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5480" windowHeight="7365" tabRatio="902" firstSheet="4" activeTab="14"/>
  </bookViews>
  <sheets>
    <sheet name="REPRODUCTION 3" sheetId="1" r:id="rId1"/>
    <sheet name="RUMINANTS 3" sheetId="2" r:id="rId2"/>
    <sheet name="TOXICOLOGIE 2" sheetId="3" r:id="rId3"/>
    <sheet name="INFECTIEUX 3" sheetId="4" r:id="rId4"/>
    <sheet name="AVIARE 3" sheetId="5" r:id="rId5"/>
    <sheet name="EQUINE 3" sheetId="6" r:id="rId6"/>
    <sheet name="CHIRURGIE 3" sheetId="7" r:id="rId7"/>
    <sheet name="LEGISLATION 2" sheetId="8" r:id="rId8"/>
    <sheet name="HIDAOA 3" sheetId="9" r:id="rId9"/>
    <sheet name="CLINIQUE 3" sheetId="10" r:id="rId10"/>
    <sheet name="recap juin" sheetId="11" r:id="rId11"/>
    <sheet name="DELIBE JUIN 2" sheetId="18" r:id="rId12"/>
    <sheet name="recap rattrapage" sheetId="13" r:id="rId13"/>
    <sheet name="FN" sheetId="14" r:id="rId14"/>
    <sheet name="RESULTAT SERIE 1" sheetId="16" r:id="rId15"/>
  </sheets>
  <definedNames>
    <definedName name="_xlnm._FilterDatabase" localSheetId="10" hidden="1">'recap juin'!$A$15:$AK$467</definedName>
    <definedName name="_xlnm.Print_Titles" localSheetId="6">'CHIRURGIE 3'!$1:$7</definedName>
    <definedName name="_xlnm.Print_Titles" localSheetId="11">'DELIBE JUIN 2'!$1:$6</definedName>
    <definedName name="_xlnm.Print_Titles" localSheetId="10">'recap juin'!$1:$15</definedName>
    <definedName name="_xlnm.Print_Titles" localSheetId="0">'REPRODUCTION 3'!$1:$7</definedName>
    <definedName name="_xlnm.Print_Area" localSheetId="6">'CHIRURGIE 3'!$A$1:$G$459</definedName>
    <definedName name="_xlnm.Print_Area" localSheetId="11">'DELIBE JUIN 2'!$A$1:$Q$6,'DELIBE JUIN 2'!$A$315:$Q$509</definedName>
    <definedName name="_xlnm.Print_Area" localSheetId="10">'recap juin'!$A$1:$AA$467</definedName>
    <definedName name="_xlnm.Print_Area" localSheetId="0">'REPRODUCTION 3'!$A$1:$I$207</definedName>
  </definedNames>
  <calcPr calcId="125725"/>
</workbook>
</file>

<file path=xl/calcChain.xml><?xml version="1.0" encoding="utf-8"?>
<calcChain xmlns="http://schemas.openxmlformats.org/spreadsheetml/2006/main">
  <c r="D9" i="18"/>
  <c r="E9"/>
  <c r="F9"/>
  <c r="G9"/>
  <c r="H9"/>
  <c r="I9"/>
  <c r="J9"/>
  <c r="K9"/>
  <c r="L9"/>
  <c r="M9"/>
  <c r="Q9"/>
  <c r="D10"/>
  <c r="E10"/>
  <c r="F10"/>
  <c r="G10"/>
  <c r="H10"/>
  <c r="I10"/>
  <c r="J10"/>
  <c r="K10"/>
  <c r="L10"/>
  <c r="M10"/>
  <c r="N10"/>
  <c r="O10" s="1"/>
  <c r="Q10"/>
  <c r="D11"/>
  <c r="E11"/>
  <c r="F11"/>
  <c r="G11"/>
  <c r="H11"/>
  <c r="I11"/>
  <c r="J11"/>
  <c r="K11"/>
  <c r="L11"/>
  <c r="M11"/>
  <c r="Q11"/>
  <c r="D12"/>
  <c r="E12"/>
  <c r="F12"/>
  <c r="G12"/>
  <c r="H12"/>
  <c r="I12"/>
  <c r="J12"/>
  <c r="K12"/>
  <c r="L12"/>
  <c r="M12"/>
  <c r="N12"/>
  <c r="O12" s="1"/>
  <c r="Q12"/>
  <c r="D13"/>
  <c r="E13"/>
  <c r="F13"/>
  <c r="G13"/>
  <c r="H13"/>
  <c r="I13"/>
  <c r="J13"/>
  <c r="K13"/>
  <c r="L13"/>
  <c r="M13"/>
  <c r="Q13"/>
  <c r="D14"/>
  <c r="E14"/>
  <c r="F14"/>
  <c r="G14"/>
  <c r="H14"/>
  <c r="I14"/>
  <c r="J14"/>
  <c r="K14"/>
  <c r="L14"/>
  <c r="M14"/>
  <c r="N14"/>
  <c r="O14" s="1"/>
  <c r="Q14"/>
  <c r="D15"/>
  <c r="E15"/>
  <c r="F15"/>
  <c r="G15"/>
  <c r="H15"/>
  <c r="I15"/>
  <c r="J15"/>
  <c r="K15"/>
  <c r="L15"/>
  <c r="M15"/>
  <c r="Q15"/>
  <c r="D16"/>
  <c r="E16"/>
  <c r="F16"/>
  <c r="G16"/>
  <c r="H16"/>
  <c r="I16"/>
  <c r="J16"/>
  <c r="K16"/>
  <c r="L16"/>
  <c r="M16"/>
  <c r="N16"/>
  <c r="O16" s="1"/>
  <c r="Q16"/>
  <c r="D17"/>
  <c r="E17"/>
  <c r="F17"/>
  <c r="G17"/>
  <c r="H17"/>
  <c r="I17"/>
  <c r="J17"/>
  <c r="K17"/>
  <c r="L17"/>
  <c r="M17"/>
  <c r="Q17"/>
  <c r="D18"/>
  <c r="E18"/>
  <c r="F18"/>
  <c r="G18"/>
  <c r="H18"/>
  <c r="I18"/>
  <c r="J18"/>
  <c r="K18"/>
  <c r="L18"/>
  <c r="M18"/>
  <c r="N18"/>
  <c r="O18" s="1"/>
  <c r="Q18"/>
  <c r="D19"/>
  <c r="E19"/>
  <c r="F19"/>
  <c r="G19"/>
  <c r="H19"/>
  <c r="I19"/>
  <c r="J19"/>
  <c r="K19"/>
  <c r="L19"/>
  <c r="M19"/>
  <c r="Q19"/>
  <c r="D20"/>
  <c r="E20"/>
  <c r="F20"/>
  <c r="G20"/>
  <c r="H20"/>
  <c r="I20"/>
  <c r="J20"/>
  <c r="K20"/>
  <c r="L20"/>
  <c r="M20"/>
  <c r="N20"/>
  <c r="O20" s="1"/>
  <c r="Q20"/>
  <c r="D21"/>
  <c r="E21"/>
  <c r="F21"/>
  <c r="G21"/>
  <c r="H21"/>
  <c r="I21"/>
  <c r="J21"/>
  <c r="K21"/>
  <c r="L21"/>
  <c r="M21"/>
  <c r="Q21"/>
  <c r="D22"/>
  <c r="E22"/>
  <c r="F22"/>
  <c r="G22"/>
  <c r="H22"/>
  <c r="I22"/>
  <c r="J22"/>
  <c r="K22"/>
  <c r="L22"/>
  <c r="M22"/>
  <c r="N22"/>
  <c r="O22" s="1"/>
  <c r="Q22"/>
  <c r="D23"/>
  <c r="E23"/>
  <c r="F23"/>
  <c r="G23"/>
  <c r="H23"/>
  <c r="I23"/>
  <c r="J23"/>
  <c r="K23"/>
  <c r="L23"/>
  <c r="M23"/>
  <c r="Q23"/>
  <c r="D24"/>
  <c r="E24"/>
  <c r="F24"/>
  <c r="G24"/>
  <c r="H24"/>
  <c r="I24"/>
  <c r="J24"/>
  <c r="K24"/>
  <c r="L24"/>
  <c r="M24"/>
  <c r="N24"/>
  <c r="O24" s="1"/>
  <c r="Q24"/>
  <c r="D25"/>
  <c r="E25"/>
  <c r="F25"/>
  <c r="G25"/>
  <c r="H25"/>
  <c r="I25"/>
  <c r="J25"/>
  <c r="K25"/>
  <c r="L25"/>
  <c r="M25"/>
  <c r="Q25"/>
  <c r="D26"/>
  <c r="E26"/>
  <c r="F26"/>
  <c r="G26"/>
  <c r="H26"/>
  <c r="I26"/>
  <c r="J26"/>
  <c r="K26"/>
  <c r="L26"/>
  <c r="M26"/>
  <c r="N26"/>
  <c r="O26" s="1"/>
  <c r="Q26"/>
  <c r="D27"/>
  <c r="E27"/>
  <c r="F27"/>
  <c r="G27"/>
  <c r="H27"/>
  <c r="I27"/>
  <c r="J27"/>
  <c r="K27"/>
  <c r="L27"/>
  <c r="M27"/>
  <c r="Q27"/>
  <c r="D28"/>
  <c r="E28"/>
  <c r="F28"/>
  <c r="G28"/>
  <c r="H28"/>
  <c r="I28"/>
  <c r="J28"/>
  <c r="K28"/>
  <c r="L28"/>
  <c r="M28"/>
  <c r="N28"/>
  <c r="O28" s="1"/>
  <c r="Q28"/>
  <c r="D29"/>
  <c r="E29"/>
  <c r="F29"/>
  <c r="G29"/>
  <c r="H29"/>
  <c r="I29"/>
  <c r="J29"/>
  <c r="K29"/>
  <c r="L29"/>
  <c r="M29"/>
  <c r="Q29"/>
  <c r="D30"/>
  <c r="E30"/>
  <c r="F30"/>
  <c r="G30"/>
  <c r="H30"/>
  <c r="I30"/>
  <c r="J30"/>
  <c r="K30"/>
  <c r="L30"/>
  <c r="M30"/>
  <c r="N30"/>
  <c r="O30" s="1"/>
  <c r="Q30"/>
  <c r="D31"/>
  <c r="E31"/>
  <c r="F31"/>
  <c r="G31"/>
  <c r="H31"/>
  <c r="I31"/>
  <c r="J31"/>
  <c r="K31"/>
  <c r="L31"/>
  <c r="M31"/>
  <c r="Q31"/>
  <c r="D32"/>
  <c r="E32"/>
  <c r="F32"/>
  <c r="G32"/>
  <c r="H32"/>
  <c r="I32"/>
  <c r="J32"/>
  <c r="K32"/>
  <c r="L32"/>
  <c r="M32"/>
  <c r="N32"/>
  <c r="O32" s="1"/>
  <c r="Q32"/>
  <c r="D33"/>
  <c r="E33"/>
  <c r="F33"/>
  <c r="G33"/>
  <c r="H33"/>
  <c r="I33"/>
  <c r="J33"/>
  <c r="K33"/>
  <c r="L33"/>
  <c r="M33"/>
  <c r="Q33"/>
  <c r="D34"/>
  <c r="E34"/>
  <c r="F34"/>
  <c r="G34"/>
  <c r="H34"/>
  <c r="I34"/>
  <c r="J34"/>
  <c r="K34"/>
  <c r="L34"/>
  <c r="M34"/>
  <c r="N34"/>
  <c r="O34" s="1"/>
  <c r="Q34"/>
  <c r="D35"/>
  <c r="E35"/>
  <c r="F35"/>
  <c r="G35"/>
  <c r="H35"/>
  <c r="I35"/>
  <c r="J35"/>
  <c r="K35"/>
  <c r="L35"/>
  <c r="M35"/>
  <c r="Q35"/>
  <c r="D36"/>
  <c r="E36"/>
  <c r="F36"/>
  <c r="G36"/>
  <c r="H36"/>
  <c r="I36"/>
  <c r="J36"/>
  <c r="K36"/>
  <c r="L36"/>
  <c r="M36"/>
  <c r="N36"/>
  <c r="O36" s="1"/>
  <c r="Q36"/>
  <c r="D37"/>
  <c r="E37"/>
  <c r="F37"/>
  <c r="G37"/>
  <c r="H37"/>
  <c r="I37"/>
  <c r="J37"/>
  <c r="K37"/>
  <c r="L37"/>
  <c r="M37"/>
  <c r="Q37"/>
  <c r="D38"/>
  <c r="E38"/>
  <c r="F38"/>
  <c r="G38"/>
  <c r="H38"/>
  <c r="I38"/>
  <c r="J38"/>
  <c r="K38"/>
  <c r="L38"/>
  <c r="M38"/>
  <c r="N38"/>
  <c r="O38" s="1"/>
  <c r="Q38"/>
  <c r="D39"/>
  <c r="E39"/>
  <c r="F39"/>
  <c r="G39"/>
  <c r="H39"/>
  <c r="I39"/>
  <c r="J39"/>
  <c r="K39"/>
  <c r="L39"/>
  <c r="M39"/>
  <c r="Q39"/>
  <c r="D40"/>
  <c r="N40" s="1"/>
  <c r="O40" s="1"/>
  <c r="E40"/>
  <c r="F40"/>
  <c r="G40"/>
  <c r="H40"/>
  <c r="I40"/>
  <c r="J40"/>
  <c r="K40"/>
  <c r="L40"/>
  <c r="M40"/>
  <c r="Q40"/>
  <c r="D41"/>
  <c r="E41"/>
  <c r="F41"/>
  <c r="G41"/>
  <c r="H41"/>
  <c r="I41"/>
  <c r="J41"/>
  <c r="K41"/>
  <c r="L41"/>
  <c r="M41"/>
  <c r="N41"/>
  <c r="O41" s="1"/>
  <c r="Q41"/>
  <c r="D42"/>
  <c r="E42"/>
  <c r="F42"/>
  <c r="G42"/>
  <c r="H42"/>
  <c r="I42"/>
  <c r="J42"/>
  <c r="K42"/>
  <c r="L42"/>
  <c r="M42"/>
  <c r="N42"/>
  <c r="O42" s="1"/>
  <c r="Q42"/>
  <c r="D43"/>
  <c r="E43"/>
  <c r="F43"/>
  <c r="G43"/>
  <c r="H43"/>
  <c r="I43"/>
  <c r="J43"/>
  <c r="K43"/>
  <c r="L43"/>
  <c r="M43"/>
  <c r="Q43"/>
  <c r="D44"/>
  <c r="N44" s="1"/>
  <c r="O44" s="1"/>
  <c r="E44"/>
  <c r="F44"/>
  <c r="G44"/>
  <c r="H44"/>
  <c r="I44"/>
  <c r="J44"/>
  <c r="K44"/>
  <c r="L44"/>
  <c r="M44"/>
  <c r="Q44"/>
  <c r="D45"/>
  <c r="E45"/>
  <c r="F45"/>
  <c r="G45"/>
  <c r="H45"/>
  <c r="I45"/>
  <c r="J45"/>
  <c r="K45"/>
  <c r="L45"/>
  <c r="M45"/>
  <c r="N45"/>
  <c r="O45" s="1"/>
  <c r="Q45"/>
  <c r="D46"/>
  <c r="E46"/>
  <c r="F46"/>
  <c r="G46"/>
  <c r="H46"/>
  <c r="I46"/>
  <c r="J46"/>
  <c r="K46"/>
  <c r="L46"/>
  <c r="M46"/>
  <c r="N46"/>
  <c r="O46" s="1"/>
  <c r="Q46"/>
  <c r="D47"/>
  <c r="E47"/>
  <c r="F47"/>
  <c r="G47"/>
  <c r="H47"/>
  <c r="I47"/>
  <c r="J47"/>
  <c r="K47"/>
  <c r="L47"/>
  <c r="M47"/>
  <c r="Q47"/>
  <c r="D48"/>
  <c r="N48" s="1"/>
  <c r="O48" s="1"/>
  <c r="E48"/>
  <c r="F48"/>
  <c r="G48"/>
  <c r="H48"/>
  <c r="I48"/>
  <c r="J48"/>
  <c r="K48"/>
  <c r="L48"/>
  <c r="M48"/>
  <c r="Q48"/>
  <c r="D49"/>
  <c r="E49"/>
  <c r="F49"/>
  <c r="G49"/>
  <c r="H49"/>
  <c r="I49"/>
  <c r="J49"/>
  <c r="K49"/>
  <c r="L49"/>
  <c r="M49"/>
  <c r="N49"/>
  <c r="O49" s="1"/>
  <c r="Q49"/>
  <c r="D50"/>
  <c r="E50"/>
  <c r="F50"/>
  <c r="G50"/>
  <c r="H50"/>
  <c r="I50"/>
  <c r="J50"/>
  <c r="N50" s="1"/>
  <c r="O50" s="1"/>
  <c r="K50"/>
  <c r="L50"/>
  <c r="M50"/>
  <c r="Q50"/>
  <c r="D51"/>
  <c r="E51"/>
  <c r="F51"/>
  <c r="G51"/>
  <c r="H51"/>
  <c r="I51"/>
  <c r="J51"/>
  <c r="K51"/>
  <c r="L51"/>
  <c r="M51"/>
  <c r="Q51"/>
  <c r="D52"/>
  <c r="N52" s="1"/>
  <c r="O52" s="1"/>
  <c r="E52"/>
  <c r="F52"/>
  <c r="G52"/>
  <c r="H52"/>
  <c r="I52"/>
  <c r="J52"/>
  <c r="K52"/>
  <c r="L52"/>
  <c r="M52"/>
  <c r="Q52"/>
  <c r="D53"/>
  <c r="E53"/>
  <c r="F53"/>
  <c r="G53"/>
  <c r="H53"/>
  <c r="I53"/>
  <c r="J53"/>
  <c r="K53"/>
  <c r="L53"/>
  <c r="M53"/>
  <c r="N53"/>
  <c r="O53" s="1"/>
  <c r="Q53"/>
  <c r="D54"/>
  <c r="E54"/>
  <c r="F54"/>
  <c r="G54"/>
  <c r="H54"/>
  <c r="I54"/>
  <c r="J54"/>
  <c r="K54"/>
  <c r="L54"/>
  <c r="M54"/>
  <c r="N54"/>
  <c r="O54" s="1"/>
  <c r="Q54"/>
  <c r="D55"/>
  <c r="E55"/>
  <c r="F55"/>
  <c r="G55"/>
  <c r="H55"/>
  <c r="I55"/>
  <c r="J55"/>
  <c r="K55"/>
  <c r="L55"/>
  <c r="M55"/>
  <c r="Q55"/>
  <c r="D56"/>
  <c r="N56" s="1"/>
  <c r="O56" s="1"/>
  <c r="E56"/>
  <c r="F56"/>
  <c r="G56"/>
  <c r="H56"/>
  <c r="I56"/>
  <c r="J56"/>
  <c r="K56"/>
  <c r="L56"/>
  <c r="M56"/>
  <c r="Q56"/>
  <c r="D57"/>
  <c r="E57"/>
  <c r="F57"/>
  <c r="G57"/>
  <c r="H57"/>
  <c r="I57"/>
  <c r="J57"/>
  <c r="K57"/>
  <c r="L57"/>
  <c r="M57"/>
  <c r="N57"/>
  <c r="O57" s="1"/>
  <c r="Q57"/>
  <c r="D58"/>
  <c r="E58"/>
  <c r="F58"/>
  <c r="G58"/>
  <c r="H58"/>
  <c r="I58"/>
  <c r="J58"/>
  <c r="K58"/>
  <c r="L58"/>
  <c r="M58"/>
  <c r="N58"/>
  <c r="O58" s="1"/>
  <c r="Q58"/>
  <c r="D59"/>
  <c r="E59"/>
  <c r="F59"/>
  <c r="G59"/>
  <c r="H59"/>
  <c r="I59"/>
  <c r="J59"/>
  <c r="K59"/>
  <c r="L59"/>
  <c r="M59"/>
  <c r="Q59"/>
  <c r="D60"/>
  <c r="N60" s="1"/>
  <c r="O60" s="1"/>
  <c r="E60"/>
  <c r="F60"/>
  <c r="G60"/>
  <c r="H60"/>
  <c r="I60"/>
  <c r="J60"/>
  <c r="K60"/>
  <c r="L60"/>
  <c r="M60"/>
  <c r="Q60"/>
  <c r="D61"/>
  <c r="E61"/>
  <c r="F61"/>
  <c r="G61"/>
  <c r="H61"/>
  <c r="I61"/>
  <c r="J61"/>
  <c r="K61"/>
  <c r="L61"/>
  <c r="M61"/>
  <c r="N61"/>
  <c r="O61" s="1"/>
  <c r="Q61"/>
  <c r="D62"/>
  <c r="E62"/>
  <c r="F62"/>
  <c r="G62"/>
  <c r="H62"/>
  <c r="I62"/>
  <c r="J62"/>
  <c r="N62" s="1"/>
  <c r="O62" s="1"/>
  <c r="K62"/>
  <c r="L62"/>
  <c r="M62"/>
  <c r="Q62"/>
  <c r="D63"/>
  <c r="E63"/>
  <c r="F63"/>
  <c r="G63"/>
  <c r="H63"/>
  <c r="I63"/>
  <c r="J63"/>
  <c r="K63"/>
  <c r="L63"/>
  <c r="M63"/>
  <c r="Q63"/>
  <c r="D64"/>
  <c r="N64" s="1"/>
  <c r="O64" s="1"/>
  <c r="E64"/>
  <c r="F64"/>
  <c r="G64"/>
  <c r="H64"/>
  <c r="I64"/>
  <c r="J64"/>
  <c r="K64"/>
  <c r="L64"/>
  <c r="M64"/>
  <c r="Q64"/>
  <c r="D65"/>
  <c r="E65"/>
  <c r="F65"/>
  <c r="G65"/>
  <c r="H65"/>
  <c r="I65"/>
  <c r="J65"/>
  <c r="K65"/>
  <c r="L65"/>
  <c r="M65"/>
  <c r="N65"/>
  <c r="O65" s="1"/>
  <c r="Q65"/>
  <c r="D66"/>
  <c r="E66"/>
  <c r="F66"/>
  <c r="G66"/>
  <c r="H66"/>
  <c r="I66"/>
  <c r="J66"/>
  <c r="N66" s="1"/>
  <c r="O66" s="1"/>
  <c r="K66"/>
  <c r="L66"/>
  <c r="M66"/>
  <c r="Q66"/>
  <c r="D67"/>
  <c r="E67"/>
  <c r="F67"/>
  <c r="G67"/>
  <c r="H67"/>
  <c r="I67"/>
  <c r="J67"/>
  <c r="K67"/>
  <c r="L67"/>
  <c r="M67"/>
  <c r="Q67"/>
  <c r="D68"/>
  <c r="N68" s="1"/>
  <c r="O68" s="1"/>
  <c r="E68"/>
  <c r="F68"/>
  <c r="G68"/>
  <c r="H68"/>
  <c r="I68"/>
  <c r="J68"/>
  <c r="K68"/>
  <c r="L68"/>
  <c r="M68"/>
  <c r="Q68"/>
  <c r="D69"/>
  <c r="E69"/>
  <c r="F69"/>
  <c r="G69"/>
  <c r="H69"/>
  <c r="I69"/>
  <c r="J69"/>
  <c r="K69"/>
  <c r="L69"/>
  <c r="M69"/>
  <c r="N69"/>
  <c r="O69" s="1"/>
  <c r="Q69"/>
  <c r="D70"/>
  <c r="E70"/>
  <c r="F70"/>
  <c r="G70"/>
  <c r="H70"/>
  <c r="I70"/>
  <c r="J70"/>
  <c r="N70" s="1"/>
  <c r="O70" s="1"/>
  <c r="K70"/>
  <c r="L70"/>
  <c r="M70"/>
  <c r="Q70"/>
  <c r="D71"/>
  <c r="E71"/>
  <c r="F71"/>
  <c r="G71"/>
  <c r="H71"/>
  <c r="I71"/>
  <c r="J71"/>
  <c r="K71"/>
  <c r="L71"/>
  <c r="M71"/>
  <c r="Q71"/>
  <c r="D72"/>
  <c r="N72" s="1"/>
  <c r="O72" s="1"/>
  <c r="E72"/>
  <c r="F72"/>
  <c r="G72"/>
  <c r="H72"/>
  <c r="I72"/>
  <c r="J72"/>
  <c r="K72"/>
  <c r="L72"/>
  <c r="M72"/>
  <c r="Q72"/>
  <c r="D73"/>
  <c r="E73"/>
  <c r="F73"/>
  <c r="G73"/>
  <c r="H73"/>
  <c r="I73"/>
  <c r="J73"/>
  <c r="K73"/>
  <c r="L73"/>
  <c r="M73"/>
  <c r="N73"/>
  <c r="O73" s="1"/>
  <c r="Q73"/>
  <c r="D74"/>
  <c r="E74"/>
  <c r="F74"/>
  <c r="G74"/>
  <c r="H74"/>
  <c r="I74"/>
  <c r="J74"/>
  <c r="K74"/>
  <c r="L74"/>
  <c r="M74"/>
  <c r="N74"/>
  <c r="O74" s="1"/>
  <c r="Q74"/>
  <c r="D75"/>
  <c r="E75"/>
  <c r="F75"/>
  <c r="G75"/>
  <c r="H75"/>
  <c r="I75"/>
  <c r="J75"/>
  <c r="K75"/>
  <c r="L75"/>
  <c r="M75"/>
  <c r="Q75"/>
  <c r="D76"/>
  <c r="N76" s="1"/>
  <c r="O76" s="1"/>
  <c r="E76"/>
  <c r="F76"/>
  <c r="G76"/>
  <c r="H76"/>
  <c r="I76"/>
  <c r="J76"/>
  <c r="K76"/>
  <c r="L76"/>
  <c r="M76"/>
  <c r="Q76"/>
  <c r="D77"/>
  <c r="E77"/>
  <c r="F77"/>
  <c r="G77"/>
  <c r="H77"/>
  <c r="I77"/>
  <c r="J77"/>
  <c r="K77"/>
  <c r="L77"/>
  <c r="M77"/>
  <c r="N77"/>
  <c r="O77" s="1"/>
  <c r="Q77"/>
  <c r="D78"/>
  <c r="E78"/>
  <c r="F78"/>
  <c r="G78"/>
  <c r="H78"/>
  <c r="I78"/>
  <c r="J78"/>
  <c r="K78"/>
  <c r="L78"/>
  <c r="M78"/>
  <c r="N78"/>
  <c r="O78" s="1"/>
  <c r="Q78"/>
  <c r="D79"/>
  <c r="E79"/>
  <c r="F79"/>
  <c r="G79"/>
  <c r="H79"/>
  <c r="I79"/>
  <c r="J79"/>
  <c r="K79"/>
  <c r="L79"/>
  <c r="M79"/>
  <c r="Q79"/>
  <c r="D80"/>
  <c r="N80" s="1"/>
  <c r="O80" s="1"/>
  <c r="E80"/>
  <c r="F80"/>
  <c r="G80"/>
  <c r="H80"/>
  <c r="I80"/>
  <c r="J80"/>
  <c r="K80"/>
  <c r="L80"/>
  <c r="M80"/>
  <c r="Q80"/>
  <c r="D81"/>
  <c r="E81"/>
  <c r="F81"/>
  <c r="G81"/>
  <c r="H81"/>
  <c r="I81"/>
  <c r="J81"/>
  <c r="K81"/>
  <c r="L81"/>
  <c r="M81"/>
  <c r="N81"/>
  <c r="O81" s="1"/>
  <c r="Q81"/>
  <c r="D82"/>
  <c r="E82"/>
  <c r="F82"/>
  <c r="G82"/>
  <c r="H82"/>
  <c r="I82"/>
  <c r="J82"/>
  <c r="K82"/>
  <c r="L82"/>
  <c r="M82"/>
  <c r="N82"/>
  <c r="O82" s="1"/>
  <c r="Q82"/>
  <c r="D83"/>
  <c r="E83"/>
  <c r="F83"/>
  <c r="G83"/>
  <c r="H83"/>
  <c r="I83"/>
  <c r="J83"/>
  <c r="K83"/>
  <c r="L83"/>
  <c r="M83"/>
  <c r="Q83"/>
  <c r="D84"/>
  <c r="N84" s="1"/>
  <c r="O84" s="1"/>
  <c r="E84"/>
  <c r="F84"/>
  <c r="G84"/>
  <c r="H84"/>
  <c r="I84"/>
  <c r="J84"/>
  <c r="K84"/>
  <c r="L84"/>
  <c r="M84"/>
  <c r="Q84"/>
  <c r="D85"/>
  <c r="E85"/>
  <c r="F85"/>
  <c r="G85"/>
  <c r="H85"/>
  <c r="I85"/>
  <c r="J85"/>
  <c r="K85"/>
  <c r="L85"/>
  <c r="M85"/>
  <c r="N85"/>
  <c r="O85" s="1"/>
  <c r="Q85"/>
  <c r="D86"/>
  <c r="E86"/>
  <c r="F86"/>
  <c r="G86"/>
  <c r="H86"/>
  <c r="I86"/>
  <c r="J86"/>
  <c r="K86"/>
  <c r="L86"/>
  <c r="M86"/>
  <c r="N86"/>
  <c r="O86" s="1"/>
  <c r="Q86"/>
  <c r="D87"/>
  <c r="E87"/>
  <c r="F87"/>
  <c r="G87"/>
  <c r="H87"/>
  <c r="I87"/>
  <c r="J87"/>
  <c r="K87"/>
  <c r="L87"/>
  <c r="M87"/>
  <c r="Q87"/>
  <c r="D88"/>
  <c r="N88" s="1"/>
  <c r="O88" s="1"/>
  <c r="E88"/>
  <c r="F88"/>
  <c r="G88"/>
  <c r="H88"/>
  <c r="I88"/>
  <c r="J88"/>
  <c r="K88"/>
  <c r="L88"/>
  <c r="M88"/>
  <c r="Q88"/>
  <c r="D89"/>
  <c r="E89"/>
  <c r="F89"/>
  <c r="G89"/>
  <c r="H89"/>
  <c r="I89"/>
  <c r="J89"/>
  <c r="K89"/>
  <c r="L89"/>
  <c r="M89"/>
  <c r="N89"/>
  <c r="O89" s="1"/>
  <c r="Q89"/>
  <c r="D90"/>
  <c r="E90"/>
  <c r="F90"/>
  <c r="G90"/>
  <c r="H90"/>
  <c r="I90"/>
  <c r="J90"/>
  <c r="K90"/>
  <c r="L90"/>
  <c r="M90"/>
  <c r="N90"/>
  <c r="O90" s="1"/>
  <c r="Q90"/>
  <c r="D91"/>
  <c r="E91"/>
  <c r="F91"/>
  <c r="G91"/>
  <c r="H91"/>
  <c r="I91"/>
  <c r="J91"/>
  <c r="K91"/>
  <c r="L91"/>
  <c r="M91"/>
  <c r="Q91"/>
  <c r="D92"/>
  <c r="N92" s="1"/>
  <c r="O92" s="1"/>
  <c r="E92"/>
  <c r="F92"/>
  <c r="G92"/>
  <c r="H92"/>
  <c r="I92"/>
  <c r="J92"/>
  <c r="K92"/>
  <c r="L92"/>
  <c r="M92"/>
  <c r="Q92"/>
  <c r="D93"/>
  <c r="E93"/>
  <c r="F93"/>
  <c r="G93"/>
  <c r="H93"/>
  <c r="I93"/>
  <c r="J93"/>
  <c r="K93"/>
  <c r="L93"/>
  <c r="M93"/>
  <c r="N93"/>
  <c r="O93" s="1"/>
  <c r="Q93"/>
  <c r="D94"/>
  <c r="E94"/>
  <c r="F94"/>
  <c r="G94"/>
  <c r="H94"/>
  <c r="I94"/>
  <c r="J94"/>
  <c r="K94"/>
  <c r="L94"/>
  <c r="M94"/>
  <c r="N94"/>
  <c r="O94" s="1"/>
  <c r="Q94"/>
  <c r="D95"/>
  <c r="E95"/>
  <c r="F95"/>
  <c r="G95"/>
  <c r="H95"/>
  <c r="I95"/>
  <c r="J95"/>
  <c r="K95"/>
  <c r="L95"/>
  <c r="M95"/>
  <c r="Q95"/>
  <c r="D96"/>
  <c r="N96" s="1"/>
  <c r="O96" s="1"/>
  <c r="E96"/>
  <c r="F96"/>
  <c r="G96"/>
  <c r="H96"/>
  <c r="I96"/>
  <c r="J96"/>
  <c r="K96"/>
  <c r="L96"/>
  <c r="M96"/>
  <c r="Q96"/>
  <c r="D97"/>
  <c r="E97"/>
  <c r="F97"/>
  <c r="G97"/>
  <c r="H97"/>
  <c r="I97"/>
  <c r="J97"/>
  <c r="K97"/>
  <c r="L97"/>
  <c r="M97"/>
  <c r="N97"/>
  <c r="O97" s="1"/>
  <c r="Q97"/>
  <c r="D98"/>
  <c r="E98"/>
  <c r="F98"/>
  <c r="G98"/>
  <c r="H98"/>
  <c r="I98"/>
  <c r="J98"/>
  <c r="K98"/>
  <c r="L98"/>
  <c r="M98"/>
  <c r="N98"/>
  <c r="O98" s="1"/>
  <c r="Q98"/>
  <c r="D99"/>
  <c r="E99"/>
  <c r="F99"/>
  <c r="G99"/>
  <c r="H99"/>
  <c r="I99"/>
  <c r="J99"/>
  <c r="K99"/>
  <c r="L99"/>
  <c r="M99"/>
  <c r="Q99"/>
  <c r="D100"/>
  <c r="N100" s="1"/>
  <c r="O100" s="1"/>
  <c r="E100"/>
  <c r="F100"/>
  <c r="G100"/>
  <c r="H100"/>
  <c r="I100"/>
  <c r="J100"/>
  <c r="K100"/>
  <c r="L100"/>
  <c r="M100"/>
  <c r="Q100"/>
  <c r="D101"/>
  <c r="E101"/>
  <c r="F101"/>
  <c r="G101"/>
  <c r="H101"/>
  <c r="I101"/>
  <c r="J101"/>
  <c r="K101"/>
  <c r="L101"/>
  <c r="M101"/>
  <c r="N101"/>
  <c r="O101" s="1"/>
  <c r="Q101"/>
  <c r="D102"/>
  <c r="E102"/>
  <c r="F102"/>
  <c r="G102"/>
  <c r="H102"/>
  <c r="I102"/>
  <c r="J102"/>
  <c r="N102" s="1"/>
  <c r="O102" s="1"/>
  <c r="K102"/>
  <c r="L102"/>
  <c r="M102"/>
  <c r="Q102"/>
  <c r="D103"/>
  <c r="E103"/>
  <c r="F103"/>
  <c r="G103"/>
  <c r="H103"/>
  <c r="I103"/>
  <c r="J103"/>
  <c r="K103"/>
  <c r="L103"/>
  <c r="M103"/>
  <c r="Q103"/>
  <c r="D104"/>
  <c r="N104" s="1"/>
  <c r="O104" s="1"/>
  <c r="E104"/>
  <c r="F104"/>
  <c r="G104"/>
  <c r="H104"/>
  <c r="I104"/>
  <c r="J104"/>
  <c r="K104"/>
  <c r="L104"/>
  <c r="M104"/>
  <c r="Q104"/>
  <c r="D105"/>
  <c r="E105"/>
  <c r="F105"/>
  <c r="G105"/>
  <c r="H105"/>
  <c r="I105"/>
  <c r="J105"/>
  <c r="K105"/>
  <c r="L105"/>
  <c r="M105"/>
  <c r="N105"/>
  <c r="O105" s="1"/>
  <c r="Q105"/>
  <c r="D106"/>
  <c r="E106"/>
  <c r="F106"/>
  <c r="G106"/>
  <c r="H106"/>
  <c r="I106"/>
  <c r="J106"/>
  <c r="K106"/>
  <c r="L106"/>
  <c r="M106"/>
  <c r="N106"/>
  <c r="O106" s="1"/>
  <c r="Q106"/>
  <c r="D107"/>
  <c r="E107"/>
  <c r="F107"/>
  <c r="G107"/>
  <c r="H107"/>
  <c r="I107"/>
  <c r="J107"/>
  <c r="K107"/>
  <c r="L107"/>
  <c r="M107"/>
  <c r="Q107"/>
  <c r="D108"/>
  <c r="N108" s="1"/>
  <c r="O108" s="1"/>
  <c r="E108"/>
  <c r="F108"/>
  <c r="G108"/>
  <c r="H108"/>
  <c r="I108"/>
  <c r="J108"/>
  <c r="K108"/>
  <c r="L108"/>
  <c r="M108"/>
  <c r="Q108"/>
  <c r="D109"/>
  <c r="E109"/>
  <c r="F109"/>
  <c r="G109"/>
  <c r="H109"/>
  <c r="I109"/>
  <c r="J109"/>
  <c r="K109"/>
  <c r="L109"/>
  <c r="M109"/>
  <c r="N109"/>
  <c r="O109" s="1"/>
  <c r="Q109"/>
  <c r="D110"/>
  <c r="E110"/>
  <c r="F110"/>
  <c r="G110"/>
  <c r="H110"/>
  <c r="I110"/>
  <c r="J110"/>
  <c r="K110"/>
  <c r="L110"/>
  <c r="M110"/>
  <c r="N110"/>
  <c r="O110" s="1"/>
  <c r="Q110"/>
  <c r="D111"/>
  <c r="E111"/>
  <c r="F111"/>
  <c r="G111"/>
  <c r="H111"/>
  <c r="I111"/>
  <c r="J111"/>
  <c r="K111"/>
  <c r="L111"/>
  <c r="M111"/>
  <c r="Q111"/>
  <c r="D112"/>
  <c r="N112" s="1"/>
  <c r="O112" s="1"/>
  <c r="E112"/>
  <c r="F112"/>
  <c r="G112"/>
  <c r="H112"/>
  <c r="I112"/>
  <c r="J112"/>
  <c r="K112"/>
  <c r="L112"/>
  <c r="M112"/>
  <c r="Q112"/>
  <c r="D113"/>
  <c r="E113"/>
  <c r="F113"/>
  <c r="G113"/>
  <c r="H113"/>
  <c r="I113"/>
  <c r="J113"/>
  <c r="K113"/>
  <c r="L113"/>
  <c r="M113"/>
  <c r="N113"/>
  <c r="O113" s="1"/>
  <c r="Q113"/>
  <c r="D114"/>
  <c r="E114"/>
  <c r="F114"/>
  <c r="G114"/>
  <c r="H114"/>
  <c r="I114"/>
  <c r="J114"/>
  <c r="K114"/>
  <c r="L114"/>
  <c r="M114"/>
  <c r="N114"/>
  <c r="O114" s="1"/>
  <c r="Q114"/>
  <c r="D115"/>
  <c r="E115"/>
  <c r="F115"/>
  <c r="G115"/>
  <c r="H115"/>
  <c r="I115"/>
  <c r="J115"/>
  <c r="K115"/>
  <c r="L115"/>
  <c r="M115"/>
  <c r="Q115"/>
  <c r="D116"/>
  <c r="E116"/>
  <c r="F116"/>
  <c r="G116"/>
  <c r="H116"/>
  <c r="I116"/>
  <c r="J116"/>
  <c r="K116"/>
  <c r="L116"/>
  <c r="M116"/>
  <c r="Q116"/>
  <c r="D117"/>
  <c r="E117"/>
  <c r="F117"/>
  <c r="G117"/>
  <c r="H117"/>
  <c r="I117"/>
  <c r="J117"/>
  <c r="K117"/>
  <c r="L117"/>
  <c r="M117"/>
  <c r="N117"/>
  <c r="O117" s="1"/>
  <c r="Q117"/>
  <c r="D118"/>
  <c r="E118"/>
  <c r="F118"/>
  <c r="G118"/>
  <c r="H118"/>
  <c r="I118"/>
  <c r="J118"/>
  <c r="K118"/>
  <c r="L118"/>
  <c r="M118"/>
  <c r="N118"/>
  <c r="O118" s="1"/>
  <c r="Q118"/>
  <c r="D119"/>
  <c r="E119"/>
  <c r="F119"/>
  <c r="G119"/>
  <c r="H119"/>
  <c r="I119"/>
  <c r="J119"/>
  <c r="K119"/>
  <c r="L119"/>
  <c r="M119"/>
  <c r="Q119"/>
  <c r="D120"/>
  <c r="E120"/>
  <c r="F120"/>
  <c r="G120"/>
  <c r="H120"/>
  <c r="I120"/>
  <c r="J120"/>
  <c r="K120"/>
  <c r="L120"/>
  <c r="M120"/>
  <c r="Q120"/>
  <c r="D121"/>
  <c r="E121"/>
  <c r="F121"/>
  <c r="G121"/>
  <c r="H121"/>
  <c r="I121"/>
  <c r="J121"/>
  <c r="K121"/>
  <c r="L121"/>
  <c r="M121"/>
  <c r="N121"/>
  <c r="O121" s="1"/>
  <c r="Q121"/>
  <c r="D122"/>
  <c r="E122"/>
  <c r="F122"/>
  <c r="G122"/>
  <c r="H122"/>
  <c r="I122"/>
  <c r="J122"/>
  <c r="K122"/>
  <c r="L122"/>
  <c r="M122"/>
  <c r="N122"/>
  <c r="O122" s="1"/>
  <c r="Q122"/>
  <c r="D123"/>
  <c r="E123"/>
  <c r="F123"/>
  <c r="G123"/>
  <c r="H123"/>
  <c r="I123"/>
  <c r="J123"/>
  <c r="K123"/>
  <c r="L123"/>
  <c r="M123"/>
  <c r="Q123"/>
  <c r="D124"/>
  <c r="E124"/>
  <c r="F124"/>
  <c r="G124"/>
  <c r="H124"/>
  <c r="I124"/>
  <c r="J124"/>
  <c r="K124"/>
  <c r="L124"/>
  <c r="M124"/>
  <c r="Q124"/>
  <c r="D125"/>
  <c r="E125"/>
  <c r="F125"/>
  <c r="G125"/>
  <c r="H125"/>
  <c r="I125"/>
  <c r="J125"/>
  <c r="K125"/>
  <c r="L125"/>
  <c r="M125"/>
  <c r="N125"/>
  <c r="O125" s="1"/>
  <c r="Q125"/>
  <c r="D126"/>
  <c r="E126"/>
  <c r="F126"/>
  <c r="G126"/>
  <c r="H126"/>
  <c r="I126"/>
  <c r="J126"/>
  <c r="K126"/>
  <c r="L126"/>
  <c r="M126"/>
  <c r="N126"/>
  <c r="O126" s="1"/>
  <c r="Q126"/>
  <c r="D127"/>
  <c r="E127"/>
  <c r="F127"/>
  <c r="G127"/>
  <c r="H127"/>
  <c r="I127"/>
  <c r="J127"/>
  <c r="K127"/>
  <c r="L127"/>
  <c r="M127"/>
  <c r="Q127"/>
  <c r="D128"/>
  <c r="E128"/>
  <c r="F128"/>
  <c r="G128"/>
  <c r="H128"/>
  <c r="I128"/>
  <c r="J128"/>
  <c r="K128"/>
  <c r="L128"/>
  <c r="M128"/>
  <c r="Q128"/>
  <c r="D129"/>
  <c r="E129"/>
  <c r="F129"/>
  <c r="G129"/>
  <c r="H129"/>
  <c r="I129"/>
  <c r="J129"/>
  <c r="K129"/>
  <c r="L129"/>
  <c r="M129"/>
  <c r="N129"/>
  <c r="O129" s="1"/>
  <c r="Q129"/>
  <c r="D130"/>
  <c r="E130"/>
  <c r="F130"/>
  <c r="G130"/>
  <c r="H130"/>
  <c r="I130"/>
  <c r="J130"/>
  <c r="K130"/>
  <c r="L130"/>
  <c r="M130"/>
  <c r="N130"/>
  <c r="O130" s="1"/>
  <c r="Q130"/>
  <c r="D131"/>
  <c r="E131"/>
  <c r="F131"/>
  <c r="G131"/>
  <c r="H131"/>
  <c r="I131"/>
  <c r="J131"/>
  <c r="K131"/>
  <c r="L131"/>
  <c r="M131"/>
  <c r="Q131"/>
  <c r="D132"/>
  <c r="E132"/>
  <c r="F132"/>
  <c r="G132"/>
  <c r="H132"/>
  <c r="I132"/>
  <c r="J132"/>
  <c r="K132"/>
  <c r="L132"/>
  <c r="M132"/>
  <c r="Q132"/>
  <c r="D133"/>
  <c r="E133"/>
  <c r="F133"/>
  <c r="G133"/>
  <c r="H133"/>
  <c r="I133"/>
  <c r="J133"/>
  <c r="K133"/>
  <c r="L133"/>
  <c r="M133"/>
  <c r="N133"/>
  <c r="O133" s="1"/>
  <c r="Q133"/>
  <c r="D134"/>
  <c r="E134"/>
  <c r="F134"/>
  <c r="G134"/>
  <c r="H134"/>
  <c r="I134"/>
  <c r="J134"/>
  <c r="K134"/>
  <c r="L134"/>
  <c r="M134"/>
  <c r="N134"/>
  <c r="O134" s="1"/>
  <c r="Q134"/>
  <c r="D135"/>
  <c r="E135"/>
  <c r="F135"/>
  <c r="G135"/>
  <c r="H135"/>
  <c r="I135"/>
  <c r="J135"/>
  <c r="K135"/>
  <c r="L135"/>
  <c r="M135"/>
  <c r="Q135"/>
  <c r="D136"/>
  <c r="E136"/>
  <c r="F136"/>
  <c r="G136"/>
  <c r="H136"/>
  <c r="I136"/>
  <c r="J136"/>
  <c r="K136"/>
  <c r="L136"/>
  <c r="M136"/>
  <c r="Q136"/>
  <c r="D137"/>
  <c r="E137"/>
  <c r="F137"/>
  <c r="G137"/>
  <c r="H137"/>
  <c r="I137"/>
  <c r="J137"/>
  <c r="K137"/>
  <c r="L137"/>
  <c r="M137"/>
  <c r="N137"/>
  <c r="O137" s="1"/>
  <c r="Q137"/>
  <c r="D138"/>
  <c r="E138"/>
  <c r="F138"/>
  <c r="G138"/>
  <c r="H138"/>
  <c r="I138"/>
  <c r="J138"/>
  <c r="K138"/>
  <c r="L138"/>
  <c r="M138"/>
  <c r="N138"/>
  <c r="O138" s="1"/>
  <c r="Q138"/>
  <c r="D139"/>
  <c r="E139"/>
  <c r="F139"/>
  <c r="G139"/>
  <c r="H139"/>
  <c r="I139"/>
  <c r="J139"/>
  <c r="K139"/>
  <c r="L139"/>
  <c r="M139"/>
  <c r="Q139"/>
  <c r="D140"/>
  <c r="E140"/>
  <c r="F140"/>
  <c r="G140"/>
  <c r="H140"/>
  <c r="I140"/>
  <c r="J140"/>
  <c r="K140"/>
  <c r="L140"/>
  <c r="M140"/>
  <c r="Q140"/>
  <c r="D141"/>
  <c r="E141"/>
  <c r="F141"/>
  <c r="G141"/>
  <c r="H141"/>
  <c r="I141"/>
  <c r="J141"/>
  <c r="K141"/>
  <c r="L141"/>
  <c r="M141"/>
  <c r="N141"/>
  <c r="O141" s="1"/>
  <c r="Q141"/>
  <c r="D142"/>
  <c r="E142"/>
  <c r="F142"/>
  <c r="G142"/>
  <c r="H142"/>
  <c r="I142"/>
  <c r="J142"/>
  <c r="K142"/>
  <c r="L142"/>
  <c r="M142"/>
  <c r="N142"/>
  <c r="O142" s="1"/>
  <c r="Q142"/>
  <c r="D143"/>
  <c r="E143"/>
  <c r="F143"/>
  <c r="G143"/>
  <c r="H143"/>
  <c r="I143"/>
  <c r="J143"/>
  <c r="K143"/>
  <c r="L143"/>
  <c r="M143"/>
  <c r="Q143"/>
  <c r="D144"/>
  <c r="E144"/>
  <c r="F144"/>
  <c r="G144"/>
  <c r="H144"/>
  <c r="I144"/>
  <c r="J144"/>
  <c r="K144"/>
  <c r="L144"/>
  <c r="M144"/>
  <c r="Q144"/>
  <c r="D145"/>
  <c r="E145"/>
  <c r="F145"/>
  <c r="G145"/>
  <c r="H145"/>
  <c r="I145"/>
  <c r="J145"/>
  <c r="K145"/>
  <c r="L145"/>
  <c r="M145"/>
  <c r="N145"/>
  <c r="O145" s="1"/>
  <c r="Q145"/>
  <c r="D146"/>
  <c r="E146"/>
  <c r="F146"/>
  <c r="G146"/>
  <c r="H146"/>
  <c r="I146"/>
  <c r="J146"/>
  <c r="K146"/>
  <c r="L146"/>
  <c r="M146"/>
  <c r="N146"/>
  <c r="O146" s="1"/>
  <c r="Q146"/>
  <c r="D147"/>
  <c r="E147"/>
  <c r="F147"/>
  <c r="G147"/>
  <c r="H147"/>
  <c r="I147"/>
  <c r="J147"/>
  <c r="K147"/>
  <c r="L147"/>
  <c r="M147"/>
  <c r="Q147"/>
  <c r="D148"/>
  <c r="E148"/>
  <c r="F148"/>
  <c r="G148"/>
  <c r="H148"/>
  <c r="I148"/>
  <c r="J148"/>
  <c r="K148"/>
  <c r="L148"/>
  <c r="M148"/>
  <c r="Q148"/>
  <c r="D149"/>
  <c r="E149"/>
  <c r="F149"/>
  <c r="G149"/>
  <c r="H149"/>
  <c r="I149"/>
  <c r="J149"/>
  <c r="K149"/>
  <c r="L149"/>
  <c r="M149"/>
  <c r="N149"/>
  <c r="O149" s="1"/>
  <c r="Q149"/>
  <c r="D150"/>
  <c r="E150"/>
  <c r="F150"/>
  <c r="G150"/>
  <c r="H150"/>
  <c r="I150"/>
  <c r="J150"/>
  <c r="K150"/>
  <c r="L150"/>
  <c r="M150"/>
  <c r="N150"/>
  <c r="O150" s="1"/>
  <c r="Q150"/>
  <c r="D151"/>
  <c r="E151"/>
  <c r="F151"/>
  <c r="G151"/>
  <c r="H151"/>
  <c r="I151"/>
  <c r="J151"/>
  <c r="K151"/>
  <c r="L151"/>
  <c r="M151"/>
  <c r="Q151"/>
  <c r="D152"/>
  <c r="E152"/>
  <c r="F152"/>
  <c r="G152"/>
  <c r="H152"/>
  <c r="I152"/>
  <c r="J152"/>
  <c r="K152"/>
  <c r="L152"/>
  <c r="M152"/>
  <c r="Q152"/>
  <c r="D153"/>
  <c r="E153"/>
  <c r="F153"/>
  <c r="G153"/>
  <c r="H153"/>
  <c r="I153"/>
  <c r="J153"/>
  <c r="K153"/>
  <c r="L153"/>
  <c r="M153"/>
  <c r="N153"/>
  <c r="O153" s="1"/>
  <c r="Q153"/>
  <c r="D154"/>
  <c r="E154"/>
  <c r="F154"/>
  <c r="G154"/>
  <c r="H154"/>
  <c r="I154"/>
  <c r="J154"/>
  <c r="K154"/>
  <c r="L154"/>
  <c r="M154"/>
  <c r="N154"/>
  <c r="O154" s="1"/>
  <c r="Q154"/>
  <c r="D155"/>
  <c r="E155"/>
  <c r="F155"/>
  <c r="G155"/>
  <c r="H155"/>
  <c r="I155"/>
  <c r="J155"/>
  <c r="K155"/>
  <c r="L155"/>
  <c r="M155"/>
  <c r="Q155"/>
  <c r="D156"/>
  <c r="E156"/>
  <c r="F156"/>
  <c r="G156"/>
  <c r="H156"/>
  <c r="I156"/>
  <c r="J156"/>
  <c r="K156"/>
  <c r="L156"/>
  <c r="M156"/>
  <c r="Q156"/>
  <c r="D157"/>
  <c r="E157"/>
  <c r="F157"/>
  <c r="G157"/>
  <c r="H157"/>
  <c r="I157"/>
  <c r="J157"/>
  <c r="K157"/>
  <c r="L157"/>
  <c r="M157"/>
  <c r="N157"/>
  <c r="O157" s="1"/>
  <c r="Q157"/>
  <c r="D158"/>
  <c r="E158"/>
  <c r="F158"/>
  <c r="G158"/>
  <c r="H158"/>
  <c r="I158"/>
  <c r="J158"/>
  <c r="K158"/>
  <c r="L158"/>
  <c r="M158"/>
  <c r="N158"/>
  <c r="O158" s="1"/>
  <c r="Q158"/>
  <c r="D159"/>
  <c r="E159"/>
  <c r="F159"/>
  <c r="G159"/>
  <c r="H159"/>
  <c r="I159"/>
  <c r="J159"/>
  <c r="K159"/>
  <c r="L159"/>
  <c r="M159"/>
  <c r="Q159"/>
  <c r="D160"/>
  <c r="E160"/>
  <c r="F160"/>
  <c r="G160"/>
  <c r="H160"/>
  <c r="I160"/>
  <c r="J160"/>
  <c r="K160"/>
  <c r="L160"/>
  <c r="M160"/>
  <c r="Q160"/>
  <c r="D161"/>
  <c r="E161"/>
  <c r="F161"/>
  <c r="G161"/>
  <c r="H161"/>
  <c r="I161"/>
  <c r="J161"/>
  <c r="K161"/>
  <c r="L161"/>
  <c r="M161"/>
  <c r="N161"/>
  <c r="O161" s="1"/>
  <c r="Q161"/>
  <c r="D162"/>
  <c r="E162"/>
  <c r="F162"/>
  <c r="G162"/>
  <c r="H162"/>
  <c r="I162"/>
  <c r="J162"/>
  <c r="K162"/>
  <c r="L162"/>
  <c r="M162"/>
  <c r="N162"/>
  <c r="O162" s="1"/>
  <c r="Q162"/>
  <c r="D163"/>
  <c r="E163"/>
  <c r="F163"/>
  <c r="G163"/>
  <c r="H163"/>
  <c r="I163"/>
  <c r="J163"/>
  <c r="K163"/>
  <c r="L163"/>
  <c r="M163"/>
  <c r="Q163"/>
  <c r="D164"/>
  <c r="E164"/>
  <c r="F164"/>
  <c r="G164"/>
  <c r="H164"/>
  <c r="I164"/>
  <c r="J164"/>
  <c r="K164"/>
  <c r="L164"/>
  <c r="M164"/>
  <c r="Q164"/>
  <c r="D165"/>
  <c r="E165"/>
  <c r="F165"/>
  <c r="G165"/>
  <c r="H165"/>
  <c r="I165"/>
  <c r="J165"/>
  <c r="K165"/>
  <c r="L165"/>
  <c r="M165"/>
  <c r="N165"/>
  <c r="O165" s="1"/>
  <c r="Q165"/>
  <c r="D166"/>
  <c r="E166"/>
  <c r="F166"/>
  <c r="G166"/>
  <c r="H166"/>
  <c r="I166"/>
  <c r="J166"/>
  <c r="K166"/>
  <c r="L166"/>
  <c r="M166"/>
  <c r="N166"/>
  <c r="O166" s="1"/>
  <c r="Q166"/>
  <c r="D167"/>
  <c r="E167"/>
  <c r="F167"/>
  <c r="G167"/>
  <c r="H167"/>
  <c r="I167"/>
  <c r="J167"/>
  <c r="K167"/>
  <c r="L167"/>
  <c r="M167"/>
  <c r="Q167"/>
  <c r="D168"/>
  <c r="E168"/>
  <c r="F168"/>
  <c r="G168"/>
  <c r="H168"/>
  <c r="I168"/>
  <c r="J168"/>
  <c r="K168"/>
  <c r="L168"/>
  <c r="M168"/>
  <c r="Q168"/>
  <c r="D169"/>
  <c r="E169"/>
  <c r="F169"/>
  <c r="G169"/>
  <c r="H169"/>
  <c r="I169"/>
  <c r="J169"/>
  <c r="K169"/>
  <c r="L169"/>
  <c r="M169"/>
  <c r="N169"/>
  <c r="O169" s="1"/>
  <c r="Q169"/>
  <c r="D170"/>
  <c r="E170"/>
  <c r="F170"/>
  <c r="G170"/>
  <c r="H170"/>
  <c r="I170"/>
  <c r="J170"/>
  <c r="K170"/>
  <c r="L170"/>
  <c r="M170"/>
  <c r="N170"/>
  <c r="O170" s="1"/>
  <c r="Q170"/>
  <c r="D171"/>
  <c r="E171"/>
  <c r="F171"/>
  <c r="G171"/>
  <c r="H171"/>
  <c r="I171"/>
  <c r="J171"/>
  <c r="K171"/>
  <c r="L171"/>
  <c r="M171"/>
  <c r="Q171"/>
  <c r="D172"/>
  <c r="E172"/>
  <c r="F172"/>
  <c r="G172"/>
  <c r="H172"/>
  <c r="I172"/>
  <c r="J172"/>
  <c r="K172"/>
  <c r="L172"/>
  <c r="M172"/>
  <c r="Q172"/>
  <c r="D173"/>
  <c r="E173"/>
  <c r="F173"/>
  <c r="G173"/>
  <c r="H173"/>
  <c r="I173"/>
  <c r="J173"/>
  <c r="K173"/>
  <c r="L173"/>
  <c r="M173"/>
  <c r="N173"/>
  <c r="O173" s="1"/>
  <c r="Q173"/>
  <c r="D174"/>
  <c r="E174"/>
  <c r="F174"/>
  <c r="G174"/>
  <c r="H174"/>
  <c r="I174"/>
  <c r="J174"/>
  <c r="K174"/>
  <c r="L174"/>
  <c r="M174"/>
  <c r="N174"/>
  <c r="O174" s="1"/>
  <c r="Q174"/>
  <c r="D175"/>
  <c r="E175"/>
  <c r="F175"/>
  <c r="G175"/>
  <c r="H175"/>
  <c r="I175"/>
  <c r="J175"/>
  <c r="K175"/>
  <c r="L175"/>
  <c r="M175"/>
  <c r="Q175"/>
  <c r="D176"/>
  <c r="E176"/>
  <c r="F176"/>
  <c r="G176"/>
  <c r="H176"/>
  <c r="I176"/>
  <c r="J176"/>
  <c r="K176"/>
  <c r="L176"/>
  <c r="M176"/>
  <c r="Q176"/>
  <c r="D177"/>
  <c r="E177"/>
  <c r="F177"/>
  <c r="G177"/>
  <c r="H177"/>
  <c r="I177"/>
  <c r="J177"/>
  <c r="K177"/>
  <c r="L177"/>
  <c r="M177"/>
  <c r="N177"/>
  <c r="O177" s="1"/>
  <c r="Q177"/>
  <c r="D178"/>
  <c r="E178"/>
  <c r="F178"/>
  <c r="G178"/>
  <c r="H178"/>
  <c r="I178"/>
  <c r="J178"/>
  <c r="K178"/>
  <c r="L178"/>
  <c r="M178"/>
  <c r="N178"/>
  <c r="O178" s="1"/>
  <c r="Q178"/>
  <c r="D179"/>
  <c r="E179"/>
  <c r="F179"/>
  <c r="G179"/>
  <c r="H179"/>
  <c r="I179"/>
  <c r="J179"/>
  <c r="K179"/>
  <c r="L179"/>
  <c r="M179"/>
  <c r="Q179"/>
  <c r="D180"/>
  <c r="E180"/>
  <c r="F180"/>
  <c r="G180"/>
  <c r="H180"/>
  <c r="I180"/>
  <c r="J180"/>
  <c r="K180"/>
  <c r="L180"/>
  <c r="M180"/>
  <c r="Q180"/>
  <c r="D181"/>
  <c r="E181"/>
  <c r="F181"/>
  <c r="G181"/>
  <c r="H181"/>
  <c r="I181"/>
  <c r="J181"/>
  <c r="K181"/>
  <c r="L181"/>
  <c r="M181"/>
  <c r="N181"/>
  <c r="O181" s="1"/>
  <c r="Q181"/>
  <c r="D182"/>
  <c r="E182"/>
  <c r="F182"/>
  <c r="G182"/>
  <c r="H182"/>
  <c r="I182"/>
  <c r="J182"/>
  <c r="K182"/>
  <c r="L182"/>
  <c r="M182"/>
  <c r="N182"/>
  <c r="O182" s="1"/>
  <c r="Q182"/>
  <c r="D183"/>
  <c r="E183"/>
  <c r="F183"/>
  <c r="G183"/>
  <c r="H183"/>
  <c r="I183"/>
  <c r="J183"/>
  <c r="K183"/>
  <c r="L183"/>
  <c r="M183"/>
  <c r="Q183"/>
  <c r="D184"/>
  <c r="E184"/>
  <c r="F184"/>
  <c r="G184"/>
  <c r="H184"/>
  <c r="I184"/>
  <c r="J184"/>
  <c r="K184"/>
  <c r="L184"/>
  <c r="M184"/>
  <c r="Q184"/>
  <c r="D185"/>
  <c r="E185"/>
  <c r="F185"/>
  <c r="G185"/>
  <c r="H185"/>
  <c r="I185"/>
  <c r="J185"/>
  <c r="K185"/>
  <c r="L185"/>
  <c r="M185"/>
  <c r="N185"/>
  <c r="O185" s="1"/>
  <c r="Q185"/>
  <c r="D186"/>
  <c r="E186"/>
  <c r="F186"/>
  <c r="G186"/>
  <c r="H186"/>
  <c r="I186"/>
  <c r="J186"/>
  <c r="K186"/>
  <c r="L186"/>
  <c r="M186"/>
  <c r="N186"/>
  <c r="O186" s="1"/>
  <c r="Q186"/>
  <c r="D187"/>
  <c r="E187"/>
  <c r="F187"/>
  <c r="G187"/>
  <c r="H187"/>
  <c r="I187"/>
  <c r="J187"/>
  <c r="K187"/>
  <c r="L187"/>
  <c r="M187"/>
  <c r="Q187"/>
  <c r="D188"/>
  <c r="E188"/>
  <c r="F188"/>
  <c r="G188"/>
  <c r="H188"/>
  <c r="I188"/>
  <c r="J188"/>
  <c r="K188"/>
  <c r="L188"/>
  <c r="M188"/>
  <c r="Q188"/>
  <c r="D189"/>
  <c r="E189"/>
  <c r="F189"/>
  <c r="G189"/>
  <c r="H189"/>
  <c r="I189"/>
  <c r="J189"/>
  <c r="K189"/>
  <c r="L189"/>
  <c r="M189"/>
  <c r="N189"/>
  <c r="O189" s="1"/>
  <c r="Q189"/>
  <c r="D190"/>
  <c r="E190"/>
  <c r="F190"/>
  <c r="G190"/>
  <c r="H190"/>
  <c r="I190"/>
  <c r="J190"/>
  <c r="K190"/>
  <c r="L190"/>
  <c r="M190"/>
  <c r="N190"/>
  <c r="O190" s="1"/>
  <c r="Q190"/>
  <c r="D191"/>
  <c r="E191"/>
  <c r="F191"/>
  <c r="G191"/>
  <c r="H191"/>
  <c r="I191"/>
  <c r="J191"/>
  <c r="K191"/>
  <c r="L191"/>
  <c r="M191"/>
  <c r="Q191"/>
  <c r="D192"/>
  <c r="E192"/>
  <c r="F192"/>
  <c r="G192"/>
  <c r="H192"/>
  <c r="I192"/>
  <c r="J192"/>
  <c r="K192"/>
  <c r="L192"/>
  <c r="M192"/>
  <c r="Q192"/>
  <c r="D193"/>
  <c r="E193"/>
  <c r="F193"/>
  <c r="G193"/>
  <c r="H193"/>
  <c r="I193"/>
  <c r="J193"/>
  <c r="K193"/>
  <c r="L193"/>
  <c r="M193"/>
  <c r="N193"/>
  <c r="O193" s="1"/>
  <c r="Q193"/>
  <c r="D194"/>
  <c r="E194"/>
  <c r="F194"/>
  <c r="G194"/>
  <c r="H194"/>
  <c r="I194"/>
  <c r="J194"/>
  <c r="K194"/>
  <c r="L194"/>
  <c r="M194"/>
  <c r="N194"/>
  <c r="O194" s="1"/>
  <c r="Q194"/>
  <c r="D195"/>
  <c r="E195"/>
  <c r="F195"/>
  <c r="G195"/>
  <c r="H195"/>
  <c r="I195"/>
  <c r="J195"/>
  <c r="K195"/>
  <c r="L195"/>
  <c r="M195"/>
  <c r="Q195"/>
  <c r="D196"/>
  <c r="E196"/>
  <c r="F196"/>
  <c r="G196"/>
  <c r="H196"/>
  <c r="I196"/>
  <c r="J196"/>
  <c r="K196"/>
  <c r="L196"/>
  <c r="M196"/>
  <c r="Q196"/>
  <c r="D197"/>
  <c r="E197"/>
  <c r="F197"/>
  <c r="G197"/>
  <c r="H197"/>
  <c r="I197"/>
  <c r="J197"/>
  <c r="K197"/>
  <c r="L197"/>
  <c r="M197"/>
  <c r="N197"/>
  <c r="O197" s="1"/>
  <c r="Q197"/>
  <c r="D198"/>
  <c r="E198"/>
  <c r="F198"/>
  <c r="G198"/>
  <c r="H198"/>
  <c r="I198"/>
  <c r="J198"/>
  <c r="K198"/>
  <c r="L198"/>
  <c r="M198"/>
  <c r="N198"/>
  <c r="O198" s="1"/>
  <c r="Q198"/>
  <c r="D199"/>
  <c r="E199"/>
  <c r="F199"/>
  <c r="G199"/>
  <c r="H199"/>
  <c r="I199"/>
  <c r="J199"/>
  <c r="K199"/>
  <c r="L199"/>
  <c r="M199"/>
  <c r="Q199"/>
  <c r="D200"/>
  <c r="E200"/>
  <c r="F200"/>
  <c r="G200"/>
  <c r="H200"/>
  <c r="I200"/>
  <c r="J200"/>
  <c r="K200"/>
  <c r="L200"/>
  <c r="M200"/>
  <c r="Q200"/>
  <c r="D201"/>
  <c r="E201"/>
  <c r="F201"/>
  <c r="G201"/>
  <c r="H201"/>
  <c r="I201"/>
  <c r="J201"/>
  <c r="K201"/>
  <c r="L201"/>
  <c r="M201"/>
  <c r="N201"/>
  <c r="O201" s="1"/>
  <c r="Q201"/>
  <c r="D202"/>
  <c r="E202"/>
  <c r="F202"/>
  <c r="G202"/>
  <c r="H202"/>
  <c r="I202"/>
  <c r="J202"/>
  <c r="K202"/>
  <c r="L202"/>
  <c r="M202"/>
  <c r="N202"/>
  <c r="O202" s="1"/>
  <c r="Q202"/>
  <c r="D203"/>
  <c r="E203"/>
  <c r="F203"/>
  <c r="G203"/>
  <c r="H203"/>
  <c r="I203"/>
  <c r="J203"/>
  <c r="K203"/>
  <c r="L203"/>
  <c r="M203"/>
  <c r="Q203"/>
  <c r="D204"/>
  <c r="E204"/>
  <c r="F204"/>
  <c r="G204"/>
  <c r="H204"/>
  <c r="I204"/>
  <c r="J204"/>
  <c r="K204"/>
  <c r="L204"/>
  <c r="M204"/>
  <c r="Q204"/>
  <c r="D205"/>
  <c r="E205"/>
  <c r="F205"/>
  <c r="G205"/>
  <c r="H205"/>
  <c r="I205"/>
  <c r="J205"/>
  <c r="K205"/>
  <c r="L205"/>
  <c r="M205"/>
  <c r="N205"/>
  <c r="O205" s="1"/>
  <c r="Q205"/>
  <c r="D206"/>
  <c r="E206"/>
  <c r="F206"/>
  <c r="G206"/>
  <c r="H206"/>
  <c r="I206"/>
  <c r="J206"/>
  <c r="K206"/>
  <c r="L206"/>
  <c r="M206"/>
  <c r="N206"/>
  <c r="O206" s="1"/>
  <c r="Q206"/>
  <c r="D207"/>
  <c r="E207"/>
  <c r="F207"/>
  <c r="G207"/>
  <c r="H207"/>
  <c r="I207"/>
  <c r="J207"/>
  <c r="K207"/>
  <c r="L207"/>
  <c r="M207"/>
  <c r="Q207"/>
  <c r="D208"/>
  <c r="E208"/>
  <c r="F208"/>
  <c r="G208"/>
  <c r="H208"/>
  <c r="I208"/>
  <c r="J208"/>
  <c r="K208"/>
  <c r="L208"/>
  <c r="M208"/>
  <c r="Q208"/>
  <c r="D209"/>
  <c r="E209"/>
  <c r="F209"/>
  <c r="G209"/>
  <c r="H209"/>
  <c r="I209"/>
  <c r="J209"/>
  <c r="K209"/>
  <c r="L209"/>
  <c r="M209"/>
  <c r="N209"/>
  <c r="O209" s="1"/>
  <c r="Q209"/>
  <c r="D210"/>
  <c r="E210"/>
  <c r="F210"/>
  <c r="G210"/>
  <c r="H210"/>
  <c r="I210"/>
  <c r="J210"/>
  <c r="K210"/>
  <c r="L210"/>
  <c r="M210"/>
  <c r="N210"/>
  <c r="O210" s="1"/>
  <c r="Q210"/>
  <c r="D211"/>
  <c r="E211"/>
  <c r="F211"/>
  <c r="G211"/>
  <c r="H211"/>
  <c r="I211"/>
  <c r="J211"/>
  <c r="K211"/>
  <c r="L211"/>
  <c r="M211"/>
  <c r="Q211"/>
  <c r="D212"/>
  <c r="E212"/>
  <c r="F212"/>
  <c r="G212"/>
  <c r="H212"/>
  <c r="I212"/>
  <c r="J212"/>
  <c r="K212"/>
  <c r="L212"/>
  <c r="M212"/>
  <c r="Q212"/>
  <c r="D213"/>
  <c r="E213"/>
  <c r="F213"/>
  <c r="G213"/>
  <c r="H213"/>
  <c r="I213"/>
  <c r="J213"/>
  <c r="K213"/>
  <c r="L213"/>
  <c r="M213"/>
  <c r="N213"/>
  <c r="O213" s="1"/>
  <c r="Q213"/>
  <c r="D214"/>
  <c r="E214"/>
  <c r="F214"/>
  <c r="G214"/>
  <c r="H214"/>
  <c r="I214"/>
  <c r="J214"/>
  <c r="K214"/>
  <c r="L214"/>
  <c r="M214"/>
  <c r="N214"/>
  <c r="O214" s="1"/>
  <c r="Q214"/>
  <c r="D215"/>
  <c r="E215"/>
  <c r="F215"/>
  <c r="G215"/>
  <c r="H215"/>
  <c r="I215"/>
  <c r="J215"/>
  <c r="K215"/>
  <c r="L215"/>
  <c r="M215"/>
  <c r="Q215"/>
  <c r="D216"/>
  <c r="E216"/>
  <c r="F216"/>
  <c r="G216"/>
  <c r="H216"/>
  <c r="I216"/>
  <c r="J216"/>
  <c r="K216"/>
  <c r="L216"/>
  <c r="M216"/>
  <c r="Q216"/>
  <c r="D217"/>
  <c r="E217"/>
  <c r="F217"/>
  <c r="G217"/>
  <c r="H217"/>
  <c r="I217"/>
  <c r="J217"/>
  <c r="K217"/>
  <c r="L217"/>
  <c r="M217"/>
  <c r="N217"/>
  <c r="O217" s="1"/>
  <c r="Q217"/>
  <c r="D218"/>
  <c r="E218"/>
  <c r="F218"/>
  <c r="G218"/>
  <c r="H218"/>
  <c r="I218"/>
  <c r="J218"/>
  <c r="K218"/>
  <c r="L218"/>
  <c r="M218"/>
  <c r="N218"/>
  <c r="O218" s="1"/>
  <c r="Q218"/>
  <c r="D219"/>
  <c r="E219"/>
  <c r="F219"/>
  <c r="G219"/>
  <c r="H219"/>
  <c r="I219"/>
  <c r="J219"/>
  <c r="K219"/>
  <c r="L219"/>
  <c r="M219"/>
  <c r="Q219"/>
  <c r="D220"/>
  <c r="E220"/>
  <c r="F220"/>
  <c r="G220"/>
  <c r="H220"/>
  <c r="I220"/>
  <c r="J220"/>
  <c r="K220"/>
  <c r="L220"/>
  <c r="M220"/>
  <c r="Q220"/>
  <c r="D221"/>
  <c r="E221"/>
  <c r="F221"/>
  <c r="G221"/>
  <c r="H221"/>
  <c r="I221"/>
  <c r="J221"/>
  <c r="K221"/>
  <c r="L221"/>
  <c r="M221"/>
  <c r="N221"/>
  <c r="O221" s="1"/>
  <c r="Q221"/>
  <c r="D222"/>
  <c r="E222"/>
  <c r="F222"/>
  <c r="G222"/>
  <c r="H222"/>
  <c r="I222"/>
  <c r="J222"/>
  <c r="K222"/>
  <c r="L222"/>
  <c r="M222"/>
  <c r="N222"/>
  <c r="O222" s="1"/>
  <c r="Q222"/>
  <c r="D223"/>
  <c r="E223"/>
  <c r="F223"/>
  <c r="G223"/>
  <c r="H223"/>
  <c r="I223"/>
  <c r="J223"/>
  <c r="K223"/>
  <c r="L223"/>
  <c r="M223"/>
  <c r="Q223"/>
  <c r="D224"/>
  <c r="E224"/>
  <c r="F224"/>
  <c r="G224"/>
  <c r="H224"/>
  <c r="I224"/>
  <c r="J224"/>
  <c r="K224"/>
  <c r="L224"/>
  <c r="M224"/>
  <c r="Q224"/>
  <c r="D225"/>
  <c r="E225"/>
  <c r="F225"/>
  <c r="G225"/>
  <c r="H225"/>
  <c r="I225"/>
  <c r="J225"/>
  <c r="K225"/>
  <c r="L225"/>
  <c r="M225"/>
  <c r="N225"/>
  <c r="O225" s="1"/>
  <c r="Q225"/>
  <c r="D226"/>
  <c r="E226"/>
  <c r="F226"/>
  <c r="G226"/>
  <c r="H226"/>
  <c r="I226"/>
  <c r="J226"/>
  <c r="K226"/>
  <c r="L226"/>
  <c r="M226"/>
  <c r="N226"/>
  <c r="O226" s="1"/>
  <c r="Q226"/>
  <c r="D227"/>
  <c r="E227"/>
  <c r="F227"/>
  <c r="G227"/>
  <c r="H227"/>
  <c r="I227"/>
  <c r="J227"/>
  <c r="K227"/>
  <c r="L227"/>
  <c r="M227"/>
  <c r="Q227"/>
  <c r="D228"/>
  <c r="E228"/>
  <c r="F228"/>
  <c r="G228"/>
  <c r="H228"/>
  <c r="I228"/>
  <c r="J228"/>
  <c r="K228"/>
  <c r="L228"/>
  <c r="M228"/>
  <c r="Q228"/>
  <c r="D229"/>
  <c r="E229"/>
  <c r="F229"/>
  <c r="G229"/>
  <c r="H229"/>
  <c r="I229"/>
  <c r="J229"/>
  <c r="K229"/>
  <c r="L229"/>
  <c r="M229"/>
  <c r="N229"/>
  <c r="O229" s="1"/>
  <c r="Q229"/>
  <c r="D230"/>
  <c r="E230"/>
  <c r="F230"/>
  <c r="G230"/>
  <c r="H230"/>
  <c r="I230"/>
  <c r="J230"/>
  <c r="K230"/>
  <c r="L230"/>
  <c r="M230"/>
  <c r="N230"/>
  <c r="O230" s="1"/>
  <c r="Q230"/>
  <c r="D231"/>
  <c r="E231"/>
  <c r="F231"/>
  <c r="G231"/>
  <c r="H231"/>
  <c r="I231"/>
  <c r="J231"/>
  <c r="K231"/>
  <c r="L231"/>
  <c r="M231"/>
  <c r="Q231"/>
  <c r="D232"/>
  <c r="E232"/>
  <c r="F232"/>
  <c r="G232"/>
  <c r="H232"/>
  <c r="I232"/>
  <c r="J232"/>
  <c r="K232"/>
  <c r="L232"/>
  <c r="M232"/>
  <c r="Q232"/>
  <c r="D233"/>
  <c r="E233"/>
  <c r="F233"/>
  <c r="G233"/>
  <c r="H233"/>
  <c r="I233"/>
  <c r="J233"/>
  <c r="K233"/>
  <c r="L233"/>
  <c r="M233"/>
  <c r="N233"/>
  <c r="O233" s="1"/>
  <c r="Q233"/>
  <c r="D234"/>
  <c r="E234"/>
  <c r="F234"/>
  <c r="G234"/>
  <c r="H234"/>
  <c r="I234"/>
  <c r="J234"/>
  <c r="K234"/>
  <c r="L234"/>
  <c r="M234"/>
  <c r="N234"/>
  <c r="O234" s="1"/>
  <c r="Q234"/>
  <c r="D235"/>
  <c r="E235"/>
  <c r="F235"/>
  <c r="G235"/>
  <c r="H235"/>
  <c r="I235"/>
  <c r="J235"/>
  <c r="K235"/>
  <c r="L235"/>
  <c r="M235"/>
  <c r="Q235"/>
  <c r="D236"/>
  <c r="E236"/>
  <c r="F236"/>
  <c r="G236"/>
  <c r="H236"/>
  <c r="I236"/>
  <c r="J236"/>
  <c r="K236"/>
  <c r="L236"/>
  <c r="M236"/>
  <c r="Q236"/>
  <c r="D237"/>
  <c r="E237"/>
  <c r="F237"/>
  <c r="G237"/>
  <c r="H237"/>
  <c r="I237"/>
  <c r="J237"/>
  <c r="K237"/>
  <c r="L237"/>
  <c r="M237"/>
  <c r="N237"/>
  <c r="O237" s="1"/>
  <c r="Q237"/>
  <c r="D238"/>
  <c r="E238"/>
  <c r="F238"/>
  <c r="G238"/>
  <c r="H238"/>
  <c r="I238"/>
  <c r="J238"/>
  <c r="K238"/>
  <c r="L238"/>
  <c r="M238"/>
  <c r="N238"/>
  <c r="O238" s="1"/>
  <c r="Q238"/>
  <c r="D239"/>
  <c r="E239"/>
  <c r="F239"/>
  <c r="G239"/>
  <c r="H239"/>
  <c r="I239"/>
  <c r="J239"/>
  <c r="K239"/>
  <c r="L239"/>
  <c r="M239"/>
  <c r="Q239"/>
  <c r="D240"/>
  <c r="E240"/>
  <c r="F240"/>
  <c r="G240"/>
  <c r="H240"/>
  <c r="I240"/>
  <c r="J240"/>
  <c r="K240"/>
  <c r="L240"/>
  <c r="M240"/>
  <c r="Q240"/>
  <c r="D241"/>
  <c r="E241"/>
  <c r="F241"/>
  <c r="G241"/>
  <c r="H241"/>
  <c r="I241"/>
  <c r="J241"/>
  <c r="K241"/>
  <c r="L241"/>
  <c r="M241"/>
  <c r="N241"/>
  <c r="O241" s="1"/>
  <c r="Q241"/>
  <c r="D242"/>
  <c r="E242"/>
  <c r="F242"/>
  <c r="G242"/>
  <c r="H242"/>
  <c r="I242"/>
  <c r="J242"/>
  <c r="K242"/>
  <c r="L242"/>
  <c r="M242"/>
  <c r="N242"/>
  <c r="O242" s="1"/>
  <c r="Q242"/>
  <c r="D243"/>
  <c r="E243"/>
  <c r="F243"/>
  <c r="G243"/>
  <c r="H243"/>
  <c r="I243"/>
  <c r="J243"/>
  <c r="K243"/>
  <c r="L243"/>
  <c r="M243"/>
  <c r="Q243"/>
  <c r="D244"/>
  <c r="E244"/>
  <c r="F244"/>
  <c r="G244"/>
  <c r="H244"/>
  <c r="I244"/>
  <c r="J244"/>
  <c r="K244"/>
  <c r="L244"/>
  <c r="M244"/>
  <c r="Q244"/>
  <c r="D245"/>
  <c r="E245"/>
  <c r="F245"/>
  <c r="G245"/>
  <c r="H245"/>
  <c r="I245"/>
  <c r="J245"/>
  <c r="K245"/>
  <c r="L245"/>
  <c r="M245"/>
  <c r="N245"/>
  <c r="O245" s="1"/>
  <c r="Q245"/>
  <c r="D246"/>
  <c r="E246"/>
  <c r="F246"/>
  <c r="G246"/>
  <c r="H246"/>
  <c r="I246"/>
  <c r="J246"/>
  <c r="K246"/>
  <c r="L246"/>
  <c r="M246"/>
  <c r="N246"/>
  <c r="O246" s="1"/>
  <c r="Q246"/>
  <c r="D247"/>
  <c r="E247"/>
  <c r="F247"/>
  <c r="G247"/>
  <c r="H247"/>
  <c r="I247"/>
  <c r="J247"/>
  <c r="K247"/>
  <c r="L247"/>
  <c r="M247"/>
  <c r="Q247"/>
  <c r="D248"/>
  <c r="E248"/>
  <c r="F248"/>
  <c r="G248"/>
  <c r="H248"/>
  <c r="I248"/>
  <c r="J248"/>
  <c r="K248"/>
  <c r="L248"/>
  <c r="M248"/>
  <c r="Q248"/>
  <c r="D249"/>
  <c r="E249"/>
  <c r="F249"/>
  <c r="G249"/>
  <c r="H249"/>
  <c r="I249"/>
  <c r="J249"/>
  <c r="K249"/>
  <c r="L249"/>
  <c r="M249"/>
  <c r="Q249"/>
  <c r="D250"/>
  <c r="E250"/>
  <c r="F250"/>
  <c r="G250"/>
  <c r="H250"/>
  <c r="I250"/>
  <c r="J250"/>
  <c r="K250"/>
  <c r="L250"/>
  <c r="M250"/>
  <c r="N250"/>
  <c r="O250" s="1"/>
  <c r="Q250"/>
  <c r="D251"/>
  <c r="E251"/>
  <c r="F251"/>
  <c r="G251"/>
  <c r="H251"/>
  <c r="I251"/>
  <c r="J251"/>
  <c r="K251"/>
  <c r="L251"/>
  <c r="M251"/>
  <c r="Q251"/>
  <c r="D252"/>
  <c r="E252"/>
  <c r="F252"/>
  <c r="G252"/>
  <c r="H252"/>
  <c r="I252"/>
  <c r="J252"/>
  <c r="K252"/>
  <c r="L252"/>
  <c r="M252"/>
  <c r="Q252"/>
  <c r="D253"/>
  <c r="E253"/>
  <c r="F253"/>
  <c r="G253"/>
  <c r="H253"/>
  <c r="I253"/>
  <c r="J253"/>
  <c r="K253"/>
  <c r="L253"/>
  <c r="M253"/>
  <c r="N253"/>
  <c r="O253" s="1"/>
  <c r="Q253"/>
  <c r="D254"/>
  <c r="E254"/>
  <c r="F254"/>
  <c r="G254"/>
  <c r="H254"/>
  <c r="I254"/>
  <c r="J254"/>
  <c r="K254"/>
  <c r="L254"/>
  <c r="M254"/>
  <c r="N254"/>
  <c r="O254" s="1"/>
  <c r="Q254"/>
  <c r="D255"/>
  <c r="E255"/>
  <c r="F255"/>
  <c r="G255"/>
  <c r="H255"/>
  <c r="I255"/>
  <c r="J255"/>
  <c r="K255"/>
  <c r="L255"/>
  <c r="M255"/>
  <c r="Q255"/>
  <c r="D256"/>
  <c r="E256"/>
  <c r="F256"/>
  <c r="G256"/>
  <c r="H256"/>
  <c r="I256"/>
  <c r="J256"/>
  <c r="K256"/>
  <c r="L256"/>
  <c r="M256"/>
  <c r="Q256"/>
  <c r="D257"/>
  <c r="E257"/>
  <c r="F257"/>
  <c r="G257"/>
  <c r="H257"/>
  <c r="I257"/>
  <c r="J257"/>
  <c r="K257"/>
  <c r="L257"/>
  <c r="M257"/>
  <c r="N257"/>
  <c r="O257" s="1"/>
  <c r="Q257"/>
  <c r="D258"/>
  <c r="E258"/>
  <c r="F258"/>
  <c r="G258"/>
  <c r="H258"/>
  <c r="I258"/>
  <c r="J258"/>
  <c r="K258"/>
  <c r="L258"/>
  <c r="M258"/>
  <c r="N258"/>
  <c r="O258" s="1"/>
  <c r="Q258"/>
  <c r="D259"/>
  <c r="E259"/>
  <c r="F259"/>
  <c r="G259"/>
  <c r="H259"/>
  <c r="I259"/>
  <c r="J259"/>
  <c r="K259"/>
  <c r="L259"/>
  <c r="M259"/>
  <c r="Q259"/>
  <c r="D260"/>
  <c r="E260"/>
  <c r="F260"/>
  <c r="G260"/>
  <c r="H260"/>
  <c r="I260"/>
  <c r="J260"/>
  <c r="K260"/>
  <c r="L260"/>
  <c r="M260"/>
  <c r="Q260"/>
  <c r="D261"/>
  <c r="E261"/>
  <c r="F261"/>
  <c r="G261"/>
  <c r="H261"/>
  <c r="I261"/>
  <c r="J261"/>
  <c r="K261"/>
  <c r="L261"/>
  <c r="M261"/>
  <c r="N261"/>
  <c r="O261" s="1"/>
  <c r="Q261"/>
  <c r="D262"/>
  <c r="E262"/>
  <c r="F262"/>
  <c r="G262"/>
  <c r="H262"/>
  <c r="I262"/>
  <c r="J262"/>
  <c r="K262"/>
  <c r="L262"/>
  <c r="M262"/>
  <c r="N262"/>
  <c r="O262" s="1"/>
  <c r="Q262"/>
  <c r="D263"/>
  <c r="E263"/>
  <c r="F263"/>
  <c r="G263"/>
  <c r="H263"/>
  <c r="I263"/>
  <c r="J263"/>
  <c r="K263"/>
  <c r="L263"/>
  <c r="M263"/>
  <c r="Q263"/>
  <c r="D264"/>
  <c r="E264"/>
  <c r="F264"/>
  <c r="G264"/>
  <c r="H264"/>
  <c r="I264"/>
  <c r="J264"/>
  <c r="K264"/>
  <c r="L264"/>
  <c r="M264"/>
  <c r="Q264"/>
  <c r="D265"/>
  <c r="E265"/>
  <c r="F265"/>
  <c r="G265"/>
  <c r="H265"/>
  <c r="I265"/>
  <c r="J265"/>
  <c r="K265"/>
  <c r="L265"/>
  <c r="M265"/>
  <c r="N265"/>
  <c r="O265" s="1"/>
  <c r="Q265"/>
  <c r="D266"/>
  <c r="E266"/>
  <c r="F266"/>
  <c r="G266"/>
  <c r="H266"/>
  <c r="I266"/>
  <c r="J266"/>
  <c r="K266"/>
  <c r="L266"/>
  <c r="M266"/>
  <c r="N266"/>
  <c r="O266" s="1"/>
  <c r="Q266"/>
  <c r="D267"/>
  <c r="E267"/>
  <c r="F267"/>
  <c r="G267"/>
  <c r="H267"/>
  <c r="I267"/>
  <c r="J267"/>
  <c r="K267"/>
  <c r="L267"/>
  <c r="M267"/>
  <c r="Q267"/>
  <c r="D268"/>
  <c r="E268"/>
  <c r="F268"/>
  <c r="G268"/>
  <c r="H268"/>
  <c r="I268"/>
  <c r="J268"/>
  <c r="K268"/>
  <c r="L268"/>
  <c r="M268"/>
  <c r="Q268"/>
  <c r="D269"/>
  <c r="E269"/>
  <c r="F269"/>
  <c r="G269"/>
  <c r="H269"/>
  <c r="I269"/>
  <c r="J269"/>
  <c r="K269"/>
  <c r="L269"/>
  <c r="M269"/>
  <c r="N269"/>
  <c r="O269" s="1"/>
  <c r="Q269"/>
  <c r="D270"/>
  <c r="E270"/>
  <c r="F270"/>
  <c r="G270"/>
  <c r="H270"/>
  <c r="I270"/>
  <c r="J270"/>
  <c r="K270"/>
  <c r="L270"/>
  <c r="M270"/>
  <c r="N270"/>
  <c r="O270" s="1"/>
  <c r="Q270"/>
  <c r="D271"/>
  <c r="E271"/>
  <c r="F271"/>
  <c r="G271"/>
  <c r="H271"/>
  <c r="I271"/>
  <c r="J271"/>
  <c r="K271"/>
  <c r="L271"/>
  <c r="M271"/>
  <c r="Q271"/>
  <c r="D272"/>
  <c r="E272"/>
  <c r="F272"/>
  <c r="G272"/>
  <c r="H272"/>
  <c r="I272"/>
  <c r="J272"/>
  <c r="K272"/>
  <c r="L272"/>
  <c r="M272"/>
  <c r="Q272"/>
  <c r="D273"/>
  <c r="E273"/>
  <c r="F273"/>
  <c r="G273"/>
  <c r="H273"/>
  <c r="I273"/>
  <c r="J273"/>
  <c r="K273"/>
  <c r="L273"/>
  <c r="M273"/>
  <c r="N273"/>
  <c r="O273" s="1"/>
  <c r="Q273"/>
  <c r="D274"/>
  <c r="E274"/>
  <c r="F274"/>
  <c r="G274"/>
  <c r="H274"/>
  <c r="I274"/>
  <c r="J274"/>
  <c r="K274"/>
  <c r="L274"/>
  <c r="M274"/>
  <c r="N274"/>
  <c r="O274" s="1"/>
  <c r="Q274"/>
  <c r="D275"/>
  <c r="E275"/>
  <c r="F275"/>
  <c r="G275"/>
  <c r="H275"/>
  <c r="I275"/>
  <c r="J275"/>
  <c r="K275"/>
  <c r="L275"/>
  <c r="M275"/>
  <c r="Q275"/>
  <c r="D276"/>
  <c r="E276"/>
  <c r="F276"/>
  <c r="G276"/>
  <c r="H276"/>
  <c r="I276"/>
  <c r="J276"/>
  <c r="K276"/>
  <c r="L276"/>
  <c r="M276"/>
  <c r="Q276"/>
  <c r="D277"/>
  <c r="E277"/>
  <c r="F277"/>
  <c r="G277"/>
  <c r="H277"/>
  <c r="I277"/>
  <c r="J277"/>
  <c r="K277"/>
  <c r="L277"/>
  <c r="M277"/>
  <c r="N277"/>
  <c r="O277" s="1"/>
  <c r="Q277"/>
  <c r="D278"/>
  <c r="E278"/>
  <c r="F278"/>
  <c r="G278"/>
  <c r="H278"/>
  <c r="I278"/>
  <c r="J278"/>
  <c r="K278"/>
  <c r="L278"/>
  <c r="M278"/>
  <c r="N278"/>
  <c r="O278" s="1"/>
  <c r="Q278"/>
  <c r="D279"/>
  <c r="E279"/>
  <c r="F279"/>
  <c r="G279"/>
  <c r="H279"/>
  <c r="I279"/>
  <c r="J279"/>
  <c r="K279"/>
  <c r="L279"/>
  <c r="M279"/>
  <c r="Q279"/>
  <c r="D280"/>
  <c r="E280"/>
  <c r="F280"/>
  <c r="G280"/>
  <c r="H280"/>
  <c r="I280"/>
  <c r="J280"/>
  <c r="K280"/>
  <c r="L280"/>
  <c r="M280"/>
  <c r="Q280"/>
  <c r="D281"/>
  <c r="E281"/>
  <c r="F281"/>
  <c r="G281"/>
  <c r="H281"/>
  <c r="I281"/>
  <c r="J281"/>
  <c r="K281"/>
  <c r="L281"/>
  <c r="M281"/>
  <c r="N281"/>
  <c r="O281" s="1"/>
  <c r="Q281"/>
  <c r="D282"/>
  <c r="E282"/>
  <c r="F282"/>
  <c r="G282"/>
  <c r="H282"/>
  <c r="I282"/>
  <c r="J282"/>
  <c r="K282"/>
  <c r="L282"/>
  <c r="M282"/>
  <c r="N282"/>
  <c r="O282" s="1"/>
  <c r="Q282"/>
  <c r="D283"/>
  <c r="E283"/>
  <c r="F283"/>
  <c r="G283"/>
  <c r="H283"/>
  <c r="I283"/>
  <c r="J283"/>
  <c r="K283"/>
  <c r="L283"/>
  <c r="M283"/>
  <c r="Q283"/>
  <c r="D284"/>
  <c r="E284"/>
  <c r="F284"/>
  <c r="G284"/>
  <c r="H284"/>
  <c r="I284"/>
  <c r="J284"/>
  <c r="K284"/>
  <c r="L284"/>
  <c r="M284"/>
  <c r="Q284"/>
  <c r="D285"/>
  <c r="E285"/>
  <c r="F285"/>
  <c r="G285"/>
  <c r="H285"/>
  <c r="I285"/>
  <c r="J285"/>
  <c r="K285"/>
  <c r="L285"/>
  <c r="M285"/>
  <c r="N285"/>
  <c r="O285" s="1"/>
  <c r="Q285"/>
  <c r="D286"/>
  <c r="E286"/>
  <c r="F286"/>
  <c r="G286"/>
  <c r="H286"/>
  <c r="I286"/>
  <c r="J286"/>
  <c r="K286"/>
  <c r="L286"/>
  <c r="M286"/>
  <c r="N286"/>
  <c r="O286" s="1"/>
  <c r="Q286"/>
  <c r="D287"/>
  <c r="E287"/>
  <c r="F287"/>
  <c r="G287"/>
  <c r="H287"/>
  <c r="I287"/>
  <c r="J287"/>
  <c r="K287"/>
  <c r="L287"/>
  <c r="M287"/>
  <c r="Q287"/>
  <c r="D288"/>
  <c r="E288"/>
  <c r="F288"/>
  <c r="G288"/>
  <c r="H288"/>
  <c r="I288"/>
  <c r="J288"/>
  <c r="K288"/>
  <c r="L288"/>
  <c r="M288"/>
  <c r="Q288"/>
  <c r="D289"/>
  <c r="E289"/>
  <c r="F289"/>
  <c r="G289"/>
  <c r="H289"/>
  <c r="I289"/>
  <c r="J289"/>
  <c r="K289"/>
  <c r="L289"/>
  <c r="M289"/>
  <c r="N289"/>
  <c r="O289" s="1"/>
  <c r="Q289"/>
  <c r="D290"/>
  <c r="E290"/>
  <c r="F290"/>
  <c r="G290"/>
  <c r="H290"/>
  <c r="I290"/>
  <c r="J290"/>
  <c r="K290"/>
  <c r="L290"/>
  <c r="M290"/>
  <c r="N290"/>
  <c r="O290" s="1"/>
  <c r="Q290"/>
  <c r="D291"/>
  <c r="E291"/>
  <c r="F291"/>
  <c r="G291"/>
  <c r="H291"/>
  <c r="I291"/>
  <c r="J291"/>
  <c r="K291"/>
  <c r="L291"/>
  <c r="M291"/>
  <c r="Q291"/>
  <c r="D292"/>
  <c r="E292"/>
  <c r="F292"/>
  <c r="G292"/>
  <c r="H292"/>
  <c r="I292"/>
  <c r="J292"/>
  <c r="K292"/>
  <c r="L292"/>
  <c r="M292"/>
  <c r="Q292"/>
  <c r="D293"/>
  <c r="E293"/>
  <c r="F293"/>
  <c r="G293"/>
  <c r="H293"/>
  <c r="I293"/>
  <c r="J293"/>
  <c r="K293"/>
  <c r="L293"/>
  <c r="M293"/>
  <c r="N293"/>
  <c r="O293" s="1"/>
  <c r="Q293"/>
  <c r="D294"/>
  <c r="E294"/>
  <c r="F294"/>
  <c r="G294"/>
  <c r="H294"/>
  <c r="I294"/>
  <c r="J294"/>
  <c r="K294"/>
  <c r="L294"/>
  <c r="M294"/>
  <c r="N294"/>
  <c r="O294" s="1"/>
  <c r="Q294"/>
  <c r="D295"/>
  <c r="E295"/>
  <c r="F295"/>
  <c r="G295"/>
  <c r="H295"/>
  <c r="I295"/>
  <c r="J295"/>
  <c r="K295"/>
  <c r="L295"/>
  <c r="M295"/>
  <c r="Q295"/>
  <c r="D296"/>
  <c r="E296"/>
  <c r="F296"/>
  <c r="G296"/>
  <c r="H296"/>
  <c r="I296"/>
  <c r="J296"/>
  <c r="K296"/>
  <c r="L296"/>
  <c r="M296"/>
  <c r="Q296"/>
  <c r="D297"/>
  <c r="E297"/>
  <c r="F297"/>
  <c r="G297"/>
  <c r="H297"/>
  <c r="I297"/>
  <c r="J297"/>
  <c r="K297"/>
  <c r="L297"/>
  <c r="M297"/>
  <c r="N297"/>
  <c r="O297" s="1"/>
  <c r="Q297"/>
  <c r="D298"/>
  <c r="E298"/>
  <c r="F298"/>
  <c r="G298"/>
  <c r="H298"/>
  <c r="I298"/>
  <c r="J298"/>
  <c r="K298"/>
  <c r="L298"/>
  <c r="M298"/>
  <c r="N298"/>
  <c r="O298" s="1"/>
  <c r="Q298"/>
  <c r="D299"/>
  <c r="E299"/>
  <c r="F299"/>
  <c r="G299"/>
  <c r="H299"/>
  <c r="I299"/>
  <c r="J299"/>
  <c r="K299"/>
  <c r="L299"/>
  <c r="M299"/>
  <c r="Q299"/>
  <c r="D300"/>
  <c r="E300"/>
  <c r="F300"/>
  <c r="G300"/>
  <c r="H300"/>
  <c r="I300"/>
  <c r="J300"/>
  <c r="K300"/>
  <c r="L300"/>
  <c r="M300"/>
  <c r="Q300"/>
  <c r="D301"/>
  <c r="E301"/>
  <c r="F301"/>
  <c r="G301"/>
  <c r="H301"/>
  <c r="I301"/>
  <c r="J301"/>
  <c r="K301"/>
  <c r="L301"/>
  <c r="M301"/>
  <c r="N301"/>
  <c r="O301" s="1"/>
  <c r="Q301"/>
  <c r="D302"/>
  <c r="E302"/>
  <c r="F302"/>
  <c r="G302"/>
  <c r="H302"/>
  <c r="I302"/>
  <c r="J302"/>
  <c r="K302"/>
  <c r="L302"/>
  <c r="M302"/>
  <c r="N302"/>
  <c r="O302" s="1"/>
  <c r="Q302"/>
  <c r="D303"/>
  <c r="E303"/>
  <c r="F303"/>
  <c r="G303"/>
  <c r="H303"/>
  <c r="I303"/>
  <c r="J303"/>
  <c r="K303"/>
  <c r="L303"/>
  <c r="M303"/>
  <c r="Q303"/>
  <c r="D304"/>
  <c r="E304"/>
  <c r="F304"/>
  <c r="G304"/>
  <c r="H304"/>
  <c r="I304"/>
  <c r="J304"/>
  <c r="K304"/>
  <c r="L304"/>
  <c r="M304"/>
  <c r="Q304"/>
  <c r="D305"/>
  <c r="E305"/>
  <c r="F305"/>
  <c r="G305"/>
  <c r="H305"/>
  <c r="I305"/>
  <c r="J305"/>
  <c r="K305"/>
  <c r="L305"/>
  <c r="M305"/>
  <c r="N305"/>
  <c r="O305" s="1"/>
  <c r="Q305"/>
  <c r="D306"/>
  <c r="E306"/>
  <c r="F306"/>
  <c r="G306"/>
  <c r="H306"/>
  <c r="I306"/>
  <c r="J306"/>
  <c r="K306"/>
  <c r="L306"/>
  <c r="M306"/>
  <c r="N306"/>
  <c r="O306" s="1"/>
  <c r="Q306"/>
  <c r="D307"/>
  <c r="E307"/>
  <c r="F307"/>
  <c r="G307"/>
  <c r="H307"/>
  <c r="I307"/>
  <c r="J307"/>
  <c r="K307"/>
  <c r="L307"/>
  <c r="M307"/>
  <c r="Q307"/>
  <c r="D308"/>
  <c r="E308"/>
  <c r="F308"/>
  <c r="G308"/>
  <c r="H308"/>
  <c r="I308"/>
  <c r="J308"/>
  <c r="K308"/>
  <c r="L308"/>
  <c r="M308"/>
  <c r="Q308"/>
  <c r="D309"/>
  <c r="E309"/>
  <c r="F309"/>
  <c r="G309"/>
  <c r="H309"/>
  <c r="I309"/>
  <c r="J309"/>
  <c r="K309"/>
  <c r="L309"/>
  <c r="M309"/>
  <c r="N309"/>
  <c r="O309" s="1"/>
  <c r="Q309"/>
  <c r="D310"/>
  <c r="E310"/>
  <c r="F310"/>
  <c r="G310"/>
  <c r="H310"/>
  <c r="I310"/>
  <c r="J310"/>
  <c r="K310"/>
  <c r="L310"/>
  <c r="M310"/>
  <c r="N310"/>
  <c r="O310" s="1"/>
  <c r="Q310"/>
  <c r="D311"/>
  <c r="E311"/>
  <c r="F311"/>
  <c r="G311"/>
  <c r="H311"/>
  <c r="I311"/>
  <c r="J311"/>
  <c r="K311"/>
  <c r="L311"/>
  <c r="M311"/>
  <c r="Q311"/>
  <c r="D312"/>
  <c r="E312"/>
  <c r="F312"/>
  <c r="G312"/>
  <c r="H312"/>
  <c r="I312"/>
  <c r="J312"/>
  <c r="K312"/>
  <c r="L312"/>
  <c r="M312"/>
  <c r="Q312"/>
  <c r="D313"/>
  <c r="E313"/>
  <c r="F313"/>
  <c r="G313"/>
  <c r="H313"/>
  <c r="I313"/>
  <c r="J313"/>
  <c r="K313"/>
  <c r="L313"/>
  <c r="M313"/>
  <c r="N313"/>
  <c r="O313" s="1"/>
  <c r="Q313"/>
  <c r="D314"/>
  <c r="E314"/>
  <c r="F314"/>
  <c r="G314"/>
  <c r="H314"/>
  <c r="I314"/>
  <c r="J314"/>
  <c r="K314"/>
  <c r="L314"/>
  <c r="M314"/>
  <c r="N314"/>
  <c r="O314" s="1"/>
  <c r="Q314"/>
  <c r="D315"/>
  <c r="E315"/>
  <c r="F315"/>
  <c r="G315"/>
  <c r="H315"/>
  <c r="I315"/>
  <c r="J315"/>
  <c r="K315"/>
  <c r="L315"/>
  <c r="M315"/>
  <c r="Q315"/>
  <c r="D316"/>
  <c r="E316"/>
  <c r="F316"/>
  <c r="G316"/>
  <c r="H316"/>
  <c r="I316"/>
  <c r="J316"/>
  <c r="K316"/>
  <c r="L316"/>
  <c r="M316"/>
  <c r="Q316"/>
  <c r="D317"/>
  <c r="E317"/>
  <c r="F317"/>
  <c r="G317"/>
  <c r="H317"/>
  <c r="I317"/>
  <c r="J317"/>
  <c r="K317"/>
  <c r="L317"/>
  <c r="M317"/>
  <c r="N317"/>
  <c r="O317" s="1"/>
  <c r="Q317"/>
  <c r="D318"/>
  <c r="E318"/>
  <c r="F318"/>
  <c r="G318"/>
  <c r="H318"/>
  <c r="I318"/>
  <c r="J318"/>
  <c r="K318"/>
  <c r="L318"/>
  <c r="M318"/>
  <c r="N318"/>
  <c r="O318" s="1"/>
  <c r="Q318"/>
  <c r="D319"/>
  <c r="E319"/>
  <c r="F319"/>
  <c r="G319"/>
  <c r="H319"/>
  <c r="I319"/>
  <c r="J319"/>
  <c r="K319"/>
  <c r="L319"/>
  <c r="M319"/>
  <c r="Q319"/>
  <c r="D320"/>
  <c r="E320"/>
  <c r="F320"/>
  <c r="G320"/>
  <c r="H320"/>
  <c r="I320"/>
  <c r="J320"/>
  <c r="K320"/>
  <c r="L320"/>
  <c r="M320"/>
  <c r="Q320"/>
  <c r="D321"/>
  <c r="E321"/>
  <c r="F321"/>
  <c r="G321"/>
  <c r="H321"/>
  <c r="I321"/>
  <c r="J321"/>
  <c r="K321"/>
  <c r="L321"/>
  <c r="M321"/>
  <c r="N321"/>
  <c r="O321" s="1"/>
  <c r="Q321"/>
  <c r="D322"/>
  <c r="E322"/>
  <c r="F322"/>
  <c r="G322"/>
  <c r="H322"/>
  <c r="I322"/>
  <c r="J322"/>
  <c r="K322"/>
  <c r="L322"/>
  <c r="M322"/>
  <c r="N322"/>
  <c r="O322" s="1"/>
  <c r="Q322"/>
  <c r="D323"/>
  <c r="E323"/>
  <c r="F323"/>
  <c r="G323"/>
  <c r="H323"/>
  <c r="I323"/>
  <c r="J323"/>
  <c r="K323"/>
  <c r="L323"/>
  <c r="M323"/>
  <c r="Q323"/>
  <c r="D324"/>
  <c r="E324"/>
  <c r="F324"/>
  <c r="G324"/>
  <c r="H324"/>
  <c r="I324"/>
  <c r="J324"/>
  <c r="K324"/>
  <c r="L324"/>
  <c r="M324"/>
  <c r="Q324"/>
  <c r="D325"/>
  <c r="E325"/>
  <c r="F325"/>
  <c r="G325"/>
  <c r="H325"/>
  <c r="I325"/>
  <c r="J325"/>
  <c r="K325"/>
  <c r="L325"/>
  <c r="M325"/>
  <c r="N325"/>
  <c r="O325" s="1"/>
  <c r="Q325"/>
  <c r="D326"/>
  <c r="E326"/>
  <c r="F326"/>
  <c r="G326"/>
  <c r="H326"/>
  <c r="I326"/>
  <c r="J326"/>
  <c r="K326"/>
  <c r="L326"/>
  <c r="M326"/>
  <c r="N326"/>
  <c r="O326" s="1"/>
  <c r="Q326"/>
  <c r="D327"/>
  <c r="E327"/>
  <c r="F327"/>
  <c r="G327"/>
  <c r="H327"/>
  <c r="I327"/>
  <c r="J327"/>
  <c r="K327"/>
  <c r="L327"/>
  <c r="M327"/>
  <c r="Q327"/>
  <c r="D328"/>
  <c r="E328"/>
  <c r="F328"/>
  <c r="G328"/>
  <c r="H328"/>
  <c r="I328"/>
  <c r="J328"/>
  <c r="K328"/>
  <c r="L328"/>
  <c r="M328"/>
  <c r="Q328"/>
  <c r="D329"/>
  <c r="E329"/>
  <c r="F329"/>
  <c r="G329"/>
  <c r="H329"/>
  <c r="I329"/>
  <c r="J329"/>
  <c r="K329"/>
  <c r="L329"/>
  <c r="M329"/>
  <c r="N329"/>
  <c r="O329" s="1"/>
  <c r="Q329"/>
  <c r="D330"/>
  <c r="E330"/>
  <c r="F330"/>
  <c r="G330"/>
  <c r="H330"/>
  <c r="I330"/>
  <c r="J330"/>
  <c r="K330"/>
  <c r="L330"/>
  <c r="M330"/>
  <c r="N330"/>
  <c r="O330" s="1"/>
  <c r="Q330"/>
  <c r="D331"/>
  <c r="E331"/>
  <c r="F331"/>
  <c r="G331"/>
  <c r="H331"/>
  <c r="I331"/>
  <c r="J331"/>
  <c r="K331"/>
  <c r="L331"/>
  <c r="M331"/>
  <c r="Q331"/>
  <c r="D332"/>
  <c r="E332"/>
  <c r="F332"/>
  <c r="G332"/>
  <c r="H332"/>
  <c r="I332"/>
  <c r="J332"/>
  <c r="K332"/>
  <c r="L332"/>
  <c r="M332"/>
  <c r="Q332"/>
  <c r="D333"/>
  <c r="E333"/>
  <c r="F333"/>
  <c r="G333"/>
  <c r="H333"/>
  <c r="I333"/>
  <c r="J333"/>
  <c r="N333" s="1"/>
  <c r="O333" s="1"/>
  <c r="K333"/>
  <c r="L333"/>
  <c r="M333"/>
  <c r="Q333"/>
  <c r="D334"/>
  <c r="E334"/>
  <c r="F334"/>
  <c r="G334"/>
  <c r="H334"/>
  <c r="I334"/>
  <c r="J334"/>
  <c r="K334"/>
  <c r="L334"/>
  <c r="M334"/>
  <c r="N334"/>
  <c r="O334" s="1"/>
  <c r="Q334"/>
  <c r="D335"/>
  <c r="E335"/>
  <c r="F335"/>
  <c r="G335"/>
  <c r="H335"/>
  <c r="I335"/>
  <c r="J335"/>
  <c r="K335"/>
  <c r="L335"/>
  <c r="M335"/>
  <c r="Q335"/>
  <c r="D336"/>
  <c r="E336"/>
  <c r="F336"/>
  <c r="G336"/>
  <c r="H336"/>
  <c r="I336"/>
  <c r="J336"/>
  <c r="K336"/>
  <c r="L336"/>
  <c r="M336"/>
  <c r="Q336"/>
  <c r="D337"/>
  <c r="E337"/>
  <c r="F337"/>
  <c r="G337"/>
  <c r="H337"/>
  <c r="I337"/>
  <c r="J337"/>
  <c r="K337"/>
  <c r="L337"/>
  <c r="M337"/>
  <c r="N337"/>
  <c r="O337" s="1"/>
  <c r="Q337"/>
  <c r="D338"/>
  <c r="E338"/>
  <c r="F338"/>
  <c r="G338"/>
  <c r="H338"/>
  <c r="I338"/>
  <c r="J338"/>
  <c r="K338"/>
  <c r="L338"/>
  <c r="M338"/>
  <c r="N338"/>
  <c r="O338" s="1"/>
  <c r="Q338"/>
  <c r="D339"/>
  <c r="E339"/>
  <c r="F339"/>
  <c r="G339"/>
  <c r="H339"/>
  <c r="I339"/>
  <c r="J339"/>
  <c r="K339"/>
  <c r="L339"/>
  <c r="M339"/>
  <c r="Q339"/>
  <c r="D340"/>
  <c r="E340"/>
  <c r="F340"/>
  <c r="G340"/>
  <c r="H340"/>
  <c r="I340"/>
  <c r="J340"/>
  <c r="K340"/>
  <c r="L340"/>
  <c r="M340"/>
  <c r="Q340"/>
  <c r="D341"/>
  <c r="E341"/>
  <c r="F341"/>
  <c r="G341"/>
  <c r="H341"/>
  <c r="I341"/>
  <c r="J341"/>
  <c r="K341"/>
  <c r="L341"/>
  <c r="M341"/>
  <c r="N341"/>
  <c r="O341" s="1"/>
  <c r="Q341"/>
  <c r="D342"/>
  <c r="E342"/>
  <c r="F342"/>
  <c r="G342"/>
  <c r="H342"/>
  <c r="I342"/>
  <c r="J342"/>
  <c r="K342"/>
  <c r="L342"/>
  <c r="M342"/>
  <c r="N342"/>
  <c r="O342" s="1"/>
  <c r="Q342"/>
  <c r="D343"/>
  <c r="E343"/>
  <c r="F343"/>
  <c r="G343"/>
  <c r="H343"/>
  <c r="I343"/>
  <c r="J343"/>
  <c r="K343"/>
  <c r="L343"/>
  <c r="M343"/>
  <c r="Q343"/>
  <c r="D344"/>
  <c r="E344"/>
  <c r="F344"/>
  <c r="G344"/>
  <c r="H344"/>
  <c r="I344"/>
  <c r="J344"/>
  <c r="K344"/>
  <c r="L344"/>
  <c r="M344"/>
  <c r="Q344"/>
  <c r="D345"/>
  <c r="E345"/>
  <c r="F345"/>
  <c r="G345"/>
  <c r="H345"/>
  <c r="I345"/>
  <c r="J345"/>
  <c r="K345"/>
  <c r="L345"/>
  <c r="M345"/>
  <c r="N345"/>
  <c r="O345" s="1"/>
  <c r="Q345"/>
  <c r="D346"/>
  <c r="E346"/>
  <c r="F346"/>
  <c r="G346"/>
  <c r="H346"/>
  <c r="I346"/>
  <c r="J346"/>
  <c r="K346"/>
  <c r="L346"/>
  <c r="M346"/>
  <c r="N346"/>
  <c r="O346" s="1"/>
  <c r="Q346"/>
  <c r="D347"/>
  <c r="E347"/>
  <c r="F347"/>
  <c r="G347"/>
  <c r="H347"/>
  <c r="I347"/>
  <c r="J347"/>
  <c r="K347"/>
  <c r="L347"/>
  <c r="M347"/>
  <c r="Q347"/>
  <c r="D348"/>
  <c r="E348"/>
  <c r="F348"/>
  <c r="G348"/>
  <c r="H348"/>
  <c r="I348"/>
  <c r="J348"/>
  <c r="K348"/>
  <c r="L348"/>
  <c r="M348"/>
  <c r="Q348"/>
  <c r="D349"/>
  <c r="E349"/>
  <c r="F349"/>
  <c r="G349"/>
  <c r="H349"/>
  <c r="I349"/>
  <c r="J349"/>
  <c r="K349"/>
  <c r="L349"/>
  <c r="M349"/>
  <c r="N349"/>
  <c r="O349" s="1"/>
  <c r="Q349"/>
  <c r="D350"/>
  <c r="E350"/>
  <c r="F350"/>
  <c r="G350"/>
  <c r="H350"/>
  <c r="I350"/>
  <c r="J350"/>
  <c r="K350"/>
  <c r="L350"/>
  <c r="M350"/>
  <c r="N350"/>
  <c r="O350" s="1"/>
  <c r="Q350"/>
  <c r="D351"/>
  <c r="E351"/>
  <c r="F351"/>
  <c r="G351"/>
  <c r="H351"/>
  <c r="I351"/>
  <c r="J351"/>
  <c r="K351"/>
  <c r="L351"/>
  <c r="M351"/>
  <c r="Q351"/>
  <c r="D352"/>
  <c r="E352"/>
  <c r="F352"/>
  <c r="G352"/>
  <c r="H352"/>
  <c r="I352"/>
  <c r="J352"/>
  <c r="K352"/>
  <c r="L352"/>
  <c r="M352"/>
  <c r="Q352"/>
  <c r="D353"/>
  <c r="E353"/>
  <c r="F353"/>
  <c r="G353"/>
  <c r="H353"/>
  <c r="I353"/>
  <c r="J353"/>
  <c r="K353"/>
  <c r="L353"/>
  <c r="M353"/>
  <c r="N353"/>
  <c r="O353" s="1"/>
  <c r="Q353"/>
  <c r="D354"/>
  <c r="E354"/>
  <c r="F354"/>
  <c r="G354"/>
  <c r="H354"/>
  <c r="I354"/>
  <c r="J354"/>
  <c r="K354"/>
  <c r="L354"/>
  <c r="M354"/>
  <c r="N354"/>
  <c r="O354" s="1"/>
  <c r="Q354"/>
  <c r="D355"/>
  <c r="E355"/>
  <c r="F355"/>
  <c r="G355"/>
  <c r="H355"/>
  <c r="I355"/>
  <c r="J355"/>
  <c r="K355"/>
  <c r="L355"/>
  <c r="M355"/>
  <c r="Q355"/>
  <c r="D356"/>
  <c r="E356"/>
  <c r="F356"/>
  <c r="G356"/>
  <c r="H356"/>
  <c r="I356"/>
  <c r="J356"/>
  <c r="K356"/>
  <c r="L356"/>
  <c r="M356"/>
  <c r="Q356"/>
  <c r="D357"/>
  <c r="E357"/>
  <c r="F357"/>
  <c r="G357"/>
  <c r="H357"/>
  <c r="I357"/>
  <c r="J357"/>
  <c r="K357"/>
  <c r="L357"/>
  <c r="M357"/>
  <c r="N357"/>
  <c r="O357" s="1"/>
  <c r="Q357"/>
  <c r="D358"/>
  <c r="E358"/>
  <c r="F358"/>
  <c r="G358"/>
  <c r="H358"/>
  <c r="I358"/>
  <c r="J358"/>
  <c r="K358"/>
  <c r="L358"/>
  <c r="M358"/>
  <c r="N358"/>
  <c r="O358" s="1"/>
  <c r="Q358"/>
  <c r="D359"/>
  <c r="E359"/>
  <c r="F359"/>
  <c r="G359"/>
  <c r="H359"/>
  <c r="I359"/>
  <c r="J359"/>
  <c r="K359"/>
  <c r="L359"/>
  <c r="M359"/>
  <c r="Q359"/>
  <c r="D360"/>
  <c r="E360"/>
  <c r="F360"/>
  <c r="G360"/>
  <c r="H360"/>
  <c r="I360"/>
  <c r="J360"/>
  <c r="K360"/>
  <c r="L360"/>
  <c r="M360"/>
  <c r="Q360"/>
  <c r="D361"/>
  <c r="E361"/>
  <c r="F361"/>
  <c r="G361"/>
  <c r="H361"/>
  <c r="I361"/>
  <c r="J361"/>
  <c r="K361"/>
  <c r="L361"/>
  <c r="M361"/>
  <c r="N361"/>
  <c r="O361" s="1"/>
  <c r="Q361"/>
  <c r="D362"/>
  <c r="E362"/>
  <c r="F362"/>
  <c r="G362"/>
  <c r="H362"/>
  <c r="I362"/>
  <c r="J362"/>
  <c r="K362"/>
  <c r="L362"/>
  <c r="M362"/>
  <c r="N362"/>
  <c r="O362" s="1"/>
  <c r="Q362"/>
  <c r="D363"/>
  <c r="E363"/>
  <c r="F363"/>
  <c r="G363"/>
  <c r="H363"/>
  <c r="I363"/>
  <c r="J363"/>
  <c r="K363"/>
  <c r="L363"/>
  <c r="M363"/>
  <c r="Q363"/>
  <c r="D364"/>
  <c r="E364"/>
  <c r="F364"/>
  <c r="G364"/>
  <c r="H364"/>
  <c r="I364"/>
  <c r="J364"/>
  <c r="K364"/>
  <c r="L364"/>
  <c r="M364"/>
  <c r="Q364"/>
  <c r="D365"/>
  <c r="E365"/>
  <c r="F365"/>
  <c r="G365"/>
  <c r="H365"/>
  <c r="I365"/>
  <c r="J365"/>
  <c r="K365"/>
  <c r="L365"/>
  <c r="M365"/>
  <c r="N365"/>
  <c r="O365" s="1"/>
  <c r="Q365"/>
  <c r="D366"/>
  <c r="E366"/>
  <c r="F366"/>
  <c r="G366"/>
  <c r="H366"/>
  <c r="I366"/>
  <c r="J366"/>
  <c r="K366"/>
  <c r="L366"/>
  <c r="M366"/>
  <c r="N366"/>
  <c r="O366" s="1"/>
  <c r="Q366"/>
  <c r="D367"/>
  <c r="E367"/>
  <c r="F367"/>
  <c r="G367"/>
  <c r="H367"/>
  <c r="I367"/>
  <c r="J367"/>
  <c r="K367"/>
  <c r="L367"/>
  <c r="M367"/>
  <c r="Q367"/>
  <c r="D368"/>
  <c r="E368"/>
  <c r="F368"/>
  <c r="G368"/>
  <c r="H368"/>
  <c r="I368"/>
  <c r="J368"/>
  <c r="K368"/>
  <c r="L368"/>
  <c r="M368"/>
  <c r="Q368"/>
  <c r="D369"/>
  <c r="E369"/>
  <c r="F369"/>
  <c r="G369"/>
  <c r="H369"/>
  <c r="I369"/>
  <c r="J369"/>
  <c r="K369"/>
  <c r="L369"/>
  <c r="M369"/>
  <c r="N369"/>
  <c r="O369" s="1"/>
  <c r="Q369"/>
  <c r="D370"/>
  <c r="E370"/>
  <c r="F370"/>
  <c r="G370"/>
  <c r="H370"/>
  <c r="I370"/>
  <c r="J370"/>
  <c r="K370"/>
  <c r="L370"/>
  <c r="M370"/>
  <c r="N370"/>
  <c r="O370" s="1"/>
  <c r="Q370"/>
  <c r="D371"/>
  <c r="E371"/>
  <c r="F371"/>
  <c r="G371"/>
  <c r="H371"/>
  <c r="I371"/>
  <c r="J371"/>
  <c r="K371"/>
  <c r="L371"/>
  <c r="M371"/>
  <c r="Q371"/>
  <c r="D372"/>
  <c r="E372"/>
  <c r="F372"/>
  <c r="G372"/>
  <c r="H372"/>
  <c r="I372"/>
  <c r="J372"/>
  <c r="K372"/>
  <c r="L372"/>
  <c r="M372"/>
  <c r="Q372"/>
  <c r="D373"/>
  <c r="E373"/>
  <c r="F373"/>
  <c r="G373"/>
  <c r="H373"/>
  <c r="I373"/>
  <c r="J373"/>
  <c r="K373"/>
  <c r="L373"/>
  <c r="M373"/>
  <c r="N373"/>
  <c r="O373" s="1"/>
  <c r="Q373"/>
  <c r="D374"/>
  <c r="E374"/>
  <c r="F374"/>
  <c r="G374"/>
  <c r="H374"/>
  <c r="I374"/>
  <c r="J374"/>
  <c r="K374"/>
  <c r="L374"/>
  <c r="M374"/>
  <c r="N374"/>
  <c r="O374" s="1"/>
  <c r="Q374"/>
  <c r="D375"/>
  <c r="E375"/>
  <c r="F375"/>
  <c r="G375"/>
  <c r="H375"/>
  <c r="I375"/>
  <c r="J375"/>
  <c r="K375"/>
  <c r="L375"/>
  <c r="M375"/>
  <c r="Q375"/>
  <c r="D376"/>
  <c r="E376"/>
  <c r="F376"/>
  <c r="G376"/>
  <c r="H376"/>
  <c r="I376"/>
  <c r="J376"/>
  <c r="K376"/>
  <c r="L376"/>
  <c r="M376"/>
  <c r="Q376"/>
  <c r="D377"/>
  <c r="E377"/>
  <c r="F377"/>
  <c r="G377"/>
  <c r="H377"/>
  <c r="I377"/>
  <c r="J377"/>
  <c r="K377"/>
  <c r="L377"/>
  <c r="M377"/>
  <c r="N377"/>
  <c r="O377" s="1"/>
  <c r="Q377"/>
  <c r="D378"/>
  <c r="E378"/>
  <c r="F378"/>
  <c r="G378"/>
  <c r="H378"/>
  <c r="I378"/>
  <c r="J378"/>
  <c r="K378"/>
  <c r="L378"/>
  <c r="M378"/>
  <c r="N378"/>
  <c r="O378" s="1"/>
  <c r="Q378"/>
  <c r="D379"/>
  <c r="E379"/>
  <c r="F379"/>
  <c r="G379"/>
  <c r="H379"/>
  <c r="I379"/>
  <c r="J379"/>
  <c r="K379"/>
  <c r="L379"/>
  <c r="M379"/>
  <c r="Q379"/>
  <c r="D380"/>
  <c r="E380"/>
  <c r="F380"/>
  <c r="G380"/>
  <c r="H380"/>
  <c r="I380"/>
  <c r="J380"/>
  <c r="K380"/>
  <c r="L380"/>
  <c r="M380"/>
  <c r="Q380"/>
  <c r="D381"/>
  <c r="E381"/>
  <c r="F381"/>
  <c r="G381"/>
  <c r="H381"/>
  <c r="I381"/>
  <c r="J381"/>
  <c r="N381" s="1"/>
  <c r="O381" s="1"/>
  <c r="K381"/>
  <c r="L381"/>
  <c r="M381"/>
  <c r="Q381"/>
  <c r="D382"/>
  <c r="E382"/>
  <c r="F382"/>
  <c r="G382"/>
  <c r="H382"/>
  <c r="I382"/>
  <c r="J382"/>
  <c r="K382"/>
  <c r="L382"/>
  <c r="M382"/>
  <c r="N382"/>
  <c r="O382" s="1"/>
  <c r="Q382"/>
  <c r="D383"/>
  <c r="E383"/>
  <c r="F383"/>
  <c r="G383"/>
  <c r="H383"/>
  <c r="I383"/>
  <c r="J383"/>
  <c r="K383"/>
  <c r="L383"/>
  <c r="M383"/>
  <c r="Q383"/>
  <c r="D384"/>
  <c r="E384"/>
  <c r="F384"/>
  <c r="G384"/>
  <c r="H384"/>
  <c r="I384"/>
  <c r="J384"/>
  <c r="K384"/>
  <c r="L384"/>
  <c r="M384"/>
  <c r="Q384"/>
  <c r="D385"/>
  <c r="E385"/>
  <c r="F385"/>
  <c r="G385"/>
  <c r="H385"/>
  <c r="I385"/>
  <c r="J385"/>
  <c r="K385"/>
  <c r="L385"/>
  <c r="M385"/>
  <c r="N385"/>
  <c r="O385" s="1"/>
  <c r="Q385"/>
  <c r="D386"/>
  <c r="E386"/>
  <c r="F386"/>
  <c r="G386"/>
  <c r="H386"/>
  <c r="I386"/>
  <c r="J386"/>
  <c r="K386"/>
  <c r="L386"/>
  <c r="M386"/>
  <c r="N386"/>
  <c r="O386" s="1"/>
  <c r="Q386"/>
  <c r="D387"/>
  <c r="E387"/>
  <c r="F387"/>
  <c r="G387"/>
  <c r="H387"/>
  <c r="I387"/>
  <c r="J387"/>
  <c r="K387"/>
  <c r="L387"/>
  <c r="M387"/>
  <c r="Q387"/>
  <c r="D388"/>
  <c r="E388"/>
  <c r="F388"/>
  <c r="G388"/>
  <c r="H388"/>
  <c r="I388"/>
  <c r="J388"/>
  <c r="K388"/>
  <c r="L388"/>
  <c r="M388"/>
  <c r="Q388"/>
  <c r="D389"/>
  <c r="E389"/>
  <c r="F389"/>
  <c r="G389"/>
  <c r="H389"/>
  <c r="I389"/>
  <c r="J389"/>
  <c r="K389"/>
  <c r="L389"/>
  <c r="M389"/>
  <c r="N389"/>
  <c r="O389" s="1"/>
  <c r="Q389"/>
  <c r="D390"/>
  <c r="E390"/>
  <c r="F390"/>
  <c r="G390"/>
  <c r="H390"/>
  <c r="I390"/>
  <c r="J390"/>
  <c r="K390"/>
  <c r="L390"/>
  <c r="M390"/>
  <c r="N390"/>
  <c r="O390" s="1"/>
  <c r="Q390"/>
  <c r="D391"/>
  <c r="E391"/>
  <c r="F391"/>
  <c r="G391"/>
  <c r="H391"/>
  <c r="I391"/>
  <c r="J391"/>
  <c r="K391"/>
  <c r="L391"/>
  <c r="M391"/>
  <c r="Q391"/>
  <c r="D392"/>
  <c r="E392"/>
  <c r="F392"/>
  <c r="G392"/>
  <c r="H392"/>
  <c r="I392"/>
  <c r="J392"/>
  <c r="K392"/>
  <c r="L392"/>
  <c r="M392"/>
  <c r="Q392"/>
  <c r="D393"/>
  <c r="E393"/>
  <c r="F393"/>
  <c r="G393"/>
  <c r="H393"/>
  <c r="I393"/>
  <c r="J393"/>
  <c r="K393"/>
  <c r="L393"/>
  <c r="M393"/>
  <c r="N393"/>
  <c r="O393" s="1"/>
  <c r="Q393"/>
  <c r="D394"/>
  <c r="E394"/>
  <c r="F394"/>
  <c r="G394"/>
  <c r="H394"/>
  <c r="I394"/>
  <c r="J394"/>
  <c r="K394"/>
  <c r="L394"/>
  <c r="M394"/>
  <c r="N394"/>
  <c r="O394" s="1"/>
  <c r="Q394"/>
  <c r="D395"/>
  <c r="E395"/>
  <c r="F395"/>
  <c r="G395"/>
  <c r="H395"/>
  <c r="I395"/>
  <c r="J395"/>
  <c r="K395"/>
  <c r="L395"/>
  <c r="M395"/>
  <c r="Q395"/>
  <c r="D396"/>
  <c r="E396"/>
  <c r="F396"/>
  <c r="G396"/>
  <c r="H396"/>
  <c r="I396"/>
  <c r="J396"/>
  <c r="K396"/>
  <c r="L396"/>
  <c r="M396"/>
  <c r="Q396"/>
  <c r="D397"/>
  <c r="E397"/>
  <c r="F397"/>
  <c r="G397"/>
  <c r="H397"/>
  <c r="I397"/>
  <c r="J397"/>
  <c r="K397"/>
  <c r="L397"/>
  <c r="M397"/>
  <c r="N397"/>
  <c r="O397" s="1"/>
  <c r="Q397"/>
  <c r="D398"/>
  <c r="E398"/>
  <c r="F398"/>
  <c r="G398"/>
  <c r="H398"/>
  <c r="I398"/>
  <c r="J398"/>
  <c r="K398"/>
  <c r="L398"/>
  <c r="M398"/>
  <c r="N398"/>
  <c r="O398" s="1"/>
  <c r="Q398"/>
  <c r="D399"/>
  <c r="E399"/>
  <c r="F399"/>
  <c r="G399"/>
  <c r="H399"/>
  <c r="I399"/>
  <c r="J399"/>
  <c r="K399"/>
  <c r="L399"/>
  <c r="M399"/>
  <c r="Q399"/>
  <c r="D400"/>
  <c r="E400"/>
  <c r="F400"/>
  <c r="G400"/>
  <c r="H400"/>
  <c r="I400"/>
  <c r="J400"/>
  <c r="K400"/>
  <c r="L400"/>
  <c r="M400"/>
  <c r="Q400"/>
  <c r="D401"/>
  <c r="E401"/>
  <c r="F401"/>
  <c r="G401"/>
  <c r="H401"/>
  <c r="I401"/>
  <c r="J401"/>
  <c r="K401"/>
  <c r="L401"/>
  <c r="M401"/>
  <c r="N401"/>
  <c r="O401" s="1"/>
  <c r="Q401"/>
  <c r="D402"/>
  <c r="E402"/>
  <c r="F402"/>
  <c r="G402"/>
  <c r="H402"/>
  <c r="I402"/>
  <c r="J402"/>
  <c r="K402"/>
  <c r="L402"/>
  <c r="M402"/>
  <c r="N402"/>
  <c r="O402" s="1"/>
  <c r="Q402"/>
  <c r="D403"/>
  <c r="E403"/>
  <c r="F403"/>
  <c r="G403"/>
  <c r="H403"/>
  <c r="I403"/>
  <c r="J403"/>
  <c r="K403"/>
  <c r="L403"/>
  <c r="M403"/>
  <c r="Q403"/>
  <c r="D404"/>
  <c r="E404"/>
  <c r="F404"/>
  <c r="G404"/>
  <c r="H404"/>
  <c r="I404"/>
  <c r="J404"/>
  <c r="K404"/>
  <c r="L404"/>
  <c r="M404"/>
  <c r="Q404"/>
  <c r="D405"/>
  <c r="E405"/>
  <c r="F405"/>
  <c r="G405"/>
  <c r="H405"/>
  <c r="I405"/>
  <c r="J405"/>
  <c r="K405"/>
  <c r="L405"/>
  <c r="M405"/>
  <c r="N405"/>
  <c r="O405" s="1"/>
  <c r="Q405"/>
  <c r="D406"/>
  <c r="E406"/>
  <c r="F406"/>
  <c r="G406"/>
  <c r="H406"/>
  <c r="I406"/>
  <c r="J406"/>
  <c r="K406"/>
  <c r="L406"/>
  <c r="M406"/>
  <c r="N406"/>
  <c r="O406" s="1"/>
  <c r="Q406"/>
  <c r="D407"/>
  <c r="E407"/>
  <c r="F407"/>
  <c r="G407"/>
  <c r="H407"/>
  <c r="I407"/>
  <c r="J407"/>
  <c r="K407"/>
  <c r="L407"/>
  <c r="M407"/>
  <c r="Q407"/>
  <c r="D408"/>
  <c r="E408"/>
  <c r="F408"/>
  <c r="G408"/>
  <c r="H408"/>
  <c r="I408"/>
  <c r="J408"/>
  <c r="K408"/>
  <c r="L408"/>
  <c r="M408"/>
  <c r="Q408"/>
  <c r="D409"/>
  <c r="E409"/>
  <c r="F409"/>
  <c r="G409"/>
  <c r="H409"/>
  <c r="I409"/>
  <c r="J409"/>
  <c r="K409"/>
  <c r="L409"/>
  <c r="M409"/>
  <c r="N409"/>
  <c r="O409" s="1"/>
  <c r="Q409"/>
  <c r="D410"/>
  <c r="E410"/>
  <c r="F410"/>
  <c r="G410"/>
  <c r="H410"/>
  <c r="I410"/>
  <c r="J410"/>
  <c r="K410"/>
  <c r="L410"/>
  <c r="M410"/>
  <c r="N410"/>
  <c r="O410" s="1"/>
  <c r="Q410"/>
  <c r="D411"/>
  <c r="E411"/>
  <c r="F411"/>
  <c r="G411"/>
  <c r="H411"/>
  <c r="I411"/>
  <c r="J411"/>
  <c r="K411"/>
  <c r="L411"/>
  <c r="M411"/>
  <c r="Q411"/>
  <c r="D412"/>
  <c r="E412"/>
  <c r="F412"/>
  <c r="G412"/>
  <c r="H412"/>
  <c r="I412"/>
  <c r="J412"/>
  <c r="K412"/>
  <c r="L412"/>
  <c r="M412"/>
  <c r="Q412"/>
  <c r="D413"/>
  <c r="E413"/>
  <c r="F413"/>
  <c r="G413"/>
  <c r="H413"/>
  <c r="I413"/>
  <c r="J413"/>
  <c r="K413"/>
  <c r="L413"/>
  <c r="M413"/>
  <c r="N413"/>
  <c r="O413" s="1"/>
  <c r="Q413"/>
  <c r="D414"/>
  <c r="E414"/>
  <c r="F414"/>
  <c r="G414"/>
  <c r="H414"/>
  <c r="I414"/>
  <c r="J414"/>
  <c r="K414"/>
  <c r="L414"/>
  <c r="M414"/>
  <c r="N414"/>
  <c r="O414" s="1"/>
  <c r="Q414"/>
  <c r="D415"/>
  <c r="E415"/>
  <c r="F415"/>
  <c r="G415"/>
  <c r="H415"/>
  <c r="I415"/>
  <c r="J415"/>
  <c r="K415"/>
  <c r="L415"/>
  <c r="M415"/>
  <c r="Q415"/>
  <c r="D416"/>
  <c r="E416"/>
  <c r="F416"/>
  <c r="G416"/>
  <c r="H416"/>
  <c r="I416"/>
  <c r="J416"/>
  <c r="K416"/>
  <c r="L416"/>
  <c r="M416"/>
  <c r="Q416"/>
  <c r="D417"/>
  <c r="E417"/>
  <c r="F417"/>
  <c r="G417"/>
  <c r="H417"/>
  <c r="I417"/>
  <c r="J417"/>
  <c r="K417"/>
  <c r="L417"/>
  <c r="M417"/>
  <c r="N417"/>
  <c r="O417" s="1"/>
  <c r="Q417"/>
  <c r="D418"/>
  <c r="E418"/>
  <c r="F418"/>
  <c r="G418"/>
  <c r="H418"/>
  <c r="I418"/>
  <c r="J418"/>
  <c r="K418"/>
  <c r="L418"/>
  <c r="M418"/>
  <c r="N418"/>
  <c r="O418" s="1"/>
  <c r="Q418"/>
  <c r="D419"/>
  <c r="E419"/>
  <c r="F419"/>
  <c r="G419"/>
  <c r="H419"/>
  <c r="I419"/>
  <c r="J419"/>
  <c r="K419"/>
  <c r="L419"/>
  <c r="M419"/>
  <c r="Q419"/>
  <c r="D420"/>
  <c r="E420"/>
  <c r="F420"/>
  <c r="G420"/>
  <c r="H420"/>
  <c r="I420"/>
  <c r="J420"/>
  <c r="K420"/>
  <c r="L420"/>
  <c r="M420"/>
  <c r="Q420"/>
  <c r="D421"/>
  <c r="E421"/>
  <c r="F421"/>
  <c r="G421"/>
  <c r="H421"/>
  <c r="I421"/>
  <c r="J421"/>
  <c r="K421"/>
  <c r="L421"/>
  <c r="M421"/>
  <c r="N421"/>
  <c r="O421" s="1"/>
  <c r="Q421"/>
  <c r="D422"/>
  <c r="E422"/>
  <c r="F422"/>
  <c r="G422"/>
  <c r="H422"/>
  <c r="I422"/>
  <c r="J422"/>
  <c r="K422"/>
  <c r="L422"/>
  <c r="M422"/>
  <c r="N422"/>
  <c r="O422" s="1"/>
  <c r="Q422"/>
  <c r="D423"/>
  <c r="E423"/>
  <c r="F423"/>
  <c r="G423"/>
  <c r="H423"/>
  <c r="I423"/>
  <c r="J423"/>
  <c r="K423"/>
  <c r="L423"/>
  <c r="M423"/>
  <c r="Q423"/>
  <c r="D424"/>
  <c r="E424"/>
  <c r="F424"/>
  <c r="G424"/>
  <c r="H424"/>
  <c r="I424"/>
  <c r="J424"/>
  <c r="K424"/>
  <c r="L424"/>
  <c r="M424"/>
  <c r="Q424"/>
  <c r="D425"/>
  <c r="E425"/>
  <c r="F425"/>
  <c r="G425"/>
  <c r="H425"/>
  <c r="I425"/>
  <c r="J425"/>
  <c r="K425"/>
  <c r="L425"/>
  <c r="M425"/>
  <c r="N425"/>
  <c r="O425" s="1"/>
  <c r="Q425"/>
  <c r="D426"/>
  <c r="E426"/>
  <c r="F426"/>
  <c r="G426"/>
  <c r="H426"/>
  <c r="I426"/>
  <c r="J426"/>
  <c r="K426"/>
  <c r="L426"/>
  <c r="M426"/>
  <c r="N426"/>
  <c r="O426" s="1"/>
  <c r="Q426"/>
  <c r="D427"/>
  <c r="E427"/>
  <c r="F427"/>
  <c r="G427"/>
  <c r="H427"/>
  <c r="I427"/>
  <c r="J427"/>
  <c r="K427"/>
  <c r="L427"/>
  <c r="M427"/>
  <c r="Q427"/>
  <c r="D428"/>
  <c r="E428"/>
  <c r="F428"/>
  <c r="G428"/>
  <c r="H428"/>
  <c r="I428"/>
  <c r="J428"/>
  <c r="K428"/>
  <c r="L428"/>
  <c r="M428"/>
  <c r="Q428"/>
  <c r="D429"/>
  <c r="E429"/>
  <c r="F429"/>
  <c r="G429"/>
  <c r="H429"/>
  <c r="I429"/>
  <c r="J429"/>
  <c r="K429"/>
  <c r="L429"/>
  <c r="M429"/>
  <c r="N429"/>
  <c r="O429" s="1"/>
  <c r="Q429"/>
  <c r="D430"/>
  <c r="E430"/>
  <c r="F430"/>
  <c r="G430"/>
  <c r="H430"/>
  <c r="I430"/>
  <c r="J430"/>
  <c r="K430"/>
  <c r="L430"/>
  <c r="M430"/>
  <c r="N430"/>
  <c r="O430" s="1"/>
  <c r="Q430"/>
  <c r="D431"/>
  <c r="E431"/>
  <c r="F431"/>
  <c r="G431"/>
  <c r="H431"/>
  <c r="I431"/>
  <c r="J431"/>
  <c r="K431"/>
  <c r="L431"/>
  <c r="M431"/>
  <c r="Q431"/>
  <c r="D432"/>
  <c r="E432"/>
  <c r="F432"/>
  <c r="G432"/>
  <c r="H432"/>
  <c r="I432"/>
  <c r="J432"/>
  <c r="K432"/>
  <c r="L432"/>
  <c r="M432"/>
  <c r="Q432"/>
  <c r="D433"/>
  <c r="E433"/>
  <c r="F433"/>
  <c r="G433"/>
  <c r="H433"/>
  <c r="I433"/>
  <c r="J433"/>
  <c r="K433"/>
  <c r="L433"/>
  <c r="M433"/>
  <c r="N433"/>
  <c r="O433" s="1"/>
  <c r="Q433"/>
  <c r="D434"/>
  <c r="E434"/>
  <c r="F434"/>
  <c r="G434"/>
  <c r="H434"/>
  <c r="I434"/>
  <c r="J434"/>
  <c r="K434"/>
  <c r="L434"/>
  <c r="M434"/>
  <c r="N434"/>
  <c r="O434" s="1"/>
  <c r="Q434"/>
  <c r="D435"/>
  <c r="E435"/>
  <c r="F435"/>
  <c r="G435"/>
  <c r="H435"/>
  <c r="I435"/>
  <c r="J435"/>
  <c r="K435"/>
  <c r="L435"/>
  <c r="M435"/>
  <c r="Q435"/>
  <c r="D436"/>
  <c r="E436"/>
  <c r="F436"/>
  <c r="G436"/>
  <c r="H436"/>
  <c r="I436"/>
  <c r="J436"/>
  <c r="K436"/>
  <c r="L436"/>
  <c r="M436"/>
  <c r="Q436"/>
  <c r="D437"/>
  <c r="E437"/>
  <c r="F437"/>
  <c r="G437"/>
  <c r="H437"/>
  <c r="I437"/>
  <c r="J437"/>
  <c r="K437"/>
  <c r="L437"/>
  <c r="M437"/>
  <c r="N437"/>
  <c r="O437" s="1"/>
  <c r="Q437"/>
  <c r="D438"/>
  <c r="E438"/>
  <c r="F438"/>
  <c r="G438"/>
  <c r="H438"/>
  <c r="I438"/>
  <c r="J438"/>
  <c r="K438"/>
  <c r="L438"/>
  <c r="M438"/>
  <c r="N438"/>
  <c r="O438" s="1"/>
  <c r="Q438"/>
  <c r="D439"/>
  <c r="E439"/>
  <c r="F439"/>
  <c r="G439"/>
  <c r="H439"/>
  <c r="I439"/>
  <c r="J439"/>
  <c r="K439"/>
  <c r="L439"/>
  <c r="M439"/>
  <c r="Q439"/>
  <c r="D440"/>
  <c r="E440"/>
  <c r="F440"/>
  <c r="G440"/>
  <c r="H440"/>
  <c r="I440"/>
  <c r="J440"/>
  <c r="K440"/>
  <c r="L440"/>
  <c r="M440"/>
  <c r="Q440"/>
  <c r="D441"/>
  <c r="E441"/>
  <c r="F441"/>
  <c r="G441"/>
  <c r="H441"/>
  <c r="I441"/>
  <c r="J441"/>
  <c r="K441"/>
  <c r="L441"/>
  <c r="M441"/>
  <c r="N441"/>
  <c r="O441" s="1"/>
  <c r="Q441"/>
  <c r="D442"/>
  <c r="E442"/>
  <c r="F442"/>
  <c r="G442"/>
  <c r="H442"/>
  <c r="I442"/>
  <c r="J442"/>
  <c r="K442"/>
  <c r="L442"/>
  <c r="M442"/>
  <c r="N442"/>
  <c r="O442" s="1"/>
  <c r="Q442"/>
  <c r="D443"/>
  <c r="E443"/>
  <c r="F443"/>
  <c r="G443"/>
  <c r="H443"/>
  <c r="I443"/>
  <c r="J443"/>
  <c r="K443"/>
  <c r="L443"/>
  <c r="M443"/>
  <c r="Q443"/>
  <c r="D444"/>
  <c r="E444"/>
  <c r="F444"/>
  <c r="G444"/>
  <c r="H444"/>
  <c r="I444"/>
  <c r="J444"/>
  <c r="K444"/>
  <c r="L444"/>
  <c r="M444"/>
  <c r="Q444"/>
  <c r="D445"/>
  <c r="E445"/>
  <c r="N445" s="1"/>
  <c r="O445" s="1"/>
  <c r="F445"/>
  <c r="G445"/>
  <c r="H445"/>
  <c r="I445"/>
  <c r="J445"/>
  <c r="K445"/>
  <c r="L445"/>
  <c r="M445"/>
  <c r="Q445"/>
  <c r="D446"/>
  <c r="E446"/>
  <c r="F446"/>
  <c r="G446"/>
  <c r="H446"/>
  <c r="I446"/>
  <c r="J446"/>
  <c r="K446"/>
  <c r="L446"/>
  <c r="M446"/>
  <c r="Q446"/>
  <c r="D447"/>
  <c r="E447"/>
  <c r="F447"/>
  <c r="G447"/>
  <c r="H447"/>
  <c r="I447"/>
  <c r="J447"/>
  <c r="K447"/>
  <c r="L447"/>
  <c r="M447"/>
  <c r="N447"/>
  <c r="O447" s="1"/>
  <c r="Q447"/>
  <c r="D448"/>
  <c r="E448"/>
  <c r="F448"/>
  <c r="G448"/>
  <c r="H448"/>
  <c r="I448"/>
  <c r="J448"/>
  <c r="K448"/>
  <c r="L448"/>
  <c r="M448"/>
  <c r="N448"/>
  <c r="O448" s="1"/>
  <c r="Q448"/>
  <c r="D449"/>
  <c r="E449"/>
  <c r="F449"/>
  <c r="G449"/>
  <c r="H449"/>
  <c r="I449"/>
  <c r="J449"/>
  <c r="K449"/>
  <c r="L449"/>
  <c r="M449"/>
  <c r="Q449"/>
  <c r="D450"/>
  <c r="E450"/>
  <c r="F450"/>
  <c r="G450"/>
  <c r="H450"/>
  <c r="I450"/>
  <c r="J450"/>
  <c r="K450"/>
  <c r="L450"/>
  <c r="M450"/>
  <c r="N450"/>
  <c r="O450" s="1"/>
  <c r="Q450"/>
  <c r="D451"/>
  <c r="E451"/>
  <c r="F451"/>
  <c r="G451"/>
  <c r="H451"/>
  <c r="I451"/>
  <c r="J451"/>
  <c r="K451"/>
  <c r="L451"/>
  <c r="M451"/>
  <c r="Q451"/>
  <c r="D452"/>
  <c r="E452"/>
  <c r="F452"/>
  <c r="G452"/>
  <c r="H452"/>
  <c r="I452"/>
  <c r="J452"/>
  <c r="K452"/>
  <c r="L452"/>
  <c r="M452"/>
  <c r="Q452"/>
  <c r="D453"/>
  <c r="E453"/>
  <c r="N453" s="1"/>
  <c r="O453" s="1"/>
  <c r="F453"/>
  <c r="G453"/>
  <c r="H453"/>
  <c r="I453"/>
  <c r="J453"/>
  <c r="K453"/>
  <c r="L453"/>
  <c r="M453"/>
  <c r="Q453"/>
  <c r="D454"/>
  <c r="E454"/>
  <c r="F454"/>
  <c r="G454"/>
  <c r="H454"/>
  <c r="I454"/>
  <c r="J454"/>
  <c r="K454"/>
  <c r="L454"/>
  <c r="M454"/>
  <c r="Q454"/>
  <c r="D455"/>
  <c r="E455"/>
  <c r="F455"/>
  <c r="G455"/>
  <c r="H455"/>
  <c r="I455"/>
  <c r="J455"/>
  <c r="K455"/>
  <c r="L455"/>
  <c r="M455"/>
  <c r="N455"/>
  <c r="O455" s="1"/>
  <c r="Q455"/>
  <c r="D456"/>
  <c r="E456"/>
  <c r="F456"/>
  <c r="G456"/>
  <c r="H456"/>
  <c r="I456"/>
  <c r="J456"/>
  <c r="K456"/>
  <c r="L456"/>
  <c r="M456"/>
  <c r="N456"/>
  <c r="O456" s="1"/>
  <c r="Q456"/>
  <c r="D457"/>
  <c r="E457"/>
  <c r="F457"/>
  <c r="G457"/>
  <c r="H457"/>
  <c r="I457"/>
  <c r="J457"/>
  <c r="K457"/>
  <c r="L457"/>
  <c r="M457"/>
  <c r="Q457"/>
  <c r="D458"/>
  <c r="E458"/>
  <c r="F458"/>
  <c r="G458"/>
  <c r="H458"/>
  <c r="I458"/>
  <c r="J458"/>
  <c r="N458" s="1"/>
  <c r="O458" s="1"/>
  <c r="K458"/>
  <c r="L458"/>
  <c r="M458"/>
  <c r="Q458"/>
  <c r="D459"/>
  <c r="E459"/>
  <c r="F459"/>
  <c r="G459"/>
  <c r="H459"/>
  <c r="I459"/>
  <c r="J459"/>
  <c r="K459"/>
  <c r="L459"/>
  <c r="M459"/>
  <c r="Q459"/>
  <c r="L9" i="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K422" i="11" s="1"/>
  <c r="F415" i="8"/>
  <c r="F416"/>
  <c r="F417"/>
  <c r="F418"/>
  <c r="K426" i="11" s="1"/>
  <c r="F419" i="8"/>
  <c r="F420"/>
  <c r="F421"/>
  <c r="F422"/>
  <c r="F423"/>
  <c r="F424"/>
  <c r="F425"/>
  <c r="F426"/>
  <c r="K434" i="11" s="1"/>
  <c r="F427" i="8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K462" i="11" s="1"/>
  <c r="F455" i="8"/>
  <c r="F456"/>
  <c r="F457"/>
  <c r="F458"/>
  <c r="F459"/>
  <c r="F460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K265" i="11" s="1"/>
  <c r="E258" i="8"/>
  <c r="E259"/>
  <c r="E260"/>
  <c r="E261"/>
  <c r="E262"/>
  <c r="E263"/>
  <c r="E264"/>
  <c r="E265"/>
  <c r="K273" i="11" s="1"/>
  <c r="E266" i="8"/>
  <c r="E267"/>
  <c r="E268"/>
  <c r="E269"/>
  <c r="E270"/>
  <c r="E271"/>
  <c r="E272"/>
  <c r="E273"/>
  <c r="K281" i="11" s="1"/>
  <c r="E274" i="8"/>
  <c r="E275"/>
  <c r="E276"/>
  <c r="E277"/>
  <c r="E278"/>
  <c r="E279"/>
  <c r="E280"/>
  <c r="E281"/>
  <c r="E282"/>
  <c r="E283"/>
  <c r="E284"/>
  <c r="E285"/>
  <c r="E286"/>
  <c r="E287"/>
  <c r="E288"/>
  <c r="E289"/>
  <c r="K297" i="11" s="1"/>
  <c r="E290" i="8"/>
  <c r="E291"/>
  <c r="E292"/>
  <c r="E293"/>
  <c r="E294"/>
  <c r="E295"/>
  <c r="E296"/>
  <c r="E297"/>
  <c r="K305" i="11" s="1"/>
  <c r="E298" i="8"/>
  <c r="E299"/>
  <c r="E300"/>
  <c r="E301"/>
  <c r="E302"/>
  <c r="E303"/>
  <c r="E304"/>
  <c r="E305"/>
  <c r="E306"/>
  <c r="E307"/>
  <c r="E308"/>
  <c r="E309"/>
  <c r="E310"/>
  <c r="E311"/>
  <c r="E312"/>
  <c r="E313"/>
  <c r="K321" i="11" s="1"/>
  <c r="E314" i="8"/>
  <c r="E315"/>
  <c r="E316"/>
  <c r="E317"/>
  <c r="E318"/>
  <c r="E319"/>
  <c r="E320"/>
  <c r="E321"/>
  <c r="K329" i="11" s="1"/>
  <c r="E322" i="8"/>
  <c r="E323"/>
  <c r="E324"/>
  <c r="E325"/>
  <c r="E326"/>
  <c r="E327"/>
  <c r="E328"/>
  <c r="E329"/>
  <c r="K337" i="11" s="1"/>
  <c r="E330" i="8"/>
  <c r="E331"/>
  <c r="E332"/>
  <c r="E333"/>
  <c r="E334"/>
  <c r="E335"/>
  <c r="E336"/>
  <c r="E337"/>
  <c r="K345" i="11" s="1"/>
  <c r="E338" i="8"/>
  <c r="E339"/>
  <c r="E340"/>
  <c r="E341"/>
  <c r="E342"/>
  <c r="E343"/>
  <c r="E344"/>
  <c r="E345"/>
  <c r="E346"/>
  <c r="E347"/>
  <c r="E348"/>
  <c r="E349"/>
  <c r="E350"/>
  <c r="E351"/>
  <c r="E352"/>
  <c r="E353"/>
  <c r="K361" i="11" s="1"/>
  <c r="E354" i="8"/>
  <c r="E355"/>
  <c r="E356"/>
  <c r="E357"/>
  <c r="E358"/>
  <c r="E359"/>
  <c r="E360"/>
  <c r="E361"/>
  <c r="K369" i="11" s="1"/>
  <c r="E362" i="8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K393" i="11" s="1"/>
  <c r="E386" i="8"/>
  <c r="E387"/>
  <c r="E388"/>
  <c r="E389"/>
  <c r="K397" i="11" s="1"/>
  <c r="E390" i="8"/>
  <c r="E391"/>
  <c r="E392"/>
  <c r="E393"/>
  <c r="E394"/>
  <c r="E395"/>
  <c r="E396"/>
  <c r="E397"/>
  <c r="E398"/>
  <c r="E399"/>
  <c r="E400"/>
  <c r="E401"/>
  <c r="K409" i="11" s="1"/>
  <c r="E402" i="8"/>
  <c r="E403"/>
  <c r="E404"/>
  <c r="E405"/>
  <c r="K413" i="11" s="1"/>
  <c r="E406" i="8"/>
  <c r="E407"/>
  <c r="E408"/>
  <c r="E409"/>
  <c r="E410"/>
  <c r="E411"/>
  <c r="E412"/>
  <c r="E413"/>
  <c r="E414"/>
  <c r="E415"/>
  <c r="E416"/>
  <c r="E417"/>
  <c r="E418"/>
  <c r="E419"/>
  <c r="E420"/>
  <c r="E421"/>
  <c r="E422"/>
  <c r="K430" i="11" s="1"/>
  <c r="E423" i="8"/>
  <c r="E424"/>
  <c r="E425"/>
  <c r="E426"/>
  <c r="E427"/>
  <c r="E428"/>
  <c r="E429"/>
  <c r="E430"/>
  <c r="K438" i="11" s="1"/>
  <c r="E431" i="8"/>
  <c r="E432"/>
  <c r="E433"/>
  <c r="E434"/>
  <c r="K442" i="11" s="1"/>
  <c r="E435" i="8"/>
  <c r="E436"/>
  <c r="E437"/>
  <c r="E438"/>
  <c r="E439"/>
  <c r="E440"/>
  <c r="E441"/>
  <c r="E442"/>
  <c r="K450" i="11" s="1"/>
  <c r="E443" i="8"/>
  <c r="E444"/>
  <c r="E445"/>
  <c r="K453" i="11" s="1"/>
  <c r="N453" s="1"/>
  <c r="O453" s="1"/>
  <c r="E446" i="8"/>
  <c r="K454" i="11" s="1"/>
  <c r="E447" i="8"/>
  <c r="E448"/>
  <c r="E449"/>
  <c r="E450"/>
  <c r="K458" i="11" s="1"/>
  <c r="E451" i="8"/>
  <c r="E452"/>
  <c r="E453"/>
  <c r="E454"/>
  <c r="E455"/>
  <c r="E456"/>
  <c r="E457"/>
  <c r="E458"/>
  <c r="K466" i="11" s="1"/>
  <c r="E459" i="8"/>
  <c r="E460"/>
  <c r="G17" i="11"/>
  <c r="H17"/>
  <c r="I17"/>
  <c r="J17"/>
  <c r="L17"/>
  <c r="M17"/>
  <c r="G18"/>
  <c r="H18"/>
  <c r="I18"/>
  <c r="J18"/>
  <c r="L18"/>
  <c r="M18"/>
  <c r="G19"/>
  <c r="H19"/>
  <c r="I19"/>
  <c r="J19"/>
  <c r="L19"/>
  <c r="M19"/>
  <c r="G20"/>
  <c r="H20"/>
  <c r="I20"/>
  <c r="J20"/>
  <c r="L20"/>
  <c r="M20"/>
  <c r="G21"/>
  <c r="H21"/>
  <c r="I21"/>
  <c r="J21"/>
  <c r="L21"/>
  <c r="M21"/>
  <c r="G22"/>
  <c r="H22"/>
  <c r="I22"/>
  <c r="J22"/>
  <c r="L22"/>
  <c r="M22"/>
  <c r="G23"/>
  <c r="H23"/>
  <c r="I23"/>
  <c r="J23"/>
  <c r="L23"/>
  <c r="M23"/>
  <c r="G24"/>
  <c r="H24"/>
  <c r="I24"/>
  <c r="J24"/>
  <c r="L24"/>
  <c r="M24"/>
  <c r="G25"/>
  <c r="H25"/>
  <c r="I25"/>
  <c r="J25"/>
  <c r="L25"/>
  <c r="M25"/>
  <c r="G26"/>
  <c r="H26"/>
  <c r="I26"/>
  <c r="J26"/>
  <c r="L26"/>
  <c r="M26"/>
  <c r="G27"/>
  <c r="H27"/>
  <c r="I27"/>
  <c r="J27"/>
  <c r="L27"/>
  <c r="M27"/>
  <c r="G28"/>
  <c r="H28"/>
  <c r="I28"/>
  <c r="J28"/>
  <c r="L28"/>
  <c r="M28"/>
  <c r="G29"/>
  <c r="H29"/>
  <c r="I29"/>
  <c r="J29"/>
  <c r="L29"/>
  <c r="M29"/>
  <c r="G30"/>
  <c r="H30"/>
  <c r="I30"/>
  <c r="J30"/>
  <c r="L30"/>
  <c r="M30"/>
  <c r="G31"/>
  <c r="H31"/>
  <c r="I31"/>
  <c r="J31"/>
  <c r="L31"/>
  <c r="M31"/>
  <c r="G32"/>
  <c r="H32"/>
  <c r="I32"/>
  <c r="J32"/>
  <c r="L32"/>
  <c r="M32"/>
  <c r="G33"/>
  <c r="H33"/>
  <c r="I33"/>
  <c r="J33"/>
  <c r="L33"/>
  <c r="M33"/>
  <c r="G34"/>
  <c r="H34"/>
  <c r="I34"/>
  <c r="J34"/>
  <c r="L34"/>
  <c r="M34"/>
  <c r="G35"/>
  <c r="H35"/>
  <c r="I35"/>
  <c r="J35"/>
  <c r="L35"/>
  <c r="M35"/>
  <c r="G36"/>
  <c r="H36"/>
  <c r="I36"/>
  <c r="J36"/>
  <c r="L36"/>
  <c r="M36"/>
  <c r="G37"/>
  <c r="H37"/>
  <c r="I37"/>
  <c r="J37"/>
  <c r="L37"/>
  <c r="M37"/>
  <c r="G38"/>
  <c r="H38"/>
  <c r="I38"/>
  <c r="J38"/>
  <c r="L38"/>
  <c r="M38"/>
  <c r="G39"/>
  <c r="H39"/>
  <c r="I39"/>
  <c r="J39"/>
  <c r="K39"/>
  <c r="N39" s="1"/>
  <c r="O39" s="1"/>
  <c r="L39"/>
  <c r="M39"/>
  <c r="G40"/>
  <c r="H40"/>
  <c r="I40"/>
  <c r="J40"/>
  <c r="L40"/>
  <c r="M40"/>
  <c r="G41"/>
  <c r="H41"/>
  <c r="I41"/>
  <c r="J41"/>
  <c r="L41"/>
  <c r="M41"/>
  <c r="G42"/>
  <c r="H42"/>
  <c r="I42"/>
  <c r="J42"/>
  <c r="L42"/>
  <c r="M42"/>
  <c r="G43"/>
  <c r="H43"/>
  <c r="I43"/>
  <c r="J43"/>
  <c r="L43"/>
  <c r="M43"/>
  <c r="G44"/>
  <c r="H44"/>
  <c r="I44"/>
  <c r="J44"/>
  <c r="L44"/>
  <c r="M44"/>
  <c r="G45"/>
  <c r="H45"/>
  <c r="I45"/>
  <c r="J45"/>
  <c r="L45"/>
  <c r="M45"/>
  <c r="G46"/>
  <c r="H46"/>
  <c r="I46"/>
  <c r="J46"/>
  <c r="L46"/>
  <c r="M46"/>
  <c r="G47"/>
  <c r="H47"/>
  <c r="I47"/>
  <c r="J47"/>
  <c r="L47"/>
  <c r="M47"/>
  <c r="G48"/>
  <c r="H48"/>
  <c r="I48"/>
  <c r="J48"/>
  <c r="L48"/>
  <c r="M48"/>
  <c r="G49"/>
  <c r="H49"/>
  <c r="I49"/>
  <c r="J49"/>
  <c r="L49"/>
  <c r="M49"/>
  <c r="G50"/>
  <c r="H50"/>
  <c r="I50"/>
  <c r="J50"/>
  <c r="L50"/>
  <c r="M50"/>
  <c r="G51"/>
  <c r="H51"/>
  <c r="I51"/>
  <c r="J51"/>
  <c r="L51"/>
  <c r="M51"/>
  <c r="G52"/>
  <c r="H52"/>
  <c r="I52"/>
  <c r="J52"/>
  <c r="L52"/>
  <c r="M52"/>
  <c r="G53"/>
  <c r="H53"/>
  <c r="I53"/>
  <c r="J53"/>
  <c r="L53"/>
  <c r="M53"/>
  <c r="G54"/>
  <c r="H54"/>
  <c r="I54"/>
  <c r="J54"/>
  <c r="L54"/>
  <c r="M54"/>
  <c r="G55"/>
  <c r="H55"/>
  <c r="I55"/>
  <c r="J55"/>
  <c r="L55"/>
  <c r="M55"/>
  <c r="G56"/>
  <c r="H56"/>
  <c r="I56"/>
  <c r="J56"/>
  <c r="K56"/>
  <c r="N56" s="1"/>
  <c r="O56" s="1"/>
  <c r="L56"/>
  <c r="M56"/>
  <c r="G57"/>
  <c r="H57"/>
  <c r="I57"/>
  <c r="J57"/>
  <c r="L57"/>
  <c r="M57"/>
  <c r="G58"/>
  <c r="H58"/>
  <c r="I58"/>
  <c r="J58"/>
  <c r="L58"/>
  <c r="M58"/>
  <c r="G59"/>
  <c r="H59"/>
  <c r="I59"/>
  <c r="J59"/>
  <c r="L59"/>
  <c r="M59"/>
  <c r="G60"/>
  <c r="H60"/>
  <c r="I60"/>
  <c r="J60"/>
  <c r="L60"/>
  <c r="M60"/>
  <c r="G61"/>
  <c r="H61"/>
  <c r="I61"/>
  <c r="J61"/>
  <c r="L61"/>
  <c r="M61"/>
  <c r="G62"/>
  <c r="H62"/>
  <c r="I62"/>
  <c r="J62"/>
  <c r="L62"/>
  <c r="M62"/>
  <c r="G63"/>
  <c r="H63"/>
  <c r="I63"/>
  <c r="J63"/>
  <c r="L63"/>
  <c r="M63"/>
  <c r="G64"/>
  <c r="H64"/>
  <c r="I64"/>
  <c r="J64"/>
  <c r="L64"/>
  <c r="M64"/>
  <c r="G65"/>
  <c r="H65"/>
  <c r="I65"/>
  <c r="J65"/>
  <c r="L65"/>
  <c r="M65"/>
  <c r="G66"/>
  <c r="H66"/>
  <c r="I66"/>
  <c r="J66"/>
  <c r="L66"/>
  <c r="M66"/>
  <c r="G67"/>
  <c r="H67"/>
  <c r="I67"/>
  <c r="J67"/>
  <c r="L67"/>
  <c r="M67"/>
  <c r="G68"/>
  <c r="H68"/>
  <c r="I68"/>
  <c r="J68"/>
  <c r="L68"/>
  <c r="M68"/>
  <c r="G69"/>
  <c r="H69"/>
  <c r="I69"/>
  <c r="J69"/>
  <c r="L69"/>
  <c r="M69"/>
  <c r="G70"/>
  <c r="H70"/>
  <c r="I70"/>
  <c r="J70"/>
  <c r="L70"/>
  <c r="M70"/>
  <c r="G71"/>
  <c r="H71"/>
  <c r="I71"/>
  <c r="J71"/>
  <c r="L71"/>
  <c r="M71"/>
  <c r="G72"/>
  <c r="H72"/>
  <c r="I72"/>
  <c r="J72"/>
  <c r="L72"/>
  <c r="M72"/>
  <c r="G73"/>
  <c r="H73"/>
  <c r="I73"/>
  <c r="J73"/>
  <c r="L73"/>
  <c r="M73"/>
  <c r="G74"/>
  <c r="H74"/>
  <c r="I74"/>
  <c r="J74"/>
  <c r="L74"/>
  <c r="M74"/>
  <c r="G75"/>
  <c r="H75"/>
  <c r="I75"/>
  <c r="J75"/>
  <c r="L75"/>
  <c r="M75"/>
  <c r="G76"/>
  <c r="H76"/>
  <c r="I76"/>
  <c r="J76"/>
  <c r="L76"/>
  <c r="M76"/>
  <c r="G77"/>
  <c r="H77"/>
  <c r="I77"/>
  <c r="J77"/>
  <c r="L77"/>
  <c r="M77"/>
  <c r="G78"/>
  <c r="H78"/>
  <c r="I78"/>
  <c r="J78"/>
  <c r="L78"/>
  <c r="M78"/>
  <c r="G79"/>
  <c r="H79"/>
  <c r="I79"/>
  <c r="J79"/>
  <c r="L79"/>
  <c r="M79"/>
  <c r="G80"/>
  <c r="H80"/>
  <c r="I80"/>
  <c r="J80"/>
  <c r="L80"/>
  <c r="M80"/>
  <c r="G81"/>
  <c r="H81"/>
  <c r="I81"/>
  <c r="J81"/>
  <c r="L81"/>
  <c r="M81"/>
  <c r="G82"/>
  <c r="H82"/>
  <c r="I82"/>
  <c r="J82"/>
  <c r="L82"/>
  <c r="M82"/>
  <c r="G83"/>
  <c r="H83"/>
  <c r="I83"/>
  <c r="J83"/>
  <c r="L83"/>
  <c r="M83"/>
  <c r="G84"/>
  <c r="H84"/>
  <c r="I84"/>
  <c r="J84"/>
  <c r="L84"/>
  <c r="M84"/>
  <c r="G85"/>
  <c r="H85"/>
  <c r="I85"/>
  <c r="J85"/>
  <c r="L85"/>
  <c r="M85"/>
  <c r="G86"/>
  <c r="H86"/>
  <c r="I86"/>
  <c r="J86"/>
  <c r="L86"/>
  <c r="M86"/>
  <c r="G87"/>
  <c r="H87"/>
  <c r="I87"/>
  <c r="J87"/>
  <c r="L87"/>
  <c r="M87"/>
  <c r="G88"/>
  <c r="H88"/>
  <c r="I88"/>
  <c r="J88"/>
  <c r="L88"/>
  <c r="M88"/>
  <c r="G89"/>
  <c r="H89"/>
  <c r="I89"/>
  <c r="J89"/>
  <c r="L89"/>
  <c r="M89"/>
  <c r="G90"/>
  <c r="H90"/>
  <c r="I90"/>
  <c r="J90"/>
  <c r="L90"/>
  <c r="M90"/>
  <c r="G91"/>
  <c r="H91"/>
  <c r="I91"/>
  <c r="J91"/>
  <c r="L91"/>
  <c r="M91"/>
  <c r="G92"/>
  <c r="H92"/>
  <c r="I92"/>
  <c r="J92"/>
  <c r="L92"/>
  <c r="M92"/>
  <c r="G93"/>
  <c r="H93"/>
  <c r="I93"/>
  <c r="J93"/>
  <c r="L93"/>
  <c r="M93"/>
  <c r="G94"/>
  <c r="H94"/>
  <c r="I94"/>
  <c r="J94"/>
  <c r="L94"/>
  <c r="M94"/>
  <c r="G95"/>
  <c r="H95"/>
  <c r="I95"/>
  <c r="J95"/>
  <c r="L95"/>
  <c r="M95"/>
  <c r="G96"/>
  <c r="H96"/>
  <c r="I96"/>
  <c r="J96"/>
  <c r="L96"/>
  <c r="M96"/>
  <c r="G97"/>
  <c r="H97"/>
  <c r="I97"/>
  <c r="J97"/>
  <c r="L97"/>
  <c r="M97"/>
  <c r="G98"/>
  <c r="H98"/>
  <c r="I98"/>
  <c r="J98"/>
  <c r="L98"/>
  <c r="M98"/>
  <c r="G99"/>
  <c r="H99"/>
  <c r="I99"/>
  <c r="J99"/>
  <c r="L99"/>
  <c r="M99"/>
  <c r="G100"/>
  <c r="H100"/>
  <c r="I100"/>
  <c r="J100"/>
  <c r="L100"/>
  <c r="M100"/>
  <c r="G101"/>
  <c r="H101"/>
  <c r="I101"/>
  <c r="J101"/>
  <c r="L101"/>
  <c r="M101"/>
  <c r="G102"/>
  <c r="H102"/>
  <c r="I102"/>
  <c r="J102"/>
  <c r="L102"/>
  <c r="M102"/>
  <c r="G103"/>
  <c r="H103"/>
  <c r="I103"/>
  <c r="J103"/>
  <c r="L103"/>
  <c r="M103"/>
  <c r="G104"/>
  <c r="H104"/>
  <c r="I104"/>
  <c r="J104"/>
  <c r="L104"/>
  <c r="M104"/>
  <c r="G105"/>
  <c r="H105"/>
  <c r="I105"/>
  <c r="J105"/>
  <c r="L105"/>
  <c r="M105"/>
  <c r="G106"/>
  <c r="H106"/>
  <c r="I106"/>
  <c r="J106"/>
  <c r="L106"/>
  <c r="M106"/>
  <c r="G107"/>
  <c r="H107"/>
  <c r="I107"/>
  <c r="J107"/>
  <c r="L107"/>
  <c r="M107"/>
  <c r="G108"/>
  <c r="H108"/>
  <c r="I108"/>
  <c r="J108"/>
  <c r="L108"/>
  <c r="M108"/>
  <c r="G109"/>
  <c r="H109"/>
  <c r="I109"/>
  <c r="J109"/>
  <c r="L109"/>
  <c r="M109"/>
  <c r="G110"/>
  <c r="H110"/>
  <c r="I110"/>
  <c r="J110"/>
  <c r="L110"/>
  <c r="M110"/>
  <c r="G111"/>
  <c r="H111"/>
  <c r="I111"/>
  <c r="J111"/>
  <c r="L111"/>
  <c r="M111"/>
  <c r="G112"/>
  <c r="H112"/>
  <c r="I112"/>
  <c r="J112"/>
  <c r="L112"/>
  <c r="M112"/>
  <c r="G113"/>
  <c r="H113"/>
  <c r="I113"/>
  <c r="J113"/>
  <c r="L113"/>
  <c r="M113"/>
  <c r="G114"/>
  <c r="H114"/>
  <c r="I114"/>
  <c r="J114"/>
  <c r="L114"/>
  <c r="M114"/>
  <c r="G115"/>
  <c r="H115"/>
  <c r="I115"/>
  <c r="J115"/>
  <c r="L115"/>
  <c r="M115"/>
  <c r="G116"/>
  <c r="H116"/>
  <c r="I116"/>
  <c r="J116"/>
  <c r="L116"/>
  <c r="M116"/>
  <c r="G117"/>
  <c r="H117"/>
  <c r="I117"/>
  <c r="J117"/>
  <c r="L117"/>
  <c r="M117"/>
  <c r="G118"/>
  <c r="H118"/>
  <c r="I118"/>
  <c r="J118"/>
  <c r="L118"/>
  <c r="M118"/>
  <c r="G119"/>
  <c r="H119"/>
  <c r="I119"/>
  <c r="J119"/>
  <c r="L119"/>
  <c r="M119"/>
  <c r="G120"/>
  <c r="H120"/>
  <c r="I120"/>
  <c r="J120"/>
  <c r="L120"/>
  <c r="M120"/>
  <c r="G121"/>
  <c r="H121"/>
  <c r="I121"/>
  <c r="J121"/>
  <c r="L121"/>
  <c r="M121"/>
  <c r="G122"/>
  <c r="H122"/>
  <c r="I122"/>
  <c r="J122"/>
  <c r="L122"/>
  <c r="M122"/>
  <c r="G123"/>
  <c r="H123"/>
  <c r="I123"/>
  <c r="J123"/>
  <c r="L123"/>
  <c r="M123"/>
  <c r="G124"/>
  <c r="H124"/>
  <c r="I124"/>
  <c r="J124"/>
  <c r="L124"/>
  <c r="M124"/>
  <c r="G125"/>
  <c r="H125"/>
  <c r="I125"/>
  <c r="J125"/>
  <c r="L125"/>
  <c r="M125"/>
  <c r="G126"/>
  <c r="H126"/>
  <c r="I126"/>
  <c r="J126"/>
  <c r="L126"/>
  <c r="M126"/>
  <c r="G127"/>
  <c r="H127"/>
  <c r="I127"/>
  <c r="J127"/>
  <c r="L127"/>
  <c r="M127"/>
  <c r="G128"/>
  <c r="H128"/>
  <c r="I128"/>
  <c r="J128"/>
  <c r="L128"/>
  <c r="M128"/>
  <c r="G129"/>
  <c r="H129"/>
  <c r="I129"/>
  <c r="J129"/>
  <c r="L129"/>
  <c r="M129"/>
  <c r="G130"/>
  <c r="H130"/>
  <c r="I130"/>
  <c r="J130"/>
  <c r="L130"/>
  <c r="M130"/>
  <c r="G131"/>
  <c r="H131"/>
  <c r="I131"/>
  <c r="J131"/>
  <c r="L131"/>
  <c r="M131"/>
  <c r="G132"/>
  <c r="H132"/>
  <c r="I132"/>
  <c r="J132"/>
  <c r="L132"/>
  <c r="M132"/>
  <c r="G133"/>
  <c r="H133"/>
  <c r="I133"/>
  <c r="J133"/>
  <c r="L133"/>
  <c r="M133"/>
  <c r="G134"/>
  <c r="H134"/>
  <c r="I134"/>
  <c r="J134"/>
  <c r="L134"/>
  <c r="M134"/>
  <c r="G135"/>
  <c r="H135"/>
  <c r="I135"/>
  <c r="J135"/>
  <c r="L135"/>
  <c r="M135"/>
  <c r="G136"/>
  <c r="H136"/>
  <c r="I136"/>
  <c r="J136"/>
  <c r="L136"/>
  <c r="M136"/>
  <c r="G137"/>
  <c r="H137"/>
  <c r="I137"/>
  <c r="J137"/>
  <c r="L137"/>
  <c r="M137"/>
  <c r="G138"/>
  <c r="H138"/>
  <c r="I138"/>
  <c r="J138"/>
  <c r="L138"/>
  <c r="M138"/>
  <c r="G139"/>
  <c r="H139"/>
  <c r="I139"/>
  <c r="J139"/>
  <c r="L139"/>
  <c r="M139"/>
  <c r="G140"/>
  <c r="H140"/>
  <c r="I140"/>
  <c r="J140"/>
  <c r="L140"/>
  <c r="M140"/>
  <c r="G141"/>
  <c r="H141"/>
  <c r="I141"/>
  <c r="J141"/>
  <c r="L141"/>
  <c r="M141"/>
  <c r="G142"/>
  <c r="H142"/>
  <c r="I142"/>
  <c r="J142"/>
  <c r="L142"/>
  <c r="M142"/>
  <c r="G143"/>
  <c r="H143"/>
  <c r="I143"/>
  <c r="J143"/>
  <c r="L143"/>
  <c r="M143"/>
  <c r="G144"/>
  <c r="H144"/>
  <c r="I144"/>
  <c r="J144"/>
  <c r="L144"/>
  <c r="M144"/>
  <c r="G145"/>
  <c r="H145"/>
  <c r="I145"/>
  <c r="J145"/>
  <c r="L145"/>
  <c r="M145"/>
  <c r="G146"/>
  <c r="H146"/>
  <c r="I146"/>
  <c r="J146"/>
  <c r="L146"/>
  <c r="M146"/>
  <c r="G147"/>
  <c r="H147"/>
  <c r="I147"/>
  <c r="J147"/>
  <c r="L147"/>
  <c r="M147"/>
  <c r="G148"/>
  <c r="H148"/>
  <c r="I148"/>
  <c r="J148"/>
  <c r="L148"/>
  <c r="M148"/>
  <c r="G149"/>
  <c r="H149"/>
  <c r="I149"/>
  <c r="J149"/>
  <c r="L149"/>
  <c r="M149"/>
  <c r="G150"/>
  <c r="H150"/>
  <c r="I150"/>
  <c r="J150"/>
  <c r="L150"/>
  <c r="M150"/>
  <c r="G151"/>
  <c r="H151"/>
  <c r="I151"/>
  <c r="J151"/>
  <c r="L151"/>
  <c r="M151"/>
  <c r="G152"/>
  <c r="H152"/>
  <c r="I152"/>
  <c r="J152"/>
  <c r="L152"/>
  <c r="M152"/>
  <c r="G153"/>
  <c r="H153"/>
  <c r="I153"/>
  <c r="J153"/>
  <c r="L153"/>
  <c r="M153"/>
  <c r="G154"/>
  <c r="H154"/>
  <c r="I154"/>
  <c r="J154"/>
  <c r="L154"/>
  <c r="M154"/>
  <c r="G155"/>
  <c r="H155"/>
  <c r="I155"/>
  <c r="J155"/>
  <c r="L155"/>
  <c r="M155"/>
  <c r="G156"/>
  <c r="H156"/>
  <c r="I156"/>
  <c r="J156"/>
  <c r="L156"/>
  <c r="M156"/>
  <c r="G157"/>
  <c r="H157"/>
  <c r="I157"/>
  <c r="J157"/>
  <c r="L157"/>
  <c r="M157"/>
  <c r="G158"/>
  <c r="H158"/>
  <c r="I158"/>
  <c r="J158"/>
  <c r="L158"/>
  <c r="M158"/>
  <c r="G159"/>
  <c r="H159"/>
  <c r="I159"/>
  <c r="J159"/>
  <c r="L159"/>
  <c r="M159"/>
  <c r="G160"/>
  <c r="H160"/>
  <c r="I160"/>
  <c r="J160"/>
  <c r="L160"/>
  <c r="M160"/>
  <c r="G161"/>
  <c r="H161"/>
  <c r="I161"/>
  <c r="J161"/>
  <c r="L161"/>
  <c r="M161"/>
  <c r="G162"/>
  <c r="H162"/>
  <c r="I162"/>
  <c r="J162"/>
  <c r="L162"/>
  <c r="M162"/>
  <c r="G163"/>
  <c r="H163"/>
  <c r="I163"/>
  <c r="J163"/>
  <c r="L163"/>
  <c r="M163"/>
  <c r="G164"/>
  <c r="H164"/>
  <c r="I164"/>
  <c r="J164"/>
  <c r="L164"/>
  <c r="M164"/>
  <c r="G165"/>
  <c r="H165"/>
  <c r="I165"/>
  <c r="J165"/>
  <c r="L165"/>
  <c r="M165"/>
  <c r="G166"/>
  <c r="H166"/>
  <c r="I166"/>
  <c r="J166"/>
  <c r="L166"/>
  <c r="M166"/>
  <c r="G167"/>
  <c r="H167"/>
  <c r="I167"/>
  <c r="J167"/>
  <c r="L167"/>
  <c r="M167"/>
  <c r="G168"/>
  <c r="H168"/>
  <c r="I168"/>
  <c r="J168"/>
  <c r="L168"/>
  <c r="M168"/>
  <c r="G169"/>
  <c r="H169"/>
  <c r="I169"/>
  <c r="J169"/>
  <c r="L169"/>
  <c r="M169"/>
  <c r="G170"/>
  <c r="H170"/>
  <c r="I170"/>
  <c r="J170"/>
  <c r="L170"/>
  <c r="M170"/>
  <c r="G171"/>
  <c r="H171"/>
  <c r="I171"/>
  <c r="J171"/>
  <c r="L171"/>
  <c r="M171"/>
  <c r="G172"/>
  <c r="H172"/>
  <c r="I172"/>
  <c r="J172"/>
  <c r="L172"/>
  <c r="M172"/>
  <c r="G173"/>
  <c r="H173"/>
  <c r="I173"/>
  <c r="J173"/>
  <c r="L173"/>
  <c r="M173"/>
  <c r="G174"/>
  <c r="H174"/>
  <c r="I174"/>
  <c r="J174"/>
  <c r="L174"/>
  <c r="M174"/>
  <c r="G175"/>
  <c r="H175"/>
  <c r="I175"/>
  <c r="J175"/>
  <c r="L175"/>
  <c r="M175"/>
  <c r="G176"/>
  <c r="H176"/>
  <c r="I176"/>
  <c r="J176"/>
  <c r="L176"/>
  <c r="M176"/>
  <c r="G177"/>
  <c r="H177"/>
  <c r="I177"/>
  <c r="J177"/>
  <c r="L177"/>
  <c r="M177"/>
  <c r="G178"/>
  <c r="H178"/>
  <c r="I178"/>
  <c r="J178"/>
  <c r="L178"/>
  <c r="M178"/>
  <c r="G179"/>
  <c r="H179"/>
  <c r="I179"/>
  <c r="J179"/>
  <c r="L179"/>
  <c r="M179"/>
  <c r="G180"/>
  <c r="H180"/>
  <c r="I180"/>
  <c r="J180"/>
  <c r="L180"/>
  <c r="M180"/>
  <c r="G181"/>
  <c r="H181"/>
  <c r="I181"/>
  <c r="J181"/>
  <c r="L181"/>
  <c r="M181"/>
  <c r="G182"/>
  <c r="H182"/>
  <c r="I182"/>
  <c r="J182"/>
  <c r="L182"/>
  <c r="M182"/>
  <c r="G183"/>
  <c r="H183"/>
  <c r="I183"/>
  <c r="J183"/>
  <c r="L183"/>
  <c r="M183"/>
  <c r="G184"/>
  <c r="H184"/>
  <c r="I184"/>
  <c r="J184"/>
  <c r="L184"/>
  <c r="M184"/>
  <c r="G185"/>
  <c r="H185"/>
  <c r="I185"/>
  <c r="J185"/>
  <c r="L185"/>
  <c r="M185"/>
  <c r="G186"/>
  <c r="H186"/>
  <c r="I186"/>
  <c r="J186"/>
  <c r="L186"/>
  <c r="M186"/>
  <c r="G187"/>
  <c r="H187"/>
  <c r="I187"/>
  <c r="J187"/>
  <c r="L187"/>
  <c r="M187"/>
  <c r="G188"/>
  <c r="H188"/>
  <c r="I188"/>
  <c r="J188"/>
  <c r="L188"/>
  <c r="M188"/>
  <c r="G189"/>
  <c r="H189"/>
  <c r="I189"/>
  <c r="J189"/>
  <c r="L189"/>
  <c r="M189"/>
  <c r="G190"/>
  <c r="H190"/>
  <c r="I190"/>
  <c r="J190"/>
  <c r="L190"/>
  <c r="M190"/>
  <c r="G191"/>
  <c r="H191"/>
  <c r="I191"/>
  <c r="J191"/>
  <c r="L191"/>
  <c r="M191"/>
  <c r="G192"/>
  <c r="H192"/>
  <c r="I192"/>
  <c r="J192"/>
  <c r="L192"/>
  <c r="M192"/>
  <c r="G193"/>
  <c r="H193"/>
  <c r="I193"/>
  <c r="J193"/>
  <c r="L193"/>
  <c r="M193"/>
  <c r="G194"/>
  <c r="H194"/>
  <c r="I194"/>
  <c r="J194"/>
  <c r="L194"/>
  <c r="M194"/>
  <c r="G195"/>
  <c r="H195"/>
  <c r="I195"/>
  <c r="J195"/>
  <c r="L195"/>
  <c r="M195"/>
  <c r="G196"/>
  <c r="H196"/>
  <c r="I196"/>
  <c r="J196"/>
  <c r="L196"/>
  <c r="M196"/>
  <c r="G197"/>
  <c r="H197"/>
  <c r="I197"/>
  <c r="J197"/>
  <c r="L197"/>
  <c r="M197"/>
  <c r="G198"/>
  <c r="H198"/>
  <c r="I198"/>
  <c r="J198"/>
  <c r="L198"/>
  <c r="M198"/>
  <c r="G199"/>
  <c r="H199"/>
  <c r="I199"/>
  <c r="J199"/>
  <c r="L199"/>
  <c r="M199"/>
  <c r="G200"/>
  <c r="H200"/>
  <c r="I200"/>
  <c r="J200"/>
  <c r="L200"/>
  <c r="M200"/>
  <c r="G201"/>
  <c r="H201"/>
  <c r="I201"/>
  <c r="J201"/>
  <c r="L201"/>
  <c r="M201"/>
  <c r="G202"/>
  <c r="H202"/>
  <c r="I202"/>
  <c r="J202"/>
  <c r="L202"/>
  <c r="M202"/>
  <c r="G203"/>
  <c r="H203"/>
  <c r="I203"/>
  <c r="J203"/>
  <c r="L203"/>
  <c r="M203"/>
  <c r="G204"/>
  <c r="H204"/>
  <c r="I204"/>
  <c r="J204"/>
  <c r="L204"/>
  <c r="M204"/>
  <c r="G205"/>
  <c r="H205"/>
  <c r="I205"/>
  <c r="J205"/>
  <c r="L205"/>
  <c r="M205"/>
  <c r="G206"/>
  <c r="H206"/>
  <c r="I206"/>
  <c r="J206"/>
  <c r="L206"/>
  <c r="M206"/>
  <c r="G207"/>
  <c r="H207"/>
  <c r="I207"/>
  <c r="J207"/>
  <c r="L207"/>
  <c r="M207"/>
  <c r="G208"/>
  <c r="H208"/>
  <c r="I208"/>
  <c r="J208"/>
  <c r="L208"/>
  <c r="M208"/>
  <c r="G209"/>
  <c r="H209"/>
  <c r="I209"/>
  <c r="J209"/>
  <c r="L209"/>
  <c r="M209"/>
  <c r="G210"/>
  <c r="H210"/>
  <c r="I210"/>
  <c r="J210"/>
  <c r="L210"/>
  <c r="M210"/>
  <c r="G211"/>
  <c r="H211"/>
  <c r="I211"/>
  <c r="J211"/>
  <c r="L211"/>
  <c r="M211"/>
  <c r="G212"/>
  <c r="H212"/>
  <c r="I212"/>
  <c r="J212"/>
  <c r="L212"/>
  <c r="M212"/>
  <c r="G213"/>
  <c r="H213"/>
  <c r="I213"/>
  <c r="J213"/>
  <c r="L213"/>
  <c r="M213"/>
  <c r="G214"/>
  <c r="H214"/>
  <c r="I214"/>
  <c r="J214"/>
  <c r="L214"/>
  <c r="M214"/>
  <c r="G215"/>
  <c r="H215"/>
  <c r="I215"/>
  <c r="J215"/>
  <c r="L215"/>
  <c r="M215"/>
  <c r="G216"/>
  <c r="H216"/>
  <c r="I216"/>
  <c r="J216"/>
  <c r="L216"/>
  <c r="M216"/>
  <c r="G217"/>
  <c r="H217"/>
  <c r="I217"/>
  <c r="J217"/>
  <c r="L217"/>
  <c r="M217"/>
  <c r="G218"/>
  <c r="H218"/>
  <c r="I218"/>
  <c r="J218"/>
  <c r="L218"/>
  <c r="M218"/>
  <c r="G219"/>
  <c r="H219"/>
  <c r="I219"/>
  <c r="J219"/>
  <c r="L219"/>
  <c r="M219"/>
  <c r="G220"/>
  <c r="H220"/>
  <c r="I220"/>
  <c r="J220"/>
  <c r="L220"/>
  <c r="M220"/>
  <c r="G221"/>
  <c r="H221"/>
  <c r="I221"/>
  <c r="J221"/>
  <c r="L221"/>
  <c r="M221"/>
  <c r="G222"/>
  <c r="H222"/>
  <c r="I222"/>
  <c r="J222"/>
  <c r="L222"/>
  <c r="M222"/>
  <c r="G223"/>
  <c r="H223"/>
  <c r="I223"/>
  <c r="J223"/>
  <c r="L223"/>
  <c r="M223"/>
  <c r="G224"/>
  <c r="H224"/>
  <c r="I224"/>
  <c r="J224"/>
  <c r="L224"/>
  <c r="M224"/>
  <c r="G225"/>
  <c r="H225"/>
  <c r="I225"/>
  <c r="J225"/>
  <c r="L225"/>
  <c r="M225"/>
  <c r="G226"/>
  <c r="H226"/>
  <c r="I226"/>
  <c r="J226"/>
  <c r="L226"/>
  <c r="M226"/>
  <c r="G227"/>
  <c r="H227"/>
  <c r="I227"/>
  <c r="J227"/>
  <c r="L227"/>
  <c r="M227"/>
  <c r="G228"/>
  <c r="H228"/>
  <c r="I228"/>
  <c r="J228"/>
  <c r="L228"/>
  <c r="M228"/>
  <c r="G229"/>
  <c r="H229"/>
  <c r="I229"/>
  <c r="J229"/>
  <c r="L229"/>
  <c r="M229"/>
  <c r="G230"/>
  <c r="H230"/>
  <c r="I230"/>
  <c r="J230"/>
  <c r="L230"/>
  <c r="M230"/>
  <c r="G231"/>
  <c r="H231"/>
  <c r="I231"/>
  <c r="J231"/>
  <c r="L231"/>
  <c r="M231"/>
  <c r="G232"/>
  <c r="H232"/>
  <c r="I232"/>
  <c r="J232"/>
  <c r="L232"/>
  <c r="M232"/>
  <c r="G233"/>
  <c r="H233"/>
  <c r="I233"/>
  <c r="J233"/>
  <c r="L233"/>
  <c r="M233"/>
  <c r="G234"/>
  <c r="H234"/>
  <c r="I234"/>
  <c r="J234"/>
  <c r="L234"/>
  <c r="M234"/>
  <c r="G235"/>
  <c r="H235"/>
  <c r="I235"/>
  <c r="J235"/>
  <c r="L235"/>
  <c r="M235"/>
  <c r="G236"/>
  <c r="H236"/>
  <c r="I236"/>
  <c r="J236"/>
  <c r="L236"/>
  <c r="M236"/>
  <c r="G237"/>
  <c r="H237"/>
  <c r="I237"/>
  <c r="J237"/>
  <c r="L237"/>
  <c r="M237"/>
  <c r="G238"/>
  <c r="H238"/>
  <c r="I238"/>
  <c r="J238"/>
  <c r="L238"/>
  <c r="M238"/>
  <c r="G239"/>
  <c r="H239"/>
  <c r="I239"/>
  <c r="J239"/>
  <c r="L239"/>
  <c r="M239"/>
  <c r="G240"/>
  <c r="H240"/>
  <c r="I240"/>
  <c r="J240"/>
  <c r="L240"/>
  <c r="M240"/>
  <c r="G241"/>
  <c r="H241"/>
  <c r="I241"/>
  <c r="J241"/>
  <c r="L241"/>
  <c r="M241"/>
  <c r="G242"/>
  <c r="H242"/>
  <c r="I242"/>
  <c r="J242"/>
  <c r="L242"/>
  <c r="M242"/>
  <c r="G243"/>
  <c r="H243"/>
  <c r="I243"/>
  <c r="J243"/>
  <c r="L243"/>
  <c r="M243"/>
  <c r="G244"/>
  <c r="H244"/>
  <c r="I244"/>
  <c r="J244"/>
  <c r="L244"/>
  <c r="M244"/>
  <c r="G245"/>
  <c r="H245"/>
  <c r="I245"/>
  <c r="J245"/>
  <c r="L245"/>
  <c r="M245"/>
  <c r="G246"/>
  <c r="H246"/>
  <c r="I246"/>
  <c r="J246"/>
  <c r="L246"/>
  <c r="M246"/>
  <c r="G247"/>
  <c r="H247"/>
  <c r="I247"/>
  <c r="J247"/>
  <c r="L247"/>
  <c r="M247"/>
  <c r="G248"/>
  <c r="H248"/>
  <c r="I248"/>
  <c r="J248"/>
  <c r="L248"/>
  <c r="M248"/>
  <c r="G249"/>
  <c r="H249"/>
  <c r="I249"/>
  <c r="J249"/>
  <c r="L249"/>
  <c r="M249"/>
  <c r="G250"/>
  <c r="H250"/>
  <c r="I250"/>
  <c r="J250"/>
  <c r="L250"/>
  <c r="M250"/>
  <c r="G251"/>
  <c r="H251"/>
  <c r="I251"/>
  <c r="J251"/>
  <c r="L251"/>
  <c r="M251"/>
  <c r="G252"/>
  <c r="H252"/>
  <c r="I252"/>
  <c r="J252"/>
  <c r="L252"/>
  <c r="M252"/>
  <c r="G253"/>
  <c r="H253"/>
  <c r="I253"/>
  <c r="J253"/>
  <c r="L253"/>
  <c r="M253"/>
  <c r="G254"/>
  <c r="H254"/>
  <c r="I254"/>
  <c r="J254"/>
  <c r="L254"/>
  <c r="M254"/>
  <c r="G255"/>
  <c r="H255"/>
  <c r="I255"/>
  <c r="J255"/>
  <c r="L255"/>
  <c r="M255"/>
  <c r="G256"/>
  <c r="H256"/>
  <c r="I256"/>
  <c r="J256"/>
  <c r="L256"/>
  <c r="M256"/>
  <c r="G257"/>
  <c r="H257"/>
  <c r="I257"/>
  <c r="J257"/>
  <c r="L257"/>
  <c r="M257"/>
  <c r="G258"/>
  <c r="H258"/>
  <c r="I258"/>
  <c r="J258"/>
  <c r="L258"/>
  <c r="M258"/>
  <c r="G259"/>
  <c r="H259"/>
  <c r="I259"/>
  <c r="J259"/>
  <c r="L259"/>
  <c r="M259"/>
  <c r="G260"/>
  <c r="H260"/>
  <c r="I260"/>
  <c r="J260"/>
  <c r="L260"/>
  <c r="M260"/>
  <c r="G261"/>
  <c r="H261"/>
  <c r="I261"/>
  <c r="J261"/>
  <c r="L261"/>
  <c r="M261"/>
  <c r="G262"/>
  <c r="H262"/>
  <c r="I262"/>
  <c r="J262"/>
  <c r="L262"/>
  <c r="M262"/>
  <c r="G263"/>
  <c r="H263"/>
  <c r="I263"/>
  <c r="J263"/>
  <c r="L263"/>
  <c r="M263"/>
  <c r="G264"/>
  <c r="H264"/>
  <c r="I264"/>
  <c r="J264"/>
  <c r="L264"/>
  <c r="M264"/>
  <c r="G265"/>
  <c r="H265"/>
  <c r="I265"/>
  <c r="J265"/>
  <c r="L265"/>
  <c r="M265"/>
  <c r="G266"/>
  <c r="H266"/>
  <c r="I266"/>
  <c r="J266"/>
  <c r="L266"/>
  <c r="M266"/>
  <c r="G267"/>
  <c r="H267"/>
  <c r="I267"/>
  <c r="J267"/>
  <c r="L267"/>
  <c r="M267"/>
  <c r="G268"/>
  <c r="H268"/>
  <c r="I268"/>
  <c r="J268"/>
  <c r="L268"/>
  <c r="M268"/>
  <c r="G269"/>
  <c r="H269"/>
  <c r="I269"/>
  <c r="J269"/>
  <c r="L269"/>
  <c r="M269"/>
  <c r="G270"/>
  <c r="H270"/>
  <c r="I270"/>
  <c r="J270"/>
  <c r="L270"/>
  <c r="M270"/>
  <c r="G271"/>
  <c r="H271"/>
  <c r="I271"/>
  <c r="J271"/>
  <c r="L271"/>
  <c r="M271"/>
  <c r="G272"/>
  <c r="H272"/>
  <c r="I272"/>
  <c r="J272"/>
  <c r="L272"/>
  <c r="M272"/>
  <c r="G273"/>
  <c r="H273"/>
  <c r="I273"/>
  <c r="J273"/>
  <c r="L273"/>
  <c r="M273"/>
  <c r="G274"/>
  <c r="H274"/>
  <c r="I274"/>
  <c r="J274"/>
  <c r="L274"/>
  <c r="M274"/>
  <c r="G275"/>
  <c r="H275"/>
  <c r="I275"/>
  <c r="J275"/>
  <c r="L275"/>
  <c r="M275"/>
  <c r="G276"/>
  <c r="H276"/>
  <c r="I276"/>
  <c r="J276"/>
  <c r="L276"/>
  <c r="M276"/>
  <c r="G277"/>
  <c r="H277"/>
  <c r="I277"/>
  <c r="J277"/>
  <c r="L277"/>
  <c r="M277"/>
  <c r="G278"/>
  <c r="H278"/>
  <c r="I278"/>
  <c r="J278"/>
  <c r="L278"/>
  <c r="M278"/>
  <c r="G279"/>
  <c r="H279"/>
  <c r="I279"/>
  <c r="J279"/>
  <c r="L279"/>
  <c r="M279"/>
  <c r="G280"/>
  <c r="H280"/>
  <c r="I280"/>
  <c r="J280"/>
  <c r="L280"/>
  <c r="M280"/>
  <c r="G281"/>
  <c r="H281"/>
  <c r="I281"/>
  <c r="J281"/>
  <c r="L281"/>
  <c r="M281"/>
  <c r="G282"/>
  <c r="H282"/>
  <c r="I282"/>
  <c r="J282"/>
  <c r="L282"/>
  <c r="M282"/>
  <c r="G283"/>
  <c r="H283"/>
  <c r="I283"/>
  <c r="J283"/>
  <c r="L283"/>
  <c r="M283"/>
  <c r="G284"/>
  <c r="H284"/>
  <c r="I284"/>
  <c r="J284"/>
  <c r="L284"/>
  <c r="M284"/>
  <c r="G285"/>
  <c r="H285"/>
  <c r="I285"/>
  <c r="J285"/>
  <c r="L285"/>
  <c r="M285"/>
  <c r="G286"/>
  <c r="H286"/>
  <c r="I286"/>
  <c r="J286"/>
  <c r="L286"/>
  <c r="M286"/>
  <c r="G287"/>
  <c r="H287"/>
  <c r="I287"/>
  <c r="J287"/>
  <c r="L287"/>
  <c r="M287"/>
  <c r="G288"/>
  <c r="H288"/>
  <c r="I288"/>
  <c r="J288"/>
  <c r="L288"/>
  <c r="M288"/>
  <c r="G289"/>
  <c r="H289"/>
  <c r="I289"/>
  <c r="J289"/>
  <c r="L289"/>
  <c r="M289"/>
  <c r="G290"/>
  <c r="H290"/>
  <c r="I290"/>
  <c r="J290"/>
  <c r="L290"/>
  <c r="M290"/>
  <c r="G291"/>
  <c r="H291"/>
  <c r="I291"/>
  <c r="J291"/>
  <c r="L291"/>
  <c r="M291"/>
  <c r="G292"/>
  <c r="H292"/>
  <c r="I292"/>
  <c r="J292"/>
  <c r="L292"/>
  <c r="M292"/>
  <c r="G293"/>
  <c r="H293"/>
  <c r="I293"/>
  <c r="J293"/>
  <c r="L293"/>
  <c r="M293"/>
  <c r="G294"/>
  <c r="H294"/>
  <c r="I294"/>
  <c r="J294"/>
  <c r="L294"/>
  <c r="M294"/>
  <c r="G295"/>
  <c r="H295"/>
  <c r="I295"/>
  <c r="J295"/>
  <c r="L295"/>
  <c r="M295"/>
  <c r="G296"/>
  <c r="H296"/>
  <c r="I296"/>
  <c r="J296"/>
  <c r="L296"/>
  <c r="M296"/>
  <c r="G297"/>
  <c r="H297"/>
  <c r="I297"/>
  <c r="J297"/>
  <c r="L297"/>
  <c r="M297"/>
  <c r="G298"/>
  <c r="H298"/>
  <c r="I298"/>
  <c r="J298"/>
  <c r="L298"/>
  <c r="M298"/>
  <c r="G299"/>
  <c r="H299"/>
  <c r="I299"/>
  <c r="J299"/>
  <c r="L299"/>
  <c r="M299"/>
  <c r="G300"/>
  <c r="H300"/>
  <c r="I300"/>
  <c r="J300"/>
  <c r="L300"/>
  <c r="M300"/>
  <c r="G301"/>
  <c r="H301"/>
  <c r="I301"/>
  <c r="J301"/>
  <c r="L301"/>
  <c r="M301"/>
  <c r="G302"/>
  <c r="H302"/>
  <c r="I302"/>
  <c r="J302"/>
  <c r="L302"/>
  <c r="M302"/>
  <c r="G303"/>
  <c r="H303"/>
  <c r="I303"/>
  <c r="J303"/>
  <c r="L303"/>
  <c r="M303"/>
  <c r="G304"/>
  <c r="H304"/>
  <c r="I304"/>
  <c r="J304"/>
  <c r="L304"/>
  <c r="M304"/>
  <c r="G305"/>
  <c r="H305"/>
  <c r="I305"/>
  <c r="J305"/>
  <c r="L305"/>
  <c r="M305"/>
  <c r="G306"/>
  <c r="H306"/>
  <c r="I306"/>
  <c r="J306"/>
  <c r="L306"/>
  <c r="M306"/>
  <c r="G307"/>
  <c r="H307"/>
  <c r="I307"/>
  <c r="J307"/>
  <c r="L307"/>
  <c r="M307"/>
  <c r="G308"/>
  <c r="H308"/>
  <c r="I308"/>
  <c r="J308"/>
  <c r="L308"/>
  <c r="M308"/>
  <c r="G309"/>
  <c r="H309"/>
  <c r="I309"/>
  <c r="J309"/>
  <c r="L309"/>
  <c r="M309"/>
  <c r="G310"/>
  <c r="H310"/>
  <c r="I310"/>
  <c r="J310"/>
  <c r="L310"/>
  <c r="M310"/>
  <c r="G311"/>
  <c r="H311"/>
  <c r="I311"/>
  <c r="J311"/>
  <c r="L311"/>
  <c r="M311"/>
  <c r="G312"/>
  <c r="H312"/>
  <c r="I312"/>
  <c r="J312"/>
  <c r="L312"/>
  <c r="M312"/>
  <c r="G313"/>
  <c r="H313"/>
  <c r="I313"/>
  <c r="J313"/>
  <c r="L313"/>
  <c r="M313"/>
  <c r="G314"/>
  <c r="H314"/>
  <c r="I314"/>
  <c r="J314"/>
  <c r="L314"/>
  <c r="M314"/>
  <c r="G315"/>
  <c r="H315"/>
  <c r="I315"/>
  <c r="J315"/>
  <c r="L315"/>
  <c r="M315"/>
  <c r="G316"/>
  <c r="H316"/>
  <c r="I316"/>
  <c r="J316"/>
  <c r="L316"/>
  <c r="M316"/>
  <c r="G317"/>
  <c r="H317"/>
  <c r="I317"/>
  <c r="J317"/>
  <c r="L317"/>
  <c r="M317"/>
  <c r="G318"/>
  <c r="H318"/>
  <c r="I318"/>
  <c r="J318"/>
  <c r="L318"/>
  <c r="M318"/>
  <c r="G319"/>
  <c r="H319"/>
  <c r="I319"/>
  <c r="J319"/>
  <c r="L319"/>
  <c r="M319"/>
  <c r="G320"/>
  <c r="H320"/>
  <c r="I320"/>
  <c r="J320"/>
  <c r="L320"/>
  <c r="M320"/>
  <c r="G321"/>
  <c r="H321"/>
  <c r="I321"/>
  <c r="J321"/>
  <c r="L321"/>
  <c r="M321"/>
  <c r="G322"/>
  <c r="H322"/>
  <c r="I322"/>
  <c r="J322"/>
  <c r="L322"/>
  <c r="M322"/>
  <c r="G323"/>
  <c r="H323"/>
  <c r="I323"/>
  <c r="J323"/>
  <c r="L323"/>
  <c r="M323"/>
  <c r="G324"/>
  <c r="H324"/>
  <c r="I324"/>
  <c r="J324"/>
  <c r="L324"/>
  <c r="M324"/>
  <c r="G325"/>
  <c r="H325"/>
  <c r="I325"/>
  <c r="J325"/>
  <c r="L325"/>
  <c r="M325"/>
  <c r="G326"/>
  <c r="H326"/>
  <c r="I326"/>
  <c r="J326"/>
  <c r="L326"/>
  <c r="M326"/>
  <c r="G327"/>
  <c r="H327"/>
  <c r="I327"/>
  <c r="J327"/>
  <c r="L327"/>
  <c r="M327"/>
  <c r="G328"/>
  <c r="H328"/>
  <c r="I328"/>
  <c r="J328"/>
  <c r="L328"/>
  <c r="M328"/>
  <c r="G329"/>
  <c r="H329"/>
  <c r="I329"/>
  <c r="J329"/>
  <c r="L329"/>
  <c r="M329"/>
  <c r="G330"/>
  <c r="H330"/>
  <c r="I330"/>
  <c r="J330"/>
  <c r="L330"/>
  <c r="M330"/>
  <c r="G331"/>
  <c r="H331"/>
  <c r="I331"/>
  <c r="J331"/>
  <c r="L331"/>
  <c r="M331"/>
  <c r="G332"/>
  <c r="H332"/>
  <c r="I332"/>
  <c r="J332"/>
  <c r="L332"/>
  <c r="M332"/>
  <c r="G333"/>
  <c r="H333"/>
  <c r="I333"/>
  <c r="J333"/>
  <c r="L333"/>
  <c r="M333"/>
  <c r="G334"/>
  <c r="H334"/>
  <c r="I334"/>
  <c r="J334"/>
  <c r="L334"/>
  <c r="M334"/>
  <c r="G335"/>
  <c r="H335"/>
  <c r="I335"/>
  <c r="J335"/>
  <c r="L335"/>
  <c r="M335"/>
  <c r="G336"/>
  <c r="H336"/>
  <c r="I336"/>
  <c r="J336"/>
  <c r="L336"/>
  <c r="M336"/>
  <c r="G337"/>
  <c r="H337"/>
  <c r="I337"/>
  <c r="J337"/>
  <c r="L337"/>
  <c r="M337"/>
  <c r="G338"/>
  <c r="H338"/>
  <c r="I338"/>
  <c r="J338"/>
  <c r="L338"/>
  <c r="M338"/>
  <c r="G339"/>
  <c r="H339"/>
  <c r="I339"/>
  <c r="J339"/>
  <c r="L339"/>
  <c r="M339"/>
  <c r="G340"/>
  <c r="H340"/>
  <c r="I340"/>
  <c r="J340"/>
  <c r="L340"/>
  <c r="M340"/>
  <c r="G341"/>
  <c r="H341"/>
  <c r="I341"/>
  <c r="J341"/>
  <c r="L341"/>
  <c r="M341"/>
  <c r="G342"/>
  <c r="H342"/>
  <c r="I342"/>
  <c r="J342"/>
  <c r="L342"/>
  <c r="M342"/>
  <c r="G343"/>
  <c r="H343"/>
  <c r="I343"/>
  <c r="J343"/>
  <c r="L343"/>
  <c r="M343"/>
  <c r="G344"/>
  <c r="H344"/>
  <c r="I344"/>
  <c r="J344"/>
  <c r="L344"/>
  <c r="M344"/>
  <c r="G345"/>
  <c r="H345"/>
  <c r="I345"/>
  <c r="J345"/>
  <c r="L345"/>
  <c r="M345"/>
  <c r="G346"/>
  <c r="H346"/>
  <c r="I346"/>
  <c r="J346"/>
  <c r="L346"/>
  <c r="M346"/>
  <c r="G347"/>
  <c r="H347"/>
  <c r="I347"/>
  <c r="J347"/>
  <c r="L347"/>
  <c r="M347"/>
  <c r="G348"/>
  <c r="H348"/>
  <c r="I348"/>
  <c r="J348"/>
  <c r="L348"/>
  <c r="M348"/>
  <c r="G349"/>
  <c r="H349"/>
  <c r="I349"/>
  <c r="J349"/>
  <c r="L349"/>
  <c r="M349"/>
  <c r="G350"/>
  <c r="H350"/>
  <c r="I350"/>
  <c r="J350"/>
  <c r="L350"/>
  <c r="M350"/>
  <c r="G351"/>
  <c r="H351"/>
  <c r="I351"/>
  <c r="J351"/>
  <c r="L351"/>
  <c r="M351"/>
  <c r="G352"/>
  <c r="H352"/>
  <c r="I352"/>
  <c r="J352"/>
  <c r="L352"/>
  <c r="M352"/>
  <c r="G353"/>
  <c r="H353"/>
  <c r="I353"/>
  <c r="J353"/>
  <c r="L353"/>
  <c r="M353"/>
  <c r="G354"/>
  <c r="H354"/>
  <c r="I354"/>
  <c r="J354"/>
  <c r="L354"/>
  <c r="M354"/>
  <c r="G355"/>
  <c r="H355"/>
  <c r="I355"/>
  <c r="J355"/>
  <c r="L355"/>
  <c r="M355"/>
  <c r="G356"/>
  <c r="H356"/>
  <c r="I356"/>
  <c r="J356"/>
  <c r="L356"/>
  <c r="M356"/>
  <c r="G357"/>
  <c r="H357"/>
  <c r="I357"/>
  <c r="J357"/>
  <c r="L357"/>
  <c r="M357"/>
  <c r="G358"/>
  <c r="H358"/>
  <c r="I358"/>
  <c r="J358"/>
  <c r="L358"/>
  <c r="M358"/>
  <c r="G359"/>
  <c r="H359"/>
  <c r="I359"/>
  <c r="J359"/>
  <c r="L359"/>
  <c r="M359"/>
  <c r="G360"/>
  <c r="H360"/>
  <c r="I360"/>
  <c r="J360"/>
  <c r="L360"/>
  <c r="M360"/>
  <c r="G361"/>
  <c r="H361"/>
  <c r="I361"/>
  <c r="J361"/>
  <c r="L361"/>
  <c r="M361"/>
  <c r="G362"/>
  <c r="H362"/>
  <c r="I362"/>
  <c r="J362"/>
  <c r="L362"/>
  <c r="M362"/>
  <c r="G363"/>
  <c r="H363"/>
  <c r="I363"/>
  <c r="J363"/>
  <c r="L363"/>
  <c r="M363"/>
  <c r="G364"/>
  <c r="H364"/>
  <c r="I364"/>
  <c r="J364"/>
  <c r="L364"/>
  <c r="M364"/>
  <c r="G365"/>
  <c r="H365"/>
  <c r="I365"/>
  <c r="J365"/>
  <c r="L365"/>
  <c r="M365"/>
  <c r="G366"/>
  <c r="H366"/>
  <c r="I366"/>
  <c r="J366"/>
  <c r="L366"/>
  <c r="M366"/>
  <c r="G367"/>
  <c r="H367"/>
  <c r="I367"/>
  <c r="J367"/>
  <c r="L367"/>
  <c r="M367"/>
  <c r="G368"/>
  <c r="H368"/>
  <c r="I368"/>
  <c r="J368"/>
  <c r="L368"/>
  <c r="M368"/>
  <c r="G369"/>
  <c r="H369"/>
  <c r="I369"/>
  <c r="J369"/>
  <c r="L369"/>
  <c r="M369"/>
  <c r="G370"/>
  <c r="H370"/>
  <c r="I370"/>
  <c r="J370"/>
  <c r="L370"/>
  <c r="M370"/>
  <c r="G371"/>
  <c r="H371"/>
  <c r="I371"/>
  <c r="J371"/>
  <c r="L371"/>
  <c r="M371"/>
  <c r="G372"/>
  <c r="H372"/>
  <c r="I372"/>
  <c r="J372"/>
  <c r="L372"/>
  <c r="M372"/>
  <c r="G373"/>
  <c r="H373"/>
  <c r="I373"/>
  <c r="J373"/>
  <c r="L373"/>
  <c r="M373"/>
  <c r="G374"/>
  <c r="H374"/>
  <c r="I374"/>
  <c r="J374"/>
  <c r="L374"/>
  <c r="M374"/>
  <c r="G375"/>
  <c r="H375"/>
  <c r="I375"/>
  <c r="J375"/>
  <c r="L375"/>
  <c r="M375"/>
  <c r="G376"/>
  <c r="H376"/>
  <c r="I376"/>
  <c r="J376"/>
  <c r="L376"/>
  <c r="M376"/>
  <c r="G377"/>
  <c r="H377"/>
  <c r="I377"/>
  <c r="J377"/>
  <c r="L377"/>
  <c r="M377"/>
  <c r="G378"/>
  <c r="H378"/>
  <c r="I378"/>
  <c r="J378"/>
  <c r="L378"/>
  <c r="M378"/>
  <c r="G379"/>
  <c r="H379"/>
  <c r="I379"/>
  <c r="J379"/>
  <c r="L379"/>
  <c r="M379"/>
  <c r="G380"/>
  <c r="H380"/>
  <c r="I380"/>
  <c r="J380"/>
  <c r="L380"/>
  <c r="M380"/>
  <c r="G381"/>
  <c r="H381"/>
  <c r="I381"/>
  <c r="J381"/>
  <c r="L381"/>
  <c r="M381"/>
  <c r="G382"/>
  <c r="H382"/>
  <c r="I382"/>
  <c r="J382"/>
  <c r="L382"/>
  <c r="M382"/>
  <c r="G383"/>
  <c r="H383"/>
  <c r="I383"/>
  <c r="J383"/>
  <c r="L383"/>
  <c r="M383"/>
  <c r="G384"/>
  <c r="H384"/>
  <c r="I384"/>
  <c r="J384"/>
  <c r="L384"/>
  <c r="M384"/>
  <c r="G385"/>
  <c r="H385"/>
  <c r="I385"/>
  <c r="J385"/>
  <c r="L385"/>
  <c r="M385"/>
  <c r="G386"/>
  <c r="H386"/>
  <c r="I386"/>
  <c r="J386"/>
  <c r="L386"/>
  <c r="M386"/>
  <c r="G387"/>
  <c r="H387"/>
  <c r="I387"/>
  <c r="J387"/>
  <c r="L387"/>
  <c r="M387"/>
  <c r="G388"/>
  <c r="H388"/>
  <c r="I388"/>
  <c r="J388"/>
  <c r="L388"/>
  <c r="M388"/>
  <c r="G389"/>
  <c r="H389"/>
  <c r="I389"/>
  <c r="J389"/>
  <c r="L389"/>
  <c r="M389"/>
  <c r="G390"/>
  <c r="H390"/>
  <c r="I390"/>
  <c r="J390"/>
  <c r="L390"/>
  <c r="M390"/>
  <c r="G391"/>
  <c r="H391"/>
  <c r="I391"/>
  <c r="J391"/>
  <c r="L391"/>
  <c r="M391"/>
  <c r="G392"/>
  <c r="H392"/>
  <c r="I392"/>
  <c r="J392"/>
  <c r="L392"/>
  <c r="M392"/>
  <c r="G393"/>
  <c r="H393"/>
  <c r="I393"/>
  <c r="J393"/>
  <c r="L393"/>
  <c r="M393"/>
  <c r="G394"/>
  <c r="H394"/>
  <c r="I394"/>
  <c r="J394"/>
  <c r="L394"/>
  <c r="M394"/>
  <c r="G395"/>
  <c r="H395"/>
  <c r="I395"/>
  <c r="J395"/>
  <c r="L395"/>
  <c r="M395"/>
  <c r="G396"/>
  <c r="H396"/>
  <c r="I396"/>
  <c r="J396"/>
  <c r="L396"/>
  <c r="M396"/>
  <c r="G397"/>
  <c r="H397"/>
  <c r="I397"/>
  <c r="J397"/>
  <c r="L397"/>
  <c r="M397"/>
  <c r="G398"/>
  <c r="H398"/>
  <c r="I398"/>
  <c r="J398"/>
  <c r="L398"/>
  <c r="M398"/>
  <c r="G399"/>
  <c r="H399"/>
  <c r="I399"/>
  <c r="J399"/>
  <c r="L399"/>
  <c r="M399"/>
  <c r="G400"/>
  <c r="H400"/>
  <c r="I400"/>
  <c r="J400"/>
  <c r="L400"/>
  <c r="M400"/>
  <c r="G401"/>
  <c r="H401"/>
  <c r="I401"/>
  <c r="J401"/>
  <c r="L401"/>
  <c r="M401"/>
  <c r="G402"/>
  <c r="H402"/>
  <c r="I402"/>
  <c r="J402"/>
  <c r="L402"/>
  <c r="M402"/>
  <c r="G403"/>
  <c r="H403"/>
  <c r="I403"/>
  <c r="J403"/>
  <c r="L403"/>
  <c r="M403"/>
  <c r="G404"/>
  <c r="H404"/>
  <c r="I404"/>
  <c r="J404"/>
  <c r="L404"/>
  <c r="M404"/>
  <c r="G405"/>
  <c r="H405"/>
  <c r="I405"/>
  <c r="J405"/>
  <c r="L405"/>
  <c r="M405"/>
  <c r="G406"/>
  <c r="H406"/>
  <c r="I406"/>
  <c r="J406"/>
  <c r="L406"/>
  <c r="M406"/>
  <c r="G407"/>
  <c r="H407"/>
  <c r="I407"/>
  <c r="J407"/>
  <c r="L407"/>
  <c r="M407"/>
  <c r="G408"/>
  <c r="H408"/>
  <c r="I408"/>
  <c r="J408"/>
  <c r="L408"/>
  <c r="M408"/>
  <c r="G409"/>
  <c r="H409"/>
  <c r="I409"/>
  <c r="J409"/>
  <c r="L409"/>
  <c r="M409"/>
  <c r="G410"/>
  <c r="H410"/>
  <c r="I410"/>
  <c r="J410"/>
  <c r="L410"/>
  <c r="M410"/>
  <c r="G411"/>
  <c r="H411"/>
  <c r="I411"/>
  <c r="J411"/>
  <c r="L411"/>
  <c r="M411"/>
  <c r="G412"/>
  <c r="H412"/>
  <c r="I412"/>
  <c r="J412"/>
  <c r="L412"/>
  <c r="M412"/>
  <c r="G413"/>
  <c r="H413"/>
  <c r="I413"/>
  <c r="J413"/>
  <c r="L413"/>
  <c r="M413"/>
  <c r="G414"/>
  <c r="H414"/>
  <c r="I414"/>
  <c r="J414"/>
  <c r="L414"/>
  <c r="M414"/>
  <c r="G415"/>
  <c r="H415"/>
  <c r="I415"/>
  <c r="J415"/>
  <c r="L415"/>
  <c r="M415"/>
  <c r="G416"/>
  <c r="H416"/>
  <c r="I416"/>
  <c r="J416"/>
  <c r="L416"/>
  <c r="M416"/>
  <c r="G417"/>
  <c r="H417"/>
  <c r="I417"/>
  <c r="J417"/>
  <c r="L417"/>
  <c r="M417"/>
  <c r="G418"/>
  <c r="H418"/>
  <c r="I418"/>
  <c r="J418"/>
  <c r="L418"/>
  <c r="M418"/>
  <c r="G419"/>
  <c r="H419"/>
  <c r="I419"/>
  <c r="J419"/>
  <c r="L419"/>
  <c r="M419"/>
  <c r="G420"/>
  <c r="H420"/>
  <c r="I420"/>
  <c r="J420"/>
  <c r="L420"/>
  <c r="M420"/>
  <c r="G421"/>
  <c r="H421"/>
  <c r="I421"/>
  <c r="J421"/>
  <c r="L421"/>
  <c r="M421"/>
  <c r="G422"/>
  <c r="H422"/>
  <c r="I422"/>
  <c r="J422"/>
  <c r="L422"/>
  <c r="M422"/>
  <c r="G423"/>
  <c r="H423"/>
  <c r="I423"/>
  <c r="J423"/>
  <c r="L423"/>
  <c r="M423"/>
  <c r="G424"/>
  <c r="H424"/>
  <c r="I424"/>
  <c r="J424"/>
  <c r="L424"/>
  <c r="M424"/>
  <c r="G425"/>
  <c r="H425"/>
  <c r="I425"/>
  <c r="J425"/>
  <c r="L425"/>
  <c r="M425"/>
  <c r="G426"/>
  <c r="H426"/>
  <c r="I426"/>
  <c r="J426"/>
  <c r="L426"/>
  <c r="M426"/>
  <c r="G427"/>
  <c r="H427"/>
  <c r="I427"/>
  <c r="J427"/>
  <c r="L427"/>
  <c r="M427"/>
  <c r="G428"/>
  <c r="H428"/>
  <c r="I428"/>
  <c r="J428"/>
  <c r="L428"/>
  <c r="M428"/>
  <c r="G429"/>
  <c r="H429"/>
  <c r="I429"/>
  <c r="J429"/>
  <c r="L429"/>
  <c r="M429"/>
  <c r="G430"/>
  <c r="H430"/>
  <c r="I430"/>
  <c r="J430"/>
  <c r="L430"/>
  <c r="M430"/>
  <c r="G431"/>
  <c r="H431"/>
  <c r="I431"/>
  <c r="J431"/>
  <c r="L431"/>
  <c r="M431"/>
  <c r="G432"/>
  <c r="H432"/>
  <c r="I432"/>
  <c r="J432"/>
  <c r="L432"/>
  <c r="M432"/>
  <c r="G433"/>
  <c r="H433"/>
  <c r="I433"/>
  <c r="J433"/>
  <c r="L433"/>
  <c r="M433"/>
  <c r="G434"/>
  <c r="H434"/>
  <c r="I434"/>
  <c r="J434"/>
  <c r="L434"/>
  <c r="M434"/>
  <c r="G435"/>
  <c r="H435"/>
  <c r="I435"/>
  <c r="J435"/>
  <c r="L435"/>
  <c r="M435"/>
  <c r="G436"/>
  <c r="H436"/>
  <c r="I436"/>
  <c r="J436"/>
  <c r="L436"/>
  <c r="M436"/>
  <c r="G437"/>
  <c r="H437"/>
  <c r="I437"/>
  <c r="J437"/>
  <c r="L437"/>
  <c r="M437"/>
  <c r="G438"/>
  <c r="H438"/>
  <c r="I438"/>
  <c r="J438"/>
  <c r="L438"/>
  <c r="M438"/>
  <c r="G439"/>
  <c r="H439"/>
  <c r="I439"/>
  <c r="J439"/>
  <c r="L439"/>
  <c r="M439"/>
  <c r="G440"/>
  <c r="H440"/>
  <c r="I440"/>
  <c r="J440"/>
  <c r="L440"/>
  <c r="M440"/>
  <c r="G441"/>
  <c r="H441"/>
  <c r="I441"/>
  <c r="J441"/>
  <c r="L441"/>
  <c r="M441"/>
  <c r="G442"/>
  <c r="H442"/>
  <c r="I442"/>
  <c r="J442"/>
  <c r="L442"/>
  <c r="M442"/>
  <c r="G443"/>
  <c r="H443"/>
  <c r="I443"/>
  <c r="J443"/>
  <c r="L443"/>
  <c r="M443"/>
  <c r="G444"/>
  <c r="H444"/>
  <c r="I444"/>
  <c r="J444"/>
  <c r="L444"/>
  <c r="M444"/>
  <c r="G445"/>
  <c r="H445"/>
  <c r="I445"/>
  <c r="J445"/>
  <c r="L445"/>
  <c r="M445"/>
  <c r="G446"/>
  <c r="H446"/>
  <c r="I446"/>
  <c r="J446"/>
  <c r="L446"/>
  <c r="M446"/>
  <c r="G447"/>
  <c r="H447"/>
  <c r="I447"/>
  <c r="J447"/>
  <c r="L447"/>
  <c r="M447"/>
  <c r="G448"/>
  <c r="H448"/>
  <c r="I448"/>
  <c r="J448"/>
  <c r="L448"/>
  <c r="M448"/>
  <c r="G449"/>
  <c r="H449"/>
  <c r="I449"/>
  <c r="J449"/>
  <c r="L449"/>
  <c r="M449"/>
  <c r="G450"/>
  <c r="H450"/>
  <c r="I450"/>
  <c r="J450"/>
  <c r="L450"/>
  <c r="M450"/>
  <c r="G451"/>
  <c r="H451"/>
  <c r="I451"/>
  <c r="J451"/>
  <c r="L451"/>
  <c r="M451"/>
  <c r="G452"/>
  <c r="H452"/>
  <c r="I452"/>
  <c r="J452"/>
  <c r="L452"/>
  <c r="M452"/>
  <c r="G453"/>
  <c r="H453"/>
  <c r="I453"/>
  <c r="J453"/>
  <c r="L453"/>
  <c r="M453"/>
  <c r="G454"/>
  <c r="H454"/>
  <c r="I454"/>
  <c r="J454"/>
  <c r="L454"/>
  <c r="M454"/>
  <c r="G455"/>
  <c r="H455"/>
  <c r="I455"/>
  <c r="J455"/>
  <c r="L455"/>
  <c r="M455"/>
  <c r="G456"/>
  <c r="H456"/>
  <c r="I456"/>
  <c r="J456"/>
  <c r="L456"/>
  <c r="M456"/>
  <c r="G457"/>
  <c r="H457"/>
  <c r="I457"/>
  <c r="J457"/>
  <c r="L457"/>
  <c r="M457"/>
  <c r="G458"/>
  <c r="H458"/>
  <c r="I458"/>
  <c r="J458"/>
  <c r="L458"/>
  <c r="M458"/>
  <c r="G459"/>
  <c r="H459"/>
  <c r="I459"/>
  <c r="J459"/>
  <c r="L459"/>
  <c r="M459"/>
  <c r="G460"/>
  <c r="H460"/>
  <c r="I460"/>
  <c r="J460"/>
  <c r="L460"/>
  <c r="M460"/>
  <c r="G461"/>
  <c r="H461"/>
  <c r="I461"/>
  <c r="J461"/>
  <c r="L461"/>
  <c r="M461"/>
  <c r="G462"/>
  <c r="H462"/>
  <c r="I462"/>
  <c r="J462"/>
  <c r="L462"/>
  <c r="M462"/>
  <c r="G463"/>
  <c r="H463"/>
  <c r="I463"/>
  <c r="J463"/>
  <c r="L463"/>
  <c r="M463"/>
  <c r="G464"/>
  <c r="H464"/>
  <c r="I464"/>
  <c r="J464"/>
  <c r="L464"/>
  <c r="M464"/>
  <c r="G465"/>
  <c r="H465"/>
  <c r="I465"/>
  <c r="J465"/>
  <c r="L465"/>
  <c r="M465"/>
  <c r="G466"/>
  <c r="H466"/>
  <c r="I466"/>
  <c r="J466"/>
  <c r="L466"/>
  <c r="M466"/>
  <c r="G467"/>
  <c r="H467"/>
  <c r="I467"/>
  <c r="J467"/>
  <c r="L467"/>
  <c r="M467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M9" i="5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K23" i="11"/>
  <c r="N23" s="1"/>
  <c r="O23" s="1"/>
  <c r="K27"/>
  <c r="K31"/>
  <c r="N31" s="1"/>
  <c r="O31" s="1"/>
  <c r="K35"/>
  <c r="K43"/>
  <c r="K47"/>
  <c r="N47" s="1"/>
  <c r="O47" s="1"/>
  <c r="K51"/>
  <c r="K59"/>
  <c r="K63"/>
  <c r="N63" s="1"/>
  <c r="O63" s="1"/>
  <c r="K71"/>
  <c r="N71" s="1"/>
  <c r="O71" s="1"/>
  <c r="K75"/>
  <c r="K79"/>
  <c r="N79" s="1"/>
  <c r="O79" s="1"/>
  <c r="K83"/>
  <c r="K87"/>
  <c r="N87" s="1"/>
  <c r="O87" s="1"/>
  <c r="K91"/>
  <c r="K95"/>
  <c r="N95" s="1"/>
  <c r="O95" s="1"/>
  <c r="K99"/>
  <c r="K103"/>
  <c r="N103" s="1"/>
  <c r="O103" s="1"/>
  <c r="K107"/>
  <c r="K111"/>
  <c r="N111" s="1"/>
  <c r="O111" s="1"/>
  <c r="K115"/>
  <c r="K131"/>
  <c r="K147"/>
  <c r="K163"/>
  <c r="K179"/>
  <c r="K191"/>
  <c r="N191" s="1"/>
  <c r="O191" s="1"/>
  <c r="K192"/>
  <c r="N192" s="1"/>
  <c r="O192" s="1"/>
  <c r="K196"/>
  <c r="K207"/>
  <c r="N207" s="1"/>
  <c r="O207" s="1"/>
  <c r="K208"/>
  <c r="N208" s="1"/>
  <c r="O208" s="1"/>
  <c r="K212"/>
  <c r="K223"/>
  <c r="N223" s="1"/>
  <c r="O223" s="1"/>
  <c r="K224"/>
  <c r="N224" s="1"/>
  <c r="O224" s="1"/>
  <c r="K228"/>
  <c r="K239"/>
  <c r="N239" s="1"/>
  <c r="O239" s="1"/>
  <c r="K240"/>
  <c r="N240" s="1"/>
  <c r="O240" s="1"/>
  <c r="K244"/>
  <c r="K255"/>
  <c r="N255" s="1"/>
  <c r="O255" s="1"/>
  <c r="K256"/>
  <c r="N256" s="1"/>
  <c r="O256" s="1"/>
  <c r="K260"/>
  <c r="K272"/>
  <c r="N272" s="1"/>
  <c r="O272" s="1"/>
  <c r="K276"/>
  <c r="K288"/>
  <c r="N288" s="1"/>
  <c r="O288" s="1"/>
  <c r="K292"/>
  <c r="K304"/>
  <c r="N304" s="1"/>
  <c r="O304" s="1"/>
  <c r="K308"/>
  <c r="K320"/>
  <c r="N320" s="1"/>
  <c r="O320" s="1"/>
  <c r="K324"/>
  <c r="K336"/>
  <c r="N336" s="1"/>
  <c r="O336" s="1"/>
  <c r="K340"/>
  <c r="K352"/>
  <c r="N352" s="1"/>
  <c r="O352" s="1"/>
  <c r="K356"/>
  <c r="K368"/>
  <c r="N368" s="1"/>
  <c r="O368" s="1"/>
  <c r="K372"/>
  <c r="N372" s="1"/>
  <c r="O372" s="1"/>
  <c r="K383"/>
  <c r="K384"/>
  <c r="N384" s="1"/>
  <c r="O384" s="1"/>
  <c r="K388"/>
  <c r="N388" s="1"/>
  <c r="O388" s="1"/>
  <c r="K399"/>
  <c r="K400"/>
  <c r="N400" s="1"/>
  <c r="O400" s="1"/>
  <c r="K404"/>
  <c r="N404" s="1"/>
  <c r="O404" s="1"/>
  <c r="K415"/>
  <c r="K416"/>
  <c r="N416" s="1"/>
  <c r="O416" s="1"/>
  <c r="K421"/>
  <c r="K432"/>
  <c r="K433"/>
  <c r="K444"/>
  <c r="K448"/>
  <c r="K460"/>
  <c r="N460" s="1"/>
  <c r="O460" s="1"/>
  <c r="K464"/>
  <c r="K309"/>
  <c r="K313"/>
  <c r="K317"/>
  <c r="K353"/>
  <c r="K373"/>
  <c r="K381"/>
  <c r="K418"/>
  <c r="K446"/>
  <c r="N103" i="18" l="1"/>
  <c r="O103" s="1"/>
  <c r="N91"/>
  <c r="O91" s="1"/>
  <c r="N75"/>
  <c r="O75" s="1"/>
  <c r="N55"/>
  <c r="O55" s="1"/>
  <c r="N43"/>
  <c r="O43" s="1"/>
  <c r="N33"/>
  <c r="O33" s="1"/>
  <c r="N25"/>
  <c r="O25" s="1"/>
  <c r="N17"/>
  <c r="O17" s="1"/>
  <c r="N9"/>
  <c r="O9" s="1"/>
  <c r="N459"/>
  <c r="O459" s="1"/>
  <c r="N443"/>
  <c r="O443" s="1"/>
  <c r="N439"/>
  <c r="O439" s="1"/>
  <c r="N435"/>
  <c r="O435" s="1"/>
  <c r="N431"/>
  <c r="O431" s="1"/>
  <c r="N427"/>
  <c r="O427" s="1"/>
  <c r="N423"/>
  <c r="O423" s="1"/>
  <c r="N419"/>
  <c r="O419" s="1"/>
  <c r="N415"/>
  <c r="O415" s="1"/>
  <c r="N411"/>
  <c r="O411" s="1"/>
  <c r="N407"/>
  <c r="O407" s="1"/>
  <c r="N403"/>
  <c r="O403" s="1"/>
  <c r="N399"/>
  <c r="O399" s="1"/>
  <c r="N395"/>
  <c r="O395" s="1"/>
  <c r="N391"/>
  <c r="O391" s="1"/>
  <c r="N387"/>
  <c r="O387" s="1"/>
  <c r="N383"/>
  <c r="O383" s="1"/>
  <c r="N379"/>
  <c r="O379" s="1"/>
  <c r="N375"/>
  <c r="O375" s="1"/>
  <c r="N371"/>
  <c r="O371" s="1"/>
  <c r="N367"/>
  <c r="O367" s="1"/>
  <c r="N363"/>
  <c r="O363" s="1"/>
  <c r="N359"/>
  <c r="O359" s="1"/>
  <c r="N355"/>
  <c r="O355" s="1"/>
  <c r="N351"/>
  <c r="O351" s="1"/>
  <c r="N347"/>
  <c r="O347" s="1"/>
  <c r="N343"/>
  <c r="O343" s="1"/>
  <c r="N339"/>
  <c r="O339" s="1"/>
  <c r="N335"/>
  <c r="O335" s="1"/>
  <c r="N331"/>
  <c r="O331" s="1"/>
  <c r="N327"/>
  <c r="O327" s="1"/>
  <c r="N323"/>
  <c r="O323" s="1"/>
  <c r="N319"/>
  <c r="O319" s="1"/>
  <c r="N315"/>
  <c r="O315" s="1"/>
  <c r="N311"/>
  <c r="O311" s="1"/>
  <c r="N307"/>
  <c r="O307" s="1"/>
  <c r="N303"/>
  <c r="O303" s="1"/>
  <c r="N299"/>
  <c r="O299" s="1"/>
  <c r="N295"/>
  <c r="O295" s="1"/>
  <c r="N291"/>
  <c r="O291" s="1"/>
  <c r="N287"/>
  <c r="O287" s="1"/>
  <c r="N283"/>
  <c r="O283" s="1"/>
  <c r="N279"/>
  <c r="O279" s="1"/>
  <c r="N275"/>
  <c r="O275" s="1"/>
  <c r="N271"/>
  <c r="O271" s="1"/>
  <c r="N267"/>
  <c r="O267" s="1"/>
  <c r="N263"/>
  <c r="O263" s="1"/>
  <c r="N259"/>
  <c r="O259" s="1"/>
  <c r="N255"/>
  <c r="O255" s="1"/>
  <c r="N251"/>
  <c r="O251" s="1"/>
  <c r="N247"/>
  <c r="O247" s="1"/>
  <c r="N243"/>
  <c r="O243" s="1"/>
  <c r="N239"/>
  <c r="O239" s="1"/>
  <c r="N235"/>
  <c r="O235" s="1"/>
  <c r="N231"/>
  <c r="O231" s="1"/>
  <c r="N227"/>
  <c r="O227" s="1"/>
  <c r="N223"/>
  <c r="O223" s="1"/>
  <c r="N219"/>
  <c r="O219" s="1"/>
  <c r="N215"/>
  <c r="O215" s="1"/>
  <c r="N211"/>
  <c r="O211" s="1"/>
  <c r="N207"/>
  <c r="O207" s="1"/>
  <c r="N203"/>
  <c r="O203" s="1"/>
  <c r="N199"/>
  <c r="O199" s="1"/>
  <c r="N195"/>
  <c r="O195" s="1"/>
  <c r="N191"/>
  <c r="O191" s="1"/>
  <c r="N187"/>
  <c r="O187" s="1"/>
  <c r="N183"/>
  <c r="O183" s="1"/>
  <c r="N179"/>
  <c r="O179" s="1"/>
  <c r="N175"/>
  <c r="O175" s="1"/>
  <c r="N171"/>
  <c r="O171" s="1"/>
  <c r="N167"/>
  <c r="O167" s="1"/>
  <c r="N163"/>
  <c r="O163" s="1"/>
  <c r="N159"/>
  <c r="O159" s="1"/>
  <c r="N155"/>
  <c r="O155" s="1"/>
  <c r="N151"/>
  <c r="O151" s="1"/>
  <c r="N147"/>
  <c r="O147" s="1"/>
  <c r="N143"/>
  <c r="O143" s="1"/>
  <c r="N139"/>
  <c r="O139" s="1"/>
  <c r="N135"/>
  <c r="O135" s="1"/>
  <c r="N131"/>
  <c r="O131" s="1"/>
  <c r="N127"/>
  <c r="O127" s="1"/>
  <c r="N123"/>
  <c r="O123" s="1"/>
  <c r="N119"/>
  <c r="O119" s="1"/>
  <c r="N115"/>
  <c r="O115" s="1"/>
  <c r="N87"/>
  <c r="O87" s="1"/>
  <c r="N71"/>
  <c r="O71" s="1"/>
  <c r="N63"/>
  <c r="O63" s="1"/>
  <c r="N51"/>
  <c r="O51" s="1"/>
  <c r="N39"/>
  <c r="O39" s="1"/>
  <c r="N31"/>
  <c r="O31" s="1"/>
  <c r="N23"/>
  <c r="O23" s="1"/>
  <c r="N15"/>
  <c r="O15" s="1"/>
  <c r="N457"/>
  <c r="O457" s="1"/>
  <c r="N444"/>
  <c r="O444" s="1"/>
  <c r="N440"/>
  <c r="O440" s="1"/>
  <c r="N436"/>
  <c r="O436" s="1"/>
  <c r="N432"/>
  <c r="O432" s="1"/>
  <c r="N428"/>
  <c r="O428" s="1"/>
  <c r="N424"/>
  <c r="O424" s="1"/>
  <c r="N420"/>
  <c r="O420" s="1"/>
  <c r="N416"/>
  <c r="O416" s="1"/>
  <c r="N412"/>
  <c r="O412" s="1"/>
  <c r="N408"/>
  <c r="O408" s="1"/>
  <c r="N404"/>
  <c r="O404" s="1"/>
  <c r="N400"/>
  <c r="O400" s="1"/>
  <c r="N396"/>
  <c r="O396" s="1"/>
  <c r="N392"/>
  <c r="O392" s="1"/>
  <c r="N388"/>
  <c r="O388" s="1"/>
  <c r="N384"/>
  <c r="O384" s="1"/>
  <c r="N380"/>
  <c r="O380" s="1"/>
  <c r="N376"/>
  <c r="O376" s="1"/>
  <c r="N372"/>
  <c r="O372" s="1"/>
  <c r="N368"/>
  <c r="O368" s="1"/>
  <c r="N364"/>
  <c r="O364" s="1"/>
  <c r="N360"/>
  <c r="O360" s="1"/>
  <c r="N356"/>
  <c r="O356" s="1"/>
  <c r="N352"/>
  <c r="O352" s="1"/>
  <c r="N348"/>
  <c r="O348" s="1"/>
  <c r="N344"/>
  <c r="O344" s="1"/>
  <c r="N340"/>
  <c r="O340" s="1"/>
  <c r="N336"/>
  <c r="O336" s="1"/>
  <c r="N332"/>
  <c r="O332" s="1"/>
  <c r="N328"/>
  <c r="O328" s="1"/>
  <c r="N324"/>
  <c r="O324" s="1"/>
  <c r="N320"/>
  <c r="O320" s="1"/>
  <c r="N316"/>
  <c r="O316" s="1"/>
  <c r="N312"/>
  <c r="O312" s="1"/>
  <c r="N308"/>
  <c r="O308" s="1"/>
  <c r="N304"/>
  <c r="O304" s="1"/>
  <c r="N300"/>
  <c r="O300" s="1"/>
  <c r="N296"/>
  <c r="O296" s="1"/>
  <c r="N292"/>
  <c r="O292" s="1"/>
  <c r="N288"/>
  <c r="O288" s="1"/>
  <c r="N284"/>
  <c r="O284" s="1"/>
  <c r="N280"/>
  <c r="O280" s="1"/>
  <c r="N276"/>
  <c r="O276" s="1"/>
  <c r="N272"/>
  <c r="O272" s="1"/>
  <c r="N268"/>
  <c r="O268" s="1"/>
  <c r="N264"/>
  <c r="O264" s="1"/>
  <c r="N260"/>
  <c r="O260" s="1"/>
  <c r="N256"/>
  <c r="O256" s="1"/>
  <c r="N252"/>
  <c r="O252" s="1"/>
  <c r="N248"/>
  <c r="O248" s="1"/>
  <c r="N244"/>
  <c r="O244" s="1"/>
  <c r="N240"/>
  <c r="O240" s="1"/>
  <c r="N236"/>
  <c r="O236" s="1"/>
  <c r="N232"/>
  <c r="O232" s="1"/>
  <c r="N228"/>
  <c r="O228" s="1"/>
  <c r="N224"/>
  <c r="O224" s="1"/>
  <c r="N220"/>
  <c r="O220" s="1"/>
  <c r="N216"/>
  <c r="O216" s="1"/>
  <c r="N212"/>
  <c r="O212" s="1"/>
  <c r="N208"/>
  <c r="O208" s="1"/>
  <c r="N204"/>
  <c r="O204" s="1"/>
  <c r="N200"/>
  <c r="O200" s="1"/>
  <c r="N196"/>
  <c r="O196" s="1"/>
  <c r="N192"/>
  <c r="O192" s="1"/>
  <c r="N188"/>
  <c r="O188" s="1"/>
  <c r="N184"/>
  <c r="O184" s="1"/>
  <c r="N180"/>
  <c r="O180" s="1"/>
  <c r="N176"/>
  <c r="O176" s="1"/>
  <c r="N172"/>
  <c r="O172" s="1"/>
  <c r="N168"/>
  <c r="O168" s="1"/>
  <c r="N164"/>
  <c r="O164" s="1"/>
  <c r="N160"/>
  <c r="O160" s="1"/>
  <c r="N156"/>
  <c r="O156" s="1"/>
  <c r="N152"/>
  <c r="O152" s="1"/>
  <c r="N148"/>
  <c r="O148" s="1"/>
  <c r="N144"/>
  <c r="O144" s="1"/>
  <c r="N140"/>
  <c r="O140" s="1"/>
  <c r="N136"/>
  <c r="O136" s="1"/>
  <c r="N132"/>
  <c r="O132" s="1"/>
  <c r="N128"/>
  <c r="O128" s="1"/>
  <c r="N124"/>
  <c r="O124" s="1"/>
  <c r="N120"/>
  <c r="O120" s="1"/>
  <c r="N116"/>
  <c r="O116" s="1"/>
  <c r="N446"/>
  <c r="O446" s="1"/>
  <c r="N111"/>
  <c r="O111" s="1"/>
  <c r="N99"/>
  <c r="O99" s="1"/>
  <c r="N83"/>
  <c r="O83" s="1"/>
  <c r="N37"/>
  <c r="O37" s="1"/>
  <c r="N29"/>
  <c r="O29" s="1"/>
  <c r="N21"/>
  <c r="O21" s="1"/>
  <c r="N13"/>
  <c r="O13" s="1"/>
  <c r="N451"/>
  <c r="O451" s="1"/>
  <c r="N107"/>
  <c r="O107" s="1"/>
  <c r="N95"/>
  <c r="O95" s="1"/>
  <c r="N79"/>
  <c r="O79" s="1"/>
  <c r="N67"/>
  <c r="O67" s="1"/>
  <c r="N59"/>
  <c r="O59" s="1"/>
  <c r="N47"/>
  <c r="O47" s="1"/>
  <c r="N35"/>
  <c r="O35" s="1"/>
  <c r="N27"/>
  <c r="O27" s="1"/>
  <c r="N19"/>
  <c r="O19" s="1"/>
  <c r="N11"/>
  <c r="O11" s="1"/>
  <c r="N452"/>
  <c r="O452" s="1"/>
  <c r="N449"/>
  <c r="O449" s="1"/>
  <c r="N249"/>
  <c r="O249" s="1"/>
  <c r="N454"/>
  <c r="O454" s="1"/>
  <c r="K465" i="11"/>
  <c r="N465" s="1"/>
  <c r="O465" s="1"/>
  <c r="K389"/>
  <c r="K349"/>
  <c r="N349" s="1"/>
  <c r="O349" s="1"/>
  <c r="K341"/>
  <c r="K449"/>
  <c r="N449" s="1"/>
  <c r="O449" s="1"/>
  <c r="K405"/>
  <c r="K401"/>
  <c r="K385"/>
  <c r="K365"/>
  <c r="N365" s="1"/>
  <c r="O365" s="1"/>
  <c r="K357"/>
  <c r="K333"/>
  <c r="N333" s="1"/>
  <c r="O333" s="1"/>
  <c r="K325"/>
  <c r="K301"/>
  <c r="N301" s="1"/>
  <c r="O301" s="1"/>
  <c r="K293"/>
  <c r="K285"/>
  <c r="N285" s="1"/>
  <c r="O285" s="1"/>
  <c r="K277"/>
  <c r="K269"/>
  <c r="K261"/>
  <c r="K133"/>
  <c r="N133" s="1"/>
  <c r="O133" s="1"/>
  <c r="K53"/>
  <c r="K428"/>
  <c r="N428" s="1"/>
  <c r="O428" s="1"/>
  <c r="K72"/>
  <c r="N72" s="1"/>
  <c r="O72" s="1"/>
  <c r="K55"/>
  <c r="N55" s="1"/>
  <c r="O55" s="1"/>
  <c r="K414"/>
  <c r="N414" s="1"/>
  <c r="O414" s="1"/>
  <c r="K410"/>
  <c r="N410" s="1"/>
  <c r="O410" s="1"/>
  <c r="K406"/>
  <c r="K402"/>
  <c r="N402" s="1"/>
  <c r="O402" s="1"/>
  <c r="K398"/>
  <c r="K394"/>
  <c r="K390"/>
  <c r="N390" s="1"/>
  <c r="O390" s="1"/>
  <c r="K386"/>
  <c r="K382"/>
  <c r="N382" s="1"/>
  <c r="O382" s="1"/>
  <c r="K378"/>
  <c r="N378" s="1"/>
  <c r="O378" s="1"/>
  <c r="K374"/>
  <c r="N374" s="1"/>
  <c r="O374" s="1"/>
  <c r="K370"/>
  <c r="K366"/>
  <c r="N366" s="1"/>
  <c r="O366" s="1"/>
  <c r="K362"/>
  <c r="N362" s="1"/>
  <c r="O362" s="1"/>
  <c r="K358"/>
  <c r="K354"/>
  <c r="K350"/>
  <c r="N350" s="1"/>
  <c r="O350" s="1"/>
  <c r="K346"/>
  <c r="N346" s="1"/>
  <c r="O346" s="1"/>
  <c r="K342"/>
  <c r="N342" s="1"/>
  <c r="O342" s="1"/>
  <c r="K338"/>
  <c r="N338" s="1"/>
  <c r="O338" s="1"/>
  <c r="K334"/>
  <c r="N334" s="1"/>
  <c r="O334" s="1"/>
  <c r="K330"/>
  <c r="K326"/>
  <c r="K322"/>
  <c r="N322" s="1"/>
  <c r="O322" s="1"/>
  <c r="K318"/>
  <c r="N318" s="1"/>
  <c r="O318" s="1"/>
  <c r="K314"/>
  <c r="N314" s="1"/>
  <c r="O314" s="1"/>
  <c r="K310"/>
  <c r="N310" s="1"/>
  <c r="O310" s="1"/>
  <c r="K306"/>
  <c r="K302"/>
  <c r="K298"/>
  <c r="N298" s="1"/>
  <c r="O298" s="1"/>
  <c r="K294"/>
  <c r="K290"/>
  <c r="N290" s="1"/>
  <c r="O290" s="1"/>
  <c r="K286"/>
  <c r="N286" s="1"/>
  <c r="O286" s="1"/>
  <c r="K282"/>
  <c r="K278"/>
  <c r="N278" s="1"/>
  <c r="O278" s="1"/>
  <c r="K274"/>
  <c r="N274" s="1"/>
  <c r="O274" s="1"/>
  <c r="K270"/>
  <c r="N270" s="1"/>
  <c r="O270" s="1"/>
  <c r="K266"/>
  <c r="N266" s="1"/>
  <c r="O266" s="1"/>
  <c r="K262"/>
  <c r="N262" s="1"/>
  <c r="O262" s="1"/>
  <c r="K258"/>
  <c r="N258" s="1"/>
  <c r="O258" s="1"/>
  <c r="K254"/>
  <c r="N254" s="1"/>
  <c r="O254" s="1"/>
  <c r="K250"/>
  <c r="N250" s="1"/>
  <c r="O250" s="1"/>
  <c r="K246"/>
  <c r="N246" s="1"/>
  <c r="O246" s="1"/>
  <c r="K242"/>
  <c r="N242" s="1"/>
  <c r="O242" s="1"/>
  <c r="K238"/>
  <c r="K234"/>
  <c r="N234" s="1"/>
  <c r="O234" s="1"/>
  <c r="K230"/>
  <c r="N230" s="1"/>
  <c r="O230" s="1"/>
  <c r="K226"/>
  <c r="K222"/>
  <c r="N222" s="1"/>
  <c r="O222" s="1"/>
  <c r="K218"/>
  <c r="N218" s="1"/>
  <c r="O218" s="1"/>
  <c r="K214"/>
  <c r="K210"/>
  <c r="K206"/>
  <c r="N206" s="1"/>
  <c r="O206" s="1"/>
  <c r="K202"/>
  <c r="N202" s="1"/>
  <c r="O202" s="1"/>
  <c r="K198"/>
  <c r="K194"/>
  <c r="N194" s="1"/>
  <c r="O194" s="1"/>
  <c r="K190"/>
  <c r="N190" s="1"/>
  <c r="O190" s="1"/>
  <c r="K186"/>
  <c r="N186" s="1"/>
  <c r="O186" s="1"/>
  <c r="K182"/>
  <c r="K178"/>
  <c r="N178" s="1"/>
  <c r="O178" s="1"/>
  <c r="K174"/>
  <c r="K170"/>
  <c r="N170" s="1"/>
  <c r="O170" s="1"/>
  <c r="K166"/>
  <c r="N166" s="1"/>
  <c r="O166" s="1"/>
  <c r="K162"/>
  <c r="N162" s="1"/>
  <c r="O162" s="1"/>
  <c r="K158"/>
  <c r="N158" s="1"/>
  <c r="O158" s="1"/>
  <c r="K154"/>
  <c r="K150"/>
  <c r="N150" s="1"/>
  <c r="O150" s="1"/>
  <c r="K146"/>
  <c r="N146" s="1"/>
  <c r="O146" s="1"/>
  <c r="K142"/>
  <c r="N142" s="1"/>
  <c r="O142" s="1"/>
  <c r="K138"/>
  <c r="N138" s="1"/>
  <c r="O138" s="1"/>
  <c r="K134"/>
  <c r="N134" s="1"/>
  <c r="O134" s="1"/>
  <c r="K130"/>
  <c r="K126"/>
  <c r="N126" s="1"/>
  <c r="O126" s="1"/>
  <c r="K122"/>
  <c r="N122" s="1"/>
  <c r="O122" s="1"/>
  <c r="K118"/>
  <c r="N118" s="1"/>
  <c r="O118" s="1"/>
  <c r="K114"/>
  <c r="N114" s="1"/>
  <c r="O114" s="1"/>
  <c r="K110"/>
  <c r="K106"/>
  <c r="K102"/>
  <c r="N102" s="1"/>
  <c r="O102" s="1"/>
  <c r="K98"/>
  <c r="N98" s="1"/>
  <c r="O98" s="1"/>
  <c r="K94"/>
  <c r="N94" s="1"/>
  <c r="O94" s="1"/>
  <c r="K90"/>
  <c r="N90" s="1"/>
  <c r="O90" s="1"/>
  <c r="K86"/>
  <c r="N86" s="1"/>
  <c r="O86" s="1"/>
  <c r="K82"/>
  <c r="N82" s="1"/>
  <c r="O82" s="1"/>
  <c r="K78"/>
  <c r="N78" s="1"/>
  <c r="O78" s="1"/>
  <c r="K74"/>
  <c r="K70"/>
  <c r="N70" s="1"/>
  <c r="O70" s="1"/>
  <c r="K66"/>
  <c r="N66" s="1"/>
  <c r="O66" s="1"/>
  <c r="K62"/>
  <c r="N62" s="1"/>
  <c r="O62" s="1"/>
  <c r="K58"/>
  <c r="N58" s="1"/>
  <c r="O58" s="1"/>
  <c r="K54"/>
  <c r="K50"/>
  <c r="N50" s="1"/>
  <c r="O50" s="1"/>
  <c r="K46"/>
  <c r="K42"/>
  <c r="K38"/>
  <c r="K34"/>
  <c r="N34" s="1"/>
  <c r="O34" s="1"/>
  <c r="K30"/>
  <c r="N30" s="1"/>
  <c r="O30" s="1"/>
  <c r="K26"/>
  <c r="N26" s="1"/>
  <c r="O26" s="1"/>
  <c r="K18"/>
  <c r="N18" s="1"/>
  <c r="O18" s="1"/>
  <c r="K463"/>
  <c r="K455"/>
  <c r="K451"/>
  <c r="N451" s="1"/>
  <c r="O451" s="1"/>
  <c r="K447"/>
  <c r="N447" s="1"/>
  <c r="O447" s="1"/>
  <c r="K439"/>
  <c r="N439" s="1"/>
  <c r="O439" s="1"/>
  <c r="K435"/>
  <c r="N435" s="1"/>
  <c r="O435" s="1"/>
  <c r="K431"/>
  <c r="N431" s="1"/>
  <c r="O431" s="1"/>
  <c r="K423"/>
  <c r="N423" s="1"/>
  <c r="O423" s="1"/>
  <c r="K419"/>
  <c r="N419" s="1"/>
  <c r="O419" s="1"/>
  <c r="K411"/>
  <c r="N411" s="1"/>
  <c r="O411" s="1"/>
  <c r="K407"/>
  <c r="N407" s="1"/>
  <c r="O407" s="1"/>
  <c r="K403"/>
  <c r="N403" s="1"/>
  <c r="O403" s="1"/>
  <c r="K395"/>
  <c r="K391"/>
  <c r="N391" s="1"/>
  <c r="O391" s="1"/>
  <c r="K387"/>
  <c r="N387" s="1"/>
  <c r="O387" s="1"/>
  <c r="K379"/>
  <c r="K375"/>
  <c r="N375" s="1"/>
  <c r="O375" s="1"/>
  <c r="K371"/>
  <c r="N371" s="1"/>
  <c r="O371" s="1"/>
  <c r="K363"/>
  <c r="N363" s="1"/>
  <c r="O363" s="1"/>
  <c r="K359"/>
  <c r="N359" s="1"/>
  <c r="O359" s="1"/>
  <c r="K355"/>
  <c r="N355" s="1"/>
  <c r="O355" s="1"/>
  <c r="K347"/>
  <c r="N347" s="1"/>
  <c r="O347" s="1"/>
  <c r="K343"/>
  <c r="N343" s="1"/>
  <c r="O343" s="1"/>
  <c r="K339"/>
  <c r="K331"/>
  <c r="N331" s="1"/>
  <c r="O331" s="1"/>
  <c r="K327"/>
  <c r="N327" s="1"/>
  <c r="O327" s="1"/>
  <c r="K323"/>
  <c r="N323" s="1"/>
  <c r="O323" s="1"/>
  <c r="K315"/>
  <c r="N315" s="1"/>
  <c r="O315" s="1"/>
  <c r="K311"/>
  <c r="N311" s="1"/>
  <c r="O311" s="1"/>
  <c r="K307"/>
  <c r="K299"/>
  <c r="N299" s="1"/>
  <c r="O299" s="1"/>
  <c r="K295"/>
  <c r="N295" s="1"/>
  <c r="O295" s="1"/>
  <c r="K291"/>
  <c r="N291" s="1"/>
  <c r="O291" s="1"/>
  <c r="K283"/>
  <c r="N283" s="1"/>
  <c r="O283" s="1"/>
  <c r="K279"/>
  <c r="N279" s="1"/>
  <c r="O279" s="1"/>
  <c r="K275"/>
  <c r="K267"/>
  <c r="N267" s="1"/>
  <c r="O267" s="1"/>
  <c r="K263"/>
  <c r="N263" s="1"/>
  <c r="O263" s="1"/>
  <c r="K259"/>
  <c r="K251"/>
  <c r="K247"/>
  <c r="N247" s="1"/>
  <c r="O247" s="1"/>
  <c r="K243"/>
  <c r="N243" s="1"/>
  <c r="O243" s="1"/>
  <c r="K235"/>
  <c r="N235" s="1"/>
  <c r="O235" s="1"/>
  <c r="K231"/>
  <c r="N231" s="1"/>
  <c r="O231" s="1"/>
  <c r="K227"/>
  <c r="K219"/>
  <c r="K215"/>
  <c r="N215" s="1"/>
  <c r="O215" s="1"/>
  <c r="K211"/>
  <c r="N211" s="1"/>
  <c r="O211" s="1"/>
  <c r="K203"/>
  <c r="N203" s="1"/>
  <c r="O203" s="1"/>
  <c r="K199"/>
  <c r="N199" s="1"/>
  <c r="O199" s="1"/>
  <c r="K195"/>
  <c r="N195" s="1"/>
  <c r="O195" s="1"/>
  <c r="K187"/>
  <c r="K183"/>
  <c r="N183" s="1"/>
  <c r="O183" s="1"/>
  <c r="K175"/>
  <c r="N175" s="1"/>
  <c r="O175" s="1"/>
  <c r="K171"/>
  <c r="N171" s="1"/>
  <c r="O171" s="1"/>
  <c r="K167"/>
  <c r="N167" s="1"/>
  <c r="O167" s="1"/>
  <c r="K159"/>
  <c r="N159" s="1"/>
  <c r="O159" s="1"/>
  <c r="K155"/>
  <c r="K151"/>
  <c r="N151" s="1"/>
  <c r="O151" s="1"/>
  <c r="K143"/>
  <c r="N143" s="1"/>
  <c r="O143" s="1"/>
  <c r="K139"/>
  <c r="K135"/>
  <c r="N135" s="1"/>
  <c r="O135" s="1"/>
  <c r="K127"/>
  <c r="N127" s="1"/>
  <c r="O127" s="1"/>
  <c r="K123"/>
  <c r="K119"/>
  <c r="N119" s="1"/>
  <c r="O119" s="1"/>
  <c r="K456"/>
  <c r="K452"/>
  <c r="N452" s="1"/>
  <c r="O452" s="1"/>
  <c r="K440"/>
  <c r="N440" s="1"/>
  <c r="O440" s="1"/>
  <c r="K436"/>
  <c r="N436" s="1"/>
  <c r="O436" s="1"/>
  <c r="K424"/>
  <c r="N424" s="1"/>
  <c r="O424" s="1"/>
  <c r="K420"/>
  <c r="N420" s="1"/>
  <c r="O420" s="1"/>
  <c r="K412"/>
  <c r="N412" s="1"/>
  <c r="O412" s="1"/>
  <c r="K408"/>
  <c r="N408" s="1"/>
  <c r="O408" s="1"/>
  <c r="K396"/>
  <c r="N396" s="1"/>
  <c r="O396" s="1"/>
  <c r="K392"/>
  <c r="N392" s="1"/>
  <c r="O392" s="1"/>
  <c r="K380"/>
  <c r="N380" s="1"/>
  <c r="O380" s="1"/>
  <c r="K376"/>
  <c r="N376" s="1"/>
  <c r="O376" s="1"/>
  <c r="K364"/>
  <c r="N364" s="1"/>
  <c r="O364" s="1"/>
  <c r="K360"/>
  <c r="N360" s="1"/>
  <c r="O360" s="1"/>
  <c r="K348"/>
  <c r="K344"/>
  <c r="N344" s="1"/>
  <c r="O344" s="1"/>
  <c r="K332"/>
  <c r="N332" s="1"/>
  <c r="O332" s="1"/>
  <c r="K328"/>
  <c r="N328" s="1"/>
  <c r="O328" s="1"/>
  <c r="K316"/>
  <c r="K312"/>
  <c r="N312" s="1"/>
  <c r="O312" s="1"/>
  <c r="K300"/>
  <c r="N300" s="1"/>
  <c r="O300" s="1"/>
  <c r="K296"/>
  <c r="N296" s="1"/>
  <c r="O296" s="1"/>
  <c r="K284"/>
  <c r="K280"/>
  <c r="N280" s="1"/>
  <c r="O280" s="1"/>
  <c r="K268"/>
  <c r="N268" s="1"/>
  <c r="O268" s="1"/>
  <c r="K264"/>
  <c r="N264" s="1"/>
  <c r="O264" s="1"/>
  <c r="K252"/>
  <c r="K248"/>
  <c r="N248" s="1"/>
  <c r="O248" s="1"/>
  <c r="K236"/>
  <c r="N236" s="1"/>
  <c r="O236" s="1"/>
  <c r="K232"/>
  <c r="N232" s="1"/>
  <c r="O232" s="1"/>
  <c r="K220"/>
  <c r="K216"/>
  <c r="N216" s="1"/>
  <c r="O216" s="1"/>
  <c r="K204"/>
  <c r="N204" s="1"/>
  <c r="O204" s="1"/>
  <c r="K200"/>
  <c r="N200" s="1"/>
  <c r="O200" s="1"/>
  <c r="K22"/>
  <c r="K467"/>
  <c r="N467" s="1"/>
  <c r="O467" s="1"/>
  <c r="K461"/>
  <c r="N461" s="1"/>
  <c r="O461" s="1"/>
  <c r="K457"/>
  <c r="N457" s="1"/>
  <c r="O457" s="1"/>
  <c r="K445"/>
  <c r="N445" s="1"/>
  <c r="O445" s="1"/>
  <c r="K441"/>
  <c r="N441" s="1"/>
  <c r="O441" s="1"/>
  <c r="K429"/>
  <c r="K425"/>
  <c r="K177"/>
  <c r="N177" s="1"/>
  <c r="O177" s="1"/>
  <c r="K173"/>
  <c r="K161"/>
  <c r="K157"/>
  <c r="N157" s="1"/>
  <c r="O157" s="1"/>
  <c r="K145"/>
  <c r="N145" s="1"/>
  <c r="O145" s="1"/>
  <c r="K141"/>
  <c r="N141" s="1"/>
  <c r="O141" s="1"/>
  <c r="K129"/>
  <c r="K125"/>
  <c r="N125" s="1"/>
  <c r="O125" s="1"/>
  <c r="K113"/>
  <c r="N113" s="1"/>
  <c r="O113" s="1"/>
  <c r="K109"/>
  <c r="N109" s="1"/>
  <c r="O109" s="1"/>
  <c r="K97"/>
  <c r="K93"/>
  <c r="K81"/>
  <c r="N81" s="1"/>
  <c r="O81" s="1"/>
  <c r="K77"/>
  <c r="N77" s="1"/>
  <c r="O77" s="1"/>
  <c r="K65"/>
  <c r="K61"/>
  <c r="K49"/>
  <c r="N49" s="1"/>
  <c r="O49" s="1"/>
  <c r="K45"/>
  <c r="N45" s="1"/>
  <c r="O45" s="1"/>
  <c r="K33"/>
  <c r="N33" s="1"/>
  <c r="O33" s="1"/>
  <c r="K29"/>
  <c r="K17"/>
  <c r="N17" s="1"/>
  <c r="O17" s="1"/>
  <c r="K427"/>
  <c r="N427" s="1"/>
  <c r="O427" s="1"/>
  <c r="K367"/>
  <c r="N367" s="1"/>
  <c r="O367" s="1"/>
  <c r="K319"/>
  <c r="N319" s="1"/>
  <c r="O319" s="1"/>
  <c r="K303"/>
  <c r="N303" s="1"/>
  <c r="O303" s="1"/>
  <c r="K287"/>
  <c r="N287" s="1"/>
  <c r="O287" s="1"/>
  <c r="K169"/>
  <c r="N169" s="1"/>
  <c r="O169" s="1"/>
  <c r="K137"/>
  <c r="N137" s="1"/>
  <c r="O137" s="1"/>
  <c r="K121"/>
  <c r="N121" s="1"/>
  <c r="O121" s="1"/>
  <c r="K105"/>
  <c r="K73"/>
  <c r="N73" s="1"/>
  <c r="O73" s="1"/>
  <c r="K25"/>
  <c r="N25" s="1"/>
  <c r="O25" s="1"/>
  <c r="K149"/>
  <c r="N149" s="1"/>
  <c r="O149" s="1"/>
  <c r="K85"/>
  <c r="N85" s="1"/>
  <c r="O85" s="1"/>
  <c r="K21"/>
  <c r="K188"/>
  <c r="N188" s="1"/>
  <c r="O188" s="1"/>
  <c r="K184"/>
  <c r="N184" s="1"/>
  <c r="O184" s="1"/>
  <c r="K180"/>
  <c r="K176"/>
  <c r="N176" s="1"/>
  <c r="O176" s="1"/>
  <c r="K172"/>
  <c r="N172" s="1"/>
  <c r="O172" s="1"/>
  <c r="K168"/>
  <c r="N168" s="1"/>
  <c r="O168" s="1"/>
  <c r="K160"/>
  <c r="N160" s="1"/>
  <c r="O160" s="1"/>
  <c r="K156"/>
  <c r="K152"/>
  <c r="N152" s="1"/>
  <c r="O152" s="1"/>
  <c r="K148"/>
  <c r="N148" s="1"/>
  <c r="O148" s="1"/>
  <c r="K144"/>
  <c r="N144" s="1"/>
  <c r="O144" s="1"/>
  <c r="K140"/>
  <c r="N140" s="1"/>
  <c r="O140" s="1"/>
  <c r="K132"/>
  <c r="K128"/>
  <c r="N128" s="1"/>
  <c r="O128" s="1"/>
  <c r="K124"/>
  <c r="N124" s="1"/>
  <c r="O124" s="1"/>
  <c r="K116"/>
  <c r="N116" s="1"/>
  <c r="O116" s="1"/>
  <c r="K112"/>
  <c r="N112" s="1"/>
  <c r="O112" s="1"/>
  <c r="K108"/>
  <c r="N108" s="1"/>
  <c r="O108" s="1"/>
  <c r="K104"/>
  <c r="N104" s="1"/>
  <c r="O104" s="1"/>
  <c r="K100"/>
  <c r="N100" s="1"/>
  <c r="O100" s="1"/>
  <c r="K96"/>
  <c r="N96" s="1"/>
  <c r="O96" s="1"/>
  <c r="K92"/>
  <c r="K88"/>
  <c r="N88" s="1"/>
  <c r="O88" s="1"/>
  <c r="K84"/>
  <c r="N84" s="1"/>
  <c r="O84" s="1"/>
  <c r="K80"/>
  <c r="N80" s="1"/>
  <c r="O80" s="1"/>
  <c r="K76"/>
  <c r="N76" s="1"/>
  <c r="O76" s="1"/>
  <c r="K68"/>
  <c r="N68" s="1"/>
  <c r="O68" s="1"/>
  <c r="K64"/>
  <c r="N64" s="1"/>
  <c r="O64" s="1"/>
  <c r="K60"/>
  <c r="N60" s="1"/>
  <c r="O60" s="1"/>
  <c r="K52"/>
  <c r="N52" s="1"/>
  <c r="O52" s="1"/>
  <c r="K48"/>
  <c r="N48" s="1"/>
  <c r="O48" s="1"/>
  <c r="K44"/>
  <c r="N44" s="1"/>
  <c r="O44" s="1"/>
  <c r="K40"/>
  <c r="N40" s="1"/>
  <c r="O40" s="1"/>
  <c r="K36"/>
  <c r="N36" s="1"/>
  <c r="O36" s="1"/>
  <c r="K32"/>
  <c r="N32" s="1"/>
  <c r="O32" s="1"/>
  <c r="K28"/>
  <c r="K24"/>
  <c r="N24" s="1"/>
  <c r="O24" s="1"/>
  <c r="K20"/>
  <c r="N20" s="1"/>
  <c r="O20" s="1"/>
  <c r="K67"/>
  <c r="N67" s="1"/>
  <c r="O67" s="1"/>
  <c r="K19"/>
  <c r="N19" s="1"/>
  <c r="O19" s="1"/>
  <c r="K377"/>
  <c r="N377" s="1"/>
  <c r="O377" s="1"/>
  <c r="K289"/>
  <c r="N289" s="1"/>
  <c r="O289" s="1"/>
  <c r="K165"/>
  <c r="K120"/>
  <c r="N120" s="1"/>
  <c r="O120" s="1"/>
  <c r="K117"/>
  <c r="N117" s="1"/>
  <c r="O117" s="1"/>
  <c r="K69"/>
  <c r="N69" s="1"/>
  <c r="O69" s="1"/>
  <c r="K443"/>
  <c r="N443" s="1"/>
  <c r="O443" s="1"/>
  <c r="K351"/>
  <c r="N351" s="1"/>
  <c r="O351" s="1"/>
  <c r="K335"/>
  <c r="N335" s="1"/>
  <c r="O335" s="1"/>
  <c r="K271"/>
  <c r="N271" s="1"/>
  <c r="O271" s="1"/>
  <c r="K185"/>
  <c r="K153"/>
  <c r="N153" s="1"/>
  <c r="O153" s="1"/>
  <c r="K89"/>
  <c r="K57"/>
  <c r="K41"/>
  <c r="K181"/>
  <c r="N181" s="1"/>
  <c r="O181" s="1"/>
  <c r="K101"/>
  <c r="K37"/>
  <c r="N37" s="1"/>
  <c r="O37" s="1"/>
  <c r="K417"/>
  <c r="N417" s="1"/>
  <c r="O417" s="1"/>
  <c r="K253"/>
  <c r="N253" s="1"/>
  <c r="O253" s="1"/>
  <c r="K249"/>
  <c r="K245"/>
  <c r="N245" s="1"/>
  <c r="O245" s="1"/>
  <c r="K241"/>
  <c r="N241" s="1"/>
  <c r="O241" s="1"/>
  <c r="K237"/>
  <c r="K233"/>
  <c r="K229"/>
  <c r="N229" s="1"/>
  <c r="O229" s="1"/>
  <c r="K225"/>
  <c r="K221"/>
  <c r="N221" s="1"/>
  <c r="O221" s="1"/>
  <c r="K217"/>
  <c r="K213"/>
  <c r="N213" s="1"/>
  <c r="O213" s="1"/>
  <c r="K209"/>
  <c r="N209" s="1"/>
  <c r="O209" s="1"/>
  <c r="K205"/>
  <c r="N205" s="1"/>
  <c r="O205" s="1"/>
  <c r="K201"/>
  <c r="K197"/>
  <c r="K193"/>
  <c r="K189"/>
  <c r="N189" s="1"/>
  <c r="O189" s="1"/>
  <c r="K437"/>
  <c r="N437" s="1"/>
  <c r="O437" s="1"/>
  <c r="K459"/>
  <c r="N459" s="1"/>
  <c r="O459" s="1"/>
  <c r="N446"/>
  <c r="O446" s="1"/>
  <c r="K257"/>
  <c r="N257" s="1"/>
  <c r="O257" s="1"/>
  <c r="K164"/>
  <c r="N164" s="1"/>
  <c r="O164" s="1"/>
  <c r="K136"/>
  <c r="N136" s="1"/>
  <c r="O136" s="1"/>
  <c r="N430"/>
  <c r="O430" s="1"/>
  <c r="N422"/>
  <c r="O422" s="1"/>
  <c r="N353"/>
  <c r="O353" s="1"/>
  <c r="N326"/>
  <c r="O326" s="1"/>
  <c r="N198"/>
  <c r="O198" s="1"/>
  <c r="N463"/>
  <c r="O463" s="1"/>
  <c r="N438"/>
  <c r="O438" s="1"/>
  <c r="N294"/>
  <c r="O294" s="1"/>
  <c r="N406"/>
  <c r="O406" s="1"/>
  <c r="N337"/>
  <c r="O337" s="1"/>
  <c r="N214"/>
  <c r="O214" s="1"/>
  <c r="N38"/>
  <c r="O38" s="1"/>
  <c r="N464"/>
  <c r="O464" s="1"/>
  <c r="N448"/>
  <c r="O448" s="1"/>
  <c r="N182"/>
  <c r="O182" s="1"/>
  <c r="N54"/>
  <c r="O54" s="1"/>
  <c r="N27"/>
  <c r="O27" s="1"/>
  <c r="N432"/>
  <c r="O432" s="1"/>
  <c r="N398"/>
  <c r="O398" s="1"/>
  <c r="N345"/>
  <c r="O345" s="1"/>
  <c r="N329"/>
  <c r="O329" s="1"/>
  <c r="N302"/>
  <c r="O302" s="1"/>
  <c r="N238"/>
  <c r="O238" s="1"/>
  <c r="N174"/>
  <c r="O174" s="1"/>
  <c r="N110"/>
  <c r="O110" s="1"/>
  <c r="N46"/>
  <c r="O46" s="1"/>
  <c r="N395"/>
  <c r="O395" s="1"/>
  <c r="N393"/>
  <c r="O393" s="1"/>
  <c r="N405"/>
  <c r="O405" s="1"/>
  <c r="N389"/>
  <c r="O389" s="1"/>
  <c r="N373"/>
  <c r="O373" s="1"/>
  <c r="N356"/>
  <c r="O356" s="1"/>
  <c r="N348"/>
  <c r="O348" s="1"/>
  <c r="N340"/>
  <c r="O340" s="1"/>
  <c r="N324"/>
  <c r="O324" s="1"/>
  <c r="N316"/>
  <c r="O316" s="1"/>
  <c r="N308"/>
  <c r="O308" s="1"/>
  <c r="N292"/>
  <c r="O292" s="1"/>
  <c r="N284"/>
  <c r="O284" s="1"/>
  <c r="N276"/>
  <c r="O276" s="1"/>
  <c r="N260"/>
  <c r="O260" s="1"/>
  <c r="N252"/>
  <c r="O252" s="1"/>
  <c r="N244"/>
  <c r="O244" s="1"/>
  <c r="N228"/>
  <c r="O228" s="1"/>
  <c r="N220"/>
  <c r="O220" s="1"/>
  <c r="N212"/>
  <c r="O212" s="1"/>
  <c r="N196"/>
  <c r="O196" s="1"/>
  <c r="N180"/>
  <c r="O180" s="1"/>
  <c r="N156"/>
  <c r="O156" s="1"/>
  <c r="N132"/>
  <c r="O132" s="1"/>
  <c r="N92"/>
  <c r="O92" s="1"/>
  <c r="N28"/>
  <c r="O28" s="1"/>
  <c r="N454"/>
  <c r="O454" s="1"/>
  <c r="N433"/>
  <c r="O433" s="1"/>
  <c r="N321"/>
  <c r="O321" s="1"/>
  <c r="N313"/>
  <c r="O313" s="1"/>
  <c r="N305"/>
  <c r="O305" s="1"/>
  <c r="N297"/>
  <c r="O297" s="1"/>
  <c r="N281"/>
  <c r="O281" s="1"/>
  <c r="N273"/>
  <c r="O273" s="1"/>
  <c r="N265"/>
  <c r="O265" s="1"/>
  <c r="N249"/>
  <c r="O249" s="1"/>
  <c r="N233"/>
  <c r="O233" s="1"/>
  <c r="N225"/>
  <c r="O225" s="1"/>
  <c r="N217"/>
  <c r="O217" s="1"/>
  <c r="N201"/>
  <c r="O201" s="1"/>
  <c r="N193"/>
  <c r="O193" s="1"/>
  <c r="N185"/>
  <c r="O185" s="1"/>
  <c r="N161"/>
  <c r="O161" s="1"/>
  <c r="N129"/>
  <c r="O129" s="1"/>
  <c r="N105"/>
  <c r="O105" s="1"/>
  <c r="N97"/>
  <c r="O97" s="1"/>
  <c r="N89"/>
  <c r="O89" s="1"/>
  <c r="N65"/>
  <c r="O65" s="1"/>
  <c r="N57"/>
  <c r="O57" s="1"/>
  <c r="N41"/>
  <c r="O41" s="1"/>
  <c r="N458"/>
  <c r="O458" s="1"/>
  <c r="N455"/>
  <c r="O455" s="1"/>
  <c r="N394"/>
  <c r="O394" s="1"/>
  <c r="N409"/>
  <c r="O409" s="1"/>
  <c r="N379"/>
  <c r="O379" s="1"/>
  <c r="N361"/>
  <c r="O361" s="1"/>
  <c r="N401"/>
  <c r="O401" s="1"/>
  <c r="N385"/>
  <c r="O385" s="1"/>
  <c r="N369"/>
  <c r="O369" s="1"/>
  <c r="N415"/>
  <c r="O415" s="1"/>
  <c r="N413"/>
  <c r="O413" s="1"/>
  <c r="N399"/>
  <c r="O399" s="1"/>
  <c r="N397"/>
  <c r="O397" s="1"/>
  <c r="N383"/>
  <c r="O383" s="1"/>
  <c r="N381"/>
  <c r="O381" s="1"/>
  <c r="N425"/>
  <c r="O425" s="1"/>
  <c r="N462"/>
  <c r="O462" s="1"/>
  <c r="N442"/>
  <c r="O442" s="1"/>
  <c r="N434"/>
  <c r="O434" s="1"/>
  <c r="N429"/>
  <c r="O429" s="1"/>
  <c r="N426"/>
  <c r="O426" s="1"/>
  <c r="N421"/>
  <c r="O421" s="1"/>
  <c r="N358"/>
  <c r="O358" s="1"/>
  <c r="N466"/>
  <c r="O466" s="1"/>
  <c r="N456"/>
  <c r="O456" s="1"/>
  <c r="N450"/>
  <c r="O450" s="1"/>
  <c r="N444"/>
  <c r="O444" s="1"/>
  <c r="N418"/>
  <c r="O418" s="1"/>
  <c r="N386"/>
  <c r="O386" s="1"/>
  <c r="N370"/>
  <c r="O370" s="1"/>
  <c r="N22"/>
  <c r="O22" s="1"/>
  <c r="N357"/>
  <c r="O357" s="1"/>
  <c r="N354"/>
  <c r="O354" s="1"/>
  <c r="N341"/>
  <c r="O341" s="1"/>
  <c r="N339"/>
  <c r="O339" s="1"/>
  <c r="N330"/>
  <c r="O330" s="1"/>
  <c r="N325"/>
  <c r="O325" s="1"/>
  <c r="N317"/>
  <c r="O317" s="1"/>
  <c r="N309"/>
  <c r="O309" s="1"/>
  <c r="N307"/>
  <c r="O307" s="1"/>
  <c r="N306"/>
  <c r="O306" s="1"/>
  <c r="N293"/>
  <c r="O293" s="1"/>
  <c r="N282"/>
  <c r="O282" s="1"/>
  <c r="N277"/>
  <c r="O277" s="1"/>
  <c r="N275"/>
  <c r="O275" s="1"/>
  <c r="N269"/>
  <c r="O269" s="1"/>
  <c r="N261"/>
  <c r="O261" s="1"/>
  <c r="N259"/>
  <c r="O259" s="1"/>
  <c r="N251"/>
  <c r="O251" s="1"/>
  <c r="N237"/>
  <c r="O237" s="1"/>
  <c r="N227"/>
  <c r="O227" s="1"/>
  <c r="N226"/>
  <c r="O226" s="1"/>
  <c r="N219"/>
  <c r="O219" s="1"/>
  <c r="N210"/>
  <c r="O210" s="1"/>
  <c r="N197"/>
  <c r="O197" s="1"/>
  <c r="N187"/>
  <c r="O187" s="1"/>
  <c r="N179"/>
  <c r="O179" s="1"/>
  <c r="N173"/>
  <c r="O173" s="1"/>
  <c r="N165"/>
  <c r="O165" s="1"/>
  <c r="N163"/>
  <c r="O163" s="1"/>
  <c r="N155"/>
  <c r="O155" s="1"/>
  <c r="N154"/>
  <c r="O154" s="1"/>
  <c r="N147"/>
  <c r="O147" s="1"/>
  <c r="N139"/>
  <c r="O139" s="1"/>
  <c r="N131"/>
  <c r="O131" s="1"/>
  <c r="N130"/>
  <c r="O130" s="1"/>
  <c r="N123"/>
  <c r="O123" s="1"/>
  <c r="N115"/>
  <c r="O115" s="1"/>
  <c r="N107"/>
  <c r="O107" s="1"/>
  <c r="N106"/>
  <c r="O106" s="1"/>
  <c r="N101"/>
  <c r="O101" s="1"/>
  <c r="N99"/>
  <c r="O99" s="1"/>
  <c r="N93"/>
  <c r="O93" s="1"/>
  <c r="N91"/>
  <c r="O91" s="1"/>
  <c r="N83"/>
  <c r="O83" s="1"/>
  <c r="N75"/>
  <c r="O75" s="1"/>
  <c r="N74"/>
  <c r="O74" s="1"/>
  <c r="N61"/>
  <c r="O61" s="1"/>
  <c r="N59"/>
  <c r="O59" s="1"/>
  <c r="N53"/>
  <c r="O53" s="1"/>
  <c r="N51"/>
  <c r="O51" s="1"/>
  <c r="N43"/>
  <c r="O43" s="1"/>
  <c r="N42"/>
  <c r="O42" s="1"/>
  <c r="N35"/>
  <c r="O35" s="1"/>
  <c r="N29"/>
  <c r="O29" s="1"/>
  <c r="N21"/>
  <c r="O21" s="1"/>
  <c r="G9" i="2" l="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I50" s="1"/>
  <c r="K50" s="1"/>
  <c r="E50" i="13" s="1"/>
  <c r="G51" i="2"/>
  <c r="G52"/>
  <c r="G53"/>
  <c r="G54"/>
  <c r="G55"/>
  <c r="G56"/>
  <c r="G57"/>
  <c r="G58"/>
  <c r="I58" s="1"/>
  <c r="K58" s="1"/>
  <c r="E58" i="13" s="1"/>
  <c r="G59" i="2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I82" s="1"/>
  <c r="K82" s="1"/>
  <c r="E82" i="13" s="1"/>
  <c r="G83" i="2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I162" s="1"/>
  <c r="K162" s="1"/>
  <c r="E162" i="13" s="1"/>
  <c r="G163" i="2"/>
  <c r="G164"/>
  <c r="G165"/>
  <c r="G166"/>
  <c r="G167"/>
  <c r="G168"/>
  <c r="G169"/>
  <c r="G170"/>
  <c r="I170" s="1"/>
  <c r="K170" s="1"/>
  <c r="E170" i="13" s="1"/>
  <c r="G171" i="2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I202" s="1"/>
  <c r="K202" s="1"/>
  <c r="E202" i="13" s="1"/>
  <c r="G203" i="2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I226" s="1"/>
  <c r="K226" s="1"/>
  <c r="E226" i="13" s="1"/>
  <c r="G227" i="2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I306" s="1"/>
  <c r="K306" s="1"/>
  <c r="E306" i="13" s="1"/>
  <c r="G307" i="2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59" i="13"/>
  <c r="T59" s="1"/>
  <c r="F187"/>
  <c r="T187" s="1"/>
  <c r="F299"/>
  <c r="T299" s="1"/>
  <c r="F427"/>
  <c r="T427" s="1"/>
  <c r="AI9"/>
  <c r="AI10"/>
  <c r="AI11"/>
  <c r="AI12"/>
  <c r="AI13"/>
  <c r="AI14"/>
  <c r="AI15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6"/>
  <c r="AI97"/>
  <c r="AI98"/>
  <c r="AI99"/>
  <c r="AI100"/>
  <c r="AI101"/>
  <c r="AI102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4"/>
  <c r="AI245"/>
  <c r="AI246"/>
  <c r="AI247"/>
  <c r="AI248"/>
  <c r="AI249"/>
  <c r="AI250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300"/>
  <c r="AI301"/>
  <c r="AI302"/>
  <c r="AI304"/>
  <c r="AI305"/>
  <c r="AI306"/>
  <c r="AI308"/>
  <c r="AI309"/>
  <c r="AI310"/>
  <c r="AI311"/>
  <c r="AI312"/>
  <c r="AI313"/>
  <c r="AI314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6"/>
  <c r="AI417"/>
  <c r="AI418"/>
  <c r="AI419"/>
  <c r="AI420"/>
  <c r="AI421"/>
  <c r="AI422"/>
  <c r="AI423"/>
  <c r="AI424"/>
  <c r="AI425"/>
  <c r="AI426"/>
  <c r="AI427"/>
  <c r="AI428"/>
  <c r="AI429"/>
  <c r="AI430"/>
  <c r="AI432"/>
  <c r="AI433"/>
  <c r="AI434"/>
  <c r="AI436"/>
  <c r="AI437"/>
  <c r="AI438"/>
  <c r="AI440"/>
  <c r="AI441"/>
  <c r="AI442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Y10" i="18"/>
  <c r="K12" i="13"/>
  <c r="Y14" i="18"/>
  <c r="K15" i="13"/>
  <c r="K16"/>
  <c r="Y17" i="18"/>
  <c r="K19" i="13"/>
  <c r="K20"/>
  <c r="Y21" i="18"/>
  <c r="Y22"/>
  <c r="Y24"/>
  <c r="Y25"/>
  <c r="Y27"/>
  <c r="K28" i="13"/>
  <c r="Y29" i="18"/>
  <c r="Y30"/>
  <c r="Y32"/>
  <c r="Y33"/>
  <c r="K34" i="13"/>
  <c r="K35"/>
  <c r="K37"/>
  <c r="Y38" i="18"/>
  <c r="Y40"/>
  <c r="Y41"/>
  <c r="Y43"/>
  <c r="Y46"/>
  <c r="Y48"/>
  <c r="Y49"/>
  <c r="K50" i="13"/>
  <c r="Y51" i="18"/>
  <c r="Y53"/>
  <c r="Y54"/>
  <c r="Y56"/>
  <c r="Y57"/>
  <c r="Y59"/>
  <c r="Y61"/>
  <c r="Y62"/>
  <c r="Y64"/>
  <c r="Y67"/>
  <c r="Y69"/>
  <c r="Y70"/>
  <c r="Y72"/>
  <c r="K73" i="13"/>
  <c r="K74"/>
  <c r="K75"/>
  <c r="K76"/>
  <c r="Y77" i="18"/>
  <c r="Y78"/>
  <c r="Y80"/>
  <c r="Y81"/>
  <c r="K82" i="13"/>
  <c r="Y83" i="18"/>
  <c r="Y85"/>
  <c r="Y86"/>
  <c r="Y88"/>
  <c r="Y89"/>
  <c r="K91" i="13"/>
  <c r="K92"/>
  <c r="Y93" i="18"/>
  <c r="Y94"/>
  <c r="K96" i="13"/>
  <c r="Y97" i="18"/>
  <c r="Y99"/>
  <c r="K101" i="13"/>
  <c r="Y102" i="18"/>
  <c r="Y104"/>
  <c r="Y105"/>
  <c r="Y107"/>
  <c r="Y110"/>
  <c r="Y112"/>
  <c r="Y113"/>
  <c r="K114" i="13"/>
  <c r="K115"/>
  <c r="K116"/>
  <c r="Y117" i="18"/>
  <c r="Y118"/>
  <c r="Y120"/>
  <c r="Y121"/>
  <c r="Y123"/>
  <c r="Y125"/>
  <c r="K126" i="13"/>
  <c r="K128"/>
  <c r="K130"/>
  <c r="K131"/>
  <c r="K132"/>
  <c r="Y133" i="18"/>
  <c r="Y134"/>
  <c r="K135" i="13"/>
  <c r="Y136" i="18"/>
  <c r="K137" i="13"/>
  <c r="Y139" i="18"/>
  <c r="Y141"/>
  <c r="Y142"/>
  <c r="K143" i="13"/>
  <c r="Y144" i="18"/>
  <c r="Y145"/>
  <c r="Y147"/>
  <c r="Y149"/>
  <c r="Y150"/>
  <c r="Y152"/>
  <c r="Y153"/>
  <c r="K155" i="13"/>
  <c r="K156"/>
  <c r="Y157" i="18"/>
  <c r="Y158"/>
  <c r="Y160"/>
  <c r="Y161"/>
  <c r="K162" i="13"/>
  <c r="K163"/>
  <c r="K164"/>
  <c r="K165"/>
  <c r="Y166" i="18"/>
  <c r="Y168"/>
  <c r="Y169"/>
  <c r="K170" i="13"/>
  <c r="K171"/>
  <c r="K172"/>
  <c r="Y173" i="18"/>
  <c r="Y174"/>
  <c r="Y176"/>
  <c r="Y177"/>
  <c r="K178" i="13"/>
  <c r="K181"/>
  <c r="Y182" i="18"/>
  <c r="Y184"/>
  <c r="Y185"/>
  <c r="Y187"/>
  <c r="K189" i="13"/>
  <c r="Y190" i="18"/>
  <c r="Y192"/>
  <c r="Y193"/>
  <c r="Y195"/>
  <c r="Y197"/>
  <c r="Y198"/>
  <c r="K200" i="13"/>
  <c r="Y201" i="18"/>
  <c r="Y203"/>
  <c r="Y205"/>
  <c r="Y206"/>
  <c r="Y208"/>
  <c r="K209" i="13"/>
  <c r="Y211" i="18"/>
  <c r="Y213"/>
  <c r="Y214"/>
  <c r="Y216"/>
  <c r="Y219"/>
  <c r="Y221"/>
  <c r="Y222"/>
  <c r="K223" i="13"/>
  <c r="K224"/>
  <c r="K225"/>
  <c r="Y227" i="18"/>
  <c r="Y229"/>
  <c r="K230" i="13"/>
  <c r="K231"/>
  <c r="K232"/>
  <c r="Y233" i="18"/>
  <c r="K234" i="13"/>
  <c r="K236"/>
  <c r="Y237" i="18"/>
  <c r="Y238"/>
  <c r="Y240"/>
  <c r="Y241"/>
  <c r="Y243"/>
  <c r="K245" i="13"/>
  <c r="K246"/>
  <c r="Y248" i="18"/>
  <c r="Y249"/>
  <c r="K250" i="13"/>
  <c r="Y251" i="18"/>
  <c r="K252" i="13"/>
  <c r="Y253" i="18"/>
  <c r="Y254"/>
  <c r="Y256"/>
  <c r="Y257"/>
  <c r="K259" i="13"/>
  <c r="Y261" i="18"/>
  <c r="Y262"/>
  <c r="Y264"/>
  <c r="K265" i="13"/>
  <c r="K266"/>
  <c r="Y267" i="18"/>
  <c r="K268" i="13"/>
  <c r="K269"/>
  <c r="Y270" i="18"/>
  <c r="Y272"/>
  <c r="K273" i="13"/>
  <c r="Y275" i="18"/>
  <c r="K277" i="13"/>
  <c r="Y278" i="18"/>
  <c r="Y280"/>
  <c r="Y283"/>
  <c r="K285" i="13"/>
  <c r="K286"/>
  <c r="K287"/>
  <c r="K288"/>
  <c r="K289"/>
  <c r="K291"/>
  <c r="K292"/>
  <c r="K293"/>
  <c r="Y294" i="18"/>
  <c r="Y296"/>
  <c r="K298" i="13"/>
  <c r="K300"/>
  <c r="Y301" i="18"/>
  <c r="Y302"/>
  <c r="K303" i="13"/>
  <c r="K304"/>
  <c r="Y305" i="18"/>
  <c r="Y307"/>
  <c r="K309" i="13"/>
  <c r="K310"/>
  <c r="K311"/>
  <c r="Y312" i="18"/>
  <c r="Y313"/>
  <c r="Y315"/>
  <c r="K316" i="13"/>
  <c r="Y317" i="18"/>
  <c r="K318" i="13"/>
  <c r="K320"/>
  <c r="K323"/>
  <c r="K324"/>
  <c r="Y325" i="18"/>
  <c r="Y326"/>
  <c r="K327" i="13"/>
  <c r="Y328" i="18"/>
  <c r="Y329"/>
  <c r="K332" i="13"/>
  <c r="Y333" i="18"/>
  <c r="Y334"/>
  <c r="K335" i="13"/>
  <c r="K336"/>
  <c r="Y337" i="18"/>
  <c r="Y339"/>
  <c r="K341" i="13"/>
  <c r="Y342" i="18"/>
  <c r="Y344"/>
  <c r="Y345"/>
  <c r="K346" i="13"/>
  <c r="K348"/>
  <c r="K349"/>
  <c r="Y350" i="18"/>
  <c r="Y352"/>
  <c r="Y353"/>
  <c r="Y355"/>
  <c r="Y357"/>
  <c r="Y358"/>
  <c r="Y360"/>
  <c r="Y363"/>
  <c r="K365" i="13"/>
  <c r="Y366" i="18"/>
  <c r="K367" i="13"/>
  <c r="Y368" i="18"/>
  <c r="K369" i="13"/>
  <c r="Y371" i="18"/>
  <c r="K373" i="13"/>
  <c r="Y374" i="18"/>
  <c r="Y376"/>
  <c r="Y377"/>
  <c r="Y379"/>
  <c r="K381" i="13"/>
  <c r="Y382" i="18"/>
  <c r="K383" i="13"/>
  <c r="K384"/>
  <c r="K385"/>
  <c r="Y387" i="18"/>
  <c r="K389" i="13"/>
  <c r="Y390" i="18"/>
  <c r="Y392"/>
  <c r="K393" i="13"/>
  <c r="Y395" i="18"/>
  <c r="Y398"/>
  <c r="K399" i="13"/>
  <c r="Y400" i="18"/>
  <c r="K401" i="13"/>
  <c r="K402"/>
  <c r="Y403" i="18"/>
  <c r="K405" i="13"/>
  <c r="Y406" i="18"/>
  <c r="Y408"/>
  <c r="K409" i="13"/>
  <c r="Y411" i="18"/>
  <c r="Y413"/>
  <c r="Y414"/>
  <c r="Y416"/>
  <c r="Y417"/>
  <c r="Y419"/>
  <c r="Y421"/>
  <c r="Y422"/>
  <c r="Y424"/>
  <c r="Y425"/>
  <c r="K426" i="13"/>
  <c r="K428"/>
  <c r="K430"/>
  <c r="K431"/>
  <c r="K432"/>
  <c r="Y433" i="18"/>
  <c r="K436" i="13"/>
  <c r="K437"/>
  <c r="Y438" i="18"/>
  <c r="Y440"/>
  <c r="Y441"/>
  <c r="Y446"/>
  <c r="K447" i="13"/>
  <c r="K448"/>
  <c r="Y449" i="18"/>
  <c r="Y451"/>
  <c r="Y453"/>
  <c r="Y454"/>
  <c r="Y456"/>
  <c r="K457" i="13"/>
  <c r="K458"/>
  <c r="K95"/>
  <c r="K179"/>
  <c r="Y435" i="18"/>
  <c r="K10" i="13"/>
  <c r="K14"/>
  <c r="K46"/>
  <c r="K78"/>
  <c r="K110"/>
  <c r="K142"/>
  <c r="K174"/>
  <c r="K238"/>
  <c r="K248"/>
  <c r="K296"/>
  <c r="K302"/>
  <c r="K366"/>
  <c r="K398"/>
  <c r="K424"/>
  <c r="AE9"/>
  <c r="AJ9"/>
  <c r="AE10"/>
  <c r="AJ10"/>
  <c r="AE11"/>
  <c r="AJ11"/>
  <c r="AE12"/>
  <c r="AE13"/>
  <c r="AJ13"/>
  <c r="AE14"/>
  <c r="AJ14"/>
  <c r="AE15"/>
  <c r="AE16"/>
  <c r="AI16"/>
  <c r="AE17"/>
  <c r="AE18"/>
  <c r="AE19"/>
  <c r="AE20"/>
  <c r="AE21"/>
  <c r="AE22"/>
  <c r="AE23"/>
  <c r="AJ23"/>
  <c r="AE24"/>
  <c r="AJ24"/>
  <c r="AE25"/>
  <c r="AE26"/>
  <c r="AE27"/>
  <c r="AE28"/>
  <c r="AJ28"/>
  <c r="AE29"/>
  <c r="AE30"/>
  <c r="AJ30"/>
  <c r="AE31"/>
  <c r="AE32"/>
  <c r="AE33"/>
  <c r="AE34"/>
  <c r="AJ34"/>
  <c r="AE35"/>
  <c r="AE36"/>
  <c r="AJ36"/>
  <c r="AE37"/>
  <c r="AE38"/>
  <c r="AE39"/>
  <c r="AE40"/>
  <c r="AE41"/>
  <c r="AE42"/>
  <c r="AE43"/>
  <c r="AG43"/>
  <c r="AJ43"/>
  <c r="AB44"/>
  <c r="AE44"/>
  <c r="AE45"/>
  <c r="AJ45"/>
  <c r="AE46"/>
  <c r="AJ46"/>
  <c r="AE47"/>
  <c r="AJ47"/>
  <c r="AE48"/>
  <c r="AE49"/>
  <c r="AJ49"/>
  <c r="AE50"/>
  <c r="AJ50"/>
  <c r="AE51"/>
  <c r="AJ51"/>
  <c r="AE52"/>
  <c r="AE53"/>
  <c r="AE54"/>
  <c r="AE55"/>
  <c r="AJ55"/>
  <c r="AE56"/>
  <c r="AE57"/>
  <c r="AE58"/>
  <c r="AE59"/>
  <c r="AE60"/>
  <c r="AE61"/>
  <c r="AE62"/>
  <c r="AJ62"/>
  <c r="AE63"/>
  <c r="AJ63"/>
  <c r="AE64"/>
  <c r="AE65"/>
  <c r="AE66"/>
  <c r="AJ66"/>
  <c r="AE67"/>
  <c r="AI67"/>
  <c r="AJ67"/>
  <c r="AE68"/>
  <c r="AE69"/>
  <c r="AE70"/>
  <c r="AE71"/>
  <c r="AE72"/>
  <c r="AE73"/>
  <c r="AE74"/>
  <c r="AE75"/>
  <c r="AE76"/>
  <c r="AJ76"/>
  <c r="AE77"/>
  <c r="AE78"/>
  <c r="AJ78"/>
  <c r="AE79"/>
  <c r="AJ79"/>
  <c r="AE80"/>
  <c r="AE81"/>
  <c r="AE82"/>
  <c r="AJ82"/>
  <c r="AE83"/>
  <c r="AJ83"/>
  <c r="AE84"/>
  <c r="AE85"/>
  <c r="AE86"/>
  <c r="AE87"/>
  <c r="AJ87"/>
  <c r="AE88"/>
  <c r="AE89"/>
  <c r="AJ89"/>
  <c r="AE90"/>
  <c r="AE91"/>
  <c r="AE92"/>
  <c r="AE93"/>
  <c r="AJ93"/>
  <c r="AE94"/>
  <c r="AE95"/>
  <c r="AI95"/>
  <c r="AJ95"/>
  <c r="AE96"/>
  <c r="AE97"/>
  <c r="AJ97"/>
  <c r="AE98"/>
  <c r="AE99"/>
  <c r="AJ99"/>
  <c r="AE100"/>
  <c r="AE101"/>
  <c r="AE102"/>
  <c r="AE103"/>
  <c r="AI103"/>
  <c r="AJ103"/>
  <c r="AE104"/>
  <c r="AE105"/>
  <c r="AE106"/>
  <c r="AE107"/>
  <c r="AE108"/>
  <c r="AJ108"/>
  <c r="AE109"/>
  <c r="AJ109"/>
  <c r="AE110"/>
  <c r="AJ110"/>
  <c r="AE111"/>
  <c r="AE112"/>
  <c r="AE113"/>
  <c r="AJ113"/>
  <c r="AE114"/>
  <c r="AE115"/>
  <c r="AE116"/>
  <c r="AE117"/>
  <c r="AE118"/>
  <c r="AJ118"/>
  <c r="AE119"/>
  <c r="AE120"/>
  <c r="AE121"/>
  <c r="AJ121"/>
  <c r="AE122"/>
  <c r="AE123"/>
  <c r="AI123"/>
  <c r="AE124"/>
  <c r="AE125"/>
  <c r="AJ125"/>
  <c r="AE126"/>
  <c r="AE127"/>
  <c r="AJ127"/>
  <c r="AE128"/>
  <c r="AE129"/>
  <c r="AJ129"/>
  <c r="AE130"/>
  <c r="AJ130"/>
  <c r="AE131"/>
  <c r="AJ131"/>
  <c r="AE132"/>
  <c r="AE133"/>
  <c r="AE134"/>
  <c r="AJ134"/>
  <c r="AE135"/>
  <c r="AE136"/>
  <c r="AE137"/>
  <c r="AE138"/>
  <c r="AE139"/>
  <c r="AE140"/>
  <c r="AE141"/>
  <c r="AJ141"/>
  <c r="AE142"/>
  <c r="AJ142"/>
  <c r="AE143"/>
  <c r="AJ143"/>
  <c r="AE144"/>
  <c r="AE145"/>
  <c r="AJ145"/>
  <c r="AE146"/>
  <c r="AJ146"/>
  <c r="AE147"/>
  <c r="AJ147"/>
  <c r="AE148"/>
  <c r="AE149"/>
  <c r="AE150"/>
  <c r="AE151"/>
  <c r="AE152"/>
  <c r="AE153"/>
  <c r="AE154"/>
  <c r="AE155"/>
  <c r="AE156"/>
  <c r="AE157"/>
  <c r="AJ157"/>
  <c r="AE158"/>
  <c r="AJ158"/>
  <c r="AE159"/>
  <c r="AJ159"/>
  <c r="AE160"/>
  <c r="AG160"/>
  <c r="AJ160"/>
  <c r="AE161"/>
  <c r="AE162"/>
  <c r="AJ162"/>
  <c r="AE163"/>
  <c r="AJ163"/>
  <c r="AE164"/>
  <c r="AE165"/>
  <c r="AE166"/>
  <c r="AE167"/>
  <c r="AE168"/>
  <c r="AE169"/>
  <c r="AE170"/>
  <c r="AE171"/>
  <c r="AE172"/>
  <c r="AJ172"/>
  <c r="AE173"/>
  <c r="AE174"/>
  <c r="AJ174"/>
  <c r="AE175"/>
  <c r="AJ175"/>
  <c r="AE176"/>
  <c r="AJ176"/>
  <c r="AE177"/>
  <c r="AE178"/>
  <c r="AE179"/>
  <c r="AE180"/>
  <c r="AE181"/>
  <c r="AE182"/>
  <c r="AE183"/>
  <c r="AE184"/>
  <c r="AE185"/>
  <c r="AE186"/>
  <c r="AE187"/>
  <c r="AJ187"/>
  <c r="AE188"/>
  <c r="AJ188"/>
  <c r="AE189"/>
  <c r="AE190"/>
  <c r="AE191"/>
  <c r="AJ191"/>
  <c r="AE192"/>
  <c r="AI192"/>
  <c r="AE193"/>
  <c r="AJ193"/>
  <c r="AE194"/>
  <c r="AE195"/>
  <c r="AE196"/>
  <c r="AE197"/>
  <c r="AE198"/>
  <c r="AE199"/>
  <c r="AE200"/>
  <c r="AE201"/>
  <c r="AE202"/>
  <c r="AE203"/>
  <c r="AE204"/>
  <c r="AJ204"/>
  <c r="AE205"/>
  <c r="AE206"/>
  <c r="AE207"/>
  <c r="AJ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G224"/>
  <c r="AE225"/>
  <c r="AJ225"/>
  <c r="AE226"/>
  <c r="AE227"/>
  <c r="AE228"/>
  <c r="AE229"/>
  <c r="AJ229"/>
  <c r="AE230"/>
  <c r="AE231"/>
  <c r="AE232"/>
  <c r="AE233"/>
  <c r="AE234"/>
  <c r="AE235"/>
  <c r="AE236"/>
  <c r="AE237"/>
  <c r="AE238"/>
  <c r="AE239"/>
  <c r="AE240"/>
  <c r="AE241"/>
  <c r="AJ241"/>
  <c r="AE242"/>
  <c r="AE243"/>
  <c r="AI243"/>
  <c r="AE244"/>
  <c r="AE245"/>
  <c r="AJ245"/>
  <c r="AE246"/>
  <c r="AJ246"/>
  <c r="AE247"/>
  <c r="AE248"/>
  <c r="AE249"/>
  <c r="AE250"/>
  <c r="AE251"/>
  <c r="AI251"/>
  <c r="AE252"/>
  <c r="AE253"/>
  <c r="AE254"/>
  <c r="AE255"/>
  <c r="AE256"/>
  <c r="AE257"/>
  <c r="AE258"/>
  <c r="AE259"/>
  <c r="AJ259"/>
  <c r="AE260"/>
  <c r="AE261"/>
  <c r="AJ261"/>
  <c r="AE262"/>
  <c r="AE263"/>
  <c r="AE264"/>
  <c r="AE265"/>
  <c r="AE266"/>
  <c r="AE267"/>
  <c r="AE268"/>
  <c r="AE269"/>
  <c r="AE270"/>
  <c r="AE271"/>
  <c r="AE272"/>
  <c r="AE273"/>
  <c r="AJ273"/>
  <c r="AE274"/>
  <c r="AE275"/>
  <c r="AJ275"/>
  <c r="AE276"/>
  <c r="AE277"/>
  <c r="AJ277"/>
  <c r="AE278"/>
  <c r="AE279"/>
  <c r="AJ279"/>
  <c r="AE280"/>
  <c r="AE281"/>
  <c r="AE282"/>
  <c r="AJ282"/>
  <c r="AE283"/>
  <c r="AE284"/>
  <c r="AE285"/>
  <c r="AE286"/>
  <c r="AE287"/>
  <c r="AE288"/>
  <c r="AE289"/>
  <c r="AJ289"/>
  <c r="AE290"/>
  <c r="AE291"/>
  <c r="AJ291"/>
  <c r="AE292"/>
  <c r="AE293"/>
  <c r="AJ293"/>
  <c r="AE294"/>
  <c r="AE295"/>
  <c r="AE296"/>
  <c r="AE297"/>
  <c r="AE298"/>
  <c r="AJ298"/>
  <c r="AE299"/>
  <c r="AI299"/>
  <c r="AE300"/>
  <c r="AE301"/>
  <c r="AE302"/>
  <c r="AE303"/>
  <c r="AI303"/>
  <c r="AE304"/>
  <c r="AJ304"/>
  <c r="AE305"/>
  <c r="AE306"/>
  <c r="AJ306"/>
  <c r="AE307"/>
  <c r="AI307"/>
  <c r="AJ307"/>
  <c r="AE308"/>
  <c r="AE309"/>
  <c r="AE310"/>
  <c r="AJ310"/>
  <c r="AE311"/>
  <c r="AJ311"/>
  <c r="AE312"/>
  <c r="AE313"/>
  <c r="AE314"/>
  <c r="AE315"/>
  <c r="AI315"/>
  <c r="AJ315"/>
  <c r="AE316"/>
  <c r="AE317"/>
  <c r="AJ317"/>
  <c r="AE318"/>
  <c r="AE319"/>
  <c r="AE320"/>
  <c r="AE321"/>
  <c r="AJ321"/>
  <c r="AE322"/>
  <c r="AE323"/>
  <c r="AJ323"/>
  <c r="AE324"/>
  <c r="AE325"/>
  <c r="AJ325"/>
  <c r="AE326"/>
  <c r="AJ326"/>
  <c r="AE327"/>
  <c r="AJ327"/>
  <c r="AE328"/>
  <c r="AE329"/>
  <c r="AE330"/>
  <c r="AJ330"/>
  <c r="AE331"/>
  <c r="AJ331"/>
  <c r="AE332"/>
  <c r="AE333"/>
  <c r="AE334"/>
  <c r="AE335"/>
  <c r="AE336"/>
  <c r="AE337"/>
  <c r="AJ337"/>
  <c r="AE338"/>
  <c r="AJ338"/>
  <c r="AE339"/>
  <c r="AE340"/>
  <c r="AE341"/>
  <c r="AE342"/>
  <c r="AJ342"/>
  <c r="AE343"/>
  <c r="AE344"/>
  <c r="AE345"/>
  <c r="AE346"/>
  <c r="AJ346"/>
  <c r="AE347"/>
  <c r="AJ347"/>
  <c r="AE348"/>
  <c r="AE349"/>
  <c r="AE350"/>
  <c r="AE351"/>
  <c r="AE352"/>
  <c r="AE353"/>
  <c r="AJ353"/>
  <c r="AE354"/>
  <c r="AJ354"/>
  <c r="AE355"/>
  <c r="AJ355"/>
  <c r="AE356"/>
  <c r="AE357"/>
  <c r="AJ357"/>
  <c r="AE358"/>
  <c r="AJ358"/>
  <c r="AE359"/>
  <c r="AJ359"/>
  <c r="AE360"/>
  <c r="AE361"/>
  <c r="AE362"/>
  <c r="AJ362"/>
  <c r="AE363"/>
  <c r="AB364"/>
  <c r="AE364"/>
  <c r="AJ364"/>
  <c r="AE365"/>
  <c r="AE366"/>
  <c r="AE367"/>
  <c r="AE368"/>
  <c r="AE369"/>
  <c r="AE370"/>
  <c r="AJ370"/>
  <c r="AE371"/>
  <c r="AE372"/>
  <c r="AJ372"/>
  <c r="AE373"/>
  <c r="AE374"/>
  <c r="AJ374"/>
  <c r="AE375"/>
  <c r="AE376"/>
  <c r="AJ376"/>
  <c r="AE377"/>
  <c r="AJ377"/>
  <c r="AE378"/>
  <c r="AE379"/>
  <c r="AE380"/>
  <c r="AI380"/>
  <c r="AE381"/>
  <c r="AE382"/>
  <c r="AE383"/>
  <c r="AE384"/>
  <c r="AE385"/>
  <c r="AE386"/>
  <c r="AJ386"/>
  <c r="AE387"/>
  <c r="AJ387"/>
  <c r="AE388"/>
  <c r="AE389"/>
  <c r="AJ389"/>
  <c r="AE390"/>
  <c r="AJ390"/>
  <c r="AE391"/>
  <c r="AE392"/>
  <c r="AE393"/>
  <c r="AE394"/>
  <c r="AE395"/>
  <c r="AE396"/>
  <c r="AE397"/>
  <c r="AE398"/>
  <c r="AE399"/>
  <c r="AE400"/>
  <c r="AE401"/>
  <c r="AE402"/>
  <c r="AE403"/>
  <c r="AJ403"/>
  <c r="AE404"/>
  <c r="AE405"/>
  <c r="AJ405"/>
  <c r="AE406"/>
  <c r="AJ406"/>
  <c r="AE407"/>
  <c r="AE408"/>
  <c r="AE409"/>
  <c r="AJ409"/>
  <c r="AE410"/>
  <c r="AE411"/>
  <c r="AJ411"/>
  <c r="AE412"/>
  <c r="AE413"/>
  <c r="AE414"/>
  <c r="AG414"/>
  <c r="AE415"/>
  <c r="AI415"/>
  <c r="AE416"/>
  <c r="AE417"/>
  <c r="AJ417"/>
  <c r="AE418"/>
  <c r="AE419"/>
  <c r="AE420"/>
  <c r="AJ420"/>
  <c r="AE421"/>
  <c r="AJ421"/>
  <c r="AE422"/>
  <c r="AE423"/>
  <c r="AE424"/>
  <c r="AE425"/>
  <c r="AE426"/>
  <c r="AE427"/>
  <c r="AE428"/>
  <c r="AE429"/>
  <c r="AE430"/>
  <c r="AE431"/>
  <c r="AI431"/>
  <c r="AE432"/>
  <c r="AE433"/>
  <c r="AE434"/>
  <c r="AE435"/>
  <c r="AI435"/>
  <c r="AE436"/>
  <c r="AJ436"/>
  <c r="AE437"/>
  <c r="AJ437"/>
  <c r="AE438"/>
  <c r="AE439"/>
  <c r="AI439"/>
  <c r="AE440"/>
  <c r="AE441"/>
  <c r="AE442"/>
  <c r="AE443"/>
  <c r="AI443"/>
  <c r="AE444"/>
  <c r="AE445"/>
  <c r="AE446"/>
  <c r="AE447"/>
  <c r="AE448"/>
  <c r="AJ448"/>
  <c r="AE449"/>
  <c r="AE450"/>
  <c r="AE451"/>
  <c r="AE452"/>
  <c r="AJ452"/>
  <c r="AE453"/>
  <c r="AE454"/>
  <c r="AE455"/>
  <c r="AE456"/>
  <c r="AE457"/>
  <c r="AE458"/>
  <c r="AE459"/>
  <c r="F9" i="7"/>
  <c r="G9" s="1"/>
  <c r="I9" s="1"/>
  <c r="K9" s="1"/>
  <c r="J9" i="13" s="1"/>
  <c r="M9" i="7"/>
  <c r="F10"/>
  <c r="G10" s="1"/>
  <c r="I10" s="1"/>
  <c r="K10" s="1"/>
  <c r="J10" i="13" s="1"/>
  <c r="M10" i="7"/>
  <c r="F11"/>
  <c r="G11" s="1"/>
  <c r="I11" s="1"/>
  <c r="K11" s="1"/>
  <c r="J11" i="13" s="1"/>
  <c r="M11" i="7"/>
  <c r="AH11" i="18" s="1"/>
  <c r="F12" i="7"/>
  <c r="G12" s="1"/>
  <c r="M12"/>
  <c r="AH12" i="18" s="1"/>
  <c r="F13" i="7"/>
  <c r="G13" s="1"/>
  <c r="M13"/>
  <c r="F14"/>
  <c r="G14" s="1"/>
  <c r="I14" s="1"/>
  <c r="K14" s="1"/>
  <c r="J14" i="13" s="1"/>
  <c r="M14" i="7"/>
  <c r="AH14" i="18" s="1"/>
  <c r="F15" i="7"/>
  <c r="G15" s="1"/>
  <c r="I15" s="1"/>
  <c r="K15" s="1"/>
  <c r="J15" i="13" s="1"/>
  <c r="M15" i="7"/>
  <c r="AH23" i="11" s="1"/>
  <c r="F16" i="7"/>
  <c r="G16" s="1"/>
  <c r="I16" s="1"/>
  <c r="K16" s="1"/>
  <c r="J16" i="13" s="1"/>
  <c r="M16" i="7"/>
  <c r="AH16" i="18" s="1"/>
  <c r="F17" i="7"/>
  <c r="G17" s="1"/>
  <c r="I17" s="1"/>
  <c r="K17" s="1"/>
  <c r="J17" i="13" s="1"/>
  <c r="M17" i="7"/>
  <c r="AH17" i="18" s="1"/>
  <c r="F18" i="7"/>
  <c r="G18" s="1"/>
  <c r="I18" s="1"/>
  <c r="K18" s="1"/>
  <c r="J18" i="13" s="1"/>
  <c r="M18" i="7"/>
  <c r="F19"/>
  <c r="G19" s="1"/>
  <c r="I19" s="1"/>
  <c r="K19" s="1"/>
  <c r="J19" i="13" s="1"/>
  <c r="M19" i="7"/>
  <c r="AH19" i="18" s="1"/>
  <c r="F20" i="7"/>
  <c r="G20" s="1"/>
  <c r="M20"/>
  <c r="AH20" i="18" s="1"/>
  <c r="F21" i="7"/>
  <c r="G21" s="1"/>
  <c r="M21"/>
  <c r="F22"/>
  <c r="G22" s="1"/>
  <c r="I22" s="1"/>
  <c r="K22" s="1"/>
  <c r="J22" i="13" s="1"/>
  <c r="M22" i="7"/>
  <c r="F23"/>
  <c r="G23" s="1"/>
  <c r="I23" s="1"/>
  <c r="K23" s="1"/>
  <c r="J23" i="13" s="1"/>
  <c r="M23" i="7"/>
  <c r="AH23" i="18" s="1"/>
  <c r="F24" i="7"/>
  <c r="G24" s="1"/>
  <c r="M24"/>
  <c r="AH24" i="18" s="1"/>
  <c r="F25" i="7"/>
  <c r="G25" s="1"/>
  <c r="I25" s="1"/>
  <c r="K25" s="1"/>
  <c r="J25" i="13" s="1"/>
  <c r="M25" i="7"/>
  <c r="F26"/>
  <c r="G26" s="1"/>
  <c r="I26" s="1"/>
  <c r="K26" s="1"/>
  <c r="J26" i="13" s="1"/>
  <c r="M26" i="7"/>
  <c r="F27"/>
  <c r="G27" s="1"/>
  <c r="M27"/>
  <c r="AH35" i="11" s="1"/>
  <c r="F28" i="7"/>
  <c r="G28" s="1"/>
  <c r="M28"/>
  <c r="AH28" i="18" s="1"/>
  <c r="F29" i="7"/>
  <c r="G29" s="1"/>
  <c r="I29" s="1"/>
  <c r="K29" s="1"/>
  <c r="J29" i="13" s="1"/>
  <c r="M29" i="7"/>
  <c r="AH29" i="13" s="1"/>
  <c r="F30" i="7"/>
  <c r="G30" s="1"/>
  <c r="M30"/>
  <c r="F31"/>
  <c r="G31" s="1"/>
  <c r="I31"/>
  <c r="K31" s="1"/>
  <c r="J31" i="13" s="1"/>
  <c r="M31" i="7"/>
  <c r="AH31" i="18" s="1"/>
  <c r="F32" i="7"/>
  <c r="G32" s="1"/>
  <c r="I32" s="1"/>
  <c r="K32" s="1"/>
  <c r="J32" i="13" s="1"/>
  <c r="M32" i="7"/>
  <c r="AH32" i="18" s="1"/>
  <c r="F33" i="7"/>
  <c r="G33" s="1"/>
  <c r="I33" s="1"/>
  <c r="K33" s="1"/>
  <c r="J33" i="13" s="1"/>
  <c r="M33" i="7"/>
  <c r="F34"/>
  <c r="G34" s="1"/>
  <c r="I34" s="1"/>
  <c r="K34" s="1"/>
  <c r="J34" i="13" s="1"/>
  <c r="M34" i="7"/>
  <c r="F35"/>
  <c r="G35" s="1"/>
  <c r="M35"/>
  <c r="AH35" i="18" s="1"/>
  <c r="F36" i="7"/>
  <c r="G36" s="1"/>
  <c r="I36" s="1"/>
  <c r="K36" s="1"/>
  <c r="J36" i="13" s="1"/>
  <c r="M36" i="7"/>
  <c r="AH36" i="18" s="1"/>
  <c r="F37" i="7"/>
  <c r="G37" s="1"/>
  <c r="I37" s="1"/>
  <c r="K37" s="1"/>
  <c r="J37" i="13" s="1"/>
  <c r="M37" i="7"/>
  <c r="F38"/>
  <c r="G38" s="1"/>
  <c r="I38" s="1"/>
  <c r="K38" s="1"/>
  <c r="J38" i="13" s="1"/>
  <c r="M38" i="7"/>
  <c r="F39"/>
  <c r="G39" s="1"/>
  <c r="M39"/>
  <c r="AH39" i="18" s="1"/>
  <c r="F40" i="7"/>
  <c r="G40" s="1"/>
  <c r="I40" s="1"/>
  <c r="K40" s="1"/>
  <c r="J40" i="13" s="1"/>
  <c r="M40" i="7"/>
  <c r="AH40" i="18" s="1"/>
  <c r="F41" i="7"/>
  <c r="G41" s="1"/>
  <c r="M41"/>
  <c r="F42"/>
  <c r="G42" s="1"/>
  <c r="I42" s="1"/>
  <c r="K42" s="1"/>
  <c r="J42" i="13" s="1"/>
  <c r="M42" i="7"/>
  <c r="F43"/>
  <c r="G43" s="1"/>
  <c r="M43"/>
  <c r="F44"/>
  <c r="G44" s="1"/>
  <c r="M44"/>
  <c r="AH44" i="18" s="1"/>
  <c r="F45" i="7"/>
  <c r="G45" s="1"/>
  <c r="I45" s="1"/>
  <c r="K45" s="1"/>
  <c r="J45" i="13" s="1"/>
  <c r="M45" i="7"/>
  <c r="F46"/>
  <c r="G46" s="1"/>
  <c r="M46"/>
  <c r="F47"/>
  <c r="G47" s="1"/>
  <c r="I47" s="1"/>
  <c r="K47" s="1"/>
  <c r="J47" i="13" s="1"/>
  <c r="M47" i="7"/>
  <c r="AH47" i="18" s="1"/>
  <c r="F48" i="7"/>
  <c r="G48" s="1"/>
  <c r="I48" s="1"/>
  <c r="K48" s="1"/>
  <c r="J48" i="13" s="1"/>
  <c r="M48" i="7"/>
  <c r="AH48" i="18" s="1"/>
  <c r="F49" i="7"/>
  <c r="G49" s="1"/>
  <c r="I49" s="1"/>
  <c r="K49" s="1"/>
  <c r="J49" i="13" s="1"/>
  <c r="M49" i="7"/>
  <c r="F50"/>
  <c r="G50" s="1"/>
  <c r="I50" s="1"/>
  <c r="K50" s="1"/>
  <c r="J50" i="13" s="1"/>
  <c r="M50" i="7"/>
  <c r="AH50" i="18" s="1"/>
  <c r="F51" i="7"/>
  <c r="G51" s="1"/>
  <c r="I51" s="1"/>
  <c r="K51" s="1"/>
  <c r="J51" i="13" s="1"/>
  <c r="M51" i="7"/>
  <c r="AH51" i="18" s="1"/>
  <c r="F52" i="7"/>
  <c r="G52" s="1"/>
  <c r="M52"/>
  <c r="AH52" i="18" s="1"/>
  <c r="F53" i="7"/>
  <c r="G53" s="1"/>
  <c r="I53" s="1"/>
  <c r="K53" s="1"/>
  <c r="J53" i="13" s="1"/>
  <c r="M53" i="7"/>
  <c r="AH53" i="13" s="1"/>
  <c r="F54" i="7"/>
  <c r="G54" s="1"/>
  <c r="M54"/>
  <c r="F55"/>
  <c r="G55" s="1"/>
  <c r="I55" s="1"/>
  <c r="K55" s="1"/>
  <c r="J55" i="13" s="1"/>
  <c r="M55" i="7"/>
  <c r="AH55" i="18" s="1"/>
  <c r="F56" i="7"/>
  <c r="G56" s="1"/>
  <c r="M56"/>
  <c r="AH56" i="18" s="1"/>
  <c r="F57" i="7"/>
  <c r="G57" s="1"/>
  <c r="M57"/>
  <c r="AH57" i="13" s="1"/>
  <c r="F58" i="7"/>
  <c r="G58" s="1"/>
  <c r="I58" s="1"/>
  <c r="K58" s="1"/>
  <c r="J58" i="13" s="1"/>
  <c r="M58" i="7"/>
  <c r="F59"/>
  <c r="G59" s="1"/>
  <c r="M59"/>
  <c r="AH59" i="18" s="1"/>
  <c r="F60" i="7"/>
  <c r="G60" s="1"/>
  <c r="M60"/>
  <c r="AH60" i="18" s="1"/>
  <c r="F61" i="7"/>
  <c r="G61" s="1"/>
  <c r="I61" s="1"/>
  <c r="K61" s="1"/>
  <c r="J61" i="13" s="1"/>
  <c r="M61" i="7"/>
  <c r="F62"/>
  <c r="G62" s="1"/>
  <c r="I62" s="1"/>
  <c r="K62" s="1"/>
  <c r="J62" i="13" s="1"/>
  <c r="M62" i="7"/>
  <c r="F63"/>
  <c r="G63" s="1"/>
  <c r="I63" s="1"/>
  <c r="K63" s="1"/>
  <c r="J63" i="13" s="1"/>
  <c r="M63" i="7"/>
  <c r="AH63" i="18" s="1"/>
  <c r="F64" i="7"/>
  <c r="G64" s="1"/>
  <c r="I64" s="1"/>
  <c r="K64" s="1"/>
  <c r="J64" i="13" s="1"/>
  <c r="M64" i="7"/>
  <c r="AH64" i="18" s="1"/>
  <c r="F65" i="7"/>
  <c r="G65" s="1"/>
  <c r="I65" s="1"/>
  <c r="K65" s="1"/>
  <c r="J65" i="13" s="1"/>
  <c r="M65" i="7"/>
  <c r="F66"/>
  <c r="G66" s="1"/>
  <c r="I66" s="1"/>
  <c r="K66" s="1"/>
  <c r="J66" i="13" s="1"/>
  <c r="M66" i="7"/>
  <c r="AH66" i="18" s="1"/>
  <c r="F67" i="7"/>
  <c r="G67" s="1"/>
  <c r="M67"/>
  <c r="AH67" i="18" s="1"/>
  <c r="F68" i="7"/>
  <c r="G68" s="1"/>
  <c r="I68" s="1"/>
  <c r="K68" s="1"/>
  <c r="J68" i="13" s="1"/>
  <c r="M68" i="7"/>
  <c r="F69"/>
  <c r="G69" s="1"/>
  <c r="M69"/>
  <c r="F70"/>
  <c r="G70" s="1"/>
  <c r="I70" s="1"/>
  <c r="K70" s="1"/>
  <c r="J70" i="13" s="1"/>
  <c r="M70" i="7"/>
  <c r="F71"/>
  <c r="G71" s="1"/>
  <c r="M71"/>
  <c r="AH71" i="18" s="1"/>
  <c r="F72" i="7"/>
  <c r="G72" s="1"/>
  <c r="I72" s="1"/>
  <c r="K72" s="1"/>
  <c r="J72" i="13" s="1"/>
  <c r="M72" i="7"/>
  <c r="AH72" i="18" s="1"/>
  <c r="F73" i="7"/>
  <c r="G73" s="1"/>
  <c r="I73" s="1"/>
  <c r="K73" s="1"/>
  <c r="J73" i="13" s="1"/>
  <c r="M73" i="7"/>
  <c r="AH73" i="18" s="1"/>
  <c r="F74" i="7"/>
  <c r="G74" s="1"/>
  <c r="I74" s="1"/>
  <c r="K74" s="1"/>
  <c r="J74" i="13" s="1"/>
  <c r="M74" i="7"/>
  <c r="F75"/>
  <c r="G75" s="1"/>
  <c r="M75"/>
  <c r="AH75" i="18" s="1"/>
  <c r="F76" i="7"/>
  <c r="G76" s="1"/>
  <c r="M76"/>
  <c r="AH76" i="18" s="1"/>
  <c r="F77" i="7"/>
  <c r="G77" s="1"/>
  <c r="I77" s="1"/>
  <c r="K77" s="1"/>
  <c r="J77" i="13" s="1"/>
  <c r="M77" i="7"/>
  <c r="F78"/>
  <c r="G78" s="1"/>
  <c r="I78" s="1"/>
  <c r="K78" s="1"/>
  <c r="J78" i="13" s="1"/>
  <c r="M78" i="7"/>
  <c r="F79"/>
  <c r="G79" s="1"/>
  <c r="M79"/>
  <c r="F80"/>
  <c r="G80" s="1"/>
  <c r="I80" s="1"/>
  <c r="K80" s="1"/>
  <c r="J80" i="13" s="1"/>
  <c r="M80" i="7"/>
  <c r="AH80" i="18" s="1"/>
  <c r="F81" i="7"/>
  <c r="G81" s="1"/>
  <c r="I81" s="1"/>
  <c r="K81" s="1"/>
  <c r="J81" i="13" s="1"/>
  <c r="M81" i="7"/>
  <c r="F82"/>
  <c r="G82" s="1"/>
  <c r="I82" s="1"/>
  <c r="K82" s="1"/>
  <c r="J82" i="13" s="1"/>
  <c r="M82" i="7"/>
  <c r="AH82" i="13" s="1"/>
  <c r="F83" i="7"/>
  <c r="G83" s="1"/>
  <c r="I83" s="1"/>
  <c r="K83" s="1"/>
  <c r="J83" i="13" s="1"/>
  <c r="M83" i="7"/>
  <c r="AH83" i="18" s="1"/>
  <c r="F84" i="7"/>
  <c r="G84" s="1"/>
  <c r="M84"/>
  <c r="AH84" i="18" s="1"/>
  <c r="F85" i="7"/>
  <c r="G85" s="1"/>
  <c r="M85"/>
  <c r="F86"/>
  <c r="G86" s="1"/>
  <c r="M86"/>
  <c r="AH86" i="13" s="1"/>
  <c r="F87" i="7"/>
  <c r="G87" s="1"/>
  <c r="I87" s="1"/>
  <c r="K87" s="1"/>
  <c r="J87" i="13" s="1"/>
  <c r="M87" i="7"/>
  <c r="AH87" i="18" s="1"/>
  <c r="F88" i="7"/>
  <c r="G88" s="1"/>
  <c r="M88"/>
  <c r="AH88" i="18" s="1"/>
  <c r="F89" i="7"/>
  <c r="G89" s="1"/>
  <c r="I89" s="1"/>
  <c r="K89" s="1"/>
  <c r="J89" i="13" s="1"/>
  <c r="M89" i="7"/>
  <c r="F90"/>
  <c r="G90" s="1"/>
  <c r="I90" s="1"/>
  <c r="K90" s="1"/>
  <c r="J90" i="13" s="1"/>
  <c r="M90" i="7"/>
  <c r="AH90" i="13" s="1"/>
  <c r="F91" i="7"/>
  <c r="G91" s="1"/>
  <c r="M91"/>
  <c r="AH91" i="18" s="1"/>
  <c r="F92" i="7"/>
  <c r="G92" s="1"/>
  <c r="M92"/>
  <c r="AH92" i="18" s="1"/>
  <c r="F93" i="7"/>
  <c r="G93" s="1"/>
  <c r="I93" s="1"/>
  <c r="K93" s="1"/>
  <c r="J93" i="13" s="1"/>
  <c r="M93" i="7"/>
  <c r="F94"/>
  <c r="G94" s="1"/>
  <c r="M94"/>
  <c r="AH94" i="13" s="1"/>
  <c r="F95" i="7"/>
  <c r="G95" s="1"/>
  <c r="M95"/>
  <c r="AH95" i="18" s="1"/>
  <c r="F96" i="7"/>
  <c r="G96" s="1"/>
  <c r="I96" s="1"/>
  <c r="K96" s="1"/>
  <c r="J96" i="13" s="1"/>
  <c r="M96" i="7"/>
  <c r="AH96" i="18" s="1"/>
  <c r="F97" i="7"/>
  <c r="G97" s="1"/>
  <c r="I97" s="1"/>
  <c r="K97" s="1"/>
  <c r="J97" i="13" s="1"/>
  <c r="M97" i="7"/>
  <c r="AH97" i="13" s="1"/>
  <c r="F98" i="7"/>
  <c r="G98" s="1"/>
  <c r="I98" s="1"/>
  <c r="K98" s="1"/>
  <c r="J98" i="13" s="1"/>
  <c r="M98" i="7"/>
  <c r="F99"/>
  <c r="G99" s="1"/>
  <c r="I99" s="1"/>
  <c r="K99" s="1"/>
  <c r="J99" i="13" s="1"/>
  <c r="M99" i="7"/>
  <c r="AH99" i="18" s="1"/>
  <c r="F100" i="7"/>
  <c r="G100" s="1"/>
  <c r="M100"/>
  <c r="AH100" i="18" s="1"/>
  <c r="F101" i="7"/>
  <c r="G101" s="1"/>
  <c r="M101"/>
  <c r="AH101" i="13" s="1"/>
  <c r="F102" i="7"/>
  <c r="G102" s="1"/>
  <c r="I102" s="1"/>
  <c r="K102" s="1"/>
  <c r="J102" i="13" s="1"/>
  <c r="M102" i="7"/>
  <c r="F103"/>
  <c r="G103" s="1"/>
  <c r="I103" s="1"/>
  <c r="K103" s="1"/>
  <c r="J103" i="13" s="1"/>
  <c r="M103" i="7"/>
  <c r="AH103" i="18" s="1"/>
  <c r="F104" i="7"/>
  <c r="G104" s="1"/>
  <c r="M104"/>
  <c r="AH104" i="18" s="1"/>
  <c r="F105" i="7"/>
  <c r="G105" s="1"/>
  <c r="M105"/>
  <c r="AH105" i="13" s="1"/>
  <c r="F106" i="7"/>
  <c r="G106" s="1"/>
  <c r="I106" s="1"/>
  <c r="K106" s="1"/>
  <c r="J106" i="13" s="1"/>
  <c r="M106" i="7"/>
  <c r="F107"/>
  <c r="G107" s="1"/>
  <c r="M107"/>
  <c r="AH107" i="18" s="1"/>
  <c r="F108" i="7"/>
  <c r="G108" s="1"/>
  <c r="M108"/>
  <c r="AH108" i="18" s="1"/>
  <c r="F109" i="7"/>
  <c r="G109" s="1"/>
  <c r="I109" s="1"/>
  <c r="K109" s="1"/>
  <c r="J109" i="13" s="1"/>
  <c r="M109" i="7"/>
  <c r="AH109" i="13" s="1"/>
  <c r="F110" i="7"/>
  <c r="G110" s="1"/>
  <c r="M110"/>
  <c r="F111"/>
  <c r="G111" s="1"/>
  <c r="M111"/>
  <c r="AH111" i="18" s="1"/>
  <c r="F112" i="7"/>
  <c r="G112"/>
  <c r="I112" s="1"/>
  <c r="K112" s="1"/>
  <c r="J112" i="13" s="1"/>
  <c r="M112" i="7"/>
  <c r="AH112" i="18" s="1"/>
  <c r="F113" i="7"/>
  <c r="G113" s="1"/>
  <c r="M113"/>
  <c r="AH113" i="18" s="1"/>
  <c r="F114" i="7"/>
  <c r="G114" s="1"/>
  <c r="I114" s="1"/>
  <c r="K114" s="1"/>
  <c r="J114" i="13" s="1"/>
  <c r="M114" i="7"/>
  <c r="AH114" i="13" s="1"/>
  <c r="F115" i="7"/>
  <c r="G115" s="1"/>
  <c r="M115"/>
  <c r="AH115" i="18" s="1"/>
  <c r="F116" i="7"/>
  <c r="G116" s="1"/>
  <c r="M116"/>
  <c r="AH116" i="18" s="1"/>
  <c r="F117" i="7"/>
  <c r="G117" s="1"/>
  <c r="I117" s="1"/>
  <c r="K117" s="1"/>
  <c r="J117" i="13" s="1"/>
  <c r="M117" i="7"/>
  <c r="AH117" i="18" s="1"/>
  <c r="F118" i="7"/>
  <c r="G118" s="1"/>
  <c r="I118" s="1"/>
  <c r="K118" s="1"/>
  <c r="J118" i="13" s="1"/>
  <c r="M118" i="7"/>
  <c r="AH118" i="13" s="1"/>
  <c r="F119" i="7"/>
  <c r="G119" s="1"/>
  <c r="M119"/>
  <c r="AH119" i="18" s="1"/>
  <c r="F120" i="7"/>
  <c r="G120" s="1"/>
  <c r="I120" s="1"/>
  <c r="K120" s="1"/>
  <c r="J120" i="13" s="1"/>
  <c r="M120" i="7"/>
  <c r="AH120" i="18" s="1"/>
  <c r="F121" i="7"/>
  <c r="G121" s="1"/>
  <c r="M121"/>
  <c r="F122"/>
  <c r="G122" s="1"/>
  <c r="I122" s="1"/>
  <c r="K122" s="1"/>
  <c r="J122" i="13" s="1"/>
  <c r="M122" i="7"/>
  <c r="AH122" i="13" s="1"/>
  <c r="F123" i="7"/>
  <c r="G123" s="1"/>
  <c r="M123"/>
  <c r="AH131" i="11" s="1"/>
  <c r="F124" i="7"/>
  <c r="G124" s="1"/>
  <c r="I124" s="1"/>
  <c r="K124" s="1"/>
  <c r="J124" i="13" s="1"/>
  <c r="M124" i="7"/>
  <c r="AH124" i="18" s="1"/>
  <c r="F125" i="7"/>
  <c r="G125" s="1"/>
  <c r="I125" s="1"/>
  <c r="K125" s="1"/>
  <c r="J125" i="13" s="1"/>
  <c r="M125" i="7"/>
  <c r="F126"/>
  <c r="G126" s="1"/>
  <c r="I126" s="1"/>
  <c r="K126" s="1"/>
  <c r="J126" i="13" s="1"/>
  <c r="M126" i="7"/>
  <c r="AH126" i="13" s="1"/>
  <c r="F127" i="7"/>
  <c r="G127" s="1"/>
  <c r="M127"/>
  <c r="AH127" i="18" s="1"/>
  <c r="F128" i="7"/>
  <c r="G128"/>
  <c r="I128" s="1"/>
  <c r="K128" s="1"/>
  <c r="J128" i="13" s="1"/>
  <c r="M128" i="7"/>
  <c r="AH128" i="18" s="1"/>
  <c r="F129" i="7"/>
  <c r="G129" s="1"/>
  <c r="I129" s="1"/>
  <c r="K129" s="1"/>
  <c r="J129" i="13" s="1"/>
  <c r="M129" i="7"/>
  <c r="AH129" i="13" s="1"/>
  <c r="F130" i="7"/>
  <c r="G130" s="1"/>
  <c r="I130" s="1"/>
  <c r="K130" s="1"/>
  <c r="J130" i="13" s="1"/>
  <c r="M130" i="7"/>
  <c r="F131"/>
  <c r="G131" s="1"/>
  <c r="M131"/>
  <c r="AH131" i="18" s="1"/>
  <c r="F132" i="7"/>
  <c r="G132" s="1"/>
  <c r="M132"/>
  <c r="AH132" i="18" s="1"/>
  <c r="F133" i="7"/>
  <c r="G133" s="1"/>
  <c r="M133"/>
  <c r="AH133" i="13" s="1"/>
  <c r="F134" i="7"/>
  <c r="G134" s="1"/>
  <c r="I134" s="1"/>
  <c r="K134" s="1"/>
  <c r="J134" i="13" s="1"/>
  <c r="M134" i="7"/>
  <c r="F135"/>
  <c r="G135" s="1"/>
  <c r="I135" s="1"/>
  <c r="K135" s="1"/>
  <c r="J135" i="13" s="1"/>
  <c r="M135" i="7"/>
  <c r="AH135" i="18" s="1"/>
  <c r="F136" i="7"/>
  <c r="G136" s="1"/>
  <c r="M136"/>
  <c r="AH136" i="18" s="1"/>
  <c r="F137" i="7"/>
  <c r="G137" s="1"/>
  <c r="M137"/>
  <c r="AH137" i="13" s="1"/>
  <c r="F138" i="7"/>
  <c r="G138" s="1"/>
  <c r="I138" s="1"/>
  <c r="K138" s="1"/>
  <c r="J138" i="13" s="1"/>
  <c r="M138" i="7"/>
  <c r="AH138" i="18" s="1"/>
  <c r="F139" i="7"/>
  <c r="G139" s="1"/>
  <c r="M139"/>
  <c r="AH139" i="18" s="1"/>
  <c r="F140" i="7"/>
  <c r="G140" s="1"/>
  <c r="M140"/>
  <c r="AH140" i="18" s="1"/>
  <c r="F141" i="7"/>
  <c r="G141" s="1"/>
  <c r="I141" s="1"/>
  <c r="K141" s="1"/>
  <c r="J141" i="13" s="1"/>
  <c r="M141" i="7"/>
  <c r="AH141" i="13" s="1"/>
  <c r="F142" i="7"/>
  <c r="G142" s="1"/>
  <c r="I142" s="1"/>
  <c r="K142" s="1"/>
  <c r="J142" i="13" s="1"/>
  <c r="M142" i="7"/>
  <c r="F143"/>
  <c r="G143" s="1"/>
  <c r="M143"/>
  <c r="F144"/>
  <c r="G144" s="1"/>
  <c r="I144" s="1"/>
  <c r="K144" s="1"/>
  <c r="J144" i="13" s="1"/>
  <c r="M144" i="7"/>
  <c r="AH144" i="18" s="1"/>
  <c r="F145" i="7"/>
  <c r="G145" s="1"/>
  <c r="I145" s="1"/>
  <c r="K145" s="1"/>
  <c r="J145" i="13" s="1"/>
  <c r="M145" i="7"/>
  <c r="F146"/>
  <c r="G146" s="1"/>
  <c r="I146" s="1"/>
  <c r="K146" s="1"/>
  <c r="J146" i="13" s="1"/>
  <c r="M146" i="7"/>
  <c r="AH146" i="18" s="1"/>
  <c r="F147" i="7"/>
  <c r="G147" s="1"/>
  <c r="M147"/>
  <c r="AH147" i="18" s="1"/>
  <c r="F148" i="7"/>
  <c r="G148" s="1"/>
  <c r="I148" s="1"/>
  <c r="K148" s="1"/>
  <c r="J148" i="13" s="1"/>
  <c r="M148" i="7"/>
  <c r="AH148" i="18" s="1"/>
  <c r="F149" i="7"/>
  <c r="G149" s="1"/>
  <c r="M149"/>
  <c r="F150"/>
  <c r="G150" s="1"/>
  <c r="M150"/>
  <c r="F151"/>
  <c r="G151" s="1"/>
  <c r="M151"/>
  <c r="AH151" i="18" s="1"/>
  <c r="F152" i="7"/>
  <c r="G152" s="1"/>
  <c r="I152" s="1"/>
  <c r="K152" s="1"/>
  <c r="J152" i="13" s="1"/>
  <c r="M152" i="7"/>
  <c r="AH152" i="18" s="1"/>
  <c r="F153" i="7"/>
  <c r="G153" s="1"/>
  <c r="I153" s="1"/>
  <c r="K153" s="1"/>
  <c r="J153" i="13" s="1"/>
  <c r="M153" i="7"/>
  <c r="F154"/>
  <c r="G154" s="1"/>
  <c r="I154" s="1"/>
  <c r="K154" s="1"/>
  <c r="J154" i="13" s="1"/>
  <c r="M154" i="7"/>
  <c r="F155"/>
  <c r="G155" s="1"/>
  <c r="M155"/>
  <c r="F156"/>
  <c r="G156" s="1"/>
  <c r="I156" s="1"/>
  <c r="K156" s="1"/>
  <c r="J156" i="13" s="1"/>
  <c r="M156" i="7"/>
  <c r="AH156" i="18" s="1"/>
  <c r="F157" i="7"/>
  <c r="G157" s="1"/>
  <c r="I157" s="1"/>
  <c r="K157" s="1"/>
  <c r="J157" i="13" s="1"/>
  <c r="M157" i="7"/>
  <c r="AH157" i="18" s="1"/>
  <c r="F158" i="7"/>
  <c r="G158" s="1"/>
  <c r="M158"/>
  <c r="AH158" i="13" s="1"/>
  <c r="F159" i="7"/>
  <c r="G159" s="1"/>
  <c r="M159"/>
  <c r="AH159" i="18" s="1"/>
  <c r="F160" i="7"/>
  <c r="G160" s="1"/>
  <c r="I160" s="1"/>
  <c r="K160" s="1"/>
  <c r="J160" i="13" s="1"/>
  <c r="M160" i="7"/>
  <c r="AH160" i="18" s="1"/>
  <c r="F161" i="7"/>
  <c r="G161" s="1"/>
  <c r="I161" s="1"/>
  <c r="K161" s="1"/>
  <c r="J161" i="13" s="1"/>
  <c r="M161" i="7"/>
  <c r="F162"/>
  <c r="G162" s="1"/>
  <c r="I162" s="1"/>
  <c r="K162" s="1"/>
  <c r="J162" i="13" s="1"/>
  <c r="M162" i="7"/>
  <c r="F163"/>
  <c r="G163" s="1"/>
  <c r="M163"/>
  <c r="AH163" i="18" s="1"/>
  <c r="F164" i="7"/>
  <c r="G164" s="1"/>
  <c r="M164"/>
  <c r="AH164" i="18" s="1"/>
  <c r="F165" i="7"/>
  <c r="G165" s="1"/>
  <c r="I165" s="1"/>
  <c r="K165" s="1"/>
  <c r="J165" i="13" s="1"/>
  <c r="M165" i="7"/>
  <c r="F166"/>
  <c r="G166" s="1"/>
  <c r="I166" s="1"/>
  <c r="K166" s="1"/>
  <c r="J166" i="13" s="1"/>
  <c r="M166" i="7"/>
  <c r="F167"/>
  <c r="G167" s="1"/>
  <c r="M167"/>
  <c r="AH167" i="18" s="1"/>
  <c r="F168" i="7"/>
  <c r="G168" s="1"/>
  <c r="I168" s="1"/>
  <c r="K168" s="1"/>
  <c r="J168" i="13" s="1"/>
  <c r="M168" i="7"/>
  <c r="AH168" i="18" s="1"/>
  <c r="F169" i="7"/>
  <c r="G169" s="1"/>
  <c r="M169"/>
  <c r="F170"/>
  <c r="G170" s="1"/>
  <c r="I170" s="1"/>
  <c r="K170" s="1"/>
  <c r="J170" i="13" s="1"/>
  <c r="M170" i="7"/>
  <c r="F171"/>
  <c r="G171" s="1"/>
  <c r="M171"/>
  <c r="F172"/>
  <c r="G172" s="1"/>
  <c r="M172"/>
  <c r="AH172" i="18" s="1"/>
  <c r="F173" i="7"/>
  <c r="G173" s="1"/>
  <c r="I173" s="1"/>
  <c r="K173" s="1"/>
  <c r="J173" i="13" s="1"/>
  <c r="M173" i="7"/>
  <c r="F174"/>
  <c r="G174" s="1"/>
  <c r="M174"/>
  <c r="F175"/>
  <c r="G175" s="1"/>
  <c r="M175"/>
  <c r="AH175" i="18" s="1"/>
  <c r="F176" i="7"/>
  <c r="G176" s="1"/>
  <c r="I176" s="1"/>
  <c r="K176" s="1"/>
  <c r="J176" i="13" s="1"/>
  <c r="M176" i="7"/>
  <c r="AH176" i="18" s="1"/>
  <c r="F177" i="7"/>
  <c r="G177" s="1"/>
  <c r="I177" s="1"/>
  <c r="K177" s="1"/>
  <c r="J177" i="13" s="1"/>
  <c r="M177" i="7"/>
  <c r="AH177" i="18" s="1"/>
  <c r="F178" i="7"/>
  <c r="G178" s="1"/>
  <c r="I178" s="1"/>
  <c r="K178" s="1"/>
  <c r="J178" i="13" s="1"/>
  <c r="M178" i="7"/>
  <c r="AH178" i="13" s="1"/>
  <c r="F179" i="7"/>
  <c r="G179" s="1"/>
  <c r="M179"/>
  <c r="AH179" i="18" s="1"/>
  <c r="F180" i="7"/>
  <c r="G180" s="1"/>
  <c r="I180" s="1"/>
  <c r="K180" s="1"/>
  <c r="J180" i="13" s="1"/>
  <c r="M180" i="7"/>
  <c r="AH180" i="18" s="1"/>
  <c r="F181" i="7"/>
  <c r="G181" s="1"/>
  <c r="M181"/>
  <c r="F182"/>
  <c r="G182" s="1"/>
  <c r="I182" s="1"/>
  <c r="K182" s="1"/>
  <c r="J182" i="13" s="1"/>
  <c r="M182" i="7"/>
  <c r="F183"/>
  <c r="G183" s="1"/>
  <c r="M183"/>
  <c r="AH183" i="18" s="1"/>
  <c r="F184" i="7"/>
  <c r="G184" s="1"/>
  <c r="I184" s="1"/>
  <c r="K184" s="1"/>
  <c r="J184" i="13" s="1"/>
  <c r="M184" i="7"/>
  <c r="AH192" i="11" s="1"/>
  <c r="F185" i="7"/>
  <c r="G185" s="1"/>
  <c r="I185" s="1"/>
  <c r="K185" s="1"/>
  <c r="J185" i="13" s="1"/>
  <c r="M185" i="7"/>
  <c r="F186"/>
  <c r="G186" s="1"/>
  <c r="I186" s="1"/>
  <c r="K186" s="1"/>
  <c r="J186" i="13" s="1"/>
  <c r="M186" i="7"/>
  <c r="F187"/>
  <c r="G187" s="1"/>
  <c r="M187"/>
  <c r="AH187" i="18" s="1"/>
  <c r="F188" i="7"/>
  <c r="G188" s="1"/>
  <c r="I188" s="1"/>
  <c r="K188" s="1"/>
  <c r="J188" i="13" s="1"/>
  <c r="M188" i="7"/>
  <c r="AH188" i="18" s="1"/>
  <c r="F189" i="7"/>
  <c r="G189" s="1"/>
  <c r="I189" s="1"/>
  <c r="K189" s="1"/>
  <c r="J189" i="13" s="1"/>
  <c r="M189" i="7"/>
  <c r="AH189" i="13" s="1"/>
  <c r="F190" i="7"/>
  <c r="G190" s="1"/>
  <c r="M190"/>
  <c r="F191"/>
  <c r="G191" s="1"/>
  <c r="M191"/>
  <c r="AH191" i="18" s="1"/>
  <c r="F192" i="7"/>
  <c r="G192" s="1"/>
  <c r="I192" s="1"/>
  <c r="K192" s="1"/>
  <c r="J192" i="13" s="1"/>
  <c r="M192" i="7"/>
  <c r="AH192" i="18" s="1"/>
  <c r="F193" i="7"/>
  <c r="G193" s="1"/>
  <c r="I193" s="1"/>
  <c r="K193" s="1"/>
  <c r="J193" i="13" s="1"/>
  <c r="M193" i="7"/>
  <c r="AH193" i="13" s="1"/>
  <c r="F194" i="7"/>
  <c r="G194" s="1"/>
  <c r="I194" s="1"/>
  <c r="K194" s="1"/>
  <c r="J194" i="13" s="1"/>
  <c r="M194" i="7"/>
  <c r="F195"/>
  <c r="G195" s="1"/>
  <c r="M195"/>
  <c r="AH195" i="18" s="1"/>
  <c r="F196" i="7"/>
  <c r="G196" s="1"/>
  <c r="I196" s="1"/>
  <c r="K196" s="1"/>
  <c r="J196" i="13" s="1"/>
  <c r="M196" i="7"/>
  <c r="AH196" i="18" s="1"/>
  <c r="F197" i="7"/>
  <c r="G197" s="1"/>
  <c r="M197"/>
  <c r="AH197" i="13" s="1"/>
  <c r="F198" i="7"/>
  <c r="G198" s="1"/>
  <c r="I198" s="1"/>
  <c r="K198" s="1"/>
  <c r="J198" i="13" s="1"/>
  <c r="M198" i="7"/>
  <c r="AH198" i="18" s="1"/>
  <c r="F199" i="7"/>
  <c r="G199" s="1"/>
  <c r="M199"/>
  <c r="AH199" i="18" s="1"/>
  <c r="F200" i="7"/>
  <c r="G200" s="1"/>
  <c r="I200" s="1"/>
  <c r="K200" s="1"/>
  <c r="J200" i="13" s="1"/>
  <c r="M200" i="7"/>
  <c r="AH200" i="18" s="1"/>
  <c r="F201" i="7"/>
  <c r="G201" s="1"/>
  <c r="I201" s="1"/>
  <c r="K201" s="1"/>
  <c r="J201" i="13" s="1"/>
  <c r="M201" i="7"/>
  <c r="AH201" i="13" s="1"/>
  <c r="F202" i="7"/>
  <c r="G202" s="1"/>
  <c r="I202" s="1"/>
  <c r="K202" s="1"/>
  <c r="J202" i="13" s="1"/>
  <c r="M202" i="7"/>
  <c r="F203"/>
  <c r="G203" s="1"/>
  <c r="M203"/>
  <c r="AH203" i="18" s="1"/>
  <c r="F204" i="7"/>
  <c r="G204" s="1"/>
  <c r="M204"/>
  <c r="AH204" i="18" s="1"/>
  <c r="F205" i="7"/>
  <c r="G205" s="1"/>
  <c r="I205" s="1"/>
  <c r="K205" s="1"/>
  <c r="J205" i="13" s="1"/>
  <c r="M205" i="7"/>
  <c r="AH205" i="13" s="1"/>
  <c r="F206" i="7"/>
  <c r="G206" s="1"/>
  <c r="M206"/>
  <c r="F207"/>
  <c r="G207" s="1"/>
  <c r="M207"/>
  <c r="AH207" i="18" s="1"/>
  <c r="F208" i="7"/>
  <c r="G208" s="1"/>
  <c r="I208" s="1"/>
  <c r="K208" s="1"/>
  <c r="J208" i="13" s="1"/>
  <c r="M208" i="7"/>
  <c r="AH208" i="18" s="1"/>
  <c r="F209" i="7"/>
  <c r="G209" s="1"/>
  <c r="I209" s="1"/>
  <c r="K209" s="1"/>
  <c r="J209" i="13" s="1"/>
  <c r="M209" i="7"/>
  <c r="AH209" i="18" s="1"/>
  <c r="F210" i="7"/>
  <c r="G210" s="1"/>
  <c r="I210" s="1"/>
  <c r="K210" s="1"/>
  <c r="J210" i="13" s="1"/>
  <c r="M210" i="7"/>
  <c r="F211"/>
  <c r="G211" s="1"/>
  <c r="M211"/>
  <c r="AH211" i="18" s="1"/>
  <c r="F212" i="7"/>
  <c r="G212" s="1"/>
  <c r="I212" s="1"/>
  <c r="K212" s="1"/>
  <c r="J212" i="13" s="1"/>
  <c r="M212" i="7"/>
  <c r="F213"/>
  <c r="G213" s="1"/>
  <c r="I213" s="1"/>
  <c r="K213" s="1"/>
  <c r="J213" i="13" s="1"/>
  <c r="M213" i="7"/>
  <c r="F214"/>
  <c r="G214" s="1"/>
  <c r="I214" s="1"/>
  <c r="K214" s="1"/>
  <c r="J214" i="13" s="1"/>
  <c r="M214" i="7"/>
  <c r="AH214" i="18" s="1"/>
  <c r="F215" i="7"/>
  <c r="G215" s="1"/>
  <c r="M215"/>
  <c r="AH215" i="18" s="1"/>
  <c r="F216" i="7"/>
  <c r="G216" s="1"/>
  <c r="I216" s="1"/>
  <c r="K216" s="1"/>
  <c r="J216" i="13" s="1"/>
  <c r="M216" i="7"/>
  <c r="AH216" i="18" s="1"/>
  <c r="F217" i="7"/>
  <c r="G217" s="1"/>
  <c r="M217"/>
  <c r="F218"/>
  <c r="G218" s="1"/>
  <c r="I218" s="1"/>
  <c r="K218" s="1"/>
  <c r="J218" i="13" s="1"/>
  <c r="M218" i="7"/>
  <c r="F219"/>
  <c r="G219" s="1"/>
  <c r="M219"/>
  <c r="AH219" i="18" s="1"/>
  <c r="F220" i="7"/>
  <c r="G220" s="1"/>
  <c r="M220"/>
  <c r="AH220" i="18" s="1"/>
  <c r="F221" i="7"/>
  <c r="G221" s="1"/>
  <c r="I221" s="1"/>
  <c r="K221" s="1"/>
  <c r="J221" i="13" s="1"/>
  <c r="M221" i="7"/>
  <c r="F222"/>
  <c r="G222" s="1"/>
  <c r="M222"/>
  <c r="F223"/>
  <c r="G223"/>
  <c r="I223" s="1"/>
  <c r="K223" s="1"/>
  <c r="J223" i="13" s="1"/>
  <c r="M223" i="7"/>
  <c r="AH231" i="11" s="1"/>
  <c r="F224" i="7"/>
  <c r="G224" s="1"/>
  <c r="M224"/>
  <c r="AH224" i="18" s="1"/>
  <c r="F225" i="7"/>
  <c r="G225" s="1"/>
  <c r="I225" s="1"/>
  <c r="K225" s="1"/>
  <c r="J225" i="13" s="1"/>
  <c r="M225" i="7"/>
  <c r="AH225" i="18" s="1"/>
  <c r="F226" i="7"/>
  <c r="G226" s="1"/>
  <c r="I226" s="1"/>
  <c r="K226" s="1"/>
  <c r="J226" i="13" s="1"/>
  <c r="M226" i="7"/>
  <c r="AH226" i="13" s="1"/>
  <c r="F227" i="7"/>
  <c r="G227" s="1"/>
  <c r="M227"/>
  <c r="AH227" i="18" s="1"/>
  <c r="F228" i="7"/>
  <c r="G228" s="1"/>
  <c r="I228" s="1"/>
  <c r="K228" s="1"/>
  <c r="J228" i="13" s="1"/>
  <c r="M228" i="7"/>
  <c r="AH228" i="18" s="1"/>
  <c r="F229" i="7"/>
  <c r="G229" s="1"/>
  <c r="M229"/>
  <c r="AH229" i="13" s="1"/>
  <c r="F230" i="7"/>
  <c r="G230" s="1"/>
  <c r="M230"/>
  <c r="F231"/>
  <c r="G231" s="1"/>
  <c r="I231" s="1"/>
  <c r="K231" s="1"/>
  <c r="J231" i="13" s="1"/>
  <c r="M231" i="7"/>
  <c r="AH239" i="11" s="1"/>
  <c r="F232" i="7"/>
  <c r="G232" s="1"/>
  <c r="M232"/>
  <c r="AH232" i="18" s="1"/>
  <c r="F233" i="7"/>
  <c r="G233" s="1"/>
  <c r="I233" s="1"/>
  <c r="K233" s="1"/>
  <c r="J233" i="13" s="1"/>
  <c r="M233" i="7"/>
  <c r="AH233" i="18" s="1"/>
  <c r="F234" i="7"/>
  <c r="G234" s="1"/>
  <c r="M234"/>
  <c r="F235"/>
  <c r="G235" s="1"/>
  <c r="M235"/>
  <c r="AH235" i="18" s="1"/>
  <c r="F236" i="7"/>
  <c r="G236" s="1"/>
  <c r="M236"/>
  <c r="AH236" i="18" s="1"/>
  <c r="F237" i="7"/>
  <c r="G237" s="1"/>
  <c r="I237" s="1"/>
  <c r="K237" s="1"/>
  <c r="J237" i="13" s="1"/>
  <c r="M237" i="7"/>
  <c r="AH237" i="18" s="1"/>
  <c r="F238" i="7"/>
  <c r="G238" s="1"/>
  <c r="I238" s="1"/>
  <c r="K238" s="1"/>
  <c r="J238" i="13" s="1"/>
  <c r="M238" i="7"/>
  <c r="F239"/>
  <c r="G239" s="1"/>
  <c r="M239"/>
  <c r="AH239" i="18" s="1"/>
  <c r="F240" i="7"/>
  <c r="G240" s="1"/>
  <c r="I240" s="1"/>
  <c r="K240" s="1"/>
  <c r="J240" i="13" s="1"/>
  <c r="M240" i="7"/>
  <c r="F241"/>
  <c r="G241" s="1"/>
  <c r="I241" s="1"/>
  <c r="K241" s="1"/>
  <c r="J241" i="13" s="1"/>
  <c r="M241" i="7"/>
  <c r="F242"/>
  <c r="G242" s="1"/>
  <c r="M242"/>
  <c r="F243"/>
  <c r="G243" s="1"/>
  <c r="M243"/>
  <c r="AH243" i="18" s="1"/>
  <c r="F244" i="7"/>
  <c r="G244" s="1"/>
  <c r="I244" s="1"/>
  <c r="K244" s="1"/>
  <c r="J244" i="13" s="1"/>
  <c r="M244" i="7"/>
  <c r="AH244" i="18" s="1"/>
  <c r="F245" i="7"/>
  <c r="G245" s="1"/>
  <c r="I245" s="1"/>
  <c r="K245" s="1"/>
  <c r="J245" i="13" s="1"/>
  <c r="M245" i="7"/>
  <c r="AH245" i="13" s="1"/>
  <c r="F246" i="7"/>
  <c r="G246" s="1"/>
  <c r="I246" s="1"/>
  <c r="K246" s="1"/>
  <c r="J246" i="13" s="1"/>
  <c r="M246" i="7"/>
  <c r="AH246" i="13" s="1"/>
  <c r="F247" i="7"/>
  <c r="G247" s="1"/>
  <c r="M247"/>
  <c r="AH247" i="18" s="1"/>
  <c r="F248" i="7"/>
  <c r="G248" s="1"/>
  <c r="I248" s="1"/>
  <c r="K248" s="1"/>
  <c r="J248" i="13" s="1"/>
  <c r="M248" i="7"/>
  <c r="AH248" i="18" s="1"/>
  <c r="F249" i="7"/>
  <c r="G249" s="1"/>
  <c r="M249"/>
  <c r="AH249" i="13" s="1"/>
  <c r="F250" i="7"/>
  <c r="G250" s="1"/>
  <c r="I250" s="1"/>
  <c r="K250" s="1"/>
  <c r="J250" i="13" s="1"/>
  <c r="M250" i="7"/>
  <c r="F251"/>
  <c r="G251" s="1"/>
  <c r="I251" s="1"/>
  <c r="K251" s="1"/>
  <c r="J251" i="13" s="1"/>
  <c r="M251" i="7"/>
  <c r="AH251" i="18" s="1"/>
  <c r="F252" i="7"/>
  <c r="G252" s="1"/>
  <c r="I252" s="1"/>
  <c r="K252" s="1"/>
  <c r="J252" i="13" s="1"/>
  <c r="M252" i="7"/>
  <c r="AH252" i="18" s="1"/>
  <c r="F253" i="7"/>
  <c r="G253" s="1"/>
  <c r="I253" s="1"/>
  <c r="K253" s="1"/>
  <c r="J253" i="13" s="1"/>
  <c r="M253" i="7"/>
  <c r="AH253" i="13" s="1"/>
  <c r="F254" i="7"/>
  <c r="G254" s="1"/>
  <c r="I254" s="1"/>
  <c r="K254" s="1"/>
  <c r="J254" i="13" s="1"/>
  <c r="M254" i="7"/>
  <c r="F255"/>
  <c r="G255" s="1"/>
  <c r="I255" s="1"/>
  <c r="K255" s="1"/>
  <c r="J255" i="13" s="1"/>
  <c r="M255" i="7"/>
  <c r="AH255" i="18" s="1"/>
  <c r="F256" i="7"/>
  <c r="G256"/>
  <c r="M256"/>
  <c r="AH256" i="18" s="1"/>
  <c r="F257" i="7"/>
  <c r="G257" s="1"/>
  <c r="M257"/>
  <c r="AH257" i="13" s="1"/>
  <c r="F258" i="7"/>
  <c r="G258" s="1"/>
  <c r="I258" s="1"/>
  <c r="K258" s="1"/>
  <c r="J258" i="13" s="1"/>
  <c r="M258" i="7"/>
  <c r="AH258" i="13" s="1"/>
  <c r="F259" i="7"/>
  <c r="G259" s="1"/>
  <c r="M259"/>
  <c r="AH259" i="18" s="1"/>
  <c r="F260" i="7"/>
  <c r="G260" s="1"/>
  <c r="I260" s="1"/>
  <c r="K260" s="1"/>
  <c r="J260" i="13" s="1"/>
  <c r="M260" i="7"/>
  <c r="AH260" i="18" s="1"/>
  <c r="F261" i="7"/>
  <c r="G261"/>
  <c r="M261"/>
  <c r="AH261" i="13" s="1"/>
  <c r="F262" i="7"/>
  <c r="G262" s="1"/>
  <c r="I262" s="1"/>
  <c r="K262" s="1"/>
  <c r="J262" i="13" s="1"/>
  <c r="M262" i="7"/>
  <c r="AH262" i="18" s="1"/>
  <c r="F263" i="7"/>
  <c r="G263" s="1"/>
  <c r="M263"/>
  <c r="F264"/>
  <c r="G264" s="1"/>
  <c r="I264" s="1"/>
  <c r="K264" s="1"/>
  <c r="J264" i="13" s="1"/>
  <c r="M264" i="7"/>
  <c r="AH264" i="18" s="1"/>
  <c r="F265" i="7"/>
  <c r="G265" s="1"/>
  <c r="M265"/>
  <c r="AH265" i="13" s="1"/>
  <c r="F266" i="7"/>
  <c r="G266" s="1"/>
  <c r="I266" s="1"/>
  <c r="K266" s="1"/>
  <c r="J266" i="13" s="1"/>
  <c r="M266" i="7"/>
  <c r="F267"/>
  <c r="G267" s="1"/>
  <c r="M267"/>
  <c r="AH267" i="18" s="1"/>
  <c r="F268" i="7"/>
  <c r="G268" s="1"/>
  <c r="I268" s="1"/>
  <c r="K268" s="1"/>
  <c r="J268" i="13" s="1"/>
  <c r="M268" i="7"/>
  <c r="AH268" i="18" s="1"/>
  <c r="F269" i="7"/>
  <c r="G269" s="1"/>
  <c r="I269" s="1"/>
  <c r="K269" s="1"/>
  <c r="J269" i="13" s="1"/>
  <c r="M269" i="7"/>
  <c r="AH269" i="13" s="1"/>
  <c r="F270" i="7"/>
  <c r="G270" s="1"/>
  <c r="I270" s="1"/>
  <c r="K270" s="1"/>
  <c r="J270" i="13" s="1"/>
  <c r="M270" i="7"/>
  <c r="F271"/>
  <c r="G271" s="1"/>
  <c r="M271"/>
  <c r="AH271" i="18" s="1"/>
  <c r="F272" i="7"/>
  <c r="G272" s="1"/>
  <c r="I272" s="1"/>
  <c r="K272" s="1"/>
  <c r="J272" i="13" s="1"/>
  <c r="M272" i="7"/>
  <c r="F273"/>
  <c r="G273" s="1"/>
  <c r="I273" s="1"/>
  <c r="K273" s="1"/>
  <c r="J273" i="13" s="1"/>
  <c r="M273" i="7"/>
  <c r="AH273" i="13" s="1"/>
  <c r="F274" i="7"/>
  <c r="G274" s="1"/>
  <c r="I274" s="1"/>
  <c r="K274" s="1"/>
  <c r="J274" i="13" s="1"/>
  <c r="M274" i="7"/>
  <c r="F275"/>
  <c r="G275" s="1"/>
  <c r="M275"/>
  <c r="AH275" i="18" s="1"/>
  <c r="F276" i="7"/>
  <c r="G276" s="1"/>
  <c r="I276" s="1"/>
  <c r="K276" s="1"/>
  <c r="J276" i="13" s="1"/>
  <c r="M276" i="7"/>
  <c r="AH276" i="18" s="1"/>
  <c r="F277" i="7"/>
  <c r="G277"/>
  <c r="M277"/>
  <c r="AH277" i="13" s="1"/>
  <c r="F278" i="7"/>
  <c r="G278" s="1"/>
  <c r="I278" s="1"/>
  <c r="K278" s="1"/>
  <c r="J278" i="13" s="1"/>
  <c r="M278" i="7"/>
  <c r="AH278" i="13" s="1"/>
  <c r="F279" i="7"/>
  <c r="G279" s="1"/>
  <c r="M279"/>
  <c r="AH279" i="18" s="1"/>
  <c r="F280" i="7"/>
  <c r="G280" s="1"/>
  <c r="M280"/>
  <c r="AH280" i="18" s="1"/>
  <c r="F281" i="7"/>
  <c r="G281" s="1"/>
  <c r="I281" s="1"/>
  <c r="K281" s="1"/>
  <c r="J281" i="13" s="1"/>
  <c r="M281" i="7"/>
  <c r="AH289" i="11" s="1"/>
  <c r="F282" i="7"/>
  <c r="G282" s="1"/>
  <c r="I282" s="1"/>
  <c r="K282" s="1"/>
  <c r="J282" i="13" s="1"/>
  <c r="M282" i="7"/>
  <c r="AH282" i="13" s="1"/>
  <c r="F283" i="7"/>
  <c r="G283" s="1"/>
  <c r="M283"/>
  <c r="AH283" i="18" s="1"/>
  <c r="F284" i="7"/>
  <c r="G284" s="1"/>
  <c r="I284" s="1"/>
  <c r="K284" s="1"/>
  <c r="J284" i="13" s="1"/>
  <c r="M284" i="7"/>
  <c r="AH284" i="18" s="1"/>
  <c r="F285" i="7"/>
  <c r="G285" s="1"/>
  <c r="I285" s="1"/>
  <c r="K285" s="1"/>
  <c r="J285" i="13" s="1"/>
  <c r="M285" i="7"/>
  <c r="AH285" i="13" s="1"/>
  <c r="F286" i="7"/>
  <c r="G286" s="1"/>
  <c r="I286" s="1"/>
  <c r="K286" s="1"/>
  <c r="J286" i="13" s="1"/>
  <c r="M286" i="7"/>
  <c r="AH286" i="13" s="1"/>
  <c r="F287" i="7"/>
  <c r="G287" s="1"/>
  <c r="M287"/>
  <c r="AH287" i="18" s="1"/>
  <c r="F288" i="7"/>
  <c r="G288" s="1"/>
  <c r="M288"/>
  <c r="AH288" i="18" s="1"/>
  <c r="F289" i="7"/>
  <c r="G289" s="1"/>
  <c r="M289"/>
  <c r="AH289" i="13" s="1"/>
  <c r="F290" i="7"/>
  <c r="G290" s="1"/>
  <c r="M290"/>
  <c r="F291"/>
  <c r="G291" s="1"/>
  <c r="I291" s="1"/>
  <c r="K291" s="1"/>
  <c r="J291" i="13" s="1"/>
  <c r="M291" i="7"/>
  <c r="AH291" i="18" s="1"/>
  <c r="F292" i="7"/>
  <c r="G292" s="1"/>
  <c r="M292"/>
  <c r="AH292" i="18" s="1"/>
  <c r="F293" i="7"/>
  <c r="G293" s="1"/>
  <c r="M293"/>
  <c r="AH293" i="13" s="1"/>
  <c r="F294" i="7"/>
  <c r="G294" s="1"/>
  <c r="I294" s="1"/>
  <c r="K294" s="1"/>
  <c r="J294" i="13" s="1"/>
  <c r="M294" i="7"/>
  <c r="F295"/>
  <c r="G295" s="1"/>
  <c r="M295"/>
  <c r="AH303" i="11" s="1"/>
  <c r="F296" i="7"/>
  <c r="G296" s="1"/>
  <c r="I296" s="1"/>
  <c r="K296" s="1"/>
  <c r="J296" i="13" s="1"/>
  <c r="M296" i="7"/>
  <c r="AH296" i="18" s="1"/>
  <c r="F297" i="7"/>
  <c r="G297" s="1"/>
  <c r="I297" s="1"/>
  <c r="K297" s="1"/>
  <c r="J297" i="13" s="1"/>
  <c r="M297" i="7"/>
  <c r="AH297" i="13" s="1"/>
  <c r="F298" i="7"/>
  <c r="G298" s="1"/>
  <c r="I298" s="1"/>
  <c r="K298" s="1"/>
  <c r="J298" i="13" s="1"/>
  <c r="M298" i="7"/>
  <c r="F299"/>
  <c r="G299" s="1"/>
  <c r="M299"/>
  <c r="AH299" i="18" s="1"/>
  <c r="F300" i="7"/>
  <c r="G300" s="1"/>
  <c r="I300" s="1"/>
  <c r="K300" s="1"/>
  <c r="J300" i="13" s="1"/>
  <c r="M300" i="7"/>
  <c r="AH300" i="18" s="1"/>
  <c r="F301" i="7"/>
  <c r="G301" s="1"/>
  <c r="M301"/>
  <c r="AH301" i="13" s="1"/>
  <c r="F302" i="7"/>
  <c r="G302" s="1"/>
  <c r="M302"/>
  <c r="F303"/>
  <c r="G303" s="1"/>
  <c r="M303"/>
  <c r="AH303" i="18" s="1"/>
  <c r="F304" i="7"/>
  <c r="G304" s="1"/>
  <c r="M304"/>
  <c r="AH304" i="18" s="1"/>
  <c r="F305" i="7"/>
  <c r="G305" s="1"/>
  <c r="I305" s="1"/>
  <c r="K305" s="1"/>
  <c r="J305" i="13" s="1"/>
  <c r="M305" i="7"/>
  <c r="F306"/>
  <c r="G306" s="1"/>
  <c r="M306"/>
  <c r="AH306" i="13" s="1"/>
  <c r="F307" i="7"/>
  <c r="G307" s="1"/>
  <c r="M307"/>
  <c r="AH307" i="18" s="1"/>
  <c r="F308" i="7"/>
  <c r="G308" s="1"/>
  <c r="M308"/>
  <c r="AH308" i="18" s="1"/>
  <c r="F309" i="7"/>
  <c r="G309" s="1"/>
  <c r="M309"/>
  <c r="AH309" i="13" s="1"/>
  <c r="F310" i="7"/>
  <c r="G310" s="1"/>
  <c r="M310"/>
  <c r="F311"/>
  <c r="G311" s="1"/>
  <c r="M311"/>
  <c r="AH311" i="18" s="1"/>
  <c r="F312" i="7"/>
  <c r="G312" s="1"/>
  <c r="I312" s="1"/>
  <c r="K312" s="1"/>
  <c r="J312" i="13" s="1"/>
  <c r="M312" i="7"/>
  <c r="AH312" i="18" s="1"/>
  <c r="F313" i="7"/>
  <c r="G313" s="1"/>
  <c r="I313" s="1"/>
  <c r="K313" s="1"/>
  <c r="J313" i="13" s="1"/>
  <c r="M313" i="7"/>
  <c r="AH313" i="13" s="1"/>
  <c r="F314" i="7"/>
  <c r="G314" s="1"/>
  <c r="I314" s="1"/>
  <c r="K314" s="1"/>
  <c r="J314" i="13" s="1"/>
  <c r="M314" i="7"/>
  <c r="F315"/>
  <c r="G315" s="1"/>
  <c r="I315" s="1"/>
  <c r="K315" s="1"/>
  <c r="J315" i="13" s="1"/>
  <c r="M315" i="7"/>
  <c r="AH315" i="18" s="1"/>
  <c r="F316" i="7"/>
  <c r="G316" s="1"/>
  <c r="M316"/>
  <c r="AH316" i="18" s="1"/>
  <c r="F317" i="7"/>
  <c r="G317" s="1"/>
  <c r="I317" s="1"/>
  <c r="K317" s="1"/>
  <c r="J317" i="13" s="1"/>
  <c r="M317" i="7"/>
  <c r="AH317" i="13" s="1"/>
  <c r="F318" i="7"/>
  <c r="G318" s="1"/>
  <c r="M318"/>
  <c r="F319"/>
  <c r="G319"/>
  <c r="M319"/>
  <c r="AH319" i="18" s="1"/>
  <c r="F320" i="7"/>
  <c r="G320" s="1"/>
  <c r="M320"/>
  <c r="AH320" i="18" s="1"/>
  <c r="F321" i="7"/>
  <c r="G321" s="1"/>
  <c r="M321"/>
  <c r="AH321" i="13" s="1"/>
  <c r="F322" i="7"/>
  <c r="G322" s="1"/>
  <c r="I322" s="1"/>
  <c r="K322" s="1"/>
  <c r="J322" i="13" s="1"/>
  <c r="M322" i="7"/>
  <c r="F323"/>
  <c r="G323" s="1"/>
  <c r="M323"/>
  <c r="AH323" i="18" s="1"/>
  <c r="F324" i="7"/>
  <c r="G324" s="1"/>
  <c r="I324" s="1"/>
  <c r="K324" s="1"/>
  <c r="J324" i="13" s="1"/>
  <c r="M324" i="7"/>
  <c r="AH324" i="18" s="1"/>
  <c r="F325" i="7"/>
  <c r="G325" s="1"/>
  <c r="M325"/>
  <c r="AH325" i="13" s="1"/>
  <c r="F326" i="7"/>
  <c r="G326" s="1"/>
  <c r="I326" s="1"/>
  <c r="K326" s="1"/>
  <c r="J326" i="13" s="1"/>
  <c r="M326" i="7"/>
  <c r="AH326" i="13" s="1"/>
  <c r="F327" i="7"/>
  <c r="G327" s="1"/>
  <c r="M327"/>
  <c r="AH327" i="18" s="1"/>
  <c r="F328" i="7"/>
  <c r="G328" s="1"/>
  <c r="I328" s="1"/>
  <c r="K328" s="1"/>
  <c r="J328" i="13" s="1"/>
  <c r="M328" i="7"/>
  <c r="AH328" i="18" s="1"/>
  <c r="F329" i="7"/>
  <c r="G329" s="1"/>
  <c r="M329"/>
  <c r="AH329" i="13" s="1"/>
  <c r="F330" i="7"/>
  <c r="G330" s="1"/>
  <c r="I330" s="1"/>
  <c r="K330" s="1"/>
  <c r="J330" i="13" s="1"/>
  <c r="M330" i="7"/>
  <c r="AH330" i="13" s="1"/>
  <c r="F331" i="7"/>
  <c r="G331" s="1"/>
  <c r="I331" s="1"/>
  <c r="K331" s="1"/>
  <c r="J331" i="13" s="1"/>
  <c r="M331" i="7"/>
  <c r="AH331" i="18" s="1"/>
  <c r="F332" i="7"/>
  <c r="G332" s="1"/>
  <c r="I332" s="1"/>
  <c r="K332" s="1"/>
  <c r="J332" i="13" s="1"/>
  <c r="M332" i="7"/>
  <c r="AH332" i="18" s="1"/>
  <c r="F333" i="7"/>
  <c r="G333" s="1"/>
  <c r="I333" s="1"/>
  <c r="K333" s="1"/>
  <c r="J333" i="13" s="1"/>
  <c r="M333" i="7"/>
  <c r="AH333" i="13" s="1"/>
  <c r="F334" i="7"/>
  <c r="G334" s="1"/>
  <c r="I334" s="1"/>
  <c r="K334" s="1"/>
  <c r="J334" i="13" s="1"/>
  <c r="M334" i="7"/>
  <c r="AH334" i="13" s="1"/>
  <c r="F335" i="7"/>
  <c r="G335" s="1"/>
  <c r="M335"/>
  <c r="AH335" i="18" s="1"/>
  <c r="F336" i="7"/>
  <c r="G336" s="1"/>
  <c r="I336" s="1"/>
  <c r="K336" s="1"/>
  <c r="J336" i="13" s="1"/>
  <c r="M336" i="7"/>
  <c r="AH336" i="18" s="1"/>
  <c r="F337" i="7"/>
  <c r="G337" s="1"/>
  <c r="I337" s="1"/>
  <c r="K337" s="1"/>
  <c r="J337" i="13" s="1"/>
  <c r="M337" i="7"/>
  <c r="AH337" i="13" s="1"/>
  <c r="F338" i="7"/>
  <c r="G338" s="1"/>
  <c r="M338"/>
  <c r="AH338" i="18" s="1"/>
  <c r="F339" i="7"/>
  <c r="G339" s="1"/>
  <c r="M339"/>
  <c r="AH339" i="18" s="1"/>
  <c r="F340" i="7"/>
  <c r="G340" s="1"/>
  <c r="I340" s="1"/>
  <c r="K340" s="1"/>
  <c r="J340" i="13" s="1"/>
  <c r="M340" i="7"/>
  <c r="AH340" i="18" s="1"/>
  <c r="F341" i="7"/>
  <c r="G341" s="1"/>
  <c r="M341"/>
  <c r="AH341" i="13" s="1"/>
  <c r="F342" i="7"/>
  <c r="G342" s="1"/>
  <c r="I342" s="1"/>
  <c r="K342" s="1"/>
  <c r="J342" i="13" s="1"/>
  <c r="M342" i="7"/>
  <c r="F343"/>
  <c r="G343" s="1"/>
  <c r="I343" s="1"/>
  <c r="K343" s="1"/>
  <c r="J343" i="13" s="1"/>
  <c r="M343" i="7"/>
  <c r="AH343" i="18" s="1"/>
  <c r="F344" i="7"/>
  <c r="G344" s="1"/>
  <c r="I344" s="1"/>
  <c r="K344" s="1"/>
  <c r="J344" i="13" s="1"/>
  <c r="M344" i="7"/>
  <c r="AH344" i="18" s="1"/>
  <c r="F345" i="7"/>
  <c r="G345" s="1"/>
  <c r="I345" s="1"/>
  <c r="K345" s="1"/>
  <c r="J345" i="13" s="1"/>
  <c r="M345" i="7"/>
  <c r="AH345" i="13" s="1"/>
  <c r="F346" i="7"/>
  <c r="G346" s="1"/>
  <c r="I346" s="1"/>
  <c r="K346" s="1"/>
  <c r="J346" i="13" s="1"/>
  <c r="M346" i="7"/>
  <c r="F347"/>
  <c r="G347" s="1"/>
  <c r="I347" s="1"/>
  <c r="K347" s="1"/>
  <c r="J347" i="13" s="1"/>
  <c r="M347" i="7"/>
  <c r="AH347" i="18" s="1"/>
  <c r="F348" i="7"/>
  <c r="G348" s="1"/>
  <c r="I348" s="1"/>
  <c r="K348" s="1"/>
  <c r="J348" i="13" s="1"/>
  <c r="M348" i="7"/>
  <c r="AH348" i="18" s="1"/>
  <c r="F349" i="7"/>
  <c r="G349" s="1"/>
  <c r="I349" s="1"/>
  <c r="K349" s="1"/>
  <c r="J349" i="13" s="1"/>
  <c r="M349" i="7"/>
  <c r="AH349" i="13" s="1"/>
  <c r="F350" i="7"/>
  <c r="G350" s="1"/>
  <c r="I350" s="1"/>
  <c r="K350" s="1"/>
  <c r="J350" i="13" s="1"/>
  <c r="M350" i="7"/>
  <c r="F351"/>
  <c r="G351" s="1"/>
  <c r="M351"/>
  <c r="AH351" i="18" s="1"/>
  <c r="F352" i="7"/>
  <c r="G352" s="1"/>
  <c r="I352" s="1"/>
  <c r="K352" s="1"/>
  <c r="J352" i="13" s="1"/>
  <c r="M352" i="7"/>
  <c r="AH352" i="18" s="1"/>
  <c r="F353" i="7"/>
  <c r="G353" s="1"/>
  <c r="I353" s="1"/>
  <c r="K353" s="1"/>
  <c r="J353" i="13" s="1"/>
  <c r="M353" i="7"/>
  <c r="AH353" i="13" s="1"/>
  <c r="F354" i="7"/>
  <c r="G354" s="1"/>
  <c r="I354" s="1"/>
  <c r="K354" s="1"/>
  <c r="J354" i="13" s="1"/>
  <c r="M354" i="7"/>
  <c r="F355"/>
  <c r="G355" s="1"/>
  <c r="I355" s="1"/>
  <c r="K355" s="1"/>
  <c r="J355" i="13" s="1"/>
  <c r="M355" i="7"/>
  <c r="AH355" i="18" s="1"/>
  <c r="F356" i="7"/>
  <c r="G356" s="1"/>
  <c r="I356" s="1"/>
  <c r="K356" s="1"/>
  <c r="J356" i="13" s="1"/>
  <c r="M356" i="7"/>
  <c r="AH356" i="18" s="1"/>
  <c r="F357" i="7"/>
  <c r="G357" s="1"/>
  <c r="I357" s="1"/>
  <c r="K357" s="1"/>
  <c r="J357" i="13" s="1"/>
  <c r="M357" i="7"/>
  <c r="AH357" i="13" s="1"/>
  <c r="F358" i="7"/>
  <c r="G358" s="1"/>
  <c r="I358" s="1"/>
  <c r="K358" s="1"/>
  <c r="J358" i="13" s="1"/>
  <c r="M358" i="7"/>
  <c r="F359"/>
  <c r="G359" s="1"/>
  <c r="I359" s="1"/>
  <c r="K359" s="1"/>
  <c r="J359" i="13" s="1"/>
  <c r="M359" i="7"/>
  <c r="AH359" i="18" s="1"/>
  <c r="F360" i="7"/>
  <c r="G360" s="1"/>
  <c r="I360" s="1"/>
  <c r="K360" s="1"/>
  <c r="J360" i="13" s="1"/>
  <c r="M360" i="7"/>
  <c r="AH360" i="18" s="1"/>
  <c r="F361" i="7"/>
  <c r="G361" s="1"/>
  <c r="I361" s="1"/>
  <c r="K361" s="1"/>
  <c r="J361" i="13" s="1"/>
  <c r="M361" i="7"/>
  <c r="AH361" i="13" s="1"/>
  <c r="F362" i="7"/>
  <c r="G362" s="1"/>
  <c r="I362" s="1"/>
  <c r="K362" s="1"/>
  <c r="J362" i="13" s="1"/>
  <c r="M362" i="7"/>
  <c r="AH362" i="18" s="1"/>
  <c r="F363" i="7"/>
  <c r="G363" s="1"/>
  <c r="M363"/>
  <c r="AH363" i="18" s="1"/>
  <c r="F364" i="7"/>
  <c r="G364" s="1"/>
  <c r="M364"/>
  <c r="AH364" i="18" s="1"/>
  <c r="F365" i="7"/>
  <c r="G365" s="1"/>
  <c r="I365" s="1"/>
  <c r="K365" s="1"/>
  <c r="J365" i="13" s="1"/>
  <c r="M365" i="7"/>
  <c r="AH365" i="13" s="1"/>
  <c r="F366" i="7"/>
  <c r="G366" s="1"/>
  <c r="I366" s="1"/>
  <c r="K366" s="1"/>
  <c r="J366" i="13" s="1"/>
  <c r="M366" i="7"/>
  <c r="AH366" i="13" s="1"/>
  <c r="F367" i="7"/>
  <c r="G367" s="1"/>
  <c r="M367"/>
  <c r="AH367" i="18" s="1"/>
  <c r="F368" i="7"/>
  <c r="G368" s="1"/>
  <c r="M368"/>
  <c r="AH368" i="18" s="1"/>
  <c r="F369" i="7"/>
  <c r="G369" s="1"/>
  <c r="I369" s="1"/>
  <c r="K369" s="1"/>
  <c r="J369" i="13" s="1"/>
  <c r="M369" i="7"/>
  <c r="AH369" i="13" s="1"/>
  <c r="F370" i="7"/>
  <c r="G370" s="1"/>
  <c r="I370" s="1"/>
  <c r="K370" s="1"/>
  <c r="J370" i="13" s="1"/>
  <c r="M370" i="7"/>
  <c r="F371"/>
  <c r="G371" s="1"/>
  <c r="I371" s="1"/>
  <c r="K371" s="1"/>
  <c r="J371" i="13" s="1"/>
  <c r="M371" i="7"/>
  <c r="AH371" i="18" s="1"/>
  <c r="F372" i="7"/>
  <c r="G372" s="1"/>
  <c r="I372" s="1"/>
  <c r="K372" s="1"/>
  <c r="J372" i="13" s="1"/>
  <c r="M372" i="7"/>
  <c r="AH372" i="18" s="1"/>
  <c r="F373" i="7"/>
  <c r="G373" s="1"/>
  <c r="M373"/>
  <c r="AH373" i="13" s="1"/>
  <c r="F374" i="7"/>
  <c r="G374" s="1"/>
  <c r="I374" s="1"/>
  <c r="K374" s="1"/>
  <c r="J374" i="13" s="1"/>
  <c r="M374" i="7"/>
  <c r="F375"/>
  <c r="G375" s="1"/>
  <c r="I375" s="1"/>
  <c r="K375" s="1"/>
  <c r="J375" i="13" s="1"/>
  <c r="M375" i="7"/>
  <c r="AH375" i="18" s="1"/>
  <c r="F376" i="7"/>
  <c r="G376" s="1"/>
  <c r="I376" s="1"/>
  <c r="K376" s="1"/>
  <c r="J376" i="13" s="1"/>
  <c r="M376" i="7"/>
  <c r="AH376" i="18" s="1"/>
  <c r="F377" i="7"/>
  <c r="G377" s="1"/>
  <c r="I377" s="1"/>
  <c r="K377" s="1"/>
  <c r="J377" i="13" s="1"/>
  <c r="M377" i="7"/>
  <c r="F378"/>
  <c r="G378" s="1"/>
  <c r="I378" s="1"/>
  <c r="K378" s="1"/>
  <c r="J378" i="13" s="1"/>
  <c r="M378" i="7"/>
  <c r="F379"/>
  <c r="G379"/>
  <c r="I379" s="1"/>
  <c r="K379" s="1"/>
  <c r="J379" i="13" s="1"/>
  <c r="M379" i="7"/>
  <c r="AH379" i="18" s="1"/>
  <c r="F380" i="7"/>
  <c r="G380" s="1"/>
  <c r="M380"/>
  <c r="AH380" i="18" s="1"/>
  <c r="F381" i="7"/>
  <c r="G381" s="1"/>
  <c r="I381" s="1"/>
  <c r="K381" s="1"/>
  <c r="J381" i="13" s="1"/>
  <c r="M381" i="7"/>
  <c r="AH381" i="13" s="1"/>
  <c r="F382" i="7"/>
  <c r="G382" s="1"/>
  <c r="I382" s="1"/>
  <c r="K382" s="1"/>
  <c r="J382" i="13" s="1"/>
  <c r="M382" i="7"/>
  <c r="AH382" i="13" s="1"/>
  <c r="F383" i="7"/>
  <c r="G383" s="1"/>
  <c r="M383"/>
  <c r="AH383" i="18" s="1"/>
  <c r="F384" i="7"/>
  <c r="G384" s="1"/>
  <c r="M384"/>
  <c r="AH384" i="18" s="1"/>
  <c r="F385" i="7"/>
  <c r="G385" s="1"/>
  <c r="M385"/>
  <c r="AH385" i="13" s="1"/>
  <c r="F386" i="7"/>
  <c r="G386" s="1"/>
  <c r="I386" s="1"/>
  <c r="K386" s="1"/>
  <c r="J386" i="13" s="1"/>
  <c r="M386" i="7"/>
  <c r="AH386" i="13" s="1"/>
  <c r="F387" i="7"/>
  <c r="G387" s="1"/>
  <c r="I387" s="1"/>
  <c r="K387" s="1"/>
  <c r="J387" i="13" s="1"/>
  <c r="M387" i="7"/>
  <c r="AH387" i="18" s="1"/>
  <c r="F388" i="7"/>
  <c r="G388" s="1"/>
  <c r="M388"/>
  <c r="AH388" i="18" s="1"/>
  <c r="F389" i="7"/>
  <c r="G389" s="1"/>
  <c r="M389"/>
  <c r="AH389" i="13" s="1"/>
  <c r="F390" i="7"/>
  <c r="G390" s="1"/>
  <c r="I390" s="1"/>
  <c r="K390" s="1"/>
  <c r="J390" i="13" s="1"/>
  <c r="M390" i="7"/>
  <c r="AH390" i="13" s="1"/>
  <c r="F391" i="7"/>
  <c r="G391" s="1"/>
  <c r="I391" s="1"/>
  <c r="K391" s="1"/>
  <c r="J391" i="13" s="1"/>
  <c r="M391" i="7"/>
  <c r="F392"/>
  <c r="G392" s="1"/>
  <c r="M392"/>
  <c r="AH392" i="18" s="1"/>
  <c r="F393" i="7"/>
  <c r="G393" s="1"/>
  <c r="I393" s="1"/>
  <c r="K393" s="1"/>
  <c r="J393" i="13" s="1"/>
  <c r="M393" i="7"/>
  <c r="AH393" i="13" s="1"/>
  <c r="F394" i="7"/>
  <c r="G394" s="1"/>
  <c r="I394" s="1"/>
  <c r="K394" s="1"/>
  <c r="J394" i="13" s="1"/>
  <c r="M394" i="7"/>
  <c r="F395"/>
  <c r="G395" s="1"/>
  <c r="M395"/>
  <c r="AH395" i="18" s="1"/>
  <c r="F396" i="7"/>
  <c r="G396"/>
  <c r="I396" s="1"/>
  <c r="K396" s="1"/>
  <c r="J396" i="13" s="1"/>
  <c r="M396" i="7"/>
  <c r="AH396" i="18" s="1"/>
  <c r="F397" i="7"/>
  <c r="G397" s="1"/>
  <c r="M397"/>
  <c r="AH397" i="13" s="1"/>
  <c r="F398" i="7"/>
  <c r="G398" s="1"/>
  <c r="I398" s="1"/>
  <c r="K398" s="1"/>
  <c r="J398" i="13" s="1"/>
  <c r="M398" i="7"/>
  <c r="F399"/>
  <c r="G399" s="1"/>
  <c r="I399" s="1"/>
  <c r="K399" s="1"/>
  <c r="J399" i="13" s="1"/>
  <c r="M399" i="7"/>
  <c r="AH399" i="18" s="1"/>
  <c r="F400" i="7"/>
  <c r="G400" s="1"/>
  <c r="I400" s="1"/>
  <c r="K400" s="1"/>
  <c r="J400" i="13" s="1"/>
  <c r="M400" i="7"/>
  <c r="AH400" i="18" s="1"/>
  <c r="F401" i="7"/>
  <c r="G401" s="1"/>
  <c r="M401"/>
  <c r="F402"/>
  <c r="G402" s="1"/>
  <c r="I402" s="1"/>
  <c r="K402" s="1"/>
  <c r="J402" i="13" s="1"/>
  <c r="M402" i="7"/>
  <c r="F403"/>
  <c r="G403" s="1"/>
  <c r="I403" s="1"/>
  <c r="K403" s="1"/>
  <c r="J403" i="13" s="1"/>
  <c r="M403" i="7"/>
  <c r="AH403" i="18" s="1"/>
  <c r="F404" i="7"/>
  <c r="G404" s="1"/>
  <c r="I404" s="1"/>
  <c r="K404" s="1"/>
  <c r="J404" i="13" s="1"/>
  <c r="M404" i="7"/>
  <c r="AH404" i="18" s="1"/>
  <c r="F405" i="7"/>
  <c r="G405" s="1"/>
  <c r="M405"/>
  <c r="AH405" i="13" s="1"/>
  <c r="F406" i="7"/>
  <c r="G406" s="1"/>
  <c r="I406" s="1"/>
  <c r="K406" s="1"/>
  <c r="J406" i="13" s="1"/>
  <c r="M406" i="7"/>
  <c r="F407"/>
  <c r="G407" s="1"/>
  <c r="M407"/>
  <c r="AH407" i="18" s="1"/>
  <c r="F408" i="7"/>
  <c r="G408" s="1"/>
  <c r="M408"/>
  <c r="AH408" i="18" s="1"/>
  <c r="F409" i="7"/>
  <c r="G409" s="1"/>
  <c r="I409" s="1"/>
  <c r="K409" s="1"/>
  <c r="J409" i="13" s="1"/>
  <c r="M409" i="7"/>
  <c r="AH409" i="13" s="1"/>
  <c r="F410" i="7"/>
  <c r="G410" s="1"/>
  <c r="I410" s="1"/>
  <c r="K410" s="1"/>
  <c r="J410" i="13" s="1"/>
  <c r="M410" i="7"/>
  <c r="F411"/>
  <c r="G411" s="1"/>
  <c r="I411" s="1"/>
  <c r="K411" s="1"/>
  <c r="J411" i="13" s="1"/>
  <c r="M411" i="7"/>
  <c r="AH411" i="18" s="1"/>
  <c r="F412" i="7"/>
  <c r="G412" s="1"/>
  <c r="M412"/>
  <c r="AH412" i="18" s="1"/>
  <c r="F413" i="7"/>
  <c r="G413" s="1"/>
  <c r="I413" s="1"/>
  <c r="K413" s="1"/>
  <c r="J413" i="13" s="1"/>
  <c r="M413" i="7"/>
  <c r="AH413" i="13" s="1"/>
  <c r="F414" i="7"/>
  <c r="G414" s="1"/>
  <c r="I414" s="1"/>
  <c r="K414" s="1"/>
  <c r="J414" i="13" s="1"/>
  <c r="M414" i="7"/>
  <c r="F415"/>
  <c r="G415" s="1"/>
  <c r="M415"/>
  <c r="AH415" i="18" s="1"/>
  <c r="F416" i="7"/>
  <c r="G416" s="1"/>
  <c r="M416"/>
  <c r="AH416" i="18" s="1"/>
  <c r="F417" i="7"/>
  <c r="G417" s="1"/>
  <c r="M417"/>
  <c r="AH417" i="13" s="1"/>
  <c r="F418" i="7"/>
  <c r="G418" s="1"/>
  <c r="I418" s="1"/>
  <c r="K418" s="1"/>
  <c r="J418" i="13" s="1"/>
  <c r="M418" i="7"/>
  <c r="AH418" i="18" s="1"/>
  <c r="F419" i="7"/>
  <c r="G419" s="1"/>
  <c r="I419" s="1"/>
  <c r="K419" s="1"/>
  <c r="J419" i="13" s="1"/>
  <c r="M419" i="7"/>
  <c r="AH419" i="18" s="1"/>
  <c r="F420" i="7"/>
  <c r="G420" s="1"/>
  <c r="I420" s="1"/>
  <c r="K420" s="1"/>
  <c r="J420" i="13" s="1"/>
  <c r="M420" i="7"/>
  <c r="AH420" i="18" s="1"/>
  <c r="F421" i="7"/>
  <c r="G421" s="1"/>
  <c r="I421" s="1"/>
  <c r="K421" s="1"/>
  <c r="J421" i="13" s="1"/>
  <c r="M421" i="7"/>
  <c r="AH421" i="13" s="1"/>
  <c r="F422" i="7"/>
  <c r="G422" s="1"/>
  <c r="I422" s="1"/>
  <c r="K422" s="1"/>
  <c r="J422" i="13" s="1"/>
  <c r="M422" i="7"/>
  <c r="F423"/>
  <c r="G423" s="1"/>
  <c r="I423" s="1"/>
  <c r="K423" s="1"/>
  <c r="J423" i="13" s="1"/>
  <c r="M423" i="7"/>
  <c r="AH423" i="18" s="1"/>
  <c r="F424" i="7"/>
  <c r="G424" s="1"/>
  <c r="M424"/>
  <c r="AH424" i="18" s="1"/>
  <c r="F425" i="7"/>
  <c r="G425" s="1"/>
  <c r="I425" s="1"/>
  <c r="K425" s="1"/>
  <c r="J425" i="13" s="1"/>
  <c r="M425" i="7"/>
  <c r="AH425" i="13" s="1"/>
  <c r="F426" i="7"/>
  <c r="G426" s="1"/>
  <c r="M426"/>
  <c r="F427"/>
  <c r="G427" s="1"/>
  <c r="M427"/>
  <c r="AH427" i="18" s="1"/>
  <c r="F428" i="7"/>
  <c r="G428" s="1"/>
  <c r="I428" s="1"/>
  <c r="K428" s="1"/>
  <c r="J428" i="13" s="1"/>
  <c r="M428" i="7"/>
  <c r="AH428" i="18" s="1"/>
  <c r="F429" i="7"/>
  <c r="G429" s="1"/>
  <c r="I429" s="1"/>
  <c r="K429" s="1"/>
  <c r="J429" i="13" s="1"/>
  <c r="M429" i="7"/>
  <c r="AH429" i="13" s="1"/>
  <c r="F430" i="7"/>
  <c r="G430" s="1"/>
  <c r="I430" s="1"/>
  <c r="K430" s="1"/>
  <c r="J430" i="13" s="1"/>
  <c r="M430" i="7"/>
  <c r="AH430" i="13" s="1"/>
  <c r="F431" i="7"/>
  <c r="G431" s="1"/>
  <c r="M431"/>
  <c r="AH431" i="18" s="1"/>
  <c r="F432" i="7"/>
  <c r="G432" s="1"/>
  <c r="I432" s="1"/>
  <c r="K432" s="1"/>
  <c r="J432" i="13" s="1"/>
  <c r="M432" i="7"/>
  <c r="AH432" i="18" s="1"/>
  <c r="F433" i="7"/>
  <c r="G433" s="1"/>
  <c r="I433" s="1"/>
  <c r="K433" s="1"/>
  <c r="J433" i="13" s="1"/>
  <c r="M433" i="7"/>
  <c r="AH433" i="13" s="1"/>
  <c r="F434" i="7"/>
  <c r="G434" s="1"/>
  <c r="I434" s="1"/>
  <c r="K434" s="1"/>
  <c r="J434" i="13" s="1"/>
  <c r="M434" i="7"/>
  <c r="F435"/>
  <c r="G435" s="1"/>
  <c r="I435" s="1"/>
  <c r="K435" s="1"/>
  <c r="J435" i="13" s="1"/>
  <c r="M435" i="7"/>
  <c r="AH435" i="18" s="1"/>
  <c r="F436" i="7"/>
  <c r="G436" s="1"/>
  <c r="I436" s="1"/>
  <c r="K436" s="1"/>
  <c r="J436" i="13" s="1"/>
  <c r="M436" i="7"/>
  <c r="AH436" i="18" s="1"/>
  <c r="F437" i="7"/>
  <c r="G437" s="1"/>
  <c r="M437"/>
  <c r="AH437" i="13" s="1"/>
  <c r="F438" i="7"/>
  <c r="G438" s="1"/>
  <c r="I438" s="1"/>
  <c r="K438" s="1"/>
  <c r="J438" i="13" s="1"/>
  <c r="M438" i="7"/>
  <c r="F439"/>
  <c r="G439" s="1"/>
  <c r="I439" s="1"/>
  <c r="K439" s="1"/>
  <c r="J439" i="13" s="1"/>
  <c r="M439" i="7"/>
  <c r="AH439" i="18" s="1"/>
  <c r="F440" i="7"/>
  <c r="G440" s="1"/>
  <c r="I440" s="1"/>
  <c r="K440" s="1"/>
  <c r="J440" i="13" s="1"/>
  <c r="M440" i="7"/>
  <c r="AH440" i="18" s="1"/>
  <c r="F441" i="7"/>
  <c r="G441" s="1"/>
  <c r="I441" s="1"/>
  <c r="K441" s="1"/>
  <c r="J441" i="13" s="1"/>
  <c r="M441" i="7"/>
  <c r="AH441" i="13" s="1"/>
  <c r="F442" i="7"/>
  <c r="G442" s="1"/>
  <c r="I442" s="1"/>
  <c r="K442" s="1"/>
  <c r="J442" i="13" s="1"/>
  <c r="M442" i="7"/>
  <c r="F443"/>
  <c r="G443"/>
  <c r="I443" s="1"/>
  <c r="K443" s="1"/>
  <c r="J443" i="13" s="1"/>
  <c r="M443" i="7"/>
  <c r="AH443" i="18" s="1"/>
  <c r="F444" i="7"/>
  <c r="G444" s="1"/>
  <c r="I444" s="1"/>
  <c r="K444" s="1"/>
  <c r="J444" i="13" s="1"/>
  <c r="M444" i="7"/>
  <c r="AH444" i="18" s="1"/>
  <c r="F445" i="7"/>
  <c r="G445" s="1"/>
  <c r="I445" s="1"/>
  <c r="K445" s="1"/>
  <c r="J445" i="13" s="1"/>
  <c r="M445" i="7"/>
  <c r="AH445" i="13" s="1"/>
  <c r="F446" i="7"/>
  <c r="G446" s="1"/>
  <c r="I446" s="1"/>
  <c r="K446" s="1"/>
  <c r="J446" i="13" s="1"/>
  <c r="M446" i="7"/>
  <c r="AH446" i="13" s="1"/>
  <c r="F447" i="7"/>
  <c r="G447" s="1"/>
  <c r="M447"/>
  <c r="AH447" i="18" s="1"/>
  <c r="F448" i="7"/>
  <c r="G448" s="1"/>
  <c r="I448" s="1"/>
  <c r="K448" s="1"/>
  <c r="J448" i="13" s="1"/>
  <c r="M448" i="7"/>
  <c r="AH448" i="18" s="1"/>
  <c r="F449" i="7"/>
  <c r="G449" s="1"/>
  <c r="M449"/>
  <c r="AH449" i="13" s="1"/>
  <c r="F450" i="7"/>
  <c r="G450" s="1"/>
  <c r="I450" s="1"/>
  <c r="K450" s="1"/>
  <c r="J450" i="13" s="1"/>
  <c r="M450" i="7"/>
  <c r="AH450" i="13" s="1"/>
  <c r="F451" i="7"/>
  <c r="G451" s="1"/>
  <c r="I451" s="1"/>
  <c r="K451" s="1"/>
  <c r="J451" i="13" s="1"/>
  <c r="M451" i="7"/>
  <c r="AH451" i="18" s="1"/>
  <c r="F452" i="7"/>
  <c r="G452" s="1"/>
  <c r="I452" s="1"/>
  <c r="K452" s="1"/>
  <c r="J452" i="13" s="1"/>
  <c r="M452" i="7"/>
  <c r="AH452" i="18" s="1"/>
  <c r="F453" i="7"/>
  <c r="G453" s="1"/>
  <c r="M453"/>
  <c r="AH453" i="13" s="1"/>
  <c r="F454" i="7"/>
  <c r="G454" s="1"/>
  <c r="I454" s="1"/>
  <c r="K454" s="1"/>
  <c r="J454" i="13" s="1"/>
  <c r="M454" i="7"/>
  <c r="AH454" i="13" s="1"/>
  <c r="F455" i="7"/>
  <c r="G455" s="1"/>
  <c r="I455" s="1"/>
  <c r="K455" s="1"/>
  <c r="J455" i="13" s="1"/>
  <c r="M455" i="7"/>
  <c r="AH463" i="11" s="1"/>
  <c r="F456" i="7"/>
  <c r="G456" s="1"/>
  <c r="M456"/>
  <c r="AH456" i="18" s="1"/>
  <c r="F457" i="7"/>
  <c r="G457" s="1"/>
  <c r="I457" s="1"/>
  <c r="K457" s="1"/>
  <c r="J457" i="13" s="1"/>
  <c r="M457" i="7"/>
  <c r="AH465" i="11" s="1"/>
  <c r="F458" i="7"/>
  <c r="G458" s="1"/>
  <c r="I458" s="1"/>
  <c r="K458" s="1"/>
  <c r="J458" i="13" s="1"/>
  <c r="M458" i="7"/>
  <c r="F459"/>
  <c r="G459" s="1"/>
  <c r="M459"/>
  <c r="AH459" i="18" s="1"/>
  <c r="G9" i="13"/>
  <c r="G10"/>
  <c r="G11"/>
  <c r="G12"/>
  <c r="G13"/>
  <c r="G14"/>
  <c r="G15"/>
  <c r="G16"/>
  <c r="G17"/>
  <c r="G18"/>
  <c r="G19"/>
  <c r="G20"/>
  <c r="G21"/>
  <c r="G22"/>
  <c r="G23"/>
  <c r="G24"/>
  <c r="D25"/>
  <c r="G25"/>
  <c r="L25"/>
  <c r="G26"/>
  <c r="G27"/>
  <c r="G28"/>
  <c r="G29"/>
  <c r="G30"/>
  <c r="G31"/>
  <c r="G32"/>
  <c r="G33"/>
  <c r="G34"/>
  <c r="G35"/>
  <c r="G36"/>
  <c r="G37"/>
  <c r="G38"/>
  <c r="G39"/>
  <c r="G40"/>
  <c r="G41"/>
  <c r="L41"/>
  <c r="G42"/>
  <c r="G43"/>
  <c r="G44"/>
  <c r="G45"/>
  <c r="G46"/>
  <c r="G47"/>
  <c r="L47"/>
  <c r="G48"/>
  <c r="G49"/>
  <c r="G50"/>
  <c r="G51"/>
  <c r="L51"/>
  <c r="G52"/>
  <c r="G53"/>
  <c r="G54"/>
  <c r="G55"/>
  <c r="G56"/>
  <c r="G57"/>
  <c r="G58"/>
  <c r="G59"/>
  <c r="L59"/>
  <c r="G60"/>
  <c r="G61"/>
  <c r="G62"/>
  <c r="G63"/>
  <c r="L63"/>
  <c r="G64"/>
  <c r="G65"/>
  <c r="L65"/>
  <c r="G66"/>
  <c r="G67"/>
  <c r="L67"/>
  <c r="G68"/>
  <c r="G69"/>
  <c r="L69"/>
  <c r="G70"/>
  <c r="G71"/>
  <c r="G72"/>
  <c r="G73"/>
  <c r="G74"/>
  <c r="G75"/>
  <c r="L75"/>
  <c r="G76"/>
  <c r="G77"/>
  <c r="G78"/>
  <c r="G79"/>
  <c r="G80"/>
  <c r="G81"/>
  <c r="G82"/>
  <c r="G83"/>
  <c r="G84"/>
  <c r="G85"/>
  <c r="G86"/>
  <c r="G87"/>
  <c r="G88"/>
  <c r="G89"/>
  <c r="G90"/>
  <c r="G91"/>
  <c r="L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L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L145"/>
  <c r="G146"/>
  <c r="G147"/>
  <c r="G148"/>
  <c r="G149"/>
  <c r="L149"/>
  <c r="G150"/>
  <c r="G151"/>
  <c r="G152"/>
  <c r="G153"/>
  <c r="G154"/>
  <c r="G155"/>
  <c r="G156"/>
  <c r="G157"/>
  <c r="L157"/>
  <c r="G158"/>
  <c r="L158"/>
  <c r="G159"/>
  <c r="G160"/>
  <c r="G161"/>
  <c r="G162"/>
  <c r="G163"/>
  <c r="G164"/>
  <c r="G165"/>
  <c r="L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L187"/>
  <c r="G188"/>
  <c r="G189"/>
  <c r="G190"/>
  <c r="G191"/>
  <c r="G192"/>
  <c r="G193"/>
  <c r="I193"/>
  <c r="G194"/>
  <c r="G195"/>
  <c r="L195"/>
  <c r="G196"/>
  <c r="G197"/>
  <c r="L197"/>
  <c r="G198"/>
  <c r="G199"/>
  <c r="L199"/>
  <c r="G200"/>
  <c r="G201"/>
  <c r="L201"/>
  <c r="G202"/>
  <c r="G203"/>
  <c r="G204"/>
  <c r="G205"/>
  <c r="G206"/>
  <c r="G207"/>
  <c r="G208"/>
  <c r="G209"/>
  <c r="L209"/>
  <c r="G210"/>
  <c r="G211"/>
  <c r="G212"/>
  <c r="G213"/>
  <c r="G214"/>
  <c r="G215"/>
  <c r="G216"/>
  <c r="G217"/>
  <c r="G218"/>
  <c r="L218"/>
  <c r="G219"/>
  <c r="G220"/>
  <c r="L220"/>
  <c r="G221"/>
  <c r="G222"/>
  <c r="L222"/>
  <c r="G223"/>
  <c r="G224"/>
  <c r="G225"/>
  <c r="G226"/>
  <c r="L226"/>
  <c r="G227"/>
  <c r="G228"/>
  <c r="G229"/>
  <c r="G230"/>
  <c r="G231"/>
  <c r="G232"/>
  <c r="G233"/>
  <c r="L233"/>
  <c r="G234"/>
  <c r="G235"/>
  <c r="L235"/>
  <c r="G236"/>
  <c r="G237"/>
  <c r="L237"/>
  <c r="G238"/>
  <c r="G239"/>
  <c r="L239"/>
  <c r="G240"/>
  <c r="G241"/>
  <c r="G242"/>
  <c r="G243"/>
  <c r="L243"/>
  <c r="G244"/>
  <c r="G245"/>
  <c r="G246"/>
  <c r="G247"/>
  <c r="G248"/>
  <c r="L248"/>
  <c r="G249"/>
  <c r="G251"/>
  <c r="G252"/>
  <c r="G253"/>
  <c r="G254"/>
  <c r="G255"/>
  <c r="G256"/>
  <c r="G257"/>
  <c r="G258"/>
  <c r="G259"/>
  <c r="G260"/>
  <c r="G261"/>
  <c r="G262"/>
  <c r="G263"/>
  <c r="G264"/>
  <c r="G265"/>
  <c r="L265"/>
  <c r="G266"/>
  <c r="G267"/>
  <c r="L267"/>
  <c r="G268"/>
  <c r="G269"/>
  <c r="G270"/>
  <c r="G271"/>
  <c r="G272"/>
  <c r="G273"/>
  <c r="G274"/>
  <c r="G275"/>
  <c r="G276"/>
  <c r="G277"/>
  <c r="G278"/>
  <c r="G279"/>
  <c r="G280"/>
  <c r="G281"/>
  <c r="L281"/>
  <c r="G282"/>
  <c r="G283"/>
  <c r="L283"/>
  <c r="G284"/>
  <c r="G285"/>
  <c r="G286"/>
  <c r="G287"/>
  <c r="G288"/>
  <c r="G289"/>
  <c r="L289"/>
  <c r="G290"/>
  <c r="D291"/>
  <c r="G291"/>
  <c r="G292"/>
  <c r="G293"/>
  <c r="L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L325"/>
  <c r="G326"/>
  <c r="G327"/>
  <c r="G328"/>
  <c r="D329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L350"/>
  <c r="G351"/>
  <c r="G352"/>
  <c r="L352"/>
  <c r="G353"/>
  <c r="G354"/>
  <c r="G355"/>
  <c r="G356"/>
  <c r="G357"/>
  <c r="G358"/>
  <c r="G359"/>
  <c r="G360"/>
  <c r="G361"/>
  <c r="G362"/>
  <c r="G363"/>
  <c r="G364"/>
  <c r="G365"/>
  <c r="G366"/>
  <c r="G367"/>
  <c r="G368"/>
  <c r="L368"/>
  <c r="G369"/>
  <c r="G370"/>
  <c r="G371"/>
  <c r="G372"/>
  <c r="G373"/>
  <c r="G374"/>
  <c r="L374"/>
  <c r="G375"/>
  <c r="G376"/>
  <c r="L376"/>
  <c r="G377"/>
  <c r="G378"/>
  <c r="G379"/>
  <c r="I379"/>
  <c r="G380"/>
  <c r="G381"/>
  <c r="G382"/>
  <c r="G383"/>
  <c r="G384"/>
  <c r="G385"/>
  <c r="G386"/>
  <c r="G387"/>
  <c r="G388"/>
  <c r="G389"/>
  <c r="G390"/>
  <c r="G391"/>
  <c r="G392"/>
  <c r="G393"/>
  <c r="G394"/>
  <c r="L394"/>
  <c r="G395"/>
  <c r="G396"/>
  <c r="L396"/>
  <c r="G397"/>
  <c r="G398"/>
  <c r="L398"/>
  <c r="G399"/>
  <c r="G400"/>
  <c r="G401"/>
  <c r="G402"/>
  <c r="L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L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L458"/>
  <c r="G459"/>
  <c r="U36" i="18"/>
  <c r="U56"/>
  <c r="U59"/>
  <c r="U63"/>
  <c r="Z69"/>
  <c r="Z72"/>
  <c r="U86"/>
  <c r="R88"/>
  <c r="U92"/>
  <c r="Z95"/>
  <c r="U120"/>
  <c r="Y126"/>
  <c r="U128"/>
  <c r="U130"/>
  <c r="U144"/>
  <c r="U148"/>
  <c r="U154"/>
  <c r="Y162"/>
  <c r="Z176"/>
  <c r="U186"/>
  <c r="U194"/>
  <c r="U196"/>
  <c r="U202"/>
  <c r="U204"/>
  <c r="U207"/>
  <c r="R210"/>
  <c r="U211"/>
  <c r="U215"/>
  <c r="U232"/>
  <c r="Z233"/>
  <c r="Y236"/>
  <c r="U238"/>
  <c r="U242"/>
  <c r="U245"/>
  <c r="U247"/>
  <c r="R252"/>
  <c r="U253"/>
  <c r="U255"/>
  <c r="U258"/>
  <c r="U261"/>
  <c r="Z265"/>
  <c r="Z268"/>
  <c r="Z271"/>
  <c r="U281"/>
  <c r="Y286"/>
  <c r="Z314"/>
  <c r="U331"/>
  <c r="Y332"/>
  <c r="U334"/>
  <c r="Z343"/>
  <c r="Z347"/>
  <c r="U349"/>
  <c r="U363"/>
  <c r="Z370"/>
  <c r="T375"/>
  <c r="U386"/>
  <c r="U388"/>
  <c r="U390"/>
  <c r="Z391"/>
  <c r="Z403"/>
  <c r="U405"/>
  <c r="U410"/>
  <c r="U413"/>
  <c r="Z416"/>
  <c r="Z418"/>
  <c r="R419"/>
  <c r="U422"/>
  <c r="Y426"/>
  <c r="Z434"/>
  <c r="U438"/>
  <c r="Z439"/>
  <c r="U442"/>
  <c r="Z443"/>
  <c r="U446"/>
  <c r="U454"/>
  <c r="U457"/>
  <c r="T19" i="13"/>
  <c r="K260"/>
  <c r="K380"/>
  <c r="E9" i="3"/>
  <c r="F9" s="1"/>
  <c r="E10"/>
  <c r="F10" s="1"/>
  <c r="E11"/>
  <c r="F11" s="1"/>
  <c r="H11" s="1"/>
  <c r="J11" s="1"/>
  <c r="F11" i="13" s="1"/>
  <c r="T11" s="1"/>
  <c r="E12" i="3"/>
  <c r="F12" s="1"/>
  <c r="E13"/>
  <c r="F13" s="1"/>
  <c r="E14"/>
  <c r="F14" s="1"/>
  <c r="E15"/>
  <c r="F15" s="1"/>
  <c r="E16"/>
  <c r="F16" s="1"/>
  <c r="E17"/>
  <c r="F17" s="1"/>
  <c r="T17" i="18" s="1"/>
  <c r="E18" i="3"/>
  <c r="F18" s="1"/>
  <c r="T18" i="18" s="1"/>
  <c r="E19" i="3"/>
  <c r="F19" s="1"/>
  <c r="H19" s="1"/>
  <c r="J19" s="1"/>
  <c r="F19" i="13" s="1"/>
  <c r="E20" i="3"/>
  <c r="F20" s="1"/>
  <c r="E21"/>
  <c r="F21" s="1"/>
  <c r="E22"/>
  <c r="F22" s="1"/>
  <c r="H22" s="1"/>
  <c r="J22" s="1"/>
  <c r="F22" i="13" s="1"/>
  <c r="T22" s="1"/>
  <c r="E23" i="3"/>
  <c r="F23" s="1"/>
  <c r="E24"/>
  <c r="F24" s="1"/>
  <c r="E25"/>
  <c r="F25" s="1"/>
  <c r="E26"/>
  <c r="F26" s="1"/>
  <c r="E27"/>
  <c r="F27" s="1"/>
  <c r="H27" s="1"/>
  <c r="J27" s="1"/>
  <c r="F27" i="13" s="1"/>
  <c r="T27" s="1"/>
  <c r="E28" i="3"/>
  <c r="F28" s="1"/>
  <c r="E29"/>
  <c r="F29" s="1"/>
  <c r="E30"/>
  <c r="F30" s="1"/>
  <c r="E31"/>
  <c r="F31" s="1"/>
  <c r="H31" s="1"/>
  <c r="J31" s="1"/>
  <c r="F31" i="13" s="1"/>
  <c r="T31" s="1"/>
  <c r="E32" i="3"/>
  <c r="F32" s="1"/>
  <c r="E33"/>
  <c r="F33" s="1"/>
  <c r="T33" i="18" s="1"/>
  <c r="E34" i="3"/>
  <c r="F34" s="1"/>
  <c r="H34" s="1"/>
  <c r="J34" s="1"/>
  <c r="F34" i="13" s="1"/>
  <c r="T34" s="1"/>
  <c r="E35" i="3"/>
  <c r="F35" s="1"/>
  <c r="E36"/>
  <c r="F36" s="1"/>
  <c r="E37"/>
  <c r="F37" s="1"/>
  <c r="E38"/>
  <c r="F38" s="1"/>
  <c r="T38" i="18" s="1"/>
  <c r="E39" i="3"/>
  <c r="F39" s="1"/>
  <c r="H39" s="1"/>
  <c r="J39" s="1"/>
  <c r="F39" i="13" s="1"/>
  <c r="T39" s="1"/>
  <c r="E40" i="3"/>
  <c r="F40" s="1"/>
  <c r="E41"/>
  <c r="F41" s="1"/>
  <c r="E42"/>
  <c r="F42" s="1"/>
  <c r="E43"/>
  <c r="F43" s="1"/>
  <c r="H43" s="1"/>
  <c r="J43" s="1"/>
  <c r="F43" i="13" s="1"/>
  <c r="T43" s="1"/>
  <c r="E44" i="3"/>
  <c r="F44" s="1"/>
  <c r="E45"/>
  <c r="F45" s="1"/>
  <c r="E46"/>
  <c r="F46" s="1"/>
  <c r="E47"/>
  <c r="F47" s="1"/>
  <c r="E48"/>
  <c r="F48" s="1"/>
  <c r="E49"/>
  <c r="F49" s="1"/>
  <c r="T49" i="18" s="1"/>
  <c r="E50" i="3"/>
  <c r="F50" s="1"/>
  <c r="E51"/>
  <c r="F51" s="1"/>
  <c r="E52"/>
  <c r="F52" s="1"/>
  <c r="E53"/>
  <c r="F53" s="1"/>
  <c r="E54"/>
  <c r="F54" s="1"/>
  <c r="T54" i="18" s="1"/>
  <c r="E55" i="3"/>
  <c r="F55" s="1"/>
  <c r="H55" s="1"/>
  <c r="J55" s="1"/>
  <c r="F55" i="13" s="1"/>
  <c r="T55" s="1"/>
  <c r="E56" i="3"/>
  <c r="F56" s="1"/>
  <c r="E57"/>
  <c r="F57" s="1"/>
  <c r="E58"/>
  <c r="F58" s="1"/>
  <c r="E59"/>
  <c r="F59" s="1"/>
  <c r="H59" s="1"/>
  <c r="J59" s="1"/>
  <c r="E60"/>
  <c r="F60" s="1"/>
  <c r="E61"/>
  <c r="F61" s="1"/>
  <c r="E62"/>
  <c r="F62" s="1"/>
  <c r="E63"/>
  <c r="F63" s="1"/>
  <c r="E64"/>
  <c r="F64" s="1"/>
  <c r="E65"/>
  <c r="F65" s="1"/>
  <c r="T65" i="18" s="1"/>
  <c r="E66" i="3"/>
  <c r="F66" s="1"/>
  <c r="T66" i="18" s="1"/>
  <c r="E67" i="3"/>
  <c r="F67" s="1"/>
  <c r="E68"/>
  <c r="F68" s="1"/>
  <c r="E69"/>
  <c r="F69" s="1"/>
  <c r="E70"/>
  <c r="F70" s="1"/>
  <c r="T70" i="18" s="1"/>
  <c r="E71" i="3"/>
  <c r="F71" s="1"/>
  <c r="H71" s="1"/>
  <c r="J71" s="1"/>
  <c r="F71" i="13" s="1"/>
  <c r="T71" s="1"/>
  <c r="E72" i="3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T81" i="18" s="1"/>
  <c r="E82" i="3"/>
  <c r="F82" s="1"/>
  <c r="T82" i="18" s="1"/>
  <c r="E83" i="3"/>
  <c r="F83" s="1"/>
  <c r="H83" s="1"/>
  <c r="J83" s="1"/>
  <c r="F83" i="13" s="1"/>
  <c r="T83" s="1"/>
  <c r="E84" i="3"/>
  <c r="F84" s="1"/>
  <c r="E85"/>
  <c r="F85" s="1"/>
  <c r="E86"/>
  <c r="F86" s="1"/>
  <c r="T86" i="18" s="1"/>
  <c r="E87" i="3"/>
  <c r="F87" s="1"/>
  <c r="H87" s="1"/>
  <c r="J87" s="1"/>
  <c r="F87" i="13" s="1"/>
  <c r="T87" s="1"/>
  <c r="E88" i="3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H95" s="1"/>
  <c r="J95" s="1"/>
  <c r="F95" i="13" s="1"/>
  <c r="T95" s="1"/>
  <c r="E96" i="3"/>
  <c r="F96" s="1"/>
  <c r="E97"/>
  <c r="F97" s="1"/>
  <c r="T97" i="18" s="1"/>
  <c r="E98" i="3"/>
  <c r="F98" s="1"/>
  <c r="H98" s="1"/>
  <c r="J98" s="1"/>
  <c r="F98" i="13" s="1"/>
  <c r="T98" s="1"/>
  <c r="E99" i="3"/>
  <c r="F99" s="1"/>
  <c r="H99" s="1"/>
  <c r="J99" s="1"/>
  <c r="F99" i="13" s="1"/>
  <c r="T99" s="1"/>
  <c r="E100" i="3"/>
  <c r="F100" s="1"/>
  <c r="E101"/>
  <c r="F101" s="1"/>
  <c r="E102"/>
  <c r="F102" s="1"/>
  <c r="T102" i="18" s="1"/>
  <c r="E103" i="3"/>
  <c r="F103" s="1"/>
  <c r="H103" s="1"/>
  <c r="J103" s="1"/>
  <c r="F103" i="13" s="1"/>
  <c r="T103" s="1"/>
  <c r="E104" i="3"/>
  <c r="F104" s="1"/>
  <c r="E105"/>
  <c r="F105" s="1"/>
  <c r="E106"/>
  <c r="F106" s="1"/>
  <c r="E107"/>
  <c r="F107" s="1"/>
  <c r="E108"/>
  <c r="F108" s="1"/>
  <c r="E109"/>
  <c r="F109" s="1"/>
  <c r="E110"/>
  <c r="F110" s="1"/>
  <c r="E111"/>
  <c r="F111" s="1"/>
  <c r="H111" s="1"/>
  <c r="J111" s="1"/>
  <c r="F111" i="13" s="1"/>
  <c r="T111" s="1"/>
  <c r="E112" i="3"/>
  <c r="F112" s="1"/>
  <c r="E113"/>
  <c r="F113" s="1"/>
  <c r="T113" i="18" s="1"/>
  <c r="E114" i="3"/>
  <c r="F114" s="1"/>
  <c r="H114" s="1"/>
  <c r="J114" s="1"/>
  <c r="F114" i="13" s="1"/>
  <c r="T114" s="1"/>
  <c r="E115" i="3"/>
  <c r="F115" s="1"/>
  <c r="H115" s="1"/>
  <c r="J115" s="1"/>
  <c r="F115" i="13" s="1"/>
  <c r="T115" s="1"/>
  <c r="E116" i="3"/>
  <c r="F116" s="1"/>
  <c r="E117"/>
  <c r="F117" s="1"/>
  <c r="E118"/>
  <c r="F118" s="1"/>
  <c r="T118" i="18" s="1"/>
  <c r="E119" i="3"/>
  <c r="F119" s="1"/>
  <c r="E120"/>
  <c r="F120" s="1"/>
  <c r="E121"/>
  <c r="F121" s="1"/>
  <c r="E122"/>
  <c r="F122" s="1"/>
  <c r="E123"/>
  <c r="F123" s="1"/>
  <c r="E124"/>
  <c r="F124" s="1"/>
  <c r="E125"/>
  <c r="F125" s="1"/>
  <c r="E126"/>
  <c r="F126" s="1"/>
  <c r="E127"/>
  <c r="F127" s="1"/>
  <c r="H127" s="1"/>
  <c r="J127" s="1"/>
  <c r="F127" i="13" s="1"/>
  <c r="T127" s="1"/>
  <c r="E128" i="3"/>
  <c r="F128" s="1"/>
  <c r="E129"/>
  <c r="F129" s="1"/>
  <c r="T129" i="18" s="1"/>
  <c r="E130" i="3"/>
  <c r="F130" s="1"/>
  <c r="T130" i="18" s="1"/>
  <c r="E131" i="3"/>
  <c r="F131" s="1"/>
  <c r="E132"/>
  <c r="F132" s="1"/>
  <c r="E133"/>
  <c r="F133" s="1"/>
  <c r="E134"/>
  <c r="F134" s="1"/>
  <c r="T134" i="18" s="1"/>
  <c r="E135" i="3"/>
  <c r="F135" s="1"/>
  <c r="H135" s="1"/>
  <c r="J135" s="1"/>
  <c r="F135" i="13" s="1"/>
  <c r="T135" s="1"/>
  <c r="E136" i="3"/>
  <c r="F136" s="1"/>
  <c r="E137"/>
  <c r="F137" s="1"/>
  <c r="E138"/>
  <c r="F138" s="1"/>
  <c r="E139"/>
  <c r="F139" s="1"/>
  <c r="H139" s="1"/>
  <c r="J139" s="1"/>
  <c r="F139" i="13" s="1"/>
  <c r="T139" s="1"/>
  <c r="E140" i="3"/>
  <c r="F140" s="1"/>
  <c r="E141"/>
  <c r="F141" s="1"/>
  <c r="E142"/>
  <c r="F142" s="1"/>
  <c r="E143"/>
  <c r="F143" s="1"/>
  <c r="E144"/>
  <c r="F144" s="1"/>
  <c r="E145"/>
  <c r="F145" s="1"/>
  <c r="T145" i="18" s="1"/>
  <c r="E146" i="3"/>
  <c r="F146" s="1"/>
  <c r="H146" s="1"/>
  <c r="J146" s="1"/>
  <c r="F146" i="13" s="1"/>
  <c r="T146" s="1"/>
  <c r="E147" i="3"/>
  <c r="F147" s="1"/>
  <c r="E148"/>
  <c r="F148" s="1"/>
  <c r="E149"/>
  <c r="F149" s="1"/>
  <c r="E150"/>
  <c r="F150" s="1"/>
  <c r="T150" i="18" s="1"/>
  <c r="E151" i="3"/>
  <c r="F151" s="1"/>
  <c r="E152"/>
  <c r="F152" s="1"/>
  <c r="E153"/>
  <c r="F153" s="1"/>
  <c r="E154"/>
  <c r="F154" s="1"/>
  <c r="E155"/>
  <c r="F155" s="1"/>
  <c r="H155" s="1"/>
  <c r="J155" s="1"/>
  <c r="F155" i="13" s="1"/>
  <c r="T155" s="1"/>
  <c r="E156" i="3"/>
  <c r="F156" s="1"/>
  <c r="E157"/>
  <c r="F157" s="1"/>
  <c r="E158"/>
  <c r="F158" s="1"/>
  <c r="E159"/>
  <c r="F159" s="1"/>
  <c r="E160"/>
  <c r="F160" s="1"/>
  <c r="E161"/>
  <c r="F161" s="1"/>
  <c r="T161" i="18" s="1"/>
  <c r="E162" i="3"/>
  <c r="F162" s="1"/>
  <c r="T162" i="18" s="1"/>
  <c r="E163" i="3"/>
  <c r="F163" s="1"/>
  <c r="H163" s="1"/>
  <c r="J163" s="1"/>
  <c r="F163" i="13" s="1"/>
  <c r="T163" s="1"/>
  <c r="E164" i="3"/>
  <c r="F164" s="1"/>
  <c r="E165"/>
  <c r="F165" s="1"/>
  <c r="E166"/>
  <c r="F166" s="1"/>
  <c r="T166" i="18" s="1"/>
  <c r="E167" i="3"/>
  <c r="F167" s="1"/>
  <c r="H167" s="1"/>
  <c r="J167" s="1"/>
  <c r="F167" i="13" s="1"/>
  <c r="T167" s="1"/>
  <c r="E168" i="3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H177" s="1"/>
  <c r="J177" s="1"/>
  <c r="F177" i="13" s="1"/>
  <c r="T177" s="1"/>
  <c r="E178" i="3"/>
  <c r="F178" s="1"/>
  <c r="T178" i="18" s="1"/>
  <c r="E179" i="3"/>
  <c r="F179" s="1"/>
  <c r="H179" s="1"/>
  <c r="J179" s="1"/>
  <c r="F179" i="13" s="1"/>
  <c r="T179" s="1"/>
  <c r="E180" i="3"/>
  <c r="F180" s="1"/>
  <c r="E181"/>
  <c r="F181" s="1"/>
  <c r="E182"/>
  <c r="F182" s="1"/>
  <c r="T182" i="18" s="1"/>
  <c r="E183" i="3"/>
  <c r="F183" s="1"/>
  <c r="H183" s="1"/>
  <c r="J183" s="1"/>
  <c r="F183" i="13" s="1"/>
  <c r="T183" s="1"/>
  <c r="E184" i="3"/>
  <c r="F184" s="1"/>
  <c r="E185"/>
  <c r="F185" s="1"/>
  <c r="E186"/>
  <c r="F186" s="1"/>
  <c r="E187"/>
  <c r="F187" s="1"/>
  <c r="H187" s="1"/>
  <c r="J187" s="1"/>
  <c r="E188"/>
  <c r="F188" s="1"/>
  <c r="E189"/>
  <c r="F189" s="1"/>
  <c r="E190"/>
  <c r="F190" s="1"/>
  <c r="E191"/>
  <c r="F191" s="1"/>
  <c r="E192"/>
  <c r="F192" s="1"/>
  <c r="E193"/>
  <c r="F193" s="1"/>
  <c r="T193" i="18" s="1"/>
  <c r="E194" i="3"/>
  <c r="F194" s="1"/>
  <c r="T194" i="18" s="1"/>
  <c r="E195" i="3"/>
  <c r="F195" s="1"/>
  <c r="E196"/>
  <c r="F196" s="1"/>
  <c r="E197"/>
  <c r="F197" s="1"/>
  <c r="E198"/>
  <c r="F198" s="1"/>
  <c r="T198" i="18" s="1"/>
  <c r="E199" i="3"/>
  <c r="F199" s="1"/>
  <c r="H199" s="1"/>
  <c r="J199" s="1"/>
  <c r="F199" i="13" s="1"/>
  <c r="T199" s="1"/>
  <c r="E200" i="3"/>
  <c r="F200" s="1"/>
  <c r="E201"/>
  <c r="F201" s="1"/>
  <c r="E202"/>
  <c r="F202" s="1"/>
  <c r="E203"/>
  <c r="F203" s="1"/>
  <c r="H203" s="1"/>
  <c r="J203" s="1"/>
  <c r="F203" i="13" s="1"/>
  <c r="T203" s="1"/>
  <c r="E204" i="3"/>
  <c r="F204" s="1"/>
  <c r="E205"/>
  <c r="F205" s="1"/>
  <c r="E206"/>
  <c r="F206" s="1"/>
  <c r="E207"/>
  <c r="F207" s="1"/>
  <c r="H207" s="1"/>
  <c r="J207" s="1"/>
  <c r="F207" i="13" s="1"/>
  <c r="T207" s="1"/>
  <c r="E208" i="3"/>
  <c r="F208" s="1"/>
  <c r="E209"/>
  <c r="F209" s="1"/>
  <c r="T209" i="18" s="1"/>
  <c r="E210" i="3"/>
  <c r="F210" s="1"/>
  <c r="T210" i="18" s="1"/>
  <c r="E211" i="3"/>
  <c r="F211" s="1"/>
  <c r="E212"/>
  <c r="F212" s="1"/>
  <c r="E213"/>
  <c r="F213" s="1"/>
  <c r="E214"/>
  <c r="F214" s="1"/>
  <c r="T214" i="18" s="1"/>
  <c r="E215" i="3"/>
  <c r="F215" s="1"/>
  <c r="H215" s="1"/>
  <c r="J215" s="1"/>
  <c r="F215" i="13" s="1"/>
  <c r="T215" s="1"/>
  <c r="E216" i="3"/>
  <c r="F216" s="1"/>
  <c r="E217"/>
  <c r="F217" s="1"/>
  <c r="E218"/>
  <c r="F218" s="1"/>
  <c r="E219"/>
  <c r="F219" s="1"/>
  <c r="H219" s="1"/>
  <c r="J219" s="1"/>
  <c r="F219" i="13" s="1"/>
  <c r="T219" s="1"/>
  <c r="E220" i="3"/>
  <c r="F220" s="1"/>
  <c r="E221"/>
  <c r="F221" s="1"/>
  <c r="E222"/>
  <c r="F222" s="1"/>
  <c r="E223"/>
  <c r="F223" s="1"/>
  <c r="E224"/>
  <c r="F224" s="1"/>
  <c r="E225"/>
  <c r="F225" s="1"/>
  <c r="T225" i="18" s="1"/>
  <c r="E226" i="3"/>
  <c r="F226" s="1"/>
  <c r="T226" i="18" s="1"/>
  <c r="E227" i="3"/>
  <c r="F227" s="1"/>
  <c r="H227" s="1"/>
  <c r="J227" s="1"/>
  <c r="F227" i="13" s="1"/>
  <c r="T227" s="1"/>
  <c r="E228" i="3"/>
  <c r="F228" s="1"/>
  <c r="E229"/>
  <c r="F229" s="1"/>
  <c r="E230"/>
  <c r="F230" s="1"/>
  <c r="T230" i="18" s="1"/>
  <c r="E231" i="3"/>
  <c r="F231" s="1"/>
  <c r="H231" s="1"/>
  <c r="J231" s="1"/>
  <c r="F231" i="13" s="1"/>
  <c r="T231" s="1"/>
  <c r="E232" i="3"/>
  <c r="F232" s="1"/>
  <c r="E233"/>
  <c r="F233" s="1"/>
  <c r="E234"/>
  <c r="F234" s="1"/>
  <c r="E235"/>
  <c r="F235" s="1"/>
  <c r="H235" s="1"/>
  <c r="J235" s="1"/>
  <c r="F235" i="13" s="1"/>
  <c r="T235" s="1"/>
  <c r="E236" i="3"/>
  <c r="F236" s="1"/>
  <c r="E237"/>
  <c r="F237" s="1"/>
  <c r="E238"/>
  <c r="F238" s="1"/>
  <c r="E239"/>
  <c r="F239" s="1"/>
  <c r="E240"/>
  <c r="F240" s="1"/>
  <c r="E241"/>
  <c r="F241" s="1"/>
  <c r="T241" i="18" s="1"/>
  <c r="E242" i="3"/>
  <c r="F242" s="1"/>
  <c r="T242" i="18" s="1"/>
  <c r="E243" i="3"/>
  <c r="F243" s="1"/>
  <c r="E244"/>
  <c r="F244" s="1"/>
  <c r="E245"/>
  <c r="F245" s="1"/>
  <c r="E246"/>
  <c r="F246" s="1"/>
  <c r="T246" i="18" s="1"/>
  <c r="E247" i="3"/>
  <c r="F247" s="1"/>
  <c r="H247" s="1"/>
  <c r="J247" s="1"/>
  <c r="F247" i="13" s="1"/>
  <c r="T247" s="1"/>
  <c r="E248" i="3"/>
  <c r="F248" s="1"/>
  <c r="E249"/>
  <c r="F249" s="1"/>
  <c r="E250"/>
  <c r="F250" s="1"/>
  <c r="E251"/>
  <c r="F251" s="1"/>
  <c r="H251" s="1"/>
  <c r="J251" s="1"/>
  <c r="F251" i="13" s="1"/>
  <c r="T251" s="1"/>
  <c r="E252" i="3"/>
  <c r="F252" s="1"/>
  <c r="E253"/>
  <c r="F253" s="1"/>
  <c r="E254"/>
  <c r="F254" s="1"/>
  <c r="E255"/>
  <c r="F255" s="1"/>
  <c r="H255" s="1"/>
  <c r="J255" s="1"/>
  <c r="F255" i="13" s="1"/>
  <c r="T255" s="1"/>
  <c r="E256" i="3"/>
  <c r="F256" s="1"/>
  <c r="E257"/>
  <c r="F257" s="1"/>
  <c r="T257" i="18" s="1"/>
  <c r="E258" i="3"/>
  <c r="F258" s="1"/>
  <c r="T258" i="18" s="1"/>
  <c r="E259" i="3"/>
  <c r="F259" s="1"/>
  <c r="E260"/>
  <c r="F260" s="1"/>
  <c r="E261"/>
  <c r="F261" s="1"/>
  <c r="E262"/>
  <c r="F262" s="1"/>
  <c r="T262" i="18" s="1"/>
  <c r="E263" i="3"/>
  <c r="F263" s="1"/>
  <c r="E264"/>
  <c r="F264" s="1"/>
  <c r="E265"/>
  <c r="F265" s="1"/>
  <c r="E266"/>
  <c r="F266" s="1"/>
  <c r="E267"/>
  <c r="F267" s="1"/>
  <c r="E268"/>
  <c r="F268" s="1"/>
  <c r="E269"/>
  <c r="F269" s="1"/>
  <c r="E270"/>
  <c r="F270" s="1"/>
  <c r="E271"/>
  <c r="F271" s="1"/>
  <c r="E272"/>
  <c r="F272" s="1"/>
  <c r="E273"/>
  <c r="F273" s="1"/>
  <c r="T273" i="18" s="1"/>
  <c r="E274" i="3"/>
  <c r="F274" s="1"/>
  <c r="T274" i="18" s="1"/>
  <c r="E275" i="3"/>
  <c r="F275" s="1"/>
  <c r="H275" s="1"/>
  <c r="J275" s="1"/>
  <c r="F275" i="13" s="1"/>
  <c r="T275" s="1"/>
  <c r="E276" i="3"/>
  <c r="F276" s="1"/>
  <c r="E277"/>
  <c r="F277" s="1"/>
  <c r="E278"/>
  <c r="F278" s="1"/>
  <c r="T278" i="18" s="1"/>
  <c r="E279" i="3"/>
  <c r="F279" s="1"/>
  <c r="E280"/>
  <c r="F280" s="1"/>
  <c r="E281"/>
  <c r="F281" s="1"/>
  <c r="E282"/>
  <c r="F282" s="1"/>
  <c r="E283"/>
  <c r="F283" s="1"/>
  <c r="H283" s="1"/>
  <c r="J283" s="1"/>
  <c r="F283" i="13" s="1"/>
  <c r="T283" s="1"/>
  <c r="E284" i="3"/>
  <c r="F284" s="1"/>
  <c r="E285"/>
  <c r="F285" s="1"/>
  <c r="E286"/>
  <c r="F286" s="1"/>
  <c r="E287"/>
  <c r="F287" s="1"/>
  <c r="E288"/>
  <c r="F288" s="1"/>
  <c r="E289"/>
  <c r="F289" s="1"/>
  <c r="T289" i="18" s="1"/>
  <c r="E290" i="3"/>
  <c r="F290" s="1"/>
  <c r="T290" i="18" s="1"/>
  <c r="E291" i="3"/>
  <c r="F291" s="1"/>
  <c r="H291" s="1"/>
  <c r="J291" s="1"/>
  <c r="F291" i="13" s="1"/>
  <c r="T291" s="1"/>
  <c r="E292" i="3"/>
  <c r="F292" s="1"/>
  <c r="E293"/>
  <c r="F293" s="1"/>
  <c r="E294"/>
  <c r="F294" s="1"/>
  <c r="H294" s="1"/>
  <c r="J294" s="1"/>
  <c r="F294" i="13" s="1"/>
  <c r="T294" s="1"/>
  <c r="E295" i="3"/>
  <c r="F295" s="1"/>
  <c r="E296"/>
  <c r="F296" s="1"/>
  <c r="E297"/>
  <c r="F297" s="1"/>
  <c r="E298"/>
  <c r="F298" s="1"/>
  <c r="E299"/>
  <c r="F299" s="1"/>
  <c r="H299" s="1"/>
  <c r="J299" s="1"/>
  <c r="E300"/>
  <c r="F300" s="1"/>
  <c r="E301"/>
  <c r="F301" s="1"/>
  <c r="E302"/>
  <c r="F302" s="1"/>
  <c r="E303"/>
  <c r="F303" s="1"/>
  <c r="E304"/>
  <c r="F304" s="1"/>
  <c r="E305"/>
  <c r="F305" s="1"/>
  <c r="H305" s="1"/>
  <c r="J305" s="1"/>
  <c r="F305" i="13" s="1"/>
  <c r="T305" s="1"/>
  <c r="E306" i="3"/>
  <c r="F306" s="1"/>
  <c r="T306" i="18" s="1"/>
  <c r="E307" i="3"/>
  <c r="F307" s="1"/>
  <c r="H307" s="1"/>
  <c r="J307" s="1"/>
  <c r="F307" i="13" s="1"/>
  <c r="T307" s="1"/>
  <c r="E308" i="3"/>
  <c r="F308" s="1"/>
  <c r="E309"/>
  <c r="F309" s="1"/>
  <c r="E310"/>
  <c r="F310" s="1"/>
  <c r="T310" i="18" s="1"/>
  <c r="E311" i="3"/>
  <c r="F311" s="1"/>
  <c r="H311" s="1"/>
  <c r="J311" s="1"/>
  <c r="F311" i="13" s="1"/>
  <c r="T311" s="1"/>
  <c r="E312" i="3"/>
  <c r="F312" s="1"/>
  <c r="E313"/>
  <c r="F313" s="1"/>
  <c r="E314"/>
  <c r="F314" s="1"/>
  <c r="E315"/>
  <c r="F315" s="1"/>
  <c r="H315" s="1"/>
  <c r="J315" s="1"/>
  <c r="F315" i="13" s="1"/>
  <c r="T315" s="1"/>
  <c r="E316" i="3"/>
  <c r="F316" s="1"/>
  <c r="E317"/>
  <c r="F317" s="1"/>
  <c r="E318"/>
  <c r="F318" s="1"/>
  <c r="E319"/>
  <c r="F319" s="1"/>
  <c r="E320"/>
  <c r="F320" s="1"/>
  <c r="E321"/>
  <c r="F321" s="1"/>
  <c r="T321" i="18" s="1"/>
  <c r="E322" i="3"/>
  <c r="F322" s="1"/>
  <c r="T322" i="18" s="1"/>
  <c r="E323" i="3"/>
  <c r="F323" s="1"/>
  <c r="E324"/>
  <c r="F324" s="1"/>
  <c r="E325"/>
  <c r="F325" s="1"/>
  <c r="E326"/>
  <c r="F326" s="1"/>
  <c r="T326" i="18" s="1"/>
  <c r="E327" i="3"/>
  <c r="F327" s="1"/>
  <c r="H327" s="1"/>
  <c r="J327" s="1"/>
  <c r="F327" i="13" s="1"/>
  <c r="T327" s="1"/>
  <c r="E328" i="3"/>
  <c r="F328" s="1"/>
  <c r="E329"/>
  <c r="F329" s="1"/>
  <c r="E330"/>
  <c r="F330" s="1"/>
  <c r="E331"/>
  <c r="F331" s="1"/>
  <c r="E332"/>
  <c r="F332" s="1"/>
  <c r="E333"/>
  <c r="F333" s="1"/>
  <c r="E334"/>
  <c r="F334" s="1"/>
  <c r="E335"/>
  <c r="F335" s="1"/>
  <c r="E336"/>
  <c r="F336" s="1"/>
  <c r="E337"/>
  <c r="F337" s="1"/>
  <c r="H337" s="1"/>
  <c r="J337" s="1"/>
  <c r="F337" i="13" s="1"/>
  <c r="T337" s="1"/>
  <c r="E338" i="3"/>
  <c r="F338" s="1"/>
  <c r="T338" i="18" s="1"/>
  <c r="E339" i="3"/>
  <c r="F339" s="1"/>
  <c r="H339" s="1"/>
  <c r="J339" s="1"/>
  <c r="F339" i="13" s="1"/>
  <c r="T339" s="1"/>
  <c r="E340" i="3"/>
  <c r="F340" s="1"/>
  <c r="E341"/>
  <c r="F341" s="1"/>
  <c r="E342"/>
  <c r="F342" s="1"/>
  <c r="H342" s="1"/>
  <c r="J342" s="1"/>
  <c r="F342" i="13" s="1"/>
  <c r="T342" s="1"/>
  <c r="E343" i="3"/>
  <c r="F343" s="1"/>
  <c r="H343" s="1"/>
  <c r="J343" s="1"/>
  <c r="F343" i="13" s="1"/>
  <c r="T343" s="1"/>
  <c r="E344" i="3"/>
  <c r="F344" s="1"/>
  <c r="E345"/>
  <c r="F345" s="1"/>
  <c r="E346"/>
  <c r="F346" s="1"/>
  <c r="E347"/>
  <c r="F347" s="1"/>
  <c r="H347" s="1"/>
  <c r="J347" s="1"/>
  <c r="F347" i="13" s="1"/>
  <c r="T347" s="1"/>
  <c r="E348" i="3"/>
  <c r="F348" s="1"/>
  <c r="E349"/>
  <c r="F349" s="1"/>
  <c r="E350"/>
  <c r="F350" s="1"/>
  <c r="E351"/>
  <c r="F351" s="1"/>
  <c r="H351" s="1"/>
  <c r="J351" s="1"/>
  <c r="F351" i="13" s="1"/>
  <c r="T351" s="1"/>
  <c r="E352" i="3"/>
  <c r="F352" s="1"/>
  <c r="E353"/>
  <c r="F353" s="1"/>
  <c r="T353" i="18" s="1"/>
  <c r="E354" i="3"/>
  <c r="F354" s="1"/>
  <c r="T354" i="18" s="1"/>
  <c r="E355" i="3"/>
  <c r="F355" s="1"/>
  <c r="E356"/>
  <c r="F356" s="1"/>
  <c r="E357"/>
  <c r="F357" s="1"/>
  <c r="E358"/>
  <c r="F358" s="1"/>
  <c r="T358" i="18" s="1"/>
  <c r="E359" i="3"/>
  <c r="F359" s="1"/>
  <c r="E360"/>
  <c r="F360" s="1"/>
  <c r="E361"/>
  <c r="F361" s="1"/>
  <c r="E362"/>
  <c r="F362" s="1"/>
  <c r="E363"/>
  <c r="F363" s="1"/>
  <c r="E364"/>
  <c r="F364" s="1"/>
  <c r="E365"/>
  <c r="F365" s="1"/>
  <c r="E366"/>
  <c r="F366" s="1"/>
  <c r="E367"/>
  <c r="F367" s="1"/>
  <c r="E368"/>
  <c r="F368" s="1"/>
  <c r="E369"/>
  <c r="F369" s="1"/>
  <c r="T369" i="18" s="1"/>
  <c r="E370" i="3"/>
  <c r="F370" s="1"/>
  <c r="T370" i="18" s="1"/>
  <c r="E371" i="3"/>
  <c r="F371" s="1"/>
  <c r="E372"/>
  <c r="F372" s="1"/>
  <c r="E373"/>
  <c r="F373" s="1"/>
  <c r="E374"/>
  <c r="F374" s="1"/>
  <c r="T374" i="18" s="1"/>
  <c r="E375" i="3"/>
  <c r="F375" s="1"/>
  <c r="H375" s="1"/>
  <c r="J375" s="1"/>
  <c r="F375" i="13" s="1"/>
  <c r="T375" s="1"/>
  <c r="E376" i="3"/>
  <c r="F376" s="1"/>
  <c r="E377"/>
  <c r="F377" s="1"/>
  <c r="E378"/>
  <c r="F378" s="1"/>
  <c r="E379"/>
  <c r="F379" s="1"/>
  <c r="E380"/>
  <c r="F380" s="1"/>
  <c r="E381"/>
  <c r="F381" s="1"/>
  <c r="E382"/>
  <c r="F382" s="1"/>
  <c r="E383"/>
  <c r="F383" s="1"/>
  <c r="E384"/>
  <c r="F384" s="1"/>
  <c r="E385"/>
  <c r="F385" s="1"/>
  <c r="T385" i="18" s="1"/>
  <c r="E386" i="3"/>
  <c r="F386" s="1"/>
  <c r="T386" i="18" s="1"/>
  <c r="E387" i="3"/>
  <c r="F387" s="1"/>
  <c r="H387" s="1"/>
  <c r="J387" s="1"/>
  <c r="F387" i="13" s="1"/>
  <c r="T387" s="1"/>
  <c r="E388" i="3"/>
  <c r="F388" s="1"/>
  <c r="E389"/>
  <c r="F389" s="1"/>
  <c r="E390"/>
  <c r="F390" s="1"/>
  <c r="T390" i="18" s="1"/>
  <c r="E391" i="3"/>
  <c r="F391" s="1"/>
  <c r="H391" s="1"/>
  <c r="J391" s="1"/>
  <c r="F391" i="13" s="1"/>
  <c r="T391" s="1"/>
  <c r="E392" i="3"/>
  <c r="F392" s="1"/>
  <c r="E393"/>
  <c r="F393" s="1"/>
  <c r="E394"/>
  <c r="F394" s="1"/>
  <c r="E395"/>
  <c r="F395" s="1"/>
  <c r="H395" s="1"/>
  <c r="J395" s="1"/>
  <c r="F395" i="13" s="1"/>
  <c r="T395" s="1"/>
  <c r="E396" i="3"/>
  <c r="F396" s="1"/>
  <c r="E397"/>
  <c r="F397" s="1"/>
  <c r="E398"/>
  <c r="F398" s="1"/>
  <c r="E399"/>
  <c r="F399" s="1"/>
  <c r="H399" s="1"/>
  <c r="J399" s="1"/>
  <c r="F399" i="13" s="1"/>
  <c r="T399" s="1"/>
  <c r="E400" i="3"/>
  <c r="F400" s="1"/>
  <c r="E401"/>
  <c r="F401" s="1"/>
  <c r="H401" s="1"/>
  <c r="J401" s="1"/>
  <c r="F401" i="13" s="1"/>
  <c r="T401" s="1"/>
  <c r="E402" i="3"/>
  <c r="F402" s="1"/>
  <c r="T402" i="18" s="1"/>
  <c r="E403" i="3"/>
  <c r="F403" s="1"/>
  <c r="E404"/>
  <c r="F404" s="1"/>
  <c r="E405"/>
  <c r="F405" s="1"/>
  <c r="E406"/>
  <c r="F406" s="1"/>
  <c r="T406" i="18" s="1"/>
  <c r="E407" i="3"/>
  <c r="F407" s="1"/>
  <c r="E408"/>
  <c r="F408" s="1"/>
  <c r="E409"/>
  <c r="F409" s="1"/>
  <c r="E410"/>
  <c r="F410" s="1"/>
  <c r="E411"/>
  <c r="F411" s="1"/>
  <c r="H411" s="1"/>
  <c r="J411" s="1"/>
  <c r="F411" i="13" s="1"/>
  <c r="T411" s="1"/>
  <c r="E412" i="3"/>
  <c r="F412" s="1"/>
  <c r="E413"/>
  <c r="F413" s="1"/>
  <c r="E414"/>
  <c r="F414" s="1"/>
  <c r="E415"/>
  <c r="F415" s="1"/>
  <c r="E416"/>
  <c r="F416" s="1"/>
  <c r="E417"/>
  <c r="F417" s="1"/>
  <c r="T417" i="18" s="1"/>
  <c r="E418" i="3"/>
  <c r="F418" s="1"/>
  <c r="T418" i="18" s="1"/>
  <c r="E419" i="3"/>
  <c r="F419" s="1"/>
  <c r="H419" s="1"/>
  <c r="J419" s="1"/>
  <c r="F419" i="13" s="1"/>
  <c r="T419" s="1"/>
  <c r="E420" i="3"/>
  <c r="F420" s="1"/>
  <c r="E421"/>
  <c r="F421" s="1"/>
  <c r="E422"/>
  <c r="F422" s="1"/>
  <c r="H422" s="1"/>
  <c r="J422" s="1"/>
  <c r="F422" i="13" s="1"/>
  <c r="T422" s="1"/>
  <c r="E423" i="3"/>
  <c r="F423" s="1"/>
  <c r="E424"/>
  <c r="F424" s="1"/>
  <c r="E425"/>
  <c r="F425" s="1"/>
  <c r="E426"/>
  <c r="F426" s="1"/>
  <c r="E427"/>
  <c r="F427" s="1"/>
  <c r="H427" s="1"/>
  <c r="J427" s="1"/>
  <c r="E428"/>
  <c r="F428" s="1"/>
  <c r="E429"/>
  <c r="F429" s="1"/>
  <c r="E430"/>
  <c r="F430" s="1"/>
  <c r="E431"/>
  <c r="F431" s="1"/>
  <c r="H431" s="1"/>
  <c r="J431" s="1"/>
  <c r="F431" i="13" s="1"/>
  <c r="T431" s="1"/>
  <c r="E432" i="3"/>
  <c r="F432" s="1"/>
  <c r="E433"/>
  <c r="F433" s="1"/>
  <c r="T433" i="18" s="1"/>
  <c r="E434" i="3"/>
  <c r="F434" s="1"/>
  <c r="T434" i="18" s="1"/>
  <c r="E435" i="3"/>
  <c r="F435" s="1"/>
  <c r="H435" s="1"/>
  <c r="J435" s="1"/>
  <c r="F435" i="13" s="1"/>
  <c r="T435" s="1"/>
  <c r="E436" i="3"/>
  <c r="F436" s="1"/>
  <c r="E437"/>
  <c r="F437" s="1"/>
  <c r="E438"/>
  <c r="F438" s="1"/>
  <c r="T438" i="18" s="1"/>
  <c r="E439" i="3"/>
  <c r="F439" s="1"/>
  <c r="H439" s="1"/>
  <c r="J439" s="1"/>
  <c r="F439" i="13" s="1"/>
  <c r="T439" s="1"/>
  <c r="E440" i="3"/>
  <c r="F440" s="1"/>
  <c r="E441"/>
  <c r="F441" s="1"/>
  <c r="E442"/>
  <c r="F442" s="1"/>
  <c r="E443"/>
  <c r="F443" s="1"/>
  <c r="E444"/>
  <c r="F444" s="1"/>
  <c r="E445"/>
  <c r="F445" s="1"/>
  <c r="E446"/>
  <c r="F446" s="1"/>
  <c r="E447"/>
  <c r="F447" s="1"/>
  <c r="H447" s="1"/>
  <c r="J447" s="1"/>
  <c r="F447" i="13" s="1"/>
  <c r="T447" s="1"/>
  <c r="E448" i="3"/>
  <c r="F448" s="1"/>
  <c r="E449"/>
  <c r="F449" s="1"/>
  <c r="T449" i="18" s="1"/>
  <c r="E450" i="3"/>
  <c r="F450" s="1"/>
  <c r="T450" i="18" s="1"/>
  <c r="E451" i="3"/>
  <c r="F451" s="1"/>
  <c r="E452"/>
  <c r="F452" s="1"/>
  <c r="E453"/>
  <c r="F453" s="1"/>
  <c r="E454"/>
  <c r="F454" s="1"/>
  <c r="T454" i="18" s="1"/>
  <c r="E455" i="3"/>
  <c r="F455" s="1"/>
  <c r="H455" s="1"/>
  <c r="J455" s="1"/>
  <c r="F455" i="13" s="1"/>
  <c r="T455" s="1"/>
  <c r="E456" i="3"/>
  <c r="F456" s="1"/>
  <c r="E457"/>
  <c r="F457" s="1"/>
  <c r="E458"/>
  <c r="F458" s="1"/>
  <c r="E459"/>
  <c r="F459" s="1"/>
  <c r="H459" s="1"/>
  <c r="J459" s="1"/>
  <c r="F459" i="13" s="1"/>
  <c r="T459" s="1"/>
  <c r="I25" i="2"/>
  <c r="K25" s="1"/>
  <c r="E25" i="13" s="1"/>
  <c r="I26" i="2"/>
  <c r="K26" s="1"/>
  <c r="E26" i="13" s="1"/>
  <c r="I32" i="2"/>
  <c r="K32" s="1"/>
  <c r="E32" i="13" s="1"/>
  <c r="I36" i="2"/>
  <c r="K36" s="1"/>
  <c r="E36" i="13" s="1"/>
  <c r="I49" i="2"/>
  <c r="K49" s="1"/>
  <c r="E49" i="13" s="1"/>
  <c r="I57" i="2"/>
  <c r="K57" s="1"/>
  <c r="E57" i="13" s="1"/>
  <c r="I68" i="2"/>
  <c r="K68" s="1"/>
  <c r="E68" i="13" s="1"/>
  <c r="I77" i="2"/>
  <c r="K77" s="1"/>
  <c r="E77" i="13" s="1"/>
  <c r="I81" i="2"/>
  <c r="K81" s="1"/>
  <c r="E81" i="13" s="1"/>
  <c r="I96" i="2"/>
  <c r="K96" s="1"/>
  <c r="E96" i="13" s="1"/>
  <c r="I113" i="2"/>
  <c r="K113" s="1"/>
  <c r="E113" i="13" s="1"/>
  <c r="I114" i="2"/>
  <c r="K114" s="1"/>
  <c r="E114" i="13" s="1"/>
  <c r="I120" i="2"/>
  <c r="K120" s="1"/>
  <c r="E120" i="13" s="1"/>
  <c r="I128" i="2"/>
  <c r="K128" s="1"/>
  <c r="E128" i="13" s="1"/>
  <c r="I136" i="2"/>
  <c r="K136" s="1"/>
  <c r="E136" i="13" s="1"/>
  <c r="I148" i="2"/>
  <c r="K148" s="1"/>
  <c r="E148" i="13" s="1"/>
  <c r="I152" i="2"/>
  <c r="K152" s="1"/>
  <c r="E152" i="13" s="1"/>
  <c r="I161" i="2"/>
  <c r="K161" s="1"/>
  <c r="E161" i="13" s="1"/>
  <c r="I169" i="2"/>
  <c r="K169" s="1"/>
  <c r="E169" i="13" s="1"/>
  <c r="I172" i="2"/>
  <c r="K172" s="1"/>
  <c r="E172" i="13" s="1"/>
  <c r="I196" i="2"/>
  <c r="K196" s="1"/>
  <c r="E196" i="13" s="1"/>
  <c r="I201" i="2"/>
  <c r="K201" s="1"/>
  <c r="E201" i="13" s="1"/>
  <c r="I217" i="2"/>
  <c r="K217" s="1"/>
  <c r="E217" i="13" s="1"/>
  <c r="I220" i="2"/>
  <c r="K220" s="1"/>
  <c r="E220" i="13" s="1"/>
  <c r="I225" i="2"/>
  <c r="K225" s="1"/>
  <c r="E225" i="13" s="1"/>
  <c r="I249" i="2"/>
  <c r="K249" s="1"/>
  <c r="E249" i="13" s="1"/>
  <c r="I257" i="2"/>
  <c r="K257" s="1"/>
  <c r="E257" i="13" s="1"/>
  <c r="I258" i="2"/>
  <c r="K258" s="1"/>
  <c r="E258" i="13" s="1"/>
  <c r="I297" i="2"/>
  <c r="K297" s="1"/>
  <c r="E297" i="13" s="1"/>
  <c r="I300" i="2"/>
  <c r="K300" s="1"/>
  <c r="E300" i="13" s="1"/>
  <c r="I305" i="2"/>
  <c r="K305" s="1"/>
  <c r="E305" i="13" s="1"/>
  <c r="I337" i="2"/>
  <c r="K337" s="1"/>
  <c r="E337" i="13" s="1"/>
  <c r="I338" i="2"/>
  <c r="K338" s="1"/>
  <c r="E338" i="13" s="1"/>
  <c r="I362" i="2"/>
  <c r="K362" s="1"/>
  <c r="E362" i="13" s="1"/>
  <c r="I396" i="2"/>
  <c r="K396" s="1"/>
  <c r="E396" i="13" s="1"/>
  <c r="I412" i="2"/>
  <c r="K412" s="1"/>
  <c r="E412" i="13" s="1"/>
  <c r="I420" i="2"/>
  <c r="K420" s="1"/>
  <c r="E420" i="13" s="1"/>
  <c r="F9" i="6"/>
  <c r="G9" s="1"/>
  <c r="I9" s="1"/>
  <c r="K9" s="1"/>
  <c r="I9" i="13" s="1"/>
  <c r="M9" i="6"/>
  <c r="AG9" i="18" s="1"/>
  <c r="F10" i="6"/>
  <c r="G10" s="1"/>
  <c r="I10" s="1"/>
  <c r="K10" s="1"/>
  <c r="I10" i="13" s="1"/>
  <c r="M10" i="6"/>
  <c r="AG10" i="18" s="1"/>
  <c r="F11" i="6"/>
  <c r="G11" s="1"/>
  <c r="M11"/>
  <c r="AG11" i="18" s="1"/>
  <c r="F12" i="6"/>
  <c r="G12" s="1"/>
  <c r="M12"/>
  <c r="AG12" i="13" s="1"/>
  <c r="F13" i="6"/>
  <c r="G13" s="1"/>
  <c r="M13"/>
  <c r="AG13" i="13" s="1"/>
  <c r="F14" i="6"/>
  <c r="G14" s="1"/>
  <c r="M14"/>
  <c r="AG14" i="13" s="1"/>
  <c r="F15" i="6"/>
  <c r="G15" s="1"/>
  <c r="I15" s="1"/>
  <c r="K15" s="1"/>
  <c r="I15" i="13" s="1"/>
  <c r="M15" i="6"/>
  <c r="F16"/>
  <c r="G16" s="1"/>
  <c r="M16"/>
  <c r="AG16" i="13" s="1"/>
  <c r="F17" i="6"/>
  <c r="G17" s="1"/>
  <c r="I17" s="1"/>
  <c r="K17" s="1"/>
  <c r="I17" i="13" s="1"/>
  <c r="M17" i="6"/>
  <c r="F18"/>
  <c r="G18" s="1"/>
  <c r="I18" s="1"/>
  <c r="K18" s="1"/>
  <c r="I18" i="13" s="1"/>
  <c r="M18" i="6"/>
  <c r="AG18" i="13" s="1"/>
  <c r="F19" i="6"/>
  <c r="G19" s="1"/>
  <c r="M19"/>
  <c r="F20"/>
  <c r="G20" s="1"/>
  <c r="M20"/>
  <c r="AG20" i="13" s="1"/>
  <c r="F21" i="6"/>
  <c r="G21" s="1"/>
  <c r="M21"/>
  <c r="AG21" i="18" s="1"/>
  <c r="F22" i="6"/>
  <c r="G22" s="1"/>
  <c r="M22"/>
  <c r="AG22" i="13" s="1"/>
  <c r="F23" i="6"/>
  <c r="G23" s="1"/>
  <c r="M23"/>
  <c r="AG23" i="13" s="1"/>
  <c r="F24" i="6"/>
  <c r="G24" s="1"/>
  <c r="M24"/>
  <c r="F25"/>
  <c r="G25" s="1"/>
  <c r="M25"/>
  <c r="AG25" i="18" s="1"/>
  <c r="F26" i="6"/>
  <c r="G26" s="1"/>
  <c r="M26"/>
  <c r="AG26" i="18" s="1"/>
  <c r="F27" i="6"/>
  <c r="G27" s="1"/>
  <c r="M27"/>
  <c r="AG27" i="18" s="1"/>
  <c r="F28" i="6"/>
  <c r="G28" s="1"/>
  <c r="M28"/>
  <c r="F29"/>
  <c r="G29" s="1"/>
  <c r="I29" s="1"/>
  <c r="K29" s="1"/>
  <c r="I29" i="13" s="1"/>
  <c r="M29" i="6"/>
  <c r="F30"/>
  <c r="G30" s="1"/>
  <c r="I30" s="1"/>
  <c r="K30" s="1"/>
  <c r="I30" i="13" s="1"/>
  <c r="M30" i="6"/>
  <c r="AG30" i="13" s="1"/>
  <c r="F31" i="6"/>
  <c r="G31" s="1"/>
  <c r="M31"/>
  <c r="AG31" i="13" s="1"/>
  <c r="F32" i="6"/>
  <c r="G32" s="1"/>
  <c r="I32" s="1"/>
  <c r="K32" s="1"/>
  <c r="I32" i="13" s="1"/>
  <c r="M32" i="6"/>
  <c r="AG32" i="13" s="1"/>
  <c r="F33" i="6"/>
  <c r="G33" s="1"/>
  <c r="M33"/>
  <c r="F34"/>
  <c r="G34" s="1"/>
  <c r="M34"/>
  <c r="AG34" i="13" s="1"/>
  <c r="F35" i="6"/>
  <c r="G35" s="1"/>
  <c r="I35" s="1"/>
  <c r="K35" s="1"/>
  <c r="I35" i="13" s="1"/>
  <c r="M35" i="6"/>
  <c r="F36"/>
  <c r="G36" s="1"/>
  <c r="M36"/>
  <c r="AG36" i="13" s="1"/>
  <c r="F37" i="6"/>
  <c r="G37" s="1"/>
  <c r="M37"/>
  <c r="AG37" i="18" s="1"/>
  <c r="F38" i="6"/>
  <c r="G38" s="1"/>
  <c r="M38"/>
  <c r="AG38" i="13" s="1"/>
  <c r="F39" i="6"/>
  <c r="G39" s="1"/>
  <c r="M39"/>
  <c r="AG39" i="18" s="1"/>
  <c r="F40" i="6"/>
  <c r="G40" s="1"/>
  <c r="I40" s="1"/>
  <c r="K40" s="1"/>
  <c r="I40" i="13" s="1"/>
  <c r="M40" i="6"/>
  <c r="AG40" i="13" s="1"/>
  <c r="F41" i="6"/>
  <c r="G41" s="1"/>
  <c r="M41"/>
  <c r="AG41" i="18" s="1"/>
  <c r="F42" i="6"/>
  <c r="G42"/>
  <c r="M42"/>
  <c r="AG42" i="18" s="1"/>
  <c r="F43" i="6"/>
  <c r="G43" s="1"/>
  <c r="M43"/>
  <c r="F44"/>
  <c r="G44" s="1"/>
  <c r="I44" s="1"/>
  <c r="K44" s="1"/>
  <c r="I44" i="13" s="1"/>
  <c r="M44" i="6"/>
  <c r="AG44" i="18" s="1"/>
  <c r="F45" i="6"/>
  <c r="G45" s="1"/>
  <c r="M45"/>
  <c r="F46"/>
  <c r="G46" s="1"/>
  <c r="M46"/>
  <c r="AG46" i="13" s="1"/>
  <c r="F47" i="6"/>
  <c r="G47" s="1"/>
  <c r="M47"/>
  <c r="F48"/>
  <c r="G48" s="1"/>
  <c r="I48" s="1"/>
  <c r="K48" s="1"/>
  <c r="I48" i="13" s="1"/>
  <c r="M48" i="6"/>
  <c r="AG48" i="13" s="1"/>
  <c r="F49" i="6"/>
  <c r="G49" s="1"/>
  <c r="M49"/>
  <c r="AG49" i="13" s="1"/>
  <c r="F50" i="6"/>
  <c r="G50" s="1"/>
  <c r="M50"/>
  <c r="AG50" i="13" s="1"/>
  <c r="F51" i="6"/>
  <c r="G51" s="1"/>
  <c r="I51" s="1"/>
  <c r="K51" s="1"/>
  <c r="I51" i="13" s="1"/>
  <c r="M51" i="6"/>
  <c r="F52"/>
  <c r="G52" s="1"/>
  <c r="M52"/>
  <c r="F53"/>
  <c r="G53" s="1"/>
  <c r="M53"/>
  <c r="AG53" i="18" s="1"/>
  <c r="F54" i="6"/>
  <c r="G54" s="1"/>
  <c r="M54"/>
  <c r="AG54" i="18" s="1"/>
  <c r="F55" i="6"/>
  <c r="G55" s="1"/>
  <c r="M55"/>
  <c r="AG55" i="18" s="1"/>
  <c r="F56" i="6"/>
  <c r="G56" s="1"/>
  <c r="I56" s="1"/>
  <c r="K56" s="1"/>
  <c r="I56" i="13" s="1"/>
  <c r="M56" i="6"/>
  <c r="F57"/>
  <c r="G57" s="1"/>
  <c r="M57"/>
  <c r="AG57" i="13" s="1"/>
  <c r="F58" i="6"/>
  <c r="G58" s="1"/>
  <c r="M58"/>
  <c r="AG58" i="13" s="1"/>
  <c r="F59" i="6"/>
  <c r="G59" s="1"/>
  <c r="M59"/>
  <c r="F60"/>
  <c r="G60" s="1"/>
  <c r="I60" s="1"/>
  <c r="K60" s="1"/>
  <c r="I60" i="13" s="1"/>
  <c r="M60" i="6"/>
  <c r="AG60" i="18" s="1"/>
  <c r="F61" i="6"/>
  <c r="G61" s="1"/>
  <c r="M61"/>
  <c r="F62"/>
  <c r="G62" s="1"/>
  <c r="M62"/>
  <c r="F63"/>
  <c r="G63" s="1"/>
  <c r="I63" s="1"/>
  <c r="K63" s="1"/>
  <c r="I63" i="13" s="1"/>
  <c r="M63" i="6"/>
  <c r="AG63" i="13" s="1"/>
  <c r="F64" i="6"/>
  <c r="G64" s="1"/>
  <c r="M64"/>
  <c r="AG64" i="18" s="1"/>
  <c r="F65" i="6"/>
  <c r="G65" s="1"/>
  <c r="I65" s="1"/>
  <c r="K65" s="1"/>
  <c r="I65" i="13" s="1"/>
  <c r="M65" i="6"/>
  <c r="F66"/>
  <c r="G66" s="1"/>
  <c r="M66"/>
  <c r="F67"/>
  <c r="G67" s="1"/>
  <c r="I67" s="1"/>
  <c r="K67" s="1"/>
  <c r="I67" i="13" s="1"/>
  <c r="M67" i="6"/>
  <c r="AG67" i="13" s="1"/>
  <c r="F68" i="6"/>
  <c r="G68" s="1"/>
  <c r="M68"/>
  <c r="AG68" i="13" s="1"/>
  <c r="F69" i="6"/>
  <c r="G69" s="1"/>
  <c r="I69" s="1"/>
  <c r="K69" s="1"/>
  <c r="I69" i="13" s="1"/>
  <c r="M69" i="6"/>
  <c r="AG69" i="13" s="1"/>
  <c r="F70" i="6"/>
  <c r="G70" s="1"/>
  <c r="I70" s="1"/>
  <c r="K70" s="1"/>
  <c r="I70" i="13" s="1"/>
  <c r="M70" i="6"/>
  <c r="AG70" i="13" s="1"/>
  <c r="F71" i="6"/>
  <c r="G71" s="1"/>
  <c r="I71" s="1"/>
  <c r="K71" s="1"/>
  <c r="I71" i="13" s="1"/>
  <c r="M71" i="6"/>
  <c r="AG71" i="18" s="1"/>
  <c r="F72" i="6"/>
  <c r="G72" s="1"/>
  <c r="M72"/>
  <c r="AG72" i="13" s="1"/>
  <c r="F73" i="6"/>
  <c r="G73" s="1"/>
  <c r="I73" s="1"/>
  <c r="K73" s="1"/>
  <c r="I73" i="13" s="1"/>
  <c r="M73" i="6"/>
  <c r="F74"/>
  <c r="G74" s="1"/>
  <c r="I74" s="1"/>
  <c r="K74" s="1"/>
  <c r="I74" i="13" s="1"/>
  <c r="M74" i="6"/>
  <c r="F75"/>
  <c r="G75" s="1"/>
  <c r="M75"/>
  <c r="AG75" i="13" s="1"/>
  <c r="F76" i="6"/>
  <c r="G76" s="1"/>
  <c r="I76" s="1"/>
  <c r="K76" s="1"/>
  <c r="I76" i="13" s="1"/>
  <c r="M76" i="6"/>
  <c r="AG76" i="18" s="1"/>
  <c r="F77" i="6"/>
  <c r="G77" s="1"/>
  <c r="M77"/>
  <c r="F78"/>
  <c r="G78" s="1"/>
  <c r="M78"/>
  <c r="F79"/>
  <c r="G79" s="1"/>
  <c r="I79" s="1"/>
  <c r="K79" s="1"/>
  <c r="I79" i="13" s="1"/>
  <c r="M79" i="6"/>
  <c r="F80"/>
  <c r="G80" s="1"/>
  <c r="M80"/>
  <c r="AG80" i="13" s="1"/>
  <c r="F81" i="6"/>
  <c r="G81" s="1"/>
  <c r="I81" s="1"/>
  <c r="K81" s="1"/>
  <c r="I81" i="13" s="1"/>
  <c r="M81" i="6"/>
  <c r="AG81" i="13" s="1"/>
  <c r="F82" i="6"/>
  <c r="G82"/>
  <c r="I82" s="1"/>
  <c r="K82" s="1"/>
  <c r="I82" i="13" s="1"/>
  <c r="M82" i="6"/>
  <c r="AG82" i="13" s="1"/>
  <c r="F83" i="6"/>
  <c r="G83" s="1"/>
  <c r="M83"/>
  <c r="F84"/>
  <c r="G84" s="1"/>
  <c r="M84"/>
  <c r="F85"/>
  <c r="G85" s="1"/>
  <c r="I85" s="1"/>
  <c r="K85" s="1"/>
  <c r="I85" i="13" s="1"/>
  <c r="M85" i="6"/>
  <c r="AG85" i="18" s="1"/>
  <c r="F86" i="6"/>
  <c r="G86" s="1"/>
  <c r="I86" s="1"/>
  <c r="K86" s="1"/>
  <c r="I86" i="13" s="1"/>
  <c r="M86" i="6"/>
  <c r="AG86" i="18" s="1"/>
  <c r="F87" i="6"/>
  <c r="G87" s="1"/>
  <c r="I87" s="1"/>
  <c r="K87" s="1"/>
  <c r="I87" i="13" s="1"/>
  <c r="M87" i="6"/>
  <c r="AG87" i="13" s="1"/>
  <c r="F88" i="6"/>
  <c r="G88" s="1"/>
  <c r="I88" s="1"/>
  <c r="K88" s="1"/>
  <c r="I88" i="13" s="1"/>
  <c r="M88" i="6"/>
  <c r="AG88" i="13" s="1"/>
  <c r="F89" i="6"/>
  <c r="G89" s="1"/>
  <c r="M89"/>
  <c r="AG89" i="13" s="1"/>
  <c r="F90" i="6"/>
  <c r="G90" s="1"/>
  <c r="M90"/>
  <c r="AG90" i="13" s="1"/>
  <c r="F91" i="6"/>
  <c r="G91" s="1"/>
  <c r="M91"/>
  <c r="F92"/>
  <c r="G92" s="1"/>
  <c r="M92"/>
  <c r="AG92" i="18" s="1"/>
  <c r="F93" i="6"/>
  <c r="G93" s="1"/>
  <c r="M93"/>
  <c r="F94"/>
  <c r="G94" s="1"/>
  <c r="I94" s="1"/>
  <c r="K94" s="1"/>
  <c r="I94" i="13" s="1"/>
  <c r="M94" i="6"/>
  <c r="AG94" i="13" s="1"/>
  <c r="F95" i="6"/>
  <c r="G95" s="1"/>
  <c r="M95"/>
  <c r="F96"/>
  <c r="G96" s="1"/>
  <c r="M96"/>
  <c r="AG96" i="13" s="1"/>
  <c r="F97" i="6"/>
  <c r="G97" s="1"/>
  <c r="I97" s="1"/>
  <c r="K97" s="1"/>
  <c r="I97" i="13" s="1"/>
  <c r="M97" i="6"/>
  <c r="F98"/>
  <c r="G98" s="1"/>
  <c r="I98" s="1"/>
  <c r="K98" s="1"/>
  <c r="I98" i="13" s="1"/>
  <c r="M98" i="6"/>
  <c r="F99"/>
  <c r="G99" s="1"/>
  <c r="M99"/>
  <c r="AG99" i="13" s="1"/>
  <c r="F100" i="6"/>
  <c r="G100" s="1"/>
  <c r="I100" s="1"/>
  <c r="K100" s="1"/>
  <c r="I100" i="13" s="1"/>
  <c r="M100" i="6"/>
  <c r="F101"/>
  <c r="G101" s="1"/>
  <c r="M101"/>
  <c r="AG101" i="13" s="1"/>
  <c r="F102" i="6"/>
  <c r="G102" s="1"/>
  <c r="M102"/>
  <c r="AG102" i="13" s="1"/>
  <c r="F103" i="6"/>
  <c r="G103" s="1"/>
  <c r="M103"/>
  <c r="AG103" i="18" s="1"/>
  <c r="F104" i="6"/>
  <c r="G104" s="1"/>
  <c r="M104"/>
  <c r="AG104" i="13" s="1"/>
  <c r="F105" i="6"/>
  <c r="G105" s="1"/>
  <c r="I105" s="1"/>
  <c r="K105" s="1"/>
  <c r="I105" i="13" s="1"/>
  <c r="M105" i="6"/>
  <c r="F106"/>
  <c r="G106" s="1"/>
  <c r="I106" s="1"/>
  <c r="K106" s="1"/>
  <c r="I106" i="13" s="1"/>
  <c r="M106" i="6"/>
  <c r="F107"/>
  <c r="G107" s="1"/>
  <c r="I107" s="1"/>
  <c r="K107" s="1"/>
  <c r="I107" i="13" s="1"/>
  <c r="M107" i="6"/>
  <c r="F108"/>
  <c r="G108" s="1"/>
  <c r="M108"/>
  <c r="AG108" i="18" s="1"/>
  <c r="F109" i="6"/>
  <c r="G109" s="1"/>
  <c r="I109" s="1"/>
  <c r="K109" s="1"/>
  <c r="I109" i="13" s="1"/>
  <c r="M109" i="6"/>
  <c r="F110"/>
  <c r="G110" s="1"/>
  <c r="M110"/>
  <c r="AG110" i="13" s="1"/>
  <c r="F111" i="6"/>
  <c r="G111" s="1"/>
  <c r="I111" s="1"/>
  <c r="K111" s="1"/>
  <c r="I111" i="13" s="1"/>
  <c r="M111" i="6"/>
  <c r="F112"/>
  <c r="G112" s="1"/>
  <c r="M112"/>
  <c r="AG112" i="13" s="1"/>
  <c r="F113" i="6"/>
  <c r="G113" s="1"/>
  <c r="I113" s="1"/>
  <c r="K113" s="1"/>
  <c r="I113" i="13" s="1"/>
  <c r="M113" i="6"/>
  <c r="AG113" i="13" s="1"/>
  <c r="F114" i="6"/>
  <c r="G114" s="1"/>
  <c r="M114"/>
  <c r="F115"/>
  <c r="G115" s="1"/>
  <c r="M115"/>
  <c r="F116"/>
  <c r="G116" s="1"/>
  <c r="I116" s="1"/>
  <c r="K116" s="1"/>
  <c r="I116" i="13" s="1"/>
  <c r="M116" i="6"/>
  <c r="F117"/>
  <c r="G117" s="1"/>
  <c r="I117" s="1"/>
  <c r="K117" s="1"/>
  <c r="I117" i="13" s="1"/>
  <c r="M117" i="6"/>
  <c r="AG117" i="18" s="1"/>
  <c r="F118" i="6"/>
  <c r="G118" s="1"/>
  <c r="I118" s="1"/>
  <c r="K118" s="1"/>
  <c r="I118" i="13" s="1"/>
  <c r="M118" i="6"/>
  <c r="AG118" i="18" s="1"/>
  <c r="F119" i="6"/>
  <c r="G119" s="1"/>
  <c r="I119" s="1"/>
  <c r="K119" s="1"/>
  <c r="I119" i="13" s="1"/>
  <c r="M119" i="6"/>
  <c r="AG119" i="13" s="1"/>
  <c r="F120" i="6"/>
  <c r="G120" s="1"/>
  <c r="M120"/>
  <c r="AG120" i="13" s="1"/>
  <c r="F121" i="6"/>
  <c r="G121" s="1"/>
  <c r="I121" s="1"/>
  <c r="K121" s="1"/>
  <c r="I121" i="13" s="1"/>
  <c r="M121" i="6"/>
  <c r="AG121" i="13" s="1"/>
  <c r="F122" i="6"/>
  <c r="G122" s="1"/>
  <c r="I122" s="1"/>
  <c r="K122" s="1"/>
  <c r="I122" i="13" s="1"/>
  <c r="M122" i="6"/>
  <c r="AG122" i="13" s="1"/>
  <c r="F123" i="6"/>
  <c r="G123" s="1"/>
  <c r="M123"/>
  <c r="F124"/>
  <c r="G124" s="1"/>
  <c r="M124"/>
  <c r="AG124" i="18" s="1"/>
  <c r="F125" i="6"/>
  <c r="G125" s="1"/>
  <c r="I125" s="1"/>
  <c r="K125" s="1"/>
  <c r="I125" i="13" s="1"/>
  <c r="M125" i="6"/>
  <c r="F126"/>
  <c r="G126" s="1"/>
  <c r="I126" s="1"/>
  <c r="K126" s="1"/>
  <c r="I126" i="13" s="1"/>
  <c r="M126" i="6"/>
  <c r="F127"/>
  <c r="G127" s="1"/>
  <c r="M127"/>
  <c r="AG127" i="13" s="1"/>
  <c r="F128" i="6"/>
  <c r="G128" s="1"/>
  <c r="M128"/>
  <c r="AG128" i="18" s="1"/>
  <c r="F129" i="6"/>
  <c r="G129" s="1"/>
  <c r="M129"/>
  <c r="F130"/>
  <c r="G130" s="1"/>
  <c r="M130"/>
  <c r="F131"/>
  <c r="G131" s="1"/>
  <c r="I131" s="1"/>
  <c r="K131" s="1"/>
  <c r="I131" i="13" s="1"/>
  <c r="M131" i="6"/>
  <c r="F132"/>
  <c r="G132" s="1"/>
  <c r="M132"/>
  <c r="AG132" i="13" s="1"/>
  <c r="F133" i="6"/>
  <c r="G133" s="1"/>
  <c r="I133" s="1"/>
  <c r="K133" s="1"/>
  <c r="I133" i="13" s="1"/>
  <c r="M133" i="6"/>
  <c r="AG133" i="13" s="1"/>
  <c r="F134" i="6"/>
  <c r="G134" s="1"/>
  <c r="M134"/>
  <c r="AG134" i="18" s="1"/>
  <c r="F135" i="6"/>
  <c r="G135" s="1"/>
  <c r="I135" s="1"/>
  <c r="K135" s="1"/>
  <c r="I135" i="13" s="1"/>
  <c r="M135" i="6"/>
  <c r="AG135" i="18" s="1"/>
  <c r="F136" i="6"/>
  <c r="G136" s="1"/>
  <c r="I136" s="1"/>
  <c r="K136" s="1"/>
  <c r="I136" i="13" s="1"/>
  <c r="M136" i="6"/>
  <c r="F137"/>
  <c r="G137" s="1"/>
  <c r="M137"/>
  <c r="AG137" i="13" s="1"/>
  <c r="F138" i="6"/>
  <c r="G138" s="1"/>
  <c r="M138"/>
  <c r="F139"/>
  <c r="G139" s="1"/>
  <c r="I139" s="1"/>
  <c r="K139" s="1"/>
  <c r="I139" i="13" s="1"/>
  <c r="M139" i="6"/>
  <c r="AG139" i="13" s="1"/>
  <c r="F140" i="6"/>
  <c r="G140" s="1"/>
  <c r="M140"/>
  <c r="AG140" i="13" s="1"/>
  <c r="F141" i="6"/>
  <c r="G141" s="1"/>
  <c r="I141" s="1"/>
  <c r="K141" s="1"/>
  <c r="I141" i="13" s="1"/>
  <c r="M141" i="6"/>
  <c r="F142"/>
  <c r="G142" s="1"/>
  <c r="I142" s="1"/>
  <c r="K142" s="1"/>
  <c r="I142" i="13" s="1"/>
  <c r="M142" i="6"/>
  <c r="AG142" i="13" s="1"/>
  <c r="F143" i="6"/>
  <c r="G143" s="1"/>
  <c r="M143"/>
  <c r="F144"/>
  <c r="G144" s="1"/>
  <c r="I144" s="1"/>
  <c r="K144" s="1"/>
  <c r="I144" i="13" s="1"/>
  <c r="M144" i="6"/>
  <c r="AG144" i="13" s="1"/>
  <c r="F145" i="6"/>
  <c r="G145" s="1"/>
  <c r="M145"/>
  <c r="F146"/>
  <c r="G146" s="1"/>
  <c r="M146"/>
  <c r="AG146" i="13" s="1"/>
  <c r="F147" i="6"/>
  <c r="G147" s="1"/>
  <c r="I147" s="1"/>
  <c r="K147" s="1"/>
  <c r="I147" i="13" s="1"/>
  <c r="M147" i="6"/>
  <c r="AG147" i="13" s="1"/>
  <c r="F148" i="6"/>
  <c r="G148" s="1"/>
  <c r="M148"/>
  <c r="AG148" i="13" s="1"/>
  <c r="F149" i="6"/>
  <c r="G149" s="1"/>
  <c r="I149"/>
  <c r="K149" s="1"/>
  <c r="I149" i="13" s="1"/>
  <c r="M149" i="6"/>
  <c r="AG149" i="18" s="1"/>
  <c r="F150" i="6"/>
  <c r="G150" s="1"/>
  <c r="M150"/>
  <c r="AG150" i="13" s="1"/>
  <c r="F151" i="6"/>
  <c r="G151" s="1"/>
  <c r="M151"/>
  <c r="AG151" i="13" s="1"/>
  <c r="F152" i="6"/>
  <c r="G152" s="1"/>
  <c r="M152"/>
  <c r="F153"/>
  <c r="G153" s="1"/>
  <c r="I153" s="1"/>
  <c r="K153" s="1"/>
  <c r="I153" i="13" s="1"/>
  <c r="M153" i="6"/>
  <c r="AG153" i="13" s="1"/>
  <c r="F154" i="6"/>
  <c r="G154" s="1"/>
  <c r="I154" s="1"/>
  <c r="K154" s="1"/>
  <c r="I154" i="13" s="1"/>
  <c r="M154" i="6"/>
  <c r="AG154" i="13" s="1"/>
  <c r="F155" i="6"/>
  <c r="G155" s="1"/>
  <c r="I155" s="1"/>
  <c r="K155" s="1"/>
  <c r="I155" i="13" s="1"/>
  <c r="M155" i="6"/>
  <c r="F156"/>
  <c r="G156" s="1"/>
  <c r="M156"/>
  <c r="AG156" i="18" s="1"/>
  <c r="F157" i="6"/>
  <c r="G157" s="1"/>
  <c r="I157" s="1"/>
  <c r="K157" s="1"/>
  <c r="I157" i="13" s="1"/>
  <c r="M157" i="6"/>
  <c r="F158"/>
  <c r="G158" s="1"/>
  <c r="I158" s="1"/>
  <c r="K158" s="1"/>
  <c r="I158" i="13" s="1"/>
  <c r="M158" i="6"/>
  <c r="F159"/>
  <c r="G159" s="1"/>
  <c r="M159"/>
  <c r="AG159" i="13" s="1"/>
  <c r="F160" i="6"/>
  <c r="G160" s="1"/>
  <c r="M160"/>
  <c r="AG160" i="18" s="1"/>
  <c r="F161" i="6"/>
  <c r="G161" s="1"/>
  <c r="M161"/>
  <c r="F162"/>
  <c r="G162" s="1"/>
  <c r="I162" s="1"/>
  <c r="K162" s="1"/>
  <c r="I162" i="13" s="1"/>
  <c r="M162" i="6"/>
  <c r="F163"/>
  <c r="G163" s="1"/>
  <c r="M163"/>
  <c r="F164"/>
  <c r="G164" s="1"/>
  <c r="I164" s="1"/>
  <c r="K164" s="1"/>
  <c r="I164" i="13" s="1"/>
  <c r="M164" i="6"/>
  <c r="AG164" i="13" s="1"/>
  <c r="F165" i="6"/>
  <c r="G165" s="1"/>
  <c r="M165"/>
  <c r="AG165" i="18" s="1"/>
  <c r="F166" i="6"/>
  <c r="G166" s="1"/>
  <c r="I166" s="1"/>
  <c r="K166" s="1"/>
  <c r="I166" i="13" s="1"/>
  <c r="M166" i="6"/>
  <c r="AG166" i="13" s="1"/>
  <c r="F167" i="6"/>
  <c r="G167" s="1"/>
  <c r="I167" s="1"/>
  <c r="K167" s="1"/>
  <c r="I167" i="13" s="1"/>
  <c r="M167" i="6"/>
  <c r="AG167" i="18" s="1"/>
  <c r="F168" i="6"/>
  <c r="G168" s="1"/>
  <c r="M168"/>
  <c r="AG168" i="13" s="1"/>
  <c r="F169" i="6"/>
  <c r="G169" s="1"/>
  <c r="I169" s="1"/>
  <c r="K169" s="1"/>
  <c r="I169" i="13" s="1"/>
  <c r="M169" i="6"/>
  <c r="AG169" i="13" s="1"/>
  <c r="F170" i="6"/>
  <c r="G170" s="1"/>
  <c r="I170" s="1"/>
  <c r="K170" s="1"/>
  <c r="I170" i="13" s="1"/>
  <c r="M170" i="6"/>
  <c r="F171"/>
  <c r="G171" s="1"/>
  <c r="M171"/>
  <c r="F172"/>
  <c r="G172" s="1"/>
  <c r="I172" s="1"/>
  <c r="K172" s="1"/>
  <c r="I172" i="13" s="1"/>
  <c r="M172" i="6"/>
  <c r="AG172" i="18" s="1"/>
  <c r="F173" i="6"/>
  <c r="G173" s="1"/>
  <c r="M173"/>
  <c r="F174"/>
  <c r="G174" s="1"/>
  <c r="M174"/>
  <c r="AG174" i="13" s="1"/>
  <c r="F175" i="6"/>
  <c r="G175" s="1"/>
  <c r="I175" s="1"/>
  <c r="K175" s="1"/>
  <c r="I175" i="13" s="1"/>
  <c r="M175" i="6"/>
  <c r="F176"/>
  <c r="G176" s="1"/>
  <c r="M176"/>
  <c r="AG176" i="13" s="1"/>
  <c r="F177" i="6"/>
  <c r="G177" s="1"/>
  <c r="I177" s="1"/>
  <c r="K177" s="1"/>
  <c r="I177" i="13" s="1"/>
  <c r="M177" i="6"/>
  <c r="AG177" i="13" s="1"/>
  <c r="F178" i="6"/>
  <c r="G178" s="1"/>
  <c r="I178" s="1"/>
  <c r="K178" s="1"/>
  <c r="I178" i="13" s="1"/>
  <c r="M178" i="6"/>
  <c r="AG178" i="13" s="1"/>
  <c r="F179" i="6"/>
  <c r="G179" s="1"/>
  <c r="M179"/>
  <c r="F180"/>
  <c r="G180" s="1"/>
  <c r="M180"/>
  <c r="F181"/>
  <c r="G181" s="1"/>
  <c r="M181"/>
  <c r="AG181" i="18" s="1"/>
  <c r="F182" i="6"/>
  <c r="G182" s="1"/>
  <c r="M182"/>
  <c r="AG182" i="18" s="1"/>
  <c r="F183" i="6"/>
  <c r="G183" s="1"/>
  <c r="M183"/>
  <c r="AG183" i="13" s="1"/>
  <c r="F184" i="6"/>
  <c r="G184" s="1"/>
  <c r="I184" s="1"/>
  <c r="K184" s="1"/>
  <c r="I184" i="13" s="1"/>
  <c r="M184" i="6"/>
  <c r="F185"/>
  <c r="G185" s="1"/>
  <c r="I185" s="1"/>
  <c r="K185" s="1"/>
  <c r="I185" i="13" s="1"/>
  <c r="M185" i="6"/>
  <c r="AG185" i="13" s="1"/>
  <c r="F186" i="6"/>
  <c r="G186" s="1"/>
  <c r="I186" s="1"/>
  <c r="K186" s="1"/>
  <c r="I186" i="13" s="1"/>
  <c r="M186" i="6"/>
  <c r="AG186" i="13" s="1"/>
  <c r="F187" i="6"/>
  <c r="G187" s="1"/>
  <c r="M187"/>
  <c r="F188"/>
  <c r="G188" s="1"/>
  <c r="M188"/>
  <c r="AG188" i="18" s="1"/>
  <c r="F189" i="6"/>
  <c r="G189" s="1"/>
  <c r="M189"/>
  <c r="F190"/>
  <c r="G190" s="1"/>
  <c r="I190" s="1"/>
  <c r="K190" s="1"/>
  <c r="I190" i="13" s="1"/>
  <c r="M190" i="6"/>
  <c r="AG190" i="13" s="1"/>
  <c r="F191" i="6"/>
  <c r="G191" s="1"/>
  <c r="I191" s="1"/>
  <c r="K191" s="1"/>
  <c r="I191" i="13" s="1"/>
  <c r="M191" i="6"/>
  <c r="AG191" i="13" s="1"/>
  <c r="F192" i="6"/>
  <c r="G192" s="1"/>
  <c r="M192"/>
  <c r="AG192" i="18" s="1"/>
  <c r="F193" i="6"/>
  <c r="G193" s="1"/>
  <c r="I193" s="1"/>
  <c r="K193" s="1"/>
  <c r="M193"/>
  <c r="AG193" i="13" s="1"/>
  <c r="F194" i="6"/>
  <c r="G194" s="1"/>
  <c r="I194" s="1"/>
  <c r="K194" s="1"/>
  <c r="I194" i="13" s="1"/>
  <c r="M194" i="6"/>
  <c r="F195"/>
  <c r="G195" s="1"/>
  <c r="I195" s="1"/>
  <c r="K195" s="1"/>
  <c r="I195" i="13" s="1"/>
  <c r="M195" i="6"/>
  <c r="F196"/>
  <c r="G196" s="1"/>
  <c r="M196"/>
  <c r="AG196" i="13" s="1"/>
  <c r="F197" i="6"/>
  <c r="G197" s="1"/>
  <c r="I197" s="1"/>
  <c r="K197" s="1"/>
  <c r="I197" i="13" s="1"/>
  <c r="M197" i="6"/>
  <c r="AG197" i="13" s="1"/>
  <c r="F198" i="6"/>
  <c r="G198" s="1"/>
  <c r="M198"/>
  <c r="AG198" i="13" s="1"/>
  <c r="F199" i="6"/>
  <c r="G199" s="1"/>
  <c r="M199"/>
  <c r="AG199" i="18" s="1"/>
  <c r="F200" i="6"/>
  <c r="G200" s="1"/>
  <c r="I200" s="1"/>
  <c r="K200" s="1"/>
  <c r="I200" i="13" s="1"/>
  <c r="M200" i="6"/>
  <c r="AG200" i="13" s="1"/>
  <c r="F201" i="6"/>
  <c r="G201" s="1"/>
  <c r="I201" s="1"/>
  <c r="K201" s="1"/>
  <c r="I201" i="13" s="1"/>
  <c r="M201" i="6"/>
  <c r="F202"/>
  <c r="G202" s="1"/>
  <c r="I202" s="1"/>
  <c r="K202" s="1"/>
  <c r="I202" i="13" s="1"/>
  <c r="M202" i="6"/>
  <c r="F203"/>
  <c r="G203" s="1"/>
  <c r="M203"/>
  <c r="F204"/>
  <c r="G204" s="1"/>
  <c r="I204" s="1"/>
  <c r="K204" s="1"/>
  <c r="I204" i="13" s="1"/>
  <c r="M204" i="6"/>
  <c r="AG204" i="18" s="1"/>
  <c r="F205" i="6"/>
  <c r="G205" s="1"/>
  <c r="M205"/>
  <c r="F206"/>
  <c r="G206" s="1"/>
  <c r="M206"/>
  <c r="F207"/>
  <c r="G207" s="1"/>
  <c r="I207" s="1"/>
  <c r="K207" s="1"/>
  <c r="I207" i="13" s="1"/>
  <c r="M207" i="6"/>
  <c r="AG207" i="13" s="1"/>
  <c r="F208" i="6"/>
  <c r="G208" s="1"/>
  <c r="M208"/>
  <c r="AG208" i="18" s="1"/>
  <c r="F209" i="6"/>
  <c r="G209" s="1"/>
  <c r="I209" s="1"/>
  <c r="K209" s="1"/>
  <c r="I209" i="13" s="1"/>
  <c r="M209" i="6"/>
  <c r="AG209" i="13" s="1"/>
  <c r="F210" i="6"/>
  <c r="G210" s="1"/>
  <c r="M210"/>
  <c r="AG210" i="13" s="1"/>
  <c r="F211" i="6"/>
  <c r="G211" s="1"/>
  <c r="M211"/>
  <c r="F212"/>
  <c r="G212" s="1"/>
  <c r="I212" s="1"/>
  <c r="K212" s="1"/>
  <c r="I212" i="13" s="1"/>
  <c r="M212" i="6"/>
  <c r="F213"/>
  <c r="G213" s="1"/>
  <c r="M213"/>
  <c r="AG213" i="18" s="1"/>
  <c r="F214" i="6"/>
  <c r="G214" s="1"/>
  <c r="M214"/>
  <c r="AG214" i="18" s="1"/>
  <c r="F215" i="6"/>
  <c r="G215" s="1"/>
  <c r="M215"/>
  <c r="AG215" i="13" s="1"/>
  <c r="F216" i="6"/>
  <c r="G216" s="1"/>
  <c r="M216"/>
  <c r="AG216" i="13" s="1"/>
  <c r="F217" i="6"/>
  <c r="G217" s="1"/>
  <c r="M217"/>
  <c r="F218"/>
  <c r="G218" s="1"/>
  <c r="I218" s="1"/>
  <c r="K218" s="1"/>
  <c r="I218" i="13" s="1"/>
  <c r="M218" i="6"/>
  <c r="AG218" i="13" s="1"/>
  <c r="F219" i="6"/>
  <c r="G219" s="1"/>
  <c r="M219"/>
  <c r="F220"/>
  <c r="G220" s="1"/>
  <c r="I220" s="1"/>
  <c r="K220" s="1"/>
  <c r="I220" i="13" s="1"/>
  <c r="M220" i="6"/>
  <c r="AG220" i="18" s="1"/>
  <c r="F221" i="6"/>
  <c r="G221" s="1"/>
  <c r="I221"/>
  <c r="K221" s="1"/>
  <c r="I221" i="13" s="1"/>
  <c r="M221" i="6"/>
  <c r="F222"/>
  <c r="G222" s="1"/>
  <c r="M222"/>
  <c r="AG222" i="13" s="1"/>
  <c r="F223" i="6"/>
  <c r="G223" s="1"/>
  <c r="M223"/>
  <c r="F224"/>
  <c r="G224" s="1"/>
  <c r="M224"/>
  <c r="AG224" i="18" s="1"/>
  <c r="F225" i="6"/>
  <c r="G225" s="1"/>
  <c r="I225" s="1"/>
  <c r="K225" s="1"/>
  <c r="I225" i="13" s="1"/>
  <c r="M225" i="6"/>
  <c r="AG225" i="13" s="1"/>
  <c r="F226" i="6"/>
  <c r="G226" s="1"/>
  <c r="I226" s="1"/>
  <c r="K226" s="1"/>
  <c r="I226" i="13" s="1"/>
  <c r="M226" i="6"/>
  <c r="F227"/>
  <c r="G227" s="1"/>
  <c r="M227"/>
  <c r="F228"/>
  <c r="G228" s="1"/>
  <c r="I228" s="1"/>
  <c r="K228" s="1"/>
  <c r="I228" i="13" s="1"/>
  <c r="M228" i="6"/>
  <c r="F229"/>
  <c r="G229" s="1"/>
  <c r="M229"/>
  <c r="AG229" i="18" s="1"/>
  <c r="F230" i="6"/>
  <c r="G230" s="1"/>
  <c r="M230"/>
  <c r="AG230" i="13" s="1"/>
  <c r="F231" i="6"/>
  <c r="G231" s="1"/>
  <c r="I231" s="1"/>
  <c r="K231" s="1"/>
  <c r="I231" i="13" s="1"/>
  <c r="M231" i="6"/>
  <c r="AG231" i="18" s="1"/>
  <c r="F232" i="6"/>
  <c r="G232" s="1"/>
  <c r="M232"/>
  <c r="AG232" i="13" s="1"/>
  <c r="F233" i="6"/>
  <c r="G233" s="1"/>
  <c r="M233"/>
  <c r="AG233" i="13" s="1"/>
  <c r="F234" i="6"/>
  <c r="G234" s="1"/>
  <c r="M234"/>
  <c r="AG234" i="13" s="1"/>
  <c r="F235" i="6"/>
  <c r="G235" s="1"/>
  <c r="I235" s="1"/>
  <c r="K235" s="1"/>
  <c r="I235" i="13" s="1"/>
  <c r="M235" i="6"/>
  <c r="F236"/>
  <c r="G236" s="1"/>
  <c r="M236"/>
  <c r="AG236" i="13" s="1"/>
  <c r="F237" i="6"/>
  <c r="G237" s="1"/>
  <c r="I237" s="1"/>
  <c r="K237" s="1"/>
  <c r="I237" i="13" s="1"/>
  <c r="M237" i="6"/>
  <c r="F238"/>
  <c r="G238" s="1"/>
  <c r="I238" s="1"/>
  <c r="K238" s="1"/>
  <c r="I238" i="13" s="1"/>
  <c r="M238" i="6"/>
  <c r="AG238" i="13" s="1"/>
  <c r="F239" i="6"/>
  <c r="G239" s="1"/>
  <c r="M239"/>
  <c r="AG239" i="13" s="1"/>
  <c r="F240" i="6"/>
  <c r="G240" s="1"/>
  <c r="I240" s="1"/>
  <c r="K240" s="1"/>
  <c r="I240" i="13" s="1"/>
  <c r="M240" i="6"/>
  <c r="AG240" i="13" s="1"/>
  <c r="F241" i="6"/>
  <c r="G241" s="1"/>
  <c r="M241"/>
  <c r="AG241" i="13" s="1"/>
  <c r="F242" i="6"/>
  <c r="G242" s="1"/>
  <c r="I242" s="1"/>
  <c r="K242" s="1"/>
  <c r="I242" i="13" s="1"/>
  <c r="M242" i="6"/>
  <c r="AG242" i="13" s="1"/>
  <c r="F243" i="6"/>
  <c r="G243" s="1"/>
  <c r="I243" s="1"/>
  <c r="K243" s="1"/>
  <c r="I243" i="13" s="1"/>
  <c r="M243" i="6"/>
  <c r="F244"/>
  <c r="G244" s="1"/>
  <c r="M244"/>
  <c r="AG244" i="13" s="1"/>
  <c r="F245" i="6"/>
  <c r="G245" s="1"/>
  <c r="I245" s="1"/>
  <c r="K245" s="1"/>
  <c r="I245" i="13" s="1"/>
  <c r="M245" i="6"/>
  <c r="AG245" i="18" s="1"/>
  <c r="F246" i="6"/>
  <c r="G246" s="1"/>
  <c r="I246" s="1"/>
  <c r="K246" s="1"/>
  <c r="I246" i="13" s="1"/>
  <c r="M246" i="6"/>
  <c r="AG246" i="18" s="1"/>
  <c r="F247" i="6"/>
  <c r="G247" s="1"/>
  <c r="M247"/>
  <c r="AG247" i="13" s="1"/>
  <c r="F248" i="6"/>
  <c r="G248" s="1"/>
  <c r="M248"/>
  <c r="F249"/>
  <c r="G249" s="1"/>
  <c r="I249" s="1"/>
  <c r="K249" s="1"/>
  <c r="I249" i="13" s="1"/>
  <c r="M249" i="6"/>
  <c r="AG249" i="13" s="1"/>
  <c r="F250" i="6"/>
  <c r="G250" s="1"/>
  <c r="I250" s="1"/>
  <c r="K250" s="1"/>
  <c r="I250" i="13" s="1"/>
  <c r="M250" i="6"/>
  <c r="AG250" i="13" s="1"/>
  <c r="F251" i="6"/>
  <c r="G251" s="1"/>
  <c r="M251"/>
  <c r="F252"/>
  <c r="G252" s="1"/>
  <c r="I252" s="1"/>
  <c r="K252" s="1"/>
  <c r="I252" i="13" s="1"/>
  <c r="M252" i="6"/>
  <c r="AG252" i="18" s="1"/>
  <c r="F253" i="6"/>
  <c r="G253" s="1"/>
  <c r="M253"/>
  <c r="F254"/>
  <c r="G254" s="1"/>
  <c r="M254"/>
  <c r="F255"/>
  <c r="G255" s="1"/>
  <c r="I255" s="1"/>
  <c r="K255" s="1"/>
  <c r="I255" i="13" s="1"/>
  <c r="M255" i="6"/>
  <c r="AG255" i="13" s="1"/>
  <c r="F256" i="6"/>
  <c r="G256" s="1"/>
  <c r="M256"/>
  <c r="AG256" i="13" s="1"/>
  <c r="F257" i="6"/>
  <c r="G257" s="1"/>
  <c r="M257"/>
  <c r="F258"/>
  <c r="G258" s="1"/>
  <c r="I258" s="1"/>
  <c r="K258" s="1"/>
  <c r="I258" i="13" s="1"/>
  <c r="M258" i="6"/>
  <c r="F259"/>
  <c r="G259" s="1"/>
  <c r="I259" s="1"/>
  <c r="K259" s="1"/>
  <c r="I259" i="13" s="1"/>
  <c r="M259" i="6"/>
  <c r="AG259" i="13" s="1"/>
  <c r="F260" i="6"/>
  <c r="G260" s="1"/>
  <c r="I260" s="1"/>
  <c r="K260" s="1"/>
  <c r="I260" i="13" s="1"/>
  <c r="M260" i="6"/>
  <c r="AG260" i="13" s="1"/>
  <c r="F261" i="6"/>
  <c r="G261" s="1"/>
  <c r="M261"/>
  <c r="AG261" i="18" s="1"/>
  <c r="F262" i="6"/>
  <c r="G262" s="1"/>
  <c r="I262" s="1"/>
  <c r="K262" s="1"/>
  <c r="I262" i="13" s="1"/>
  <c r="M262" i="6"/>
  <c r="AG262" i="18" s="1"/>
  <c r="F263" i="6"/>
  <c r="G263" s="1"/>
  <c r="I263" s="1"/>
  <c r="K263" s="1"/>
  <c r="I263" i="13" s="1"/>
  <c r="M263" i="6"/>
  <c r="AG263" i="18" s="1"/>
  <c r="F264" i="6"/>
  <c r="G264" s="1"/>
  <c r="M264"/>
  <c r="AG264" i="13" s="1"/>
  <c r="F265" i="6"/>
  <c r="G265" s="1"/>
  <c r="M265"/>
  <c r="AG265" i="13" s="1"/>
  <c r="F266" i="6"/>
  <c r="G266" s="1"/>
  <c r="M266"/>
  <c r="AG266" i="13" s="1"/>
  <c r="F267" i="6"/>
  <c r="G267" s="1"/>
  <c r="M267"/>
  <c r="F268"/>
  <c r="G268" s="1"/>
  <c r="I268" s="1"/>
  <c r="K268" s="1"/>
  <c r="I268" i="13" s="1"/>
  <c r="M268" i="6"/>
  <c r="AG268" i="13" s="1"/>
  <c r="F269" i="6"/>
  <c r="G269" s="1"/>
  <c r="M269"/>
  <c r="F270"/>
  <c r="G270" s="1"/>
  <c r="M270"/>
  <c r="AG270" i="13" s="1"/>
  <c r="F271" i="6"/>
  <c r="G271" s="1"/>
  <c r="I271" s="1"/>
  <c r="K271" s="1"/>
  <c r="I271" i="13" s="1"/>
  <c r="M271" i="6"/>
  <c r="F272"/>
  <c r="G272" s="1"/>
  <c r="M272"/>
  <c r="AG272" i="13" s="1"/>
  <c r="F273" i="6"/>
  <c r="G273" s="1"/>
  <c r="I273" s="1"/>
  <c r="K273" s="1"/>
  <c r="I273" i="13" s="1"/>
  <c r="M273" i="6"/>
  <c r="F274"/>
  <c r="G274" s="1"/>
  <c r="I274" s="1"/>
  <c r="K274" s="1"/>
  <c r="I274" i="13" s="1"/>
  <c r="M274" i="6"/>
  <c r="AG274" i="13" s="1"/>
  <c r="F275" i="6"/>
  <c r="G275" s="1"/>
  <c r="I275" s="1"/>
  <c r="K275" s="1"/>
  <c r="I275" i="13" s="1"/>
  <c r="M275" i="6"/>
  <c r="F276"/>
  <c r="G276" s="1"/>
  <c r="M276"/>
  <c r="AG276" i="13" s="1"/>
  <c r="F277" i="6"/>
  <c r="G277" s="1"/>
  <c r="M277"/>
  <c r="AG277" i="18" s="1"/>
  <c r="F278" i="6"/>
  <c r="G278" s="1"/>
  <c r="I278" s="1"/>
  <c r="K278" s="1"/>
  <c r="I278" i="13" s="1"/>
  <c r="M278" i="6"/>
  <c r="AG278" i="18" s="1"/>
  <c r="F279" i="6"/>
  <c r="G279" s="1"/>
  <c r="I279" s="1"/>
  <c r="K279" s="1"/>
  <c r="I279" i="13" s="1"/>
  <c r="M279" i="6"/>
  <c r="AG279" i="18" s="1"/>
  <c r="F280" i="6"/>
  <c r="G280" s="1"/>
  <c r="M280"/>
  <c r="F281"/>
  <c r="G281" s="1"/>
  <c r="M281"/>
  <c r="AG281" i="13" s="1"/>
  <c r="F282" i="6"/>
  <c r="G282" s="1"/>
  <c r="I282" s="1"/>
  <c r="K282" s="1"/>
  <c r="I282" i="13" s="1"/>
  <c r="M282" i="6"/>
  <c r="F283"/>
  <c r="G283" s="1"/>
  <c r="M283"/>
  <c r="F284"/>
  <c r="G284" s="1"/>
  <c r="I284" s="1"/>
  <c r="K284" s="1"/>
  <c r="I284" i="13" s="1"/>
  <c r="M284" i="6"/>
  <c r="AG284" i="13" s="1"/>
  <c r="F285" i="6"/>
  <c r="G285" s="1"/>
  <c r="M285"/>
  <c r="F286"/>
  <c r="G286" s="1"/>
  <c r="M286"/>
  <c r="F287"/>
  <c r="G287" s="1"/>
  <c r="I287" s="1"/>
  <c r="K287" s="1"/>
  <c r="I287" i="13" s="1"/>
  <c r="M287" i="6"/>
  <c r="AG287" i="13" s="1"/>
  <c r="F288" i="6"/>
  <c r="G288" s="1"/>
  <c r="M288"/>
  <c r="AG288" i="13" s="1"/>
  <c r="F289" i="6"/>
  <c r="G289" s="1"/>
  <c r="M289"/>
  <c r="F290"/>
  <c r="G290" s="1"/>
  <c r="M290"/>
  <c r="AG290" i="13" s="1"/>
  <c r="F291" i="6"/>
  <c r="G291" s="1"/>
  <c r="M291"/>
  <c r="F292"/>
  <c r="G292" s="1"/>
  <c r="I292" s="1"/>
  <c r="K292" s="1"/>
  <c r="I292" i="13" s="1"/>
  <c r="M292" i="6"/>
  <c r="AG292" i="13" s="1"/>
  <c r="F293" i="6"/>
  <c r="G293" s="1"/>
  <c r="M293"/>
  <c r="AG293" i="18" s="1"/>
  <c r="F294" i="6"/>
  <c r="G294" s="1"/>
  <c r="M294"/>
  <c r="AG294" i="13" s="1"/>
  <c r="F295" i="6"/>
  <c r="G295" s="1"/>
  <c r="M295"/>
  <c r="AG295" i="18" s="1"/>
  <c r="F296" i="6"/>
  <c r="G296" s="1"/>
  <c r="I296" s="1"/>
  <c r="K296" s="1"/>
  <c r="I296" i="13" s="1"/>
  <c r="M296" i="6"/>
  <c r="AG296" i="13" s="1"/>
  <c r="F297" i="6"/>
  <c r="G297" s="1"/>
  <c r="M297"/>
  <c r="F298"/>
  <c r="G298" s="1"/>
  <c r="M298"/>
  <c r="F299"/>
  <c r="G299" s="1"/>
  <c r="M299"/>
  <c r="AG299" i="13" s="1"/>
  <c r="F300" i="6"/>
  <c r="G300" s="1"/>
  <c r="I300" s="1"/>
  <c r="K300" s="1"/>
  <c r="I300" i="13" s="1"/>
  <c r="M300" i="6"/>
  <c r="AG300" i="18" s="1"/>
  <c r="F301" i="6"/>
  <c r="G301" s="1"/>
  <c r="M301"/>
  <c r="F302"/>
  <c r="G302"/>
  <c r="M302"/>
  <c r="AG302" i="13" s="1"/>
  <c r="F303" i="6"/>
  <c r="G303" s="1"/>
  <c r="M303"/>
  <c r="AG303" i="13" s="1"/>
  <c r="F304" i="6"/>
  <c r="G304" s="1"/>
  <c r="M304"/>
  <c r="AG304" i="13" s="1"/>
  <c r="F305" i="6"/>
  <c r="G305" s="1"/>
  <c r="I305" s="1"/>
  <c r="K305" s="1"/>
  <c r="I305" i="13" s="1"/>
  <c r="M305" i="6"/>
  <c r="AG305" i="13" s="1"/>
  <c r="F306" i="6"/>
  <c r="G306" s="1"/>
  <c r="I306" s="1"/>
  <c r="K306" s="1"/>
  <c r="I306" i="13" s="1"/>
  <c r="M306" i="6"/>
  <c r="AG306" i="13" s="1"/>
  <c r="F307" i="6"/>
  <c r="G307" s="1"/>
  <c r="M307"/>
  <c r="F308"/>
  <c r="G308" s="1"/>
  <c r="M308"/>
  <c r="AG308" i="13" s="1"/>
  <c r="F309" i="6"/>
  <c r="G309" s="1"/>
  <c r="M309"/>
  <c r="AG309" i="18" s="1"/>
  <c r="F310" i="6"/>
  <c r="G310" s="1"/>
  <c r="I310" s="1"/>
  <c r="K310" s="1"/>
  <c r="I310" i="13" s="1"/>
  <c r="M310" i="6"/>
  <c r="AG310" i="18" s="1"/>
  <c r="F311" i="6"/>
  <c r="G311" s="1"/>
  <c r="M311"/>
  <c r="AG311" i="18" s="1"/>
  <c r="F312" i="6"/>
  <c r="G312" s="1"/>
  <c r="I312" s="1"/>
  <c r="K312" s="1"/>
  <c r="I312" i="13" s="1"/>
  <c r="M312" i="6"/>
  <c r="AG312" i="13" s="1"/>
  <c r="F313" i="6"/>
  <c r="G313" s="1"/>
  <c r="I313" s="1"/>
  <c r="K313" s="1"/>
  <c r="I313" i="13" s="1"/>
  <c r="M313" i="6"/>
  <c r="AG313" i="13" s="1"/>
  <c r="F314" i="6"/>
  <c r="G314" s="1"/>
  <c r="I314" s="1"/>
  <c r="K314" s="1"/>
  <c r="I314" i="13" s="1"/>
  <c r="M314" i="6"/>
  <c r="AG314" i="13" s="1"/>
  <c r="F315" i="6"/>
  <c r="G315" s="1"/>
  <c r="M315"/>
  <c r="AG315" i="13" s="1"/>
  <c r="F316" i="6"/>
  <c r="G316" s="1"/>
  <c r="M316"/>
  <c r="AG316" i="13" s="1"/>
  <c r="F317" i="6"/>
  <c r="G317" s="1"/>
  <c r="M317"/>
  <c r="F318"/>
  <c r="G318" s="1"/>
  <c r="M318"/>
  <c r="F319"/>
  <c r="G319" s="1"/>
  <c r="I319" s="1"/>
  <c r="K319" s="1"/>
  <c r="I319" i="13" s="1"/>
  <c r="M319" i="6"/>
  <c r="AG319" i="13" s="1"/>
  <c r="F320" i="6"/>
  <c r="G320" s="1"/>
  <c r="M320"/>
  <c r="AG320" i="18" s="1"/>
  <c r="F321" i="6"/>
  <c r="G321" s="1"/>
  <c r="I321" s="1"/>
  <c r="K321" s="1"/>
  <c r="I321" i="13" s="1"/>
  <c r="M321" i="6"/>
  <c r="F322"/>
  <c r="G322" s="1"/>
  <c r="M322"/>
  <c r="AG322" i="13" s="1"/>
  <c r="F323" i="6"/>
  <c r="G323" s="1"/>
  <c r="M323"/>
  <c r="AG323" i="13" s="1"/>
  <c r="F324" i="6"/>
  <c r="G324" s="1"/>
  <c r="I324" s="1"/>
  <c r="K324" s="1"/>
  <c r="I324" i="13" s="1"/>
  <c r="M324" i="6"/>
  <c r="AG324" i="13" s="1"/>
  <c r="F325" i="6"/>
  <c r="G325" s="1"/>
  <c r="M325"/>
  <c r="AG325" i="18" s="1"/>
  <c r="F326" i="6"/>
  <c r="G326" s="1"/>
  <c r="M326"/>
  <c r="AG326" i="13" s="1"/>
  <c r="F327" i="6"/>
  <c r="G327" s="1"/>
  <c r="M327"/>
  <c r="AG327" i="18" s="1"/>
  <c r="F328" i="6"/>
  <c r="G328" s="1"/>
  <c r="I328" s="1"/>
  <c r="K328" s="1"/>
  <c r="I328" i="13" s="1"/>
  <c r="M328" i="6"/>
  <c r="AG328" i="13" s="1"/>
  <c r="F329" i="6"/>
  <c r="G329" s="1"/>
  <c r="M329"/>
  <c r="F330"/>
  <c r="G330" s="1"/>
  <c r="M330"/>
  <c r="AG330" i="13" s="1"/>
  <c r="F331" i="6"/>
  <c r="G331" s="1"/>
  <c r="I331" s="1"/>
  <c r="K331" s="1"/>
  <c r="I331" i="13" s="1"/>
  <c r="M331" i="6"/>
  <c r="AG331" i="13" s="1"/>
  <c r="F332" i="6"/>
  <c r="G332" s="1"/>
  <c r="I332" s="1"/>
  <c r="K332" s="1"/>
  <c r="I332" i="13" s="1"/>
  <c r="M332" i="6"/>
  <c r="AG332" i="18" s="1"/>
  <c r="F333" i="6"/>
  <c r="G333" s="1"/>
  <c r="M333"/>
  <c r="F334"/>
  <c r="G334" s="1"/>
  <c r="M334"/>
  <c r="AG334" i="13" s="1"/>
  <c r="F335" i="6"/>
  <c r="G335" s="1"/>
  <c r="I335" s="1"/>
  <c r="K335" s="1"/>
  <c r="I335" i="13" s="1"/>
  <c r="M335" i="6"/>
  <c r="F336"/>
  <c r="G336" s="1"/>
  <c r="M336"/>
  <c r="AG336" i="18" s="1"/>
  <c r="F337" i="6"/>
  <c r="G337" s="1"/>
  <c r="I337" s="1"/>
  <c r="K337" s="1"/>
  <c r="I337" i="13" s="1"/>
  <c r="M337" i="6"/>
  <c r="AG337" i="13" s="1"/>
  <c r="F338" i="6"/>
  <c r="G338" s="1"/>
  <c r="M338"/>
  <c r="AG338" i="13" s="1"/>
  <c r="F339" i="6"/>
  <c r="G339" s="1"/>
  <c r="M339"/>
  <c r="F340"/>
  <c r="G340" s="1"/>
  <c r="I340" s="1"/>
  <c r="K340" s="1"/>
  <c r="I340" i="13" s="1"/>
  <c r="M340" i="6"/>
  <c r="F341"/>
  <c r="G341" s="1"/>
  <c r="M341"/>
  <c r="AG341" i="18" s="1"/>
  <c r="F342" i="6"/>
  <c r="G342" s="1"/>
  <c r="M342"/>
  <c r="AG342" i="18" s="1"/>
  <c r="F343" i="6"/>
  <c r="G343" s="1"/>
  <c r="M343"/>
  <c r="AG343" i="13" s="1"/>
  <c r="F344" i="6"/>
  <c r="G344" s="1"/>
  <c r="I344" s="1"/>
  <c r="K344" s="1"/>
  <c r="I344" i="13" s="1"/>
  <c r="M344" i="6"/>
  <c r="AG344" i="13" s="1"/>
  <c r="F345" i="6"/>
  <c r="G345" s="1"/>
  <c r="I345" s="1"/>
  <c r="K345" s="1"/>
  <c r="I345" i="13" s="1"/>
  <c r="M345" i="6"/>
  <c r="F346"/>
  <c r="G346" s="1"/>
  <c r="I346" s="1"/>
  <c r="K346" s="1"/>
  <c r="I346" i="13" s="1"/>
  <c r="M346" i="6"/>
  <c r="AG346" i="13" s="1"/>
  <c r="F347" i="6"/>
  <c r="G347" s="1"/>
  <c r="M347"/>
  <c r="F348"/>
  <c r="G348" s="1"/>
  <c r="I348" s="1"/>
  <c r="K348" s="1"/>
  <c r="I348" i="13" s="1"/>
  <c r="M348" i="6"/>
  <c r="AG348" i="13" s="1"/>
  <c r="F349" i="6"/>
  <c r="G349" s="1"/>
  <c r="M349"/>
  <c r="F350"/>
  <c r="G350" s="1"/>
  <c r="M350"/>
  <c r="AG350" i="13" s="1"/>
  <c r="F351" i="6"/>
  <c r="G351" s="1"/>
  <c r="I351" s="1"/>
  <c r="K351" s="1"/>
  <c r="I351" i="13" s="1"/>
  <c r="M351" i="6"/>
  <c r="F352"/>
  <c r="G352" s="1"/>
  <c r="M352"/>
  <c r="AG352" i="18" s="1"/>
  <c r="F353" i="6"/>
  <c r="G353" s="1"/>
  <c r="I353" s="1"/>
  <c r="K353" s="1"/>
  <c r="I353" i="13" s="1"/>
  <c r="M353" i="6"/>
  <c r="F354"/>
  <c r="G354" s="1"/>
  <c r="M354"/>
  <c r="F355"/>
  <c r="G355" s="1"/>
  <c r="M355"/>
  <c r="AG355" i="13" s="1"/>
  <c r="F356" i="6"/>
  <c r="G356" s="1"/>
  <c r="M356"/>
  <c r="F357"/>
  <c r="G357" s="1"/>
  <c r="I357" s="1"/>
  <c r="K357" s="1"/>
  <c r="I357" i="13" s="1"/>
  <c r="M357" i="6"/>
  <c r="AG357" i="13" s="1"/>
  <c r="F358" i="6"/>
  <c r="G358" s="1"/>
  <c r="I358" s="1"/>
  <c r="K358" s="1"/>
  <c r="I358" i="13" s="1"/>
  <c r="M358" i="6"/>
  <c r="AG358" i="13" s="1"/>
  <c r="F359" i="6"/>
  <c r="G359" s="1"/>
  <c r="M359"/>
  <c r="AG359" i="13" s="1"/>
  <c r="F360" i="6"/>
  <c r="G360" s="1"/>
  <c r="M360"/>
  <c r="F361"/>
  <c r="G361" s="1"/>
  <c r="I361" s="1"/>
  <c r="K361" s="1"/>
  <c r="I361" i="13" s="1"/>
  <c r="M361" i="6"/>
  <c r="AG361" i="13" s="1"/>
  <c r="F362" i="6"/>
  <c r="G362" s="1"/>
  <c r="M362"/>
  <c r="F363"/>
  <c r="G363" s="1"/>
  <c r="I363" s="1"/>
  <c r="K363" s="1"/>
  <c r="I363" i="13" s="1"/>
  <c r="M363" i="6"/>
  <c r="F364"/>
  <c r="G364" s="1"/>
  <c r="M364"/>
  <c r="F365"/>
  <c r="G365" s="1"/>
  <c r="M365"/>
  <c r="AG365" i="18" s="1"/>
  <c r="F366" i="6"/>
  <c r="G366" s="1"/>
  <c r="M366"/>
  <c r="AG366" i="13" s="1"/>
  <c r="F367" i="6"/>
  <c r="G367" s="1"/>
  <c r="M367"/>
  <c r="AG367" i="18" s="1"/>
  <c r="F368" i="6"/>
  <c r="G368"/>
  <c r="I368" s="1"/>
  <c r="K368" s="1"/>
  <c r="I368" i="13" s="1"/>
  <c r="M368" i="6"/>
  <c r="F369"/>
  <c r="G369" s="1"/>
  <c r="I369" s="1"/>
  <c r="K369" s="1"/>
  <c r="I369" i="13" s="1"/>
  <c r="M369" i="6"/>
  <c r="F370"/>
  <c r="G370" s="1"/>
  <c r="M370"/>
  <c r="AG370" i="13" s="1"/>
  <c r="F371" i="6"/>
  <c r="G371" s="1"/>
  <c r="I371" s="1"/>
  <c r="K371" s="1"/>
  <c r="I371" i="13" s="1"/>
  <c r="M371" i="6"/>
  <c r="AG371" i="13" s="1"/>
  <c r="F372" i="6"/>
  <c r="G372" s="1"/>
  <c r="I372" s="1"/>
  <c r="K372" s="1"/>
  <c r="I372" i="13" s="1"/>
  <c r="M372" i="6"/>
  <c r="AG372" i="18" s="1"/>
  <c r="F373" i="6"/>
  <c r="G373" s="1"/>
  <c r="M373"/>
  <c r="F374"/>
  <c r="G374" s="1"/>
  <c r="M374"/>
  <c r="F375"/>
  <c r="G375" s="1"/>
  <c r="I375" s="1"/>
  <c r="K375" s="1"/>
  <c r="I375" i="13" s="1"/>
  <c r="M375" i="6"/>
  <c r="F376"/>
  <c r="G376" s="1"/>
  <c r="M376"/>
  <c r="AG376" i="13" s="1"/>
  <c r="F377" i="6"/>
  <c r="G377" s="1"/>
  <c r="I377" s="1"/>
  <c r="K377" s="1"/>
  <c r="I377" i="13" s="1"/>
  <c r="M377" i="6"/>
  <c r="AG377" i="18" s="1"/>
  <c r="F378" i="6"/>
  <c r="G378" s="1"/>
  <c r="I378" s="1"/>
  <c r="K378" s="1"/>
  <c r="I378" i="13" s="1"/>
  <c r="M378" i="6"/>
  <c r="AG378" i="18" s="1"/>
  <c r="F379" i="6"/>
  <c r="G379" s="1"/>
  <c r="I379" s="1"/>
  <c r="K379" s="1"/>
  <c r="M379"/>
  <c r="AG379" i="13" s="1"/>
  <c r="F380" i="6"/>
  <c r="G380" s="1"/>
  <c r="I380" s="1"/>
  <c r="K380" s="1"/>
  <c r="I380" i="13" s="1"/>
  <c r="M380" i="6"/>
  <c r="F381"/>
  <c r="G381" s="1"/>
  <c r="M381"/>
  <c r="AG381" i="18" s="1"/>
  <c r="F382" i="6"/>
  <c r="G382" s="1"/>
  <c r="I382" s="1"/>
  <c r="K382" s="1"/>
  <c r="I382" i="13" s="1"/>
  <c r="M382" i="6"/>
  <c r="AG382" i="18" s="1"/>
  <c r="F383" i="6"/>
  <c r="G383" s="1"/>
  <c r="M383"/>
  <c r="AG383" i="18" s="1"/>
  <c r="F384" i="6"/>
  <c r="G384" s="1"/>
  <c r="I384" s="1"/>
  <c r="K384" s="1"/>
  <c r="I384" i="13" s="1"/>
  <c r="M384" i="6"/>
  <c r="F385"/>
  <c r="G385" s="1"/>
  <c r="M385"/>
  <c r="F386"/>
  <c r="G386" s="1"/>
  <c r="M386"/>
  <c r="F387"/>
  <c r="G387" s="1"/>
  <c r="M387"/>
  <c r="F388"/>
  <c r="G388" s="1"/>
  <c r="I388" s="1"/>
  <c r="K388" s="1"/>
  <c r="I388" i="13" s="1"/>
  <c r="M388" i="6"/>
  <c r="AG388" i="18" s="1"/>
  <c r="F389" i="6"/>
  <c r="G389" s="1"/>
  <c r="I389" s="1"/>
  <c r="K389" s="1"/>
  <c r="I389" i="13" s="1"/>
  <c r="M389" i="6"/>
  <c r="F390"/>
  <c r="G390" s="1"/>
  <c r="I390" s="1"/>
  <c r="K390" s="1"/>
  <c r="I390" i="13" s="1"/>
  <c r="M390" i="6"/>
  <c r="AG390" i="13" s="1"/>
  <c r="F391" i="6"/>
  <c r="G391" s="1"/>
  <c r="M391"/>
  <c r="AG391" i="13" s="1"/>
  <c r="F392" i="6"/>
  <c r="G392" s="1"/>
  <c r="M392"/>
  <c r="F393"/>
  <c r="G393" s="1"/>
  <c r="I393" s="1"/>
  <c r="K393" s="1"/>
  <c r="I393" i="13" s="1"/>
  <c r="M393" i="6"/>
  <c r="AG393" i="18" s="1"/>
  <c r="F394" i="6"/>
  <c r="G394" s="1"/>
  <c r="I394" s="1"/>
  <c r="K394" s="1"/>
  <c r="I394" i="13" s="1"/>
  <c r="M394" i="6"/>
  <c r="AG394" i="18" s="1"/>
  <c r="F395" i="6"/>
  <c r="G395" s="1"/>
  <c r="I395" s="1"/>
  <c r="K395" s="1"/>
  <c r="I395" i="13" s="1"/>
  <c r="M395" i="6"/>
  <c r="AG395" i="18" s="1"/>
  <c r="F396" i="6"/>
  <c r="G396" s="1"/>
  <c r="M396"/>
  <c r="F397"/>
  <c r="G397" s="1"/>
  <c r="I397" s="1"/>
  <c r="K397" s="1"/>
  <c r="I397" i="13" s="1"/>
  <c r="M397" i="6"/>
  <c r="AG397" i="18" s="1"/>
  <c r="F398" i="6"/>
  <c r="G398" s="1"/>
  <c r="M398"/>
  <c r="AG398" i="13" s="1"/>
  <c r="F399" i="6"/>
  <c r="G399" s="1"/>
  <c r="M399"/>
  <c r="AG399" i="18" s="1"/>
  <c r="F400" i="6"/>
  <c r="G400" s="1"/>
  <c r="I400" s="1"/>
  <c r="K400" s="1"/>
  <c r="I400" i="13" s="1"/>
  <c r="M400" i="6"/>
  <c r="F401"/>
  <c r="G401" s="1"/>
  <c r="I401" s="1"/>
  <c r="K401" s="1"/>
  <c r="I401" i="13" s="1"/>
  <c r="M401" i="6"/>
  <c r="F402"/>
  <c r="G402" s="1"/>
  <c r="M402"/>
  <c r="AG402" i="13" s="1"/>
  <c r="F403" i="6"/>
  <c r="G403" s="1"/>
  <c r="M403"/>
  <c r="AG403" i="13" s="1"/>
  <c r="F404" i="6"/>
  <c r="G404" s="1"/>
  <c r="M404"/>
  <c r="AG404" i="18" s="1"/>
  <c r="F405" i="6"/>
  <c r="G405" s="1"/>
  <c r="I405" s="1"/>
  <c r="K405" s="1"/>
  <c r="I405" i="13" s="1"/>
  <c r="M405" i="6"/>
  <c r="F406"/>
  <c r="G406" s="1"/>
  <c r="I406" s="1"/>
  <c r="K406" s="1"/>
  <c r="I406" i="13" s="1"/>
  <c r="M406" i="6"/>
  <c r="AG406" i="13" s="1"/>
  <c r="F407" i="6"/>
  <c r="G407" s="1"/>
  <c r="I407" s="1"/>
  <c r="K407" s="1"/>
  <c r="I407" i="13" s="1"/>
  <c r="M407" i="6"/>
  <c r="F408"/>
  <c r="G408" s="1"/>
  <c r="M408"/>
  <c r="AG408" i="13" s="1"/>
  <c r="F409" i="6"/>
  <c r="G409" s="1"/>
  <c r="I409" s="1"/>
  <c r="K409" s="1"/>
  <c r="I409" i="13" s="1"/>
  <c r="M409" i="6"/>
  <c r="AG409" i="18" s="1"/>
  <c r="F410" i="6"/>
  <c r="G410" s="1"/>
  <c r="I410" s="1"/>
  <c r="K410" s="1"/>
  <c r="I410" i="13" s="1"/>
  <c r="M410" i="6"/>
  <c r="AG410" i="13" s="1"/>
  <c r="F411" i="6"/>
  <c r="G411" s="1"/>
  <c r="I411" s="1"/>
  <c r="K411" s="1"/>
  <c r="I411" i="13" s="1"/>
  <c r="M411" i="6"/>
  <c r="AG411" i="13" s="1"/>
  <c r="F412" i="6"/>
  <c r="G412" s="1"/>
  <c r="I412" s="1"/>
  <c r="K412" s="1"/>
  <c r="I412" i="13" s="1"/>
  <c r="M412" i="6"/>
  <c r="F413"/>
  <c r="G413" s="1"/>
  <c r="M413"/>
  <c r="AG413" i="18" s="1"/>
  <c r="F414" i="6"/>
  <c r="G414" s="1"/>
  <c r="M414"/>
  <c r="AG414" i="18" s="1"/>
  <c r="F415" i="6"/>
  <c r="G415" s="1"/>
  <c r="M415"/>
  <c r="AG415" i="18" s="1"/>
  <c r="F416" i="6"/>
  <c r="G416" s="1"/>
  <c r="I416" s="1"/>
  <c r="K416" s="1"/>
  <c r="I416" i="13" s="1"/>
  <c r="M416" i="6"/>
  <c r="F417"/>
  <c r="G417" s="1"/>
  <c r="M417"/>
  <c r="F418"/>
  <c r="G418" s="1"/>
  <c r="M418"/>
  <c r="F419"/>
  <c r="G419" s="1"/>
  <c r="M419"/>
  <c r="F420"/>
  <c r="G420" s="1"/>
  <c r="I420" s="1"/>
  <c r="K420" s="1"/>
  <c r="I420" i="13" s="1"/>
  <c r="M420" i="6"/>
  <c r="AG420" i="18" s="1"/>
  <c r="F421" i="6"/>
  <c r="G421" s="1"/>
  <c r="M421"/>
  <c r="AG421" i="13" s="1"/>
  <c r="F422" i="6"/>
  <c r="G422" s="1"/>
  <c r="I422" s="1"/>
  <c r="K422" s="1"/>
  <c r="I422" i="13" s="1"/>
  <c r="M422" i="6"/>
  <c r="AG422" i="13" s="1"/>
  <c r="F423" i="6"/>
  <c r="G423" s="1"/>
  <c r="M423"/>
  <c r="F424"/>
  <c r="G424" s="1"/>
  <c r="I424" s="1"/>
  <c r="K424" s="1"/>
  <c r="I424" i="13" s="1"/>
  <c r="M424" i="6"/>
  <c r="F425"/>
  <c r="G425" s="1"/>
  <c r="M425"/>
  <c r="AG425" i="13" s="1"/>
  <c r="F426" i="6"/>
  <c r="G426" s="1"/>
  <c r="M426"/>
  <c r="AG426" i="18" s="1"/>
  <c r="F427" i="6"/>
  <c r="G427" s="1"/>
  <c r="I427" s="1"/>
  <c r="K427" s="1"/>
  <c r="I427" i="13" s="1"/>
  <c r="M427" i="6"/>
  <c r="AG427" i="18" s="1"/>
  <c r="F428" i="6"/>
  <c r="G428" s="1"/>
  <c r="M428"/>
  <c r="F429"/>
  <c r="G429" s="1"/>
  <c r="I429" s="1"/>
  <c r="K429" s="1"/>
  <c r="I429" i="13" s="1"/>
  <c r="M429" i="6"/>
  <c r="AG429" i="18" s="1"/>
  <c r="F430" i="6"/>
  <c r="G430" s="1"/>
  <c r="M430"/>
  <c r="AG430" i="13" s="1"/>
  <c r="F431" i="6"/>
  <c r="G431" s="1"/>
  <c r="I431" s="1"/>
  <c r="K431" s="1"/>
  <c r="I431" i="13" s="1"/>
  <c r="M431" i="6"/>
  <c r="AG431" i="13" s="1"/>
  <c r="F432" i="6"/>
  <c r="G432" s="1"/>
  <c r="I432" s="1"/>
  <c r="K432" s="1"/>
  <c r="I432" i="13" s="1"/>
  <c r="M432" i="6"/>
  <c r="F433"/>
  <c r="G433" s="1"/>
  <c r="M433"/>
  <c r="F434"/>
  <c r="G434" s="1"/>
  <c r="M434"/>
  <c r="F435"/>
  <c r="G435" s="1"/>
  <c r="I435" s="1"/>
  <c r="K435" s="1"/>
  <c r="I435" i="13" s="1"/>
  <c r="M435" i="6"/>
  <c r="F436"/>
  <c r="G436" s="1"/>
  <c r="I436" s="1"/>
  <c r="K436" s="1"/>
  <c r="I436" i="13" s="1"/>
  <c r="M436" i="6"/>
  <c r="AG436" i="18" s="1"/>
  <c r="F437" i="6"/>
  <c r="G437" s="1"/>
  <c r="M437"/>
  <c r="AG437" i="13" s="1"/>
  <c r="F438" i="6"/>
  <c r="G438" s="1"/>
  <c r="M438"/>
  <c r="AG438" i="13" s="1"/>
  <c r="F439" i="6"/>
  <c r="G439" s="1"/>
  <c r="M439"/>
  <c r="AG439" i="13" s="1"/>
  <c r="F440" i="6"/>
  <c r="G440" s="1"/>
  <c r="I440" s="1"/>
  <c r="K440" s="1"/>
  <c r="I440" i="13" s="1"/>
  <c r="M440" i="6"/>
  <c r="F441"/>
  <c r="G441" s="1"/>
  <c r="M441"/>
  <c r="AG441" i="13" s="1"/>
  <c r="F442" i="6"/>
  <c r="G442" s="1"/>
  <c r="M442"/>
  <c r="AG442" i="18" s="1"/>
  <c r="F443" i="6"/>
  <c r="G443" s="1"/>
  <c r="M443"/>
  <c r="AG443" i="18" s="1"/>
  <c r="F444" i="6"/>
  <c r="G444" s="1"/>
  <c r="M444"/>
  <c r="F445"/>
  <c r="G445" s="1"/>
  <c r="I445" s="1"/>
  <c r="K445" s="1"/>
  <c r="I445" i="13" s="1"/>
  <c r="M445" i="6"/>
  <c r="AG445" i="13" s="1"/>
  <c r="F446" i="6"/>
  <c r="G446" s="1"/>
  <c r="M446"/>
  <c r="AG446" i="18" s="1"/>
  <c r="F447" i="6"/>
  <c r="G447" s="1"/>
  <c r="I447" s="1"/>
  <c r="K447" s="1"/>
  <c r="I447" i="13" s="1"/>
  <c r="M447" i="6"/>
  <c r="AG447" i="13" s="1"/>
  <c r="F448" i="6"/>
  <c r="G448" s="1"/>
  <c r="M448"/>
  <c r="AG448" i="13" s="1"/>
  <c r="F449" i="6"/>
  <c r="G449" s="1"/>
  <c r="I449" s="1"/>
  <c r="K449" s="1"/>
  <c r="I449" i="13" s="1"/>
  <c r="M449" i="6"/>
  <c r="F450"/>
  <c r="G450" s="1"/>
  <c r="I450" s="1"/>
  <c r="K450" s="1"/>
  <c r="I450" i="13" s="1"/>
  <c r="M450" i="6"/>
  <c r="AG450" i="13" s="1"/>
  <c r="F451" i="6"/>
  <c r="G451" s="1"/>
  <c r="M451"/>
  <c r="AG451" i="13" s="1"/>
  <c r="F452" i="6"/>
  <c r="G452" s="1"/>
  <c r="M452"/>
  <c r="AG452" i="13" s="1"/>
  <c r="F453" i="6"/>
  <c r="G453" s="1"/>
  <c r="I453" s="1"/>
  <c r="K453" s="1"/>
  <c r="I453" i="13" s="1"/>
  <c r="M453" i="6"/>
  <c r="AG453" i="13" s="1"/>
  <c r="F454" i="6"/>
  <c r="G454" s="1"/>
  <c r="I454" s="1"/>
  <c r="K454" s="1"/>
  <c r="I454" i="13" s="1"/>
  <c r="M454" i="6"/>
  <c r="AG454" i="13" s="1"/>
  <c r="F455" i="6"/>
  <c r="G455" s="1"/>
  <c r="I455" s="1"/>
  <c r="K455" s="1"/>
  <c r="I455" i="13" s="1"/>
  <c r="M455" i="6"/>
  <c r="F456"/>
  <c r="G456" s="1"/>
  <c r="M456"/>
  <c r="F457"/>
  <c r="G457" s="1"/>
  <c r="I457" s="1"/>
  <c r="K457" s="1"/>
  <c r="I457" i="13" s="1"/>
  <c r="M457" i="6"/>
  <c r="AG457" i="18" s="1"/>
  <c r="F458" i="6"/>
  <c r="G458" s="1"/>
  <c r="I458" s="1"/>
  <c r="K458" s="1"/>
  <c r="I458" i="13" s="1"/>
  <c r="M458" i="6"/>
  <c r="AG458" i="18" s="1"/>
  <c r="F459" i="6"/>
  <c r="G459" s="1"/>
  <c r="I459" s="1"/>
  <c r="K459" s="1"/>
  <c r="I459" i="13" s="1"/>
  <c r="M459" i="6"/>
  <c r="AG459" i="18" s="1"/>
  <c r="U11" i="13"/>
  <c r="U13"/>
  <c r="U10" i="18"/>
  <c r="U12"/>
  <c r="AJ13"/>
  <c r="AG14"/>
  <c r="AE15"/>
  <c r="AG16"/>
  <c r="AJ16"/>
  <c r="U19"/>
  <c r="AE21"/>
  <c r="AG22"/>
  <c r="AE24"/>
  <c r="U25"/>
  <c r="AG30"/>
  <c r="AG32"/>
  <c r="AE33"/>
  <c r="Z34"/>
  <c r="AJ34"/>
  <c r="AG36"/>
  <c r="AG38"/>
  <c r="AG40"/>
  <c r="AJ40"/>
  <c r="U42"/>
  <c r="AG43"/>
  <c r="AE44"/>
  <c r="AG49"/>
  <c r="AE50"/>
  <c r="Z54"/>
  <c r="AE55"/>
  <c r="AG57"/>
  <c r="U61"/>
  <c r="AJ61"/>
  <c r="AE65"/>
  <c r="AE67"/>
  <c r="AG69"/>
  <c r="AB70"/>
  <c r="AE71"/>
  <c r="AG72"/>
  <c r="AJ72"/>
  <c r="AE74"/>
  <c r="AG75"/>
  <c r="AJ81"/>
  <c r="AE83"/>
  <c r="AG87"/>
  <c r="AE88"/>
  <c r="AJ90"/>
  <c r="U94"/>
  <c r="AG94"/>
  <c r="AE97"/>
  <c r="AE100"/>
  <c r="U101"/>
  <c r="AG101"/>
  <c r="AG102"/>
  <c r="AE106"/>
  <c r="AE108"/>
  <c r="U109"/>
  <c r="AE111"/>
  <c r="AG112"/>
  <c r="AG113"/>
  <c r="AE114"/>
  <c r="AE119"/>
  <c r="AG120"/>
  <c r="AG121"/>
  <c r="AJ121"/>
  <c r="AG122"/>
  <c r="AE123"/>
  <c r="AE125"/>
  <c r="AE127"/>
  <c r="AG133"/>
  <c r="AJ133"/>
  <c r="AE135"/>
  <c r="AJ136"/>
  <c r="AE138"/>
  <c r="AG139"/>
  <c r="AG140"/>
  <c r="AJ142"/>
  <c r="AG144"/>
  <c r="AE147"/>
  <c r="AG147"/>
  <c r="AE150"/>
  <c r="AG150"/>
  <c r="AE153"/>
  <c r="AG154"/>
  <c r="AE156"/>
  <c r="AE158"/>
  <c r="AJ159"/>
  <c r="U161"/>
  <c r="U163"/>
  <c r="AJ163"/>
  <c r="AJ165"/>
  <c r="AG168"/>
  <c r="AJ168"/>
  <c r="AG169"/>
  <c r="AE170"/>
  <c r="AE172"/>
  <c r="U173"/>
  <c r="AJ176"/>
  <c r="AG177"/>
  <c r="AE178"/>
  <c r="U179"/>
  <c r="AJ179"/>
  <c r="U183"/>
  <c r="AG183"/>
  <c r="AE185"/>
  <c r="AG185"/>
  <c r="AE188"/>
  <c r="AE190"/>
  <c r="AE193"/>
  <c r="Z197"/>
  <c r="AG200"/>
  <c r="AJ202"/>
  <c r="AG209"/>
  <c r="AE210"/>
  <c r="AG210"/>
  <c r="U213"/>
  <c r="AG215"/>
  <c r="AG218"/>
  <c r="U219"/>
  <c r="U221"/>
  <c r="AJ221"/>
  <c r="AG222"/>
  <c r="AE223"/>
  <c r="AG225"/>
  <c r="AE226"/>
  <c r="U227"/>
  <c r="AG232"/>
  <c r="AG233"/>
  <c r="AG234"/>
  <c r="AE235"/>
  <c r="AG238"/>
  <c r="AG240"/>
  <c r="AE241"/>
  <c r="AG241"/>
  <c r="AG242"/>
  <c r="AG244"/>
  <c r="AJ245"/>
  <c r="AE249"/>
  <c r="AE252"/>
  <c r="AG255"/>
  <c r="AG256"/>
  <c r="AE260"/>
  <c r="U264"/>
  <c r="AG265"/>
  <c r="AE267"/>
  <c r="U270"/>
  <c r="U273"/>
  <c r="AJ274"/>
  <c r="AE278"/>
  <c r="AJ279"/>
  <c r="AJ282"/>
  <c r="AE286"/>
  <c r="AG287"/>
  <c r="AG288"/>
  <c r="AE295"/>
  <c r="U298"/>
  <c r="AB299"/>
  <c r="AG299"/>
  <c r="AE300"/>
  <c r="U301"/>
  <c r="AE303"/>
  <c r="AG303"/>
  <c r="U304"/>
  <c r="AG305"/>
  <c r="AE307"/>
  <c r="AG308"/>
  <c r="AJ308"/>
  <c r="U310"/>
  <c r="AG312"/>
  <c r="U313"/>
  <c r="AG314"/>
  <c r="U317"/>
  <c r="AJ317"/>
  <c r="U319"/>
  <c r="AG319"/>
  <c r="Z320"/>
  <c r="AE325"/>
  <c r="U328"/>
  <c r="AG328"/>
  <c r="AE330"/>
  <c r="AE336"/>
  <c r="AE340"/>
  <c r="AE342"/>
  <c r="AG343"/>
  <c r="AG344"/>
  <c r="AE345"/>
  <c r="U346"/>
  <c r="AG346"/>
  <c r="AG348"/>
  <c r="AE351"/>
  <c r="AE353"/>
  <c r="Z357"/>
  <c r="AG357"/>
  <c r="AJ357"/>
  <c r="AE359"/>
  <c r="AJ360"/>
  <c r="AE362"/>
  <c r="AE367"/>
  <c r="AE369"/>
  <c r="AG371"/>
  <c r="AE372"/>
  <c r="AE374"/>
  <c r="AE376"/>
  <c r="AG379"/>
  <c r="AE381"/>
  <c r="AE383"/>
  <c r="U384"/>
  <c r="AJ384"/>
  <c r="U393"/>
  <c r="AE397"/>
  <c r="AG398"/>
  <c r="AJ400"/>
  <c r="AJ403"/>
  <c r="AJ405"/>
  <c r="AE407"/>
  <c r="AG408"/>
  <c r="AJ411"/>
  <c r="U415"/>
  <c r="AE421"/>
  <c r="AJ423"/>
  <c r="AE428"/>
  <c r="AE430"/>
  <c r="AE433"/>
  <c r="AE435"/>
  <c r="AE437"/>
  <c r="AG437"/>
  <c r="AJ439"/>
  <c r="AE441"/>
  <c r="AE445"/>
  <c r="AG445"/>
  <c r="AE449"/>
  <c r="U450"/>
  <c r="AG452"/>
  <c r="AE453"/>
  <c r="AG454"/>
  <c r="Z458"/>
  <c r="AJ458"/>
  <c r="F9" i="9"/>
  <c r="G9" s="1"/>
  <c r="M9"/>
  <c r="AJ9" i="18" s="1"/>
  <c r="F10" i="9"/>
  <c r="G10" s="1"/>
  <c r="M10"/>
  <c r="AJ10" i="18" s="1"/>
  <c r="F11" i="9"/>
  <c r="G11" s="1"/>
  <c r="M11"/>
  <c r="AJ11" i="18" s="1"/>
  <c r="F12" i="9"/>
  <c r="G12" s="1"/>
  <c r="I12" s="1"/>
  <c r="K12" s="1"/>
  <c r="L12" i="13" s="1"/>
  <c r="M12" i="9"/>
  <c r="F13"/>
  <c r="G13" s="1"/>
  <c r="M13"/>
  <c r="F14"/>
  <c r="G14" s="1"/>
  <c r="M14"/>
  <c r="AJ14" i="18" s="1"/>
  <c r="F15" i="9"/>
  <c r="G15" s="1"/>
  <c r="M15"/>
  <c r="AJ15" i="18" s="1"/>
  <c r="F16" i="9"/>
  <c r="G16" s="1"/>
  <c r="M16"/>
  <c r="AJ16" i="13" s="1"/>
  <c r="F17" i="9"/>
  <c r="G17" s="1"/>
  <c r="M17"/>
  <c r="F18"/>
  <c r="G18" s="1"/>
  <c r="M18"/>
  <c r="AJ18" i="18" s="1"/>
  <c r="F19" i="9"/>
  <c r="G19" s="1"/>
  <c r="M19"/>
  <c r="AJ19" i="13" s="1"/>
  <c r="F20" i="9"/>
  <c r="G20" s="1"/>
  <c r="M20"/>
  <c r="F21"/>
  <c r="G21" s="1"/>
  <c r="M21"/>
  <c r="F22"/>
  <c r="G22" s="1"/>
  <c r="M22"/>
  <c r="F23"/>
  <c r="G23" s="1"/>
  <c r="M23"/>
  <c r="AJ23" i="18" s="1"/>
  <c r="F24" i="9"/>
  <c r="G24" s="1"/>
  <c r="M24"/>
  <c r="AJ24" i="18" s="1"/>
  <c r="F25" i="9"/>
  <c r="G25" s="1"/>
  <c r="I25" s="1"/>
  <c r="K25" s="1"/>
  <c r="M25"/>
  <c r="F26"/>
  <c r="G26" s="1"/>
  <c r="M26"/>
  <c r="F27"/>
  <c r="G27" s="1"/>
  <c r="M27"/>
  <c r="AJ27" i="18" s="1"/>
  <c r="F28" i="9"/>
  <c r="G28" s="1"/>
  <c r="M28"/>
  <c r="AJ28" i="18" s="1"/>
  <c r="F29" i="9"/>
  <c r="G29"/>
  <c r="M29"/>
  <c r="F30"/>
  <c r="G30" s="1"/>
  <c r="M30"/>
  <c r="AJ30" i="18" s="1"/>
  <c r="F31" i="9"/>
  <c r="G31" s="1"/>
  <c r="M31"/>
  <c r="AJ31" i="18" s="1"/>
  <c r="F32" i="9"/>
  <c r="G32" s="1"/>
  <c r="M32"/>
  <c r="AJ32" i="18" s="1"/>
  <c r="F33" i="9"/>
  <c r="G33" s="1"/>
  <c r="M33"/>
  <c r="F34"/>
  <c r="G34" s="1"/>
  <c r="I34" s="1"/>
  <c r="K34" s="1"/>
  <c r="L34" i="13" s="1"/>
  <c r="M34" i="9"/>
  <c r="F35"/>
  <c r="G35" s="1"/>
  <c r="M35"/>
  <c r="F36"/>
  <c r="G36" s="1"/>
  <c r="M36"/>
  <c r="AJ36" i="18" s="1"/>
  <c r="F37" i="9"/>
  <c r="G37" s="1"/>
  <c r="I37" s="1"/>
  <c r="K37" s="1"/>
  <c r="L37" i="13" s="1"/>
  <c r="M37" i="9"/>
  <c r="F38"/>
  <c r="G38" s="1"/>
  <c r="I38" s="1"/>
  <c r="K38" s="1"/>
  <c r="L38" i="13" s="1"/>
  <c r="M38" i="9"/>
  <c r="AJ38" i="18" s="1"/>
  <c r="F39" i="9"/>
  <c r="G39" s="1"/>
  <c r="M39"/>
  <c r="F40"/>
  <c r="G40"/>
  <c r="M40"/>
  <c r="AJ40" i="13" s="1"/>
  <c r="F41" i="9"/>
  <c r="G41" s="1"/>
  <c r="I41" s="1"/>
  <c r="K41" s="1"/>
  <c r="M41"/>
  <c r="F42"/>
  <c r="G42" s="1"/>
  <c r="M42"/>
  <c r="F43"/>
  <c r="G43" s="1"/>
  <c r="M43"/>
  <c r="AJ43" i="18" s="1"/>
  <c r="F44" i="9"/>
  <c r="G44" s="1"/>
  <c r="M44"/>
  <c r="F45"/>
  <c r="G45" s="1"/>
  <c r="M45"/>
  <c r="AJ45" i="18" s="1"/>
  <c r="F46" i="9"/>
  <c r="G46" s="1"/>
  <c r="M46"/>
  <c r="AJ46" i="18" s="1"/>
  <c r="F47" i="9"/>
  <c r="G47" s="1"/>
  <c r="I47" s="1"/>
  <c r="K47" s="1"/>
  <c r="M47"/>
  <c r="AJ47" i="18" s="1"/>
  <c r="F48" i="9"/>
  <c r="G48" s="1"/>
  <c r="M48"/>
  <c r="F49"/>
  <c r="G49" s="1"/>
  <c r="M49"/>
  <c r="AJ49" i="18" s="1"/>
  <c r="F50" i="9"/>
  <c r="G50" s="1"/>
  <c r="I50" s="1"/>
  <c r="K50" s="1"/>
  <c r="L50" i="13" s="1"/>
  <c r="M50" i="9"/>
  <c r="AJ50" i="18" s="1"/>
  <c r="F51" i="9"/>
  <c r="G51" s="1"/>
  <c r="I51" s="1"/>
  <c r="K51" s="1"/>
  <c r="M51"/>
  <c r="AJ51" i="18" s="1"/>
  <c r="F52" i="9"/>
  <c r="G52" s="1"/>
  <c r="M52"/>
  <c r="F53"/>
  <c r="G53" s="1"/>
  <c r="M53"/>
  <c r="F54"/>
  <c r="G54" s="1"/>
  <c r="I54" s="1"/>
  <c r="K54" s="1"/>
  <c r="L54" i="13" s="1"/>
  <c r="M54" i="9"/>
  <c r="AJ54" i="18" s="1"/>
  <c r="F55" i="9"/>
  <c r="G55" s="1"/>
  <c r="M55"/>
  <c r="AJ55" i="18" s="1"/>
  <c r="F56" i="9"/>
  <c r="G56" s="1"/>
  <c r="M56"/>
  <c r="AJ56" i="13" s="1"/>
  <c r="F57" i="9"/>
  <c r="G57" s="1"/>
  <c r="M57"/>
  <c r="F58"/>
  <c r="G58" s="1"/>
  <c r="M58"/>
  <c r="F59"/>
  <c r="G59" s="1"/>
  <c r="I59" s="1"/>
  <c r="K59" s="1"/>
  <c r="M59"/>
  <c r="AJ59" i="13" s="1"/>
  <c r="F60" i="9"/>
  <c r="G60" s="1"/>
  <c r="M60"/>
  <c r="F61"/>
  <c r="G61" s="1"/>
  <c r="M61"/>
  <c r="AJ61" i="13" s="1"/>
  <c r="F62" i="9"/>
  <c r="G62" s="1"/>
  <c r="M62"/>
  <c r="AJ62" i="18" s="1"/>
  <c r="F63" i="9"/>
  <c r="G63" s="1"/>
  <c r="I63" s="1"/>
  <c r="K63" s="1"/>
  <c r="M63"/>
  <c r="AJ63" i="18" s="1"/>
  <c r="F64" i="9"/>
  <c r="G64" s="1"/>
  <c r="M64"/>
  <c r="F65"/>
  <c r="G65" s="1"/>
  <c r="I65" s="1"/>
  <c r="K65" s="1"/>
  <c r="M65"/>
  <c r="AJ65" i="18" s="1"/>
  <c r="F66" i="9"/>
  <c r="G66" s="1"/>
  <c r="M66"/>
  <c r="AJ66" i="18" s="1"/>
  <c r="F67" i="9"/>
  <c r="G67" s="1"/>
  <c r="I67" s="1"/>
  <c r="K67" s="1"/>
  <c r="M67"/>
  <c r="AJ67" i="18" s="1"/>
  <c r="F68" i="9"/>
  <c r="G68" s="1"/>
  <c r="I68" s="1"/>
  <c r="K68" s="1"/>
  <c r="L68" i="13" s="1"/>
  <c r="M68" i="9"/>
  <c r="F69"/>
  <c r="G69" s="1"/>
  <c r="I69" s="1"/>
  <c r="K69" s="1"/>
  <c r="M69"/>
  <c r="F70"/>
  <c r="G70" s="1"/>
  <c r="M70"/>
  <c r="AJ70" i="18" s="1"/>
  <c r="F71" i="9"/>
  <c r="G71" s="1"/>
  <c r="M71"/>
  <c r="AJ71" i="18" s="1"/>
  <c r="F72" i="9"/>
  <c r="G72" s="1"/>
  <c r="I72" s="1"/>
  <c r="K72" s="1"/>
  <c r="L72" i="13" s="1"/>
  <c r="M72" i="9"/>
  <c r="AJ72" i="13" s="1"/>
  <c r="F73" i="9"/>
  <c r="G73" s="1"/>
  <c r="M73"/>
  <c r="F74"/>
  <c r="G74" s="1"/>
  <c r="M74"/>
  <c r="F75"/>
  <c r="G75" s="1"/>
  <c r="I75" s="1"/>
  <c r="K75" s="1"/>
  <c r="M75"/>
  <c r="AJ75" i="13" s="1"/>
  <c r="F76" i="9"/>
  <c r="G76" s="1"/>
  <c r="M76"/>
  <c r="AJ76" i="18" s="1"/>
  <c r="F77" i="9"/>
  <c r="G77" s="1"/>
  <c r="M77"/>
  <c r="AJ77" i="18" s="1"/>
  <c r="F78" i="9"/>
  <c r="G78" s="1"/>
  <c r="M78"/>
  <c r="AJ78" i="18" s="1"/>
  <c r="F79" i="9"/>
  <c r="G79" s="1"/>
  <c r="M79"/>
  <c r="AJ79" i="18" s="1"/>
  <c r="F80" i="9"/>
  <c r="G80" s="1"/>
  <c r="M80"/>
  <c r="F81"/>
  <c r="G81" s="1"/>
  <c r="I81" s="1"/>
  <c r="K81" s="1"/>
  <c r="L81" i="13" s="1"/>
  <c r="M81" i="9"/>
  <c r="AJ81" i="13" s="1"/>
  <c r="F82" i="9"/>
  <c r="G82" s="1"/>
  <c r="M82"/>
  <c r="AJ82" i="18" s="1"/>
  <c r="F83" i="9"/>
  <c r="G83" s="1"/>
  <c r="M83"/>
  <c r="AJ83" i="18" s="1"/>
  <c r="F84" i="9"/>
  <c r="G84" s="1"/>
  <c r="I84" s="1"/>
  <c r="K84" s="1"/>
  <c r="L84" i="13" s="1"/>
  <c r="M84" i="9"/>
  <c r="AJ84" i="13" s="1"/>
  <c r="F85" i="9"/>
  <c r="G85" s="1"/>
  <c r="I85" s="1"/>
  <c r="K85" s="1"/>
  <c r="L85" i="13" s="1"/>
  <c r="M85" i="9"/>
  <c r="F86"/>
  <c r="G86" s="1"/>
  <c r="M86"/>
  <c r="AJ86" i="18" s="1"/>
  <c r="F87" i="9"/>
  <c r="G87" s="1"/>
  <c r="M87"/>
  <c r="AJ87" i="18" s="1"/>
  <c r="F88" i="9"/>
  <c r="G88" s="1"/>
  <c r="M88"/>
  <c r="F89"/>
  <c r="G89" s="1"/>
  <c r="M89"/>
  <c r="AJ89" i="18" s="1"/>
  <c r="F90" i="9"/>
  <c r="G90" s="1"/>
  <c r="M90"/>
  <c r="AJ90" i="13" s="1"/>
  <c r="F91" i="9"/>
  <c r="G91" s="1"/>
  <c r="I91" s="1"/>
  <c r="K91" s="1"/>
  <c r="M91"/>
  <c r="F92"/>
  <c r="G92" s="1"/>
  <c r="M92"/>
  <c r="AJ92" i="13" s="1"/>
  <c r="F93" i="9"/>
  <c r="G93" s="1"/>
  <c r="M93"/>
  <c r="AJ93" i="18" s="1"/>
  <c r="F94" i="9"/>
  <c r="G94" s="1"/>
  <c r="I94" s="1"/>
  <c r="K94" s="1"/>
  <c r="L94" i="13" s="1"/>
  <c r="M94" i="9"/>
  <c r="AJ94" i="18" s="1"/>
  <c r="F95" i="9"/>
  <c r="G95" s="1"/>
  <c r="I95" s="1"/>
  <c r="K95" s="1"/>
  <c r="L95" i="13" s="1"/>
  <c r="M95" i="9"/>
  <c r="AJ95" i="18" s="1"/>
  <c r="F96" i="9"/>
  <c r="G96" s="1"/>
  <c r="M96"/>
  <c r="F97"/>
  <c r="G97" s="1"/>
  <c r="M97"/>
  <c r="AJ97" i="18" s="1"/>
  <c r="F98" i="9"/>
  <c r="G98" s="1"/>
  <c r="I98" s="1"/>
  <c r="K98" s="1"/>
  <c r="L98" i="13" s="1"/>
  <c r="M98" i="9"/>
  <c r="AJ98" i="18" s="1"/>
  <c r="F99" i="9"/>
  <c r="G99" s="1"/>
  <c r="M99"/>
  <c r="AJ99" i="18" s="1"/>
  <c r="F100" i="9"/>
  <c r="G100" s="1"/>
  <c r="M100"/>
  <c r="F101"/>
  <c r="G101" s="1"/>
  <c r="M101"/>
  <c r="F102"/>
  <c r="G102" s="1"/>
  <c r="M102"/>
  <c r="AJ102" i="18" s="1"/>
  <c r="F103" i="9"/>
  <c r="G103" s="1"/>
  <c r="M103"/>
  <c r="AJ103" i="18" s="1"/>
  <c r="F104" i="9"/>
  <c r="G104" s="1"/>
  <c r="M104"/>
  <c r="F105"/>
  <c r="G105" s="1"/>
  <c r="M105"/>
  <c r="F106"/>
  <c r="G106" s="1"/>
  <c r="M106"/>
  <c r="F107"/>
  <c r="G107"/>
  <c r="I107" s="1"/>
  <c r="K107" s="1"/>
  <c r="L107" i="13" s="1"/>
  <c r="M107" i="9"/>
  <c r="F108"/>
  <c r="G108" s="1"/>
  <c r="M108"/>
  <c r="AJ108" i="18" s="1"/>
  <c r="F109" i="9"/>
  <c r="G109" s="1"/>
  <c r="M109"/>
  <c r="AJ109" i="18" s="1"/>
  <c r="F110" i="9"/>
  <c r="G110" s="1"/>
  <c r="I110" s="1"/>
  <c r="K110" s="1"/>
  <c r="L110" i="13" s="1"/>
  <c r="M110" i="9"/>
  <c r="AJ110" i="18" s="1"/>
  <c r="F111" i="9"/>
  <c r="G111" s="1"/>
  <c r="M111"/>
  <c r="AJ111" i="18" s="1"/>
  <c r="F112" i="9"/>
  <c r="G112" s="1"/>
  <c r="M112"/>
  <c r="AJ112" i="13" s="1"/>
  <c r="F113" i="9"/>
  <c r="G113" s="1"/>
  <c r="M113"/>
  <c r="AJ113" i="18" s="1"/>
  <c r="F114" i="9"/>
  <c r="G114" s="1"/>
  <c r="I114" s="1"/>
  <c r="K114" s="1"/>
  <c r="L114" i="13" s="1"/>
  <c r="M114" i="9"/>
  <c r="AJ114" i="18" s="1"/>
  <c r="F115" i="9"/>
  <c r="G115" s="1"/>
  <c r="M115"/>
  <c r="AJ115" i="13" s="1"/>
  <c r="F116" i="9"/>
  <c r="G116" s="1"/>
  <c r="I116" s="1"/>
  <c r="K116" s="1"/>
  <c r="M116"/>
  <c r="F117"/>
  <c r="G117" s="1"/>
  <c r="M117"/>
  <c r="F118"/>
  <c r="G118" s="1"/>
  <c r="M118"/>
  <c r="AJ118" i="18" s="1"/>
  <c r="F119" i="9"/>
  <c r="G119" s="1"/>
  <c r="M119"/>
  <c r="AJ119" i="18" s="1"/>
  <c r="F120" i="9"/>
  <c r="G120"/>
  <c r="M120"/>
  <c r="F121"/>
  <c r="G121" s="1"/>
  <c r="M121"/>
  <c r="F122"/>
  <c r="G122" s="1"/>
  <c r="M122"/>
  <c r="F123"/>
  <c r="G123" s="1"/>
  <c r="M123"/>
  <c r="F124"/>
  <c r="G124" s="1"/>
  <c r="M124"/>
  <c r="F125"/>
  <c r="G125" s="1"/>
  <c r="M125"/>
  <c r="AJ125" i="18" s="1"/>
  <c r="F126" i="9"/>
  <c r="G126" s="1"/>
  <c r="M126"/>
  <c r="AJ126" i="18" s="1"/>
  <c r="F127" i="9"/>
  <c r="G127" s="1"/>
  <c r="M127"/>
  <c r="AJ127" i="18" s="1"/>
  <c r="F128" i="9"/>
  <c r="G128" s="1"/>
  <c r="M128"/>
  <c r="AJ128" i="13" s="1"/>
  <c r="F129" i="9"/>
  <c r="G129" s="1"/>
  <c r="M129"/>
  <c r="AJ129" i="18" s="1"/>
  <c r="F130" i="9"/>
  <c r="G130" s="1"/>
  <c r="M130"/>
  <c r="AJ130" i="18" s="1"/>
  <c r="F131" i="9"/>
  <c r="G131" s="1"/>
  <c r="M131"/>
  <c r="AJ131" i="18" s="1"/>
  <c r="F132" i="9"/>
  <c r="G132" s="1"/>
  <c r="M132"/>
  <c r="AJ132" i="18" s="1"/>
  <c r="F133" i="9"/>
  <c r="G133" s="1"/>
  <c r="M133"/>
  <c r="AJ133" i="13" s="1"/>
  <c r="F134" i="9"/>
  <c r="G134" s="1"/>
  <c r="M134"/>
  <c r="AJ134" i="18" s="1"/>
  <c r="F135" i="9"/>
  <c r="G135" s="1"/>
  <c r="M135"/>
  <c r="AJ135" i="18" s="1"/>
  <c r="F136" i="9"/>
  <c r="G136" s="1"/>
  <c r="M136"/>
  <c r="AJ136" i="13" s="1"/>
  <c r="F137" i="9"/>
  <c r="G137" s="1"/>
  <c r="M137"/>
  <c r="F138"/>
  <c r="G138" s="1"/>
  <c r="M138"/>
  <c r="F139"/>
  <c r="G139" s="1"/>
  <c r="M139"/>
  <c r="F140"/>
  <c r="G140" s="1"/>
  <c r="M140"/>
  <c r="F141"/>
  <c r="G141" s="1"/>
  <c r="M141"/>
  <c r="AJ141" i="18" s="1"/>
  <c r="F142" i="9"/>
  <c r="G142" s="1"/>
  <c r="I142" s="1"/>
  <c r="K142" s="1"/>
  <c r="L142" i="13" s="1"/>
  <c r="M142" i="9"/>
  <c r="F143"/>
  <c r="G143" s="1"/>
  <c r="M143"/>
  <c r="AJ143" i="18" s="1"/>
  <c r="F144" i="9"/>
  <c r="G144" s="1"/>
  <c r="I144" s="1"/>
  <c r="K144" s="1"/>
  <c r="L144" i="13" s="1"/>
  <c r="M144" i="9"/>
  <c r="F145"/>
  <c r="G145" s="1"/>
  <c r="I145" s="1"/>
  <c r="K145" s="1"/>
  <c r="M145"/>
  <c r="AJ145" i="18" s="1"/>
  <c r="F146" i="9"/>
  <c r="G146" s="1"/>
  <c r="M146"/>
  <c r="AJ146" i="18" s="1"/>
  <c r="F147" i="9"/>
  <c r="G147" s="1"/>
  <c r="M147"/>
  <c r="AJ147" i="18" s="1"/>
  <c r="F148" i="9"/>
  <c r="G148" s="1"/>
  <c r="I148" s="1"/>
  <c r="K148" s="1"/>
  <c r="L148" i="13" s="1"/>
  <c r="M148" i="9"/>
  <c r="F149"/>
  <c r="G149" s="1"/>
  <c r="I149" s="1"/>
  <c r="K149" s="1"/>
  <c r="M149"/>
  <c r="F150"/>
  <c r="G150" s="1"/>
  <c r="M150"/>
  <c r="AJ150" i="18" s="1"/>
  <c r="F151" i="9"/>
  <c r="G151" s="1"/>
  <c r="M151"/>
  <c r="AJ151" i="18" s="1"/>
  <c r="F152" i="9"/>
  <c r="G152" s="1"/>
  <c r="M152"/>
  <c r="AJ152" i="18" s="1"/>
  <c r="F153" i="9"/>
  <c r="G153" s="1"/>
  <c r="M153"/>
  <c r="F154"/>
  <c r="G154" s="1"/>
  <c r="M154"/>
  <c r="F155"/>
  <c r="G155" s="1"/>
  <c r="M155"/>
  <c r="F156"/>
  <c r="G156" s="1"/>
  <c r="M156"/>
  <c r="F157"/>
  <c r="G157" s="1"/>
  <c r="I157" s="1"/>
  <c r="K157" s="1"/>
  <c r="M157"/>
  <c r="AJ157" i="18" s="1"/>
  <c r="F158" i="9"/>
  <c r="G158" s="1"/>
  <c r="I158" s="1"/>
  <c r="K158" s="1"/>
  <c r="M158"/>
  <c r="AJ158" i="18" s="1"/>
  <c r="F159" i="9"/>
  <c r="G159" s="1"/>
  <c r="M159"/>
  <c r="F160"/>
  <c r="G160" s="1"/>
  <c r="M160"/>
  <c r="AJ160" i="18" s="1"/>
  <c r="F161" i="9"/>
  <c r="G161" s="1"/>
  <c r="M161"/>
  <c r="F162"/>
  <c r="G162" s="1"/>
  <c r="I162" s="1"/>
  <c r="K162"/>
  <c r="L162" i="13" s="1"/>
  <c r="M162" i="9"/>
  <c r="AJ162" i="18" s="1"/>
  <c r="F163" i="9"/>
  <c r="G163" s="1"/>
  <c r="M163"/>
  <c r="F164"/>
  <c r="G164" s="1"/>
  <c r="M164"/>
  <c r="F165"/>
  <c r="G165" s="1"/>
  <c r="I165" s="1"/>
  <c r="K165" s="1"/>
  <c r="M165"/>
  <c r="AJ165" i="13" s="1"/>
  <c r="F166" i="9"/>
  <c r="G166" s="1"/>
  <c r="I166" s="1"/>
  <c r="K166" s="1"/>
  <c r="L166" i="13" s="1"/>
  <c r="M166" i="9"/>
  <c r="AJ166" i="18" s="1"/>
  <c r="F167" i="9"/>
  <c r="G167" s="1"/>
  <c r="M167"/>
  <c r="AJ167" i="18" s="1"/>
  <c r="F168" i="9"/>
  <c r="G168" s="1"/>
  <c r="M168"/>
  <c r="AJ168" i="13" s="1"/>
  <c r="F169" i="9"/>
  <c r="G169" s="1"/>
  <c r="M169"/>
  <c r="F170"/>
  <c r="G170" s="1"/>
  <c r="M170"/>
  <c r="F171"/>
  <c r="G171"/>
  <c r="M171"/>
  <c r="F172"/>
  <c r="G172" s="1"/>
  <c r="M172"/>
  <c r="AJ172" i="18" s="1"/>
  <c r="F173" i="9"/>
  <c r="G173" s="1"/>
  <c r="M173"/>
  <c r="AJ173" i="13" s="1"/>
  <c r="F174" i="9"/>
  <c r="G174" s="1"/>
  <c r="M174"/>
  <c r="AJ174" i="18" s="1"/>
  <c r="F175" i="9"/>
  <c r="G175" s="1"/>
  <c r="M175"/>
  <c r="AJ175" i="18" s="1"/>
  <c r="F176" i="9"/>
  <c r="G176" s="1"/>
  <c r="I176" s="1"/>
  <c r="K176" s="1"/>
  <c r="L176" i="13" s="1"/>
  <c r="M176" i="9"/>
  <c r="F177"/>
  <c r="G177" s="1"/>
  <c r="M177"/>
  <c r="F178"/>
  <c r="G178" s="1"/>
  <c r="M178"/>
  <c r="AJ178" i="18" s="1"/>
  <c r="F179" i="9"/>
  <c r="G179" s="1"/>
  <c r="I179" s="1"/>
  <c r="K179" s="1"/>
  <c r="L179" i="13" s="1"/>
  <c r="M179" i="9"/>
  <c r="AJ179" i="13" s="1"/>
  <c r="F180" i="9"/>
  <c r="G180"/>
  <c r="M180"/>
  <c r="F181"/>
  <c r="G181" s="1"/>
  <c r="M181"/>
  <c r="F182"/>
  <c r="G182" s="1"/>
  <c r="I182" s="1"/>
  <c r="K182" s="1"/>
  <c r="L182" i="13" s="1"/>
  <c r="M182" i="9"/>
  <c r="AJ182" i="18" s="1"/>
  <c r="F183" i="9"/>
  <c r="G183" s="1"/>
  <c r="I183" s="1"/>
  <c r="K183" s="1"/>
  <c r="L183" i="13" s="1"/>
  <c r="M183" i="9"/>
  <c r="AJ183" i="18" s="1"/>
  <c r="F184" i="9"/>
  <c r="G184" s="1"/>
  <c r="I184" s="1"/>
  <c r="K184" s="1"/>
  <c r="L184" i="13" s="1"/>
  <c r="M184" i="9"/>
  <c r="F185"/>
  <c r="G185" s="1"/>
  <c r="M185"/>
  <c r="F186"/>
  <c r="G186" s="1"/>
  <c r="M186"/>
  <c r="F187"/>
  <c r="G187" s="1"/>
  <c r="I187" s="1"/>
  <c r="K187" s="1"/>
  <c r="M187"/>
  <c r="AJ187" i="18" s="1"/>
  <c r="F188" i="9"/>
  <c r="G188" s="1"/>
  <c r="M188"/>
  <c r="AJ188" i="18" s="1"/>
  <c r="F189" i="9"/>
  <c r="G189" s="1"/>
  <c r="M189"/>
  <c r="F190"/>
  <c r="G190" s="1"/>
  <c r="M190"/>
  <c r="F191"/>
  <c r="G191" s="1"/>
  <c r="M191"/>
  <c r="AJ191" i="18" s="1"/>
  <c r="F192" i="9"/>
  <c r="G192" s="1"/>
  <c r="M192"/>
  <c r="AJ192" i="18" s="1"/>
  <c r="F193" i="9"/>
  <c r="G193" s="1"/>
  <c r="M193"/>
  <c r="AJ193" i="18" s="1"/>
  <c r="F194" i="9"/>
  <c r="G194" s="1"/>
  <c r="M194"/>
  <c r="F195"/>
  <c r="G195" s="1"/>
  <c r="I195" s="1"/>
  <c r="K195" s="1"/>
  <c r="M195"/>
  <c r="AJ195" i="18" s="1"/>
  <c r="F196" i="9"/>
  <c r="G196" s="1"/>
  <c r="I196" s="1"/>
  <c r="K196" s="1"/>
  <c r="L196" i="13" s="1"/>
  <c r="M196" i="9"/>
  <c r="AJ196" i="18" s="1"/>
  <c r="F197" i="9"/>
  <c r="G197" s="1"/>
  <c r="I197" s="1"/>
  <c r="K197" s="1"/>
  <c r="M197"/>
  <c r="AJ197" i="13" s="1"/>
  <c r="F198" i="9"/>
  <c r="G198" s="1"/>
  <c r="I198" s="1"/>
  <c r="K198" s="1"/>
  <c r="L198" i="13" s="1"/>
  <c r="M198" i="9"/>
  <c r="F199"/>
  <c r="G199" s="1"/>
  <c r="I199" s="1"/>
  <c r="K199" s="1"/>
  <c r="M199"/>
  <c r="AJ199" i="18" s="1"/>
  <c r="F200" i="9"/>
  <c r="G200" s="1"/>
  <c r="I200" s="1"/>
  <c r="K200" s="1"/>
  <c r="L200" i="13" s="1"/>
  <c r="M200" i="9"/>
  <c r="F201"/>
  <c r="G201" s="1"/>
  <c r="I201" s="1"/>
  <c r="K201" s="1"/>
  <c r="M201"/>
  <c r="F202"/>
  <c r="G202" s="1"/>
  <c r="I202" s="1"/>
  <c r="K202" s="1"/>
  <c r="L202" i="13" s="1"/>
  <c r="M202" i="9"/>
  <c r="AJ202" i="13" s="1"/>
  <c r="F203" i="9"/>
  <c r="G203" s="1"/>
  <c r="M203"/>
  <c r="F204"/>
  <c r="G204" s="1"/>
  <c r="M204"/>
  <c r="AJ204" i="18" s="1"/>
  <c r="F205" i="9"/>
  <c r="G205" s="1"/>
  <c r="I205" s="1"/>
  <c r="K205" s="1"/>
  <c r="L205" i="13" s="1"/>
  <c r="M205" i="9"/>
  <c r="AJ205" i="18" s="1"/>
  <c r="F206" i="9"/>
  <c r="G206" s="1"/>
  <c r="M206"/>
  <c r="F207"/>
  <c r="G207" s="1"/>
  <c r="M207"/>
  <c r="AJ207" i="18" s="1"/>
  <c r="F208" i="9"/>
  <c r="G208" s="1"/>
  <c r="M208"/>
  <c r="AJ208" i="18" s="1"/>
  <c r="F209" i="9"/>
  <c r="G209" s="1"/>
  <c r="I209" s="1"/>
  <c r="K209" s="1"/>
  <c r="M209"/>
  <c r="AJ209" i="18" s="1"/>
  <c r="F210" i="9"/>
  <c r="G210" s="1"/>
  <c r="I210" s="1"/>
  <c r="K210" s="1"/>
  <c r="L210" i="13" s="1"/>
  <c r="M210" i="9"/>
  <c r="F211"/>
  <c r="G211" s="1"/>
  <c r="M211"/>
  <c r="AJ211" i="13" s="1"/>
  <c r="F212" i="9"/>
  <c r="G212" s="1"/>
  <c r="M212"/>
  <c r="AJ212" i="18" s="1"/>
  <c r="F213" i="9"/>
  <c r="G213" s="1"/>
  <c r="M213"/>
  <c r="F214"/>
  <c r="G214" s="1"/>
  <c r="M214"/>
  <c r="F215"/>
  <c r="G215"/>
  <c r="M215"/>
  <c r="AJ215" i="18" s="1"/>
  <c r="F216" i="9"/>
  <c r="G216" s="1"/>
  <c r="M216"/>
  <c r="F217"/>
  <c r="G217" s="1"/>
  <c r="M217"/>
  <c r="F218"/>
  <c r="G218" s="1"/>
  <c r="I218" s="1"/>
  <c r="K218" s="1"/>
  <c r="M218"/>
  <c r="F219"/>
  <c r="G219" s="1"/>
  <c r="M219"/>
  <c r="AJ219" i="13" s="1"/>
  <c r="F220" i="9"/>
  <c r="G220" s="1"/>
  <c r="I220" s="1"/>
  <c r="K220" s="1"/>
  <c r="M220"/>
  <c r="F221"/>
  <c r="G221" s="1"/>
  <c r="I221" s="1"/>
  <c r="K221" s="1"/>
  <c r="L221" i="13" s="1"/>
  <c r="M221" i="9"/>
  <c r="AJ221" i="13" s="1"/>
  <c r="F222" i="9"/>
  <c r="G222" s="1"/>
  <c r="I222" s="1"/>
  <c r="K222" s="1"/>
  <c r="M222"/>
  <c r="F223"/>
  <c r="G223" s="1"/>
  <c r="M223"/>
  <c r="F224"/>
  <c r="G224" s="1"/>
  <c r="M224"/>
  <c r="F225"/>
  <c r="G225" s="1"/>
  <c r="M225"/>
  <c r="AJ225" i="18" s="1"/>
  <c r="F226" i="9"/>
  <c r="G226" s="1"/>
  <c r="I226" s="1"/>
  <c r="K226" s="1"/>
  <c r="M226"/>
  <c r="AJ226" i="18" s="1"/>
  <c r="F227" i="9"/>
  <c r="G227" s="1"/>
  <c r="M227"/>
  <c r="AJ227" i="18" s="1"/>
  <c r="F228" i="9"/>
  <c r="G228"/>
  <c r="M228"/>
  <c r="F229"/>
  <c r="G229" s="1"/>
  <c r="I229" s="1"/>
  <c r="K229" s="1"/>
  <c r="L229" i="13" s="1"/>
  <c r="M229" i="9"/>
  <c r="AJ229" i="18" s="1"/>
  <c r="F230" i="9"/>
  <c r="G230" s="1"/>
  <c r="M230"/>
  <c r="AJ230" i="13" s="1"/>
  <c r="F231" i="9"/>
  <c r="G231" s="1"/>
  <c r="M231"/>
  <c r="AJ231" i="18" s="1"/>
  <c r="F232" i="9"/>
  <c r="G232" s="1"/>
  <c r="M232"/>
  <c r="F233"/>
  <c r="G233" s="1"/>
  <c r="I233" s="1"/>
  <c r="K233" s="1"/>
  <c r="M233"/>
  <c r="AJ233" i="13" s="1"/>
  <c r="F234" i="9"/>
  <c r="G234" s="1"/>
  <c r="M234"/>
  <c r="AJ234" i="18" s="1"/>
  <c r="F235" i="9"/>
  <c r="G235" s="1"/>
  <c r="I235" s="1"/>
  <c r="K235" s="1"/>
  <c r="M235"/>
  <c r="AJ235" i="18" s="1"/>
  <c r="F236" i="9"/>
  <c r="G236" s="1"/>
  <c r="M236"/>
  <c r="F237"/>
  <c r="G237" s="1"/>
  <c r="I237" s="1"/>
  <c r="K237" s="1"/>
  <c r="M237"/>
  <c r="F238"/>
  <c r="G238" s="1"/>
  <c r="I238" s="1"/>
  <c r="K238" s="1"/>
  <c r="L238" i="13" s="1"/>
  <c r="M238" i="9"/>
  <c r="F239"/>
  <c r="G239" s="1"/>
  <c r="I239" s="1"/>
  <c r="K239" s="1"/>
  <c r="M239"/>
  <c r="F240"/>
  <c r="G240" s="1"/>
  <c r="M240"/>
  <c r="F241"/>
  <c r="G241" s="1"/>
  <c r="M241"/>
  <c r="AJ241" i="18" s="1"/>
  <c r="F242" i="9"/>
  <c r="G242" s="1"/>
  <c r="M242"/>
  <c r="AJ242" i="18" s="1"/>
  <c r="F243" i="9"/>
  <c r="G243" s="1"/>
  <c r="I243" s="1"/>
  <c r="K243" s="1"/>
  <c r="M243"/>
  <c r="AJ243" i="18" s="1"/>
  <c r="F244" i="9"/>
  <c r="G244"/>
  <c r="M244"/>
  <c r="F245"/>
  <c r="G245" s="1"/>
  <c r="I245" s="1"/>
  <c r="K245" s="1"/>
  <c r="L245" i="13" s="1"/>
  <c r="M245" i="9"/>
  <c r="F246"/>
  <c r="G246" s="1"/>
  <c r="M246"/>
  <c r="AJ246" i="18" s="1"/>
  <c r="F247" i="9"/>
  <c r="G247" s="1"/>
  <c r="M247"/>
  <c r="AJ247" i="18" s="1"/>
  <c r="F248" i="9"/>
  <c r="G248" s="1"/>
  <c r="I248" s="1"/>
  <c r="K248" s="1"/>
  <c r="M248"/>
  <c r="F249"/>
  <c r="G249" s="1"/>
  <c r="M249"/>
  <c r="F250"/>
  <c r="G250" s="1"/>
  <c r="I250" s="1"/>
  <c r="K250" s="1"/>
  <c r="L250" i="13" s="1"/>
  <c r="M250" i="9"/>
  <c r="AJ250" i="18" s="1"/>
  <c r="F251" i="9"/>
  <c r="G251" s="1"/>
  <c r="M251"/>
  <c r="AJ251" i="18" s="1"/>
  <c r="F252" i="9"/>
  <c r="G252" s="1"/>
  <c r="I252" s="1"/>
  <c r="K252" s="1"/>
  <c r="L252" i="13" s="1"/>
  <c r="M252" i="9"/>
  <c r="F253"/>
  <c r="G253" s="1"/>
  <c r="M253"/>
  <c r="F254"/>
  <c r="G254" s="1"/>
  <c r="I254" s="1"/>
  <c r="K254" s="1"/>
  <c r="L254" i="13" s="1"/>
  <c r="M254" i="9"/>
  <c r="F255"/>
  <c r="G255" s="1"/>
  <c r="M255"/>
  <c r="F256"/>
  <c r="G256" s="1"/>
  <c r="I256" s="1"/>
  <c r="K256" s="1"/>
  <c r="L256" i="13" s="1"/>
  <c r="M256" i="9"/>
  <c r="F257"/>
  <c r="G257" s="1"/>
  <c r="M257"/>
  <c r="AJ257" i="18" s="1"/>
  <c r="F258" i="9"/>
  <c r="G258" s="1"/>
  <c r="I258" s="1"/>
  <c r="K258" s="1"/>
  <c r="L258" i="13" s="1"/>
  <c r="M258" i="9"/>
  <c r="AJ258" i="13" s="1"/>
  <c r="F259" i="9"/>
  <c r="G259"/>
  <c r="M259"/>
  <c r="AJ259" i="18" s="1"/>
  <c r="F260" i="9"/>
  <c r="G260" s="1"/>
  <c r="M260"/>
  <c r="F261"/>
  <c r="G261" s="1"/>
  <c r="I261" s="1"/>
  <c r="K261" s="1"/>
  <c r="L261" i="13" s="1"/>
  <c r="M261" i="9"/>
  <c r="AJ261" i="18" s="1"/>
  <c r="F262" i="9"/>
  <c r="G262" s="1"/>
  <c r="I262" s="1"/>
  <c r="K262" s="1"/>
  <c r="L262" i="13" s="1"/>
  <c r="M262" i="9"/>
  <c r="AJ262" i="18" s="1"/>
  <c r="F263" i="9"/>
  <c r="G263" s="1"/>
  <c r="M263"/>
  <c r="AJ263" i="18" s="1"/>
  <c r="F264" i="9"/>
  <c r="G264" s="1"/>
  <c r="M264"/>
  <c r="F265"/>
  <c r="G265" s="1"/>
  <c r="I265" s="1"/>
  <c r="K265" s="1"/>
  <c r="M265"/>
  <c r="F266"/>
  <c r="G266" s="1"/>
  <c r="I266" s="1"/>
  <c r="K266" s="1"/>
  <c r="L266" i="13" s="1"/>
  <c r="M266" i="9"/>
  <c r="AJ266" i="18" s="1"/>
  <c r="F267" i="9"/>
  <c r="G267" s="1"/>
  <c r="I267" s="1"/>
  <c r="K267" s="1"/>
  <c r="M267"/>
  <c r="AJ267" i="18" s="1"/>
  <c r="F268" i="9"/>
  <c r="G268" s="1"/>
  <c r="I268" s="1"/>
  <c r="K268" s="1"/>
  <c r="L268" i="13" s="1"/>
  <c r="M268" i="9"/>
  <c r="AJ268" i="13" s="1"/>
  <c r="F269" i="9"/>
  <c r="G269" s="1"/>
  <c r="I269" s="1"/>
  <c r="K269" s="1"/>
  <c r="L269" i="13" s="1"/>
  <c r="M269" i="9"/>
  <c r="F270"/>
  <c r="G270" s="1"/>
  <c r="I270" s="1"/>
  <c r="K270" s="1"/>
  <c r="L270" i="13" s="1"/>
  <c r="M270" i="9"/>
  <c r="F271"/>
  <c r="G271"/>
  <c r="I271" s="1"/>
  <c r="K271" s="1"/>
  <c r="L271" i="13" s="1"/>
  <c r="M271" i="9"/>
  <c r="F272"/>
  <c r="G272" s="1"/>
  <c r="M272"/>
  <c r="F273"/>
  <c r="G273" s="1"/>
  <c r="M273"/>
  <c r="AJ273" i="18" s="1"/>
  <c r="F274" i="9"/>
  <c r="G274" s="1"/>
  <c r="I274" s="1"/>
  <c r="K274" s="1"/>
  <c r="L274" i="13" s="1"/>
  <c r="M274" i="9"/>
  <c r="AJ274" i="13" s="1"/>
  <c r="F275" i="9"/>
  <c r="G275" s="1"/>
  <c r="M275"/>
  <c r="AJ275" i="18" s="1"/>
  <c r="F276" i="9"/>
  <c r="G276" s="1"/>
  <c r="M276"/>
  <c r="F277"/>
  <c r="G277" s="1"/>
  <c r="M277"/>
  <c r="AJ277" i="18" s="1"/>
  <c r="F278" i="9"/>
  <c r="G278" s="1"/>
  <c r="I278" s="1"/>
  <c r="K278" s="1"/>
  <c r="L278" i="13" s="1"/>
  <c r="M278" i="9"/>
  <c r="AJ278" i="18" s="1"/>
  <c r="F279" i="9"/>
  <c r="G279" s="1"/>
  <c r="I279" s="1"/>
  <c r="K279" s="1"/>
  <c r="L279" i="13" s="1"/>
  <c r="M279" i="9"/>
  <c r="F280"/>
  <c r="G280" s="1"/>
  <c r="M280"/>
  <c r="F281"/>
  <c r="G281" s="1"/>
  <c r="I281" s="1"/>
  <c r="K281" s="1"/>
  <c r="M281"/>
  <c r="F282"/>
  <c r="G282" s="1"/>
  <c r="I282" s="1"/>
  <c r="K282" s="1"/>
  <c r="L282" i="13" s="1"/>
  <c r="M282" i="9"/>
  <c r="F283"/>
  <c r="G283" s="1"/>
  <c r="I283" s="1"/>
  <c r="K283" s="1"/>
  <c r="M283"/>
  <c r="AJ283" i="18" s="1"/>
  <c r="F284" i="9"/>
  <c r="G284" s="1"/>
  <c r="M284"/>
  <c r="F285"/>
  <c r="G285" s="1"/>
  <c r="I285" s="1"/>
  <c r="K285" s="1"/>
  <c r="L285" i="13" s="1"/>
  <c r="M285" i="9"/>
  <c r="F286"/>
  <c r="G286" s="1"/>
  <c r="M286"/>
  <c r="F287"/>
  <c r="G287"/>
  <c r="I287" s="1"/>
  <c r="K287" s="1"/>
  <c r="L287" i="13" s="1"/>
  <c r="M287" i="9"/>
  <c r="F288"/>
  <c r="G288"/>
  <c r="I288" s="1"/>
  <c r="K288" s="1"/>
  <c r="L288" i="13" s="1"/>
  <c r="M288" i="9"/>
  <c r="F289"/>
  <c r="G289" s="1"/>
  <c r="I289" s="1"/>
  <c r="K289" s="1"/>
  <c r="M289"/>
  <c r="AJ289" i="18" s="1"/>
  <c r="F290" i="9"/>
  <c r="G290" s="1"/>
  <c r="I290" s="1"/>
  <c r="K290" s="1"/>
  <c r="L290" i="13" s="1"/>
  <c r="M290" i="9"/>
  <c r="AJ290" i="18" s="1"/>
  <c r="F291" i="9"/>
  <c r="G291" s="1"/>
  <c r="M291"/>
  <c r="AJ291" i="18" s="1"/>
  <c r="F292" i="9"/>
  <c r="G292" s="1"/>
  <c r="M292"/>
  <c r="F293"/>
  <c r="G293" s="1"/>
  <c r="I293" s="1"/>
  <c r="K293" s="1"/>
  <c r="M293"/>
  <c r="AJ293" i="18" s="1"/>
  <c r="F294" i="9"/>
  <c r="G294" s="1"/>
  <c r="I294" s="1"/>
  <c r="K294" s="1"/>
  <c r="L294" i="13" s="1"/>
  <c r="M294" i="9"/>
  <c r="AJ294" i="18" s="1"/>
  <c r="F295" i="9"/>
  <c r="G295" s="1"/>
  <c r="M295"/>
  <c r="AJ295" i="18" s="1"/>
  <c r="F296" i="9"/>
  <c r="G296" s="1"/>
  <c r="M296"/>
  <c r="AJ296" i="18" s="1"/>
  <c r="F297" i="9"/>
  <c r="G297" s="1"/>
  <c r="I297" s="1"/>
  <c r="K297" s="1"/>
  <c r="L297" i="13" s="1"/>
  <c r="M297" i="9"/>
  <c r="F298"/>
  <c r="G298" s="1"/>
  <c r="M298"/>
  <c r="AJ298" i="18" s="1"/>
  <c r="F299" i="9"/>
  <c r="G299" s="1"/>
  <c r="I299" s="1"/>
  <c r="K299" s="1"/>
  <c r="L299" i="13" s="1"/>
  <c r="M299" i="9"/>
  <c r="AJ299" i="18" s="1"/>
  <c r="F300" i="9"/>
  <c r="G300" s="1"/>
  <c r="I300" s="1"/>
  <c r="K300" s="1"/>
  <c r="L300" i="13" s="1"/>
  <c r="M300" i="9"/>
  <c r="AJ300" i="18" s="1"/>
  <c r="F301" i="9"/>
  <c r="G301" s="1"/>
  <c r="I301" s="1"/>
  <c r="K301" s="1"/>
  <c r="L301" i="13" s="1"/>
  <c r="M301" i="9"/>
  <c r="F302"/>
  <c r="G302" s="1"/>
  <c r="I302" s="1"/>
  <c r="K302" s="1"/>
  <c r="L302" i="13" s="1"/>
  <c r="M302" i="9"/>
  <c r="F303"/>
  <c r="G303" s="1"/>
  <c r="M303"/>
  <c r="F304"/>
  <c r="G304" s="1"/>
  <c r="M304"/>
  <c r="AJ304" i="18" s="1"/>
  <c r="F305" i="9"/>
  <c r="G305" s="1"/>
  <c r="I305" s="1"/>
  <c r="K305" s="1"/>
  <c r="L305" i="13" s="1"/>
  <c r="M305" i="9"/>
  <c r="AJ305" i="18" s="1"/>
  <c r="F306" i="9"/>
  <c r="G306" s="1"/>
  <c r="I306" s="1"/>
  <c r="K306" s="1"/>
  <c r="L306" i="13" s="1"/>
  <c r="M306" i="9"/>
  <c r="AJ306" i="18" s="1"/>
  <c r="F307" i="9"/>
  <c r="G307" s="1"/>
  <c r="M307"/>
  <c r="AJ307" i="18" s="1"/>
  <c r="F308" i="9"/>
  <c r="G308" s="1"/>
  <c r="M308"/>
  <c r="AJ308" i="13" s="1"/>
  <c r="F309" i="9"/>
  <c r="G309" s="1"/>
  <c r="I309" s="1"/>
  <c r="K309" s="1"/>
  <c r="L309" i="13" s="1"/>
  <c r="M309" i="9"/>
  <c r="AJ309" i="18" s="1"/>
  <c r="F310" i="9"/>
  <c r="G310" s="1"/>
  <c r="M310"/>
  <c r="AJ310" i="18" s="1"/>
  <c r="F311" i="9"/>
  <c r="G311" s="1"/>
  <c r="M311"/>
  <c r="AJ311" i="18" s="1"/>
  <c r="F312" i="9"/>
  <c r="G312" s="1"/>
  <c r="M312"/>
  <c r="F313"/>
  <c r="G313" s="1"/>
  <c r="M313"/>
  <c r="F314"/>
  <c r="G314" s="1"/>
  <c r="I314" s="1"/>
  <c r="K314" s="1"/>
  <c r="L314" i="13" s="1"/>
  <c r="M314" i="9"/>
  <c r="AJ314" i="18" s="1"/>
  <c r="F315" i="9"/>
  <c r="G315" s="1"/>
  <c r="M315"/>
  <c r="AJ315" i="18" s="1"/>
  <c r="F316" i="9"/>
  <c r="G316" s="1"/>
  <c r="I316" s="1"/>
  <c r="K316" s="1"/>
  <c r="L316" i="13" s="1"/>
  <c r="M316" i="9"/>
  <c r="F317"/>
  <c r="G317" s="1"/>
  <c r="M317"/>
  <c r="F318"/>
  <c r="G318" s="1"/>
  <c r="I318" s="1"/>
  <c r="K318" s="1"/>
  <c r="L318" i="13" s="1"/>
  <c r="M318" i="9"/>
  <c r="F319"/>
  <c r="G319" s="1"/>
  <c r="M319"/>
  <c r="F320"/>
  <c r="G320" s="1"/>
  <c r="I320" s="1"/>
  <c r="K320" s="1"/>
  <c r="L320" i="13" s="1"/>
  <c r="M320" i="9"/>
  <c r="AJ320" i="13" s="1"/>
  <c r="F321" i="9"/>
  <c r="G321" s="1"/>
  <c r="I321" s="1"/>
  <c r="K321" s="1"/>
  <c r="L321" i="13" s="1"/>
  <c r="M321" i="9"/>
  <c r="AJ321" i="18" s="1"/>
  <c r="F322" i="9"/>
  <c r="G322" s="1"/>
  <c r="I322" s="1"/>
  <c r="K322" s="1"/>
  <c r="L322" i="13" s="1"/>
  <c r="M322" i="9"/>
  <c r="AJ322" i="18" s="1"/>
  <c r="F323" i="9"/>
  <c r="G323" s="1"/>
  <c r="M323"/>
  <c r="AJ323" i="18" s="1"/>
  <c r="F324" i="9"/>
  <c r="G324"/>
  <c r="I324" s="1"/>
  <c r="K324" s="1"/>
  <c r="L324" i="13" s="1"/>
  <c r="M324" i="9"/>
  <c r="F325"/>
  <c r="G325" s="1"/>
  <c r="I325" s="1"/>
  <c r="K325" s="1"/>
  <c r="M325"/>
  <c r="AJ325" i="18" s="1"/>
  <c r="F326" i="9"/>
  <c r="G326" s="1"/>
  <c r="I326" s="1"/>
  <c r="K326" s="1"/>
  <c r="L326" i="13" s="1"/>
  <c r="M326" i="9"/>
  <c r="AJ326" i="18" s="1"/>
  <c r="F327" i="9"/>
  <c r="G327" s="1"/>
  <c r="M327"/>
  <c r="AJ327" i="18" s="1"/>
  <c r="F328" i="9"/>
  <c r="G328" s="1"/>
  <c r="M328"/>
  <c r="AJ328" i="18" s="1"/>
  <c r="F329" i="9"/>
  <c r="G329" s="1"/>
  <c r="I329" s="1"/>
  <c r="K329" s="1"/>
  <c r="L329" i="13" s="1"/>
  <c r="M329" i="9"/>
  <c r="F330"/>
  <c r="G330" s="1"/>
  <c r="I330" s="1"/>
  <c r="K330" s="1"/>
  <c r="L330" i="13" s="1"/>
  <c r="M330" i="9"/>
  <c r="AJ330" i="18" s="1"/>
  <c r="F331" i="9"/>
  <c r="G331" s="1"/>
  <c r="I331" s="1"/>
  <c r="K331" s="1"/>
  <c r="L331" i="13" s="1"/>
  <c r="M331" i="9"/>
  <c r="AJ331" i="18" s="1"/>
  <c r="F332" i="9"/>
  <c r="G332" s="1"/>
  <c r="I332" s="1"/>
  <c r="K332" s="1"/>
  <c r="L332" i="13" s="1"/>
  <c r="M332" i="9"/>
  <c r="AJ332" i="13" s="1"/>
  <c r="F333" i="9"/>
  <c r="G333" s="1"/>
  <c r="M333"/>
  <c r="F334"/>
  <c r="G334" s="1"/>
  <c r="I334" s="1"/>
  <c r="K334" s="1"/>
  <c r="L334" i="13" s="1"/>
  <c r="M334" i="9"/>
  <c r="F335"/>
  <c r="G335" s="1"/>
  <c r="M335"/>
  <c r="F336"/>
  <c r="G336"/>
  <c r="M336"/>
  <c r="F337"/>
  <c r="G337" s="1"/>
  <c r="I337" s="1"/>
  <c r="K337" s="1"/>
  <c r="L337" i="13" s="1"/>
  <c r="M337" i="9"/>
  <c r="AJ337" i="18" s="1"/>
  <c r="F338" i="9"/>
  <c r="G338" s="1"/>
  <c r="M338"/>
  <c r="AJ338" i="18" s="1"/>
  <c r="F339" i="9"/>
  <c r="G339" s="1"/>
  <c r="I339" s="1"/>
  <c r="K339" s="1"/>
  <c r="L339" i="13" s="1"/>
  <c r="M339" i="9"/>
  <c r="AJ339" i="18" s="1"/>
  <c r="F340" i="9"/>
  <c r="G340" s="1"/>
  <c r="M340"/>
  <c r="F341"/>
  <c r="G341" s="1"/>
  <c r="I341" s="1"/>
  <c r="K341" s="1"/>
  <c r="L341" i="13" s="1"/>
  <c r="M341" i="9"/>
  <c r="AJ341" i="18" s="1"/>
  <c r="F342" i="9"/>
  <c r="G342" s="1"/>
  <c r="M342"/>
  <c r="AJ342" i="18" s="1"/>
  <c r="F343" i="9"/>
  <c r="G343" s="1"/>
  <c r="I343" s="1"/>
  <c r="K343" s="1"/>
  <c r="L343" i="13" s="1"/>
  <c r="M343" i="9"/>
  <c r="AJ343" i="13" s="1"/>
  <c r="F344" i="9"/>
  <c r="G344" s="1"/>
  <c r="M344"/>
  <c r="AJ344" i="18" s="1"/>
  <c r="F345" i="9"/>
  <c r="G345" s="1"/>
  <c r="I345" s="1"/>
  <c r="K345" s="1"/>
  <c r="L345" i="13" s="1"/>
  <c r="M345" i="9"/>
  <c r="F346"/>
  <c r="G346" s="1"/>
  <c r="M346"/>
  <c r="AJ346" i="18" s="1"/>
  <c r="F347" i="9"/>
  <c r="G347" s="1"/>
  <c r="I347" s="1"/>
  <c r="K347" s="1"/>
  <c r="L347" i="13" s="1"/>
  <c r="M347" i="9"/>
  <c r="AJ347" i="18" s="1"/>
  <c r="F348" i="9"/>
  <c r="G348" s="1"/>
  <c r="M348"/>
  <c r="AJ348" i="18" s="1"/>
  <c r="F349" i="9"/>
  <c r="G349" s="1"/>
  <c r="M349"/>
  <c r="F350"/>
  <c r="G350" s="1"/>
  <c r="I350" s="1"/>
  <c r="K350" s="1"/>
  <c r="M350"/>
  <c r="F351"/>
  <c r="G351" s="1"/>
  <c r="M351"/>
  <c r="F352"/>
  <c r="G352"/>
  <c r="I352" s="1"/>
  <c r="K352" s="1"/>
  <c r="M352"/>
  <c r="F353"/>
  <c r="G353" s="1"/>
  <c r="I353" s="1"/>
  <c r="K353" s="1"/>
  <c r="L353" i="13" s="1"/>
  <c r="M353" i="9"/>
  <c r="AJ353" i="18" s="1"/>
  <c r="F354" i="9"/>
  <c r="G354" s="1"/>
  <c r="M354"/>
  <c r="AJ354" i="18" s="1"/>
  <c r="F355" i="9"/>
  <c r="G355" s="1"/>
  <c r="M355"/>
  <c r="AJ355" i="18" s="1"/>
  <c r="F356" i="9"/>
  <c r="G356" s="1"/>
  <c r="M356"/>
  <c r="F357"/>
  <c r="G357" s="1"/>
  <c r="I357" s="1"/>
  <c r="K357" s="1"/>
  <c r="L357" i="13" s="1"/>
  <c r="M357" i="9"/>
  <c r="F358"/>
  <c r="G358" s="1"/>
  <c r="M358"/>
  <c r="AJ358" i="18" s="1"/>
  <c r="F359" i="9"/>
  <c r="G359" s="1"/>
  <c r="M359"/>
  <c r="AJ359" i="18" s="1"/>
  <c r="F360" i="9"/>
  <c r="G360" s="1"/>
  <c r="M360"/>
  <c r="AJ360" i="13" s="1"/>
  <c r="F361" i="9"/>
  <c r="G361" s="1"/>
  <c r="I361" s="1"/>
  <c r="K361" s="1"/>
  <c r="L361" i="13" s="1"/>
  <c r="M361" i="9"/>
  <c r="F362"/>
  <c r="G362" s="1"/>
  <c r="I362" s="1"/>
  <c r="K362" s="1"/>
  <c r="L362" i="13" s="1"/>
  <c r="M362" i="9"/>
  <c r="AJ362" i="18" s="1"/>
  <c r="F363" i="9"/>
  <c r="G363" s="1"/>
  <c r="I363" s="1"/>
  <c r="K363" s="1"/>
  <c r="L363" i="13" s="1"/>
  <c r="M363" i="9"/>
  <c r="AJ363" i="18" s="1"/>
  <c r="F364" i="9"/>
  <c r="G364" s="1"/>
  <c r="M364"/>
  <c r="AJ364" i="18" s="1"/>
  <c r="F365" i="9"/>
  <c r="G365" s="1"/>
  <c r="M365"/>
  <c r="AJ365" i="13" s="1"/>
  <c r="F366" i="9"/>
  <c r="G366" s="1"/>
  <c r="I366" s="1"/>
  <c r="K366" s="1"/>
  <c r="L366" i="13" s="1"/>
  <c r="M366" i="9"/>
  <c r="F367"/>
  <c r="G367" s="1"/>
  <c r="M367"/>
  <c r="F368"/>
  <c r="G368" s="1"/>
  <c r="I368" s="1"/>
  <c r="K368" s="1"/>
  <c r="M368"/>
  <c r="F369"/>
  <c r="G369" s="1"/>
  <c r="I369" s="1"/>
  <c r="K369" s="1"/>
  <c r="L369" i="13" s="1"/>
  <c r="M369" i="9"/>
  <c r="F370"/>
  <c r="G370" s="1"/>
  <c r="I370" s="1"/>
  <c r="K370" s="1"/>
  <c r="L370" i="13" s="1"/>
  <c r="M370" i="9"/>
  <c r="AJ370" i="18" s="1"/>
  <c r="F371" i="9"/>
  <c r="G371" s="1"/>
  <c r="I371"/>
  <c r="K371" s="1"/>
  <c r="L371" i="13" s="1"/>
  <c r="M371" i="9"/>
  <c r="F372"/>
  <c r="G372" s="1"/>
  <c r="M372"/>
  <c r="AJ372" i="18" s="1"/>
  <c r="F373" i="9"/>
  <c r="G373" s="1"/>
  <c r="I373" s="1"/>
  <c r="K373" s="1"/>
  <c r="L373" i="13" s="1"/>
  <c r="M373" i="9"/>
  <c r="AJ373" i="18" s="1"/>
  <c r="F374" i="9"/>
  <c r="G374" s="1"/>
  <c r="I374" s="1"/>
  <c r="K374" s="1"/>
  <c r="M374"/>
  <c r="AJ374" i="18" s="1"/>
  <c r="F375" i="9"/>
  <c r="G375" s="1"/>
  <c r="I375" s="1"/>
  <c r="K375" s="1"/>
  <c r="L375" i="13" s="1"/>
  <c r="M375" i="9"/>
  <c r="F376"/>
  <c r="G376" s="1"/>
  <c r="I376" s="1"/>
  <c r="K376" s="1"/>
  <c r="M376"/>
  <c r="AJ376" i="18" s="1"/>
  <c r="F377" i="9"/>
  <c r="G377" s="1"/>
  <c r="M377"/>
  <c r="AJ377" i="18" s="1"/>
  <c r="F378" i="9"/>
  <c r="G378" s="1"/>
  <c r="M378"/>
  <c r="AJ378" i="18" s="1"/>
  <c r="F379" i="9"/>
  <c r="G379" s="1"/>
  <c r="I379" s="1"/>
  <c r="K379" s="1"/>
  <c r="L379" i="13" s="1"/>
  <c r="M379" i="9"/>
  <c r="F380"/>
  <c r="G380" s="1"/>
  <c r="I380" s="1"/>
  <c r="K380" s="1"/>
  <c r="L380" i="13" s="1"/>
  <c r="M380" i="9"/>
  <c r="F381"/>
  <c r="G381" s="1"/>
  <c r="M381"/>
  <c r="AJ381" i="18" s="1"/>
  <c r="F382" i="9"/>
  <c r="G382" s="1"/>
  <c r="M382"/>
  <c r="F383"/>
  <c r="G383" s="1"/>
  <c r="M383"/>
  <c r="AJ383" i="18" s="1"/>
  <c r="F384" i="9"/>
  <c r="G384"/>
  <c r="I384" s="1"/>
  <c r="K384" s="1"/>
  <c r="L384" i="13" s="1"/>
  <c r="M384" i="9"/>
  <c r="AJ384" i="13" s="1"/>
  <c r="F385" i="9"/>
  <c r="G385" s="1"/>
  <c r="I385" s="1"/>
  <c r="K385" s="1"/>
  <c r="L385" i="13" s="1"/>
  <c r="M385" i="9"/>
  <c r="F386"/>
  <c r="G386" s="1"/>
  <c r="M386"/>
  <c r="AJ386" i="18" s="1"/>
  <c r="F387" i="9"/>
  <c r="G387" s="1"/>
  <c r="M387"/>
  <c r="AJ387" i="18" s="1"/>
  <c r="F388" i="9"/>
  <c r="G388" s="1"/>
  <c r="M388"/>
  <c r="AJ388" i="13" s="1"/>
  <c r="F389" i="9"/>
  <c r="G389" s="1"/>
  <c r="I389" s="1"/>
  <c r="K389" s="1"/>
  <c r="L389" i="13" s="1"/>
  <c r="M389" i="9"/>
  <c r="AJ389" i="18" s="1"/>
  <c r="F390" i="9"/>
  <c r="G390" s="1"/>
  <c r="M390"/>
  <c r="AJ390" i="18" s="1"/>
  <c r="F391" i="9"/>
  <c r="G391" s="1"/>
  <c r="I391" s="1"/>
  <c r="K391" s="1"/>
  <c r="L391" i="13" s="1"/>
  <c r="M391" i="9"/>
  <c r="AJ391" i="13" s="1"/>
  <c r="F392" i="9"/>
  <c r="G392" s="1"/>
  <c r="M392"/>
  <c r="F393"/>
  <c r="G393" s="1"/>
  <c r="M393"/>
  <c r="AJ393" i="18" s="1"/>
  <c r="F394" i="9"/>
  <c r="G394" s="1"/>
  <c r="I394" s="1"/>
  <c r="K394" s="1"/>
  <c r="M394"/>
  <c r="F395"/>
  <c r="G395" s="1"/>
  <c r="I395" s="1"/>
  <c r="K395" s="1"/>
  <c r="L395" i="13" s="1"/>
  <c r="M395" i="9"/>
  <c r="F396"/>
  <c r="G396" s="1"/>
  <c r="I396" s="1"/>
  <c r="K396" s="1"/>
  <c r="M396"/>
  <c r="F397"/>
  <c r="G397" s="1"/>
  <c r="M397"/>
  <c r="F398"/>
  <c r="G398" s="1"/>
  <c r="I398" s="1"/>
  <c r="K398" s="1"/>
  <c r="M398"/>
  <c r="AJ398" i="13" s="1"/>
  <c r="F399" i="9"/>
  <c r="G399" s="1"/>
  <c r="M399"/>
  <c r="F400"/>
  <c r="G400" s="1"/>
  <c r="M400"/>
  <c r="AJ400" i="13" s="1"/>
  <c r="F401" i="9"/>
  <c r="G401" s="1"/>
  <c r="I401" s="1"/>
  <c r="K401" s="1"/>
  <c r="L401" i="13" s="1"/>
  <c r="M401" i="9"/>
  <c r="F402"/>
  <c r="G402" s="1"/>
  <c r="I402" s="1"/>
  <c r="K402" s="1"/>
  <c r="M402"/>
  <c r="AJ402" i="18" s="1"/>
  <c r="F403" i="9"/>
  <c r="G403" s="1"/>
  <c r="I403"/>
  <c r="K403" s="1"/>
  <c r="L403" i="13" s="1"/>
  <c r="M403" i="9"/>
  <c r="F404"/>
  <c r="G404" s="1"/>
  <c r="I404" s="1"/>
  <c r="K404" s="1"/>
  <c r="L404" i="13" s="1"/>
  <c r="M404" i="9"/>
  <c r="F405"/>
  <c r="G405" s="1"/>
  <c r="M405"/>
  <c r="F406"/>
  <c r="G406" s="1"/>
  <c r="I406" s="1"/>
  <c r="K406" s="1"/>
  <c r="L406" i="13" s="1"/>
  <c r="M406" i="9"/>
  <c r="AJ406" i="18" s="1"/>
  <c r="F407" i="9"/>
  <c r="G407" s="1"/>
  <c r="M407"/>
  <c r="AJ407" i="18" s="1"/>
  <c r="F408" i="9"/>
  <c r="G408" s="1"/>
  <c r="I408" s="1"/>
  <c r="K408" s="1"/>
  <c r="L408" i="13" s="1"/>
  <c r="M408" i="9"/>
  <c r="AJ408" i="13" s="1"/>
  <c r="F409" i="9"/>
  <c r="G409" s="1"/>
  <c r="M409"/>
  <c r="AJ409" i="18" s="1"/>
  <c r="F410" i="9"/>
  <c r="G410" s="1"/>
  <c r="I410" s="1"/>
  <c r="K410" s="1"/>
  <c r="L410" i="13" s="1"/>
  <c r="M410" i="9"/>
  <c r="F411"/>
  <c r="G411" s="1"/>
  <c r="M411"/>
  <c r="F412"/>
  <c r="G412" s="1"/>
  <c r="M412"/>
  <c r="F413"/>
  <c r="G413"/>
  <c r="M413"/>
  <c r="AJ413" i="13" s="1"/>
  <c r="F414" i="9"/>
  <c r="G414" s="1"/>
  <c r="M414"/>
  <c r="AJ414" i="18" s="1"/>
  <c r="F415" i="9"/>
  <c r="G415" s="1"/>
  <c r="M415"/>
  <c r="F416"/>
  <c r="G416"/>
  <c r="I416" s="1"/>
  <c r="K416" s="1"/>
  <c r="L416" i="13" s="1"/>
  <c r="M416" i="9"/>
  <c r="F417"/>
  <c r="G417" s="1"/>
  <c r="M417"/>
  <c r="AJ417" i="18" s="1"/>
  <c r="F418" i="9"/>
  <c r="G418" s="1"/>
  <c r="I418" s="1"/>
  <c r="K418" s="1"/>
  <c r="L418" i="13" s="1"/>
  <c r="M418" i="9"/>
  <c r="F419"/>
  <c r="G419" s="1"/>
  <c r="M419"/>
  <c r="F420"/>
  <c r="G420" s="1"/>
  <c r="I420" s="1"/>
  <c r="K420" s="1"/>
  <c r="L420" i="13" s="1"/>
  <c r="M420" i="9"/>
  <c r="AJ420" i="18" s="1"/>
  <c r="F421" i="9"/>
  <c r="G421" s="1"/>
  <c r="M421"/>
  <c r="AJ421" i="18" s="1"/>
  <c r="F422" i="9"/>
  <c r="G422" s="1"/>
  <c r="M422"/>
  <c r="F423"/>
  <c r="G423" s="1"/>
  <c r="M423"/>
  <c r="AJ423" i="13" s="1"/>
  <c r="F424" i="9"/>
  <c r="G424" s="1"/>
  <c r="M424"/>
  <c r="F425"/>
  <c r="G425" s="1"/>
  <c r="M425"/>
  <c r="AJ425" i="18" s="1"/>
  <c r="F426" i="9"/>
  <c r="G426" s="1"/>
  <c r="I426" s="1"/>
  <c r="K426" s="1"/>
  <c r="L426" i="13" s="1"/>
  <c r="M426" i="9"/>
  <c r="F427"/>
  <c r="G427" s="1"/>
  <c r="I427" s="1"/>
  <c r="K427" s="1"/>
  <c r="L427" i="13" s="1"/>
  <c r="M427" i="9"/>
  <c r="F428"/>
  <c r="G428" s="1"/>
  <c r="M428"/>
  <c r="F429"/>
  <c r="G429" s="1"/>
  <c r="I429" s="1"/>
  <c r="K429" s="1"/>
  <c r="L429" i="13" s="1"/>
  <c r="M429" i="9"/>
  <c r="F430"/>
  <c r="G430" s="1"/>
  <c r="M430"/>
  <c r="F431"/>
  <c r="G431" s="1"/>
  <c r="I431" s="1"/>
  <c r="K431" s="1"/>
  <c r="L431" i="13" s="1"/>
  <c r="M431" i="9"/>
  <c r="F432"/>
  <c r="G432" s="1"/>
  <c r="I432" s="1"/>
  <c r="K432" s="1"/>
  <c r="L432" i="13" s="1"/>
  <c r="M432" i="9"/>
  <c r="F433"/>
  <c r="G433" s="1"/>
  <c r="I433" s="1"/>
  <c r="K433" s="1"/>
  <c r="L433" i="13" s="1"/>
  <c r="M433" i="9"/>
  <c r="AJ433" i="18" s="1"/>
  <c r="F434" i="9"/>
  <c r="G434" s="1"/>
  <c r="I434" s="1"/>
  <c r="K434" s="1"/>
  <c r="L434" i="13" s="1"/>
  <c r="M434" i="9"/>
  <c r="F435"/>
  <c r="G435" s="1"/>
  <c r="I435"/>
  <c r="K435" s="1"/>
  <c r="L435" i="13" s="1"/>
  <c r="M435" i="9"/>
  <c r="F436"/>
  <c r="G436" s="1"/>
  <c r="M436"/>
  <c r="AJ436" i="18" s="1"/>
  <c r="F437" i="9"/>
  <c r="G437" s="1"/>
  <c r="M437"/>
  <c r="AJ437" i="18" s="1"/>
  <c r="F438" i="9"/>
  <c r="G438" s="1"/>
  <c r="I438" s="1"/>
  <c r="K438" s="1"/>
  <c r="M438"/>
  <c r="AJ438" i="18" s="1"/>
  <c r="F439" i="9"/>
  <c r="G439" s="1"/>
  <c r="I439" s="1"/>
  <c r="K439" s="1"/>
  <c r="L439" i="13" s="1"/>
  <c r="M439" i="9"/>
  <c r="AJ439" i="13" s="1"/>
  <c r="F440" i="9"/>
  <c r="G440" s="1"/>
  <c r="I440" s="1"/>
  <c r="K440" s="1"/>
  <c r="L440" i="13" s="1"/>
  <c r="M440" i="9"/>
  <c r="F441"/>
  <c r="G441" s="1"/>
  <c r="M441"/>
  <c r="AJ441" i="18" s="1"/>
  <c r="F442" i="9"/>
  <c r="G442" s="1"/>
  <c r="I442" s="1"/>
  <c r="K442" s="1"/>
  <c r="L442" i="13" s="1"/>
  <c r="M442" i="9"/>
  <c r="AJ442" i="18" s="1"/>
  <c r="F443" i="9"/>
  <c r="G443" s="1"/>
  <c r="I443" s="1"/>
  <c r="K443" s="1"/>
  <c r="L443" i="13" s="1"/>
  <c r="M443" i="9"/>
  <c r="AJ443" i="13" s="1"/>
  <c r="F444" i="9"/>
  <c r="G444" s="1"/>
  <c r="M444"/>
  <c r="F445"/>
  <c r="G445" s="1"/>
  <c r="M445"/>
  <c r="F446"/>
  <c r="G446" s="1"/>
  <c r="M446"/>
  <c r="F447"/>
  <c r="G447" s="1"/>
  <c r="M447"/>
  <c r="AJ447" i="13" s="1"/>
  <c r="F448" i="9"/>
  <c r="G448" s="1"/>
  <c r="M448"/>
  <c r="AJ448" i="18" s="1"/>
  <c r="F449" i="9"/>
  <c r="G449" s="1"/>
  <c r="I449" s="1"/>
  <c r="K449" s="1"/>
  <c r="L449" i="13" s="1"/>
  <c r="M449" i="9"/>
  <c r="F450"/>
  <c r="G450" s="1"/>
  <c r="I450" s="1"/>
  <c r="K450" s="1"/>
  <c r="L450" i="13" s="1"/>
  <c r="M450" i="9"/>
  <c r="F451"/>
  <c r="G451" s="1"/>
  <c r="M451"/>
  <c r="F452"/>
  <c r="G452" s="1"/>
  <c r="M452"/>
  <c r="AJ452" i="18" s="1"/>
  <c r="F453" i="9"/>
  <c r="G453" s="1"/>
  <c r="I453" s="1"/>
  <c r="K453" s="1"/>
  <c r="L453" i="13" s="1"/>
  <c r="M453" i="9"/>
  <c r="F454"/>
  <c r="G454" s="1"/>
  <c r="M454"/>
  <c r="AJ454" i="18" s="1"/>
  <c r="F455" i="9"/>
  <c r="G455" s="1"/>
  <c r="M455"/>
  <c r="F456"/>
  <c r="G456" s="1"/>
  <c r="M456"/>
  <c r="F457"/>
  <c r="G457"/>
  <c r="M457"/>
  <c r="AJ457" i="18" s="1"/>
  <c r="F458" i="9"/>
  <c r="G458" s="1"/>
  <c r="I458" s="1"/>
  <c r="K458" s="1"/>
  <c r="M458"/>
  <c r="AJ458" i="13" s="1"/>
  <c r="F459" i="9"/>
  <c r="G459" s="1"/>
  <c r="M459"/>
  <c r="F9" i="4"/>
  <c r="G9" s="1"/>
  <c r="I9" s="1"/>
  <c r="K9" s="1"/>
  <c r="M9"/>
  <c r="AE9" i="18" s="1"/>
  <c r="F10" i="4"/>
  <c r="G10" s="1"/>
  <c r="I10" s="1"/>
  <c r="K10" s="1"/>
  <c r="U10" i="13" s="1"/>
  <c r="M10" i="4"/>
  <c r="AE10" i="18" s="1"/>
  <c r="F11" i="4"/>
  <c r="G11" s="1"/>
  <c r="I11" s="1"/>
  <c r="K11" s="1"/>
  <c r="M11"/>
  <c r="AE11" i="18" s="1"/>
  <c r="F12" i="4"/>
  <c r="G12" s="1"/>
  <c r="I12" s="1"/>
  <c r="K12" s="1"/>
  <c r="U12" i="13" s="1"/>
  <c r="M12" i="4"/>
  <c r="AE12" i="18" s="1"/>
  <c r="F13" i="4"/>
  <c r="G13" s="1"/>
  <c r="I13" s="1"/>
  <c r="K13" s="1"/>
  <c r="M13"/>
  <c r="AE13" i="18" s="1"/>
  <c r="F14" i="4"/>
  <c r="G14" s="1"/>
  <c r="I14" s="1"/>
  <c r="K14" s="1"/>
  <c r="U14" i="13" s="1"/>
  <c r="M14" i="4"/>
  <c r="AE14" i="18" s="1"/>
  <c r="F15" i="4"/>
  <c r="G15" s="1"/>
  <c r="I15" s="1"/>
  <c r="K15" s="1"/>
  <c r="M15"/>
  <c r="F16"/>
  <c r="G16" s="1"/>
  <c r="I16" s="1"/>
  <c r="K16" s="1"/>
  <c r="M16"/>
  <c r="AE16" i="18" s="1"/>
  <c r="F17" i="4"/>
  <c r="G17" s="1"/>
  <c r="I17" s="1"/>
  <c r="K17" s="1"/>
  <c r="M17"/>
  <c r="AE17" i="18" s="1"/>
  <c r="F18" i="4"/>
  <c r="G18" s="1"/>
  <c r="I18" s="1"/>
  <c r="K18" s="1"/>
  <c r="M18"/>
  <c r="AE18" i="18" s="1"/>
  <c r="F19" i="4"/>
  <c r="G19" s="1"/>
  <c r="I19" s="1"/>
  <c r="K19" s="1"/>
  <c r="M19"/>
  <c r="AE19" i="18" s="1"/>
  <c r="F20" i="4"/>
  <c r="G20" s="1"/>
  <c r="I20" s="1"/>
  <c r="K20" s="1"/>
  <c r="M20"/>
  <c r="AE20" i="18" s="1"/>
  <c r="F21" i="4"/>
  <c r="G21" s="1"/>
  <c r="I21" s="1"/>
  <c r="K21" s="1"/>
  <c r="M21"/>
  <c r="F22"/>
  <c r="G22" s="1"/>
  <c r="I22" s="1"/>
  <c r="K22" s="1"/>
  <c r="M22"/>
  <c r="AE22" i="18" s="1"/>
  <c r="F23" i="4"/>
  <c r="G23" s="1"/>
  <c r="I23" s="1"/>
  <c r="K23" s="1"/>
  <c r="M23"/>
  <c r="AE23" i="18" s="1"/>
  <c r="F24" i="4"/>
  <c r="G24"/>
  <c r="M24"/>
  <c r="F25"/>
  <c r="G25" s="1"/>
  <c r="I25" s="1"/>
  <c r="K25" s="1"/>
  <c r="M25"/>
  <c r="AE25" i="18" s="1"/>
  <c r="F26" i="4"/>
  <c r="G26" s="1"/>
  <c r="I26" s="1"/>
  <c r="K26" s="1"/>
  <c r="M26"/>
  <c r="AE26" i="18" s="1"/>
  <c r="F27" i="4"/>
  <c r="G27"/>
  <c r="M27"/>
  <c r="AE27" i="18" s="1"/>
  <c r="F28" i="4"/>
  <c r="G28"/>
  <c r="I28" s="1"/>
  <c r="K28" s="1"/>
  <c r="M28"/>
  <c r="AE28" i="18" s="1"/>
  <c r="F29" i="4"/>
  <c r="G29" s="1"/>
  <c r="I29" s="1"/>
  <c r="K29" s="1"/>
  <c r="M29"/>
  <c r="AE29" i="18" s="1"/>
  <c r="F30" i="4"/>
  <c r="G30" s="1"/>
  <c r="I30" s="1"/>
  <c r="K30" s="1"/>
  <c r="M30"/>
  <c r="AE30" i="18" s="1"/>
  <c r="F31" i="4"/>
  <c r="G31"/>
  <c r="M31"/>
  <c r="AE31" i="18" s="1"/>
  <c r="F32" i="4"/>
  <c r="G32"/>
  <c r="M32"/>
  <c r="AE32" i="18" s="1"/>
  <c r="F33" i="4"/>
  <c r="G33" s="1"/>
  <c r="I33" s="1"/>
  <c r="K33" s="1"/>
  <c r="M33"/>
  <c r="F34"/>
  <c r="G34" s="1"/>
  <c r="M34"/>
  <c r="AE34" i="18" s="1"/>
  <c r="F35" i="4"/>
  <c r="G35"/>
  <c r="I35" s="1"/>
  <c r="K35" s="1"/>
  <c r="M35"/>
  <c r="AE35" i="18" s="1"/>
  <c r="F36" i="4"/>
  <c r="G36" s="1"/>
  <c r="I36" s="1"/>
  <c r="K36" s="1"/>
  <c r="M36"/>
  <c r="AE36" i="18" s="1"/>
  <c r="F37" i="4"/>
  <c r="G37" s="1"/>
  <c r="I37" s="1"/>
  <c r="K37" s="1"/>
  <c r="M37"/>
  <c r="AE37" i="18" s="1"/>
  <c r="F38" i="4"/>
  <c r="G38" s="1"/>
  <c r="I38" s="1"/>
  <c r="K38" s="1"/>
  <c r="M38"/>
  <c r="AE38" i="18" s="1"/>
  <c r="F39" i="4"/>
  <c r="G39" s="1"/>
  <c r="I39" s="1"/>
  <c r="K39" s="1"/>
  <c r="M39"/>
  <c r="AE39" i="18" s="1"/>
  <c r="F40" i="4"/>
  <c r="G40" s="1"/>
  <c r="M40"/>
  <c r="AE40" i="18" s="1"/>
  <c r="F41" i="4"/>
  <c r="G41" s="1"/>
  <c r="I41" s="1"/>
  <c r="K41" s="1"/>
  <c r="M41"/>
  <c r="AE41" i="18" s="1"/>
  <c r="F42" i="4"/>
  <c r="G42" s="1"/>
  <c r="I42" s="1"/>
  <c r="K42" s="1"/>
  <c r="M42"/>
  <c r="AE42" i="18" s="1"/>
  <c r="F43" i="4"/>
  <c r="G43" s="1"/>
  <c r="M43"/>
  <c r="AE43" i="18" s="1"/>
  <c r="F44" i="4"/>
  <c r="G44" s="1"/>
  <c r="M44"/>
  <c r="F45"/>
  <c r="G45" s="1"/>
  <c r="I45" s="1"/>
  <c r="K45" s="1"/>
  <c r="M45"/>
  <c r="AE45" i="18" s="1"/>
  <c r="F46" i="4"/>
  <c r="G46" s="1"/>
  <c r="I46" s="1"/>
  <c r="K46"/>
  <c r="M46"/>
  <c r="AE46" i="18" s="1"/>
  <c r="F47" i="4"/>
  <c r="G47" s="1"/>
  <c r="M47"/>
  <c r="AE47" i="18" s="1"/>
  <c r="F48" i="4"/>
  <c r="G48" s="1"/>
  <c r="M48"/>
  <c r="AE48" i="18" s="1"/>
  <c r="F49" i="4"/>
  <c r="G49" s="1"/>
  <c r="M49"/>
  <c r="AE49" i="18" s="1"/>
  <c r="F50" i="4"/>
  <c r="G50" s="1"/>
  <c r="I50" s="1"/>
  <c r="K50" s="1"/>
  <c r="M50"/>
  <c r="F51"/>
  <c r="G51" s="1"/>
  <c r="I51" s="1"/>
  <c r="K51" s="1"/>
  <c r="M51"/>
  <c r="AE51" i="18" s="1"/>
  <c r="F52" i="4"/>
  <c r="G52" s="1"/>
  <c r="I52" s="1"/>
  <c r="K52" s="1"/>
  <c r="M52"/>
  <c r="AE52" i="18" s="1"/>
  <c r="F53" i="4"/>
  <c r="G53" s="1"/>
  <c r="I53" s="1"/>
  <c r="K53" s="1"/>
  <c r="M53"/>
  <c r="AE53" i="18" s="1"/>
  <c r="F54" i="4"/>
  <c r="G54" s="1"/>
  <c r="I54" s="1"/>
  <c r="K54" s="1"/>
  <c r="M54"/>
  <c r="AE54" i="18" s="1"/>
  <c r="F55" i="4"/>
  <c r="G55" s="1"/>
  <c r="M55"/>
  <c r="F56"/>
  <c r="G56" s="1"/>
  <c r="I56" s="1"/>
  <c r="K56" s="1"/>
  <c r="M56"/>
  <c r="AE56" i="18" s="1"/>
  <c r="F57" i="4"/>
  <c r="G57" s="1"/>
  <c r="M57"/>
  <c r="AE57" i="18" s="1"/>
  <c r="F58" i="4"/>
  <c r="G58" s="1"/>
  <c r="I58" s="1"/>
  <c r="K58"/>
  <c r="M58"/>
  <c r="AE58" i="18" s="1"/>
  <c r="F59" i="4"/>
  <c r="G59" s="1"/>
  <c r="I59" s="1"/>
  <c r="K59" s="1"/>
  <c r="M59"/>
  <c r="AE59" i="18" s="1"/>
  <c r="F60" i="4"/>
  <c r="G60" s="1"/>
  <c r="I60" s="1"/>
  <c r="K60" s="1"/>
  <c r="M60"/>
  <c r="AE60" i="18" s="1"/>
  <c r="F61" i="4"/>
  <c r="G61" s="1"/>
  <c r="I61" s="1"/>
  <c r="K61" s="1"/>
  <c r="M61"/>
  <c r="AE61" i="18" s="1"/>
  <c r="F62" i="4"/>
  <c r="G62" s="1"/>
  <c r="I62" s="1"/>
  <c r="K62"/>
  <c r="M62"/>
  <c r="AE62" i="18" s="1"/>
  <c r="F63" i="4"/>
  <c r="G63"/>
  <c r="I63"/>
  <c r="K63" s="1"/>
  <c r="M63"/>
  <c r="AE63" i="18" s="1"/>
  <c r="F64" i="4"/>
  <c r="G64"/>
  <c r="I64" s="1"/>
  <c r="K64" s="1"/>
  <c r="M64"/>
  <c r="AE64" i="18" s="1"/>
  <c r="F65" i="4"/>
  <c r="G65" s="1"/>
  <c r="M65"/>
  <c r="F66"/>
  <c r="G66" s="1"/>
  <c r="M66"/>
  <c r="AE66" i="18" s="1"/>
  <c r="F67" i="4"/>
  <c r="G67" s="1"/>
  <c r="I67" s="1"/>
  <c r="K67" s="1"/>
  <c r="M67"/>
  <c r="F68"/>
  <c r="G68" s="1"/>
  <c r="I68" s="1"/>
  <c r="K68" s="1"/>
  <c r="M68"/>
  <c r="AE68" i="18" s="1"/>
  <c r="F69" i="4"/>
  <c r="G69" s="1"/>
  <c r="I69" s="1"/>
  <c r="K69" s="1"/>
  <c r="M69"/>
  <c r="AE69" i="18" s="1"/>
  <c r="F70" i="4"/>
  <c r="G70" s="1"/>
  <c r="M70"/>
  <c r="AE70" i="18" s="1"/>
  <c r="F71" i="4"/>
  <c r="G71" s="1"/>
  <c r="I71" s="1"/>
  <c r="K71" s="1"/>
  <c r="M71"/>
  <c r="F72"/>
  <c r="G72" s="1"/>
  <c r="M72"/>
  <c r="AE72" i="18" s="1"/>
  <c r="F73" i="4"/>
  <c r="G73" s="1"/>
  <c r="I73" s="1"/>
  <c r="K73" s="1"/>
  <c r="M73"/>
  <c r="AE73" i="18" s="1"/>
  <c r="F74" i="4"/>
  <c r="G74" s="1"/>
  <c r="M74"/>
  <c r="F75"/>
  <c r="G75" s="1"/>
  <c r="I75" s="1"/>
  <c r="K75" s="1"/>
  <c r="M75"/>
  <c r="AE75" i="18" s="1"/>
  <c r="F76" i="4"/>
  <c r="G76" s="1"/>
  <c r="I76" s="1"/>
  <c r="K76" s="1"/>
  <c r="M76"/>
  <c r="AE76" i="18" s="1"/>
  <c r="F77" i="4"/>
  <c r="G77" s="1"/>
  <c r="I77" s="1"/>
  <c r="K77" s="1"/>
  <c r="M77"/>
  <c r="AE77" i="18" s="1"/>
  <c r="F78" i="4"/>
  <c r="G78" s="1"/>
  <c r="I78" s="1"/>
  <c r="K78" s="1"/>
  <c r="M78"/>
  <c r="AE78" i="18" s="1"/>
  <c r="F79" i="4"/>
  <c r="G79" s="1"/>
  <c r="M79"/>
  <c r="AE79" i="18" s="1"/>
  <c r="F80" i="4"/>
  <c r="G80" s="1"/>
  <c r="I80" s="1"/>
  <c r="K80" s="1"/>
  <c r="M80"/>
  <c r="AE80" i="18" s="1"/>
  <c r="F81" i="4"/>
  <c r="G81"/>
  <c r="M81"/>
  <c r="AE81" i="18" s="1"/>
  <c r="F82" i="4"/>
  <c r="G82" s="1"/>
  <c r="I82" s="1"/>
  <c r="K82" s="1"/>
  <c r="M82"/>
  <c r="AE82" i="18" s="1"/>
  <c r="F83" i="4"/>
  <c r="G83" s="1"/>
  <c r="M83"/>
  <c r="F84"/>
  <c r="G84" s="1"/>
  <c r="I84" s="1"/>
  <c r="K84" s="1"/>
  <c r="M84"/>
  <c r="AE84" i="18" s="1"/>
  <c r="F85" i="4"/>
  <c r="G85" s="1"/>
  <c r="M85"/>
  <c r="AE85" i="18" s="1"/>
  <c r="F86" i="4"/>
  <c r="G86" s="1"/>
  <c r="I86" s="1"/>
  <c r="K86" s="1"/>
  <c r="M86"/>
  <c r="AE86" i="18" s="1"/>
  <c r="F87" i="4"/>
  <c r="G87" s="1"/>
  <c r="M87"/>
  <c r="AE87" i="18" s="1"/>
  <c r="F88" i="4"/>
  <c r="G88" s="1"/>
  <c r="I88" s="1"/>
  <c r="K88" s="1"/>
  <c r="M88"/>
  <c r="F89"/>
  <c r="G89" s="1"/>
  <c r="I89" s="1"/>
  <c r="K89" s="1"/>
  <c r="M89"/>
  <c r="AE89" i="18" s="1"/>
  <c r="F90" i="4"/>
  <c r="G90" s="1"/>
  <c r="I90" s="1"/>
  <c r="K90"/>
  <c r="M90"/>
  <c r="AE90" i="18" s="1"/>
  <c r="F91" i="4"/>
  <c r="G91" s="1"/>
  <c r="I91" s="1"/>
  <c r="K91" s="1"/>
  <c r="M91"/>
  <c r="AE91" i="18" s="1"/>
  <c r="F92" i="4"/>
  <c r="G92" s="1"/>
  <c r="I92" s="1"/>
  <c r="K92" s="1"/>
  <c r="M92"/>
  <c r="AE92" i="18" s="1"/>
  <c r="F93" i="4"/>
  <c r="G93" s="1"/>
  <c r="I93" s="1"/>
  <c r="K93" s="1"/>
  <c r="M93"/>
  <c r="AE93" i="18" s="1"/>
  <c r="F94" i="4"/>
  <c r="G94" s="1"/>
  <c r="I94" s="1"/>
  <c r="K94"/>
  <c r="M94"/>
  <c r="AE94" i="18" s="1"/>
  <c r="F95" i="4"/>
  <c r="G95"/>
  <c r="I95"/>
  <c r="K95" s="1"/>
  <c r="M95"/>
  <c r="AE95" i="18" s="1"/>
  <c r="F96" i="4"/>
  <c r="G96"/>
  <c r="I96" s="1"/>
  <c r="K96" s="1"/>
  <c r="M96"/>
  <c r="AE96" i="18" s="1"/>
  <c r="F97" i="4"/>
  <c r="G97" s="1"/>
  <c r="M97"/>
  <c r="F98"/>
  <c r="G98" s="1"/>
  <c r="M98"/>
  <c r="AE98" i="18" s="1"/>
  <c r="F99" i="4"/>
  <c r="G99" s="1"/>
  <c r="I99" s="1"/>
  <c r="K99" s="1"/>
  <c r="M99"/>
  <c r="AE99" i="18" s="1"/>
  <c r="F100" i="4"/>
  <c r="G100" s="1"/>
  <c r="M100"/>
  <c r="F101"/>
  <c r="G101" s="1"/>
  <c r="I101" s="1"/>
  <c r="K101" s="1"/>
  <c r="M101"/>
  <c r="AE101" i="18" s="1"/>
  <c r="F102" i="4"/>
  <c r="G102" s="1"/>
  <c r="M102"/>
  <c r="AE102" i="18" s="1"/>
  <c r="F103" i="4"/>
  <c r="G103" s="1"/>
  <c r="I103" s="1"/>
  <c r="K103" s="1"/>
  <c r="M103"/>
  <c r="AE103" i="18" s="1"/>
  <c r="F104" i="4"/>
  <c r="G104" s="1"/>
  <c r="I104" s="1"/>
  <c r="K104" s="1"/>
  <c r="M104"/>
  <c r="AE104" i="18" s="1"/>
  <c r="F105" i="4"/>
  <c r="G105" s="1"/>
  <c r="I105" s="1"/>
  <c r="K105" s="1"/>
  <c r="M105"/>
  <c r="AE105" i="18" s="1"/>
  <c r="F106" i="4"/>
  <c r="G106" s="1"/>
  <c r="M106"/>
  <c r="F107"/>
  <c r="G107" s="1"/>
  <c r="I107" s="1"/>
  <c r="K107" s="1"/>
  <c r="M107"/>
  <c r="AE107" i="18" s="1"/>
  <c r="F108" i="4"/>
  <c r="G108" s="1"/>
  <c r="I108" s="1"/>
  <c r="K108" s="1"/>
  <c r="M108"/>
  <c r="F109"/>
  <c r="G109" s="1"/>
  <c r="I109" s="1"/>
  <c r="K109" s="1"/>
  <c r="M109"/>
  <c r="AE109" i="18" s="1"/>
  <c r="F110" i="4"/>
  <c r="G110" s="1"/>
  <c r="I110" s="1"/>
  <c r="K110" s="1"/>
  <c r="M110"/>
  <c r="AE110" i="18" s="1"/>
  <c r="F111" i="4"/>
  <c r="G111" s="1"/>
  <c r="M111"/>
  <c r="F112"/>
  <c r="G112" s="1"/>
  <c r="M112"/>
  <c r="AE112" i="18" s="1"/>
  <c r="F113" i="4"/>
  <c r="G113"/>
  <c r="M113"/>
  <c r="AE113" i="18" s="1"/>
  <c r="F114" i="4"/>
  <c r="G114" s="1"/>
  <c r="I114" s="1"/>
  <c r="K114" s="1"/>
  <c r="M114"/>
  <c r="F115"/>
  <c r="G115" s="1"/>
  <c r="I115" s="1"/>
  <c r="K115" s="1"/>
  <c r="M115"/>
  <c r="AE115" i="18" s="1"/>
  <c r="F116" i="4"/>
  <c r="G116" s="1"/>
  <c r="I116" s="1"/>
  <c r="K116" s="1"/>
  <c r="M116"/>
  <c r="AE116" i="18" s="1"/>
  <c r="F117" i="4"/>
  <c r="G117" s="1"/>
  <c r="I117" s="1"/>
  <c r="K117" s="1"/>
  <c r="M117"/>
  <c r="AE117" i="18" s="1"/>
  <c r="F118" i="4"/>
  <c r="G118" s="1"/>
  <c r="I118" s="1"/>
  <c r="K118" s="1"/>
  <c r="M118"/>
  <c r="AE118" i="18" s="1"/>
  <c r="F119" i="4"/>
  <c r="G119" s="1"/>
  <c r="M119"/>
  <c r="F120"/>
  <c r="G120" s="1"/>
  <c r="I120" s="1"/>
  <c r="K120" s="1"/>
  <c r="M120"/>
  <c r="AE120" i="18" s="1"/>
  <c r="F121" i="4"/>
  <c r="G121" s="1"/>
  <c r="M121"/>
  <c r="AE121" i="18" s="1"/>
  <c r="F122" i="4"/>
  <c r="G122" s="1"/>
  <c r="I122" s="1"/>
  <c r="K122"/>
  <c r="M122"/>
  <c r="AE122" i="18" s="1"/>
  <c r="F123" i="4"/>
  <c r="G123" s="1"/>
  <c r="I123" s="1"/>
  <c r="K123" s="1"/>
  <c r="M123"/>
  <c r="F124"/>
  <c r="G124" s="1"/>
  <c r="I124" s="1"/>
  <c r="K124" s="1"/>
  <c r="M124"/>
  <c r="AE124" i="18" s="1"/>
  <c r="F125" i="4"/>
  <c r="G125" s="1"/>
  <c r="I125" s="1"/>
  <c r="K125" s="1"/>
  <c r="M125"/>
  <c r="F126"/>
  <c r="G126" s="1"/>
  <c r="I126" s="1"/>
  <c r="K126"/>
  <c r="M126"/>
  <c r="AE126" i="18" s="1"/>
  <c r="F127" i="4"/>
  <c r="G127"/>
  <c r="U127" i="18" s="1"/>
  <c r="I127" i="4"/>
  <c r="K127" s="1"/>
  <c r="M127"/>
  <c r="F128"/>
  <c r="G128"/>
  <c r="I128" s="1"/>
  <c r="K128" s="1"/>
  <c r="M128"/>
  <c r="AE128" i="18" s="1"/>
  <c r="F129" i="4"/>
  <c r="G129" s="1"/>
  <c r="M129"/>
  <c r="AE129" i="18" s="1"/>
  <c r="F130" i="4"/>
  <c r="G130" s="1"/>
  <c r="I130" s="1"/>
  <c r="K130" s="1"/>
  <c r="M130"/>
  <c r="AE130" i="18" s="1"/>
  <c r="F131" i="4"/>
  <c r="G131" s="1"/>
  <c r="I131" s="1"/>
  <c r="K131" s="1"/>
  <c r="M131"/>
  <c r="AE131" i="18" s="1"/>
  <c r="F132" i="4"/>
  <c r="G132" s="1"/>
  <c r="I132" s="1"/>
  <c r="K132" s="1"/>
  <c r="M132"/>
  <c r="AE132" i="18" s="1"/>
  <c r="F133" i="4"/>
  <c r="G133" s="1"/>
  <c r="I133" s="1"/>
  <c r="K133" s="1"/>
  <c r="M133"/>
  <c r="AE133" i="18" s="1"/>
  <c r="F134" i="4"/>
  <c r="G134" s="1"/>
  <c r="M134"/>
  <c r="AE134" i="18" s="1"/>
  <c r="F135" i="4"/>
  <c r="G135" s="1"/>
  <c r="I135" s="1"/>
  <c r="K135" s="1"/>
  <c r="M135"/>
  <c r="F136"/>
  <c r="G136" s="1"/>
  <c r="M136"/>
  <c r="AE136" i="18" s="1"/>
  <c r="F137" i="4"/>
  <c r="G137" s="1"/>
  <c r="I137" s="1"/>
  <c r="K137" s="1"/>
  <c r="M137"/>
  <c r="AE137" i="18" s="1"/>
  <c r="F138" i="4"/>
  <c r="G138" s="1"/>
  <c r="M138"/>
  <c r="F139"/>
  <c r="G139" s="1"/>
  <c r="I139" s="1"/>
  <c r="K139" s="1"/>
  <c r="M139"/>
  <c r="AE139" i="18" s="1"/>
  <c r="F140" i="4"/>
  <c r="G140" s="1"/>
  <c r="I140" s="1"/>
  <c r="K140" s="1"/>
  <c r="M140"/>
  <c r="AE140" i="18" s="1"/>
  <c r="F141" i="4"/>
  <c r="G141" s="1"/>
  <c r="I141" s="1"/>
  <c r="K141" s="1"/>
  <c r="M141"/>
  <c r="AE141" i="18" s="1"/>
  <c r="F142" i="4"/>
  <c r="G142" s="1"/>
  <c r="I142" s="1"/>
  <c r="K142" s="1"/>
  <c r="M142"/>
  <c r="AE142" i="18" s="1"/>
  <c r="F143" i="4"/>
  <c r="G143" s="1"/>
  <c r="M143"/>
  <c r="AE143" i="18" s="1"/>
  <c r="F144" i="4"/>
  <c r="G144" s="1"/>
  <c r="I144" s="1"/>
  <c r="K144" s="1"/>
  <c r="M144"/>
  <c r="AE144" i="18" s="1"/>
  <c r="F145" i="4"/>
  <c r="G145"/>
  <c r="M145"/>
  <c r="AE145" i="18" s="1"/>
  <c r="F146" i="4"/>
  <c r="G146" s="1"/>
  <c r="I146" s="1"/>
  <c r="K146" s="1"/>
  <c r="M146"/>
  <c r="AE146" i="18" s="1"/>
  <c r="F147" i="4"/>
  <c r="G147" s="1"/>
  <c r="M147"/>
  <c r="F148"/>
  <c r="G148" s="1"/>
  <c r="I148" s="1"/>
  <c r="K148" s="1"/>
  <c r="M148"/>
  <c r="AE148" i="18" s="1"/>
  <c r="F149" i="4"/>
  <c r="G149" s="1"/>
  <c r="M149"/>
  <c r="AE149" i="18" s="1"/>
  <c r="F150" i="4"/>
  <c r="G150" s="1"/>
  <c r="I150" s="1"/>
  <c r="K150" s="1"/>
  <c r="M150"/>
  <c r="F151"/>
  <c r="G151" s="1"/>
  <c r="I151" s="1"/>
  <c r="K151" s="1"/>
  <c r="M151"/>
  <c r="AE151" i="18" s="1"/>
  <c r="F152" i="4"/>
  <c r="G152" s="1"/>
  <c r="I152" s="1"/>
  <c r="K152" s="1"/>
  <c r="M152"/>
  <c r="AE152" i="18" s="1"/>
  <c r="F153" i="4"/>
  <c r="G153" s="1"/>
  <c r="M153"/>
  <c r="F154"/>
  <c r="G154" s="1"/>
  <c r="I154" s="1"/>
  <c r="K154" s="1"/>
  <c r="M154"/>
  <c r="AE154" i="18" s="1"/>
  <c r="F155" i="4"/>
  <c r="G155" s="1"/>
  <c r="M155"/>
  <c r="AE155" i="18" s="1"/>
  <c r="F156" i="4"/>
  <c r="G156" s="1"/>
  <c r="I156" s="1"/>
  <c r="K156" s="1"/>
  <c r="M156"/>
  <c r="F157"/>
  <c r="G157" s="1"/>
  <c r="M157"/>
  <c r="AE157" i="18" s="1"/>
  <c r="F158" i="4"/>
  <c r="G158" s="1"/>
  <c r="I158" s="1"/>
  <c r="K158"/>
  <c r="M158"/>
  <c r="F159"/>
  <c r="G159" s="1"/>
  <c r="I159" s="1"/>
  <c r="K159" s="1"/>
  <c r="M159"/>
  <c r="AE159" i="18" s="1"/>
  <c r="F160" i="4"/>
  <c r="G160"/>
  <c r="M160"/>
  <c r="AE160" i="18" s="1"/>
  <c r="F161" i="4"/>
  <c r="G161"/>
  <c r="I161" s="1"/>
  <c r="K161" s="1"/>
  <c r="M161"/>
  <c r="AE161" i="18" s="1"/>
  <c r="F162" i="4"/>
  <c r="G162" s="1"/>
  <c r="I162" s="1"/>
  <c r="K162" s="1"/>
  <c r="M162"/>
  <c r="AE162" i="18" s="1"/>
  <c r="F163" i="4"/>
  <c r="G163" s="1"/>
  <c r="I163" s="1"/>
  <c r="K163" s="1"/>
  <c r="M163"/>
  <c r="AE163" i="18" s="1"/>
  <c r="F164" i="4"/>
  <c r="G164" s="1"/>
  <c r="I164" s="1"/>
  <c r="K164" s="1"/>
  <c r="M164"/>
  <c r="AE164" i="18" s="1"/>
  <c r="F165" i="4"/>
  <c r="G165" s="1"/>
  <c r="I165" s="1"/>
  <c r="K165" s="1"/>
  <c r="M165"/>
  <c r="AE165" i="18" s="1"/>
  <c r="F166" i="4"/>
  <c r="G166" s="1"/>
  <c r="I166" s="1"/>
  <c r="K166" s="1"/>
  <c r="M166"/>
  <c r="AE166" i="18" s="1"/>
  <c r="F167" i="4"/>
  <c r="G167" s="1"/>
  <c r="I167" s="1"/>
  <c r="K167" s="1"/>
  <c r="M167"/>
  <c r="AE167" i="18" s="1"/>
  <c r="F168" i="4"/>
  <c r="G168" s="1"/>
  <c r="I168" s="1"/>
  <c r="K168" s="1"/>
  <c r="M168"/>
  <c r="AE168" i="18" s="1"/>
  <c r="F169" i="4"/>
  <c r="G169" s="1"/>
  <c r="I169" s="1"/>
  <c r="K169" s="1"/>
  <c r="M169"/>
  <c r="AE169" i="18" s="1"/>
  <c r="F170" i="4"/>
  <c r="G170" s="1"/>
  <c r="I170" s="1"/>
  <c r="K170" s="1"/>
  <c r="M170"/>
  <c r="F171"/>
  <c r="G171" s="1"/>
  <c r="M171"/>
  <c r="AE171" i="18" s="1"/>
  <c r="F172" i="4"/>
  <c r="G172" s="1"/>
  <c r="I172" s="1"/>
  <c r="K172" s="1"/>
  <c r="M172"/>
  <c r="F173"/>
  <c r="G173" s="1"/>
  <c r="I173" s="1"/>
  <c r="K173" s="1"/>
  <c r="M173"/>
  <c r="AE173" i="18" s="1"/>
  <c r="F174" i="4"/>
  <c r="G174" s="1"/>
  <c r="I174" s="1"/>
  <c r="K174"/>
  <c r="M174"/>
  <c r="AE174" i="18" s="1"/>
  <c r="F175" i="4"/>
  <c r="G175" s="1"/>
  <c r="M175"/>
  <c r="AE175" i="18" s="1"/>
  <c r="F176" i="4"/>
  <c r="G176" s="1"/>
  <c r="M176"/>
  <c r="AE176" i="18" s="1"/>
  <c r="F177" i="4"/>
  <c r="G177" s="1"/>
  <c r="M177"/>
  <c r="AE177" i="18" s="1"/>
  <c r="F178" i="4"/>
  <c r="G178" s="1"/>
  <c r="I178" s="1"/>
  <c r="K178" s="1"/>
  <c r="M178"/>
  <c r="F179"/>
  <c r="G179" s="1"/>
  <c r="I179" s="1"/>
  <c r="K179" s="1"/>
  <c r="M179"/>
  <c r="AE179" i="18" s="1"/>
  <c r="F180" i="4"/>
  <c r="G180" s="1"/>
  <c r="I180" s="1"/>
  <c r="K180" s="1"/>
  <c r="M180"/>
  <c r="AE180" i="18" s="1"/>
  <c r="F181" i="4"/>
  <c r="G181" s="1"/>
  <c r="I181" s="1"/>
  <c r="K181" s="1"/>
  <c r="M181"/>
  <c r="AE181" i="18" s="1"/>
  <c r="F182" i="4"/>
  <c r="G182" s="1"/>
  <c r="I182" s="1"/>
  <c r="K182" s="1"/>
  <c r="M182"/>
  <c r="AE182" i="18" s="1"/>
  <c r="F183" i="4"/>
  <c r="G183" s="1"/>
  <c r="I183" s="1"/>
  <c r="K183" s="1"/>
  <c r="M183"/>
  <c r="AE183" i="18" s="1"/>
  <c r="F184" i="4"/>
  <c r="G184" s="1"/>
  <c r="I184" s="1"/>
  <c r="K184" s="1"/>
  <c r="M184"/>
  <c r="AE184" i="18" s="1"/>
  <c r="F185" i="4"/>
  <c r="G185" s="1"/>
  <c r="I185" s="1"/>
  <c r="K185" s="1"/>
  <c r="M185"/>
  <c r="F186"/>
  <c r="G186" s="1"/>
  <c r="I186" s="1"/>
  <c r="K186"/>
  <c r="M186"/>
  <c r="AE186" i="18" s="1"/>
  <c r="F187" i="4"/>
  <c r="G187" s="1"/>
  <c r="I187" s="1"/>
  <c r="K187" s="1"/>
  <c r="M187"/>
  <c r="AE187" i="18" s="1"/>
  <c r="F188" i="4"/>
  <c r="G188" s="1"/>
  <c r="M188"/>
  <c r="F189"/>
  <c r="G189" s="1"/>
  <c r="I189" s="1"/>
  <c r="K189" s="1"/>
  <c r="M189"/>
  <c r="AE189" i="18" s="1"/>
  <c r="F190" i="4"/>
  <c r="G190" s="1"/>
  <c r="M190"/>
  <c r="F191"/>
  <c r="G191"/>
  <c r="I191" s="1"/>
  <c r="K191" s="1"/>
  <c r="M191"/>
  <c r="AE191" i="18" s="1"/>
  <c r="F192" i="4"/>
  <c r="G192"/>
  <c r="M192"/>
  <c r="AE192" i="18" s="1"/>
  <c r="F193" i="4"/>
  <c r="G193"/>
  <c r="I193" s="1"/>
  <c r="K193" s="1"/>
  <c r="M193"/>
  <c r="F194"/>
  <c r="G194" s="1"/>
  <c r="I194" s="1"/>
  <c r="K194" s="1"/>
  <c r="M194"/>
  <c r="AE194" i="18" s="1"/>
  <c r="F195" i="4"/>
  <c r="G195" s="1"/>
  <c r="I195" s="1"/>
  <c r="K195" s="1"/>
  <c r="M195"/>
  <c r="AE195" i="18" s="1"/>
  <c r="F196" i="4"/>
  <c r="G196" s="1"/>
  <c r="I196" s="1"/>
  <c r="K196" s="1"/>
  <c r="M196"/>
  <c r="AE196" i="18" s="1"/>
  <c r="F197" i="4"/>
  <c r="G197" s="1"/>
  <c r="I197" s="1"/>
  <c r="K197" s="1"/>
  <c r="M197"/>
  <c r="AE197" i="18" s="1"/>
  <c r="F198" i="4"/>
  <c r="G198" s="1"/>
  <c r="I198" s="1"/>
  <c r="K198" s="1"/>
  <c r="M198"/>
  <c r="AE198" i="18" s="1"/>
  <c r="F199" i="4"/>
  <c r="G199" s="1"/>
  <c r="I199" s="1"/>
  <c r="K199" s="1"/>
  <c r="M199"/>
  <c r="AE199" i="18" s="1"/>
  <c r="F200" i="4"/>
  <c r="G200" s="1"/>
  <c r="I200" s="1"/>
  <c r="K200" s="1"/>
  <c r="M200"/>
  <c r="AE200" i="18" s="1"/>
  <c r="F201" i="4"/>
  <c r="G201"/>
  <c r="M201"/>
  <c r="AE201" i="18" s="1"/>
  <c r="F202" i="4"/>
  <c r="G202" s="1"/>
  <c r="I202" s="1"/>
  <c r="K202" s="1"/>
  <c r="M202"/>
  <c r="AE202" i="18" s="1"/>
  <c r="F203" i="4"/>
  <c r="G203" s="1"/>
  <c r="M203"/>
  <c r="AE203" i="18" s="1"/>
  <c r="F204" i="4"/>
  <c r="G204"/>
  <c r="I204" s="1"/>
  <c r="K204" s="1"/>
  <c r="M204"/>
  <c r="AE204" i="18" s="1"/>
  <c r="F205" i="4"/>
  <c r="G205" s="1"/>
  <c r="I205" s="1"/>
  <c r="K205" s="1"/>
  <c r="M205"/>
  <c r="AE205" i="18" s="1"/>
  <c r="F206" i="4"/>
  <c r="G206" s="1"/>
  <c r="I206" s="1"/>
  <c r="K206" s="1"/>
  <c r="M206"/>
  <c r="AE206" i="18" s="1"/>
  <c r="F207" i="4"/>
  <c r="G207" s="1"/>
  <c r="I207" s="1"/>
  <c r="K207" s="1"/>
  <c r="M207"/>
  <c r="AE207" i="18" s="1"/>
  <c r="F208" i="4"/>
  <c r="G208" s="1"/>
  <c r="M208"/>
  <c r="AE208" i="18" s="1"/>
  <c r="F209" i="4"/>
  <c r="G209" s="1"/>
  <c r="I209" s="1"/>
  <c r="K209" s="1"/>
  <c r="M209"/>
  <c r="AE209" i="18" s="1"/>
  <c r="F210" i="4"/>
  <c r="G210" s="1"/>
  <c r="M210"/>
  <c r="F211"/>
  <c r="G211"/>
  <c r="I211" s="1"/>
  <c r="K211" s="1"/>
  <c r="M211"/>
  <c r="AE211" i="18" s="1"/>
  <c r="F212" i="4"/>
  <c r="G212" s="1"/>
  <c r="I212" s="1"/>
  <c r="K212" s="1"/>
  <c r="M212"/>
  <c r="AE212" i="18" s="1"/>
  <c r="F213" i="4"/>
  <c r="G213" s="1"/>
  <c r="I213" s="1"/>
  <c r="K213" s="1"/>
  <c r="M213"/>
  <c r="AE213" i="18" s="1"/>
  <c r="F214" i="4"/>
  <c r="G214" s="1"/>
  <c r="I214" s="1"/>
  <c r="K214" s="1"/>
  <c r="M214"/>
  <c r="AE214" i="18" s="1"/>
  <c r="F215" i="4"/>
  <c r="G215" s="1"/>
  <c r="I215" s="1"/>
  <c r="K215" s="1"/>
  <c r="M215"/>
  <c r="AE215" i="18" s="1"/>
  <c r="F216" i="4"/>
  <c r="G216" s="1"/>
  <c r="M216"/>
  <c r="AE216" i="18" s="1"/>
  <c r="F217" i="4"/>
  <c r="G217" s="1"/>
  <c r="I217" s="1"/>
  <c r="K217" s="1"/>
  <c r="M217"/>
  <c r="AE217" i="18" s="1"/>
  <c r="F218" i="4"/>
  <c r="G218" s="1"/>
  <c r="I218" s="1"/>
  <c r="K218" s="1"/>
  <c r="M218"/>
  <c r="AE218" i="18" s="1"/>
  <c r="F219" i="4"/>
  <c r="G219" s="1"/>
  <c r="I219" s="1"/>
  <c r="K219" s="1"/>
  <c r="M219"/>
  <c r="AE219" i="18" s="1"/>
  <c r="F220" i="4"/>
  <c r="G220" s="1"/>
  <c r="M220"/>
  <c r="AE220" i="18" s="1"/>
  <c r="F221" i="4"/>
  <c r="G221" s="1"/>
  <c r="I221" s="1"/>
  <c r="K221" s="1"/>
  <c r="M221"/>
  <c r="AE221" i="18" s="1"/>
  <c r="F222" i="4"/>
  <c r="G222" s="1"/>
  <c r="M222"/>
  <c r="AE222" i="18" s="1"/>
  <c r="F223" i="4"/>
  <c r="G223"/>
  <c r="M223"/>
  <c r="F224"/>
  <c r="G224"/>
  <c r="I224" s="1"/>
  <c r="K224" s="1"/>
  <c r="M224"/>
  <c r="AE224" i="18" s="1"/>
  <c r="F225" i="4"/>
  <c r="G225"/>
  <c r="I225" s="1"/>
  <c r="K225" s="1"/>
  <c r="M225"/>
  <c r="AE225" i="18" s="1"/>
  <c r="F226" i="4"/>
  <c r="G226" s="1"/>
  <c r="I226" s="1"/>
  <c r="K226" s="1"/>
  <c r="M226"/>
  <c r="F227"/>
  <c r="G227" s="1"/>
  <c r="I227" s="1"/>
  <c r="K227" s="1"/>
  <c r="M227"/>
  <c r="AE227" i="18" s="1"/>
  <c r="F228" i="4"/>
  <c r="G228" s="1"/>
  <c r="I228" s="1"/>
  <c r="K228" s="1"/>
  <c r="M228"/>
  <c r="AE228" i="18" s="1"/>
  <c r="F229" i="4"/>
  <c r="G229" s="1"/>
  <c r="I229" s="1"/>
  <c r="K229" s="1"/>
  <c r="M229"/>
  <c r="AE229" i="18" s="1"/>
  <c r="F230" i="4"/>
  <c r="G230" s="1"/>
  <c r="I230" s="1"/>
  <c r="K230" s="1"/>
  <c r="M230"/>
  <c r="AE230" i="18" s="1"/>
  <c r="F231" i="4"/>
  <c r="G231" s="1"/>
  <c r="I231" s="1"/>
  <c r="K231" s="1"/>
  <c r="M231"/>
  <c r="AE231" i="18" s="1"/>
  <c r="F232" i="4"/>
  <c r="G232" s="1"/>
  <c r="I232" s="1"/>
  <c r="K232" s="1"/>
  <c r="M232"/>
  <c r="AE232" i="18" s="1"/>
  <c r="F233" i="4"/>
  <c r="G233" s="1"/>
  <c r="I233" s="1"/>
  <c r="K233" s="1"/>
  <c r="M233"/>
  <c r="AE233" i="18" s="1"/>
  <c r="F234" i="4"/>
  <c r="G234" s="1"/>
  <c r="I234" s="1"/>
  <c r="K234" s="1"/>
  <c r="M234"/>
  <c r="AE234" i="18" s="1"/>
  <c r="F235" i="4"/>
  <c r="G235" s="1"/>
  <c r="M235"/>
  <c r="F236"/>
  <c r="G236" s="1"/>
  <c r="I236" s="1"/>
  <c r="K236" s="1"/>
  <c r="M236"/>
  <c r="AE236" i="18" s="1"/>
  <c r="F237" i="4"/>
  <c r="G237" s="1"/>
  <c r="M237"/>
  <c r="AE237" i="18" s="1"/>
  <c r="F238" i="4"/>
  <c r="G238" s="1"/>
  <c r="I238" s="1"/>
  <c r="K238"/>
  <c r="M238"/>
  <c r="AE238" i="18" s="1"/>
  <c r="F239" i="4"/>
  <c r="G239" s="1"/>
  <c r="M239"/>
  <c r="AE239" i="18" s="1"/>
  <c r="F240" i="4"/>
  <c r="G240" s="1"/>
  <c r="M240"/>
  <c r="AE240" i="18" s="1"/>
  <c r="F241" i="4"/>
  <c r="G241" s="1"/>
  <c r="M241"/>
  <c r="F242"/>
  <c r="G242" s="1"/>
  <c r="I242" s="1"/>
  <c r="K242" s="1"/>
  <c r="M242"/>
  <c r="AE242" i="18" s="1"/>
  <c r="F243" i="4"/>
  <c r="G243" s="1"/>
  <c r="I243" s="1"/>
  <c r="K243" s="1"/>
  <c r="M243"/>
  <c r="AE243" i="18" s="1"/>
  <c r="F244" i="4"/>
  <c r="G244" s="1"/>
  <c r="I244" s="1"/>
  <c r="K244" s="1"/>
  <c r="M244"/>
  <c r="AE244" i="18" s="1"/>
  <c r="F245" i="4"/>
  <c r="G245" s="1"/>
  <c r="I245" s="1"/>
  <c r="K245" s="1"/>
  <c r="M245"/>
  <c r="AE245" i="18" s="1"/>
  <c r="F246" i="4"/>
  <c r="G246" s="1"/>
  <c r="I246" s="1"/>
  <c r="K246"/>
  <c r="M246"/>
  <c r="AE246" i="18" s="1"/>
  <c r="F247" i="4"/>
  <c r="G247" s="1"/>
  <c r="I247" s="1"/>
  <c r="K247" s="1"/>
  <c r="M247"/>
  <c r="AE247" i="18" s="1"/>
  <c r="F248" i="4"/>
  <c r="G248" s="1"/>
  <c r="M248"/>
  <c r="AE248" i="18" s="1"/>
  <c r="F249" i="4"/>
  <c r="G249" s="1"/>
  <c r="I249" s="1"/>
  <c r="K249" s="1"/>
  <c r="M249"/>
  <c r="F250"/>
  <c r="G250" s="1"/>
  <c r="I250" s="1"/>
  <c r="K250" s="1"/>
  <c r="G250" i="13" s="1"/>
  <c r="M250" i="4"/>
  <c r="AE250" i="18" s="1"/>
  <c r="F251" i="4"/>
  <c r="G251"/>
  <c r="I251" s="1"/>
  <c r="K251" s="1"/>
  <c r="M251"/>
  <c r="AE251" i="18" s="1"/>
  <c r="F252" i="4"/>
  <c r="G252" s="1"/>
  <c r="I252" s="1"/>
  <c r="K252" s="1"/>
  <c r="M252"/>
  <c r="F253"/>
  <c r="G253" s="1"/>
  <c r="I253" s="1"/>
  <c r="K253" s="1"/>
  <c r="M253"/>
  <c r="AE253" i="18" s="1"/>
  <c r="F254" i="4"/>
  <c r="G254" s="1"/>
  <c r="I254" s="1"/>
  <c r="K254" s="1"/>
  <c r="M254"/>
  <c r="AE254" i="18" s="1"/>
  <c r="F255" i="4"/>
  <c r="G255" s="1"/>
  <c r="I255" s="1"/>
  <c r="K255" s="1"/>
  <c r="M255"/>
  <c r="AE255" i="18" s="1"/>
  <c r="F256" i="4"/>
  <c r="G256" s="1"/>
  <c r="M256"/>
  <c r="AE256" i="18" s="1"/>
  <c r="F257" i="4"/>
  <c r="G257" s="1"/>
  <c r="M257"/>
  <c r="AE257" i="18" s="1"/>
  <c r="F258" i="4"/>
  <c r="G258" s="1"/>
  <c r="I258" s="1"/>
  <c r="K258" s="1"/>
  <c r="M258"/>
  <c r="AE258" i="18" s="1"/>
  <c r="F259" i="4"/>
  <c r="G259" s="1"/>
  <c r="M259"/>
  <c r="AE259" i="18" s="1"/>
  <c r="F260" i="4"/>
  <c r="G260"/>
  <c r="M260"/>
  <c r="F261"/>
  <c r="G261"/>
  <c r="I261" s="1"/>
  <c r="K261" s="1"/>
  <c r="M261"/>
  <c r="AE261" i="18" s="1"/>
  <c r="F262" i="4"/>
  <c r="G262" s="1"/>
  <c r="I262" s="1"/>
  <c r="K262" s="1"/>
  <c r="M262"/>
  <c r="AE262" i="18" s="1"/>
  <c r="F263" i="4"/>
  <c r="G263" s="1"/>
  <c r="I263" s="1"/>
  <c r="K263" s="1"/>
  <c r="M263"/>
  <c r="AE263" i="18" s="1"/>
  <c r="F264" i="4"/>
  <c r="G264" s="1"/>
  <c r="I264" s="1"/>
  <c r="K264" s="1"/>
  <c r="M264"/>
  <c r="AE264" i="18" s="1"/>
  <c r="F265" i="4"/>
  <c r="G265" s="1"/>
  <c r="I265" s="1"/>
  <c r="K265" s="1"/>
  <c r="M265"/>
  <c r="AE265" i="18" s="1"/>
  <c r="F266" i="4"/>
  <c r="G266" s="1"/>
  <c r="I266" s="1"/>
  <c r="K266" s="1"/>
  <c r="M266"/>
  <c r="AE266" i="18" s="1"/>
  <c r="F267" i="4"/>
  <c r="G267" s="1"/>
  <c r="M267"/>
  <c r="F268"/>
  <c r="G268" s="1"/>
  <c r="I268" s="1"/>
  <c r="K268" s="1"/>
  <c r="M268"/>
  <c r="AE268" i="18" s="1"/>
  <c r="F269" i="4"/>
  <c r="G269" s="1"/>
  <c r="M269"/>
  <c r="AE269" i="18" s="1"/>
  <c r="F270" i="4"/>
  <c r="G270" s="1"/>
  <c r="I270" s="1"/>
  <c r="K270" s="1"/>
  <c r="M270"/>
  <c r="AE270" i="18" s="1"/>
  <c r="F271" i="4"/>
  <c r="G271" s="1"/>
  <c r="M271"/>
  <c r="AE271" i="18" s="1"/>
  <c r="F272" i="4"/>
  <c r="G272" s="1"/>
  <c r="I272" s="1"/>
  <c r="K272" s="1"/>
  <c r="M272"/>
  <c r="AE272" i="18" s="1"/>
  <c r="F273" i="4"/>
  <c r="G273" s="1"/>
  <c r="I273" s="1"/>
  <c r="K273" s="1"/>
  <c r="M273"/>
  <c r="AE273" i="18" s="1"/>
  <c r="F274" i="4"/>
  <c r="G274" s="1"/>
  <c r="I274" s="1"/>
  <c r="K274" s="1"/>
  <c r="M274"/>
  <c r="AE274" i="18" s="1"/>
  <c r="F275" i="4"/>
  <c r="G275" s="1"/>
  <c r="I275" s="1"/>
  <c r="K275" s="1"/>
  <c r="M275"/>
  <c r="AE275" i="18" s="1"/>
  <c r="F276" i="4"/>
  <c r="G276"/>
  <c r="I276" s="1"/>
  <c r="K276" s="1"/>
  <c r="M276"/>
  <c r="AE276" i="18" s="1"/>
  <c r="F277" i="4"/>
  <c r="G277" s="1"/>
  <c r="I277" s="1"/>
  <c r="K277" s="1"/>
  <c r="M277"/>
  <c r="AE277" i="18" s="1"/>
  <c r="F278" i="4"/>
  <c r="G278" s="1"/>
  <c r="M278"/>
  <c r="F279"/>
  <c r="G279" s="1"/>
  <c r="I279" s="1"/>
  <c r="K279" s="1"/>
  <c r="M279"/>
  <c r="AE279" i="18" s="1"/>
  <c r="F280" i="4"/>
  <c r="G280" s="1"/>
  <c r="M280"/>
  <c r="AE280" i="18" s="1"/>
  <c r="F281" i="4"/>
  <c r="G281" s="1"/>
  <c r="I281" s="1"/>
  <c r="K281" s="1"/>
  <c r="M281"/>
  <c r="AE281" i="18" s="1"/>
  <c r="F282" i="4"/>
  <c r="G282" s="1"/>
  <c r="M282"/>
  <c r="AE282" i="18" s="1"/>
  <c r="F283" i="4"/>
  <c r="G283" s="1"/>
  <c r="I283" s="1"/>
  <c r="K283" s="1"/>
  <c r="M283"/>
  <c r="AE283" i="18" s="1"/>
  <c r="F284" i="4"/>
  <c r="G284" s="1"/>
  <c r="I284" s="1"/>
  <c r="K284" s="1"/>
  <c r="M284"/>
  <c r="AE284" i="18" s="1"/>
  <c r="F285" i="4"/>
  <c r="G285" s="1"/>
  <c r="I285" s="1"/>
  <c r="K285" s="1"/>
  <c r="M285"/>
  <c r="AE285" i="18" s="1"/>
  <c r="F286" i="4"/>
  <c r="G286" s="1"/>
  <c r="M286"/>
  <c r="F287"/>
  <c r="G287" s="1"/>
  <c r="I287" s="1"/>
  <c r="K287" s="1"/>
  <c r="M287"/>
  <c r="AE287" i="18" s="1"/>
  <c r="F288" i="4"/>
  <c r="G288" s="1"/>
  <c r="M288"/>
  <c r="AE288" i="18" s="1"/>
  <c r="F289" i="4"/>
  <c r="G289"/>
  <c r="I289" s="1"/>
  <c r="K289" s="1"/>
  <c r="M289"/>
  <c r="AE289" i="18" s="1"/>
  <c r="F290" i="4"/>
  <c r="G290" s="1"/>
  <c r="I290" s="1"/>
  <c r="K290" s="1"/>
  <c r="M290"/>
  <c r="AE290" i="18" s="1"/>
  <c r="F291" i="4"/>
  <c r="G291" s="1"/>
  <c r="I291" s="1"/>
  <c r="K291" s="1"/>
  <c r="M291"/>
  <c r="AE291" i="18" s="1"/>
  <c r="F292" i="4"/>
  <c r="G292" s="1"/>
  <c r="I292" s="1"/>
  <c r="K292" s="1"/>
  <c r="M292"/>
  <c r="AE292" i="18" s="1"/>
  <c r="F293" i="4"/>
  <c r="G293" s="1"/>
  <c r="M293"/>
  <c r="AE293" i="18" s="1"/>
  <c r="F294" i="4"/>
  <c r="G294" s="1"/>
  <c r="M294"/>
  <c r="AE294" i="18" s="1"/>
  <c r="F295" i="4"/>
  <c r="G295"/>
  <c r="I295" s="1"/>
  <c r="K295" s="1"/>
  <c r="M295"/>
  <c r="F296"/>
  <c r="G296" s="1"/>
  <c r="I296" s="1"/>
  <c r="K296" s="1"/>
  <c r="M296"/>
  <c r="AE296" i="18" s="1"/>
  <c r="F297" i="4"/>
  <c r="G297" s="1"/>
  <c r="I297" s="1"/>
  <c r="K297" s="1"/>
  <c r="M297"/>
  <c r="AE297" i="18" s="1"/>
  <c r="F298" i="4"/>
  <c r="G298" s="1"/>
  <c r="I298" s="1"/>
  <c r="K298" s="1"/>
  <c r="M298"/>
  <c r="AE298" i="18" s="1"/>
  <c r="F299" i="4"/>
  <c r="G299" s="1"/>
  <c r="I299" s="1"/>
  <c r="K299" s="1"/>
  <c r="M299"/>
  <c r="AE299" i="18" s="1"/>
  <c r="F300" i="4"/>
  <c r="G300" s="1"/>
  <c r="I300" s="1"/>
  <c r="K300" s="1"/>
  <c r="M300"/>
  <c r="F301"/>
  <c r="G301" s="1"/>
  <c r="I301" s="1"/>
  <c r="K301" s="1"/>
  <c r="M301"/>
  <c r="AE301" i="18" s="1"/>
  <c r="F302" i="4"/>
  <c r="G302" s="1"/>
  <c r="I302" s="1"/>
  <c r="K302" s="1"/>
  <c r="M302"/>
  <c r="AE302" i="18" s="1"/>
  <c r="F303" i="4"/>
  <c r="G303" s="1"/>
  <c r="I303" s="1"/>
  <c r="K303" s="1"/>
  <c r="M303"/>
  <c r="F304"/>
  <c r="G304" s="1"/>
  <c r="I304" s="1"/>
  <c r="K304" s="1"/>
  <c r="M304"/>
  <c r="AE304" i="18" s="1"/>
  <c r="F305" i="4"/>
  <c r="G305"/>
  <c r="M305"/>
  <c r="AE305" i="18" s="1"/>
  <c r="F306" i="4"/>
  <c r="G306" s="1"/>
  <c r="I306" s="1"/>
  <c r="K306"/>
  <c r="M306"/>
  <c r="AE306" i="18" s="1"/>
  <c r="F307" i="4"/>
  <c r="G307" s="1"/>
  <c r="I307" s="1"/>
  <c r="K307" s="1"/>
  <c r="M307"/>
  <c r="F308"/>
  <c r="G308"/>
  <c r="M308"/>
  <c r="AE308" i="18" s="1"/>
  <c r="F309" i="4"/>
  <c r="G309"/>
  <c r="M309"/>
  <c r="AE309" i="18" s="1"/>
  <c r="F310" i="4"/>
  <c r="G310" s="1"/>
  <c r="I310" s="1"/>
  <c r="K310" s="1"/>
  <c r="M310"/>
  <c r="AE310" i="18" s="1"/>
  <c r="F311" i="4"/>
  <c r="G311" s="1"/>
  <c r="M311"/>
  <c r="AE311" i="18" s="1"/>
  <c r="F312" i="4"/>
  <c r="G312" s="1"/>
  <c r="I312" s="1"/>
  <c r="K312" s="1"/>
  <c r="M312"/>
  <c r="AE312" i="18" s="1"/>
  <c r="F313" i="4"/>
  <c r="G313" s="1"/>
  <c r="I313" s="1"/>
  <c r="K313" s="1"/>
  <c r="M313"/>
  <c r="AE313" i="18" s="1"/>
  <c r="F314" i="4"/>
  <c r="G314" s="1"/>
  <c r="I314" s="1"/>
  <c r="K314" s="1"/>
  <c r="M314"/>
  <c r="AE314" i="18" s="1"/>
  <c r="F315" i="4"/>
  <c r="G315" s="1"/>
  <c r="I315" s="1"/>
  <c r="K315" s="1"/>
  <c r="M315"/>
  <c r="AE315" i="18" s="1"/>
  <c r="F316" i="4"/>
  <c r="G316" s="1"/>
  <c r="I316" s="1"/>
  <c r="K316" s="1"/>
  <c r="M316"/>
  <c r="AE316" i="18" s="1"/>
  <c r="F317" i="4"/>
  <c r="G317" s="1"/>
  <c r="I317" s="1"/>
  <c r="K317" s="1"/>
  <c r="M317"/>
  <c r="AE317" i="18" s="1"/>
  <c r="F318" i="4"/>
  <c r="G318" s="1"/>
  <c r="I318" s="1"/>
  <c r="K318" s="1"/>
  <c r="M318"/>
  <c r="AE318" i="18" s="1"/>
  <c r="F319" i="4"/>
  <c r="G319" s="1"/>
  <c r="I319" s="1"/>
  <c r="K319" s="1"/>
  <c r="M319"/>
  <c r="AE319" i="18" s="1"/>
  <c r="F320" i="4"/>
  <c r="G320" s="1"/>
  <c r="I320" s="1"/>
  <c r="K320" s="1"/>
  <c r="M320"/>
  <c r="AE320" i="18" s="1"/>
  <c r="F321" i="4"/>
  <c r="G321" s="1"/>
  <c r="M321"/>
  <c r="AE321" i="18" s="1"/>
  <c r="F322" i="4"/>
  <c r="G322" s="1"/>
  <c r="I322" s="1"/>
  <c r="K322" s="1"/>
  <c r="M322"/>
  <c r="AE322" i="18" s="1"/>
  <c r="F323" i="4"/>
  <c r="G323" s="1"/>
  <c r="I323" s="1"/>
  <c r="K323" s="1"/>
  <c r="M323"/>
  <c r="AE323" i="18" s="1"/>
  <c r="F324" i="4"/>
  <c r="G324" s="1"/>
  <c r="M324"/>
  <c r="AE324" i="18" s="1"/>
  <c r="F325" i="4"/>
  <c r="G325" s="1"/>
  <c r="M325"/>
  <c r="F326"/>
  <c r="G326" s="1"/>
  <c r="M326"/>
  <c r="AE326" i="18" s="1"/>
  <c r="F327" i="4"/>
  <c r="G327"/>
  <c r="I327" s="1"/>
  <c r="K327" s="1"/>
  <c r="M327"/>
  <c r="AE327" i="18" s="1"/>
  <c r="F328" i="4"/>
  <c r="G328" s="1"/>
  <c r="I328" s="1"/>
  <c r="K328" s="1"/>
  <c r="M328"/>
  <c r="AE328" i="18" s="1"/>
  <c r="F329" i="4"/>
  <c r="G329" s="1"/>
  <c r="I329" s="1"/>
  <c r="K329" s="1"/>
  <c r="M329"/>
  <c r="AE329" i="18" s="1"/>
  <c r="F330" i="4"/>
  <c r="G330" s="1"/>
  <c r="I330" s="1"/>
  <c r="K330" s="1"/>
  <c r="M330"/>
  <c r="F331"/>
  <c r="G331" s="1"/>
  <c r="I331" s="1"/>
  <c r="K331" s="1"/>
  <c r="M331"/>
  <c r="AE331" i="18" s="1"/>
  <c r="F332" i="4"/>
  <c r="G332" s="1"/>
  <c r="I332" s="1"/>
  <c r="K332" s="1"/>
  <c r="M332"/>
  <c r="AE332" i="18" s="1"/>
  <c r="F333" i="4"/>
  <c r="G333" s="1"/>
  <c r="I333" s="1"/>
  <c r="K333" s="1"/>
  <c r="M333"/>
  <c r="AE333" i="18" s="1"/>
  <c r="F334" i="4"/>
  <c r="G334" s="1"/>
  <c r="I334" s="1"/>
  <c r="K334" s="1"/>
  <c r="M334"/>
  <c r="AE334" i="18" s="1"/>
  <c r="F335" i="4"/>
  <c r="G335" s="1"/>
  <c r="I335" s="1"/>
  <c r="K335" s="1"/>
  <c r="M335"/>
  <c r="AE335" i="18" s="1"/>
  <c r="F336" i="4"/>
  <c r="G336" s="1"/>
  <c r="I336" s="1"/>
  <c r="K336" s="1"/>
  <c r="M336"/>
  <c r="F337"/>
  <c r="G337"/>
  <c r="I337" s="1"/>
  <c r="K337" s="1"/>
  <c r="M337"/>
  <c r="AE337" i="18" s="1"/>
  <c r="F338" i="4"/>
  <c r="G338" s="1"/>
  <c r="I338" s="1"/>
  <c r="K338"/>
  <c r="M338"/>
  <c r="AE338" i="18" s="1"/>
  <c r="F339" i="4"/>
  <c r="G339" s="1"/>
  <c r="I339" s="1"/>
  <c r="K339" s="1"/>
  <c r="M339"/>
  <c r="AE339" i="18" s="1"/>
  <c r="F340" i="4"/>
  <c r="G340"/>
  <c r="M340"/>
  <c r="F341"/>
  <c r="G341"/>
  <c r="M341"/>
  <c r="AE341" i="18" s="1"/>
  <c r="F342" i="4"/>
  <c r="G342" s="1"/>
  <c r="I342" s="1"/>
  <c r="K342" s="1"/>
  <c r="M342"/>
  <c r="F343"/>
  <c r="G343" s="1"/>
  <c r="M343"/>
  <c r="AE343" i="18" s="1"/>
  <c r="F344" i="4"/>
  <c r="G344" s="1"/>
  <c r="I344" s="1"/>
  <c r="K344" s="1"/>
  <c r="M344"/>
  <c r="AE344" i="18" s="1"/>
  <c r="F345" i="4"/>
  <c r="G345" s="1"/>
  <c r="I345" s="1"/>
  <c r="K345" s="1"/>
  <c r="M345"/>
  <c r="F346"/>
  <c r="G346" s="1"/>
  <c r="I346" s="1"/>
  <c r="K346" s="1"/>
  <c r="M346"/>
  <c r="AE346" i="18" s="1"/>
  <c r="F347" i="4"/>
  <c r="G347" s="1"/>
  <c r="I347" s="1"/>
  <c r="K347" s="1"/>
  <c r="M347"/>
  <c r="AE347" i="18" s="1"/>
  <c r="F348" i="4"/>
  <c r="G348" s="1"/>
  <c r="I348" s="1"/>
  <c r="K348" s="1"/>
  <c r="M348"/>
  <c r="AE348" i="18" s="1"/>
  <c r="F349" i="4"/>
  <c r="G349" s="1"/>
  <c r="I349" s="1"/>
  <c r="K349" s="1"/>
  <c r="M349"/>
  <c r="AE349" i="18" s="1"/>
  <c r="F350" i="4"/>
  <c r="G350" s="1"/>
  <c r="I350" s="1"/>
  <c r="K350" s="1"/>
  <c r="M350"/>
  <c r="AE350" i="18" s="1"/>
  <c r="F351" i="4"/>
  <c r="G351" s="1"/>
  <c r="I351" s="1"/>
  <c r="K351" s="1"/>
  <c r="M351"/>
  <c r="F352"/>
  <c r="G352" s="1"/>
  <c r="I352" s="1"/>
  <c r="K352" s="1"/>
  <c r="M352"/>
  <c r="AE352" i="18" s="1"/>
  <c r="F353" i="4"/>
  <c r="G353" s="1"/>
  <c r="I353" s="1"/>
  <c r="K353" s="1"/>
  <c r="M353"/>
  <c r="F354"/>
  <c r="G354" s="1"/>
  <c r="I354" s="1"/>
  <c r="K354" s="1"/>
  <c r="M354"/>
  <c r="AE354" i="18" s="1"/>
  <c r="F355" i="4"/>
  <c r="G355" s="1"/>
  <c r="I355" s="1"/>
  <c r="K355" s="1"/>
  <c r="M355"/>
  <c r="AE355" i="18" s="1"/>
  <c r="F356" i="4"/>
  <c r="G356" s="1"/>
  <c r="I356" s="1"/>
  <c r="K356" s="1"/>
  <c r="M356"/>
  <c r="AE356" i="18" s="1"/>
  <c r="F357" i="4"/>
  <c r="G357" s="1"/>
  <c r="I357" s="1"/>
  <c r="K357" s="1"/>
  <c r="M357"/>
  <c r="AE357" i="18" s="1"/>
  <c r="F358" i="4"/>
  <c r="G358" s="1"/>
  <c r="I358" s="1"/>
  <c r="K358" s="1"/>
  <c r="M358"/>
  <c r="AE358" i="18" s="1"/>
  <c r="F359" i="4"/>
  <c r="G359" s="1"/>
  <c r="I359" s="1"/>
  <c r="K359" s="1"/>
  <c r="M359"/>
  <c r="F360"/>
  <c r="G360"/>
  <c r="I360" s="1"/>
  <c r="K360" s="1"/>
  <c r="M360"/>
  <c r="AE360" i="18" s="1"/>
  <c r="F361" i="4"/>
  <c r="G361"/>
  <c r="I361" s="1"/>
  <c r="K361" s="1"/>
  <c r="M361"/>
  <c r="AE361" i="18" s="1"/>
  <c r="F362" i="4"/>
  <c r="G362" s="1"/>
  <c r="I362" s="1"/>
  <c r="K362" s="1"/>
  <c r="M362"/>
  <c r="F363"/>
  <c r="G363" s="1"/>
  <c r="I363" s="1"/>
  <c r="K363" s="1"/>
  <c r="M363"/>
  <c r="AE363" i="18" s="1"/>
  <c r="F364" i="4"/>
  <c r="G364" s="1"/>
  <c r="M364"/>
  <c r="AE364" i="18" s="1"/>
  <c r="F365" i="4"/>
  <c r="G365" s="1"/>
  <c r="I365" s="1"/>
  <c r="K365" s="1"/>
  <c r="M365"/>
  <c r="AE365" i="18" s="1"/>
  <c r="F366" i="4"/>
  <c r="G366" s="1"/>
  <c r="M366"/>
  <c r="AE366" i="18" s="1"/>
  <c r="F367" i="4"/>
  <c r="G367" s="1"/>
  <c r="I367" s="1"/>
  <c r="K367" s="1"/>
  <c r="M367"/>
  <c r="F368"/>
  <c r="G368" s="1"/>
  <c r="M368"/>
  <c r="AE368" i="18" s="1"/>
  <c r="F369" i="4"/>
  <c r="G369" s="1"/>
  <c r="I369" s="1"/>
  <c r="K369" s="1"/>
  <c r="M369"/>
  <c r="F370"/>
  <c r="G370" s="1"/>
  <c r="M370"/>
  <c r="AE370" i="18" s="1"/>
  <c r="F371" i="4"/>
  <c r="G371" s="1"/>
  <c r="I371" s="1"/>
  <c r="K371" s="1"/>
  <c r="M371"/>
  <c r="AE371" i="18" s="1"/>
  <c r="F372" i="4"/>
  <c r="G372" s="1"/>
  <c r="M372"/>
  <c r="F373"/>
  <c r="G373" s="1"/>
  <c r="I373" s="1"/>
  <c r="K373" s="1"/>
  <c r="M373"/>
  <c r="AE373" i="18" s="1"/>
  <c r="F374" i="4"/>
  <c r="G374" s="1"/>
  <c r="M374"/>
  <c r="F375"/>
  <c r="G375" s="1"/>
  <c r="I375" s="1"/>
  <c r="K375" s="1"/>
  <c r="M375"/>
  <c r="AE375" i="18" s="1"/>
  <c r="F376" i="4"/>
  <c r="G376" s="1"/>
  <c r="M376"/>
  <c r="F377"/>
  <c r="G377"/>
  <c r="I377" s="1"/>
  <c r="K377" s="1"/>
  <c r="M377"/>
  <c r="AE377" i="18" s="1"/>
  <c r="F378" i="4"/>
  <c r="G378" s="1"/>
  <c r="I378" s="1"/>
  <c r="K378" s="1"/>
  <c r="M378"/>
  <c r="AE378" i="18" s="1"/>
  <c r="F379" i="4"/>
  <c r="G379" s="1"/>
  <c r="I379" s="1"/>
  <c r="K379" s="1"/>
  <c r="M379"/>
  <c r="AE379" i="18" s="1"/>
  <c r="F380" i="4"/>
  <c r="G380" s="1"/>
  <c r="I380" s="1"/>
  <c r="K380" s="1"/>
  <c r="M380"/>
  <c r="AE380" i="18" s="1"/>
  <c r="F381" i="4"/>
  <c r="G381" s="1"/>
  <c r="M381"/>
  <c r="F382"/>
  <c r="G382" s="1"/>
  <c r="I382" s="1"/>
  <c r="K382" s="1"/>
  <c r="M382"/>
  <c r="AE382" i="18" s="1"/>
  <c r="F383" i="4"/>
  <c r="G383" s="1"/>
  <c r="I383" s="1"/>
  <c r="K383" s="1"/>
  <c r="M383"/>
  <c r="F384"/>
  <c r="G384" s="1"/>
  <c r="I384" s="1"/>
  <c r="K384" s="1"/>
  <c r="M384"/>
  <c r="AE384" i="18" s="1"/>
  <c r="F385" i="4"/>
  <c r="G385" s="1"/>
  <c r="I385" s="1"/>
  <c r="K385" s="1"/>
  <c r="M385"/>
  <c r="AE385" i="18" s="1"/>
  <c r="F386" i="4"/>
  <c r="G386" s="1"/>
  <c r="I386" s="1"/>
  <c r="K386" s="1"/>
  <c r="M386"/>
  <c r="AE386" i="18" s="1"/>
  <c r="F387" i="4"/>
  <c r="G387" s="1"/>
  <c r="I387" s="1"/>
  <c r="K387" s="1"/>
  <c r="M387"/>
  <c r="AE387" i="18" s="1"/>
  <c r="F388" i="4"/>
  <c r="G388" s="1"/>
  <c r="I388" s="1"/>
  <c r="K388" s="1"/>
  <c r="M388"/>
  <c r="AE388" i="18" s="1"/>
  <c r="F389" i="4"/>
  <c r="G389" s="1"/>
  <c r="I389" s="1"/>
  <c r="K389" s="1"/>
  <c r="M389"/>
  <c r="AE389" i="18" s="1"/>
  <c r="F390" i="4"/>
  <c r="G390" s="1"/>
  <c r="I390" s="1"/>
  <c r="K390" s="1"/>
  <c r="M390"/>
  <c r="AE390" i="18" s="1"/>
  <c r="F391" i="4"/>
  <c r="G391" s="1"/>
  <c r="I391" s="1"/>
  <c r="K391" s="1"/>
  <c r="M391"/>
  <c r="AE391" i="18" s="1"/>
  <c r="F392" i="4"/>
  <c r="G392"/>
  <c r="M392"/>
  <c r="AE392" i="18" s="1"/>
  <c r="F393" i="4"/>
  <c r="G393"/>
  <c r="I393" s="1"/>
  <c r="K393" s="1"/>
  <c r="M393"/>
  <c r="AE393" i="18" s="1"/>
  <c r="F394" i="4"/>
  <c r="G394" s="1"/>
  <c r="I394" s="1"/>
  <c r="K394" s="1"/>
  <c r="M394"/>
  <c r="AE394" i="18" s="1"/>
  <c r="F395" i="4"/>
  <c r="G395" s="1"/>
  <c r="I395" s="1"/>
  <c r="K395" s="1"/>
  <c r="M395"/>
  <c r="AE395" i="18" s="1"/>
  <c r="F396" i="4"/>
  <c r="G396" s="1"/>
  <c r="M396"/>
  <c r="AE396" i="18" s="1"/>
  <c r="F397" i="4"/>
  <c r="G397" s="1"/>
  <c r="M397"/>
  <c r="F398"/>
  <c r="G398" s="1"/>
  <c r="M398"/>
  <c r="AE398" i="18" s="1"/>
  <c r="F399" i="4"/>
  <c r="G399" s="1"/>
  <c r="I399" s="1"/>
  <c r="K399" s="1"/>
  <c r="M399"/>
  <c r="AE399" i="18" s="1"/>
  <c r="F400" i="4"/>
  <c r="G400" s="1"/>
  <c r="I400" s="1"/>
  <c r="K400" s="1"/>
  <c r="M400"/>
  <c r="AE400" i="18" s="1"/>
  <c r="F401" i="4"/>
  <c r="G401" s="1"/>
  <c r="I401" s="1"/>
  <c r="K401" s="1"/>
  <c r="M401"/>
  <c r="AE401" i="18" s="1"/>
  <c r="F402" i="4"/>
  <c r="G402" s="1"/>
  <c r="I402" s="1"/>
  <c r="K402" s="1"/>
  <c r="M402"/>
  <c r="AE402" i="18" s="1"/>
  <c r="F403" i="4"/>
  <c r="G403" s="1"/>
  <c r="I403" s="1"/>
  <c r="K403" s="1"/>
  <c r="M403"/>
  <c r="AE403" i="18" s="1"/>
  <c r="F404" i="4"/>
  <c r="G404" s="1"/>
  <c r="M404"/>
  <c r="AE404" i="18" s="1"/>
  <c r="F405" i="4"/>
  <c r="G405" s="1"/>
  <c r="I405" s="1"/>
  <c r="K405" s="1"/>
  <c r="M405"/>
  <c r="AE405" i="18" s="1"/>
  <c r="F406" i="4"/>
  <c r="G406" s="1"/>
  <c r="M406"/>
  <c r="AE406" i="18" s="1"/>
  <c r="F407" i="4"/>
  <c r="G407" s="1"/>
  <c r="I407" s="1"/>
  <c r="K407" s="1"/>
  <c r="M407"/>
  <c r="F408"/>
  <c r="G408" s="1"/>
  <c r="M408"/>
  <c r="AE408" i="18" s="1"/>
  <c r="F409" i="4"/>
  <c r="G409"/>
  <c r="M409"/>
  <c r="AE409" i="18" s="1"/>
  <c r="F410" i="4"/>
  <c r="G410" s="1"/>
  <c r="I410" s="1"/>
  <c r="K410" s="1"/>
  <c r="M410"/>
  <c r="AE410" i="18" s="1"/>
  <c r="F411" i="4"/>
  <c r="G411" s="1"/>
  <c r="M411"/>
  <c r="AE411" i="18" s="1"/>
  <c r="F412" i="4"/>
  <c r="G412"/>
  <c r="I412"/>
  <c r="K412" s="1"/>
  <c r="M412"/>
  <c r="AE412" i="18" s="1"/>
  <c r="F413" i="4"/>
  <c r="G413"/>
  <c r="I413" s="1"/>
  <c r="K413" s="1"/>
  <c r="M413"/>
  <c r="AE413" i="18" s="1"/>
  <c r="F414" i="4"/>
  <c r="G414" s="1"/>
  <c r="I414" s="1"/>
  <c r="K414" s="1"/>
  <c r="M414"/>
  <c r="AE414" i="18" s="1"/>
  <c r="F415" i="4"/>
  <c r="G415" s="1"/>
  <c r="I415" s="1"/>
  <c r="K415" s="1"/>
  <c r="M415"/>
  <c r="AE415" i="18" s="1"/>
  <c r="F416" i="4"/>
  <c r="G416" s="1"/>
  <c r="I416" s="1"/>
  <c r="K416" s="1"/>
  <c r="M416"/>
  <c r="AE416" i="18" s="1"/>
  <c r="F417" i="4"/>
  <c r="G417" s="1"/>
  <c r="I417" s="1"/>
  <c r="K417" s="1"/>
  <c r="M417"/>
  <c r="AE417" i="18" s="1"/>
  <c r="F418" i="4"/>
  <c r="G418" s="1"/>
  <c r="I418" s="1"/>
  <c r="K418" s="1"/>
  <c r="M418"/>
  <c r="AE418" i="18" s="1"/>
  <c r="F419" i="4"/>
  <c r="G419" s="1"/>
  <c r="I419" s="1"/>
  <c r="K419" s="1"/>
  <c r="M419"/>
  <c r="AE419" i="18" s="1"/>
  <c r="F420" i="4"/>
  <c r="G420" s="1"/>
  <c r="I420" s="1"/>
  <c r="K420" s="1"/>
  <c r="M420"/>
  <c r="AE420" i="18" s="1"/>
  <c r="F421" i="4"/>
  <c r="G421" s="1"/>
  <c r="I421" s="1"/>
  <c r="K421" s="1"/>
  <c r="M421"/>
  <c r="F422"/>
  <c r="G422" s="1"/>
  <c r="I422" s="1"/>
  <c r="K422" s="1"/>
  <c r="M422"/>
  <c r="AE422" i="18" s="1"/>
  <c r="F423" i="4"/>
  <c r="G423" s="1"/>
  <c r="I423" s="1"/>
  <c r="K423" s="1"/>
  <c r="M423"/>
  <c r="AE423" i="18" s="1"/>
  <c r="F424" i="4"/>
  <c r="G424" s="1"/>
  <c r="M424"/>
  <c r="AE424" i="18" s="1"/>
  <c r="F425" i="4"/>
  <c r="G425" s="1"/>
  <c r="I425" s="1"/>
  <c r="K425" s="1"/>
  <c r="M425"/>
  <c r="AE425" i="18" s="1"/>
  <c r="F426" i="4"/>
  <c r="G426" s="1"/>
  <c r="I426" s="1"/>
  <c r="K426" s="1"/>
  <c r="M426"/>
  <c r="AE426" i="18" s="1"/>
  <c r="F427" i="4"/>
  <c r="G427" s="1"/>
  <c r="I427" s="1"/>
  <c r="K427" s="1"/>
  <c r="M427"/>
  <c r="AE427" i="18" s="1"/>
  <c r="F428" i="4"/>
  <c r="G428"/>
  <c r="M428"/>
  <c r="F429"/>
  <c r="G429"/>
  <c r="M429"/>
  <c r="AE429" i="18" s="1"/>
  <c r="F430" i="4"/>
  <c r="G430" s="1"/>
  <c r="I430" s="1"/>
  <c r="K430" s="1"/>
  <c r="M430"/>
  <c r="F431"/>
  <c r="G431" s="1"/>
  <c r="I431" s="1"/>
  <c r="K431" s="1"/>
  <c r="M431"/>
  <c r="AE431" i="18" s="1"/>
  <c r="F432" i="4"/>
  <c r="G432" s="1"/>
  <c r="I432" s="1"/>
  <c r="K432" s="1"/>
  <c r="M432"/>
  <c r="AE432" i="18" s="1"/>
  <c r="F433" i="4"/>
  <c r="G433" s="1"/>
  <c r="M433"/>
  <c r="F434"/>
  <c r="G434" s="1"/>
  <c r="I434" s="1"/>
  <c r="K434" s="1"/>
  <c r="M434"/>
  <c r="AE434" i="18" s="1"/>
  <c r="F435" i="4"/>
  <c r="G435" s="1"/>
  <c r="M435"/>
  <c r="F436"/>
  <c r="G436" s="1"/>
  <c r="I436" s="1"/>
  <c r="K436" s="1"/>
  <c r="M436"/>
  <c r="AE436" i="18" s="1"/>
  <c r="F437" i="4"/>
  <c r="G437" s="1"/>
  <c r="M437"/>
  <c r="F438"/>
  <c r="G438" s="1"/>
  <c r="I438" s="1"/>
  <c r="K438" s="1"/>
  <c r="M438"/>
  <c r="AE438" i="18" s="1"/>
  <c r="F439" i="4"/>
  <c r="G439" s="1"/>
  <c r="M439"/>
  <c r="AE439" i="18" s="1"/>
  <c r="F440" i="4"/>
  <c r="G440"/>
  <c r="I440" s="1"/>
  <c r="K440" s="1"/>
  <c r="M440"/>
  <c r="AE440" i="18" s="1"/>
  <c r="F441" i="4"/>
  <c r="G441" s="1"/>
  <c r="M441"/>
  <c r="F442"/>
  <c r="G442" s="1"/>
  <c r="I442" s="1"/>
  <c r="K442" s="1"/>
  <c r="M442"/>
  <c r="AE442" i="18" s="1"/>
  <c r="F443" i="4"/>
  <c r="G443" s="1"/>
  <c r="I443" s="1"/>
  <c r="K443" s="1"/>
  <c r="M443"/>
  <c r="AE443" i="18" s="1"/>
  <c r="F444" i="4"/>
  <c r="G444" s="1"/>
  <c r="M444"/>
  <c r="AE444" i="18" s="1"/>
  <c r="F445" i="4"/>
  <c r="G445" s="1"/>
  <c r="M445"/>
  <c r="F446"/>
  <c r="G446" s="1"/>
  <c r="I446" s="1"/>
  <c r="K446" s="1"/>
  <c r="M446"/>
  <c r="AE446" i="18" s="1"/>
  <c r="F447" i="4"/>
  <c r="G447" s="1"/>
  <c r="I447" s="1"/>
  <c r="K447" s="1"/>
  <c r="M447"/>
  <c r="AE447" i="18" s="1"/>
  <c r="F448" i="4"/>
  <c r="G448" s="1"/>
  <c r="I448" s="1"/>
  <c r="K448" s="1"/>
  <c r="M448"/>
  <c r="AE448" i="18" s="1"/>
  <c r="F449" i="4"/>
  <c r="G449" s="1"/>
  <c r="I449" s="1"/>
  <c r="K449" s="1"/>
  <c r="M449"/>
  <c r="F450"/>
  <c r="G450" s="1"/>
  <c r="I450" s="1"/>
  <c r="K450" s="1"/>
  <c r="M450"/>
  <c r="AE450" i="18" s="1"/>
  <c r="F451" i="4"/>
  <c r="G451" s="1"/>
  <c r="I451" s="1"/>
  <c r="K451" s="1"/>
  <c r="M451"/>
  <c r="AE451" i="18" s="1"/>
  <c r="F452" i="4"/>
  <c r="G452" s="1"/>
  <c r="I452" s="1"/>
  <c r="K452" s="1"/>
  <c r="M452"/>
  <c r="AE452" i="18" s="1"/>
  <c r="F453" i="4"/>
  <c r="G453" s="1"/>
  <c r="I453" s="1"/>
  <c r="K453" s="1"/>
  <c r="M453"/>
  <c r="F454"/>
  <c r="G454" s="1"/>
  <c r="I454" s="1"/>
  <c r="K454" s="1"/>
  <c r="M454"/>
  <c r="AE454" i="18" s="1"/>
  <c r="F455" i="4"/>
  <c r="G455" s="1"/>
  <c r="I455" s="1"/>
  <c r="K455" s="1"/>
  <c r="M455"/>
  <c r="AE455" i="18" s="1"/>
  <c r="F456" i="4"/>
  <c r="G456"/>
  <c r="M456"/>
  <c r="AE456" i="18" s="1"/>
  <c r="F457" i="4"/>
  <c r="G457"/>
  <c r="I457" s="1"/>
  <c r="K457" s="1"/>
  <c r="M457"/>
  <c r="AE457" i="18" s="1"/>
  <c r="F458" i="4"/>
  <c r="G458" s="1"/>
  <c r="I458" s="1"/>
  <c r="K458" s="1"/>
  <c r="M458"/>
  <c r="AE458" i="18" s="1"/>
  <c r="F459" i="4"/>
  <c r="G459" s="1"/>
  <c r="I459" s="1"/>
  <c r="K459" s="1"/>
  <c r="M459"/>
  <c r="AE459" i="18" s="1"/>
  <c r="F9" i="1"/>
  <c r="G9" s="1"/>
  <c r="I9" s="1"/>
  <c r="K9" s="1"/>
  <c r="D9" i="13" s="1"/>
  <c r="M9" i="1"/>
  <c r="AB9" i="18" s="1"/>
  <c r="F10" i="1"/>
  <c r="G10" s="1"/>
  <c r="I10" s="1"/>
  <c r="K10" s="1"/>
  <c r="D10" i="13" s="1"/>
  <c r="M10" i="1"/>
  <c r="AB10" i="18" s="1"/>
  <c r="F11" i="1"/>
  <c r="G11" s="1"/>
  <c r="I11" s="1"/>
  <c r="K11" s="1"/>
  <c r="D11" i="13" s="1"/>
  <c r="M11" i="1"/>
  <c r="AB11" i="18" s="1"/>
  <c r="F12" i="1"/>
  <c r="G12" s="1"/>
  <c r="M12"/>
  <c r="F13"/>
  <c r="G13" s="1"/>
  <c r="M13"/>
  <c r="F14"/>
  <c r="G14" s="1"/>
  <c r="I14" s="1"/>
  <c r="K14" s="1"/>
  <c r="D14" i="13" s="1"/>
  <c r="M14" i="1"/>
  <c r="F15"/>
  <c r="G15" s="1"/>
  <c r="I15" s="1"/>
  <c r="K15" s="1"/>
  <c r="D15" i="13" s="1"/>
  <c r="M15" i="1"/>
  <c r="F16"/>
  <c r="G16" s="1"/>
  <c r="I16" s="1"/>
  <c r="K16" s="1"/>
  <c r="D16" i="13" s="1"/>
  <c r="M16" i="1"/>
  <c r="AB16" i="18" s="1"/>
  <c r="F17" i="1"/>
  <c r="G17" s="1"/>
  <c r="M17"/>
  <c r="AB17" i="13" s="1"/>
  <c r="F18" i="1"/>
  <c r="G18" s="1"/>
  <c r="I18" s="1"/>
  <c r="K18" s="1"/>
  <c r="D18" i="13" s="1"/>
  <c r="M18" i="1"/>
  <c r="F19"/>
  <c r="G19" s="1"/>
  <c r="I19" s="1"/>
  <c r="K19" s="1"/>
  <c r="D19" i="13" s="1"/>
  <c r="M19" i="1"/>
  <c r="F20"/>
  <c r="G20" s="1"/>
  <c r="I20" s="1"/>
  <c r="K20" s="1"/>
  <c r="D20" i="13" s="1"/>
  <c r="M20" i="1"/>
  <c r="F21"/>
  <c r="G21" s="1"/>
  <c r="I21" s="1"/>
  <c r="K21" s="1"/>
  <c r="D21" i="13" s="1"/>
  <c r="M21" i="1"/>
  <c r="F22"/>
  <c r="G22" s="1"/>
  <c r="I22" s="1"/>
  <c r="K22" s="1"/>
  <c r="D22" i="13" s="1"/>
  <c r="M22" i="1"/>
  <c r="F23"/>
  <c r="G23" s="1"/>
  <c r="M23"/>
  <c r="AB23" i="13" s="1"/>
  <c r="F24" i="1"/>
  <c r="G24" s="1"/>
  <c r="M24"/>
  <c r="F25"/>
  <c r="G25" s="1"/>
  <c r="I25" s="1"/>
  <c r="K25" s="1"/>
  <c r="M25"/>
  <c r="F26"/>
  <c r="G26" s="1"/>
  <c r="M26"/>
  <c r="F27"/>
  <c r="G27" s="1"/>
  <c r="I27" s="1"/>
  <c r="K27" s="1"/>
  <c r="D27" i="13" s="1"/>
  <c r="M27" i="1"/>
  <c r="AB27" i="13" s="1"/>
  <c r="F28" i="1"/>
  <c r="G28" s="1"/>
  <c r="M28"/>
  <c r="AB28" i="18" s="1"/>
  <c r="F29" i="1"/>
  <c r="G29" s="1"/>
  <c r="I29" s="1"/>
  <c r="K29" s="1"/>
  <c r="D29" i="13" s="1"/>
  <c r="M29" i="1"/>
  <c r="F30"/>
  <c r="G30" s="1"/>
  <c r="M30"/>
  <c r="F31"/>
  <c r="G31" s="1"/>
  <c r="I31" s="1"/>
  <c r="K31" s="1"/>
  <c r="D31" i="13" s="1"/>
  <c r="M31" i="1"/>
  <c r="F32"/>
  <c r="G32" s="1"/>
  <c r="M32"/>
  <c r="F33"/>
  <c r="G33"/>
  <c r="M33"/>
  <c r="AB33" i="18" s="1"/>
  <c r="F34" i="1"/>
  <c r="G34" s="1"/>
  <c r="M34"/>
  <c r="AB34" i="18" s="1"/>
  <c r="F35" i="1"/>
  <c r="G35" s="1"/>
  <c r="M35"/>
  <c r="AB35" i="13" s="1"/>
  <c r="F36" i="1"/>
  <c r="G36" s="1"/>
  <c r="M36"/>
  <c r="AB36" i="18" s="1"/>
  <c r="F37" i="1"/>
  <c r="G37" s="1"/>
  <c r="M37"/>
  <c r="F38"/>
  <c r="G38" s="1"/>
  <c r="M38"/>
  <c r="F39"/>
  <c r="G39" s="1"/>
  <c r="M39"/>
  <c r="F40"/>
  <c r="G40" s="1"/>
  <c r="M40"/>
  <c r="AB40" i="18" s="1"/>
  <c r="F41" i="1"/>
  <c r="G41" s="1"/>
  <c r="M41"/>
  <c r="AB41" i="13" s="1"/>
  <c r="F42" i="1"/>
  <c r="G42" s="1"/>
  <c r="M42"/>
  <c r="AB42" i="18" s="1"/>
  <c r="F43" i="1"/>
  <c r="G43" s="1"/>
  <c r="I43" s="1"/>
  <c r="K43" s="1"/>
  <c r="D43" i="13" s="1"/>
  <c r="M43" i="1"/>
  <c r="AB43" i="13" s="1"/>
  <c r="F44" i="1"/>
  <c r="G44" s="1"/>
  <c r="I44" s="1"/>
  <c r="K44" s="1"/>
  <c r="D44" i="13" s="1"/>
  <c r="M44" i="1"/>
  <c r="AB44" i="18" s="1"/>
  <c r="F45" i="1"/>
  <c r="G45" s="1"/>
  <c r="I45" s="1"/>
  <c r="K45" s="1"/>
  <c r="D45" i="13" s="1"/>
  <c r="M45" i="1"/>
  <c r="F46"/>
  <c r="G46" s="1"/>
  <c r="I46" s="1"/>
  <c r="K46" s="1"/>
  <c r="D46" i="13" s="1"/>
  <c r="M46" i="1"/>
  <c r="AB46" i="13" s="1"/>
  <c r="F47" i="1"/>
  <c r="G47" s="1"/>
  <c r="I47" s="1"/>
  <c r="K47" s="1"/>
  <c r="D47" i="13" s="1"/>
  <c r="M47" i="1"/>
  <c r="F48"/>
  <c r="G48" s="1"/>
  <c r="I48" s="1"/>
  <c r="K48" s="1"/>
  <c r="D48" i="13" s="1"/>
  <c r="M48" i="1"/>
  <c r="AB48" i="18" s="1"/>
  <c r="F49" i="1"/>
  <c r="G49" s="1"/>
  <c r="M49"/>
  <c r="AB49" i="13" s="1"/>
  <c r="F50" i="1"/>
  <c r="G50" s="1"/>
  <c r="I50" s="1"/>
  <c r="K50" s="1"/>
  <c r="D50" i="13" s="1"/>
  <c r="M50" i="1"/>
  <c r="F51"/>
  <c r="G51" s="1"/>
  <c r="M51"/>
  <c r="F52"/>
  <c r="G52" s="1"/>
  <c r="M52"/>
  <c r="AB52" i="13" s="1"/>
  <c r="F53" i="1"/>
  <c r="G53" s="1"/>
  <c r="I53" s="1"/>
  <c r="K53" s="1"/>
  <c r="D53" i="13" s="1"/>
  <c r="M53" i="1"/>
  <c r="F54"/>
  <c r="G54" s="1"/>
  <c r="I54" s="1"/>
  <c r="K54" s="1"/>
  <c r="D54" i="13" s="1"/>
  <c r="M54" i="1"/>
  <c r="F55"/>
  <c r="G55" s="1"/>
  <c r="M55"/>
  <c r="F56"/>
  <c r="G56" s="1"/>
  <c r="M56"/>
  <c r="F57"/>
  <c r="G57" s="1"/>
  <c r="M57"/>
  <c r="F58"/>
  <c r="G58" s="1"/>
  <c r="M58"/>
  <c r="F59"/>
  <c r="G59" s="1"/>
  <c r="M59"/>
  <c r="F60"/>
  <c r="G60" s="1"/>
  <c r="M60"/>
  <c r="AB60" i="13" s="1"/>
  <c r="F61" i="1"/>
  <c r="G61" s="1"/>
  <c r="I61" s="1"/>
  <c r="K61" s="1"/>
  <c r="D61" i="13" s="1"/>
  <c r="M61" i="1"/>
  <c r="F62"/>
  <c r="G62" s="1"/>
  <c r="I62" s="1"/>
  <c r="K62" s="1"/>
  <c r="D62" i="13" s="1"/>
  <c r="M62" i="1"/>
  <c r="AB62" i="13" s="1"/>
  <c r="F63" i="1"/>
  <c r="G63" s="1"/>
  <c r="M63"/>
  <c r="F64"/>
  <c r="G64" s="1"/>
  <c r="M64"/>
  <c r="AB64" i="18" s="1"/>
  <c r="F65" i="1"/>
  <c r="G65" s="1"/>
  <c r="I65" s="1"/>
  <c r="K65" s="1"/>
  <c r="D65" i="13" s="1"/>
  <c r="M65" i="1"/>
  <c r="AB65" i="18" s="1"/>
  <c r="F66" i="1"/>
  <c r="G66" s="1"/>
  <c r="M66"/>
  <c r="AB66" i="18" s="1"/>
  <c r="F67" i="1"/>
  <c r="G67" s="1"/>
  <c r="I67" s="1"/>
  <c r="K67" s="1"/>
  <c r="D67" i="13" s="1"/>
  <c r="M67" i="1"/>
  <c r="AB67" i="18" s="1"/>
  <c r="F68" i="1"/>
  <c r="G68" s="1"/>
  <c r="M68"/>
  <c r="AB68" i="18" s="1"/>
  <c r="F69" i="1"/>
  <c r="G69" s="1"/>
  <c r="I69" s="1"/>
  <c r="K69" s="1"/>
  <c r="D69" i="13" s="1"/>
  <c r="M69" i="1"/>
  <c r="F70"/>
  <c r="G70" s="1"/>
  <c r="M70"/>
  <c r="AB70" i="13" s="1"/>
  <c r="F71" i="1"/>
  <c r="G71" s="1"/>
  <c r="M71"/>
  <c r="F72"/>
  <c r="G72" s="1"/>
  <c r="I72" s="1"/>
  <c r="K72" s="1"/>
  <c r="D72" i="13" s="1"/>
  <c r="M72" i="1"/>
  <c r="AB72" i="18" s="1"/>
  <c r="F73" i="1"/>
  <c r="G73" s="1"/>
  <c r="I73" s="1"/>
  <c r="K73" s="1"/>
  <c r="D73" i="13" s="1"/>
  <c r="M73" i="1"/>
  <c r="AB73" i="18" s="1"/>
  <c r="F74" i="1"/>
  <c r="G74" s="1"/>
  <c r="I74" s="1"/>
  <c r="K74" s="1"/>
  <c r="D74" i="13" s="1"/>
  <c r="M74" i="1"/>
  <c r="AB74" i="18" s="1"/>
  <c r="F75" i="1"/>
  <c r="G75" s="1"/>
  <c r="M75"/>
  <c r="AB75" i="18" s="1"/>
  <c r="F76" i="1"/>
  <c r="G76" s="1"/>
  <c r="M76"/>
  <c r="AB76" i="13" s="1"/>
  <c r="F77" i="1"/>
  <c r="G77" s="1"/>
  <c r="I77" s="1"/>
  <c r="K77" s="1"/>
  <c r="D77" i="13" s="1"/>
  <c r="M77" i="1"/>
  <c r="F78"/>
  <c r="G78" s="1"/>
  <c r="M78"/>
  <c r="F79"/>
  <c r="G79" s="1"/>
  <c r="M79"/>
  <c r="F80"/>
  <c r="G80" s="1"/>
  <c r="M80"/>
  <c r="AB80" i="18" s="1"/>
  <c r="F81" i="1"/>
  <c r="G81" s="1"/>
  <c r="M81"/>
  <c r="F82"/>
  <c r="G82" s="1"/>
  <c r="M82"/>
  <c r="AB82" i="18" s="1"/>
  <c r="F83" i="1"/>
  <c r="G83" s="1"/>
  <c r="M83"/>
  <c r="F84"/>
  <c r="G84" s="1"/>
  <c r="I84" s="1"/>
  <c r="K84" s="1"/>
  <c r="D84" i="13" s="1"/>
  <c r="M84" i="1"/>
  <c r="AB84" i="18" s="1"/>
  <c r="F85" i="1"/>
  <c r="G85" s="1"/>
  <c r="M85"/>
  <c r="AB85" i="13" s="1"/>
  <c r="F86" i="1"/>
  <c r="G86" s="1"/>
  <c r="M86"/>
  <c r="F87"/>
  <c r="G87" s="1"/>
  <c r="M87"/>
  <c r="F88"/>
  <c r="G88" s="1"/>
  <c r="I88" s="1"/>
  <c r="K88" s="1"/>
  <c r="D88" i="13" s="1"/>
  <c r="M88" i="1"/>
  <c r="F89"/>
  <c r="G89" s="1"/>
  <c r="M89"/>
  <c r="F90"/>
  <c r="G90" s="1"/>
  <c r="I90" s="1"/>
  <c r="K90" s="1"/>
  <c r="D90" i="13" s="1"/>
  <c r="M90" i="1"/>
  <c r="F91"/>
  <c r="G91" s="1"/>
  <c r="M91"/>
  <c r="AB91" i="13" s="1"/>
  <c r="F92" i="1"/>
  <c r="G92" s="1"/>
  <c r="I92" s="1"/>
  <c r="K92" s="1"/>
  <c r="D92" i="13" s="1"/>
  <c r="M92" i="1"/>
  <c r="AB92" i="18" s="1"/>
  <c r="F93" i="1"/>
  <c r="G93" s="1"/>
  <c r="M93"/>
  <c r="AB93" i="13" s="1"/>
  <c r="F94" i="1"/>
  <c r="G94" s="1"/>
  <c r="M94"/>
  <c r="F95"/>
  <c r="G95" s="1"/>
  <c r="M95"/>
  <c r="F96"/>
  <c r="G96" s="1"/>
  <c r="M96"/>
  <c r="F97"/>
  <c r="G97" s="1"/>
  <c r="M97"/>
  <c r="AB97" i="18" s="1"/>
  <c r="F98" i="1"/>
  <c r="G98" s="1"/>
  <c r="M98"/>
  <c r="AB98" i="18" s="1"/>
  <c r="F99" i="1"/>
  <c r="G99" s="1"/>
  <c r="I99" s="1"/>
  <c r="K99" s="1"/>
  <c r="D99" i="13" s="1"/>
  <c r="M99" i="1"/>
  <c r="AB99" i="18" s="1"/>
  <c r="F100" i="1"/>
  <c r="G100" s="1"/>
  <c r="M100"/>
  <c r="AB100" i="18" s="1"/>
  <c r="F101" i="1"/>
  <c r="G101" s="1"/>
  <c r="M101"/>
  <c r="F102"/>
  <c r="G102" s="1"/>
  <c r="M102"/>
  <c r="F103"/>
  <c r="G103" s="1"/>
  <c r="M103"/>
  <c r="F104"/>
  <c r="G104" s="1"/>
  <c r="M104"/>
  <c r="AB104" i="18" s="1"/>
  <c r="F105" i="1"/>
  <c r="G105" s="1"/>
  <c r="M105"/>
  <c r="AB105" i="18" s="1"/>
  <c r="F106" i="1"/>
  <c r="G106" s="1"/>
  <c r="I106" s="1"/>
  <c r="K106" s="1"/>
  <c r="D106" i="13" s="1"/>
  <c r="M106" i="1"/>
  <c r="AB106" i="18" s="1"/>
  <c r="F107" i="1"/>
  <c r="G107" s="1"/>
  <c r="M107"/>
  <c r="AB107" i="18" s="1"/>
  <c r="F108" i="1"/>
  <c r="G108" s="1"/>
  <c r="I108" s="1"/>
  <c r="K108" s="1"/>
  <c r="D108" i="13" s="1"/>
  <c r="M108" i="1"/>
  <c r="F109"/>
  <c r="G109" s="1"/>
  <c r="M109"/>
  <c r="F110"/>
  <c r="G110" s="1"/>
  <c r="I110" s="1"/>
  <c r="K110" s="1"/>
  <c r="D110" i="13" s="1"/>
  <c r="M110" i="1"/>
  <c r="F111"/>
  <c r="G111" s="1"/>
  <c r="I111" s="1"/>
  <c r="K111" s="1"/>
  <c r="D111" i="13" s="1"/>
  <c r="M111" i="1"/>
  <c r="F112"/>
  <c r="G112" s="1"/>
  <c r="I112" s="1"/>
  <c r="K112" s="1"/>
  <c r="D112" i="13" s="1"/>
  <c r="M112" i="1"/>
  <c r="AB112" i="18" s="1"/>
  <c r="F113" i="1"/>
  <c r="G113" s="1"/>
  <c r="M113"/>
  <c r="AB113" i="13" s="1"/>
  <c r="F114" i="1"/>
  <c r="G114" s="1"/>
  <c r="I114" s="1"/>
  <c r="K114" s="1"/>
  <c r="D114" i="13" s="1"/>
  <c r="M114" i="1"/>
  <c r="F115"/>
  <c r="G115" s="1"/>
  <c r="M115"/>
  <c r="AB115" i="18" s="1"/>
  <c r="F116" i="1"/>
  <c r="G116" s="1"/>
  <c r="M116"/>
  <c r="F117"/>
  <c r="G117" s="1"/>
  <c r="M117"/>
  <c r="F118"/>
  <c r="G118" s="1"/>
  <c r="M118"/>
  <c r="F119"/>
  <c r="G119" s="1"/>
  <c r="M119"/>
  <c r="F120"/>
  <c r="G120" s="1"/>
  <c r="M120"/>
  <c r="F121"/>
  <c r="G121" s="1"/>
  <c r="I121" s="1"/>
  <c r="K121" s="1"/>
  <c r="D121" i="13" s="1"/>
  <c r="M121" i="1"/>
  <c r="F122"/>
  <c r="G122" s="1"/>
  <c r="M122"/>
  <c r="AB122" i="13" s="1"/>
  <c r="F123" i="1"/>
  <c r="G123"/>
  <c r="M123"/>
  <c r="F124"/>
  <c r="G124" s="1"/>
  <c r="M124"/>
  <c r="AB124" i="18" s="1"/>
  <c r="F125" i="1"/>
  <c r="G125" s="1"/>
  <c r="M125"/>
  <c r="F126"/>
  <c r="G126" s="1"/>
  <c r="I126" s="1"/>
  <c r="K126" s="1"/>
  <c r="D126" i="13" s="1"/>
  <c r="M126" i="1"/>
  <c r="F127"/>
  <c r="G127" s="1"/>
  <c r="I127" s="1"/>
  <c r="K127" s="1"/>
  <c r="D127" i="13" s="1"/>
  <c r="M127" i="1"/>
  <c r="F128"/>
  <c r="G128" s="1"/>
  <c r="M128"/>
  <c r="AB128" i="18" s="1"/>
  <c r="F129" i="1"/>
  <c r="G129" s="1"/>
  <c r="M129"/>
  <c r="F130"/>
  <c r="G130" s="1"/>
  <c r="I130" s="1"/>
  <c r="K130" s="1"/>
  <c r="D130" i="13" s="1"/>
  <c r="M130" i="1"/>
  <c r="AB130" i="18" s="1"/>
  <c r="F131" i="1"/>
  <c r="G131" s="1"/>
  <c r="I131" s="1"/>
  <c r="K131" s="1"/>
  <c r="D131" i="13" s="1"/>
  <c r="M131" i="1"/>
  <c r="F132"/>
  <c r="G132" s="1"/>
  <c r="I132" s="1"/>
  <c r="K132" s="1"/>
  <c r="D132" i="13" s="1"/>
  <c r="M132" i="1"/>
  <c r="AB132" i="18" s="1"/>
  <c r="F133" i="1"/>
  <c r="G133" s="1"/>
  <c r="M133"/>
  <c r="F134"/>
  <c r="G134" s="1"/>
  <c r="M134"/>
  <c r="AB134" i="13" s="1"/>
  <c r="F135" i="1"/>
  <c r="G135" s="1"/>
  <c r="M135"/>
  <c r="F136"/>
  <c r="G136" s="1"/>
  <c r="M136"/>
  <c r="AB136" i="18" s="1"/>
  <c r="F137" i="1"/>
  <c r="G137" s="1"/>
  <c r="M137"/>
  <c r="AB137" i="18" s="1"/>
  <c r="F138" i="1"/>
  <c r="G138" s="1"/>
  <c r="M138"/>
  <c r="AB138" i="18" s="1"/>
  <c r="F139" i="1"/>
  <c r="G139" s="1"/>
  <c r="M139"/>
  <c r="AB139" i="18" s="1"/>
  <c r="F140" i="1"/>
  <c r="G140" s="1"/>
  <c r="M140"/>
  <c r="AB140" i="13" s="1"/>
  <c r="F141" i="1"/>
  <c r="G141" s="1"/>
  <c r="I141" s="1"/>
  <c r="K141" s="1"/>
  <c r="D141" i="13" s="1"/>
  <c r="M141" i="1"/>
  <c r="F142"/>
  <c r="G142" s="1"/>
  <c r="M142"/>
  <c r="F143"/>
  <c r="G143" s="1"/>
  <c r="M143"/>
  <c r="AB143" i="13" s="1"/>
  <c r="F144" i="1"/>
  <c r="G144" s="1"/>
  <c r="M144"/>
  <c r="AB144" i="18" s="1"/>
  <c r="F145" i="1"/>
  <c r="G145" s="1"/>
  <c r="M145"/>
  <c r="F146"/>
  <c r="G146" s="1"/>
  <c r="I146" s="1"/>
  <c r="K146" s="1"/>
  <c r="D146" i="13" s="1"/>
  <c r="M146" i="1"/>
  <c r="AB146" i="18" s="1"/>
  <c r="F147" i="1"/>
  <c r="G147" s="1"/>
  <c r="I147" s="1"/>
  <c r="K147" s="1"/>
  <c r="D147" i="13" s="1"/>
  <c r="M147" i="1"/>
  <c r="F148"/>
  <c r="G148" s="1"/>
  <c r="I148" s="1"/>
  <c r="K148" s="1"/>
  <c r="D148" i="13" s="1"/>
  <c r="M148" i="1"/>
  <c r="AB148" i="18" s="1"/>
  <c r="F149" i="1"/>
  <c r="G149" s="1"/>
  <c r="M149"/>
  <c r="F150"/>
  <c r="G150" s="1"/>
  <c r="M150"/>
  <c r="F151"/>
  <c r="G151" s="1"/>
  <c r="M151"/>
  <c r="F152"/>
  <c r="G152" s="1"/>
  <c r="I152" s="1"/>
  <c r="K152" s="1"/>
  <c r="D152" i="13" s="1"/>
  <c r="M152" i="1"/>
  <c r="F153"/>
  <c r="G153" s="1"/>
  <c r="M153"/>
  <c r="F154"/>
  <c r="G154" s="1"/>
  <c r="I154" s="1"/>
  <c r="K154" s="1"/>
  <c r="D154" i="13" s="1"/>
  <c r="M154" i="1"/>
  <c r="F155"/>
  <c r="G155" s="1"/>
  <c r="M155"/>
  <c r="AB155" i="18" s="1"/>
  <c r="F156" i="1"/>
  <c r="G156" s="1"/>
  <c r="I156" s="1"/>
  <c r="K156" s="1"/>
  <c r="D156" i="13" s="1"/>
  <c r="M156" i="1"/>
  <c r="AB156" i="18" s="1"/>
  <c r="F157" i="1"/>
  <c r="G157" s="1"/>
  <c r="M157"/>
  <c r="F158"/>
  <c r="G158" s="1"/>
  <c r="I158" s="1"/>
  <c r="K158" s="1"/>
  <c r="D158" i="13" s="1"/>
  <c r="M158" i="1"/>
  <c r="F159"/>
  <c r="G159" s="1"/>
  <c r="M159"/>
  <c r="F160"/>
  <c r="G160" s="1"/>
  <c r="I160" s="1"/>
  <c r="K160" s="1"/>
  <c r="D160" i="13" s="1"/>
  <c r="M160" i="1"/>
  <c r="F161"/>
  <c r="G161" s="1"/>
  <c r="M161"/>
  <c r="AB161" i="18" s="1"/>
  <c r="F162" i="1"/>
  <c r="G162" s="1"/>
  <c r="I162" s="1"/>
  <c r="K162" s="1"/>
  <c r="D162" i="13" s="1"/>
  <c r="M162" i="1"/>
  <c r="AB162" i="18" s="1"/>
  <c r="F163" i="1"/>
  <c r="G163" s="1"/>
  <c r="I163" s="1"/>
  <c r="K163" s="1"/>
  <c r="D163" i="13" s="1"/>
  <c r="M163" i="1"/>
  <c r="AB163" i="18" s="1"/>
  <c r="F164" i="1"/>
  <c r="G164" s="1"/>
  <c r="I164" s="1"/>
  <c r="K164" s="1"/>
  <c r="D164" i="13" s="1"/>
  <c r="M164" i="1"/>
  <c r="AB164" i="18" s="1"/>
  <c r="F165" i="1"/>
  <c r="G165" s="1"/>
  <c r="I165" s="1"/>
  <c r="K165" s="1"/>
  <c r="D165" i="13" s="1"/>
  <c r="M165" i="1"/>
  <c r="F166"/>
  <c r="G166" s="1"/>
  <c r="M166"/>
  <c r="F167"/>
  <c r="G167" s="1"/>
  <c r="M167"/>
  <c r="F168"/>
  <c r="G168" s="1"/>
  <c r="I168" s="1"/>
  <c r="K168" s="1"/>
  <c r="D168" i="13" s="1"/>
  <c r="M168" i="1"/>
  <c r="AB168" i="18" s="1"/>
  <c r="F169" i="1"/>
  <c r="G169" s="1"/>
  <c r="I169" s="1"/>
  <c r="K169" s="1"/>
  <c r="D169" i="13" s="1"/>
  <c r="M169" i="1"/>
  <c r="AB169" i="18" s="1"/>
  <c r="F170" i="1"/>
  <c r="G170" s="1"/>
  <c r="I170" s="1"/>
  <c r="K170" s="1"/>
  <c r="D170" i="13" s="1"/>
  <c r="M170" i="1"/>
  <c r="AB170" i="18" s="1"/>
  <c r="F171" i="1"/>
  <c r="G171" s="1"/>
  <c r="M171"/>
  <c r="AB171" i="18" s="1"/>
  <c r="F172" i="1"/>
  <c r="G172" s="1"/>
  <c r="I172" s="1"/>
  <c r="K172" s="1"/>
  <c r="D172" i="13" s="1"/>
  <c r="M172" i="1"/>
  <c r="F173"/>
  <c r="G173" s="1"/>
  <c r="M173"/>
  <c r="F174"/>
  <c r="G174" s="1"/>
  <c r="I174" s="1"/>
  <c r="K174" s="1"/>
  <c r="D174" i="13" s="1"/>
  <c r="M174" i="1"/>
  <c r="AB174" i="13" s="1"/>
  <c r="F175" i="1"/>
  <c r="G175" s="1"/>
  <c r="M175"/>
  <c r="F176"/>
  <c r="G176" s="1"/>
  <c r="I176" s="1"/>
  <c r="K176" s="1"/>
  <c r="D176" i="13" s="1"/>
  <c r="M176" i="1"/>
  <c r="AB176" i="18" s="1"/>
  <c r="F177" i="1"/>
  <c r="G177" s="1"/>
  <c r="M177"/>
  <c r="AB177" i="13" s="1"/>
  <c r="F178" i="1"/>
  <c r="G178" s="1"/>
  <c r="I178" s="1"/>
  <c r="K178" s="1"/>
  <c r="D178" i="13" s="1"/>
  <c r="M178" i="1"/>
  <c r="F179"/>
  <c r="G179" s="1"/>
  <c r="M179"/>
  <c r="AB179" i="18" s="1"/>
  <c r="F180" i="1"/>
  <c r="G180" s="1"/>
  <c r="M180"/>
  <c r="AB180" i="13" s="1"/>
  <c r="F181" i="1"/>
  <c r="G181" s="1"/>
  <c r="M181"/>
  <c r="F182"/>
  <c r="G182" s="1"/>
  <c r="M182"/>
  <c r="F183"/>
  <c r="G183" s="1"/>
  <c r="I183" s="1"/>
  <c r="K183" s="1"/>
  <c r="D183" i="13" s="1"/>
  <c r="M183" i="1"/>
  <c r="F184"/>
  <c r="G184" s="1"/>
  <c r="I184" s="1"/>
  <c r="K184" s="1"/>
  <c r="D184" i="13" s="1"/>
  <c r="M184" i="1"/>
  <c r="F185"/>
  <c r="G185" s="1"/>
  <c r="I185" s="1"/>
  <c r="K185" s="1"/>
  <c r="D185" i="13" s="1"/>
  <c r="M185" i="1"/>
  <c r="F186"/>
  <c r="G186" s="1"/>
  <c r="I186" s="1"/>
  <c r="K186" s="1"/>
  <c r="D186" i="13" s="1"/>
  <c r="M186" i="1"/>
  <c r="F187"/>
  <c r="G187" s="1"/>
  <c r="M187"/>
  <c r="F188"/>
  <c r="G188" s="1"/>
  <c r="I188" s="1"/>
  <c r="K188" s="1"/>
  <c r="D188" i="13" s="1"/>
  <c r="M188" i="1"/>
  <c r="AB188" i="18" s="1"/>
  <c r="F189" i="1"/>
  <c r="G189" s="1"/>
  <c r="M189"/>
  <c r="F190"/>
  <c r="G190" s="1"/>
  <c r="I190" s="1"/>
  <c r="K190" s="1"/>
  <c r="D190" i="13" s="1"/>
  <c r="M190" i="1"/>
  <c r="F191"/>
  <c r="G191" s="1"/>
  <c r="M191"/>
  <c r="F192"/>
  <c r="G192" s="1"/>
  <c r="I192" s="1"/>
  <c r="K192" s="1"/>
  <c r="D192" i="13" s="1"/>
  <c r="M192" i="1"/>
  <c r="AB192" i="18" s="1"/>
  <c r="F193" i="1"/>
  <c r="G193" s="1"/>
  <c r="M193"/>
  <c r="AB193" i="18" s="1"/>
  <c r="F194" i="1"/>
  <c r="G194" s="1"/>
  <c r="M194"/>
  <c r="AB194" i="18" s="1"/>
  <c r="F195" i="1"/>
  <c r="G195" s="1"/>
  <c r="M195"/>
  <c r="AB195" i="13" s="1"/>
  <c r="F196" i="1"/>
  <c r="G196" s="1"/>
  <c r="I196" s="1"/>
  <c r="K196" s="1"/>
  <c r="D196" i="13" s="1"/>
  <c r="M196" i="1"/>
  <c r="AB196" i="18" s="1"/>
  <c r="F197" i="1"/>
  <c r="G197" s="1"/>
  <c r="M197"/>
  <c r="F198"/>
  <c r="G198" s="1"/>
  <c r="M198"/>
  <c r="F199"/>
  <c r="G199" s="1"/>
  <c r="M199"/>
  <c r="F200"/>
  <c r="G200" s="1"/>
  <c r="I200" s="1"/>
  <c r="K200" s="1"/>
  <c r="D200" i="13" s="1"/>
  <c r="M200" i="1"/>
  <c r="F201"/>
  <c r="G201" s="1"/>
  <c r="I201" s="1"/>
  <c r="K201" s="1"/>
  <c r="D201" i="13" s="1"/>
  <c r="M201" i="1"/>
  <c r="AB201" i="18" s="1"/>
  <c r="F202" i="1"/>
  <c r="G202" s="1"/>
  <c r="I202" s="1"/>
  <c r="K202" s="1"/>
  <c r="D202" i="13" s="1"/>
  <c r="M202" i="1"/>
  <c r="F203"/>
  <c r="G203" s="1"/>
  <c r="M203"/>
  <c r="AB203" i="13" s="1"/>
  <c r="F204" i="1"/>
  <c r="G204" s="1"/>
  <c r="M204"/>
  <c r="F205"/>
  <c r="G205" s="1"/>
  <c r="M205"/>
  <c r="F206"/>
  <c r="G206" s="1"/>
  <c r="M206"/>
  <c r="F207"/>
  <c r="G207" s="1"/>
  <c r="M207"/>
  <c r="F208"/>
  <c r="G208" s="1"/>
  <c r="M208"/>
  <c r="F209"/>
  <c r="G209" s="1"/>
  <c r="M209"/>
  <c r="AB209" i="13" s="1"/>
  <c r="F210" i="1"/>
  <c r="G210" s="1"/>
  <c r="I210" s="1"/>
  <c r="K210" s="1"/>
  <c r="D210" i="13" s="1"/>
  <c r="M210" i="1"/>
  <c r="AB210" i="18" s="1"/>
  <c r="F211" i="1"/>
  <c r="G211" s="1"/>
  <c r="I211" s="1"/>
  <c r="K211" s="1"/>
  <c r="D211" i="13" s="1"/>
  <c r="M211" i="1"/>
  <c r="F212"/>
  <c r="G212" s="1"/>
  <c r="M212"/>
  <c r="AB212" i="18" s="1"/>
  <c r="F213" i="1"/>
  <c r="G213" s="1"/>
  <c r="M213"/>
  <c r="F214"/>
  <c r="G214" s="1"/>
  <c r="M214"/>
  <c r="AB214" i="13" s="1"/>
  <c r="F215" i="1"/>
  <c r="G215" s="1"/>
  <c r="M215"/>
  <c r="F216"/>
  <c r="G216" s="1"/>
  <c r="I216" s="1"/>
  <c r="K216" s="1"/>
  <c r="D216" i="13" s="1"/>
  <c r="M216" i="1"/>
  <c r="F217"/>
  <c r="G217" s="1"/>
  <c r="M217"/>
  <c r="F218"/>
  <c r="G218" s="1"/>
  <c r="I218" s="1"/>
  <c r="K218" s="1"/>
  <c r="D218" i="13" s="1"/>
  <c r="M218" i="1"/>
  <c r="F219"/>
  <c r="G219" s="1"/>
  <c r="M219"/>
  <c r="AB219" i="18" s="1"/>
  <c r="F220" i="1"/>
  <c r="G220" s="1"/>
  <c r="M220"/>
  <c r="AB220" i="18" s="1"/>
  <c r="F221" i="1"/>
  <c r="G221" s="1"/>
  <c r="M221"/>
  <c r="F222"/>
  <c r="G222" s="1"/>
  <c r="M222"/>
  <c r="AB222" i="13" s="1"/>
  <c r="F223" i="1"/>
  <c r="G223" s="1"/>
  <c r="M223"/>
  <c r="F224"/>
  <c r="G224" s="1"/>
  <c r="M224"/>
  <c r="F225"/>
  <c r="G225" s="1"/>
  <c r="M225"/>
  <c r="AB225" i="13" s="1"/>
  <c r="F226" i="1"/>
  <c r="G226" s="1"/>
  <c r="I226" s="1"/>
  <c r="K226" s="1"/>
  <c r="D226" i="13" s="1"/>
  <c r="M226" i="1"/>
  <c r="F227"/>
  <c r="G227" s="1"/>
  <c r="I227" s="1"/>
  <c r="K227" s="1"/>
  <c r="D227" i="13" s="1"/>
  <c r="M227" i="1"/>
  <c r="AB227" i="18" s="1"/>
  <c r="F228" i="1"/>
  <c r="G228" s="1"/>
  <c r="I228" s="1"/>
  <c r="K228" s="1"/>
  <c r="D228" i="13" s="1"/>
  <c r="M228" i="1"/>
  <c r="F229"/>
  <c r="G229" s="1"/>
  <c r="I229" s="1"/>
  <c r="K229" s="1"/>
  <c r="D229" i="13" s="1"/>
  <c r="M229" i="1"/>
  <c r="F230"/>
  <c r="G230" s="1"/>
  <c r="M230"/>
  <c r="F231"/>
  <c r="G231" s="1"/>
  <c r="M231"/>
  <c r="F232"/>
  <c r="G232" s="1"/>
  <c r="M232"/>
  <c r="AB232" i="18" s="1"/>
  <c r="F233" i="1"/>
  <c r="G233" s="1"/>
  <c r="I233" s="1"/>
  <c r="K233" s="1"/>
  <c r="D233" i="13" s="1"/>
  <c r="M233" i="1"/>
  <c r="AB233" i="18" s="1"/>
  <c r="F234" i="1"/>
  <c r="G234" s="1"/>
  <c r="M234"/>
  <c r="AB234" i="18" s="1"/>
  <c r="F235" i="1"/>
  <c r="G235" s="1"/>
  <c r="M235"/>
  <c r="F236"/>
  <c r="G236" s="1"/>
  <c r="I236" s="1"/>
  <c r="K236" s="1"/>
  <c r="D236" i="13" s="1"/>
  <c r="M236" i="1"/>
  <c r="F237"/>
  <c r="G237" s="1"/>
  <c r="M237"/>
  <c r="F238"/>
  <c r="G238" s="1"/>
  <c r="I238" s="1"/>
  <c r="K238" s="1"/>
  <c r="D238" i="13" s="1"/>
  <c r="M238" i="1"/>
  <c r="F239"/>
  <c r="G239" s="1"/>
  <c r="M239"/>
  <c r="F240"/>
  <c r="G240" s="1"/>
  <c r="I240" s="1"/>
  <c r="K240" s="1"/>
  <c r="D240" i="13" s="1"/>
  <c r="M240" i="1"/>
  <c r="AB240" i="18" s="1"/>
  <c r="F241" i="1"/>
  <c r="G241" s="1"/>
  <c r="I241" s="1"/>
  <c r="K241" s="1"/>
  <c r="D241" i="13" s="1"/>
  <c r="M241" i="1"/>
  <c r="F242"/>
  <c r="G242" s="1"/>
  <c r="I242" s="1"/>
  <c r="K242" s="1"/>
  <c r="D242" i="13" s="1"/>
  <c r="M242" i="1"/>
  <c r="F243"/>
  <c r="G243" s="1"/>
  <c r="M243"/>
  <c r="AB243" i="18" s="1"/>
  <c r="F244" i="1"/>
  <c r="G244" s="1"/>
  <c r="M244"/>
  <c r="F245"/>
  <c r="G245" s="1"/>
  <c r="M245"/>
  <c r="F246"/>
  <c r="G246" s="1"/>
  <c r="M246"/>
  <c r="AB246" i="13" s="1"/>
  <c r="F247" i="1"/>
  <c r="G247" s="1"/>
  <c r="M247"/>
  <c r="F248"/>
  <c r="G248" s="1"/>
  <c r="M248"/>
  <c r="F249"/>
  <c r="G249" s="1"/>
  <c r="I249" s="1"/>
  <c r="K249" s="1"/>
  <c r="D249" i="13" s="1"/>
  <c r="M249" i="1"/>
  <c r="F250"/>
  <c r="G250" s="1"/>
  <c r="I250" s="1"/>
  <c r="K250" s="1"/>
  <c r="D250" i="13" s="1"/>
  <c r="M250" i="1"/>
  <c r="F251"/>
  <c r="G251" s="1"/>
  <c r="M251"/>
  <c r="F252"/>
  <c r="G252" s="1"/>
  <c r="I252" s="1"/>
  <c r="K252" s="1"/>
  <c r="D252" i="13" s="1"/>
  <c r="M252" i="1"/>
  <c r="AB252" i="18" s="1"/>
  <c r="F253" i="1"/>
  <c r="G253" s="1"/>
  <c r="M253"/>
  <c r="F254"/>
  <c r="G254" s="1"/>
  <c r="M254"/>
  <c r="AB254" i="13" s="1"/>
  <c r="F255" i="1"/>
  <c r="G255" s="1"/>
  <c r="M255"/>
  <c r="F256"/>
  <c r="G256" s="1"/>
  <c r="M256"/>
  <c r="AB256" i="18" s="1"/>
  <c r="F257" i="1"/>
  <c r="G257" s="1"/>
  <c r="M257"/>
  <c r="AB257" i="18" s="1"/>
  <c r="F258" i="1"/>
  <c r="G258" s="1"/>
  <c r="M258"/>
  <c r="F259"/>
  <c r="G259" s="1"/>
  <c r="I259" s="1"/>
  <c r="K259" s="1"/>
  <c r="D259" i="13" s="1"/>
  <c r="M259" i="1"/>
  <c r="AB259" i="13" s="1"/>
  <c r="F260" i="1"/>
  <c r="G260" s="1"/>
  <c r="I260" s="1"/>
  <c r="K260" s="1"/>
  <c r="D260" i="13" s="1"/>
  <c r="M260" i="1"/>
  <c r="F261"/>
  <c r="G261" s="1"/>
  <c r="M261"/>
  <c r="F262"/>
  <c r="G262" s="1"/>
  <c r="M262"/>
  <c r="F263"/>
  <c r="G263" s="1"/>
  <c r="M263"/>
  <c r="F264"/>
  <c r="G264" s="1"/>
  <c r="M264"/>
  <c r="AB264" i="18" s="1"/>
  <c r="F265" i="1"/>
  <c r="G265" s="1"/>
  <c r="I265" s="1"/>
  <c r="K265" s="1"/>
  <c r="D265" i="13" s="1"/>
  <c r="M265" i="1"/>
  <c r="AB265" i="18" s="1"/>
  <c r="F266" i="1"/>
  <c r="G266" s="1"/>
  <c r="M266"/>
  <c r="AB266" i="13" s="1"/>
  <c r="F267" i="1"/>
  <c r="G267" s="1"/>
  <c r="I267" s="1"/>
  <c r="K267" s="1"/>
  <c r="D267" i="13" s="1"/>
  <c r="M267" i="1"/>
  <c r="AB267" i="18" s="1"/>
  <c r="F268" i="1"/>
  <c r="G268" s="1"/>
  <c r="M268"/>
  <c r="F269"/>
  <c r="G269" s="1"/>
  <c r="M269"/>
  <c r="F270"/>
  <c r="G270" s="1"/>
  <c r="M270"/>
  <c r="F271"/>
  <c r="G271" s="1"/>
  <c r="M271"/>
  <c r="F272"/>
  <c r="G272" s="1"/>
  <c r="M272"/>
  <c r="AB272" i="18" s="1"/>
  <c r="F273" i="1"/>
  <c r="G273" s="1"/>
  <c r="M273"/>
  <c r="F274"/>
  <c r="G274" s="1"/>
  <c r="M274"/>
  <c r="AB274" i="18" s="1"/>
  <c r="F275" i="1"/>
  <c r="G275" s="1"/>
  <c r="M275"/>
  <c r="F276"/>
  <c r="G276" s="1"/>
  <c r="M276"/>
  <c r="AB276" i="18" s="1"/>
  <c r="F277" i="1"/>
  <c r="G277" s="1"/>
  <c r="M277"/>
  <c r="F278"/>
  <c r="G278" s="1"/>
  <c r="I278" s="1"/>
  <c r="K278" s="1"/>
  <c r="D278" i="13" s="1"/>
  <c r="M278" i="1"/>
  <c r="F279"/>
  <c r="G279" s="1"/>
  <c r="M279"/>
  <c r="F280"/>
  <c r="G280" s="1"/>
  <c r="I280" s="1"/>
  <c r="K280" s="1"/>
  <c r="D280" i="13" s="1"/>
  <c r="M280" i="1"/>
  <c r="AB280" i="13" s="1"/>
  <c r="F281" i="1"/>
  <c r="G281" s="1"/>
  <c r="M281"/>
  <c r="F282"/>
  <c r="G282" s="1"/>
  <c r="I282" s="1"/>
  <c r="K282" s="1"/>
  <c r="D282" i="13" s="1"/>
  <c r="M282" i="1"/>
  <c r="F283"/>
  <c r="G283" s="1"/>
  <c r="M283"/>
  <c r="AB283" i="13" s="1"/>
  <c r="F284" i="1"/>
  <c r="G284" s="1"/>
  <c r="I284" s="1"/>
  <c r="K284" s="1"/>
  <c r="D284" i="13" s="1"/>
  <c r="M284" i="1"/>
  <c r="F285"/>
  <c r="G285" s="1"/>
  <c r="M285"/>
  <c r="F286"/>
  <c r="G286" s="1"/>
  <c r="I286" s="1"/>
  <c r="K286" s="1"/>
  <c r="D286" i="13" s="1"/>
  <c r="M286" i="1"/>
  <c r="F287"/>
  <c r="G287" s="1"/>
  <c r="M287"/>
  <c r="F288"/>
  <c r="G288" s="1"/>
  <c r="I288" s="1"/>
  <c r="K288" s="1"/>
  <c r="D288" i="13" s="1"/>
  <c r="M288" i="1"/>
  <c r="F289"/>
  <c r="G289" s="1"/>
  <c r="I289" s="1"/>
  <c r="K289" s="1"/>
  <c r="D289" i="13" s="1"/>
  <c r="M289" i="1"/>
  <c r="AB289" i="18" s="1"/>
  <c r="F290" i="1"/>
  <c r="G290" s="1"/>
  <c r="I290" s="1"/>
  <c r="K290" s="1"/>
  <c r="D290" i="13" s="1"/>
  <c r="M290" i="1"/>
  <c r="AB290" i="18" s="1"/>
  <c r="F291" i="1"/>
  <c r="G291" s="1"/>
  <c r="I291" s="1"/>
  <c r="K291" s="1"/>
  <c r="M291"/>
  <c r="AB291" i="13" s="1"/>
  <c r="F292" i="1"/>
  <c r="G292" s="1"/>
  <c r="M292"/>
  <c r="AB292" i="18" s="1"/>
  <c r="F293" i="1"/>
  <c r="G293" s="1"/>
  <c r="M293"/>
  <c r="F294"/>
  <c r="G294" s="1"/>
  <c r="M294"/>
  <c r="AB294" i="13" s="1"/>
  <c r="F295" i="1"/>
  <c r="G295"/>
  <c r="I295" s="1"/>
  <c r="K295" s="1"/>
  <c r="D295" i="13" s="1"/>
  <c r="M295" i="1"/>
  <c r="F296"/>
  <c r="G296" s="1"/>
  <c r="I296" s="1"/>
  <c r="K296" s="1"/>
  <c r="D296" i="13" s="1"/>
  <c r="M296" i="1"/>
  <c r="AB296" i="18" s="1"/>
  <c r="F297" i="1"/>
  <c r="G297" s="1"/>
  <c r="I297" s="1"/>
  <c r="K297" s="1"/>
  <c r="D297" i="13" s="1"/>
  <c r="M297" i="1"/>
  <c r="F298"/>
  <c r="G298" s="1"/>
  <c r="I298" s="1"/>
  <c r="K298" s="1"/>
  <c r="D298" i="13" s="1"/>
  <c r="M298" i="1"/>
  <c r="AB298" i="18" s="1"/>
  <c r="F299" i="1"/>
  <c r="G299" s="1"/>
  <c r="M299"/>
  <c r="AB299" i="13" s="1"/>
  <c r="F300" i="1"/>
  <c r="G300" s="1"/>
  <c r="I300" s="1"/>
  <c r="K300" s="1"/>
  <c r="D300" i="13" s="1"/>
  <c r="M300" i="1"/>
  <c r="F301"/>
  <c r="G301" s="1"/>
  <c r="M301"/>
  <c r="F302"/>
  <c r="G302" s="1"/>
  <c r="I302" s="1"/>
  <c r="K302" s="1"/>
  <c r="D302" i="13" s="1"/>
  <c r="M302" i="1"/>
  <c r="F303"/>
  <c r="G303" s="1"/>
  <c r="M303"/>
  <c r="F304"/>
  <c r="G304" s="1"/>
  <c r="I304" s="1"/>
  <c r="K304" s="1"/>
  <c r="D304" i="13" s="1"/>
  <c r="M304" i="1"/>
  <c r="AB304" i="18" s="1"/>
  <c r="F305" i="1"/>
  <c r="G305" s="1"/>
  <c r="M305"/>
  <c r="F306"/>
  <c r="G306" s="1"/>
  <c r="I306" s="1"/>
  <c r="K306" s="1"/>
  <c r="D306" i="13" s="1"/>
  <c r="M306" i="1"/>
  <c r="F307"/>
  <c r="G307" s="1"/>
  <c r="M307"/>
  <c r="AB307" i="18" s="1"/>
  <c r="F308" i="1"/>
  <c r="G308" s="1"/>
  <c r="I308" s="1"/>
  <c r="K308" s="1"/>
  <c r="D308" i="13" s="1"/>
  <c r="M308" i="1"/>
  <c r="F309"/>
  <c r="G309" s="1"/>
  <c r="M309"/>
  <c r="AB309" i="13" s="1"/>
  <c r="F310" i="1"/>
  <c r="G310" s="1"/>
  <c r="M310"/>
  <c r="F311"/>
  <c r="G311" s="1"/>
  <c r="M311"/>
  <c r="F312"/>
  <c r="G312" s="1"/>
  <c r="M312"/>
  <c r="F313"/>
  <c r="G313" s="1"/>
  <c r="I313" s="1"/>
  <c r="K313" s="1"/>
  <c r="D313" i="13" s="1"/>
  <c r="M313" i="1"/>
  <c r="F314"/>
  <c r="G314" s="1"/>
  <c r="M314"/>
  <c r="F315"/>
  <c r="G315" s="1"/>
  <c r="M315"/>
  <c r="F316"/>
  <c r="G316" s="1"/>
  <c r="M316"/>
  <c r="AB316" i="18" s="1"/>
  <c r="F317" i="1"/>
  <c r="G317" s="1"/>
  <c r="M317"/>
  <c r="F318"/>
  <c r="G318" s="1"/>
  <c r="M318"/>
  <c r="AB318" i="13" s="1"/>
  <c r="F319" i="1"/>
  <c r="G319" s="1"/>
  <c r="M319"/>
  <c r="F320"/>
  <c r="G320" s="1"/>
  <c r="M320"/>
  <c r="AB320" i="18" s="1"/>
  <c r="F321" i="1"/>
  <c r="G321" s="1"/>
  <c r="M321"/>
  <c r="AB321" i="18" s="1"/>
  <c r="F322" i="1"/>
  <c r="G322" s="1"/>
  <c r="M322"/>
  <c r="AB322" i="18" s="1"/>
  <c r="F323" i="1"/>
  <c r="G323" s="1"/>
  <c r="M323"/>
  <c r="AB323" i="18" s="1"/>
  <c r="F324" i="1"/>
  <c r="G324" s="1"/>
  <c r="I324" s="1"/>
  <c r="K324" s="1"/>
  <c r="D324" i="13" s="1"/>
  <c r="M324" i="1"/>
  <c r="AB324" i="18" s="1"/>
  <c r="F325" i="1"/>
  <c r="G325" s="1"/>
  <c r="M325"/>
  <c r="F326"/>
  <c r="G326" s="1"/>
  <c r="M326"/>
  <c r="F327"/>
  <c r="G327" s="1"/>
  <c r="M327"/>
  <c r="F328"/>
  <c r="G328" s="1"/>
  <c r="I328" s="1"/>
  <c r="K328" s="1"/>
  <c r="D328" i="13" s="1"/>
  <c r="M328" i="1"/>
  <c r="AB328" i="18" s="1"/>
  <c r="F329" i="1"/>
  <c r="G329" s="1"/>
  <c r="I329" s="1"/>
  <c r="K329" s="1"/>
  <c r="M329"/>
  <c r="AB329" i="18" s="1"/>
  <c r="F330" i="1"/>
  <c r="G330" s="1"/>
  <c r="M330"/>
  <c r="AB330" i="18" s="1"/>
  <c r="F331" i="1"/>
  <c r="G331" s="1"/>
  <c r="M331"/>
  <c r="AB331" i="18" s="1"/>
  <c r="F332" i="1"/>
  <c r="G332" s="1"/>
  <c r="M332"/>
  <c r="F333"/>
  <c r="G333" s="1"/>
  <c r="M333"/>
  <c r="AB333" i="13" s="1"/>
  <c r="F334" i="1"/>
  <c r="G334" s="1"/>
  <c r="M334"/>
  <c r="F335"/>
  <c r="G335" s="1"/>
  <c r="M335"/>
  <c r="F336"/>
  <c r="G336" s="1"/>
  <c r="M336"/>
  <c r="AB336" i="18" s="1"/>
  <c r="F337" i="1"/>
  <c r="G337"/>
  <c r="M337"/>
  <c r="F338"/>
  <c r="G338" s="1"/>
  <c r="M338"/>
  <c r="AB338" i="18" s="1"/>
  <c r="F339" i="1"/>
  <c r="G339" s="1"/>
  <c r="M339"/>
  <c r="F340"/>
  <c r="G340" s="1"/>
  <c r="M340"/>
  <c r="AB340" i="18" s="1"/>
  <c r="F341" i="1"/>
  <c r="G341" s="1"/>
  <c r="M341"/>
  <c r="F342"/>
  <c r="G342" s="1"/>
  <c r="I342" s="1"/>
  <c r="K342" s="1"/>
  <c r="D342" i="13" s="1"/>
  <c r="M342" i="1"/>
  <c r="F343"/>
  <c r="G343" s="1"/>
  <c r="M343"/>
  <c r="F344"/>
  <c r="G344" s="1"/>
  <c r="M344"/>
  <c r="F345"/>
  <c r="G345" s="1"/>
  <c r="I345" s="1"/>
  <c r="K345" s="1"/>
  <c r="D345" i="13" s="1"/>
  <c r="M345" i="1"/>
  <c r="F346"/>
  <c r="G346" s="1"/>
  <c r="M346"/>
  <c r="F347"/>
  <c r="G347" s="1"/>
  <c r="M347"/>
  <c r="AB347" i="18" s="1"/>
  <c r="F348" i="1"/>
  <c r="G348" s="1"/>
  <c r="M348"/>
  <c r="AB348" i="18" s="1"/>
  <c r="F349" i="1"/>
  <c r="G349" s="1"/>
  <c r="M349"/>
  <c r="F350"/>
  <c r="G350" s="1"/>
  <c r="M350"/>
  <c r="F351"/>
  <c r="G351" s="1"/>
  <c r="I351" s="1"/>
  <c r="K351" s="1"/>
  <c r="D351" i="13" s="1"/>
  <c r="M351" i="1"/>
  <c r="F352"/>
  <c r="G352" s="1"/>
  <c r="M352"/>
  <c r="F353"/>
  <c r="G353" s="1"/>
  <c r="I353" s="1"/>
  <c r="K353" s="1"/>
  <c r="D353" i="13" s="1"/>
  <c r="M353" i="1"/>
  <c r="AB353" i="18" s="1"/>
  <c r="F354" i="1"/>
  <c r="G354" s="1"/>
  <c r="M354"/>
  <c r="AB354" i="18" s="1"/>
  <c r="F355" i="1"/>
  <c r="G355" s="1"/>
  <c r="M355"/>
  <c r="AB355" i="18" s="1"/>
  <c r="F356" i="1"/>
  <c r="G356" s="1"/>
  <c r="M356"/>
  <c r="AB356" i="18" s="1"/>
  <c r="F357" i="1"/>
  <c r="G357" s="1"/>
  <c r="I357" s="1"/>
  <c r="K357" s="1"/>
  <c r="D357" i="13" s="1"/>
  <c r="M357" i="1"/>
  <c r="F358"/>
  <c r="G358" s="1"/>
  <c r="M358"/>
  <c r="AB358" i="13" s="1"/>
  <c r="F359" i="1"/>
  <c r="G359" s="1"/>
  <c r="M359"/>
  <c r="F360"/>
  <c r="G360" s="1"/>
  <c r="M360"/>
  <c r="AB360" i="18" s="1"/>
  <c r="F361" i="1"/>
  <c r="G361" s="1"/>
  <c r="M361"/>
  <c r="AB361" i="18" s="1"/>
  <c r="F362" i="1"/>
  <c r="G362" s="1"/>
  <c r="M362"/>
  <c r="AB362" i="18" s="1"/>
  <c r="F363" i="1"/>
  <c r="G363" s="1"/>
  <c r="M363"/>
  <c r="AB363" i="18" s="1"/>
  <c r="F364" i="1"/>
  <c r="G364" s="1"/>
  <c r="M364"/>
  <c r="AB364" i="18" s="1"/>
  <c r="F365" i="1"/>
  <c r="G365" s="1"/>
  <c r="I365" s="1"/>
  <c r="K365" s="1"/>
  <c r="D365" i="13" s="1"/>
  <c r="M365" i="1"/>
  <c r="F366"/>
  <c r="G366" s="1"/>
  <c r="M366"/>
  <c r="F367"/>
  <c r="G367" s="1"/>
  <c r="M367"/>
  <c r="F368"/>
  <c r="G368" s="1"/>
  <c r="I368" s="1"/>
  <c r="K368" s="1"/>
  <c r="D368" i="13" s="1"/>
  <c r="M368" i="1"/>
  <c r="AB368" i="18" s="1"/>
  <c r="F369" i="1"/>
  <c r="G369" s="1"/>
  <c r="I369" s="1"/>
  <c r="K369" s="1"/>
  <c r="D369" i="13" s="1"/>
  <c r="M369" i="1"/>
  <c r="F370"/>
  <c r="G370" s="1"/>
  <c r="I370" s="1"/>
  <c r="K370" s="1"/>
  <c r="D370" i="13" s="1"/>
  <c r="M370" i="1"/>
  <c r="AB370" i="18" s="1"/>
  <c r="F371" i="1"/>
  <c r="G371" s="1"/>
  <c r="M371"/>
  <c r="F372"/>
  <c r="G372" s="1"/>
  <c r="I372" s="1"/>
  <c r="K372" s="1"/>
  <c r="D372" i="13" s="1"/>
  <c r="M372" i="1"/>
  <c r="AB372" i="18" s="1"/>
  <c r="F373" i="1"/>
  <c r="G373" s="1"/>
  <c r="I373" s="1"/>
  <c r="K373" s="1"/>
  <c r="D373" i="13" s="1"/>
  <c r="M373" i="1"/>
  <c r="F374"/>
  <c r="G374" s="1"/>
  <c r="M374"/>
  <c r="F375"/>
  <c r="G375" s="1"/>
  <c r="M375"/>
  <c r="F376"/>
  <c r="G376" s="1"/>
  <c r="M376"/>
  <c r="AB376" i="18" s="1"/>
  <c r="F377" i="1"/>
  <c r="G377" s="1"/>
  <c r="M377"/>
  <c r="F378"/>
  <c r="G378" s="1"/>
  <c r="I378" s="1"/>
  <c r="K378" s="1"/>
  <c r="D378" i="13" s="1"/>
  <c r="M378" i="1"/>
  <c r="AB378" i="13" s="1"/>
  <c r="F379" i="1"/>
  <c r="G379" s="1"/>
  <c r="M379"/>
  <c r="F380"/>
  <c r="G380" s="1"/>
  <c r="I380" s="1"/>
  <c r="K380" s="1"/>
  <c r="D380" i="13" s="1"/>
  <c r="M380" i="1"/>
  <c r="F381"/>
  <c r="G381" s="1"/>
  <c r="I381" s="1"/>
  <c r="K381" s="1"/>
  <c r="D381" i="13" s="1"/>
  <c r="M381" i="1"/>
  <c r="F382"/>
  <c r="G382" s="1"/>
  <c r="I382" s="1"/>
  <c r="K382" s="1"/>
  <c r="D382" i="13" s="1"/>
  <c r="M382" i="1"/>
  <c r="F383"/>
  <c r="G383" s="1"/>
  <c r="I383" s="1"/>
  <c r="K383" s="1"/>
  <c r="D383" i="13" s="1"/>
  <c r="M383" i="1"/>
  <c r="F384"/>
  <c r="G384" s="1"/>
  <c r="I384" s="1"/>
  <c r="K384" s="1"/>
  <c r="D384" i="13" s="1"/>
  <c r="M384" i="1"/>
  <c r="F385"/>
  <c r="G385" s="1"/>
  <c r="I385" s="1"/>
  <c r="K385" s="1"/>
  <c r="D385" i="13" s="1"/>
  <c r="M385" i="1"/>
  <c r="AB385" i="13" s="1"/>
  <c r="F386" i="1"/>
  <c r="G386" s="1"/>
  <c r="M386"/>
  <c r="F387"/>
  <c r="G387" s="1"/>
  <c r="M387"/>
  <c r="AB387" i="18" s="1"/>
  <c r="F388" i="1"/>
  <c r="G388" s="1"/>
  <c r="M388"/>
  <c r="F389"/>
  <c r="G389" s="1"/>
  <c r="M389"/>
  <c r="F390"/>
  <c r="G390" s="1"/>
  <c r="I390" s="1"/>
  <c r="K390" s="1"/>
  <c r="D390" i="13" s="1"/>
  <c r="M390" i="1"/>
  <c r="F391"/>
  <c r="G391" s="1"/>
  <c r="M391"/>
  <c r="F392"/>
  <c r="G392" s="1"/>
  <c r="I392" s="1"/>
  <c r="K392" s="1"/>
  <c r="D392" i="13" s="1"/>
  <c r="M392" i="1"/>
  <c r="F393"/>
  <c r="G393" s="1"/>
  <c r="M393"/>
  <c r="AB393" i="18" s="1"/>
  <c r="F394" i="1"/>
  <c r="G394" s="1"/>
  <c r="M394"/>
  <c r="F395"/>
  <c r="G395" s="1"/>
  <c r="M395"/>
  <c r="AB395" i="18" s="1"/>
  <c r="F396" i="1"/>
  <c r="G396" s="1"/>
  <c r="M396"/>
  <c r="AB396" i="18" s="1"/>
  <c r="F397" i="1"/>
  <c r="G397" s="1"/>
  <c r="M397"/>
  <c r="F398"/>
  <c r="G398" s="1"/>
  <c r="M398"/>
  <c r="F399"/>
  <c r="G399" s="1"/>
  <c r="M399"/>
  <c r="AB399" i="13" s="1"/>
  <c r="F400" i="1"/>
  <c r="G400" s="1"/>
  <c r="M400"/>
  <c r="AB400" i="18" s="1"/>
  <c r="F401" i="1"/>
  <c r="G401" s="1"/>
  <c r="I401" s="1"/>
  <c r="K401" s="1"/>
  <c r="D401" i="13" s="1"/>
  <c r="M401" i="1"/>
  <c r="AB401" i="13" s="1"/>
  <c r="F402" i="1"/>
  <c r="G402" s="1"/>
  <c r="M402"/>
  <c r="AB402" i="18" s="1"/>
  <c r="F403" i="1"/>
  <c r="G403" s="1"/>
  <c r="M403"/>
  <c r="F404"/>
  <c r="G404" s="1"/>
  <c r="M404"/>
  <c r="AB404" i="13" s="1"/>
  <c r="F405" i="1"/>
  <c r="G405" s="1"/>
  <c r="M405"/>
  <c r="F406"/>
  <c r="G406" s="1"/>
  <c r="M406"/>
  <c r="AB406" i="13" s="1"/>
  <c r="F407" i="1"/>
  <c r="G407" s="1"/>
  <c r="M407"/>
  <c r="F408"/>
  <c r="G408" s="1"/>
  <c r="M408"/>
  <c r="AB408" i="18" s="1"/>
  <c r="F409" i="1"/>
  <c r="G409" s="1"/>
  <c r="M409"/>
  <c r="AB409" i="13" s="1"/>
  <c r="F410" i="1"/>
  <c r="G410" s="1"/>
  <c r="M410"/>
  <c r="AB410" i="18" s="1"/>
  <c r="F411" i="1"/>
  <c r="G411" s="1"/>
  <c r="M411"/>
  <c r="F412"/>
  <c r="G412" s="1"/>
  <c r="M412"/>
  <c r="AB412" i="18" s="1"/>
  <c r="F413" i="1"/>
  <c r="G413" s="1"/>
  <c r="I413" s="1"/>
  <c r="K413" s="1"/>
  <c r="D413" i="13" s="1"/>
  <c r="M413" i="1"/>
  <c r="F414"/>
  <c r="G414" s="1"/>
  <c r="M414"/>
  <c r="F415"/>
  <c r="G415" s="1"/>
  <c r="M415"/>
  <c r="F416"/>
  <c r="G416" s="1"/>
  <c r="M416"/>
  <c r="F417"/>
  <c r="G417" s="1"/>
  <c r="M417"/>
  <c r="AB417" i="18" s="1"/>
  <c r="F418" i="1"/>
  <c r="G418" s="1"/>
  <c r="M418"/>
  <c r="AB418" i="18" s="1"/>
  <c r="F419" i="1"/>
  <c r="G419" s="1"/>
  <c r="I419" s="1"/>
  <c r="K419" s="1"/>
  <c r="D419" i="13" s="1"/>
  <c r="M419" i="1"/>
  <c r="AB419" i="18" s="1"/>
  <c r="F420" i="1"/>
  <c r="G420" s="1"/>
  <c r="M420"/>
  <c r="AB420" i="18" s="1"/>
  <c r="F421" i="1"/>
  <c r="G421" s="1"/>
  <c r="M421"/>
  <c r="F422"/>
  <c r="G422" s="1"/>
  <c r="I422" s="1"/>
  <c r="K422" s="1"/>
  <c r="D422" i="13" s="1"/>
  <c r="M422" i="1"/>
  <c r="F423"/>
  <c r="G423" s="1"/>
  <c r="M423"/>
  <c r="F424"/>
  <c r="G424" s="1"/>
  <c r="I424" s="1"/>
  <c r="K424" s="1"/>
  <c r="D424" i="13" s="1"/>
  <c r="M424" i="1"/>
  <c r="AB424" i="18" s="1"/>
  <c r="F425" i="1"/>
  <c r="G425" s="1"/>
  <c r="M425"/>
  <c r="AB425" i="18" s="1"/>
  <c r="F426" i="1"/>
  <c r="G426" s="1"/>
  <c r="I426" s="1"/>
  <c r="K426" s="1"/>
  <c r="D426" i="13" s="1"/>
  <c r="M426" i="1"/>
  <c r="AB426" i="18" s="1"/>
  <c r="F427" i="1"/>
  <c r="G427" s="1"/>
  <c r="M427"/>
  <c r="AB427" i="18" s="1"/>
  <c r="F428" i="1"/>
  <c r="G428" s="1"/>
  <c r="M428"/>
  <c r="F429"/>
  <c r="G429" s="1"/>
  <c r="I429" s="1"/>
  <c r="K429" s="1"/>
  <c r="D429" i="13" s="1"/>
  <c r="M429" i="1"/>
  <c r="F430"/>
  <c r="G430" s="1"/>
  <c r="I430" s="1"/>
  <c r="K430" s="1"/>
  <c r="D430" i="13" s="1"/>
  <c r="M430" i="1"/>
  <c r="F431"/>
  <c r="G431" s="1"/>
  <c r="I431" s="1"/>
  <c r="K431" s="1"/>
  <c r="D431" i="13" s="1"/>
  <c r="M431" i="1"/>
  <c r="F432"/>
  <c r="G432" s="1"/>
  <c r="M432"/>
  <c r="AB432" i="18" s="1"/>
  <c r="F433" i="1"/>
  <c r="G433" s="1"/>
  <c r="I433" s="1"/>
  <c r="K433" s="1"/>
  <c r="D433" i="13" s="1"/>
  <c r="M433" i="1"/>
  <c r="F434"/>
  <c r="G434" s="1"/>
  <c r="M434"/>
  <c r="F435"/>
  <c r="G435" s="1"/>
  <c r="I435" s="1"/>
  <c r="K435" s="1"/>
  <c r="D435" i="13" s="1"/>
  <c r="M435" i="1"/>
  <c r="F436"/>
  <c r="G436" s="1"/>
  <c r="M436"/>
  <c r="F437"/>
  <c r="G437" s="1"/>
  <c r="I437" s="1"/>
  <c r="K437" s="1"/>
  <c r="D437" i="13" s="1"/>
  <c r="M437" i="1"/>
  <c r="F438"/>
  <c r="G438" s="1"/>
  <c r="I438" s="1"/>
  <c r="K438" s="1"/>
  <c r="D438" i="13" s="1"/>
  <c r="M438" i="1"/>
  <c r="F439"/>
  <c r="G439" s="1"/>
  <c r="M439"/>
  <c r="F440"/>
  <c r="G440" s="1"/>
  <c r="M440"/>
  <c r="AB440" i="13" s="1"/>
  <c r="F441" i="1"/>
  <c r="G441" s="1"/>
  <c r="I441" s="1"/>
  <c r="K441" s="1"/>
  <c r="D441" i="13" s="1"/>
  <c r="M441" i="1"/>
  <c r="F442"/>
  <c r="G442" s="1"/>
  <c r="M442"/>
  <c r="F443"/>
  <c r="G443" s="1"/>
  <c r="M443"/>
  <c r="F444"/>
  <c r="G444" s="1"/>
  <c r="M444"/>
  <c r="AB444" i="18" s="1"/>
  <c r="F445" i="1"/>
  <c r="G445" s="1"/>
  <c r="M445"/>
  <c r="F446"/>
  <c r="G446" s="1"/>
  <c r="M446"/>
  <c r="F447"/>
  <c r="G447" s="1"/>
  <c r="M447"/>
  <c r="F448"/>
  <c r="G448" s="1"/>
  <c r="M448"/>
  <c r="AB448" i="18" s="1"/>
  <c r="F449" i="1"/>
  <c r="G449" s="1"/>
  <c r="M449"/>
  <c r="AB449" i="18" s="1"/>
  <c r="F450" i="1"/>
  <c r="G450" s="1"/>
  <c r="M450"/>
  <c r="AB450" i="18" s="1"/>
  <c r="F451" i="1"/>
  <c r="G451" s="1"/>
  <c r="M451"/>
  <c r="AB451" i="18" s="1"/>
  <c r="F452" i="1"/>
  <c r="G452" s="1"/>
  <c r="M452"/>
  <c r="AB452" i="13" s="1"/>
  <c r="F453" i="1"/>
  <c r="G453" s="1"/>
  <c r="M453"/>
  <c r="F454"/>
  <c r="G454" s="1"/>
  <c r="I454" s="1"/>
  <c r="K454" s="1"/>
  <c r="D454" i="13" s="1"/>
  <c r="M454" i="1"/>
  <c r="F455"/>
  <c r="G455" s="1"/>
  <c r="M455"/>
  <c r="F456"/>
  <c r="G456" s="1"/>
  <c r="I456" s="1"/>
  <c r="K456" s="1"/>
  <c r="D456" i="13" s="1"/>
  <c r="M456" i="1"/>
  <c r="AB456" i="18" s="1"/>
  <c r="F457" i="1"/>
  <c r="G457" s="1"/>
  <c r="M457"/>
  <c r="AB457" i="18" s="1"/>
  <c r="F458" i="1"/>
  <c r="G458" s="1"/>
  <c r="M458"/>
  <c r="AB458" i="18" s="1"/>
  <c r="F459" i="1"/>
  <c r="G459" s="1"/>
  <c r="M459"/>
  <c r="AB459" i="18" s="1"/>
  <c r="J460" i="7"/>
  <c r="Y318" i="18" l="1"/>
  <c r="K334" i="13"/>
  <c r="K168"/>
  <c r="Y16" i="18"/>
  <c r="K440" i="13"/>
  <c r="K270"/>
  <c r="Y132" i="18"/>
  <c r="Y116"/>
  <c r="K376" i="13"/>
  <c r="K206"/>
  <c r="K120"/>
  <c r="K40"/>
  <c r="K199"/>
  <c r="Y199" i="18"/>
  <c r="K392" i="13"/>
  <c r="K264"/>
  <c r="K136"/>
  <c r="Y316" i="18"/>
  <c r="Y304"/>
  <c r="Y288"/>
  <c r="K344" i="13"/>
  <c r="K216"/>
  <c r="K88"/>
  <c r="K439"/>
  <c r="Y439" i="18"/>
  <c r="K375" i="13"/>
  <c r="Y375" i="18"/>
  <c r="K319" i="13"/>
  <c r="Y319" i="18"/>
  <c r="K295" i="13"/>
  <c r="Y295" i="18"/>
  <c r="K247" i="13"/>
  <c r="Y247" i="18"/>
  <c r="K207" i="13"/>
  <c r="Y207" i="18"/>
  <c r="K127" i="13"/>
  <c r="Y127" i="18"/>
  <c r="K119" i="13"/>
  <c r="Y119" i="18"/>
  <c r="K23" i="13"/>
  <c r="Y23" i="18"/>
  <c r="Y135"/>
  <c r="Y432"/>
  <c r="Y336"/>
  <c r="Y260"/>
  <c r="Y232"/>
  <c r="Y164"/>
  <c r="K456" i="13"/>
  <c r="K360"/>
  <c r="K312"/>
  <c r="K184"/>
  <c r="K104"/>
  <c r="K56"/>
  <c r="Y428" i="18"/>
  <c r="Y320"/>
  <c r="Y300"/>
  <c r="Y292"/>
  <c r="Y200"/>
  <c r="Y172"/>
  <c r="Y128"/>
  <c r="K408" i="13"/>
  <c r="K328"/>
  <c r="K280"/>
  <c r="K152"/>
  <c r="K72"/>
  <c r="K24"/>
  <c r="U9"/>
  <c r="U95" i="18"/>
  <c r="I459" i="9"/>
  <c r="K459" s="1"/>
  <c r="L459" i="13" s="1"/>
  <c r="Z459" i="18"/>
  <c r="I457" i="9"/>
  <c r="K457" s="1"/>
  <c r="L457" i="13" s="1"/>
  <c r="Z457" i="18"/>
  <c r="AJ455" i="13"/>
  <c r="AJ455" i="18"/>
  <c r="AJ453"/>
  <c r="AJ453" i="13"/>
  <c r="AJ451"/>
  <c r="AJ451" i="18"/>
  <c r="AJ449"/>
  <c r="AJ449" i="13"/>
  <c r="I411" i="9"/>
  <c r="K411" s="1"/>
  <c r="L411" i="13" s="1"/>
  <c r="Z411" i="18"/>
  <c r="AJ401"/>
  <c r="AJ401" i="13"/>
  <c r="AJ399" i="18"/>
  <c r="AJ399" i="13"/>
  <c r="AJ397" i="18"/>
  <c r="AJ397" i="13"/>
  <c r="I296" i="9"/>
  <c r="K296" s="1"/>
  <c r="L296" i="13" s="1"/>
  <c r="Z296" i="18"/>
  <c r="I275" i="9"/>
  <c r="K275" s="1"/>
  <c r="L275" i="13" s="1"/>
  <c r="Z275" i="18"/>
  <c r="I155" i="9"/>
  <c r="K155" s="1"/>
  <c r="L155" i="13" s="1"/>
  <c r="Z155" i="18"/>
  <c r="I139" i="9"/>
  <c r="K139" s="1"/>
  <c r="L139" i="13" s="1"/>
  <c r="Z139" i="18"/>
  <c r="I76" i="9"/>
  <c r="K76" s="1"/>
  <c r="L76" i="13" s="1"/>
  <c r="Z76" i="18"/>
  <c r="I448" i="9"/>
  <c r="K448" s="1"/>
  <c r="L448" i="13" s="1"/>
  <c r="Z448" i="18"/>
  <c r="I446" i="9"/>
  <c r="K446" s="1"/>
  <c r="L446" i="13" s="1"/>
  <c r="I260" i="9"/>
  <c r="K260" s="1"/>
  <c r="L260" i="13" s="1"/>
  <c r="Z260" i="18"/>
  <c r="I208" i="9"/>
  <c r="K208" s="1"/>
  <c r="L208" i="13" s="1"/>
  <c r="Z208" i="18"/>
  <c r="AJ444"/>
  <c r="AJ444" i="13"/>
  <c r="I425" i="9"/>
  <c r="K425" s="1"/>
  <c r="L425" i="13" s="1"/>
  <c r="Z425" i="18"/>
  <c r="I423" i="9"/>
  <c r="K423" s="1"/>
  <c r="L423" i="13" s="1"/>
  <c r="Z423" i="18"/>
  <c r="I421" i="9"/>
  <c r="K421" s="1"/>
  <c r="L421" i="13" s="1"/>
  <c r="Z419" i="18"/>
  <c r="I417" i="9"/>
  <c r="K417" s="1"/>
  <c r="L417" i="13" s="1"/>
  <c r="Z417" i="18"/>
  <c r="AJ415"/>
  <c r="AJ415" i="13"/>
  <c r="I381" i="9"/>
  <c r="K381" s="1"/>
  <c r="L381" i="13" s="1"/>
  <c r="Z381" i="18"/>
  <c r="I311" i="9"/>
  <c r="K311" s="1"/>
  <c r="L311" i="13" s="1"/>
  <c r="Z311" i="18"/>
  <c r="I247" i="9"/>
  <c r="K247" s="1"/>
  <c r="L247" i="13" s="1"/>
  <c r="Z247" i="18"/>
  <c r="I152" i="9"/>
  <c r="K152" s="1"/>
  <c r="L152" i="13" s="1"/>
  <c r="Z152" i="18"/>
  <c r="I24" i="9"/>
  <c r="K24" s="1"/>
  <c r="L24" i="13" s="1"/>
  <c r="Z24" i="18"/>
  <c r="I445" i="9"/>
  <c r="K445" s="1"/>
  <c r="L445" i="13" s="1"/>
  <c r="I414" i="9"/>
  <c r="K414" s="1"/>
  <c r="L414" i="13" s="1"/>
  <c r="Z414" i="18"/>
  <c r="AJ412"/>
  <c r="AJ412" i="13"/>
  <c r="I393" i="9"/>
  <c r="K393" s="1"/>
  <c r="L393" i="13" s="1"/>
  <c r="Z393" i="18"/>
  <c r="I335" i="9"/>
  <c r="K335" s="1"/>
  <c r="L335" i="13" s="1"/>
  <c r="Z335" i="18"/>
  <c r="Z207"/>
  <c r="I207" i="9"/>
  <c r="K207" s="1"/>
  <c r="L207" i="13" s="1"/>
  <c r="I168" i="9"/>
  <c r="K168" s="1"/>
  <c r="L168" i="13" s="1"/>
  <c r="Z168" i="18"/>
  <c r="AJ395"/>
  <c r="AJ395" i="13"/>
  <c r="I386" i="9"/>
  <c r="K386" s="1"/>
  <c r="L386" i="13" s="1"/>
  <c r="Z386" i="18"/>
  <c r="AJ382"/>
  <c r="AJ382" i="13"/>
  <c r="AJ369" i="18"/>
  <c r="AJ369" i="13"/>
  <c r="AJ367" i="18"/>
  <c r="AJ367" i="13"/>
  <c r="AJ361" i="18"/>
  <c r="AJ361" i="13"/>
  <c r="AJ335" i="18"/>
  <c r="AJ335" i="13"/>
  <c r="AJ318" i="18"/>
  <c r="AJ318" i="13"/>
  <c r="AJ316" i="18"/>
  <c r="AJ316" i="13"/>
  <c r="AJ312" i="18"/>
  <c r="AJ312" i="13"/>
  <c r="AJ270" i="18"/>
  <c r="AJ270" i="13"/>
  <c r="AJ264" i="18"/>
  <c r="AJ264" i="13"/>
  <c r="AJ260" i="18"/>
  <c r="AJ260" i="13"/>
  <c r="AJ255" i="18"/>
  <c r="AJ255" i="13"/>
  <c r="AJ253" i="18"/>
  <c r="AJ253" i="13"/>
  <c r="AJ249" i="18"/>
  <c r="AJ249" i="13"/>
  <c r="AJ240" i="18"/>
  <c r="AJ240" i="13"/>
  <c r="AJ238" i="18"/>
  <c r="AJ238" i="13"/>
  <c r="AJ236" i="18"/>
  <c r="AJ236" i="13"/>
  <c r="AJ232" i="18"/>
  <c r="AJ232" i="13"/>
  <c r="AJ228" i="18"/>
  <c r="AJ228" i="13"/>
  <c r="I219" i="9"/>
  <c r="K219" s="1"/>
  <c r="L219" i="13" s="1"/>
  <c r="Z219" i="18"/>
  <c r="I217" i="9"/>
  <c r="K217" s="1"/>
  <c r="L217" i="13" s="1"/>
  <c r="Z217" i="18"/>
  <c r="AJ213"/>
  <c r="AJ213" i="13"/>
  <c r="I203" i="9"/>
  <c r="K203" s="1"/>
  <c r="L203" i="13" s="1"/>
  <c r="Z203" i="18"/>
  <c r="AJ201"/>
  <c r="AJ201" i="13"/>
  <c r="I194" i="9"/>
  <c r="K194" s="1"/>
  <c r="L194" i="13" s="1"/>
  <c r="Z194" i="18"/>
  <c r="I192" i="9"/>
  <c r="K192" s="1"/>
  <c r="L192" i="13" s="1"/>
  <c r="Z192" i="18"/>
  <c r="I190" i="9"/>
  <c r="K190" s="1"/>
  <c r="L190" i="13" s="1"/>
  <c r="Z190" i="18"/>
  <c r="I188" i="9"/>
  <c r="K188" s="1"/>
  <c r="L188" i="13" s="1"/>
  <c r="Z188" i="18"/>
  <c r="I186" i="9"/>
  <c r="K186" s="1"/>
  <c r="L186" i="13" s="1"/>
  <c r="Z186" i="18"/>
  <c r="I136" i="9"/>
  <c r="K136" s="1"/>
  <c r="L136" i="13" s="1"/>
  <c r="Z136" i="18"/>
  <c r="I134" i="9"/>
  <c r="K134" s="1"/>
  <c r="L134" i="13" s="1"/>
  <c r="Z134" i="18"/>
  <c r="I132" i="9"/>
  <c r="K132" s="1"/>
  <c r="L132" i="13" s="1"/>
  <c r="Z132" i="18"/>
  <c r="AJ124"/>
  <c r="AJ124" i="13"/>
  <c r="AJ122" i="18"/>
  <c r="AJ122" i="13"/>
  <c r="AJ120" i="18"/>
  <c r="AJ120" i="13"/>
  <c r="I119" i="9"/>
  <c r="K119" s="1"/>
  <c r="L119" i="13" s="1"/>
  <c r="Z119" i="18"/>
  <c r="I117" i="9"/>
  <c r="K117" s="1"/>
  <c r="L117" i="13" s="1"/>
  <c r="Z117" i="18"/>
  <c r="I115" i="9"/>
  <c r="K115" s="1"/>
  <c r="L115" i="13" s="1"/>
  <c r="Z115" i="18"/>
  <c r="AJ105"/>
  <c r="AJ105" i="13"/>
  <c r="I102" i="9"/>
  <c r="K102" s="1"/>
  <c r="L102" i="13" s="1"/>
  <c r="Z102" i="18"/>
  <c r="I100" i="9"/>
  <c r="K100" s="1"/>
  <c r="L100" i="13" s="1"/>
  <c r="Z100" i="18"/>
  <c r="I92" i="9"/>
  <c r="K92" s="1"/>
  <c r="L92" i="13" s="1"/>
  <c r="Z92" i="18"/>
  <c r="I90" i="9"/>
  <c r="K90" s="1"/>
  <c r="L90" i="13" s="1"/>
  <c r="Z90" i="18"/>
  <c r="I88" i="9"/>
  <c r="K88" s="1"/>
  <c r="L88" i="13" s="1"/>
  <c r="Z88" i="18"/>
  <c r="AJ459"/>
  <c r="AJ459" i="13"/>
  <c r="AJ446" i="18"/>
  <c r="AJ446" i="13"/>
  <c r="AJ431" i="18"/>
  <c r="AJ431" i="13"/>
  <c r="AJ429" i="18"/>
  <c r="AJ429" i="13"/>
  <c r="AJ427" i="18"/>
  <c r="AJ427" i="13"/>
  <c r="I383" i="9"/>
  <c r="K383" s="1"/>
  <c r="L383" i="13" s="1"/>
  <c r="AJ379" i="18"/>
  <c r="AJ379" i="13"/>
  <c r="AJ375" i="18"/>
  <c r="AJ375" i="13"/>
  <c r="AJ371" i="18"/>
  <c r="AJ371" i="13"/>
  <c r="I354" i="9"/>
  <c r="K354" s="1"/>
  <c r="L354" i="13" s="1"/>
  <c r="Z354" i="18"/>
  <c r="I349" i="9"/>
  <c r="K349" s="1"/>
  <c r="L349" i="13" s="1"/>
  <c r="Z349" i="18"/>
  <c r="I323" i="9"/>
  <c r="K323" s="1"/>
  <c r="L323" i="13" s="1"/>
  <c r="Z323" i="18"/>
  <c r="AJ303"/>
  <c r="AJ303" i="13"/>
  <c r="AJ301" i="18"/>
  <c r="AJ301" i="13"/>
  <c r="AJ297" i="18"/>
  <c r="AJ297" i="13"/>
  <c r="AJ285" i="18"/>
  <c r="AJ285" i="13"/>
  <c r="AJ281" i="18"/>
  <c r="AJ281" i="13"/>
  <c r="AJ272" i="18"/>
  <c r="AJ272" i="13"/>
  <c r="I231" i="9"/>
  <c r="K231" s="1"/>
  <c r="L231" i="13" s="1"/>
  <c r="Z231" i="18"/>
  <c r="AJ223"/>
  <c r="AJ223" i="13"/>
  <c r="AJ217" i="18"/>
  <c r="AJ217" i="13"/>
  <c r="I214" i="9"/>
  <c r="K214" s="1"/>
  <c r="L214" i="13" s="1"/>
  <c r="Z214" i="18"/>
  <c r="AJ203"/>
  <c r="AJ203" i="13"/>
  <c r="AJ190" i="18"/>
  <c r="AJ190" i="13"/>
  <c r="AJ186" i="18"/>
  <c r="AJ186" i="13"/>
  <c r="AJ184" i="18"/>
  <c r="AJ184" i="13"/>
  <c r="AJ180" i="18"/>
  <c r="AJ180" i="13"/>
  <c r="I171" i="9"/>
  <c r="K171" s="1"/>
  <c r="L171" i="13" s="1"/>
  <c r="Z171" i="18"/>
  <c r="AJ169"/>
  <c r="AJ169" i="13"/>
  <c r="I164" i="9"/>
  <c r="K164" s="1"/>
  <c r="L164" i="13" s="1"/>
  <c r="Z164" i="18"/>
  <c r="AJ156"/>
  <c r="AJ156" i="13"/>
  <c r="I153" i="9"/>
  <c r="K153" s="1"/>
  <c r="L153" i="13" s="1"/>
  <c r="Z153" i="18"/>
  <c r="AJ149"/>
  <c r="AJ149" i="13"/>
  <c r="I146" i="9"/>
  <c r="K146" s="1"/>
  <c r="L146" i="13" s="1"/>
  <c r="Z146" i="18"/>
  <c r="AJ138"/>
  <c r="AJ138" i="13"/>
  <c r="I123" i="9"/>
  <c r="K123" s="1"/>
  <c r="L123" i="13" s="1"/>
  <c r="Z123" i="18"/>
  <c r="I121" i="9"/>
  <c r="K121" s="1"/>
  <c r="L121" i="13" s="1"/>
  <c r="Z121" i="18"/>
  <c r="AJ117" i="13"/>
  <c r="AJ117" i="18"/>
  <c r="AJ107"/>
  <c r="AJ107" i="13"/>
  <c r="AJ100" i="18"/>
  <c r="AJ100" i="13"/>
  <c r="AJ96" i="18"/>
  <c r="AJ96" i="13"/>
  <c r="AJ88" i="18"/>
  <c r="AJ88" i="13"/>
  <c r="I87" i="9"/>
  <c r="K87" s="1"/>
  <c r="L87" i="13" s="1"/>
  <c r="Z87" i="18"/>
  <c r="I83" i="9"/>
  <c r="K83" s="1"/>
  <c r="L83" i="13" s="1"/>
  <c r="Z83" i="18"/>
  <c r="I79" i="9"/>
  <c r="K79" s="1"/>
  <c r="L79" i="13" s="1"/>
  <c r="Z79" i="18"/>
  <c r="I77" i="9"/>
  <c r="K77" s="1"/>
  <c r="L77" i="13" s="1"/>
  <c r="AJ73" i="18"/>
  <c r="AJ73" i="13"/>
  <c r="AJ69" i="18"/>
  <c r="AJ69" i="13"/>
  <c r="AJ57" i="18"/>
  <c r="AJ57" i="13"/>
  <c r="I48" i="9"/>
  <c r="K48" s="1"/>
  <c r="L48" i="13" s="1"/>
  <c r="Z48" i="18"/>
  <c r="I46" i="9"/>
  <c r="K46" s="1"/>
  <c r="L46" i="13" s="1"/>
  <c r="Z46" i="18"/>
  <c r="I42" i="9"/>
  <c r="K42" s="1"/>
  <c r="L42" i="13" s="1"/>
  <c r="Z42" i="18"/>
  <c r="I40" i="9"/>
  <c r="K40" s="1"/>
  <c r="L40" i="13" s="1"/>
  <c r="Z40" i="18"/>
  <c r="I31" i="9"/>
  <c r="K31" s="1"/>
  <c r="L31" i="13" s="1"/>
  <c r="Z31" i="18"/>
  <c r="AJ25"/>
  <c r="AJ25" i="13"/>
  <c r="I22" i="9"/>
  <c r="K22" s="1"/>
  <c r="L22" i="13" s="1"/>
  <c r="Z22" i="18"/>
  <c r="I20" i="9"/>
  <c r="K20" s="1"/>
  <c r="L20" i="13" s="1"/>
  <c r="Z20" i="18"/>
  <c r="I18" i="9"/>
  <c r="K18" s="1"/>
  <c r="L18" i="13" s="1"/>
  <c r="Z18" i="18"/>
  <c r="I16" i="9"/>
  <c r="K16" s="1"/>
  <c r="L16" i="13" s="1"/>
  <c r="Z16" i="18"/>
  <c r="I14" i="9"/>
  <c r="K14" s="1"/>
  <c r="L14" i="13" s="1"/>
  <c r="Z14" i="18"/>
  <c r="I10" i="9"/>
  <c r="K10" s="1"/>
  <c r="L10" i="13" s="1"/>
  <c r="Z10" i="18"/>
  <c r="Z447"/>
  <c r="I447" i="9"/>
  <c r="K447" s="1"/>
  <c r="L447" i="13" s="1"/>
  <c r="AJ435" i="18"/>
  <c r="AJ435" i="13"/>
  <c r="I430" i="9"/>
  <c r="K430" s="1"/>
  <c r="L430" i="13" s="1"/>
  <c r="Z430" i="18"/>
  <c r="I413" i="9"/>
  <c r="K413" s="1"/>
  <c r="L413" i="13" s="1"/>
  <c r="Z413" i="18"/>
  <c r="AJ396"/>
  <c r="AJ396" i="13"/>
  <c r="AJ394" i="18"/>
  <c r="AJ394" i="13"/>
  <c r="I378" i="9"/>
  <c r="K378" s="1"/>
  <c r="L378" i="13" s="1"/>
  <c r="Z378" i="18"/>
  <c r="I372" i="9"/>
  <c r="K372" s="1"/>
  <c r="L372" i="13" s="1"/>
  <c r="Z372" i="18"/>
  <c r="AJ368"/>
  <c r="AJ368" i="13"/>
  <c r="AJ366" i="18"/>
  <c r="AJ366" i="13"/>
  <c r="AJ356" i="18"/>
  <c r="AJ356" i="13"/>
  <c r="AJ352" i="18"/>
  <c r="AJ352" i="13"/>
  <c r="AJ349" i="18"/>
  <c r="AJ349" i="13"/>
  <c r="AJ345" i="18"/>
  <c r="AJ345" i="13"/>
  <c r="I342" i="9"/>
  <c r="K342" s="1"/>
  <c r="L342" i="13" s="1"/>
  <c r="Z342" i="18"/>
  <c r="I338" i="9"/>
  <c r="K338" s="1"/>
  <c r="L338" i="13" s="1"/>
  <c r="Z338" i="18"/>
  <c r="I333" i="9"/>
  <c r="K333" s="1"/>
  <c r="L333" i="13" s="1"/>
  <c r="Z333" i="18"/>
  <c r="I308" i="9"/>
  <c r="K308" s="1"/>
  <c r="L308" i="13" s="1"/>
  <c r="Z308" i="18"/>
  <c r="I298" i="9"/>
  <c r="K298" s="1"/>
  <c r="L298" i="13" s="1"/>
  <c r="Z298" i="18"/>
  <c r="AJ292"/>
  <c r="AJ292" i="13"/>
  <c r="AJ288" i="18"/>
  <c r="AJ288" i="13"/>
  <c r="AJ276" i="18"/>
  <c r="AJ276" i="13"/>
  <c r="I273" i="9"/>
  <c r="K273" s="1"/>
  <c r="L273" i="13" s="1"/>
  <c r="Z273" i="18"/>
  <c r="AJ269"/>
  <c r="AJ269" i="13"/>
  <c r="AJ265" i="18"/>
  <c r="AJ265" i="13"/>
  <c r="AJ256" i="18"/>
  <c r="AJ256" i="13"/>
  <c r="AJ254" i="18"/>
  <c r="AJ254" i="13"/>
  <c r="AJ252" i="18"/>
  <c r="AJ252" i="13"/>
  <c r="AJ248" i="18"/>
  <c r="AJ248" i="13"/>
  <c r="AJ239" i="18"/>
  <c r="AJ239" i="13"/>
  <c r="AJ237" i="18"/>
  <c r="AJ237" i="13"/>
  <c r="I216" i="9"/>
  <c r="K216" s="1"/>
  <c r="L216" i="13" s="1"/>
  <c r="Z216" i="18"/>
  <c r="AJ214"/>
  <c r="AJ214" i="13"/>
  <c r="AJ210" i="18"/>
  <c r="AJ210" i="13"/>
  <c r="AJ200" i="18"/>
  <c r="AJ200" i="13"/>
  <c r="AJ198" i="18"/>
  <c r="AJ198" i="13"/>
  <c r="AJ194" i="18"/>
  <c r="AJ194" i="13"/>
  <c r="I189" i="9"/>
  <c r="K189" s="1"/>
  <c r="L189" i="13" s="1"/>
  <c r="Z189" i="18"/>
  <c r="I185" i="9"/>
  <c r="K185" s="1"/>
  <c r="L185" i="13" s="1"/>
  <c r="AJ177" i="18"/>
  <c r="AJ177" i="13"/>
  <c r="AJ171" i="18"/>
  <c r="AJ171" i="13"/>
  <c r="AJ164" i="18"/>
  <c r="AJ164" i="13"/>
  <c r="I159" i="9"/>
  <c r="K159" s="1"/>
  <c r="L159" i="13" s="1"/>
  <c r="Z159" i="18"/>
  <c r="AJ153"/>
  <c r="AJ153" i="13"/>
  <c r="I150" i="9"/>
  <c r="K150" s="1"/>
  <c r="L150" i="13" s="1"/>
  <c r="Z150" i="18"/>
  <c r="AJ144"/>
  <c r="AJ144" i="13"/>
  <c r="AJ140" i="18"/>
  <c r="AJ140" i="13"/>
  <c r="I137" i="9"/>
  <c r="K137" s="1"/>
  <c r="L137" i="13" s="1"/>
  <c r="Z137" i="18"/>
  <c r="I135" i="9"/>
  <c r="K135" s="1"/>
  <c r="L135" i="13" s="1"/>
  <c r="Z135" i="18"/>
  <c r="I133" i="9"/>
  <c r="K133" s="1"/>
  <c r="L133" i="13" s="1"/>
  <c r="Z133" i="18"/>
  <c r="I131" i="9"/>
  <c r="K131" s="1"/>
  <c r="L131" i="13" s="1"/>
  <c r="Z131" i="18"/>
  <c r="AJ123"/>
  <c r="AJ123" i="13"/>
  <c r="I112" i="9"/>
  <c r="K112" s="1"/>
  <c r="L112" i="13" s="1"/>
  <c r="Z112" i="18"/>
  <c r="AJ106"/>
  <c r="AJ106" i="13"/>
  <c r="AJ104" i="18"/>
  <c r="AJ104" i="13"/>
  <c r="I103" i="9"/>
  <c r="K103" s="1"/>
  <c r="L103" i="13" s="1"/>
  <c r="Z103" i="18"/>
  <c r="I101" i="9"/>
  <c r="K101" s="1"/>
  <c r="L101" i="13" s="1"/>
  <c r="Z101" i="18"/>
  <c r="I99" i="9"/>
  <c r="K99" s="1"/>
  <c r="L99" i="13" s="1"/>
  <c r="Z99" i="18"/>
  <c r="I97" i="9"/>
  <c r="K97" s="1"/>
  <c r="L97" i="13" s="1"/>
  <c r="Z97" i="18"/>
  <c r="I93" i="9"/>
  <c r="K93" s="1"/>
  <c r="L93" i="13" s="1"/>
  <c r="Z93" i="18"/>
  <c r="I89" i="9"/>
  <c r="K89" s="1"/>
  <c r="L89" i="13" s="1"/>
  <c r="Z89" i="18"/>
  <c r="AJ85"/>
  <c r="AJ85" i="13"/>
  <c r="I74" i="9"/>
  <c r="K74" s="1"/>
  <c r="L74" i="13" s="1"/>
  <c r="Z74" i="18"/>
  <c r="I70" i="9"/>
  <c r="K70" s="1"/>
  <c r="L70" i="13" s="1"/>
  <c r="Z70" i="18"/>
  <c r="I66" i="9"/>
  <c r="K66" s="1"/>
  <c r="L66" i="13" s="1"/>
  <c r="Z66" i="18"/>
  <c r="I64" i="9"/>
  <c r="K64" s="1"/>
  <c r="L64" i="13" s="1"/>
  <c r="Z64" i="18"/>
  <c r="AJ52"/>
  <c r="AJ52" i="13"/>
  <c r="AJ48"/>
  <c r="AJ48" i="18"/>
  <c r="AJ44"/>
  <c r="AJ44" i="13"/>
  <c r="AJ42" i="18"/>
  <c r="AJ42" i="13"/>
  <c r="AJ37" i="18"/>
  <c r="AJ37" i="13"/>
  <c r="AJ35" i="18"/>
  <c r="AJ35" i="13"/>
  <c r="AJ33" i="18"/>
  <c r="AJ33" i="13"/>
  <c r="AJ29" i="18"/>
  <c r="AJ29" i="13"/>
  <c r="I26" i="9"/>
  <c r="K26" s="1"/>
  <c r="L26" i="13" s="1"/>
  <c r="Z26" i="18"/>
  <c r="AJ22" i="13"/>
  <c r="AJ22" i="18"/>
  <c r="AJ20"/>
  <c r="AJ20" i="13"/>
  <c r="AJ12" i="18"/>
  <c r="AJ12" i="13"/>
  <c r="I455" i="9"/>
  <c r="K455" s="1"/>
  <c r="L455" i="13" s="1"/>
  <c r="Z455" i="18"/>
  <c r="I451" i="9"/>
  <c r="K451" s="1"/>
  <c r="L451" i="13" s="1"/>
  <c r="Z451" i="18"/>
  <c r="I436" i="9"/>
  <c r="K436" s="1"/>
  <c r="L436" i="13" s="1"/>
  <c r="Z436" i="18"/>
  <c r="AJ434"/>
  <c r="AJ434" i="13"/>
  <c r="AJ432" i="18"/>
  <c r="AJ432" i="13"/>
  <c r="AJ430" i="18"/>
  <c r="AJ430" i="13"/>
  <c r="AJ428" i="18"/>
  <c r="AJ428" i="13"/>
  <c r="AJ426"/>
  <c r="AJ426" i="18"/>
  <c r="AJ424"/>
  <c r="AJ424" i="13"/>
  <c r="AJ422" i="18"/>
  <c r="AJ422" i="13"/>
  <c r="AJ418" i="18"/>
  <c r="AJ418" i="13"/>
  <c r="AJ416" i="18"/>
  <c r="AJ416" i="13"/>
  <c r="AJ410" i="18"/>
  <c r="AJ410" i="13"/>
  <c r="AJ404" i="18"/>
  <c r="AJ404" i="13"/>
  <c r="Z399" i="18"/>
  <c r="AJ385"/>
  <c r="AJ385" i="13"/>
  <c r="I382" i="9"/>
  <c r="K382" s="1"/>
  <c r="L382" i="13" s="1"/>
  <c r="Z382" i="18"/>
  <c r="AJ380"/>
  <c r="AJ380" i="13"/>
  <c r="I359" i="9"/>
  <c r="K359" s="1"/>
  <c r="L359" i="13" s="1"/>
  <c r="Z359" i="18"/>
  <c r="Z355"/>
  <c r="AJ351"/>
  <c r="AJ351" i="13"/>
  <c r="AJ340" i="18"/>
  <c r="AJ340" i="13"/>
  <c r="AJ336" i="18"/>
  <c r="AJ336" i="13"/>
  <c r="AJ333" i="18"/>
  <c r="AJ333" i="13"/>
  <c r="AJ329" i="18"/>
  <c r="AJ329" i="13"/>
  <c r="AJ287"/>
  <c r="AJ287" i="18"/>
  <c r="AJ286"/>
  <c r="AJ286" i="13"/>
  <c r="AJ284" i="18"/>
  <c r="AJ284" i="13"/>
  <c r="AJ280" i="18"/>
  <c r="AJ280" i="13"/>
  <c r="I277" i="9"/>
  <c r="K277" s="1"/>
  <c r="L277" i="13" s="1"/>
  <c r="AJ271" i="18"/>
  <c r="AJ271" i="13"/>
  <c r="I257" i="9"/>
  <c r="K257" s="1"/>
  <c r="L257" i="13" s="1"/>
  <c r="I251" i="9"/>
  <c r="K251" s="1"/>
  <c r="L251" i="13" s="1"/>
  <c r="Z251" i="18"/>
  <c r="I242" i="9"/>
  <c r="K242" s="1"/>
  <c r="L242" i="13" s="1"/>
  <c r="Z242" i="18"/>
  <c r="I236" i="9"/>
  <c r="K236" s="1"/>
  <c r="L236" i="13" s="1"/>
  <c r="Z236" i="18"/>
  <c r="I234" i="9"/>
  <c r="K234" s="1"/>
  <c r="L234" i="13" s="1"/>
  <c r="I230" i="9"/>
  <c r="K230" s="1"/>
  <c r="L230" i="13" s="1"/>
  <c r="Z230" i="18"/>
  <c r="AJ224"/>
  <c r="AJ224" i="13"/>
  <c r="AJ222" i="18"/>
  <c r="AJ222" i="13"/>
  <c r="AJ220" i="18"/>
  <c r="AJ220" i="13"/>
  <c r="AJ218" i="18"/>
  <c r="AJ218" i="13"/>
  <c r="AJ216"/>
  <c r="AJ216" i="18"/>
  <c r="I178" i="9"/>
  <c r="K178" s="1"/>
  <c r="L178" i="13" s="1"/>
  <c r="Z178" i="18"/>
  <c r="I174" i="9"/>
  <c r="K174" s="1"/>
  <c r="L174" i="13" s="1"/>
  <c r="Z174" i="18"/>
  <c r="AJ170"/>
  <c r="AJ170" i="13"/>
  <c r="I167" i="9"/>
  <c r="K167" s="1"/>
  <c r="L167" i="13" s="1"/>
  <c r="Z167" i="18"/>
  <c r="I163" i="9"/>
  <c r="K163" s="1"/>
  <c r="L163" i="13" s="1"/>
  <c r="Z163" i="18"/>
  <c r="AJ161" i="13"/>
  <c r="AJ161" i="18"/>
  <c r="AJ155"/>
  <c r="AJ155" i="13"/>
  <c r="AJ148" i="18"/>
  <c r="AJ148" i="13"/>
  <c r="AJ137" i="18"/>
  <c r="AJ137" i="13"/>
  <c r="I130" i="9"/>
  <c r="K130" s="1"/>
  <c r="L130" i="13" s="1"/>
  <c r="I128" i="9"/>
  <c r="K128" s="1"/>
  <c r="L128" i="13" s="1"/>
  <c r="Z128" i="18"/>
  <c r="I126" i="9"/>
  <c r="K126" s="1"/>
  <c r="L126" i="13" s="1"/>
  <c r="Z126" i="18"/>
  <c r="I124" i="9"/>
  <c r="K124" s="1"/>
  <c r="L124" i="13" s="1"/>
  <c r="Z124" i="18"/>
  <c r="AJ116"/>
  <c r="AJ116" i="13"/>
  <c r="I82" i="9"/>
  <c r="K82" s="1"/>
  <c r="L82" i="13" s="1"/>
  <c r="Z82" i="18"/>
  <c r="I80" i="9"/>
  <c r="K80" s="1"/>
  <c r="L80" i="13" s="1"/>
  <c r="I78" i="9"/>
  <c r="K78" s="1"/>
  <c r="L78" i="13" s="1"/>
  <c r="Z78" i="18"/>
  <c r="AJ74"/>
  <c r="AJ74" i="13"/>
  <c r="AJ68" i="18"/>
  <c r="AJ68" i="13"/>
  <c r="AJ64" i="18"/>
  <c r="AJ64" i="13"/>
  <c r="AJ60" i="18"/>
  <c r="AJ60" i="13"/>
  <c r="AJ58" i="18"/>
  <c r="AJ58" i="13"/>
  <c r="I49" i="9"/>
  <c r="K49" s="1"/>
  <c r="L49" i="13" s="1"/>
  <c r="Z49" i="18"/>
  <c r="I45" i="9"/>
  <c r="K45" s="1"/>
  <c r="L45" i="13" s="1"/>
  <c r="AJ39" i="18"/>
  <c r="AJ39" i="13"/>
  <c r="I32" i="9"/>
  <c r="K32" s="1"/>
  <c r="L32" i="13" s="1"/>
  <c r="I30" i="9"/>
  <c r="K30" s="1"/>
  <c r="L30" i="13" s="1"/>
  <c r="Z30" i="18"/>
  <c r="AJ26"/>
  <c r="AJ26" i="13"/>
  <c r="I13" i="9"/>
  <c r="K13" s="1"/>
  <c r="L13" i="13" s="1"/>
  <c r="Z13" i="18"/>
  <c r="AJ268"/>
  <c r="Z305"/>
  <c r="Z221"/>
  <c r="Z184"/>
  <c r="Z107"/>
  <c r="Z98"/>
  <c r="AJ363" i="13"/>
  <c r="AJ257"/>
  <c r="AJ178"/>
  <c r="AJ126"/>
  <c r="AJ86"/>
  <c r="AJ343" i="18"/>
  <c r="AJ320"/>
  <c r="AJ197"/>
  <c r="Z375"/>
  <c r="Z373"/>
  <c r="Z352"/>
  <c r="Z337"/>
  <c r="Z324"/>
  <c r="Z301"/>
  <c r="Z297"/>
  <c r="Z288"/>
  <c r="Z287"/>
  <c r="Z210"/>
  <c r="Z182"/>
  <c r="Z179"/>
  <c r="Z142"/>
  <c r="Z81"/>
  <c r="Z12"/>
  <c r="AJ433" i="13"/>
  <c r="AJ373"/>
  <c r="AJ339"/>
  <c r="AJ322"/>
  <c r="AJ309"/>
  <c r="AJ305"/>
  <c r="AJ215"/>
  <c r="AJ199"/>
  <c r="AJ102"/>
  <c r="AJ65"/>
  <c r="Z415" i="18"/>
  <c r="I351" i="9"/>
  <c r="K351" s="1"/>
  <c r="L351" i="13" s="1"/>
  <c r="AJ443" i="18"/>
  <c r="AJ233"/>
  <c r="AJ230"/>
  <c r="AJ219"/>
  <c r="AJ128"/>
  <c r="AJ115"/>
  <c r="AJ92"/>
  <c r="AJ59"/>
  <c r="Z432"/>
  <c r="Z408"/>
  <c r="Z387"/>
  <c r="Z384"/>
  <c r="Z368"/>
  <c r="Z362"/>
  <c r="Z351"/>
  <c r="Z339"/>
  <c r="Z332"/>
  <c r="Z331"/>
  <c r="Z330"/>
  <c r="Z300"/>
  <c r="Z299"/>
  <c r="Z229"/>
  <c r="Z166"/>
  <c r="Z157"/>
  <c r="Z144"/>
  <c r="Z114"/>
  <c r="Z94"/>
  <c r="Z91"/>
  <c r="Z37"/>
  <c r="AJ441" i="13"/>
  <c r="AJ425"/>
  <c r="AJ383"/>
  <c r="AJ341"/>
  <c r="AJ299"/>
  <c r="AJ283"/>
  <c r="AJ267"/>
  <c r="AJ266"/>
  <c r="AJ251"/>
  <c r="AJ250"/>
  <c r="AJ235"/>
  <c r="AJ234"/>
  <c r="AJ212"/>
  <c r="AJ209"/>
  <c r="AJ196"/>
  <c r="AJ182"/>
  <c r="AJ119"/>
  <c r="AJ98"/>
  <c r="AJ94"/>
  <c r="AJ77"/>
  <c r="AJ31"/>
  <c r="AJ18"/>
  <c r="I415" i="9"/>
  <c r="K415" s="1"/>
  <c r="L415" i="13" s="1"/>
  <c r="AJ447" i="18"/>
  <c r="AJ413"/>
  <c r="AJ408"/>
  <c r="AJ398"/>
  <c r="AJ391"/>
  <c r="AJ365"/>
  <c r="AJ258"/>
  <c r="AJ211"/>
  <c r="AJ173"/>
  <c r="AJ84"/>
  <c r="AJ75"/>
  <c r="AJ56"/>
  <c r="Z440"/>
  <c r="Z426"/>
  <c r="Z410"/>
  <c r="Z404"/>
  <c r="Z383"/>
  <c r="Z380"/>
  <c r="Z361"/>
  <c r="Z350"/>
  <c r="Z345"/>
  <c r="Z334"/>
  <c r="Z329"/>
  <c r="Z326"/>
  <c r="Z306"/>
  <c r="Z293"/>
  <c r="Z290"/>
  <c r="Z282"/>
  <c r="Z279"/>
  <c r="Z266"/>
  <c r="Z262"/>
  <c r="Z205"/>
  <c r="Z202"/>
  <c r="Z200"/>
  <c r="Z198"/>
  <c r="Z187"/>
  <c r="AJ457" i="13"/>
  <c r="AJ402"/>
  <c r="AJ393"/>
  <c r="AJ314"/>
  <c r="AJ295"/>
  <c r="AJ294"/>
  <c r="AJ290"/>
  <c r="AJ278"/>
  <c r="AJ263"/>
  <c r="AJ262"/>
  <c r="AJ247"/>
  <c r="AJ243"/>
  <c r="AJ242"/>
  <c r="AJ231"/>
  <c r="AJ227"/>
  <c r="AJ226"/>
  <c r="AJ208"/>
  <c r="AJ205"/>
  <c r="AJ195"/>
  <c r="AJ192"/>
  <c r="AJ166"/>
  <c r="AJ151"/>
  <c r="AJ150"/>
  <c r="AJ135"/>
  <c r="AJ114"/>
  <c r="AJ111"/>
  <c r="AJ71"/>
  <c r="AJ70"/>
  <c r="AJ54"/>
  <c r="AJ27"/>
  <c r="AJ456" i="18"/>
  <c r="AJ456" i="13"/>
  <c r="AJ450" i="18"/>
  <c r="AJ450" i="13"/>
  <c r="AJ445" i="18"/>
  <c r="AJ445" i="13"/>
  <c r="AJ440" i="18"/>
  <c r="AJ440" i="13"/>
  <c r="AJ419" i="18"/>
  <c r="AJ419" i="13"/>
  <c r="AJ392" i="18"/>
  <c r="AJ392" i="13"/>
  <c r="AJ350" i="18"/>
  <c r="AJ350" i="13"/>
  <c r="AJ334" i="18"/>
  <c r="AJ334" i="13"/>
  <c r="AJ324" i="18"/>
  <c r="AJ324" i="13"/>
  <c r="AJ319" i="18"/>
  <c r="AJ319" i="13"/>
  <c r="AJ313" i="18"/>
  <c r="AJ313" i="13"/>
  <c r="AJ302" i="18"/>
  <c r="AJ302" i="13"/>
  <c r="AJ244" i="18"/>
  <c r="AJ244" i="13"/>
  <c r="I213" i="9"/>
  <c r="K213" s="1"/>
  <c r="L213" i="13" s="1"/>
  <c r="Z213" i="18"/>
  <c r="AJ206"/>
  <c r="AJ206" i="13"/>
  <c r="AJ189" i="18"/>
  <c r="AJ189" i="13"/>
  <c r="AJ185" i="18"/>
  <c r="AJ185" i="13"/>
  <c r="AJ181" i="18"/>
  <c r="AJ181" i="13"/>
  <c r="I169" i="9"/>
  <c r="K169" s="1"/>
  <c r="L169" i="13" s="1"/>
  <c r="Z169" i="18"/>
  <c r="I160" i="9"/>
  <c r="K160" s="1"/>
  <c r="L160" i="13" s="1"/>
  <c r="Z160" i="18"/>
  <c r="AJ154"/>
  <c r="AJ154" i="13"/>
  <c r="I151" i="9"/>
  <c r="K151" s="1"/>
  <c r="L151" i="13" s="1"/>
  <c r="Z151" i="18"/>
  <c r="I147" i="9"/>
  <c r="K147" s="1"/>
  <c r="L147" i="13" s="1"/>
  <c r="Z147" i="18"/>
  <c r="AJ139"/>
  <c r="AJ139" i="13"/>
  <c r="I118" i="9"/>
  <c r="K118" s="1"/>
  <c r="L118" i="13" s="1"/>
  <c r="Z118" i="18"/>
  <c r="I105" i="9"/>
  <c r="K105" s="1"/>
  <c r="L105" i="13" s="1"/>
  <c r="Z105" i="18"/>
  <c r="AJ101"/>
  <c r="AJ101" i="13"/>
  <c r="AJ91" i="18"/>
  <c r="AJ91" i="13"/>
  <c r="AJ80" i="18"/>
  <c r="AJ80" i="13"/>
  <c r="I61" i="9"/>
  <c r="K61" s="1"/>
  <c r="L61" i="13" s="1"/>
  <c r="Z61" i="18"/>
  <c r="I57" i="9"/>
  <c r="K57" s="1"/>
  <c r="L57" i="13" s="1"/>
  <c r="AJ53" i="18"/>
  <c r="AJ53" i="13"/>
  <c r="AJ41" i="18"/>
  <c r="AJ41" i="13"/>
  <c r="AJ21" i="18"/>
  <c r="AJ21" i="13"/>
  <c r="AJ17" i="18"/>
  <c r="AJ17" i="13"/>
  <c r="Z435" i="18"/>
  <c r="Z371"/>
  <c r="AJ388"/>
  <c r="AJ332"/>
  <c r="AJ112"/>
  <c r="AJ19"/>
  <c r="Z398"/>
  <c r="Z367"/>
  <c r="Z363"/>
  <c r="Z285"/>
  <c r="Z281"/>
  <c r="Z269"/>
  <c r="Z256"/>
  <c r="Z248"/>
  <c r="Z235"/>
  <c r="Z149"/>
  <c r="Z63"/>
  <c r="Z59"/>
  <c r="AJ454" i="13"/>
  <c r="AJ442"/>
  <c r="AJ438"/>
  <c r="AJ414"/>
  <c r="AJ407"/>
  <c r="AJ381"/>
  <c r="AJ378"/>
  <c r="AJ348"/>
  <c r="AJ344"/>
  <c r="AJ328"/>
  <c r="AJ300"/>
  <c r="AJ296"/>
  <c r="AJ183"/>
  <c r="AJ167"/>
  <c r="AJ152"/>
  <c r="AJ132"/>
  <c r="AJ38"/>
  <c r="AJ32"/>
  <c r="AJ15"/>
  <c r="Y459" i="18"/>
  <c r="K459" i="13"/>
  <c r="Y443" i="18"/>
  <c r="K443" i="13"/>
  <c r="K427"/>
  <c r="Y427" i="18"/>
  <c r="K347" i="13"/>
  <c r="Y347" i="18"/>
  <c r="K331" i="13"/>
  <c r="Y331" i="18"/>
  <c r="K299" i="13"/>
  <c r="Y299" i="18"/>
  <c r="K235" i="13"/>
  <c r="Y235" i="18"/>
  <c r="K11" i="13"/>
  <c r="Y11" i="18"/>
  <c r="Y447"/>
  <c r="Y399"/>
  <c r="Y303"/>
  <c r="Y287"/>
  <c r="Y223"/>
  <c r="Y95"/>
  <c r="Y15"/>
  <c r="Y170"/>
  <c r="Y143"/>
  <c r="Y82"/>
  <c r="Y34"/>
  <c r="Y458"/>
  <c r="Y431"/>
  <c r="Y430"/>
  <c r="Y383"/>
  <c r="Y367"/>
  <c r="Y335"/>
  <c r="Y327"/>
  <c r="Y311"/>
  <c r="Y298"/>
  <c r="Y250"/>
  <c r="Y234"/>
  <c r="Y231"/>
  <c r="Y230"/>
  <c r="Y130"/>
  <c r="Y114"/>
  <c r="K446" i="13"/>
  <c r="K414"/>
  <c r="K382"/>
  <c r="K350"/>
  <c r="K254"/>
  <c r="K222"/>
  <c r="K190"/>
  <c r="K158"/>
  <c r="K94"/>
  <c r="K62"/>
  <c r="K30"/>
  <c r="K129"/>
  <c r="Y129" i="18"/>
  <c r="K429" i="13"/>
  <c r="Y429" i="18"/>
  <c r="K297" i="13"/>
  <c r="Y297" i="18"/>
  <c r="Y323"/>
  <c r="Y259"/>
  <c r="Y171"/>
  <c r="Y155"/>
  <c r="Y115"/>
  <c r="Y91"/>
  <c r="Y75"/>
  <c r="Y35"/>
  <c r="Y19"/>
  <c r="K411" i="13"/>
  <c r="K395"/>
  <c r="K379"/>
  <c r="K363"/>
  <c r="K315"/>
  <c r="K283"/>
  <c r="K267"/>
  <c r="K251"/>
  <c r="K219"/>
  <c r="K203"/>
  <c r="K187"/>
  <c r="K139"/>
  <c r="K123"/>
  <c r="K107"/>
  <c r="K59"/>
  <c r="K43"/>
  <c r="K27"/>
  <c r="Y291" i="18"/>
  <c r="K451" i="13"/>
  <c r="K435"/>
  <c r="Y179" i="18"/>
  <c r="Y163"/>
  <c r="Y131"/>
  <c r="K419" i="13"/>
  <c r="K403"/>
  <c r="K387"/>
  <c r="K371"/>
  <c r="K355"/>
  <c r="K339"/>
  <c r="K307"/>
  <c r="K275"/>
  <c r="K243"/>
  <c r="K227"/>
  <c r="K211"/>
  <c r="K195"/>
  <c r="K147"/>
  <c r="K99"/>
  <c r="K83"/>
  <c r="K67"/>
  <c r="K51"/>
  <c r="K361"/>
  <c r="Y361" i="18"/>
  <c r="K321" i="13"/>
  <c r="Y321" i="18"/>
  <c r="K281" i="13"/>
  <c r="Y281" i="18"/>
  <c r="K217" i="13"/>
  <c r="Y217" i="18"/>
  <c r="K65" i="13"/>
  <c r="Y65" i="18"/>
  <c r="Y9"/>
  <c r="K9" i="13"/>
  <c r="K452"/>
  <c r="Y452" i="18"/>
  <c r="Y444"/>
  <c r="K444" i="13"/>
  <c r="K420"/>
  <c r="Y420" i="18"/>
  <c r="K412" i="13"/>
  <c r="Y412" i="18"/>
  <c r="K404" i="13"/>
  <c r="Y404" i="18"/>
  <c r="Y396"/>
  <c r="K396" i="13"/>
  <c r="K388"/>
  <c r="Y388" i="18"/>
  <c r="K372" i="13"/>
  <c r="Y372" i="18"/>
  <c r="K364" i="13"/>
  <c r="Y364" i="18"/>
  <c r="K356" i="13"/>
  <c r="Y356" i="18"/>
  <c r="K340" i="13"/>
  <c r="Y340" i="18"/>
  <c r="K308" i="13"/>
  <c r="Y308" i="18"/>
  <c r="Y284"/>
  <c r="K284" i="13"/>
  <c r="K276"/>
  <c r="Y276" i="18"/>
  <c r="K244" i="13"/>
  <c r="Y244" i="18"/>
  <c r="K228" i="13"/>
  <c r="Y228" i="18"/>
  <c r="Y220"/>
  <c r="K220" i="13"/>
  <c r="K212"/>
  <c r="Y212" i="18"/>
  <c r="K204" i="13"/>
  <c r="Y204" i="18"/>
  <c r="K196" i="13"/>
  <c r="Y196" i="18"/>
  <c r="K188" i="13"/>
  <c r="Y188" i="18"/>
  <c r="K180" i="13"/>
  <c r="Y180" i="18"/>
  <c r="K148" i="13"/>
  <c r="Y148" i="18"/>
  <c r="K140" i="13"/>
  <c r="Y140" i="18"/>
  <c r="K124" i="13"/>
  <c r="Y124" i="18"/>
  <c r="K108" i="13"/>
  <c r="Y108" i="18"/>
  <c r="K100" i="13"/>
  <c r="Y100" i="18"/>
  <c r="K84" i="13"/>
  <c r="Y84" i="18"/>
  <c r="K68" i="13"/>
  <c r="Y68" i="18"/>
  <c r="K60" i="13"/>
  <c r="Y60" i="18"/>
  <c r="K52" i="13"/>
  <c r="Y52" i="18"/>
  <c r="K44" i="13"/>
  <c r="Y44" i="18"/>
  <c r="K36" i="13"/>
  <c r="Y36" i="18"/>
  <c r="Y448"/>
  <c r="Y384"/>
  <c r="Y381"/>
  <c r="Y380"/>
  <c r="Y324"/>
  <c r="Y252"/>
  <c r="Y224"/>
  <c r="Y96"/>
  <c r="Y92"/>
  <c r="Y28"/>
  <c r="Y20"/>
  <c r="K454" i="13"/>
  <c r="K422"/>
  <c r="K400"/>
  <c r="K390"/>
  <c r="K368"/>
  <c r="K358"/>
  <c r="K326"/>
  <c r="K294"/>
  <c r="K272"/>
  <c r="K262"/>
  <c r="K240"/>
  <c r="K208"/>
  <c r="K198"/>
  <c r="K176"/>
  <c r="K166"/>
  <c r="K144"/>
  <c r="K134"/>
  <c r="K112"/>
  <c r="K102"/>
  <c r="K80"/>
  <c r="K70"/>
  <c r="K48"/>
  <c r="K38"/>
  <c r="K445"/>
  <c r="Y445" i="18"/>
  <c r="K397" i="13"/>
  <c r="Y397" i="18"/>
  <c r="K109" i="13"/>
  <c r="Y109" i="18"/>
  <c r="K45" i="13"/>
  <c r="Y45" i="18"/>
  <c r="Y13"/>
  <c r="K13" i="13"/>
  <c r="Y450" i="18"/>
  <c r="K450" i="13"/>
  <c r="Y442" i="18"/>
  <c r="K442" i="13"/>
  <c r="K434"/>
  <c r="Y434" i="18"/>
  <c r="Y418"/>
  <c r="K418" i="13"/>
  <c r="Y410" i="18"/>
  <c r="K410" i="13"/>
  <c r="Y394" i="18"/>
  <c r="K394" i="13"/>
  <c r="Y386" i="18"/>
  <c r="K386" i="13"/>
  <c r="Y378" i="18"/>
  <c r="K378" i="13"/>
  <c r="Y370" i="18"/>
  <c r="K370" i="13"/>
  <c r="K362"/>
  <c r="Y362" i="18"/>
  <c r="Y354"/>
  <c r="K354" i="13"/>
  <c r="K338"/>
  <c r="Y338" i="18"/>
  <c r="K330" i="13"/>
  <c r="Y330" i="18"/>
  <c r="Y322"/>
  <c r="K322" i="13"/>
  <c r="K314"/>
  <c r="Y314" i="18"/>
  <c r="Y306"/>
  <c r="K306" i="13"/>
  <c r="Y290" i="18"/>
  <c r="K290" i="13"/>
  <c r="K282"/>
  <c r="Y282" i="18"/>
  <c r="Y274"/>
  <c r="K274" i="13"/>
  <c r="Y258" i="18"/>
  <c r="K258" i="13"/>
  <c r="Y242" i="18"/>
  <c r="K242" i="13"/>
  <c r="K226"/>
  <c r="Y226" i="18"/>
  <c r="K218" i="13"/>
  <c r="Y218" i="18"/>
  <c r="Y210"/>
  <c r="K210" i="13"/>
  <c r="K202"/>
  <c r="Y202" i="18"/>
  <c r="Y194"/>
  <c r="K194" i="13"/>
  <c r="K186"/>
  <c r="Y186" i="18"/>
  <c r="Y154"/>
  <c r="K154" i="13"/>
  <c r="Y146" i="18"/>
  <c r="K146" i="13"/>
  <c r="K138"/>
  <c r="Y138" i="18"/>
  <c r="Y122"/>
  <c r="K122" i="13"/>
  <c r="Y106" i="18"/>
  <c r="K106" i="13"/>
  <c r="K98"/>
  <c r="Y98" i="18"/>
  <c r="Y90"/>
  <c r="K90" i="13"/>
  <c r="K66"/>
  <c r="Y66" i="18"/>
  <c r="Y58"/>
  <c r="K58" i="13"/>
  <c r="Y42" i="18"/>
  <c r="K42" i="13"/>
  <c r="Y26" i="18"/>
  <c r="K26" i="13"/>
  <c r="K18"/>
  <c r="Y18" i="18"/>
  <c r="K455" i="13"/>
  <c r="Y455" i="18"/>
  <c r="Y423"/>
  <c r="K423" i="13"/>
  <c r="K415"/>
  <c r="Y415" i="18"/>
  <c r="Y407"/>
  <c r="K407" i="13"/>
  <c r="K391"/>
  <c r="Y391" i="18"/>
  <c r="K359" i="13"/>
  <c r="Y359" i="18"/>
  <c r="K351" i="13"/>
  <c r="Y351" i="18"/>
  <c r="Y343"/>
  <c r="K343" i="13"/>
  <c r="Y279" i="18"/>
  <c r="K279" i="13"/>
  <c r="K271"/>
  <c r="Y271" i="18"/>
  <c r="Y263"/>
  <c r="K263" i="13"/>
  <c r="K255"/>
  <c r="Y255" i="18"/>
  <c r="K239" i="13"/>
  <c r="Y239" i="18"/>
  <c r="K215" i="13"/>
  <c r="Y215" i="18"/>
  <c r="K191" i="13"/>
  <c r="Y191" i="18"/>
  <c r="K183" i="13"/>
  <c r="Y183" i="18"/>
  <c r="K175" i="13"/>
  <c r="Y175" i="18"/>
  <c r="Y167"/>
  <c r="K167" i="13"/>
  <c r="K159"/>
  <c r="Y159" i="18"/>
  <c r="K151" i="13"/>
  <c r="Y151" i="18"/>
  <c r="K111" i="13"/>
  <c r="Y111" i="18"/>
  <c r="Y103"/>
  <c r="K103" i="13"/>
  <c r="Y87" i="18"/>
  <c r="K87" i="13"/>
  <c r="K79"/>
  <c r="Y79" i="18"/>
  <c r="Y71"/>
  <c r="K71" i="13"/>
  <c r="K63"/>
  <c r="Y63" i="18"/>
  <c r="Y55"/>
  <c r="K55" i="13"/>
  <c r="K47"/>
  <c r="Y47" i="18"/>
  <c r="Y39"/>
  <c r="K39" i="13"/>
  <c r="K31"/>
  <c r="Y31" i="18"/>
  <c r="Y436"/>
  <c r="Y402"/>
  <c r="Y348"/>
  <c r="Y346"/>
  <c r="Y310"/>
  <c r="Y268"/>
  <c r="Y266"/>
  <c r="Y246"/>
  <c r="Y178"/>
  <c r="Y156"/>
  <c r="Y76"/>
  <c r="Y74"/>
  <c r="Y50"/>
  <c r="Y12"/>
  <c r="K438" i="13"/>
  <c r="K416"/>
  <c r="K406"/>
  <c r="K374"/>
  <c r="K352"/>
  <c r="K342"/>
  <c r="K278"/>
  <c r="K256"/>
  <c r="K214"/>
  <c r="K192"/>
  <c r="K182"/>
  <c r="K160"/>
  <c r="K150"/>
  <c r="K118"/>
  <c r="K86"/>
  <c r="K64"/>
  <c r="K54"/>
  <c r="K32"/>
  <c r="K22"/>
  <c r="I325" i="7"/>
  <c r="K325" s="1"/>
  <c r="J325" i="13" s="1"/>
  <c r="AH423"/>
  <c r="AH343"/>
  <c r="AH271"/>
  <c r="AH248"/>
  <c r="AH220"/>
  <c r="AH200"/>
  <c r="AH163"/>
  <c r="AH136"/>
  <c r="AH120"/>
  <c r="AH80"/>
  <c r="AH39"/>
  <c r="AH226" i="18"/>
  <c r="AH201"/>
  <c r="AH178"/>
  <c r="AH126"/>
  <c r="AH90"/>
  <c r="AH57"/>
  <c r="AH461" i="11"/>
  <c r="AH452"/>
  <c r="AH440"/>
  <c r="AH429"/>
  <c r="AH424"/>
  <c r="AH419"/>
  <c r="AH403"/>
  <c r="AH391"/>
  <c r="AH375"/>
  <c r="AH363"/>
  <c r="AH357"/>
  <c r="AH349"/>
  <c r="AH339"/>
  <c r="AH333"/>
  <c r="AH323"/>
  <c r="AH316"/>
  <c r="AH292"/>
  <c r="AH287"/>
  <c r="AH273"/>
  <c r="AH257"/>
  <c r="AH224"/>
  <c r="AH213"/>
  <c r="AH205"/>
  <c r="AH200"/>
  <c r="AH176"/>
  <c r="AH164"/>
  <c r="AH149"/>
  <c r="AH144"/>
  <c r="AH137"/>
  <c r="AH128"/>
  <c r="AH117"/>
  <c r="AH109"/>
  <c r="AH96"/>
  <c r="AH80"/>
  <c r="AH65"/>
  <c r="AH56"/>
  <c r="AH40"/>
  <c r="AH27"/>
  <c r="AH424" i="13"/>
  <c r="AH344"/>
  <c r="AH275"/>
  <c r="AH252"/>
  <c r="AH224"/>
  <c r="AH204"/>
  <c r="AH176"/>
  <c r="AH139"/>
  <c r="AH124"/>
  <c r="AH84"/>
  <c r="AH48"/>
  <c r="AH433" i="18"/>
  <c r="AH345"/>
  <c r="AH278"/>
  <c r="AH189"/>
  <c r="AH129"/>
  <c r="AH114"/>
  <c r="AH94"/>
  <c r="AH455" i="11"/>
  <c r="AH444"/>
  <c r="AH433"/>
  <c r="AH425"/>
  <c r="AH420"/>
  <c r="AH405"/>
  <c r="AH392"/>
  <c r="AH376"/>
  <c r="AH364"/>
  <c r="AH359"/>
  <c r="AH351"/>
  <c r="AH340"/>
  <c r="AH335"/>
  <c r="AH328"/>
  <c r="AH317"/>
  <c r="AH305"/>
  <c r="AH295"/>
  <c r="AH288"/>
  <c r="AH276"/>
  <c r="AH260"/>
  <c r="AH244"/>
  <c r="AH215"/>
  <c r="AH207"/>
  <c r="AH201"/>
  <c r="AH195"/>
  <c r="AH180"/>
  <c r="AH167"/>
  <c r="AH152"/>
  <c r="AH145"/>
  <c r="AH139"/>
  <c r="AH120"/>
  <c r="AH111"/>
  <c r="AH100"/>
  <c r="AH83"/>
  <c r="AH67"/>
  <c r="AH59"/>
  <c r="AH44"/>
  <c r="AH31"/>
  <c r="AH448" i="13"/>
  <c r="AH360"/>
  <c r="AH279"/>
  <c r="AH260"/>
  <c r="AH235"/>
  <c r="AH207"/>
  <c r="AH180"/>
  <c r="AH144"/>
  <c r="AH128"/>
  <c r="AH88"/>
  <c r="AH63"/>
  <c r="AH19"/>
  <c r="AH450" i="18"/>
  <c r="AH297"/>
  <c r="AH193"/>
  <c r="AH133"/>
  <c r="AH97"/>
  <c r="AH29"/>
  <c r="AH456" i="11"/>
  <c r="AH449"/>
  <c r="AH436"/>
  <c r="AH427"/>
  <c r="AH421"/>
  <c r="AH408"/>
  <c r="AH396"/>
  <c r="AH380"/>
  <c r="AH365"/>
  <c r="AH360"/>
  <c r="AH353"/>
  <c r="AH344"/>
  <c r="AH336"/>
  <c r="AH329"/>
  <c r="AH319"/>
  <c r="AH307"/>
  <c r="AH300"/>
  <c r="AH279"/>
  <c r="AH263"/>
  <c r="AH247"/>
  <c r="AH232"/>
  <c r="AH216"/>
  <c r="AH209"/>
  <c r="AH203"/>
  <c r="AH197"/>
  <c r="AH184"/>
  <c r="AH168"/>
  <c r="AH156"/>
  <c r="AH147"/>
  <c r="AH141"/>
  <c r="AH132"/>
  <c r="AH123"/>
  <c r="AH113"/>
  <c r="AH105"/>
  <c r="AH88"/>
  <c r="AH72"/>
  <c r="AH61"/>
  <c r="AH48"/>
  <c r="AH19"/>
  <c r="AH384" i="13"/>
  <c r="AH287"/>
  <c r="AH264"/>
  <c r="AH243"/>
  <c r="AH216"/>
  <c r="AH191"/>
  <c r="AH159"/>
  <c r="AH135"/>
  <c r="AH119"/>
  <c r="AH72"/>
  <c r="AH23"/>
  <c r="AH386" i="18"/>
  <c r="AH306"/>
  <c r="AH246"/>
  <c r="AH137"/>
  <c r="AH122"/>
  <c r="AH105"/>
  <c r="AH82"/>
  <c r="AH467" i="11"/>
  <c r="AH460"/>
  <c r="AH451"/>
  <c r="AH439"/>
  <c r="AH428"/>
  <c r="AH423"/>
  <c r="AH412"/>
  <c r="AH401"/>
  <c r="AH388"/>
  <c r="AH372"/>
  <c r="AH361"/>
  <c r="AH355"/>
  <c r="AH348"/>
  <c r="AH337"/>
  <c r="AH331"/>
  <c r="AH321"/>
  <c r="AH312"/>
  <c r="AH301"/>
  <c r="AH291"/>
  <c r="AH285"/>
  <c r="AH268"/>
  <c r="AH252"/>
  <c r="AH237"/>
  <c r="AH223"/>
  <c r="AH211"/>
  <c r="AH204"/>
  <c r="AH199"/>
  <c r="AH187"/>
  <c r="AH172"/>
  <c r="AH160"/>
  <c r="AH148"/>
  <c r="AH143"/>
  <c r="AH136"/>
  <c r="AH124"/>
  <c r="AH115"/>
  <c r="AH107"/>
  <c r="AH92"/>
  <c r="AH75"/>
  <c r="AH63"/>
  <c r="AH52"/>
  <c r="AH37"/>
  <c r="I367" i="7"/>
  <c r="K367" s="1"/>
  <c r="J367" i="13" s="1"/>
  <c r="I341" i="7"/>
  <c r="K341" s="1"/>
  <c r="J341" i="13" s="1"/>
  <c r="I229" i="7"/>
  <c r="K229" s="1"/>
  <c r="J229" i="13" s="1"/>
  <c r="I127" i="7"/>
  <c r="K127" s="1"/>
  <c r="J127" i="13" s="1"/>
  <c r="I368" i="7"/>
  <c r="K368" s="1"/>
  <c r="J368" i="13" s="1"/>
  <c r="I364" i="7"/>
  <c r="K364" s="1"/>
  <c r="J364" i="13" s="1"/>
  <c r="I287" i="7"/>
  <c r="K287" s="1"/>
  <c r="J287" i="13" s="1"/>
  <c r="I159" i="7"/>
  <c r="K159" s="1"/>
  <c r="J159" i="13" s="1"/>
  <c r="I431" i="7"/>
  <c r="K431" s="1"/>
  <c r="J431" i="13" s="1"/>
  <c r="I307" i="7"/>
  <c r="K307" s="1"/>
  <c r="J307" i="13" s="1"/>
  <c r="I303" i="7"/>
  <c r="K303" s="1"/>
  <c r="J303" i="13" s="1"/>
  <c r="AH401"/>
  <c r="AH401" i="18"/>
  <c r="AH394" i="13"/>
  <c r="AH402" i="11"/>
  <c r="AH377" i="13"/>
  <c r="AH377" i="18"/>
  <c r="AH290" i="13"/>
  <c r="AH298" i="11"/>
  <c r="I280" i="7"/>
  <c r="K280" s="1"/>
  <c r="J280" i="13" s="1"/>
  <c r="AH274"/>
  <c r="AH282" i="11"/>
  <c r="AH272" i="18"/>
  <c r="AH272" i="13"/>
  <c r="I261" i="7"/>
  <c r="K261" s="1"/>
  <c r="J261" i="13" s="1"/>
  <c r="I234" i="7"/>
  <c r="K234" s="1"/>
  <c r="J234" i="13" s="1"/>
  <c r="I137" i="7"/>
  <c r="K137" s="1"/>
  <c r="J137" i="13" s="1"/>
  <c r="I116" i="7"/>
  <c r="K116" s="1"/>
  <c r="J116" i="13" s="1"/>
  <c r="AH110"/>
  <c r="AH118" i="11"/>
  <c r="AH110" i="18"/>
  <c r="AH106" i="13"/>
  <c r="AH114" i="11"/>
  <c r="AH102" i="13"/>
  <c r="AH110" i="11"/>
  <c r="AH98" i="13"/>
  <c r="AH106" i="11"/>
  <c r="AH98" i="18"/>
  <c r="I95" i="7"/>
  <c r="K95" s="1"/>
  <c r="J95" i="13" s="1"/>
  <c r="AH93"/>
  <c r="AH101" i="11"/>
  <c r="AH89" i="13"/>
  <c r="AH97" i="11"/>
  <c r="AH85" i="13"/>
  <c r="AH93" i="11"/>
  <c r="AH81" i="13"/>
  <c r="AH89" i="11"/>
  <c r="AH58" i="13"/>
  <c r="AH66" i="11"/>
  <c r="AH54" i="13"/>
  <c r="AH62" i="11"/>
  <c r="AH54" i="18"/>
  <c r="AH458" i="13"/>
  <c r="AH466" i="11"/>
  <c r="AH398" i="13"/>
  <c r="AH406" i="11"/>
  <c r="AH342" i="13"/>
  <c r="AH350" i="11"/>
  <c r="AH318" i="13"/>
  <c r="AH326" i="11"/>
  <c r="AH314" i="13"/>
  <c r="AH322" i="11"/>
  <c r="AH310" i="13"/>
  <c r="AH318" i="11"/>
  <c r="AH305" i="13"/>
  <c r="AH305" i="18"/>
  <c r="AH302" i="13"/>
  <c r="AH310" i="11"/>
  <c r="AH298" i="13"/>
  <c r="AH306" i="11"/>
  <c r="AH294" i="13"/>
  <c r="AH302" i="11"/>
  <c r="AH263" i="18"/>
  <c r="AH263" i="13"/>
  <c r="AH242"/>
  <c r="AH250" i="11"/>
  <c r="AH240" i="18"/>
  <c r="AH240" i="13"/>
  <c r="AH238"/>
  <c r="AH246" i="11"/>
  <c r="AH234" i="13"/>
  <c r="AH242" i="11"/>
  <c r="AH230" i="13"/>
  <c r="AH238" i="11"/>
  <c r="AH230" i="18"/>
  <c r="AH221" i="13"/>
  <c r="AH229" i="11"/>
  <c r="AH217" i="13"/>
  <c r="AH225" i="11"/>
  <c r="AH213" i="13"/>
  <c r="AH221" i="11"/>
  <c r="AH209" i="13"/>
  <c r="AH217" i="11"/>
  <c r="I190" i="7"/>
  <c r="K190" s="1"/>
  <c r="J190" i="13" s="1"/>
  <c r="AH186"/>
  <c r="AH194" i="11"/>
  <c r="AH184" i="18"/>
  <c r="AH184" i="13"/>
  <c r="AH182"/>
  <c r="AH190" i="11"/>
  <c r="AH182" i="18"/>
  <c r="AH173" i="13"/>
  <c r="AH181" i="11"/>
  <c r="AH171" i="18"/>
  <c r="AH171" i="13"/>
  <c r="AH169"/>
  <c r="AH169" i="18"/>
  <c r="AH177" i="11"/>
  <c r="AH165" i="13"/>
  <c r="AH173" i="11"/>
  <c r="AH161" i="13"/>
  <c r="AH169" i="11"/>
  <c r="AH155" i="18"/>
  <c r="AH155" i="13"/>
  <c r="AH153"/>
  <c r="AH153" i="18"/>
  <c r="AH161" i="11"/>
  <c r="AH149" i="13"/>
  <c r="AH157" i="11"/>
  <c r="AH145" i="13"/>
  <c r="AH153" i="11"/>
  <c r="AH143" i="18"/>
  <c r="AH143" i="13"/>
  <c r="I101" i="7"/>
  <c r="K101" s="1"/>
  <c r="J101" i="13" s="1"/>
  <c r="I86" i="7"/>
  <c r="K86" s="1"/>
  <c r="J86" i="13" s="1"/>
  <c r="AH78"/>
  <c r="AH86" i="11"/>
  <c r="AH74" i="13"/>
  <c r="AH82" i="11"/>
  <c r="AH74" i="18"/>
  <c r="AH70" i="13"/>
  <c r="AH78" i="11"/>
  <c r="AH68" i="18"/>
  <c r="AH68" i="13"/>
  <c r="AH66"/>
  <c r="AH74" i="11"/>
  <c r="AH62" i="13"/>
  <c r="AH70" i="11"/>
  <c r="AH49" i="13"/>
  <c r="AH57" i="11"/>
  <c r="AH45" i="13"/>
  <c r="AH53" i="11"/>
  <c r="AH43" i="18"/>
  <c r="AH43" i="13"/>
  <c r="AH41"/>
  <c r="AH49" i="11"/>
  <c r="AH37" i="13"/>
  <c r="AH37" i="18"/>
  <c r="AH45" i="11"/>
  <c r="AH33" i="13"/>
  <c r="AH41" i="11"/>
  <c r="AH26" i="13"/>
  <c r="AH34" i="11"/>
  <c r="AH22" i="13"/>
  <c r="AH30" i="11"/>
  <c r="AH18" i="13"/>
  <c r="AH26" i="11"/>
  <c r="AH14" i="13"/>
  <c r="AH22" i="11"/>
  <c r="AH10" i="13"/>
  <c r="AH18" i="11"/>
  <c r="AH10" i="18"/>
  <c r="AH410" i="13"/>
  <c r="AH418" i="11"/>
  <c r="AH406" i="13"/>
  <c r="AH414" i="11"/>
  <c r="AH402" i="13"/>
  <c r="AH410" i="11"/>
  <c r="I397" i="7"/>
  <c r="K397" s="1"/>
  <c r="J397" i="13" s="1"/>
  <c r="AH391" i="18"/>
  <c r="AH391" i="13"/>
  <c r="I388" i="7"/>
  <c r="K388" s="1"/>
  <c r="J388" i="13" s="1"/>
  <c r="AH378"/>
  <c r="AH386" i="11"/>
  <c r="AH374" i="13"/>
  <c r="AH382" i="11"/>
  <c r="AH370" i="13"/>
  <c r="AH378" i="11"/>
  <c r="AH362" i="13"/>
  <c r="AH370" i="11"/>
  <c r="AH358" i="13"/>
  <c r="AH366" i="11"/>
  <c r="AH354" i="13"/>
  <c r="AH362" i="11"/>
  <c r="AH354" i="18"/>
  <c r="AH350" i="13"/>
  <c r="AH358" i="11"/>
  <c r="AH346" i="13"/>
  <c r="AH354" i="11"/>
  <c r="I338" i="7"/>
  <c r="K338" s="1"/>
  <c r="J338" i="13" s="1"/>
  <c r="I301" i="7"/>
  <c r="K301" s="1"/>
  <c r="J301" i="13" s="1"/>
  <c r="I277" i="7"/>
  <c r="K277" s="1"/>
  <c r="J277" i="13" s="1"/>
  <c r="AH225"/>
  <c r="AH233" i="11"/>
  <c r="AH223" i="18"/>
  <c r="AH223" i="13"/>
  <c r="AH206"/>
  <c r="AH214" i="11"/>
  <c r="AH206" i="18"/>
  <c r="AH202" i="13"/>
  <c r="AH210" i="11"/>
  <c r="AH198" i="13"/>
  <c r="AH206" i="11"/>
  <c r="AH194" i="13"/>
  <c r="AH202" i="11"/>
  <c r="AH194" i="18"/>
  <c r="AH190" i="13"/>
  <c r="AH198" i="11"/>
  <c r="AH177" i="13"/>
  <c r="AH185" i="11"/>
  <c r="I174" i="7"/>
  <c r="K174" s="1"/>
  <c r="J174" i="13" s="1"/>
  <c r="AH157"/>
  <c r="AH165" i="11"/>
  <c r="I150" i="7"/>
  <c r="K150" s="1"/>
  <c r="J150" i="13" s="1"/>
  <c r="I113" i="7"/>
  <c r="K113" s="1"/>
  <c r="J113" i="13" s="1"/>
  <c r="AH30"/>
  <c r="AH38" i="11"/>
  <c r="AH457" i="13"/>
  <c r="AH457" i="18"/>
  <c r="AH455"/>
  <c r="AH455" i="13"/>
  <c r="AH442"/>
  <c r="AH450" i="11"/>
  <c r="AH438" i="13"/>
  <c r="AH446" i="11"/>
  <c r="AH434" i="13"/>
  <c r="AH442" i="11"/>
  <c r="AH426" i="13"/>
  <c r="AH434" i="11"/>
  <c r="AH426" i="18"/>
  <c r="AH422" i="13"/>
  <c r="AH430" i="11"/>
  <c r="AH418" i="13"/>
  <c r="AH426" i="11"/>
  <c r="AH414" i="13"/>
  <c r="AH422" i="11"/>
  <c r="AH338" i="13"/>
  <c r="AH346" i="11"/>
  <c r="AH322" i="13"/>
  <c r="AH330" i="11"/>
  <c r="AH295" i="18"/>
  <c r="AH295" i="13"/>
  <c r="AH281"/>
  <c r="AH281" i="18"/>
  <c r="AH270" i="13"/>
  <c r="AH278" i="11"/>
  <c r="AH266" i="13"/>
  <c r="AH274" i="11"/>
  <c r="AH266" i="18"/>
  <c r="AH262" i="13"/>
  <c r="AH270" i="11"/>
  <c r="I259" i="7"/>
  <c r="K259" s="1"/>
  <c r="J259" i="13" s="1"/>
  <c r="AH254"/>
  <c r="AH262" i="11"/>
  <c r="AH254" i="18"/>
  <c r="AH250" i="13"/>
  <c r="AH258" i="11"/>
  <c r="AH241" i="13"/>
  <c r="AH241" i="18"/>
  <c r="AH249" i="11"/>
  <c r="AH237" i="13"/>
  <c r="AH245" i="11"/>
  <c r="AH233" i="13"/>
  <c r="AH241" i="11"/>
  <c r="AH231" i="18"/>
  <c r="AH231" i="13"/>
  <c r="AH222"/>
  <c r="AH230" i="11"/>
  <c r="AH218" i="13"/>
  <c r="AH226" i="11"/>
  <c r="AH218" i="18"/>
  <c r="AH214" i="13"/>
  <c r="AH222" i="11"/>
  <c r="AH212" i="18"/>
  <c r="AH212" i="13"/>
  <c r="AH210"/>
  <c r="AH218" i="11"/>
  <c r="AH185" i="13"/>
  <c r="AH193" i="11"/>
  <c r="AH181" i="13"/>
  <c r="AH189" i="11"/>
  <c r="AH174" i="13"/>
  <c r="AH182" i="11"/>
  <c r="AH170" i="13"/>
  <c r="AH178" i="11"/>
  <c r="AH166" i="13"/>
  <c r="AH174" i="11"/>
  <c r="AH162" i="13"/>
  <c r="AH170" i="11"/>
  <c r="AH154" i="13"/>
  <c r="AH162" i="11"/>
  <c r="AH150" i="13"/>
  <c r="AH158" i="11"/>
  <c r="AH146" i="13"/>
  <c r="AH154" i="11"/>
  <c r="AH142" i="13"/>
  <c r="AH150" i="11"/>
  <c r="AH138" i="13"/>
  <c r="AH146" i="11"/>
  <c r="AH134" i="13"/>
  <c r="AH142" i="11"/>
  <c r="AH130" i="13"/>
  <c r="AH138" i="11"/>
  <c r="AH130" i="18"/>
  <c r="AH125" i="13"/>
  <c r="AH133" i="11"/>
  <c r="AH123" i="18"/>
  <c r="AH123" i="13"/>
  <c r="AH121"/>
  <c r="AH121" i="18"/>
  <c r="AH129" i="11"/>
  <c r="AH117" i="13"/>
  <c r="AH125" i="11"/>
  <c r="AH113" i="13"/>
  <c r="AH121" i="11"/>
  <c r="AH79" i="18"/>
  <c r="AH79" i="13"/>
  <c r="AH77"/>
  <c r="AH85" i="11"/>
  <c r="AH73" i="13"/>
  <c r="AH81" i="11"/>
  <c r="AH69" i="13"/>
  <c r="AH77" i="11"/>
  <c r="AH65" i="13"/>
  <c r="AH65" i="18"/>
  <c r="AH73" i="11"/>
  <c r="AH61" i="13"/>
  <c r="AH69" i="11"/>
  <c r="I54" i="7"/>
  <c r="K54" s="1"/>
  <c r="J54" i="13" s="1"/>
  <c r="AH50"/>
  <c r="AH58" i="11"/>
  <c r="AH46" i="13"/>
  <c r="AH54" i="11"/>
  <c r="AH42" i="13"/>
  <c r="AH50" i="11"/>
  <c r="AH38" i="13"/>
  <c r="AH46" i="11"/>
  <c r="AH34" i="13"/>
  <c r="AH42" i="11"/>
  <c r="AH27" i="18"/>
  <c r="AH27" i="13"/>
  <c r="AH25"/>
  <c r="AH33" i="11"/>
  <c r="AH21" i="13"/>
  <c r="AH21" i="18"/>
  <c r="AH29" i="11"/>
  <c r="AH17" i="13"/>
  <c r="AH25" i="11"/>
  <c r="AH15" i="18"/>
  <c r="AH15" i="13"/>
  <c r="AH13"/>
  <c r="AH21" i="11"/>
  <c r="AH9" i="13"/>
  <c r="AH17" i="11"/>
  <c r="AH392" i="13"/>
  <c r="AH303"/>
  <c r="AH259"/>
  <c r="AH228"/>
  <c r="AH104"/>
  <c r="AH56"/>
  <c r="AH394" i="18"/>
  <c r="AH274"/>
  <c r="AH257"/>
  <c r="AH81"/>
  <c r="AH417" i="11"/>
  <c r="AH407"/>
  <c r="AH385"/>
  <c r="AH369"/>
  <c r="AH343"/>
  <c r="AH332"/>
  <c r="AH327"/>
  <c r="AH311"/>
  <c r="AH284"/>
  <c r="AH104"/>
  <c r="AH60"/>
  <c r="AH456" i="13"/>
  <c r="AH399"/>
  <c r="AH375"/>
  <c r="AH312"/>
  <c r="AH232"/>
  <c r="AH167"/>
  <c r="AH147"/>
  <c r="AH108"/>
  <c r="AH95"/>
  <c r="AH76"/>
  <c r="AH47"/>
  <c r="AH441" i="18"/>
  <c r="AH409"/>
  <c r="AH369"/>
  <c r="AH242"/>
  <c r="AH161"/>
  <c r="AH145"/>
  <c r="AH102"/>
  <c r="AH70"/>
  <c r="AH33"/>
  <c r="AH445" i="11"/>
  <c r="AH435"/>
  <c r="AH413"/>
  <c r="AH397"/>
  <c r="AH387"/>
  <c r="AH381"/>
  <c r="AH371"/>
  <c r="AH296"/>
  <c r="AH280"/>
  <c r="AH275"/>
  <c r="AH269"/>
  <c r="AH264"/>
  <c r="AH259"/>
  <c r="AH253"/>
  <c r="AH179"/>
  <c r="AH171"/>
  <c r="AH163"/>
  <c r="AH155"/>
  <c r="AH116"/>
  <c r="AH99"/>
  <c r="AH91"/>
  <c r="AH55"/>
  <c r="AH47"/>
  <c r="AH39"/>
  <c r="AH32"/>
  <c r="AH24"/>
  <c r="I179" i="7"/>
  <c r="K179" s="1"/>
  <c r="J179" i="13" s="1"/>
  <c r="AH439"/>
  <c r="AH407"/>
  <c r="AH383"/>
  <c r="AH352"/>
  <c r="AH319"/>
  <c r="AH192"/>
  <c r="AH175"/>
  <c r="AH151"/>
  <c r="AH111"/>
  <c r="AH96"/>
  <c r="AH64"/>
  <c r="AH31"/>
  <c r="AH12"/>
  <c r="AH346" i="18"/>
  <c r="AH314"/>
  <c r="AH289"/>
  <c r="AH265"/>
  <c r="AH217"/>
  <c r="AH186"/>
  <c r="AH165"/>
  <c r="AH58"/>
  <c r="AH41"/>
  <c r="AH18"/>
  <c r="AH457" i="11"/>
  <c r="AH447"/>
  <c r="AH441"/>
  <c r="AH431"/>
  <c r="AH415"/>
  <c r="AH409"/>
  <c r="AH404"/>
  <c r="AH399"/>
  <c r="AH393"/>
  <c r="AH383"/>
  <c r="AH377"/>
  <c r="AH367"/>
  <c r="AH356"/>
  <c r="AH345"/>
  <c r="AH324"/>
  <c r="AH313"/>
  <c r="AH308"/>
  <c r="AH297"/>
  <c r="AH281"/>
  <c r="AH271"/>
  <c r="AH265"/>
  <c r="AH255"/>
  <c r="AH248"/>
  <c r="AH240"/>
  <c r="AH235"/>
  <c r="AH227"/>
  <c r="AH219"/>
  <c r="AH212"/>
  <c r="AH196"/>
  <c r="AH188"/>
  <c r="AH112"/>
  <c r="AH84"/>
  <c r="AH76"/>
  <c r="AH68"/>
  <c r="AH447" i="13"/>
  <c r="AH416"/>
  <c r="AH359"/>
  <c r="AH335"/>
  <c r="AH268"/>
  <c r="AH256"/>
  <c r="AH239"/>
  <c r="AH227"/>
  <c r="AH215"/>
  <c r="AH196"/>
  <c r="AH127"/>
  <c r="AH115"/>
  <c r="AH100"/>
  <c r="AH71"/>
  <c r="AH52"/>
  <c r="AH35"/>
  <c r="AH16"/>
  <c r="AH458" i="18"/>
  <c r="AH425"/>
  <c r="AH393"/>
  <c r="AH361"/>
  <c r="AH322"/>
  <c r="AH290"/>
  <c r="AH270"/>
  <c r="AH250"/>
  <c r="AH234"/>
  <c r="AH222"/>
  <c r="AH202"/>
  <c r="AH173"/>
  <c r="AH149"/>
  <c r="AH106"/>
  <c r="AH78"/>
  <c r="AH61"/>
  <c r="AH45"/>
  <c r="AH25"/>
  <c r="AH9"/>
  <c r="AH464" i="11"/>
  <c r="AH459"/>
  <c r="AH453"/>
  <c r="AH448"/>
  <c r="AH443"/>
  <c r="AH437"/>
  <c r="AH432"/>
  <c r="AH416"/>
  <c r="AH411"/>
  <c r="AH400"/>
  <c r="AH395"/>
  <c r="AH389"/>
  <c r="AH384"/>
  <c r="AH379"/>
  <c r="AH373"/>
  <c r="AH368"/>
  <c r="AH352"/>
  <c r="AH347"/>
  <c r="AH341"/>
  <c r="AH325"/>
  <c r="AH320"/>
  <c r="AH315"/>
  <c r="AH309"/>
  <c r="AH304"/>
  <c r="AH299"/>
  <c r="AH293"/>
  <c r="AH283"/>
  <c r="AH277"/>
  <c r="AH272"/>
  <c r="AH267"/>
  <c r="AH261"/>
  <c r="AH256"/>
  <c r="AH251"/>
  <c r="AH243"/>
  <c r="AH236"/>
  <c r="AH228"/>
  <c r="AH220"/>
  <c r="AH208"/>
  <c r="AH191"/>
  <c r="AH183"/>
  <c r="AH175"/>
  <c r="AH159"/>
  <c r="AH151"/>
  <c r="AH140"/>
  <c r="AH135"/>
  <c r="AH127"/>
  <c r="AH119"/>
  <c r="AH108"/>
  <c r="AH103"/>
  <c r="AH95"/>
  <c r="AH87"/>
  <c r="AH79"/>
  <c r="AH71"/>
  <c r="AH64"/>
  <c r="AH51"/>
  <c r="AH43"/>
  <c r="AH36"/>
  <c r="AH28"/>
  <c r="AH20"/>
  <c r="AH431" i="13"/>
  <c r="AH415"/>
  <c r="AH367"/>
  <c r="AH351"/>
  <c r="AH328"/>
  <c r="AH255"/>
  <c r="AH199"/>
  <c r="AH131"/>
  <c r="AH112"/>
  <c r="AH103"/>
  <c r="AH92"/>
  <c r="AH55"/>
  <c r="AH330" i="18"/>
  <c r="AH141"/>
  <c r="AH86"/>
  <c r="AH462" i="11"/>
  <c r="AH458"/>
  <c r="AH454"/>
  <c r="AH438"/>
  <c r="AH398"/>
  <c r="AH394"/>
  <c r="AH390"/>
  <c r="AH374"/>
  <c r="AH342"/>
  <c r="AH338"/>
  <c r="AH334"/>
  <c r="AH314"/>
  <c r="AH294"/>
  <c r="AH290"/>
  <c r="AH286"/>
  <c r="AH266"/>
  <c r="AH254"/>
  <c r="AH234"/>
  <c r="AH186"/>
  <c r="AH166"/>
  <c r="AH134"/>
  <c r="AH130"/>
  <c r="AH126"/>
  <c r="AH122"/>
  <c r="AH102"/>
  <c r="AH98"/>
  <c r="AH94"/>
  <c r="AH90"/>
  <c r="AG427" i="13"/>
  <c r="AG415"/>
  <c r="AG413"/>
  <c r="AG76"/>
  <c r="AG425" i="18"/>
  <c r="AG108" i="13"/>
  <c r="AG64"/>
  <c r="AG439" i="18"/>
  <c r="AG431"/>
  <c r="AG358"/>
  <c r="AG350"/>
  <c r="AG296"/>
  <c r="AG284"/>
  <c r="AG264"/>
  <c r="AG198"/>
  <c r="AG110"/>
  <c r="AG104"/>
  <c r="AG31"/>
  <c r="I189" i="6"/>
  <c r="K189" s="1"/>
  <c r="I189" i="13" s="1"/>
  <c r="AG421" i="18"/>
  <c r="AG366"/>
  <c r="AG276"/>
  <c r="AG70"/>
  <c r="AG68"/>
  <c r="AG453"/>
  <c r="AG451"/>
  <c r="AG337"/>
  <c r="AG268"/>
  <c r="AG196"/>
  <c r="AG190"/>
  <c r="AG178"/>
  <c r="AG176"/>
  <c r="AG13"/>
  <c r="I309" i="6"/>
  <c r="K309" s="1"/>
  <c r="I309" i="13" s="1"/>
  <c r="AG182"/>
  <c r="AG181"/>
  <c r="AG153" i="18"/>
  <c r="AG46"/>
  <c r="AG23"/>
  <c r="I317" i="6"/>
  <c r="K317" s="1"/>
  <c r="I317" i="13" s="1"/>
  <c r="I251" i="6"/>
  <c r="K251" s="1"/>
  <c r="I251" i="13" s="1"/>
  <c r="I211" i="6"/>
  <c r="K211" s="1"/>
  <c r="I211" i="13" s="1"/>
  <c r="I129" i="6"/>
  <c r="K129" s="1"/>
  <c r="I129" i="13" s="1"/>
  <c r="AG426"/>
  <c r="AG450" i="18"/>
  <c r="AG422"/>
  <c r="AG355"/>
  <c r="AG326"/>
  <c r="AG322"/>
  <c r="AG292"/>
  <c r="AG249"/>
  <c r="AG216"/>
  <c r="AG197"/>
  <c r="AG193"/>
  <c r="AG186"/>
  <c r="AG174"/>
  <c r="AG142"/>
  <c r="AG96"/>
  <c r="AG88"/>
  <c r="AG67"/>
  <c r="AG18"/>
  <c r="AG12"/>
  <c r="I179" i="6"/>
  <c r="K179" s="1"/>
  <c r="I179" i="13" s="1"/>
  <c r="I91" i="6"/>
  <c r="K91" s="1"/>
  <c r="I91" i="13" s="1"/>
  <c r="AG436"/>
  <c r="AG342"/>
  <c r="AG341"/>
  <c r="AG44"/>
  <c r="AG11"/>
  <c r="AG10"/>
  <c r="AG9"/>
  <c r="AG42"/>
  <c r="AG376" i="18"/>
  <c r="AG370"/>
  <c r="AG294"/>
  <c r="AG290"/>
  <c r="AG119"/>
  <c r="I349" i="6"/>
  <c r="K349" s="1"/>
  <c r="I349" i="13" s="1"/>
  <c r="I289" i="6"/>
  <c r="K289" s="1"/>
  <c r="I289" i="13" s="1"/>
  <c r="AG448" i="18"/>
  <c r="AG438"/>
  <c r="AG430"/>
  <c r="AG390"/>
  <c r="AG338"/>
  <c r="AG334"/>
  <c r="AG315"/>
  <c r="AG313"/>
  <c r="AG306"/>
  <c r="AG304"/>
  <c r="AG302"/>
  <c r="AG281"/>
  <c r="AG247"/>
  <c r="AG207"/>
  <c r="AG191"/>
  <c r="AG151"/>
  <c r="AG148"/>
  <c r="AG146"/>
  <c r="AG132"/>
  <c r="AG82"/>
  <c r="AG50"/>
  <c r="AG48"/>
  <c r="I339" i="6"/>
  <c r="K339" s="1"/>
  <c r="I339" i="13" s="1"/>
  <c r="I21" i="6"/>
  <c r="K21" s="1"/>
  <c r="I21" i="13" s="1"/>
  <c r="AG395"/>
  <c r="AG394"/>
  <c r="AG383"/>
  <c r="AG382"/>
  <c r="AG381"/>
  <c r="AG352"/>
  <c r="AG311"/>
  <c r="AG310"/>
  <c r="AG309"/>
  <c r="AG246"/>
  <c r="AG245"/>
  <c r="AG214"/>
  <c r="AG213"/>
  <c r="AG172"/>
  <c r="AG149"/>
  <c r="AG21"/>
  <c r="I419" i="6"/>
  <c r="K419" s="1"/>
  <c r="I419" i="13" s="1"/>
  <c r="I367" i="6"/>
  <c r="K367" s="1"/>
  <c r="I367" i="13" s="1"/>
  <c r="I338" i="6"/>
  <c r="K338" s="1"/>
  <c r="I338" i="13" s="1"/>
  <c r="I266" i="6"/>
  <c r="K266" s="1"/>
  <c r="I266" i="13" s="1"/>
  <c r="I188" i="6"/>
  <c r="K188" s="1"/>
  <c r="I188" i="13" s="1"/>
  <c r="I180" i="6"/>
  <c r="K180" s="1"/>
  <c r="I180" i="13" s="1"/>
  <c r="I148" i="6"/>
  <c r="K148" s="1"/>
  <c r="I148" i="13" s="1"/>
  <c r="I92" i="6"/>
  <c r="K92" s="1"/>
  <c r="I92" i="13" s="1"/>
  <c r="I52" i="6"/>
  <c r="K52" s="1"/>
  <c r="I52" i="13" s="1"/>
  <c r="I20" i="6"/>
  <c r="K20" s="1"/>
  <c r="I20" i="13" s="1"/>
  <c r="I452" i="6"/>
  <c r="K452" s="1"/>
  <c r="I452" i="13" s="1"/>
  <c r="I387" i="6"/>
  <c r="K387" s="1"/>
  <c r="I387" i="13" s="1"/>
  <c r="I230" i="6"/>
  <c r="K230" s="1"/>
  <c r="I230" i="13" s="1"/>
  <c r="I192" i="6"/>
  <c r="K192" s="1"/>
  <c r="I192" i="13" s="1"/>
  <c r="I152" i="6"/>
  <c r="K152" s="1"/>
  <c r="I152" i="13" s="1"/>
  <c r="I114" i="6"/>
  <c r="K114" s="1"/>
  <c r="I114" i="13" s="1"/>
  <c r="I24" i="6"/>
  <c r="K24" s="1"/>
  <c r="I24" i="13" s="1"/>
  <c r="I402" i="6"/>
  <c r="K402" s="1"/>
  <c r="I402" i="13" s="1"/>
  <c r="I391" i="6"/>
  <c r="K391" s="1"/>
  <c r="I391" i="13" s="1"/>
  <c r="I316" i="6"/>
  <c r="K316" s="1"/>
  <c r="I316" i="13" s="1"/>
  <c r="I288" i="6"/>
  <c r="K288" s="1"/>
  <c r="I288" i="13" s="1"/>
  <c r="I248" i="6"/>
  <c r="K248" s="1"/>
  <c r="I248" i="13" s="1"/>
  <c r="I210" i="6"/>
  <c r="K210" s="1"/>
  <c r="I210" i="13" s="1"/>
  <c r="I78" i="6"/>
  <c r="K78" s="1"/>
  <c r="I78" i="13" s="1"/>
  <c r="I438" i="6"/>
  <c r="K438" s="1"/>
  <c r="I438" i="13" s="1"/>
  <c r="I399" i="6"/>
  <c r="K399" s="1"/>
  <c r="I399" i="13" s="1"/>
  <c r="I370" i="6"/>
  <c r="K370" s="1"/>
  <c r="I370" i="13" s="1"/>
  <c r="I359" i="6"/>
  <c r="K359" s="1"/>
  <c r="I359" i="13" s="1"/>
  <c r="I320" i="6"/>
  <c r="K320" s="1"/>
  <c r="I320" i="13" s="1"/>
  <c r="I298" i="6"/>
  <c r="K298" s="1"/>
  <c r="I298" i="13" s="1"/>
  <c r="I174" i="6"/>
  <c r="K174" s="1"/>
  <c r="I174" i="13" s="1"/>
  <c r="I134" i="6"/>
  <c r="K134" s="1"/>
  <c r="I134" i="13" s="1"/>
  <c r="I46" i="6"/>
  <c r="K46" s="1"/>
  <c r="I46" i="13" s="1"/>
  <c r="AG456" i="18"/>
  <c r="AG456" i="13"/>
  <c r="I451" i="6"/>
  <c r="K451" s="1"/>
  <c r="I451" i="13" s="1"/>
  <c r="AG449" i="18"/>
  <c r="AG449" i="13"/>
  <c r="I448" i="6"/>
  <c r="K448" s="1"/>
  <c r="I448" i="13" s="1"/>
  <c r="AG444" i="18"/>
  <c r="AG444" i="13"/>
  <c r="AG440" i="18"/>
  <c r="AG440" i="13"/>
  <c r="I437" i="6"/>
  <c r="K437" s="1"/>
  <c r="I437" i="13" s="1"/>
  <c r="I433" i="6"/>
  <c r="K433" s="1"/>
  <c r="I433" i="13" s="1"/>
  <c r="I425" i="6"/>
  <c r="K425" s="1"/>
  <c r="I425" i="13" s="1"/>
  <c r="I423" i="6"/>
  <c r="K423" s="1"/>
  <c r="I423" i="13" s="1"/>
  <c r="I421" i="6"/>
  <c r="K421" s="1"/>
  <c r="I421" i="13" s="1"/>
  <c r="AG419" i="18"/>
  <c r="AG419" i="13"/>
  <c r="I418" i="6"/>
  <c r="K418" s="1"/>
  <c r="I418" i="13" s="1"/>
  <c r="I414" i="6"/>
  <c r="K414" s="1"/>
  <c r="I414" i="13" s="1"/>
  <c r="AG412" i="18"/>
  <c r="AG412" i="13"/>
  <c r="I398" i="6"/>
  <c r="K398" s="1"/>
  <c r="I398" i="13" s="1"/>
  <c r="I396" i="6"/>
  <c r="K396" s="1"/>
  <c r="I396" i="13" s="1"/>
  <c r="AG392" i="18"/>
  <c r="AG392" i="13"/>
  <c r="AG389" i="18"/>
  <c r="AG389" i="13"/>
  <c r="AG387" i="18"/>
  <c r="AG387" i="13"/>
  <c r="I386" i="6"/>
  <c r="K386" s="1"/>
  <c r="I386" i="13" s="1"/>
  <c r="AG380" i="18"/>
  <c r="AG380" i="13"/>
  <c r="AG374" i="18"/>
  <c r="AG374" i="13"/>
  <c r="I366" i="6"/>
  <c r="K366" s="1"/>
  <c r="I366" i="13" s="1"/>
  <c r="I364" i="6"/>
  <c r="K364" s="1"/>
  <c r="I364" i="13" s="1"/>
  <c r="I362" i="6"/>
  <c r="K362" s="1"/>
  <c r="I362" i="13" s="1"/>
  <c r="AG360" i="18"/>
  <c r="AG360" i="13"/>
  <c r="I355" i="6"/>
  <c r="K355" s="1"/>
  <c r="I355" i="13" s="1"/>
  <c r="I343" i="6"/>
  <c r="K343" s="1"/>
  <c r="I343" i="13" s="1"/>
  <c r="I341" i="6"/>
  <c r="K341" s="1"/>
  <c r="I341" i="13" s="1"/>
  <c r="I336" i="6"/>
  <c r="K336" s="1"/>
  <c r="I336" i="13" s="1"/>
  <c r="I334" i="6"/>
  <c r="K334" s="1"/>
  <c r="I334" i="13" s="1"/>
  <c r="AG307" i="18"/>
  <c r="AG307" i="13"/>
  <c r="I304" i="6"/>
  <c r="K304" s="1"/>
  <c r="I304" i="13" s="1"/>
  <c r="I302" i="6"/>
  <c r="K302" s="1"/>
  <c r="I302" i="13" s="1"/>
  <c r="AG298" i="18"/>
  <c r="AG298" i="13"/>
  <c r="I297" i="6"/>
  <c r="K297" s="1"/>
  <c r="I297" i="13" s="1"/>
  <c r="I295" i="6"/>
  <c r="K295" s="1"/>
  <c r="I295" i="13" s="1"/>
  <c r="I293" i="6"/>
  <c r="K293" s="1"/>
  <c r="I293" i="13" s="1"/>
  <c r="I291" i="6"/>
  <c r="K291" s="1"/>
  <c r="I291" i="13" s="1"/>
  <c r="I286" i="6"/>
  <c r="K286" s="1"/>
  <c r="I286" i="13" s="1"/>
  <c r="I280" i="6"/>
  <c r="K280" s="1"/>
  <c r="I280" i="13" s="1"/>
  <c r="AG275" i="18"/>
  <c r="AG275" i="13"/>
  <c r="AG273" i="18"/>
  <c r="AG273" i="13"/>
  <c r="AG271" i="18"/>
  <c r="AG271" i="13"/>
  <c r="AG269" i="18"/>
  <c r="AG269" i="13"/>
  <c r="AG267" i="18"/>
  <c r="AG267" i="13"/>
  <c r="I264" i="6"/>
  <c r="K264" s="1"/>
  <c r="I264" i="13" s="1"/>
  <c r="AG258" i="18"/>
  <c r="AG258" i="13"/>
  <c r="I253" i="6"/>
  <c r="K253" s="1"/>
  <c r="I253" i="13" s="1"/>
  <c r="I244" i="6"/>
  <c r="K244" s="1"/>
  <c r="I244" i="13" s="1"/>
  <c r="I229" i="6"/>
  <c r="K229" s="1"/>
  <c r="I229" i="13" s="1"/>
  <c r="I227" i="6"/>
  <c r="K227" s="1"/>
  <c r="I227" i="13" s="1"/>
  <c r="I223" i="6"/>
  <c r="K223" s="1"/>
  <c r="I223" i="13" s="1"/>
  <c r="I217" i="6"/>
  <c r="K217" s="1"/>
  <c r="I217" i="13" s="1"/>
  <c r="I215" i="6"/>
  <c r="K215" s="1"/>
  <c r="I215" i="13" s="1"/>
  <c r="I213" i="6"/>
  <c r="K213" s="1"/>
  <c r="I213" i="13" s="1"/>
  <c r="I208" i="6"/>
  <c r="K208" s="1"/>
  <c r="I208" i="13" s="1"/>
  <c r="I206" i="6"/>
  <c r="K206" s="1"/>
  <c r="I206" i="13" s="1"/>
  <c r="AG202" i="18"/>
  <c r="AG202" i="13"/>
  <c r="AG194" i="18"/>
  <c r="AG194" i="13"/>
  <c r="I182" i="6"/>
  <c r="K182" s="1"/>
  <c r="I182" i="13" s="1"/>
  <c r="AG175" i="18"/>
  <c r="AG175" i="13"/>
  <c r="AG162" i="18"/>
  <c r="AG162" i="13"/>
  <c r="AG157" i="18"/>
  <c r="AG157" i="13"/>
  <c r="AG155" i="18"/>
  <c r="AG155" i="13"/>
  <c r="I150" i="6"/>
  <c r="K150" s="1"/>
  <c r="I150" i="13" s="1"/>
  <c r="I145" i="6"/>
  <c r="K145" s="1"/>
  <c r="I145" i="13" s="1"/>
  <c r="I143" i="6"/>
  <c r="K143" s="1"/>
  <c r="I143" i="13" s="1"/>
  <c r="I132" i="6"/>
  <c r="K132" s="1"/>
  <c r="I132" i="13" s="1"/>
  <c r="I130" i="6"/>
  <c r="K130" s="1"/>
  <c r="I130" i="13" s="1"/>
  <c r="AG126" i="18"/>
  <c r="AG126" i="13"/>
  <c r="AG115" i="18"/>
  <c r="AG115" i="13"/>
  <c r="I112" i="6"/>
  <c r="K112" s="1"/>
  <c r="I112" i="13" s="1"/>
  <c r="I110" i="6"/>
  <c r="K110" s="1"/>
  <c r="I110" i="13" s="1"/>
  <c r="I108" i="6"/>
  <c r="K108" s="1"/>
  <c r="I108" i="13" s="1"/>
  <c r="I104" i="6"/>
  <c r="K104" s="1"/>
  <c r="I104" i="13" s="1"/>
  <c r="I102" i="6"/>
  <c r="K102" s="1"/>
  <c r="I102" i="13" s="1"/>
  <c r="AG100" i="18"/>
  <c r="AG100" i="13"/>
  <c r="AG98" i="18"/>
  <c r="AG98" i="13"/>
  <c r="AG84" i="18"/>
  <c r="AG84" i="13"/>
  <c r="AG79" i="18"/>
  <c r="AG79" i="13"/>
  <c r="I72" i="6"/>
  <c r="K72" s="1"/>
  <c r="I72" i="13" s="1"/>
  <c r="I68" i="6"/>
  <c r="K68" s="1"/>
  <c r="I68" i="13" s="1"/>
  <c r="I66" i="6"/>
  <c r="K66" s="1"/>
  <c r="I66" i="13" s="1"/>
  <c r="I64" i="6"/>
  <c r="K64" s="1"/>
  <c r="I64" i="13" s="1"/>
  <c r="AG62" i="18"/>
  <c r="AG62" i="13"/>
  <c r="AG59" i="18"/>
  <c r="AG59" i="13"/>
  <c r="AG47" i="18"/>
  <c r="AG47" i="13"/>
  <c r="I42" i="6"/>
  <c r="K42" s="1"/>
  <c r="I42" i="13" s="1"/>
  <c r="AG29" i="18"/>
  <c r="AG29" i="13"/>
  <c r="I22" i="6"/>
  <c r="K22" s="1"/>
  <c r="I22" i="13" s="1"/>
  <c r="I19" i="6"/>
  <c r="K19" s="1"/>
  <c r="I19" i="13" s="1"/>
  <c r="I13" i="6"/>
  <c r="K13" s="1"/>
  <c r="I13" i="13" s="1"/>
  <c r="I11" i="6"/>
  <c r="K11" s="1"/>
  <c r="I11" i="13" s="1"/>
  <c r="I443" i="6"/>
  <c r="K443" s="1"/>
  <c r="I443" i="13" s="1"/>
  <c r="I441" i="6"/>
  <c r="K441" s="1"/>
  <c r="I441" i="13" s="1"/>
  <c r="I439" i="6"/>
  <c r="K439" s="1"/>
  <c r="I439" i="13" s="1"/>
  <c r="AG435" i="18"/>
  <c r="AG435" i="13"/>
  <c r="AG433" i="18"/>
  <c r="AG433" i="13"/>
  <c r="AG423" i="18"/>
  <c r="AG423" i="13"/>
  <c r="AG418" i="18"/>
  <c r="AG418" i="13"/>
  <c r="AG416" i="18"/>
  <c r="AG416" i="13"/>
  <c r="I413" i="6"/>
  <c r="K413" s="1"/>
  <c r="I413" i="13" s="1"/>
  <c r="I403" i="6"/>
  <c r="K403" s="1"/>
  <c r="I403" i="13" s="1"/>
  <c r="AG401" i="18"/>
  <c r="AG401" i="13"/>
  <c r="AG396" i="18"/>
  <c r="AG396" i="13"/>
  <c r="AG386" i="18"/>
  <c r="AG386" i="13"/>
  <c r="AG384" i="18"/>
  <c r="AG384" i="13"/>
  <c r="I381" i="6"/>
  <c r="K381" s="1"/>
  <c r="I381" i="13" s="1"/>
  <c r="I373" i="6"/>
  <c r="K373" s="1"/>
  <c r="I373" i="13" s="1"/>
  <c r="AG369" i="18"/>
  <c r="AG369" i="13"/>
  <c r="AG364" i="18"/>
  <c r="AG364" i="13"/>
  <c r="AG362" i="18"/>
  <c r="AG362" i="13"/>
  <c r="AG353" i="18"/>
  <c r="AG353" i="13"/>
  <c r="AG351" i="18"/>
  <c r="AG351" i="13"/>
  <c r="AG345" i="18"/>
  <c r="AG345" i="13"/>
  <c r="AG339" i="18"/>
  <c r="AG339" i="13"/>
  <c r="I333" i="6"/>
  <c r="K333" s="1"/>
  <c r="I333" i="13" s="1"/>
  <c r="I329" i="6"/>
  <c r="K329" s="1"/>
  <c r="I329" i="13" s="1"/>
  <c r="I327" i="6"/>
  <c r="K327" s="1"/>
  <c r="I327" i="13" s="1"/>
  <c r="I325" i="6"/>
  <c r="K325" s="1"/>
  <c r="I325" i="13" s="1"/>
  <c r="I323" i="6"/>
  <c r="K323" s="1"/>
  <c r="I323" i="13" s="1"/>
  <c r="AG317" i="18"/>
  <c r="AG317" i="13"/>
  <c r="I301" i="6"/>
  <c r="K301" s="1"/>
  <c r="I301" i="13" s="1"/>
  <c r="I299" i="6"/>
  <c r="K299" s="1"/>
  <c r="I299" i="13" s="1"/>
  <c r="AG297" i="18"/>
  <c r="AG297" i="13"/>
  <c r="AG291" i="18"/>
  <c r="AG291" i="13"/>
  <c r="AG289" i="18"/>
  <c r="AG289" i="13"/>
  <c r="AG286" i="18"/>
  <c r="AG286" i="13"/>
  <c r="AG282" i="18"/>
  <c r="AG282" i="13"/>
  <c r="AG280" i="18"/>
  <c r="AG280" i="13"/>
  <c r="I272" i="6"/>
  <c r="K272" s="1"/>
  <c r="I272" i="13" s="1"/>
  <c r="I270" i="6"/>
  <c r="K270" s="1"/>
  <c r="I270" i="13" s="1"/>
  <c r="I261" i="6"/>
  <c r="K261" s="1"/>
  <c r="I261" i="13" s="1"/>
  <c r="AG253" i="18"/>
  <c r="AG253" i="13"/>
  <c r="AG251" i="18"/>
  <c r="AG251" i="13"/>
  <c r="I241" i="6"/>
  <c r="K241" s="1"/>
  <c r="I241" i="13" s="1"/>
  <c r="I239" i="6"/>
  <c r="K239" s="1"/>
  <c r="I239" i="13" s="1"/>
  <c r="I233" i="6"/>
  <c r="K233" s="1"/>
  <c r="I233" i="13" s="1"/>
  <c r="AG227" i="18"/>
  <c r="AG227" i="13"/>
  <c r="AG223" i="18"/>
  <c r="AG223" i="13"/>
  <c r="AG221" i="18"/>
  <c r="AG221" i="13"/>
  <c r="AG217" i="18"/>
  <c r="AG217" i="13"/>
  <c r="AG211" i="18"/>
  <c r="AG211" i="13"/>
  <c r="AG206" i="18"/>
  <c r="AG206" i="13"/>
  <c r="I205" i="6"/>
  <c r="K205" s="1"/>
  <c r="I205" i="13" s="1"/>
  <c r="I203" i="6"/>
  <c r="K203" s="1"/>
  <c r="I203" i="13" s="1"/>
  <c r="I199" i="6"/>
  <c r="K199" s="1"/>
  <c r="I199" i="13" s="1"/>
  <c r="AG189" i="18"/>
  <c r="AG189" i="13"/>
  <c r="AG184" i="18"/>
  <c r="AG184" i="13"/>
  <c r="AG180" i="18"/>
  <c r="AG180" i="13"/>
  <c r="AG179" i="18"/>
  <c r="AG179" i="13"/>
  <c r="I176" i="6"/>
  <c r="K176" s="1"/>
  <c r="I176" i="13" s="1"/>
  <c r="AG170" i="18"/>
  <c r="AG170" i="13"/>
  <c r="I165" i="6"/>
  <c r="K165" s="1"/>
  <c r="I165" i="13" s="1"/>
  <c r="I163" i="6"/>
  <c r="K163" s="1"/>
  <c r="I163" i="13" s="1"/>
  <c r="I156" i="6"/>
  <c r="K156" s="1"/>
  <c r="I156" i="13" s="1"/>
  <c r="AG145" i="18"/>
  <c r="AG145" i="13"/>
  <c r="AG143" i="18"/>
  <c r="AG143" i="13"/>
  <c r="AG141" i="18"/>
  <c r="AG141" i="13"/>
  <c r="AG130" i="18"/>
  <c r="AG130" i="13"/>
  <c r="I127" i="6"/>
  <c r="K127" s="1"/>
  <c r="I127" i="13" s="1"/>
  <c r="AG106" i="18"/>
  <c r="AG106" i="13"/>
  <c r="I101" i="6"/>
  <c r="K101" s="1"/>
  <c r="I101" i="13" s="1"/>
  <c r="I99" i="6"/>
  <c r="K99" s="1"/>
  <c r="I99" i="13" s="1"/>
  <c r="I95" i="6"/>
  <c r="K95" s="1"/>
  <c r="I95" i="13" s="1"/>
  <c r="I89" i="6"/>
  <c r="K89" s="1"/>
  <c r="I89" i="13" s="1"/>
  <c r="I80" i="6"/>
  <c r="K80" s="1"/>
  <c r="I80" i="13" s="1"/>
  <c r="AG74" i="18"/>
  <c r="AG74" i="13"/>
  <c r="AG66" i="18"/>
  <c r="AG66" i="13"/>
  <c r="I58" i="6"/>
  <c r="K58" s="1"/>
  <c r="I58" i="13" s="1"/>
  <c r="I54" i="6"/>
  <c r="K54" s="1"/>
  <c r="I54" i="13" s="1"/>
  <c r="AG52" i="18"/>
  <c r="AG52" i="13"/>
  <c r="AG51" i="18"/>
  <c r="AG51" i="13"/>
  <c r="I50" i="6"/>
  <c r="K50" s="1"/>
  <c r="I50" i="13" s="1"/>
  <c r="I41" i="6"/>
  <c r="K41" s="1"/>
  <c r="I41" i="13" s="1"/>
  <c r="I39" i="6"/>
  <c r="K39" s="1"/>
  <c r="I39" i="13" s="1"/>
  <c r="I37" i="6"/>
  <c r="K37" s="1"/>
  <c r="I37" i="13" s="1"/>
  <c r="I28" i="6"/>
  <c r="K28" s="1"/>
  <c r="I28" i="13" s="1"/>
  <c r="I26" i="6"/>
  <c r="K26" s="1"/>
  <c r="I26" i="13" s="1"/>
  <c r="AG19" i="18"/>
  <c r="AG19" i="13"/>
  <c r="AG17" i="18"/>
  <c r="AG17" i="13"/>
  <c r="AG15" i="18"/>
  <c r="AG15" i="13"/>
  <c r="AG459"/>
  <c r="AG458"/>
  <c r="AG457"/>
  <c r="AG404"/>
  <c r="AG393"/>
  <c r="AG332"/>
  <c r="AG204"/>
  <c r="AG118"/>
  <c r="AG117"/>
  <c r="AG55"/>
  <c r="AG54"/>
  <c r="AG53"/>
  <c r="AG41"/>
  <c r="AG447" i="18"/>
  <c r="AG441"/>
  <c r="AG411"/>
  <c r="AG406"/>
  <c r="AG403"/>
  <c r="AG359"/>
  <c r="AG330"/>
  <c r="AG324"/>
  <c r="AG272"/>
  <c r="AG266"/>
  <c r="AG260"/>
  <c r="AG250"/>
  <c r="AG236"/>
  <c r="AG164"/>
  <c r="AG127"/>
  <c r="AG99"/>
  <c r="AG89"/>
  <c r="AG80"/>
  <c r="AG63"/>
  <c r="AG34"/>
  <c r="I350" i="6"/>
  <c r="K350" s="1"/>
  <c r="I350" i="13" s="1"/>
  <c r="I347" i="6"/>
  <c r="K347" s="1"/>
  <c r="I347" i="13" s="1"/>
  <c r="I277" i="6"/>
  <c r="K277" s="1"/>
  <c r="I277" i="13" s="1"/>
  <c r="I257" i="6"/>
  <c r="K257" s="1"/>
  <c r="I257" i="13" s="1"/>
  <c r="I219" i="6"/>
  <c r="K219" s="1"/>
  <c r="I219" i="13" s="1"/>
  <c r="I161" i="6"/>
  <c r="K161" s="1"/>
  <c r="I161" i="13" s="1"/>
  <c r="I123" i="6"/>
  <c r="K123" s="1"/>
  <c r="I123" i="13" s="1"/>
  <c r="I93" i="6"/>
  <c r="K93" s="1"/>
  <c r="I93" i="13" s="1"/>
  <c r="I83" i="6"/>
  <c r="K83" s="1"/>
  <c r="I83" i="13" s="1"/>
  <c r="I61" i="6"/>
  <c r="K61" s="1"/>
  <c r="I61" i="13" s="1"/>
  <c r="I33" i="6"/>
  <c r="K33" s="1"/>
  <c r="I33" i="13" s="1"/>
  <c r="AG443"/>
  <c r="AG442"/>
  <c r="AG399"/>
  <c r="AG397"/>
  <c r="AG388"/>
  <c r="AG378"/>
  <c r="AG377"/>
  <c r="AG327"/>
  <c r="AG325"/>
  <c r="AG263"/>
  <c r="AG262"/>
  <c r="AG261"/>
  <c r="AG220"/>
  <c r="AG199"/>
  <c r="AG156"/>
  <c r="AG135"/>
  <c r="AG134"/>
  <c r="AG92"/>
  <c r="AG71"/>
  <c r="AG27"/>
  <c r="AG26"/>
  <c r="AG25"/>
  <c r="AG455" i="18"/>
  <c r="AG455" i="13"/>
  <c r="I434" i="6"/>
  <c r="K434" s="1"/>
  <c r="I434" i="13" s="1"/>
  <c r="I430" i="6"/>
  <c r="K430" s="1"/>
  <c r="I430" i="13" s="1"/>
  <c r="I428" i="6"/>
  <c r="K428" s="1"/>
  <c r="I428" i="13" s="1"/>
  <c r="I426" i="6"/>
  <c r="K426" s="1"/>
  <c r="I426" i="13" s="1"/>
  <c r="I417" i="6"/>
  <c r="K417" s="1"/>
  <c r="I417" i="13" s="1"/>
  <c r="I415" i="6"/>
  <c r="K415" s="1"/>
  <c r="I415" i="13" s="1"/>
  <c r="AG407" i="18"/>
  <c r="AG407" i="13"/>
  <c r="AG405" i="18"/>
  <c r="AG405" i="13"/>
  <c r="I385" i="6"/>
  <c r="K385" s="1"/>
  <c r="I385" i="13" s="1"/>
  <c r="I383" i="6"/>
  <c r="K383" s="1"/>
  <c r="I383" i="13" s="1"/>
  <c r="AG375" i="18"/>
  <c r="AG375" i="13"/>
  <c r="AG373" i="18"/>
  <c r="AG373" i="13"/>
  <c r="I365" i="6"/>
  <c r="K365" s="1"/>
  <c r="I365" i="13" s="1"/>
  <c r="I356" i="6"/>
  <c r="K356" s="1"/>
  <c r="I356" i="13" s="1"/>
  <c r="I354" i="6"/>
  <c r="K354" s="1"/>
  <c r="I354" i="13" s="1"/>
  <c r="I352" i="6"/>
  <c r="K352" s="1"/>
  <c r="I352" i="13" s="1"/>
  <c r="AG349" i="18"/>
  <c r="AG349" i="13"/>
  <c r="AG347" i="18"/>
  <c r="AG347" i="13"/>
  <c r="I342" i="6"/>
  <c r="K342" s="1"/>
  <c r="I342" i="13" s="1"/>
  <c r="AG333" i="18"/>
  <c r="AG333" i="13"/>
  <c r="AG329" i="18"/>
  <c r="AG329" i="13"/>
  <c r="AG321" i="18"/>
  <c r="AG321" i="13"/>
  <c r="I318" i="6"/>
  <c r="K318" s="1"/>
  <c r="I318" i="13" s="1"/>
  <c r="I315" i="6"/>
  <c r="K315" s="1"/>
  <c r="I315" i="13" s="1"/>
  <c r="I311" i="6"/>
  <c r="K311" s="1"/>
  <c r="I311" i="13" s="1"/>
  <c r="I308" i="6"/>
  <c r="K308" s="1"/>
  <c r="I308" i="13" s="1"/>
  <c r="I303" i="6"/>
  <c r="K303" s="1"/>
  <c r="I303" i="13" s="1"/>
  <c r="AG301" i="18"/>
  <c r="AG301" i="13"/>
  <c r="I294" i="6"/>
  <c r="K294" s="1"/>
  <c r="I294" i="13" s="1"/>
  <c r="I290" i="6"/>
  <c r="K290" s="1"/>
  <c r="I290" i="13" s="1"/>
  <c r="I285" i="6"/>
  <c r="K285" s="1"/>
  <c r="I285" i="13" s="1"/>
  <c r="I283" i="6"/>
  <c r="K283" s="1"/>
  <c r="I283" i="13" s="1"/>
  <c r="I281" i="6"/>
  <c r="K281" s="1"/>
  <c r="I281" i="13" s="1"/>
  <c r="I276" i="6"/>
  <c r="K276" s="1"/>
  <c r="I276" i="13" s="1"/>
  <c r="I265" i="6"/>
  <c r="K265" s="1"/>
  <c r="I265" i="13" s="1"/>
  <c r="AG257" i="18"/>
  <c r="AG257" i="13"/>
  <c r="I256" i="6"/>
  <c r="K256" s="1"/>
  <c r="I256" i="13" s="1"/>
  <c r="I254" i="6"/>
  <c r="K254" s="1"/>
  <c r="I254" i="13" s="1"/>
  <c r="AG248" i="18"/>
  <c r="AG248" i="13"/>
  <c r="I247" i="6"/>
  <c r="K247" s="1"/>
  <c r="I247" i="13" s="1"/>
  <c r="AG237" i="18"/>
  <c r="AG237" i="13"/>
  <c r="AG235" i="18"/>
  <c r="AG235" i="13"/>
  <c r="I224" i="6"/>
  <c r="K224" s="1"/>
  <c r="I224" i="13" s="1"/>
  <c r="I222" i="6"/>
  <c r="K222" s="1"/>
  <c r="I222" i="13" s="1"/>
  <c r="AG219" i="18"/>
  <c r="AG219" i="13"/>
  <c r="I216" i="6"/>
  <c r="K216" s="1"/>
  <c r="I216" i="13" s="1"/>
  <c r="I214" i="6"/>
  <c r="K214" s="1"/>
  <c r="I214" i="13" s="1"/>
  <c r="AG205" i="18"/>
  <c r="AG205" i="13"/>
  <c r="AG203" i="18"/>
  <c r="AG203" i="13"/>
  <c r="AG201" i="18"/>
  <c r="AG201" i="13"/>
  <c r="AG195" i="18"/>
  <c r="AG195" i="13"/>
  <c r="I187" i="6"/>
  <c r="K187" s="1"/>
  <c r="I187" i="13" s="1"/>
  <c r="I183" i="6"/>
  <c r="K183" s="1"/>
  <c r="I183" i="13" s="1"/>
  <c r="I173" i="6"/>
  <c r="K173" s="1"/>
  <c r="I173" i="13" s="1"/>
  <c r="I171" i="6"/>
  <c r="K171" s="1"/>
  <c r="I171" i="13" s="1"/>
  <c r="AG163" i="18"/>
  <c r="AG163" i="13"/>
  <c r="AG161" i="18"/>
  <c r="AG161" i="13"/>
  <c r="I160" i="6"/>
  <c r="K160" s="1"/>
  <c r="I160" i="13" s="1"/>
  <c r="AG158" i="18"/>
  <c r="AG158" i="13"/>
  <c r="AG152" i="18"/>
  <c r="AG152" i="13"/>
  <c r="I151" i="6"/>
  <c r="K151" s="1"/>
  <c r="I151" i="13" s="1"/>
  <c r="I146" i="6"/>
  <c r="K146" s="1"/>
  <c r="I146" i="13" s="1"/>
  <c r="I140" i="6"/>
  <c r="K140" s="1"/>
  <c r="I140" i="13" s="1"/>
  <c r="I138" i="6"/>
  <c r="K138" s="1"/>
  <c r="I138" i="13" s="1"/>
  <c r="AG136" i="18"/>
  <c r="AG136" i="13"/>
  <c r="AG125" i="18"/>
  <c r="AG125" i="13"/>
  <c r="AG123" i="18"/>
  <c r="AG123" i="13"/>
  <c r="I120" i="6"/>
  <c r="K120" s="1"/>
  <c r="I120" i="13" s="1"/>
  <c r="AG116" i="18"/>
  <c r="AG116" i="13"/>
  <c r="AG114" i="18"/>
  <c r="AG114" i="13"/>
  <c r="I103" i="6"/>
  <c r="K103" s="1"/>
  <c r="I103" i="13" s="1"/>
  <c r="AG97" i="18"/>
  <c r="AG97" i="13"/>
  <c r="AG95" i="18"/>
  <c r="AG95" i="13"/>
  <c r="AG93" i="18"/>
  <c r="AG93" i="13"/>
  <c r="AG83" i="18"/>
  <c r="AG83" i="13"/>
  <c r="AG78" i="18"/>
  <c r="AG78" i="13"/>
  <c r="I77" i="6"/>
  <c r="K77" s="1"/>
  <c r="I77" i="13" s="1"/>
  <c r="I75" i="6"/>
  <c r="K75" s="1"/>
  <c r="I75" i="13" s="1"/>
  <c r="AG61" i="18"/>
  <c r="AG61" i="13"/>
  <c r="AG56" i="18"/>
  <c r="AG56" i="13"/>
  <c r="I45" i="6"/>
  <c r="K45" s="1"/>
  <c r="I45" i="13" s="1"/>
  <c r="I43" i="6"/>
  <c r="K43" s="1"/>
  <c r="I43" i="13" s="1"/>
  <c r="AG35" i="18"/>
  <c r="AG35" i="13"/>
  <c r="AG33" i="18"/>
  <c r="AG33" i="13"/>
  <c r="AG28" i="18"/>
  <c r="AG28" i="13"/>
  <c r="AG24" i="18"/>
  <c r="AG24" i="13"/>
  <c r="I23" i="6"/>
  <c r="K23" s="1"/>
  <c r="I23" i="13" s="1"/>
  <c r="I16" i="6"/>
  <c r="K16" s="1"/>
  <c r="I16" i="13" s="1"/>
  <c r="I14" i="6"/>
  <c r="K14" s="1"/>
  <c r="I14" i="13" s="1"/>
  <c r="I12" i="6"/>
  <c r="K12" s="1"/>
  <c r="I12" i="13" s="1"/>
  <c r="I456" i="6"/>
  <c r="K456" s="1"/>
  <c r="I456" i="13" s="1"/>
  <c r="I446" i="6"/>
  <c r="K446" s="1"/>
  <c r="I446" i="13" s="1"/>
  <c r="I444" i="6"/>
  <c r="K444" s="1"/>
  <c r="I444" i="13" s="1"/>
  <c r="I442" i="6"/>
  <c r="K442" s="1"/>
  <c r="I442" i="13" s="1"/>
  <c r="AG434" i="18"/>
  <c r="AG434" i="13"/>
  <c r="AG432" i="18"/>
  <c r="AG432" i="13"/>
  <c r="AG428" i="18"/>
  <c r="AG428" i="13"/>
  <c r="AG424" i="18"/>
  <c r="AG424" i="13"/>
  <c r="AG417" i="18"/>
  <c r="AG417" i="13"/>
  <c r="I408" i="6"/>
  <c r="K408" s="1"/>
  <c r="I408" i="13" s="1"/>
  <c r="I404" i="6"/>
  <c r="K404" s="1"/>
  <c r="I404" i="13" s="1"/>
  <c r="AG400" i="18"/>
  <c r="AG400" i="13"/>
  <c r="I392" i="6"/>
  <c r="K392" s="1"/>
  <c r="I392" i="13" s="1"/>
  <c r="AG385" i="18"/>
  <c r="AG385" i="13"/>
  <c r="I376" i="6"/>
  <c r="K376" s="1"/>
  <c r="I376" i="13" s="1"/>
  <c r="I374" i="6"/>
  <c r="K374" s="1"/>
  <c r="I374" i="13" s="1"/>
  <c r="AG368" i="18"/>
  <c r="AG368" i="13"/>
  <c r="AG363" i="18"/>
  <c r="AG363" i="13"/>
  <c r="I360" i="6"/>
  <c r="K360" s="1"/>
  <c r="I360" i="13" s="1"/>
  <c r="AG356" i="18"/>
  <c r="AG356" i="13"/>
  <c r="AG354" i="18"/>
  <c r="AG354" i="13"/>
  <c r="AG340" i="18"/>
  <c r="AG340" i="13"/>
  <c r="AG335" i="18"/>
  <c r="AG335" i="13"/>
  <c r="I330" i="6"/>
  <c r="K330" s="1"/>
  <c r="I330" i="13" s="1"/>
  <c r="I326" i="6"/>
  <c r="K326" s="1"/>
  <c r="I326" i="13" s="1"/>
  <c r="I322" i="6"/>
  <c r="K322" s="1"/>
  <c r="I322" i="13" s="1"/>
  <c r="AG318" i="18"/>
  <c r="AG318" i="13"/>
  <c r="AG285" i="18"/>
  <c r="AG285" i="13"/>
  <c r="AG283" i="18"/>
  <c r="AG283" i="13"/>
  <c r="I269" i="6"/>
  <c r="K269" s="1"/>
  <c r="I269" i="13" s="1"/>
  <c r="I267" i="6"/>
  <c r="K267" s="1"/>
  <c r="I267" i="13" s="1"/>
  <c r="AG254" i="18"/>
  <c r="AG254" i="13"/>
  <c r="AG243" i="18"/>
  <c r="AG243" i="13"/>
  <c r="I236" i="6"/>
  <c r="K236" s="1"/>
  <c r="I236" i="13" s="1"/>
  <c r="I234" i="6"/>
  <c r="K234" s="1"/>
  <c r="I234" i="13" s="1"/>
  <c r="I232" i="6"/>
  <c r="K232" s="1"/>
  <c r="I232" i="13" s="1"/>
  <c r="AG228" i="18"/>
  <c r="AG228" i="13"/>
  <c r="AG226" i="18"/>
  <c r="AG226" i="13"/>
  <c r="AG212" i="18"/>
  <c r="AG212" i="13"/>
  <c r="I198" i="6"/>
  <c r="K198" s="1"/>
  <c r="I198" i="13" s="1"/>
  <c r="I196" i="6"/>
  <c r="K196" s="1"/>
  <c r="I196" i="13" s="1"/>
  <c r="AG187" i="18"/>
  <c r="AG187" i="13"/>
  <c r="AG173" i="18"/>
  <c r="AG173" i="13"/>
  <c r="AG171" i="18"/>
  <c r="AG171" i="13"/>
  <c r="I168" i="6"/>
  <c r="K168" s="1"/>
  <c r="I168" i="13" s="1"/>
  <c r="I159" i="6"/>
  <c r="K159" s="1"/>
  <c r="I159" i="13" s="1"/>
  <c r="AG138" i="18"/>
  <c r="AG138" i="13"/>
  <c r="I137" i="6"/>
  <c r="K137" s="1"/>
  <c r="I137" i="13" s="1"/>
  <c r="AG131" i="18"/>
  <c r="AG131" i="13"/>
  <c r="AG129" i="18"/>
  <c r="AG129" i="13"/>
  <c r="I128" i="6"/>
  <c r="K128" s="1"/>
  <c r="I128" i="13" s="1"/>
  <c r="I124" i="6"/>
  <c r="K124" s="1"/>
  <c r="I124" i="13" s="1"/>
  <c r="I115" i="6"/>
  <c r="K115" s="1"/>
  <c r="I115" i="13" s="1"/>
  <c r="AG111" i="18"/>
  <c r="AG111" i="13"/>
  <c r="AG109" i="18"/>
  <c r="AG109" i="13"/>
  <c r="AG107" i="18"/>
  <c r="AG107" i="13"/>
  <c r="AG105" i="18"/>
  <c r="AG105" i="13"/>
  <c r="I96" i="6"/>
  <c r="K96" s="1"/>
  <c r="I96" i="13" s="1"/>
  <c r="AG91" i="18"/>
  <c r="AG91" i="13"/>
  <c r="I90" i="6"/>
  <c r="K90" s="1"/>
  <c r="I90" i="13" s="1"/>
  <c r="I84" i="6"/>
  <c r="K84" s="1"/>
  <c r="I84" i="13" s="1"/>
  <c r="AG77" i="18"/>
  <c r="AG77" i="13"/>
  <c r="AG73" i="18"/>
  <c r="AG73" i="13"/>
  <c r="AG65" i="18"/>
  <c r="AG65" i="13"/>
  <c r="I62" i="6"/>
  <c r="K62" s="1"/>
  <c r="I62" i="13" s="1"/>
  <c r="I59" i="6"/>
  <c r="K59" s="1"/>
  <c r="I59" i="13" s="1"/>
  <c r="I57" i="6"/>
  <c r="K57" s="1"/>
  <c r="I57" i="13" s="1"/>
  <c r="I55" i="6"/>
  <c r="K55" s="1"/>
  <c r="I55" i="13" s="1"/>
  <c r="I49" i="6"/>
  <c r="K49" s="1"/>
  <c r="I49" i="13" s="1"/>
  <c r="I47" i="6"/>
  <c r="K47" s="1"/>
  <c r="I47" i="13" s="1"/>
  <c r="AG45" i="18"/>
  <c r="AG45" i="13"/>
  <c r="I38" i="6"/>
  <c r="K38" s="1"/>
  <c r="I38" i="13" s="1"/>
  <c r="I36" i="6"/>
  <c r="K36" s="1"/>
  <c r="I36" i="13" s="1"/>
  <c r="I34" i="6"/>
  <c r="K34" s="1"/>
  <c r="I34" i="13" s="1"/>
  <c r="I31" i="6"/>
  <c r="K31" s="1"/>
  <c r="I31" i="13" s="1"/>
  <c r="I27" i="6"/>
  <c r="K27" s="1"/>
  <c r="I27" i="13" s="1"/>
  <c r="I25" i="6"/>
  <c r="K25" s="1"/>
  <c r="I25" i="13" s="1"/>
  <c r="AG446"/>
  <c r="AG372"/>
  <c r="AG320"/>
  <c r="AG300"/>
  <c r="AG279"/>
  <c r="AG278"/>
  <c r="AG277"/>
  <c r="AG192"/>
  <c r="AG128"/>
  <c r="AG86"/>
  <c r="AG85"/>
  <c r="AG410" i="18"/>
  <c r="AG402"/>
  <c r="AG391"/>
  <c r="AG361"/>
  <c r="AG331"/>
  <c r="AG323"/>
  <c r="AG316"/>
  <c r="AG274"/>
  <c r="AG270"/>
  <c r="AG259"/>
  <c r="AG239"/>
  <c r="AG230"/>
  <c r="AG166"/>
  <c r="AG159"/>
  <c r="AG137"/>
  <c r="AG90"/>
  <c r="AG81"/>
  <c r="AG58"/>
  <c r="AG20"/>
  <c r="I307" i="6"/>
  <c r="K307" s="1"/>
  <c r="I307" i="13" s="1"/>
  <c r="I53" i="6"/>
  <c r="K53" s="1"/>
  <c r="I53" i="13" s="1"/>
  <c r="AG429"/>
  <c r="AG420"/>
  <c r="AG409"/>
  <c r="AG367"/>
  <c r="AG365"/>
  <c r="AG336"/>
  <c r="AG295"/>
  <c r="AG293"/>
  <c r="AG252"/>
  <c r="AG231"/>
  <c r="AG229"/>
  <c r="AG208"/>
  <c r="AG188"/>
  <c r="AG167"/>
  <c r="AG165"/>
  <c r="AG124"/>
  <c r="AG103"/>
  <c r="AG60"/>
  <c r="AG39"/>
  <c r="AG37"/>
  <c r="T291" i="18"/>
  <c r="T179"/>
  <c r="T399"/>
  <c r="T339"/>
  <c r="T251"/>
  <c r="T215"/>
  <c r="T135"/>
  <c r="T127"/>
  <c r="T71"/>
  <c r="T55"/>
  <c r="T343"/>
  <c r="T391"/>
  <c r="T255"/>
  <c r="T139"/>
  <c r="T115"/>
  <c r="T111"/>
  <c r="T19"/>
  <c r="H50" i="3"/>
  <c r="J50" s="1"/>
  <c r="F50" i="13" s="1"/>
  <c r="T50" s="1"/>
  <c r="T50" i="18"/>
  <c r="T459"/>
  <c r="T455"/>
  <c r="T431"/>
  <c r="T351"/>
  <c r="T327"/>
  <c r="T307"/>
  <c r="T283"/>
  <c r="T275"/>
  <c r="T231"/>
  <c r="T227"/>
  <c r="T207"/>
  <c r="T183"/>
  <c r="T155"/>
  <c r="T95"/>
  <c r="T87"/>
  <c r="T39"/>
  <c r="T31"/>
  <c r="T27"/>
  <c r="T34"/>
  <c r="T98"/>
  <c r="T447"/>
  <c r="T439"/>
  <c r="T435"/>
  <c r="T411"/>
  <c r="T395"/>
  <c r="T387"/>
  <c r="T315"/>
  <c r="T235"/>
  <c r="T219"/>
  <c r="T167"/>
  <c r="T59"/>
  <c r="T11"/>
  <c r="T457"/>
  <c r="H457" i="3"/>
  <c r="J457" s="1"/>
  <c r="F457" i="13" s="1"/>
  <c r="T457" s="1"/>
  <c r="T453" i="18"/>
  <c r="H453" i="3"/>
  <c r="J453" s="1"/>
  <c r="F453" i="13" s="1"/>
  <c r="T453" s="1"/>
  <c r="H445" i="3"/>
  <c r="J445" s="1"/>
  <c r="F445" i="13" s="1"/>
  <c r="T445" s="1"/>
  <c r="T445" i="18"/>
  <c r="T441"/>
  <c r="H441" i="3"/>
  <c r="J441" s="1"/>
  <c r="F441" i="13" s="1"/>
  <c r="T441" s="1"/>
  <c r="T437" i="18"/>
  <c r="H437" i="3"/>
  <c r="J437" s="1"/>
  <c r="F437" i="13" s="1"/>
  <c r="T437" s="1"/>
  <c r="H429" i="3"/>
  <c r="J429" s="1"/>
  <c r="F429" i="13" s="1"/>
  <c r="T429" s="1"/>
  <c r="T429" i="18"/>
  <c r="T425"/>
  <c r="H425" i="3"/>
  <c r="J425" s="1"/>
  <c r="F425" i="13" s="1"/>
  <c r="T425" s="1"/>
  <c r="T421" i="18"/>
  <c r="H421" i="3"/>
  <c r="J421" s="1"/>
  <c r="F421" i="13" s="1"/>
  <c r="T421" s="1"/>
  <c r="T413" i="18"/>
  <c r="H413" i="3"/>
  <c r="J413" s="1"/>
  <c r="F413" i="13" s="1"/>
  <c r="T413" s="1"/>
  <c r="H409" i="3"/>
  <c r="J409" s="1"/>
  <c r="F409" i="13" s="1"/>
  <c r="T409" s="1"/>
  <c r="T409" i="18"/>
  <c r="T405"/>
  <c r="H405" i="3"/>
  <c r="J405" s="1"/>
  <c r="F405" i="13" s="1"/>
  <c r="T405" s="1"/>
  <c r="T397" i="18"/>
  <c r="H397" i="3"/>
  <c r="J397" s="1"/>
  <c r="F397" i="13" s="1"/>
  <c r="T397" s="1"/>
  <c r="H393" i="3"/>
  <c r="J393" s="1"/>
  <c r="F393" i="13" s="1"/>
  <c r="T393" s="1"/>
  <c r="T393" i="18"/>
  <c r="T389"/>
  <c r="H389" i="3"/>
  <c r="J389" s="1"/>
  <c r="F389" i="13" s="1"/>
  <c r="T389" s="1"/>
  <c r="T381" i="18"/>
  <c r="H381" i="3"/>
  <c r="J381" s="1"/>
  <c r="F381" i="13" s="1"/>
  <c r="T381" s="1"/>
  <c r="T377" i="18"/>
  <c r="H377" i="3"/>
  <c r="J377" s="1"/>
  <c r="F377" i="13" s="1"/>
  <c r="T377" s="1"/>
  <c r="T373" i="18"/>
  <c r="H373" i="3"/>
  <c r="J373" s="1"/>
  <c r="F373" i="13" s="1"/>
  <c r="T373" s="1"/>
  <c r="T365" i="18"/>
  <c r="H365" i="3"/>
  <c r="J365" s="1"/>
  <c r="F365" i="13" s="1"/>
  <c r="T365" s="1"/>
  <c r="T361" i="18"/>
  <c r="H361" i="3"/>
  <c r="J361" s="1"/>
  <c r="F361" i="13" s="1"/>
  <c r="T361" s="1"/>
  <c r="T357" i="18"/>
  <c r="H357" i="3"/>
  <c r="J357" s="1"/>
  <c r="F357" i="13" s="1"/>
  <c r="T357" s="1"/>
  <c r="T349" i="18"/>
  <c r="H349" i="3"/>
  <c r="J349" s="1"/>
  <c r="F349" i="13" s="1"/>
  <c r="T349" s="1"/>
  <c r="T345" i="18"/>
  <c r="H345" i="3"/>
  <c r="J345" s="1"/>
  <c r="F345" i="13" s="1"/>
  <c r="T345" s="1"/>
  <c r="T341" i="18"/>
  <c r="H341" i="3"/>
  <c r="J341" s="1"/>
  <c r="F341" i="13" s="1"/>
  <c r="T341" s="1"/>
  <c r="T333" i="18"/>
  <c r="H333" i="3"/>
  <c r="J333" s="1"/>
  <c r="F333" i="13" s="1"/>
  <c r="T333" s="1"/>
  <c r="H329" i="3"/>
  <c r="J329" s="1"/>
  <c r="F329" i="13" s="1"/>
  <c r="T329" s="1"/>
  <c r="T329" i="18"/>
  <c r="T325"/>
  <c r="H325" i="3"/>
  <c r="J325" s="1"/>
  <c r="F325" i="13" s="1"/>
  <c r="T325" s="1"/>
  <c r="T317" i="18"/>
  <c r="H317" i="3"/>
  <c r="J317" s="1"/>
  <c r="F317" i="13" s="1"/>
  <c r="T317" s="1"/>
  <c r="H313" i="3"/>
  <c r="J313" s="1"/>
  <c r="F313" i="13" s="1"/>
  <c r="T313" s="1"/>
  <c r="T313" i="18"/>
  <c r="T309"/>
  <c r="H309" i="3"/>
  <c r="J309" s="1"/>
  <c r="F309" i="13" s="1"/>
  <c r="T309" s="1"/>
  <c r="T301" i="18"/>
  <c r="H301" i="3"/>
  <c r="J301" s="1"/>
  <c r="F301" i="13" s="1"/>
  <c r="T301" s="1"/>
  <c r="H297" i="3"/>
  <c r="J297" s="1"/>
  <c r="F297" i="13" s="1"/>
  <c r="T297" s="1"/>
  <c r="T297" i="18"/>
  <c r="T293"/>
  <c r="H293" i="3"/>
  <c r="J293" s="1"/>
  <c r="F293" i="13" s="1"/>
  <c r="T293" s="1"/>
  <c r="T285" i="18"/>
  <c r="H285" i="3"/>
  <c r="J285" s="1"/>
  <c r="F285" i="13" s="1"/>
  <c r="T285" s="1"/>
  <c r="T281" i="18"/>
  <c r="H281" i="3"/>
  <c r="J281" s="1"/>
  <c r="F281" i="13" s="1"/>
  <c r="T281" s="1"/>
  <c r="T277" i="18"/>
  <c r="H277" i="3"/>
  <c r="J277" s="1"/>
  <c r="F277" i="13" s="1"/>
  <c r="T277" s="1"/>
  <c r="H269" i="3"/>
  <c r="J269" s="1"/>
  <c r="F269" i="13" s="1"/>
  <c r="T269" s="1"/>
  <c r="T269" i="18"/>
  <c r="T265"/>
  <c r="H265" i="3"/>
  <c r="J265" s="1"/>
  <c r="F265" i="13" s="1"/>
  <c r="T265" s="1"/>
  <c r="T261" i="18"/>
  <c r="H261" i="3"/>
  <c r="J261" s="1"/>
  <c r="F261" i="13" s="1"/>
  <c r="T261" s="1"/>
  <c r="T253" i="18"/>
  <c r="H253" i="3"/>
  <c r="J253" s="1"/>
  <c r="F253" i="13" s="1"/>
  <c r="T253" s="1"/>
  <c r="H249" i="3"/>
  <c r="J249" s="1"/>
  <c r="F249" i="13" s="1"/>
  <c r="T249" s="1"/>
  <c r="T249" i="18"/>
  <c r="T245"/>
  <c r="H245" i="3"/>
  <c r="J245" s="1"/>
  <c r="F245" i="13" s="1"/>
  <c r="T245" s="1"/>
  <c r="T237" i="18"/>
  <c r="H237" i="3"/>
  <c r="J237" s="1"/>
  <c r="F237" i="13" s="1"/>
  <c r="T237" s="1"/>
  <c r="H233" i="3"/>
  <c r="J233" s="1"/>
  <c r="F233" i="13" s="1"/>
  <c r="T233" s="1"/>
  <c r="T233" i="18"/>
  <c r="T229"/>
  <c r="H229" i="3"/>
  <c r="J229" s="1"/>
  <c r="F229" i="13" s="1"/>
  <c r="T229" s="1"/>
  <c r="T221" i="18"/>
  <c r="H221" i="3"/>
  <c r="J221" s="1"/>
  <c r="F221" i="13" s="1"/>
  <c r="T221" s="1"/>
  <c r="H217" i="3"/>
  <c r="J217" s="1"/>
  <c r="F217" i="13" s="1"/>
  <c r="T217" s="1"/>
  <c r="T217" i="18"/>
  <c r="T213"/>
  <c r="H213" i="3"/>
  <c r="J213" s="1"/>
  <c r="F213" i="13" s="1"/>
  <c r="T213" s="1"/>
  <c r="H205" i="3"/>
  <c r="J205" s="1"/>
  <c r="F205" i="13" s="1"/>
  <c r="T205" s="1"/>
  <c r="T205" i="18"/>
  <c r="H201" i="3"/>
  <c r="J201" s="1"/>
  <c r="F201" i="13" s="1"/>
  <c r="T201" s="1"/>
  <c r="T201" i="18"/>
  <c r="T197"/>
  <c r="H197" i="3"/>
  <c r="J197" s="1"/>
  <c r="F197" i="13" s="1"/>
  <c r="T197" s="1"/>
  <c r="T189" i="18"/>
  <c r="H189" i="3"/>
  <c r="J189" s="1"/>
  <c r="F189" i="13" s="1"/>
  <c r="T189" s="1"/>
  <c r="T185" i="18"/>
  <c r="H185" i="3"/>
  <c r="J185" s="1"/>
  <c r="F185" i="13" s="1"/>
  <c r="T185" s="1"/>
  <c r="T181" i="18"/>
  <c r="H181" i="3"/>
  <c r="J181" s="1"/>
  <c r="F181" i="13" s="1"/>
  <c r="T181" s="1"/>
  <c r="T173" i="18"/>
  <c r="H173" i="3"/>
  <c r="J173" s="1"/>
  <c r="F173" i="13" s="1"/>
  <c r="T173" s="1"/>
  <c r="T169" i="18"/>
  <c r="H169" i="3"/>
  <c r="J169" s="1"/>
  <c r="F169" i="13" s="1"/>
  <c r="T169" s="1"/>
  <c r="T165" i="18"/>
  <c r="H165" i="3"/>
  <c r="J165" s="1"/>
  <c r="F165" i="13" s="1"/>
  <c r="T165" s="1"/>
  <c r="T157" i="18"/>
  <c r="H157" i="3"/>
  <c r="J157" s="1"/>
  <c r="F157" i="13" s="1"/>
  <c r="T157" s="1"/>
  <c r="H153" i="3"/>
  <c r="J153" s="1"/>
  <c r="F153" i="13" s="1"/>
  <c r="T153" s="1"/>
  <c r="T153" i="18"/>
  <c r="T149"/>
  <c r="H149" i="3"/>
  <c r="J149" s="1"/>
  <c r="F149" i="13" s="1"/>
  <c r="T149" s="1"/>
  <c r="T141" i="18"/>
  <c r="H141" i="3"/>
  <c r="J141" s="1"/>
  <c r="F141" i="13" s="1"/>
  <c r="T141" s="1"/>
  <c r="H137" i="3"/>
  <c r="J137" s="1"/>
  <c r="F137" i="13" s="1"/>
  <c r="T137" s="1"/>
  <c r="T137" i="18"/>
  <c r="T133"/>
  <c r="H133" i="3"/>
  <c r="J133" s="1"/>
  <c r="F133" i="13" s="1"/>
  <c r="T133" s="1"/>
  <c r="T125" i="18"/>
  <c r="H125" i="3"/>
  <c r="J125" s="1"/>
  <c r="F125" i="13" s="1"/>
  <c r="T125" s="1"/>
  <c r="T121" i="18"/>
  <c r="H121" i="3"/>
  <c r="J121" s="1"/>
  <c r="F121" i="13" s="1"/>
  <c r="T121" s="1"/>
  <c r="T117" i="18"/>
  <c r="H117" i="3"/>
  <c r="J117" s="1"/>
  <c r="F117" i="13" s="1"/>
  <c r="T117" s="1"/>
  <c r="T109" i="18"/>
  <c r="H109" i="3"/>
  <c r="J109" s="1"/>
  <c r="F109" i="13" s="1"/>
  <c r="T109" s="1"/>
  <c r="H105" i="3"/>
  <c r="J105" s="1"/>
  <c r="F105" i="13" s="1"/>
  <c r="T105" s="1"/>
  <c r="T105" i="18"/>
  <c r="T101"/>
  <c r="H101" i="3"/>
  <c r="J101" s="1"/>
  <c r="F101" i="13" s="1"/>
  <c r="T101" s="1"/>
  <c r="T93" i="18"/>
  <c r="H93" i="3"/>
  <c r="J93" s="1"/>
  <c r="F93" i="13" s="1"/>
  <c r="T93" s="1"/>
  <c r="T89" i="18"/>
  <c r="H89" i="3"/>
  <c r="J89" s="1"/>
  <c r="F89" i="13" s="1"/>
  <c r="T89" s="1"/>
  <c r="T85" i="18"/>
  <c r="H85" i="3"/>
  <c r="J85" s="1"/>
  <c r="F85" i="13" s="1"/>
  <c r="T85" s="1"/>
  <c r="T77" i="18"/>
  <c r="H77" i="3"/>
  <c r="J77" s="1"/>
  <c r="F77" i="13" s="1"/>
  <c r="T77" s="1"/>
  <c r="T73" i="18"/>
  <c r="H73" i="3"/>
  <c r="J73" s="1"/>
  <c r="F73" i="13" s="1"/>
  <c r="T73" s="1"/>
  <c r="T69" i="18"/>
  <c r="H69" i="3"/>
  <c r="J69" s="1"/>
  <c r="F69" i="13" s="1"/>
  <c r="T69" s="1"/>
  <c r="T61" i="18"/>
  <c r="H61" i="3"/>
  <c r="J61" s="1"/>
  <c r="F61" i="13" s="1"/>
  <c r="T61" s="1"/>
  <c r="H57" i="3"/>
  <c r="J57" s="1"/>
  <c r="F57" i="13" s="1"/>
  <c r="T57" s="1"/>
  <c r="T57" i="18"/>
  <c r="T53"/>
  <c r="H53" i="3"/>
  <c r="J53" s="1"/>
  <c r="F53" i="13" s="1"/>
  <c r="T53" s="1"/>
  <c r="H45" i="3"/>
  <c r="J45" s="1"/>
  <c r="F45" i="13" s="1"/>
  <c r="T45" s="1"/>
  <c r="T45" i="18"/>
  <c r="T41"/>
  <c r="H41" i="3"/>
  <c r="J41" s="1"/>
  <c r="F41" i="13" s="1"/>
  <c r="T41" s="1"/>
  <c r="T37" i="18"/>
  <c r="H37" i="3"/>
  <c r="J37" s="1"/>
  <c r="F37" i="13" s="1"/>
  <c r="T37" s="1"/>
  <c r="T29" i="18"/>
  <c r="H29" i="3"/>
  <c r="J29" s="1"/>
  <c r="F29" i="13" s="1"/>
  <c r="T29" s="1"/>
  <c r="T25" i="18"/>
  <c r="H25" i="3"/>
  <c r="J25" s="1"/>
  <c r="F25" i="13" s="1"/>
  <c r="T25" s="1"/>
  <c r="T21" i="18"/>
  <c r="H21" i="3"/>
  <c r="J21" s="1"/>
  <c r="F21" i="13" s="1"/>
  <c r="T21" s="1"/>
  <c r="T13" i="18"/>
  <c r="H13" i="3"/>
  <c r="J13" s="1"/>
  <c r="F13" i="13" s="1"/>
  <c r="T13" s="1"/>
  <c r="T9" i="18"/>
  <c r="H9" i="3"/>
  <c r="J9" s="1"/>
  <c r="F9" i="13" s="1"/>
  <c r="T9" s="1"/>
  <c r="T458" i="18"/>
  <c r="H458" i="3"/>
  <c r="J458" s="1"/>
  <c r="F458" i="13" s="1"/>
  <c r="T458" s="1"/>
  <c r="T446" i="18"/>
  <c r="H446" i="3"/>
  <c r="J446" s="1"/>
  <c r="F446" i="13" s="1"/>
  <c r="T446" s="1"/>
  <c r="T442" i="18"/>
  <c r="H442" i="3"/>
  <c r="J442" s="1"/>
  <c r="F442" i="13" s="1"/>
  <c r="T442" s="1"/>
  <c r="T430" i="18"/>
  <c r="H430" i="3"/>
  <c r="J430" s="1"/>
  <c r="F430" i="13" s="1"/>
  <c r="T430" s="1"/>
  <c r="T426" i="18"/>
  <c r="H426" i="3"/>
  <c r="J426" s="1"/>
  <c r="F426" i="13" s="1"/>
  <c r="T426" s="1"/>
  <c r="H414" i="3"/>
  <c r="J414" s="1"/>
  <c r="F414" i="13" s="1"/>
  <c r="T414" s="1"/>
  <c r="T414" i="18"/>
  <c r="T410"/>
  <c r="H410" i="3"/>
  <c r="J410" s="1"/>
  <c r="F410" i="13" s="1"/>
  <c r="T410" s="1"/>
  <c r="T398" i="18"/>
  <c r="H398" i="3"/>
  <c r="J398" s="1"/>
  <c r="F398" i="13" s="1"/>
  <c r="T398" s="1"/>
  <c r="T394" i="18"/>
  <c r="H394" i="3"/>
  <c r="J394" s="1"/>
  <c r="F394" i="13" s="1"/>
  <c r="T394" s="1"/>
  <c r="H382" i="3"/>
  <c r="J382" s="1"/>
  <c r="F382" i="13" s="1"/>
  <c r="T382" s="1"/>
  <c r="T382" i="18"/>
  <c r="T378"/>
  <c r="H378" i="3"/>
  <c r="J378" s="1"/>
  <c r="F378" i="13" s="1"/>
  <c r="T378" s="1"/>
  <c r="H366" i="3"/>
  <c r="J366" s="1"/>
  <c r="F366" i="13" s="1"/>
  <c r="T366" s="1"/>
  <c r="T366" i="18"/>
  <c r="T362"/>
  <c r="H362" i="3"/>
  <c r="J362" s="1"/>
  <c r="F362" i="13" s="1"/>
  <c r="T362" s="1"/>
  <c r="T350" i="18"/>
  <c r="H350" i="3"/>
  <c r="J350" s="1"/>
  <c r="F350" i="13" s="1"/>
  <c r="T350" s="1"/>
  <c r="T346" i="18"/>
  <c r="H346" i="3"/>
  <c r="J346" s="1"/>
  <c r="F346" i="13" s="1"/>
  <c r="T346" s="1"/>
  <c r="H334" i="3"/>
  <c r="J334" s="1"/>
  <c r="F334" i="13" s="1"/>
  <c r="T334" s="1"/>
  <c r="T334" i="18"/>
  <c r="T330"/>
  <c r="H330" i="3"/>
  <c r="J330" s="1"/>
  <c r="F330" i="13" s="1"/>
  <c r="T330" s="1"/>
  <c r="H318" i="3"/>
  <c r="J318" s="1"/>
  <c r="F318" i="13" s="1"/>
  <c r="T318" s="1"/>
  <c r="T318" i="18"/>
  <c r="T314"/>
  <c r="H314" i="3"/>
  <c r="J314" s="1"/>
  <c r="F314" i="13" s="1"/>
  <c r="T314" s="1"/>
  <c r="H302" i="3"/>
  <c r="J302" s="1"/>
  <c r="F302" i="13" s="1"/>
  <c r="T302" s="1"/>
  <c r="T302" i="18"/>
  <c r="T298"/>
  <c r="H298" i="3"/>
  <c r="J298" s="1"/>
  <c r="F298" i="13" s="1"/>
  <c r="T298" s="1"/>
  <c r="H286" i="3"/>
  <c r="J286" s="1"/>
  <c r="F286" i="13" s="1"/>
  <c r="T286" s="1"/>
  <c r="T286" i="18"/>
  <c r="T282"/>
  <c r="H282" i="3"/>
  <c r="J282" s="1"/>
  <c r="F282" i="13" s="1"/>
  <c r="T282" s="1"/>
  <c r="H270" i="3"/>
  <c r="J270" s="1"/>
  <c r="F270" i="13" s="1"/>
  <c r="T270" s="1"/>
  <c r="T270" i="18"/>
  <c r="T266"/>
  <c r="H266" i="3"/>
  <c r="J266" s="1"/>
  <c r="F266" i="13" s="1"/>
  <c r="T266" s="1"/>
  <c r="H254" i="3"/>
  <c r="J254" s="1"/>
  <c r="F254" i="13" s="1"/>
  <c r="T254" s="1"/>
  <c r="T254" i="18"/>
  <c r="T250"/>
  <c r="H250" i="3"/>
  <c r="J250" s="1"/>
  <c r="F250" i="13" s="1"/>
  <c r="T250" s="1"/>
  <c r="H238" i="3"/>
  <c r="J238" s="1"/>
  <c r="F238" i="13" s="1"/>
  <c r="T238" s="1"/>
  <c r="T238" i="18"/>
  <c r="T234"/>
  <c r="H234" i="3"/>
  <c r="J234" s="1"/>
  <c r="F234" i="13" s="1"/>
  <c r="T234" s="1"/>
  <c r="T222" i="18"/>
  <c r="H222" i="3"/>
  <c r="J222" s="1"/>
  <c r="F222" i="13" s="1"/>
  <c r="T222" s="1"/>
  <c r="T218" i="18"/>
  <c r="H218" i="3"/>
  <c r="J218" s="1"/>
  <c r="F218" i="13" s="1"/>
  <c r="T218" s="1"/>
  <c r="T206" i="18"/>
  <c r="H206" i="3"/>
  <c r="J206" s="1"/>
  <c r="F206" i="13" s="1"/>
  <c r="T206" s="1"/>
  <c r="T202" i="18"/>
  <c r="H202" i="3"/>
  <c r="J202" s="1"/>
  <c r="F202" i="13" s="1"/>
  <c r="T202" s="1"/>
  <c r="T190" i="18"/>
  <c r="H190" i="3"/>
  <c r="J190" s="1"/>
  <c r="F190" i="13" s="1"/>
  <c r="T190" s="1"/>
  <c r="T186" i="18"/>
  <c r="H186" i="3"/>
  <c r="J186" s="1"/>
  <c r="F186" i="13" s="1"/>
  <c r="T186" s="1"/>
  <c r="H174" i="3"/>
  <c r="J174" s="1"/>
  <c r="F174" i="13" s="1"/>
  <c r="T174" s="1"/>
  <c r="T174" i="18"/>
  <c r="T170"/>
  <c r="H170" i="3"/>
  <c r="J170" s="1"/>
  <c r="F170" i="13" s="1"/>
  <c r="T170" s="1"/>
  <c r="H158" i="3"/>
  <c r="J158" s="1"/>
  <c r="F158" i="13" s="1"/>
  <c r="T158" s="1"/>
  <c r="T158" i="18"/>
  <c r="T154"/>
  <c r="H154" i="3"/>
  <c r="J154" s="1"/>
  <c r="F154" i="13" s="1"/>
  <c r="T154" s="1"/>
  <c r="H142" i="3"/>
  <c r="J142" s="1"/>
  <c r="F142" i="13" s="1"/>
  <c r="T142" s="1"/>
  <c r="T142" i="18"/>
  <c r="T138"/>
  <c r="H138" i="3"/>
  <c r="J138" s="1"/>
  <c r="F138" i="13" s="1"/>
  <c r="T138" s="1"/>
  <c r="T126" i="18"/>
  <c r="H126" i="3"/>
  <c r="J126" s="1"/>
  <c r="F126" i="13" s="1"/>
  <c r="T126" s="1"/>
  <c r="T122" i="18"/>
  <c r="H122" i="3"/>
  <c r="J122" s="1"/>
  <c r="F122" i="13" s="1"/>
  <c r="T122" s="1"/>
  <c r="T110" i="18"/>
  <c r="H110" i="3"/>
  <c r="J110" s="1"/>
  <c r="F110" i="13" s="1"/>
  <c r="T110" s="1"/>
  <c r="T106" i="18"/>
  <c r="H106" i="3"/>
  <c r="J106" s="1"/>
  <c r="F106" i="13" s="1"/>
  <c r="T106" s="1"/>
  <c r="H94" i="3"/>
  <c r="J94" s="1"/>
  <c r="F94" i="13" s="1"/>
  <c r="T94" s="1"/>
  <c r="T94" i="18"/>
  <c r="T90"/>
  <c r="H90" i="3"/>
  <c r="J90" s="1"/>
  <c r="F90" i="13" s="1"/>
  <c r="T90" s="1"/>
  <c r="H78" i="3"/>
  <c r="J78" s="1"/>
  <c r="F78" i="13" s="1"/>
  <c r="T78" s="1"/>
  <c r="T78" i="18"/>
  <c r="T74"/>
  <c r="H74" i="3"/>
  <c r="J74" s="1"/>
  <c r="F74" i="13" s="1"/>
  <c r="T74" s="1"/>
  <c r="T62" i="18"/>
  <c r="H62" i="3"/>
  <c r="J62" s="1"/>
  <c r="F62" i="13" s="1"/>
  <c r="T62" s="1"/>
  <c r="T58" i="18"/>
  <c r="H58" i="3"/>
  <c r="J58" s="1"/>
  <c r="F58" i="13" s="1"/>
  <c r="T58" s="1"/>
  <c r="T46" i="18"/>
  <c r="H46" i="3"/>
  <c r="J46" s="1"/>
  <c r="F46" i="13" s="1"/>
  <c r="T46" s="1"/>
  <c r="T42" i="18"/>
  <c r="H42" i="3"/>
  <c r="J42" s="1"/>
  <c r="F42" i="13" s="1"/>
  <c r="T42" s="1"/>
  <c r="T30" i="18"/>
  <c r="H30" i="3"/>
  <c r="J30" s="1"/>
  <c r="F30" i="13" s="1"/>
  <c r="T30" s="1"/>
  <c r="T26" i="18"/>
  <c r="H26" i="3"/>
  <c r="J26" s="1"/>
  <c r="F26" i="13" s="1"/>
  <c r="T26" s="1"/>
  <c r="H14" i="3"/>
  <c r="J14" s="1"/>
  <c r="F14" i="13" s="1"/>
  <c r="T14" s="1"/>
  <c r="T14" i="18"/>
  <c r="T10"/>
  <c r="H10" i="3"/>
  <c r="J10" s="1"/>
  <c r="F10" i="13" s="1"/>
  <c r="T10" s="1"/>
  <c r="H456" i="3"/>
  <c r="J456" s="1"/>
  <c r="F456" i="13" s="1"/>
  <c r="T456" s="1"/>
  <c r="T456" i="18"/>
  <c r="T452"/>
  <c r="H452" i="3"/>
  <c r="J452" s="1"/>
  <c r="F452" i="13" s="1"/>
  <c r="T452" s="1"/>
  <c r="T448" i="18"/>
  <c r="H448" i="3"/>
  <c r="J448" s="1"/>
  <c r="F448" i="13" s="1"/>
  <c r="T448" s="1"/>
  <c r="T444" i="18"/>
  <c r="H444" i="3"/>
  <c r="J444" s="1"/>
  <c r="F444" i="13" s="1"/>
  <c r="T444" s="1"/>
  <c r="H440" i="3"/>
  <c r="J440" s="1"/>
  <c r="F440" i="13" s="1"/>
  <c r="T440" s="1"/>
  <c r="T440" i="18"/>
  <c r="H436" i="3"/>
  <c r="J436" s="1"/>
  <c r="F436" i="13" s="1"/>
  <c r="T436" s="1"/>
  <c r="T436" i="18"/>
  <c r="T432"/>
  <c r="H432" i="3"/>
  <c r="J432" s="1"/>
  <c r="F432" i="13" s="1"/>
  <c r="T432" s="1"/>
  <c r="T428" i="18"/>
  <c r="H428" i="3"/>
  <c r="J428" s="1"/>
  <c r="F428" i="13" s="1"/>
  <c r="T428" s="1"/>
  <c r="T424" i="18"/>
  <c r="H424" i="3"/>
  <c r="J424" s="1"/>
  <c r="F424" i="13" s="1"/>
  <c r="T424" s="1"/>
  <c r="T420" i="18"/>
  <c r="H420" i="3"/>
  <c r="J420" s="1"/>
  <c r="F420" i="13" s="1"/>
  <c r="T420" s="1"/>
  <c r="T416" i="18"/>
  <c r="H416" i="3"/>
  <c r="J416" s="1"/>
  <c r="F416" i="13" s="1"/>
  <c r="T416" s="1"/>
  <c r="H412" i="3"/>
  <c r="J412" s="1"/>
  <c r="F412" i="13" s="1"/>
  <c r="T412" s="1"/>
  <c r="T412" i="18"/>
  <c r="T408"/>
  <c r="H408" i="3"/>
  <c r="J408" s="1"/>
  <c r="F408" i="13" s="1"/>
  <c r="T408" s="1"/>
  <c r="T404" i="18"/>
  <c r="H404" i="3"/>
  <c r="J404" s="1"/>
  <c r="F404" i="13" s="1"/>
  <c r="T404" s="1"/>
  <c r="T400" i="18"/>
  <c r="H400" i="3"/>
  <c r="J400" s="1"/>
  <c r="F400" i="13" s="1"/>
  <c r="T400" s="1"/>
  <c r="H396" i="3"/>
  <c r="J396" s="1"/>
  <c r="F396" i="13" s="1"/>
  <c r="T396" s="1"/>
  <c r="T396" i="18"/>
  <c r="T392"/>
  <c r="H392" i="3"/>
  <c r="J392" s="1"/>
  <c r="F392" i="13" s="1"/>
  <c r="T392" s="1"/>
  <c r="H388" i="3"/>
  <c r="J388" s="1"/>
  <c r="F388" i="13" s="1"/>
  <c r="T388" s="1"/>
  <c r="T388" i="18"/>
  <c r="T384"/>
  <c r="H384" i="3"/>
  <c r="J384" s="1"/>
  <c r="F384" i="13" s="1"/>
  <c r="T384" s="1"/>
  <c r="T380" i="18"/>
  <c r="H380" i="3"/>
  <c r="J380" s="1"/>
  <c r="F380" i="13" s="1"/>
  <c r="T380" s="1"/>
  <c r="H376" i="3"/>
  <c r="J376" s="1"/>
  <c r="F376" i="13" s="1"/>
  <c r="T376" s="1"/>
  <c r="T376" i="18"/>
  <c r="T372"/>
  <c r="H372" i="3"/>
  <c r="J372" s="1"/>
  <c r="F372" i="13" s="1"/>
  <c r="T372" s="1"/>
  <c r="T368" i="18"/>
  <c r="H368" i="3"/>
  <c r="J368" s="1"/>
  <c r="F368" i="13" s="1"/>
  <c r="T368" s="1"/>
  <c r="T364" i="18"/>
  <c r="H364" i="3"/>
  <c r="J364" s="1"/>
  <c r="F364" i="13" s="1"/>
  <c r="T364" s="1"/>
  <c r="T360" i="18"/>
  <c r="H360" i="3"/>
  <c r="J360" s="1"/>
  <c r="F360" i="13" s="1"/>
  <c r="T360" s="1"/>
  <c r="T356" i="18"/>
  <c r="H356" i="3"/>
  <c r="J356" s="1"/>
  <c r="F356" i="13" s="1"/>
  <c r="T356" s="1"/>
  <c r="T352" i="18"/>
  <c r="H352" i="3"/>
  <c r="J352" s="1"/>
  <c r="F352" i="13" s="1"/>
  <c r="T352" s="1"/>
  <c r="T348" i="18"/>
  <c r="H348" i="3"/>
  <c r="J348" s="1"/>
  <c r="F348" i="13" s="1"/>
  <c r="T348" s="1"/>
  <c r="T344" i="18"/>
  <c r="H344" i="3"/>
  <c r="J344" s="1"/>
  <c r="F344" i="13" s="1"/>
  <c r="T344" s="1"/>
  <c r="T340" i="18"/>
  <c r="H340" i="3"/>
  <c r="J340" s="1"/>
  <c r="F340" i="13" s="1"/>
  <c r="T340" s="1"/>
  <c r="T336" i="18"/>
  <c r="H336" i="3"/>
  <c r="J336" s="1"/>
  <c r="F336" i="13" s="1"/>
  <c r="T336" s="1"/>
  <c r="T332" i="18"/>
  <c r="H332" i="3"/>
  <c r="J332" s="1"/>
  <c r="F332" i="13" s="1"/>
  <c r="T332" s="1"/>
  <c r="T328" i="18"/>
  <c r="H328" i="3"/>
  <c r="J328" s="1"/>
  <c r="F328" i="13" s="1"/>
  <c r="T328" s="1"/>
  <c r="H324" i="3"/>
  <c r="J324" s="1"/>
  <c r="F324" i="13" s="1"/>
  <c r="T324" s="1"/>
  <c r="T324" i="18"/>
  <c r="T320"/>
  <c r="H320" i="3"/>
  <c r="J320" s="1"/>
  <c r="F320" i="13" s="1"/>
  <c r="T320" s="1"/>
  <c r="T316" i="18"/>
  <c r="H316" i="3"/>
  <c r="J316" s="1"/>
  <c r="F316" i="13" s="1"/>
  <c r="T316" s="1"/>
  <c r="T312" i="18"/>
  <c r="H312" i="3"/>
  <c r="J312" s="1"/>
  <c r="F312" i="13" s="1"/>
  <c r="T312" s="1"/>
  <c r="H308" i="3"/>
  <c r="J308" s="1"/>
  <c r="F308" i="13" s="1"/>
  <c r="T308" s="1"/>
  <c r="T308" i="18"/>
  <c r="T304"/>
  <c r="H304" i="3"/>
  <c r="J304" s="1"/>
  <c r="F304" i="13" s="1"/>
  <c r="T304" s="1"/>
  <c r="T300" i="18"/>
  <c r="H300" i="3"/>
  <c r="J300" s="1"/>
  <c r="F300" i="13" s="1"/>
  <c r="T300" s="1"/>
  <c r="T296" i="18"/>
  <c r="H296" i="3"/>
  <c r="J296" s="1"/>
  <c r="F296" i="13" s="1"/>
  <c r="T296" s="1"/>
  <c r="H292" i="3"/>
  <c r="J292" s="1"/>
  <c r="F292" i="13" s="1"/>
  <c r="T292" s="1"/>
  <c r="T292" i="18"/>
  <c r="T288"/>
  <c r="H288" i="3"/>
  <c r="J288" s="1"/>
  <c r="F288" i="13" s="1"/>
  <c r="T288" s="1"/>
  <c r="T284" i="18"/>
  <c r="H284" i="3"/>
  <c r="J284" s="1"/>
  <c r="F284" i="13" s="1"/>
  <c r="T284" s="1"/>
  <c r="T280" i="18"/>
  <c r="H280" i="3"/>
  <c r="J280" s="1"/>
  <c r="F280" i="13" s="1"/>
  <c r="T280" s="1"/>
  <c r="T276" i="18"/>
  <c r="H276" i="3"/>
  <c r="J276" s="1"/>
  <c r="F276" i="13" s="1"/>
  <c r="T276" s="1"/>
  <c r="T272" i="18"/>
  <c r="H272" i="3"/>
  <c r="J272" s="1"/>
  <c r="F272" i="13" s="1"/>
  <c r="T272" s="1"/>
  <c r="T268" i="18"/>
  <c r="H268" i="3"/>
  <c r="J268" s="1"/>
  <c r="F268" i="13" s="1"/>
  <c r="T268" s="1"/>
  <c r="T264" i="18"/>
  <c r="H264" i="3"/>
  <c r="J264" s="1"/>
  <c r="F264" i="13" s="1"/>
  <c r="T264" s="1"/>
  <c r="T260" i="18"/>
  <c r="H260" i="3"/>
  <c r="J260" s="1"/>
  <c r="F260" i="13" s="1"/>
  <c r="T260" s="1"/>
  <c r="T256" i="18"/>
  <c r="H256" i="3"/>
  <c r="J256" s="1"/>
  <c r="F256" i="13" s="1"/>
  <c r="T256" s="1"/>
  <c r="T252" i="18"/>
  <c r="H252" i="3"/>
  <c r="J252" s="1"/>
  <c r="F252" i="13" s="1"/>
  <c r="T252" s="1"/>
  <c r="T248" i="18"/>
  <c r="H248" i="3"/>
  <c r="J248" s="1"/>
  <c r="F248" i="13" s="1"/>
  <c r="T248" s="1"/>
  <c r="T244" i="18"/>
  <c r="H244" i="3"/>
  <c r="J244" s="1"/>
  <c r="F244" i="13" s="1"/>
  <c r="T244" s="1"/>
  <c r="T240" i="18"/>
  <c r="H240" i="3"/>
  <c r="J240" s="1"/>
  <c r="F240" i="13" s="1"/>
  <c r="T240" s="1"/>
  <c r="H236" i="3"/>
  <c r="J236" s="1"/>
  <c r="F236" i="13" s="1"/>
  <c r="T236" s="1"/>
  <c r="T236" i="18"/>
  <c r="H232" i="3"/>
  <c r="J232" s="1"/>
  <c r="F232" i="13" s="1"/>
  <c r="T232" s="1"/>
  <c r="T232" i="18"/>
  <c r="H228" i="3"/>
  <c r="J228" s="1"/>
  <c r="F228" i="13" s="1"/>
  <c r="T228" s="1"/>
  <c r="T228" i="18"/>
  <c r="T224"/>
  <c r="H224" i="3"/>
  <c r="J224" s="1"/>
  <c r="F224" i="13" s="1"/>
  <c r="T224" s="1"/>
  <c r="T220" i="18"/>
  <c r="H220" i="3"/>
  <c r="J220" s="1"/>
  <c r="F220" i="13" s="1"/>
  <c r="T220" s="1"/>
  <c r="H216" i="3"/>
  <c r="J216" s="1"/>
  <c r="F216" i="13" s="1"/>
  <c r="T216" s="1"/>
  <c r="T216" i="18"/>
  <c r="T212"/>
  <c r="H212" i="3"/>
  <c r="J212" s="1"/>
  <c r="F212" i="13" s="1"/>
  <c r="T212" s="1"/>
  <c r="T208" i="18"/>
  <c r="H208" i="3"/>
  <c r="J208" s="1"/>
  <c r="F208" i="13" s="1"/>
  <c r="T208" s="1"/>
  <c r="T204" i="18"/>
  <c r="H204" i="3"/>
  <c r="J204" s="1"/>
  <c r="F204" i="13" s="1"/>
  <c r="T204" s="1"/>
  <c r="T200" i="18"/>
  <c r="H200" i="3"/>
  <c r="J200" s="1"/>
  <c r="F200" i="13" s="1"/>
  <c r="T200" s="1"/>
  <c r="T196" i="18"/>
  <c r="H196" i="3"/>
  <c r="J196" s="1"/>
  <c r="F196" i="13" s="1"/>
  <c r="T196" s="1"/>
  <c r="T192" i="18"/>
  <c r="H192" i="3"/>
  <c r="J192" s="1"/>
  <c r="F192" i="13" s="1"/>
  <c r="T192" s="1"/>
  <c r="T188" i="18"/>
  <c r="H188" i="3"/>
  <c r="J188" s="1"/>
  <c r="F188" i="13" s="1"/>
  <c r="T188" s="1"/>
  <c r="T184" i="18"/>
  <c r="H184" i="3"/>
  <c r="J184" s="1"/>
  <c r="F184" i="13" s="1"/>
  <c r="T184" s="1"/>
  <c r="T180" i="18"/>
  <c r="H180" i="3"/>
  <c r="J180" s="1"/>
  <c r="F180" i="13" s="1"/>
  <c r="T180" s="1"/>
  <c r="T176" i="18"/>
  <c r="H176" i="3"/>
  <c r="J176" s="1"/>
  <c r="F176" i="13" s="1"/>
  <c r="T176" s="1"/>
  <c r="T172" i="18"/>
  <c r="H172" i="3"/>
  <c r="J172" s="1"/>
  <c r="F172" i="13" s="1"/>
  <c r="T172" s="1"/>
  <c r="H168" i="3"/>
  <c r="J168" s="1"/>
  <c r="F168" i="13" s="1"/>
  <c r="T168" s="1"/>
  <c r="T168" i="18"/>
  <c r="T164"/>
  <c r="H164" i="3"/>
  <c r="J164" s="1"/>
  <c r="F164" i="13" s="1"/>
  <c r="T164" s="1"/>
  <c r="T160" i="18"/>
  <c r="H160" i="3"/>
  <c r="J160" s="1"/>
  <c r="F160" i="13" s="1"/>
  <c r="T160" s="1"/>
  <c r="H156" i="3"/>
  <c r="J156" s="1"/>
  <c r="F156" i="13" s="1"/>
  <c r="T156" s="1"/>
  <c r="T156" i="18"/>
  <c r="T152"/>
  <c r="H152" i="3"/>
  <c r="J152" s="1"/>
  <c r="F152" i="13" s="1"/>
  <c r="T152" s="1"/>
  <c r="T148" i="18"/>
  <c r="H148" i="3"/>
  <c r="J148" s="1"/>
  <c r="F148" i="13" s="1"/>
  <c r="T148" s="1"/>
  <c r="T144" i="18"/>
  <c r="H144" i="3"/>
  <c r="J144" s="1"/>
  <c r="F144" i="13" s="1"/>
  <c r="T144" s="1"/>
  <c r="H140" i="3"/>
  <c r="J140" s="1"/>
  <c r="F140" i="13" s="1"/>
  <c r="T140" s="1"/>
  <c r="T140" i="18"/>
  <c r="H136" i="3"/>
  <c r="J136" s="1"/>
  <c r="F136" i="13" s="1"/>
  <c r="T136" s="1"/>
  <c r="T136" i="18"/>
  <c r="T132"/>
  <c r="H132" i="3"/>
  <c r="J132" s="1"/>
  <c r="F132" i="13" s="1"/>
  <c r="T132" s="1"/>
  <c r="T128" i="18"/>
  <c r="H128" i="3"/>
  <c r="J128" s="1"/>
  <c r="F128" i="13" s="1"/>
  <c r="T128" s="1"/>
  <c r="T124" i="18"/>
  <c r="H124" i="3"/>
  <c r="J124" s="1"/>
  <c r="F124" i="13" s="1"/>
  <c r="T124" s="1"/>
  <c r="T120" i="18"/>
  <c r="H120" i="3"/>
  <c r="J120" s="1"/>
  <c r="F120" i="13" s="1"/>
  <c r="T120" s="1"/>
  <c r="T116" i="18"/>
  <c r="H116" i="3"/>
  <c r="J116" s="1"/>
  <c r="F116" i="13" s="1"/>
  <c r="T116" s="1"/>
  <c r="T112" i="18"/>
  <c r="H112" i="3"/>
  <c r="J112" s="1"/>
  <c r="F112" i="13" s="1"/>
  <c r="T112" s="1"/>
  <c r="T108" i="18"/>
  <c r="H108" i="3"/>
  <c r="J108" s="1"/>
  <c r="F108" i="13" s="1"/>
  <c r="T108" s="1"/>
  <c r="T104" i="18"/>
  <c r="H104" i="3"/>
  <c r="J104" s="1"/>
  <c r="F104" i="13" s="1"/>
  <c r="T104" s="1"/>
  <c r="T100" i="18"/>
  <c r="H100" i="3"/>
  <c r="J100" s="1"/>
  <c r="F100" i="13" s="1"/>
  <c r="T100" s="1"/>
  <c r="T96" i="18"/>
  <c r="H96" i="3"/>
  <c r="J96" s="1"/>
  <c r="F96" i="13" s="1"/>
  <c r="T96" s="1"/>
  <c r="T92" i="18"/>
  <c r="H92" i="3"/>
  <c r="J92" s="1"/>
  <c r="F92" i="13" s="1"/>
  <c r="T92" s="1"/>
  <c r="H88" i="3"/>
  <c r="J88" s="1"/>
  <c r="F88" i="13" s="1"/>
  <c r="T88" s="1"/>
  <c r="T88" i="18"/>
  <c r="T84"/>
  <c r="H84" i="3"/>
  <c r="J84" s="1"/>
  <c r="F84" i="13" s="1"/>
  <c r="T84" s="1"/>
  <c r="T80" i="18"/>
  <c r="H80" i="3"/>
  <c r="J80" s="1"/>
  <c r="F80" i="13" s="1"/>
  <c r="T80" s="1"/>
  <c r="T76" i="18"/>
  <c r="H76" i="3"/>
  <c r="J76" s="1"/>
  <c r="F76" i="13" s="1"/>
  <c r="T76" s="1"/>
  <c r="T72" i="18"/>
  <c r="H72" i="3"/>
  <c r="J72" s="1"/>
  <c r="F72" i="13" s="1"/>
  <c r="T72" s="1"/>
  <c r="T68" i="18"/>
  <c r="H68" i="3"/>
  <c r="J68" s="1"/>
  <c r="F68" i="13" s="1"/>
  <c r="T68" s="1"/>
  <c r="T64" i="18"/>
  <c r="H64" i="3"/>
  <c r="J64" s="1"/>
  <c r="F64" i="13" s="1"/>
  <c r="T64" s="1"/>
  <c r="T60" i="18"/>
  <c r="H60" i="3"/>
  <c r="J60" s="1"/>
  <c r="F60" i="13" s="1"/>
  <c r="T60" s="1"/>
  <c r="T56" i="18"/>
  <c r="H56" i="3"/>
  <c r="J56" s="1"/>
  <c r="F56" i="13" s="1"/>
  <c r="T56" s="1"/>
  <c r="T52" i="18"/>
  <c r="H52" i="3"/>
  <c r="J52" s="1"/>
  <c r="F52" i="13" s="1"/>
  <c r="T52" s="1"/>
  <c r="T48" i="18"/>
  <c r="H48" i="3"/>
  <c r="J48" s="1"/>
  <c r="F48" i="13" s="1"/>
  <c r="T48" s="1"/>
  <c r="T44" i="18"/>
  <c r="H44" i="3"/>
  <c r="J44" s="1"/>
  <c r="F44" i="13" s="1"/>
  <c r="T44" s="1"/>
  <c r="H40" i="3"/>
  <c r="J40" s="1"/>
  <c r="F40" i="13" s="1"/>
  <c r="T40" s="1"/>
  <c r="T40" i="18"/>
  <c r="H36" i="3"/>
  <c r="J36" s="1"/>
  <c r="F36" i="13" s="1"/>
  <c r="T36" s="1"/>
  <c r="T36" i="18"/>
  <c r="T32"/>
  <c r="H32" i="3"/>
  <c r="J32" s="1"/>
  <c r="F32" i="13" s="1"/>
  <c r="T32" s="1"/>
  <c r="T28" i="18"/>
  <c r="H28" i="3"/>
  <c r="J28" s="1"/>
  <c r="F28" i="13" s="1"/>
  <c r="T28" s="1"/>
  <c r="H24" i="3"/>
  <c r="J24" s="1"/>
  <c r="F24" i="13" s="1"/>
  <c r="T24" s="1"/>
  <c r="T24" i="18"/>
  <c r="H20" i="3"/>
  <c r="J20" s="1"/>
  <c r="F20" i="13" s="1"/>
  <c r="T20" s="1"/>
  <c r="T20" i="18"/>
  <c r="T16"/>
  <c r="H16" i="3"/>
  <c r="J16" s="1"/>
  <c r="F16" i="13" s="1"/>
  <c r="T16" s="1"/>
  <c r="T12" i="18"/>
  <c r="H12" i="3"/>
  <c r="J12" s="1"/>
  <c r="F12" i="13" s="1"/>
  <c r="T12" s="1"/>
  <c r="T451" i="18"/>
  <c r="H451" i="3"/>
  <c r="J451" s="1"/>
  <c r="F451" i="13" s="1"/>
  <c r="T451" s="1"/>
  <c r="T443" i="18"/>
  <c r="H443" i="3"/>
  <c r="J443" s="1"/>
  <c r="F443" i="13" s="1"/>
  <c r="T443" s="1"/>
  <c r="T423" i="18"/>
  <c r="H423" i="3"/>
  <c r="J423" s="1"/>
  <c r="F423" i="13" s="1"/>
  <c r="T423" s="1"/>
  <c r="T415" i="18"/>
  <c r="H415" i="3"/>
  <c r="J415" s="1"/>
  <c r="F415" i="13" s="1"/>
  <c r="T415" s="1"/>
  <c r="T407" i="18"/>
  <c r="H407" i="3"/>
  <c r="J407" s="1"/>
  <c r="F407" i="13" s="1"/>
  <c r="T407" s="1"/>
  <c r="T403" i="18"/>
  <c r="H403" i="3"/>
  <c r="J403" s="1"/>
  <c r="F403" i="13" s="1"/>
  <c r="T403" s="1"/>
  <c r="T383" i="18"/>
  <c r="H383" i="3"/>
  <c r="J383" s="1"/>
  <c r="F383" i="13" s="1"/>
  <c r="T383" s="1"/>
  <c r="T379" i="18"/>
  <c r="H379" i="3"/>
  <c r="J379" s="1"/>
  <c r="F379" i="13" s="1"/>
  <c r="T379" s="1"/>
  <c r="T371" i="18"/>
  <c r="H371" i="3"/>
  <c r="J371" s="1"/>
  <c r="F371" i="13" s="1"/>
  <c r="T371" s="1"/>
  <c r="T367" i="18"/>
  <c r="H367" i="3"/>
  <c r="J367" s="1"/>
  <c r="F367" i="13" s="1"/>
  <c r="T367" s="1"/>
  <c r="T363" i="18"/>
  <c r="H363" i="3"/>
  <c r="J363" s="1"/>
  <c r="F363" i="13" s="1"/>
  <c r="T363" s="1"/>
  <c r="T359" i="18"/>
  <c r="H359" i="3"/>
  <c r="J359" s="1"/>
  <c r="F359" i="13" s="1"/>
  <c r="T359" s="1"/>
  <c r="T355" i="18"/>
  <c r="H355" i="3"/>
  <c r="J355" s="1"/>
  <c r="F355" i="13" s="1"/>
  <c r="T355" s="1"/>
  <c r="T335" i="18"/>
  <c r="H335" i="3"/>
  <c r="J335" s="1"/>
  <c r="F335" i="13" s="1"/>
  <c r="T335" s="1"/>
  <c r="T331" i="18"/>
  <c r="H331" i="3"/>
  <c r="J331" s="1"/>
  <c r="F331" i="13" s="1"/>
  <c r="T331" s="1"/>
  <c r="T323" i="18"/>
  <c r="H323" i="3"/>
  <c r="J323" s="1"/>
  <c r="F323" i="13" s="1"/>
  <c r="T323" s="1"/>
  <c r="T319" i="18"/>
  <c r="H319" i="3"/>
  <c r="J319" s="1"/>
  <c r="F319" i="13" s="1"/>
  <c r="T319" s="1"/>
  <c r="T303" i="18"/>
  <c r="H303" i="3"/>
  <c r="J303" s="1"/>
  <c r="F303" i="13" s="1"/>
  <c r="T303" s="1"/>
  <c r="T295" i="18"/>
  <c r="H295" i="3"/>
  <c r="J295" s="1"/>
  <c r="F295" i="13" s="1"/>
  <c r="T295" s="1"/>
  <c r="T287" i="18"/>
  <c r="H287" i="3"/>
  <c r="J287" s="1"/>
  <c r="F287" i="13" s="1"/>
  <c r="T287" s="1"/>
  <c r="T279" i="18"/>
  <c r="H279" i="3"/>
  <c r="J279" s="1"/>
  <c r="F279" i="13" s="1"/>
  <c r="T279" s="1"/>
  <c r="T271" i="18"/>
  <c r="H271" i="3"/>
  <c r="J271" s="1"/>
  <c r="F271" i="13" s="1"/>
  <c r="T271" s="1"/>
  <c r="T267" i="18"/>
  <c r="H267" i="3"/>
  <c r="J267" s="1"/>
  <c r="F267" i="13" s="1"/>
  <c r="T267" s="1"/>
  <c r="T263" i="18"/>
  <c r="H263" i="3"/>
  <c r="J263" s="1"/>
  <c r="F263" i="13" s="1"/>
  <c r="T263" s="1"/>
  <c r="T259" i="18"/>
  <c r="H259" i="3"/>
  <c r="J259" s="1"/>
  <c r="F259" i="13" s="1"/>
  <c r="T259" s="1"/>
  <c r="T243" i="18"/>
  <c r="H243" i="3"/>
  <c r="J243" s="1"/>
  <c r="F243" i="13" s="1"/>
  <c r="T243" s="1"/>
  <c r="T239" i="18"/>
  <c r="H239" i="3"/>
  <c r="J239" s="1"/>
  <c r="F239" i="13" s="1"/>
  <c r="T239" s="1"/>
  <c r="T223" i="18"/>
  <c r="H223" i="3"/>
  <c r="J223" s="1"/>
  <c r="F223" i="13" s="1"/>
  <c r="T223" s="1"/>
  <c r="T211" i="18"/>
  <c r="H211" i="3"/>
  <c r="J211" s="1"/>
  <c r="F211" i="13" s="1"/>
  <c r="T211" s="1"/>
  <c r="T195" i="18"/>
  <c r="H195" i="3"/>
  <c r="J195" s="1"/>
  <c r="F195" i="13" s="1"/>
  <c r="T195" s="1"/>
  <c r="T191" i="18"/>
  <c r="H191" i="3"/>
  <c r="J191" s="1"/>
  <c r="F191" i="13" s="1"/>
  <c r="T191" s="1"/>
  <c r="T175" i="18"/>
  <c r="H175" i="3"/>
  <c r="J175" s="1"/>
  <c r="F175" i="13" s="1"/>
  <c r="T175" s="1"/>
  <c r="T171" i="18"/>
  <c r="H171" i="3"/>
  <c r="J171" s="1"/>
  <c r="F171" i="13" s="1"/>
  <c r="T171" s="1"/>
  <c r="T159" i="18"/>
  <c r="H159" i="3"/>
  <c r="J159" s="1"/>
  <c r="F159" i="13" s="1"/>
  <c r="T159" s="1"/>
  <c r="T151" i="18"/>
  <c r="H151" i="3"/>
  <c r="J151" s="1"/>
  <c r="F151" i="13" s="1"/>
  <c r="T151" s="1"/>
  <c r="T147" i="18"/>
  <c r="H147" i="3"/>
  <c r="J147" s="1"/>
  <c r="F147" i="13" s="1"/>
  <c r="T147" s="1"/>
  <c r="T143" i="18"/>
  <c r="H143" i="3"/>
  <c r="J143" s="1"/>
  <c r="F143" i="13" s="1"/>
  <c r="T143" s="1"/>
  <c r="T131" i="18"/>
  <c r="H131" i="3"/>
  <c r="J131" s="1"/>
  <c r="F131" i="13" s="1"/>
  <c r="T131" s="1"/>
  <c r="T123" i="18"/>
  <c r="H123" i="3"/>
  <c r="J123" s="1"/>
  <c r="F123" i="13" s="1"/>
  <c r="T123" s="1"/>
  <c r="T119" i="18"/>
  <c r="H119" i="3"/>
  <c r="J119" s="1"/>
  <c r="F119" i="13" s="1"/>
  <c r="T119" s="1"/>
  <c r="T107" i="18"/>
  <c r="H107" i="3"/>
  <c r="J107" s="1"/>
  <c r="F107" i="13" s="1"/>
  <c r="T107" s="1"/>
  <c r="T91" i="18"/>
  <c r="H91" i="3"/>
  <c r="J91" s="1"/>
  <c r="F91" i="13" s="1"/>
  <c r="T91" s="1"/>
  <c r="T79" i="18"/>
  <c r="H79" i="3"/>
  <c r="J79" s="1"/>
  <c r="F79" i="13" s="1"/>
  <c r="T79" s="1"/>
  <c r="T75" i="18"/>
  <c r="H75" i="3"/>
  <c r="J75" s="1"/>
  <c r="F75" i="13" s="1"/>
  <c r="T75" s="1"/>
  <c r="T67" i="18"/>
  <c r="H67" i="3"/>
  <c r="J67" s="1"/>
  <c r="F67" i="13" s="1"/>
  <c r="T67" s="1"/>
  <c r="T63" i="18"/>
  <c r="H63" i="3"/>
  <c r="J63" s="1"/>
  <c r="F63" i="13" s="1"/>
  <c r="T63" s="1"/>
  <c r="T51" i="18"/>
  <c r="H51" i="3"/>
  <c r="J51" s="1"/>
  <c r="F51" i="13" s="1"/>
  <c r="T51" s="1"/>
  <c r="T47" i="18"/>
  <c r="H47" i="3"/>
  <c r="J47" s="1"/>
  <c r="F47" i="13" s="1"/>
  <c r="T47" s="1"/>
  <c r="T35" i="18"/>
  <c r="H35" i="3"/>
  <c r="J35" s="1"/>
  <c r="F35" i="13" s="1"/>
  <c r="T35" s="1"/>
  <c r="T23" i="18"/>
  <c r="H23" i="3"/>
  <c r="J23" s="1"/>
  <c r="F23" i="13" s="1"/>
  <c r="T23" s="1"/>
  <c r="T15" i="18"/>
  <c r="H15" i="3"/>
  <c r="J15" s="1"/>
  <c r="F15" i="13" s="1"/>
  <c r="T15" s="1"/>
  <c r="T422" i="18"/>
  <c r="T401"/>
  <c r="T342"/>
  <c r="T337"/>
  <c r="T305"/>
  <c r="T294"/>
  <c r="T177"/>
  <c r="T22"/>
  <c r="H454" i="3"/>
  <c r="J454" s="1"/>
  <c r="F454" i="13" s="1"/>
  <c r="T454" s="1"/>
  <c r="H449" i="3"/>
  <c r="J449" s="1"/>
  <c r="F449" i="13" s="1"/>
  <c r="T449" s="1"/>
  <c r="H438" i="3"/>
  <c r="J438" s="1"/>
  <c r="F438" i="13" s="1"/>
  <c r="T438" s="1"/>
  <c r="H433" i="3"/>
  <c r="J433" s="1"/>
  <c r="F433" i="13" s="1"/>
  <c r="T433" s="1"/>
  <c r="H417" i="3"/>
  <c r="J417" s="1"/>
  <c r="F417" i="13" s="1"/>
  <c r="T417" s="1"/>
  <c r="H406" i="3"/>
  <c r="J406" s="1"/>
  <c r="F406" i="13" s="1"/>
  <c r="T406" s="1"/>
  <c r="H390" i="3"/>
  <c r="J390" s="1"/>
  <c r="F390" i="13" s="1"/>
  <c r="T390" s="1"/>
  <c r="H385" i="3"/>
  <c r="J385" s="1"/>
  <c r="F385" i="13" s="1"/>
  <c r="T385" s="1"/>
  <c r="H374" i="3"/>
  <c r="J374" s="1"/>
  <c r="F374" i="13" s="1"/>
  <c r="T374" s="1"/>
  <c r="H369" i="3"/>
  <c r="J369" s="1"/>
  <c r="F369" i="13" s="1"/>
  <c r="T369" s="1"/>
  <c r="H358" i="3"/>
  <c r="J358" s="1"/>
  <c r="F358" i="13" s="1"/>
  <c r="T358" s="1"/>
  <c r="H353" i="3"/>
  <c r="J353" s="1"/>
  <c r="F353" i="13" s="1"/>
  <c r="T353" s="1"/>
  <c r="H326" i="3"/>
  <c r="J326" s="1"/>
  <c r="F326" i="13" s="1"/>
  <c r="T326" s="1"/>
  <c r="H321" i="3"/>
  <c r="J321" s="1"/>
  <c r="F321" i="13" s="1"/>
  <c r="T321" s="1"/>
  <c r="H310" i="3"/>
  <c r="J310" s="1"/>
  <c r="F310" i="13" s="1"/>
  <c r="T310" s="1"/>
  <c r="H289" i="3"/>
  <c r="J289" s="1"/>
  <c r="F289" i="13" s="1"/>
  <c r="T289" s="1"/>
  <c r="H278" i="3"/>
  <c r="J278" s="1"/>
  <c r="F278" i="13" s="1"/>
  <c r="T278" s="1"/>
  <c r="H273" i="3"/>
  <c r="J273" s="1"/>
  <c r="F273" i="13" s="1"/>
  <c r="T273" s="1"/>
  <c r="H262" i="3"/>
  <c r="J262" s="1"/>
  <c r="F262" i="13" s="1"/>
  <c r="T262" s="1"/>
  <c r="H257" i="3"/>
  <c r="J257" s="1"/>
  <c r="F257" i="13" s="1"/>
  <c r="T257" s="1"/>
  <c r="H246" i="3"/>
  <c r="J246" s="1"/>
  <c r="F246" i="13" s="1"/>
  <c r="T246" s="1"/>
  <c r="H241" i="3"/>
  <c r="J241" s="1"/>
  <c r="F241" i="13" s="1"/>
  <c r="T241" s="1"/>
  <c r="H230" i="3"/>
  <c r="J230" s="1"/>
  <c r="F230" i="13" s="1"/>
  <c r="T230" s="1"/>
  <c r="H225" i="3"/>
  <c r="J225" s="1"/>
  <c r="F225" i="13" s="1"/>
  <c r="T225" s="1"/>
  <c r="H214" i="3"/>
  <c r="J214" s="1"/>
  <c r="F214" i="13" s="1"/>
  <c r="T214" s="1"/>
  <c r="H209" i="3"/>
  <c r="J209" s="1"/>
  <c r="F209" i="13" s="1"/>
  <c r="T209" s="1"/>
  <c r="H198" i="3"/>
  <c r="J198" s="1"/>
  <c r="F198" i="13" s="1"/>
  <c r="T198" s="1"/>
  <c r="H193" i="3"/>
  <c r="J193" s="1"/>
  <c r="F193" i="13" s="1"/>
  <c r="T193" s="1"/>
  <c r="H182" i="3"/>
  <c r="J182" s="1"/>
  <c r="F182" i="13" s="1"/>
  <c r="T182" s="1"/>
  <c r="H166" i="3"/>
  <c r="J166" s="1"/>
  <c r="F166" i="13" s="1"/>
  <c r="T166" s="1"/>
  <c r="H161" i="3"/>
  <c r="J161" s="1"/>
  <c r="F161" i="13" s="1"/>
  <c r="T161" s="1"/>
  <c r="H150" i="3"/>
  <c r="J150" s="1"/>
  <c r="F150" i="13" s="1"/>
  <c r="T150" s="1"/>
  <c r="H145" i="3"/>
  <c r="J145" s="1"/>
  <c r="F145" i="13" s="1"/>
  <c r="T145" s="1"/>
  <c r="H134" i="3"/>
  <c r="J134" s="1"/>
  <c r="F134" i="13" s="1"/>
  <c r="T134" s="1"/>
  <c r="H129" i="3"/>
  <c r="J129" s="1"/>
  <c r="F129" i="13" s="1"/>
  <c r="T129" s="1"/>
  <c r="H118" i="3"/>
  <c r="J118" s="1"/>
  <c r="F118" i="13" s="1"/>
  <c r="T118" s="1"/>
  <c r="H113" i="3"/>
  <c r="J113" s="1"/>
  <c r="F113" i="13" s="1"/>
  <c r="T113" s="1"/>
  <c r="H102" i="3"/>
  <c r="J102" s="1"/>
  <c r="F102" i="13" s="1"/>
  <c r="T102" s="1"/>
  <c r="H97" i="3"/>
  <c r="J97" s="1"/>
  <c r="F97" i="13" s="1"/>
  <c r="T97" s="1"/>
  <c r="H86" i="3"/>
  <c r="J86" s="1"/>
  <c r="F86" i="13" s="1"/>
  <c r="T86" s="1"/>
  <c r="H81" i="3"/>
  <c r="J81" s="1"/>
  <c r="F81" i="13" s="1"/>
  <c r="T81" s="1"/>
  <c r="H70" i="3"/>
  <c r="J70" s="1"/>
  <c r="F70" i="13" s="1"/>
  <c r="T70" s="1"/>
  <c r="H65" i="3"/>
  <c r="J65" s="1"/>
  <c r="F65" i="13" s="1"/>
  <c r="T65" s="1"/>
  <c r="H54" i="3"/>
  <c r="J54" s="1"/>
  <c r="F54" i="13" s="1"/>
  <c r="T54" s="1"/>
  <c r="H49" i="3"/>
  <c r="J49" s="1"/>
  <c r="F49" i="13" s="1"/>
  <c r="T49" s="1"/>
  <c r="H38" i="3"/>
  <c r="J38" s="1"/>
  <c r="F38" i="13" s="1"/>
  <c r="T38" s="1"/>
  <c r="H33" i="3"/>
  <c r="J33" s="1"/>
  <c r="F33" i="13" s="1"/>
  <c r="T33" s="1"/>
  <c r="H17" i="3"/>
  <c r="J17" s="1"/>
  <c r="F17" i="13" s="1"/>
  <c r="T17" s="1"/>
  <c r="T146" i="18"/>
  <c r="T114"/>
  <c r="H450" i="3"/>
  <c r="J450" s="1"/>
  <c r="F450" i="13" s="1"/>
  <c r="T450" s="1"/>
  <c r="H434" i="3"/>
  <c r="J434" s="1"/>
  <c r="F434" i="13" s="1"/>
  <c r="T434" s="1"/>
  <c r="H418" i="3"/>
  <c r="J418" s="1"/>
  <c r="F418" i="13" s="1"/>
  <c r="T418" s="1"/>
  <c r="H402" i="3"/>
  <c r="J402" s="1"/>
  <c r="F402" i="13" s="1"/>
  <c r="T402" s="1"/>
  <c r="H386" i="3"/>
  <c r="J386" s="1"/>
  <c r="F386" i="13" s="1"/>
  <c r="T386" s="1"/>
  <c r="H370" i="3"/>
  <c r="J370" s="1"/>
  <c r="F370" i="13" s="1"/>
  <c r="T370" s="1"/>
  <c r="H354" i="3"/>
  <c r="J354" s="1"/>
  <c r="F354" i="13" s="1"/>
  <c r="T354" s="1"/>
  <c r="H338" i="3"/>
  <c r="J338" s="1"/>
  <c r="F338" i="13" s="1"/>
  <c r="T338" s="1"/>
  <c r="H322" i="3"/>
  <c r="J322" s="1"/>
  <c r="F322" i="13" s="1"/>
  <c r="T322" s="1"/>
  <c r="H306" i="3"/>
  <c r="J306" s="1"/>
  <c r="F306" i="13" s="1"/>
  <c r="T306" s="1"/>
  <c r="H290" i="3"/>
  <c r="J290" s="1"/>
  <c r="F290" i="13" s="1"/>
  <c r="T290" s="1"/>
  <c r="H274" i="3"/>
  <c r="J274" s="1"/>
  <c r="F274" i="13" s="1"/>
  <c r="T274" s="1"/>
  <c r="H258" i="3"/>
  <c r="J258" s="1"/>
  <c r="F258" i="13" s="1"/>
  <c r="T258" s="1"/>
  <c r="H242" i="3"/>
  <c r="J242" s="1"/>
  <c r="F242" i="13" s="1"/>
  <c r="T242" s="1"/>
  <c r="H226" i="3"/>
  <c r="J226" s="1"/>
  <c r="F226" i="13" s="1"/>
  <c r="T226" s="1"/>
  <c r="H210" i="3"/>
  <c r="J210" s="1"/>
  <c r="F210" i="13" s="1"/>
  <c r="T210" s="1"/>
  <c r="H194" i="3"/>
  <c r="J194" s="1"/>
  <c r="F194" i="13" s="1"/>
  <c r="T194" s="1"/>
  <c r="H178" i="3"/>
  <c r="J178" s="1"/>
  <c r="F178" i="13" s="1"/>
  <c r="T178" s="1"/>
  <c r="H162" i="3"/>
  <c r="J162" s="1"/>
  <c r="F162" i="13" s="1"/>
  <c r="T162" s="1"/>
  <c r="H130" i="3"/>
  <c r="J130" s="1"/>
  <c r="F130" i="13" s="1"/>
  <c r="T130" s="1"/>
  <c r="H82" i="3"/>
  <c r="J82" s="1"/>
  <c r="F82" i="13" s="1"/>
  <c r="T82" s="1"/>
  <c r="H66" i="3"/>
  <c r="J66" s="1"/>
  <c r="F66" i="13" s="1"/>
  <c r="T66" s="1"/>
  <c r="H18" i="3"/>
  <c r="J18" s="1"/>
  <c r="F18" i="13" s="1"/>
  <c r="T18" s="1"/>
  <c r="T427" i="18"/>
  <c r="T419"/>
  <c r="T347"/>
  <c r="T311"/>
  <c r="T299"/>
  <c r="T247"/>
  <c r="T203"/>
  <c r="T199"/>
  <c r="T187"/>
  <c r="T163"/>
  <c r="T103"/>
  <c r="T99"/>
  <c r="T83"/>
  <c r="T43"/>
  <c r="I24" i="2"/>
  <c r="K24" s="1"/>
  <c r="E24" i="13" s="1"/>
  <c r="I56" i="2"/>
  <c r="K56" s="1"/>
  <c r="E56" i="13" s="1"/>
  <c r="I88" i="2"/>
  <c r="K88" s="1"/>
  <c r="E88" i="13" s="1"/>
  <c r="AB283" i="18"/>
  <c r="AB458" i="13"/>
  <c r="AB456"/>
  <c r="AB412"/>
  <c r="AB188"/>
  <c r="AB97"/>
  <c r="AB10"/>
  <c r="AB452" i="18"/>
  <c r="AB225"/>
  <c r="AB91"/>
  <c r="AB41"/>
  <c r="AB35"/>
  <c r="R302"/>
  <c r="R241"/>
  <c r="R126"/>
  <c r="AB450" i="13"/>
  <c r="AB420"/>
  <c r="AB408"/>
  <c r="AB370"/>
  <c r="AB368"/>
  <c r="AB363"/>
  <c r="AB338"/>
  <c r="AB336"/>
  <c r="AB298"/>
  <c r="AB296"/>
  <c r="AB267"/>
  <c r="AB232"/>
  <c r="AB75"/>
  <c r="AB440" i="18"/>
  <c r="AB259"/>
  <c r="AB113"/>
  <c r="R342"/>
  <c r="R158"/>
  <c r="R148"/>
  <c r="R147"/>
  <c r="R146"/>
  <c r="R132"/>
  <c r="AB396" i="13"/>
  <c r="AB307"/>
  <c r="AB292"/>
  <c r="AB240"/>
  <c r="AB220"/>
  <c r="AB309" i="18"/>
  <c r="R437"/>
  <c r="R313"/>
  <c r="R165"/>
  <c r="R164"/>
  <c r="R154"/>
  <c r="R152"/>
  <c r="AB444" i="13"/>
  <c r="AB426"/>
  <c r="AB393"/>
  <c r="AB201"/>
  <c r="AB124"/>
  <c r="I231" i="1"/>
  <c r="K231" s="1"/>
  <c r="D231" i="13" s="1"/>
  <c r="R231" i="18"/>
  <c r="I167" i="1"/>
  <c r="K167" s="1"/>
  <c r="D167" i="13" s="1"/>
  <c r="R167" i="18"/>
  <c r="AB23"/>
  <c r="R384"/>
  <c r="R308"/>
  <c r="R280"/>
  <c r="R106"/>
  <c r="AB451" i="13"/>
  <c r="AB449"/>
  <c r="AB427"/>
  <c r="AB425"/>
  <c r="AB274"/>
  <c r="AB252"/>
  <c r="AB210"/>
  <c r="AB156"/>
  <c r="AB144"/>
  <c r="AB280" i="18"/>
  <c r="AB140"/>
  <c r="R286"/>
  <c r="R240"/>
  <c r="R172"/>
  <c r="R131"/>
  <c r="R127"/>
  <c r="R16"/>
  <c r="AB321" i="13"/>
  <c r="AB264"/>
  <c r="AB136"/>
  <c r="AB98"/>
  <c r="AB406" i="18"/>
  <c r="AB385"/>
  <c r="AB318"/>
  <c r="AB254"/>
  <c r="AB209"/>
  <c r="AB134"/>
  <c r="AB62"/>
  <c r="AB52"/>
  <c r="AB49"/>
  <c r="AB17"/>
  <c r="R433"/>
  <c r="R431"/>
  <c r="R390"/>
  <c r="R380"/>
  <c r="R369"/>
  <c r="R300"/>
  <c r="R288"/>
  <c r="R267"/>
  <c r="R238"/>
  <c r="R229"/>
  <c r="R227"/>
  <c r="R200"/>
  <c r="R196"/>
  <c r="R190"/>
  <c r="R185"/>
  <c r="R183"/>
  <c r="R178"/>
  <c r="R111"/>
  <c r="R110"/>
  <c r="R108"/>
  <c r="R73"/>
  <c r="R72"/>
  <c r="R61"/>
  <c r="R27"/>
  <c r="R19"/>
  <c r="AB387" i="13"/>
  <c r="AB376"/>
  <c r="AB355"/>
  <c r="AB331"/>
  <c r="AB316"/>
  <c r="AB289"/>
  <c r="AB265"/>
  <c r="AB234"/>
  <c r="AB233"/>
  <c r="AB227"/>
  <c r="AB194"/>
  <c r="AB171"/>
  <c r="AB170"/>
  <c r="AB169"/>
  <c r="AB164"/>
  <c r="AB138"/>
  <c r="AB137"/>
  <c r="AB132"/>
  <c r="AB130"/>
  <c r="AB73"/>
  <c r="AB40"/>
  <c r="AB16"/>
  <c r="AB409" i="18"/>
  <c r="AB266"/>
  <c r="R297"/>
  <c r="R282"/>
  <c r="R168"/>
  <c r="R10"/>
  <c r="AB459" i="13"/>
  <c r="AB323"/>
  <c r="AB272"/>
  <c r="AB146"/>
  <c r="AB333" i="18"/>
  <c r="AB222"/>
  <c r="AB214"/>
  <c r="R382"/>
  <c r="R324"/>
  <c r="R295"/>
  <c r="AB361" i="13"/>
  <c r="AB168"/>
  <c r="AB401" i="18"/>
  <c r="AB378"/>
  <c r="AB291"/>
  <c r="AB246"/>
  <c r="AB203"/>
  <c r="AB177"/>
  <c r="AB43"/>
  <c r="R456"/>
  <c r="R429"/>
  <c r="R424"/>
  <c r="R401"/>
  <c r="R373"/>
  <c r="R345"/>
  <c r="R304"/>
  <c r="R284"/>
  <c r="R265"/>
  <c r="R260"/>
  <c r="R188"/>
  <c r="R99"/>
  <c r="R90"/>
  <c r="R53"/>
  <c r="R21"/>
  <c r="R20"/>
  <c r="AB402" i="13"/>
  <c r="AB400"/>
  <c r="AB353"/>
  <c r="AB329"/>
  <c r="AB257"/>
  <c r="AB243"/>
  <c r="AB179"/>
  <c r="AB161"/>
  <c r="AB115"/>
  <c r="AB106"/>
  <c r="AB104"/>
  <c r="AB82"/>
  <c r="AB68"/>
  <c r="AB66"/>
  <c r="AB48"/>
  <c r="AB42"/>
  <c r="AB36"/>
  <c r="AB34"/>
  <c r="I364" i="1"/>
  <c r="K364" s="1"/>
  <c r="D364" i="13" s="1"/>
  <c r="R364" i="18"/>
  <c r="I362" i="1"/>
  <c r="K362" s="1"/>
  <c r="D362" i="13" s="1"/>
  <c r="R362" i="18"/>
  <c r="I360" i="1"/>
  <c r="K360" s="1"/>
  <c r="D360" i="13" s="1"/>
  <c r="R360" i="18"/>
  <c r="I358" i="1"/>
  <c r="K358" s="1"/>
  <c r="D358" i="13" s="1"/>
  <c r="R358" i="18"/>
  <c r="I356" i="1"/>
  <c r="K356" s="1"/>
  <c r="D356" i="13" s="1"/>
  <c r="R356" i="18"/>
  <c r="I354" i="1"/>
  <c r="K354" s="1"/>
  <c r="D354" i="13" s="1"/>
  <c r="R354" i="18"/>
  <c r="I352" i="1"/>
  <c r="K352" s="1"/>
  <c r="D352" i="13" s="1"/>
  <c r="R352" i="18"/>
  <c r="I350" i="1"/>
  <c r="K350" s="1"/>
  <c r="D350" i="13" s="1"/>
  <c r="R350" i="18"/>
  <c r="I348" i="1"/>
  <c r="K348" s="1"/>
  <c r="D348" i="13" s="1"/>
  <c r="R348" i="18"/>
  <c r="I281" i="1"/>
  <c r="K281" s="1"/>
  <c r="D281" i="13" s="1"/>
  <c r="R281" i="18"/>
  <c r="I279" i="1"/>
  <c r="K279" s="1"/>
  <c r="D279" i="13" s="1"/>
  <c r="AB277" i="18"/>
  <c r="AB277" i="13"/>
  <c r="AB275"/>
  <c r="AB275" i="18"/>
  <c r="I223" i="1"/>
  <c r="K223" s="1"/>
  <c r="D223" i="13" s="1"/>
  <c r="AB217" i="18"/>
  <c r="AB217" i="13"/>
  <c r="AB215" i="18"/>
  <c r="AB215" i="13"/>
  <c r="I64" i="1"/>
  <c r="K64" s="1"/>
  <c r="D64" i="13" s="1"/>
  <c r="R64" i="18"/>
  <c r="I56" i="1"/>
  <c r="K56" s="1"/>
  <c r="D56" i="13" s="1"/>
  <c r="R56" i="18"/>
  <c r="AB346"/>
  <c r="AB346" i="13"/>
  <c r="AB344" i="18"/>
  <c r="AB344" i="13"/>
  <c r="I327" i="1"/>
  <c r="K327" s="1"/>
  <c r="D327" i="13" s="1"/>
  <c r="R327" i="18"/>
  <c r="I274" i="1"/>
  <c r="K274" s="1"/>
  <c r="D274" i="13" s="1"/>
  <c r="R274" i="18"/>
  <c r="I272" i="1"/>
  <c r="K272" s="1"/>
  <c r="D272" i="13" s="1"/>
  <c r="R272" i="18"/>
  <c r="I270" i="1"/>
  <c r="K270" s="1"/>
  <c r="D270" i="13" s="1"/>
  <c r="I268" i="1"/>
  <c r="K268" s="1"/>
  <c r="D268" i="13" s="1"/>
  <c r="R268" i="18"/>
  <c r="I266" i="1"/>
  <c r="K266" s="1"/>
  <c r="D266" i="13" s="1"/>
  <c r="R266" i="18"/>
  <c r="I264" i="1"/>
  <c r="K264" s="1"/>
  <c r="D264" i="13" s="1"/>
  <c r="I235" i="1"/>
  <c r="K235" s="1"/>
  <c r="D235" i="13" s="1"/>
  <c r="R235" i="18"/>
  <c r="I212" i="1"/>
  <c r="K212" s="1"/>
  <c r="D212" i="13" s="1"/>
  <c r="R212" i="18"/>
  <c r="AB208"/>
  <c r="AB208" i="13"/>
  <c r="AB206" i="18"/>
  <c r="AB206" i="13"/>
  <c r="AB204" i="18"/>
  <c r="AB204" i="13"/>
  <c r="AB202" i="18"/>
  <c r="AB202" i="13"/>
  <c r="AB200" i="18"/>
  <c r="AB200" i="13"/>
  <c r="AB262" i="18"/>
  <c r="AB262" i="13"/>
  <c r="AB260" i="18"/>
  <c r="AB260" i="13"/>
  <c r="AB258" i="18"/>
  <c r="AB258" i="13"/>
  <c r="I247" i="1"/>
  <c r="K247" s="1"/>
  <c r="D247" i="13" s="1"/>
  <c r="R247" i="18"/>
  <c r="I243" i="1"/>
  <c r="K243" s="1"/>
  <c r="D243" i="13" s="1"/>
  <c r="R243" i="18"/>
  <c r="AB241"/>
  <c r="AB241" i="13"/>
  <c r="AB239" i="18"/>
  <c r="AB239" i="13"/>
  <c r="AB237"/>
  <c r="AB237" i="18"/>
  <c r="AB235"/>
  <c r="AB235" i="13"/>
  <c r="I199" i="1"/>
  <c r="K199" s="1"/>
  <c r="D199" i="13" s="1"/>
  <c r="R199" i="18"/>
  <c r="I195" i="1"/>
  <c r="K195" s="1"/>
  <c r="D195" i="13" s="1"/>
  <c r="I193" i="1"/>
  <c r="K193" s="1"/>
  <c r="D193" i="13" s="1"/>
  <c r="R193" i="18"/>
  <c r="AB185"/>
  <c r="AB185" i="13"/>
  <c r="AB183" i="18"/>
  <c r="AB183" i="13"/>
  <c r="I71" i="1"/>
  <c r="K71" s="1"/>
  <c r="D71" i="13" s="1"/>
  <c r="R71" i="18"/>
  <c r="I55" i="1"/>
  <c r="K55" s="1"/>
  <c r="D55" i="13" s="1"/>
  <c r="I428" i="1"/>
  <c r="K428" s="1"/>
  <c r="D428" i="13" s="1"/>
  <c r="R428" i="18"/>
  <c r="I410" i="1"/>
  <c r="K410" s="1"/>
  <c r="D410" i="13" s="1"/>
  <c r="I408" i="1"/>
  <c r="K408" s="1"/>
  <c r="D408" i="13" s="1"/>
  <c r="R408" i="18"/>
  <c r="I406" i="1"/>
  <c r="K406" s="1"/>
  <c r="D406" i="13" s="1"/>
  <c r="R406" i="18"/>
  <c r="AB394" i="13"/>
  <c r="AB394" i="18"/>
  <c r="AB392" i="13"/>
  <c r="AB392" i="18"/>
  <c r="AB390"/>
  <c r="AB390" i="13"/>
  <c r="AB388" i="18"/>
  <c r="AB388" i="13"/>
  <c r="AB386" i="18"/>
  <c r="AB386" i="13"/>
  <c r="AB384" i="18"/>
  <c r="AB384" i="13"/>
  <c r="AB382" i="18"/>
  <c r="AB382" i="13"/>
  <c r="AB380" i="18"/>
  <c r="AB380" i="13"/>
  <c r="AB377" i="18"/>
  <c r="AB377" i="13"/>
  <c r="AB375" i="18"/>
  <c r="AB375" i="13"/>
  <c r="AB373" i="18"/>
  <c r="AB373" i="13"/>
  <c r="AB371"/>
  <c r="AB371" i="18"/>
  <c r="AB369"/>
  <c r="AB369" i="13"/>
  <c r="AB367" i="18"/>
  <c r="AB367" i="13"/>
  <c r="AB365" i="18"/>
  <c r="AB365" i="13"/>
  <c r="I336" i="1"/>
  <c r="K336" s="1"/>
  <c r="D336" i="13" s="1"/>
  <c r="R336" i="18"/>
  <c r="I322" i="1"/>
  <c r="K322" s="1"/>
  <c r="D322" i="13" s="1"/>
  <c r="R322" i="18"/>
  <c r="I320" i="1"/>
  <c r="K320" s="1"/>
  <c r="D320" i="13" s="1"/>
  <c r="R320" i="18"/>
  <c r="I318" i="1"/>
  <c r="K318" s="1"/>
  <c r="D318" i="13" s="1"/>
  <c r="R318" i="18"/>
  <c r="I316" i="1"/>
  <c r="K316" s="1"/>
  <c r="D316" i="13" s="1"/>
  <c r="R316" i="18"/>
  <c r="AB314"/>
  <c r="AB314" i="13"/>
  <c r="AB312" i="18"/>
  <c r="AB312" i="13"/>
  <c r="AB310" i="18"/>
  <c r="AB310" i="13"/>
  <c r="AB308" i="18"/>
  <c r="AB308" i="13"/>
  <c r="AB306" i="18"/>
  <c r="AB306" i="13"/>
  <c r="I303" i="1"/>
  <c r="K303" s="1"/>
  <c r="D303" i="13" s="1"/>
  <c r="R303" i="18"/>
  <c r="AB297"/>
  <c r="AB297" i="13"/>
  <c r="AB295" i="18"/>
  <c r="AB295" i="13"/>
  <c r="I292" i="1"/>
  <c r="K292" s="1"/>
  <c r="D292" i="13" s="1"/>
  <c r="R292" i="18"/>
  <c r="AB288" i="13"/>
  <c r="AB288" i="18"/>
  <c r="AB286"/>
  <c r="AB286" i="13"/>
  <c r="AB284" i="18"/>
  <c r="AB284" i="13"/>
  <c r="I263" i="1"/>
  <c r="K263" s="1"/>
  <c r="D263" i="13" s="1"/>
  <c r="I234" i="1"/>
  <c r="K234" s="1"/>
  <c r="D234" i="13" s="1"/>
  <c r="I232" i="1"/>
  <c r="K232" s="1"/>
  <c r="D232" i="13" s="1"/>
  <c r="R232" i="18"/>
  <c r="AB230"/>
  <c r="AB230" i="13"/>
  <c r="AB228" i="18"/>
  <c r="AB228" i="13"/>
  <c r="AB226" i="18"/>
  <c r="AB226" i="13"/>
  <c r="I215" i="1"/>
  <c r="K215" s="1"/>
  <c r="D215" i="13" s="1"/>
  <c r="R215" i="18"/>
  <c r="I151" i="1"/>
  <c r="K151" s="1"/>
  <c r="D151" i="13" s="1"/>
  <c r="R151" i="18"/>
  <c r="I137" i="1"/>
  <c r="K137" s="1"/>
  <c r="D137" i="13" s="1"/>
  <c r="R137" i="18"/>
  <c r="I135" i="1"/>
  <c r="K135" s="1"/>
  <c r="D135" i="13" s="1"/>
  <c r="R135" i="18"/>
  <c r="AB133"/>
  <c r="AB133" i="13"/>
  <c r="AB131" i="18"/>
  <c r="AB131" i="13"/>
  <c r="AB129" i="18"/>
  <c r="AB129" i="13"/>
  <c r="AB127" i="18"/>
  <c r="AB127" i="13"/>
  <c r="AB125" i="18"/>
  <c r="AB125" i="13"/>
  <c r="AB123" i="18"/>
  <c r="AB123" i="13"/>
  <c r="I122" i="1"/>
  <c r="K122" s="1"/>
  <c r="D122" i="13" s="1"/>
  <c r="R122" i="18"/>
  <c r="I120" i="1"/>
  <c r="K120" s="1"/>
  <c r="D120" i="13" s="1"/>
  <c r="R120" i="18"/>
  <c r="I87" i="1"/>
  <c r="K87" s="1"/>
  <c r="D87" i="13" s="1"/>
  <c r="R87" i="18"/>
  <c r="I116" i="1"/>
  <c r="K116" s="1"/>
  <c r="D116" i="13" s="1"/>
  <c r="R116" i="18"/>
  <c r="AB110" i="13"/>
  <c r="AB110" i="18"/>
  <c r="AB108"/>
  <c r="AB108" i="13"/>
  <c r="I105" i="1"/>
  <c r="K105" s="1"/>
  <c r="D105" i="13" s="1"/>
  <c r="I103" i="1"/>
  <c r="K103" s="1"/>
  <c r="D103" i="13" s="1"/>
  <c r="R103" i="18"/>
  <c r="AB101"/>
  <c r="AB101" i="13"/>
  <c r="I98" i="1"/>
  <c r="K98" s="1"/>
  <c r="D98" i="13" s="1"/>
  <c r="R98" i="18"/>
  <c r="I96" i="1"/>
  <c r="K96" s="1"/>
  <c r="D96" i="13" s="1"/>
  <c r="R96" i="18"/>
  <c r="I94" i="1"/>
  <c r="K94" s="1"/>
  <c r="D94" i="13" s="1"/>
  <c r="R94" i="18"/>
  <c r="AB90"/>
  <c r="AB90" i="13"/>
  <c r="AB88" i="18"/>
  <c r="AB88" i="13"/>
  <c r="I83" i="1"/>
  <c r="K83" s="1"/>
  <c r="D83" i="13" s="1"/>
  <c r="R83" i="18"/>
  <c r="AB81"/>
  <c r="AB81" i="13"/>
  <c r="AB79"/>
  <c r="AB79" i="18"/>
  <c r="AB77"/>
  <c r="AB77" i="13"/>
  <c r="I38" i="1"/>
  <c r="K38" s="1"/>
  <c r="D38" i="13" s="1"/>
  <c r="R38" i="18"/>
  <c r="I36" i="1"/>
  <c r="K36" s="1"/>
  <c r="D36" i="13" s="1"/>
  <c r="R36" i="18"/>
  <c r="I34" i="1"/>
  <c r="K34" s="1"/>
  <c r="D34" i="13" s="1"/>
  <c r="R34" i="18"/>
  <c r="AB32" i="13"/>
  <c r="AB32" i="18"/>
  <c r="AB30"/>
  <c r="AB30" i="13"/>
  <c r="AB26" i="18"/>
  <c r="AB26" i="13"/>
  <c r="AB24" i="18"/>
  <c r="AB24" i="13"/>
  <c r="AB22" i="18"/>
  <c r="AB22" i="13"/>
  <c r="AB20" i="18"/>
  <c r="AB20" i="13"/>
  <c r="AB18" i="18"/>
  <c r="AB18" i="13"/>
  <c r="I453" i="1"/>
  <c r="K453" s="1"/>
  <c r="D453" i="13" s="1"/>
  <c r="R453" i="18"/>
  <c r="I449" i="1"/>
  <c r="K449" s="1"/>
  <c r="D449" i="13" s="1"/>
  <c r="R449" i="18"/>
  <c r="I447" i="1"/>
  <c r="K447" s="1"/>
  <c r="D447" i="13" s="1"/>
  <c r="R447" i="18"/>
  <c r="I445" i="1"/>
  <c r="K445" s="1"/>
  <c r="D445" i="13" s="1"/>
  <c r="R445" i="18"/>
  <c r="AB443"/>
  <c r="AB443" i="13"/>
  <c r="AB441" i="18"/>
  <c r="AB441" i="13"/>
  <c r="AB439" i="18"/>
  <c r="AB439" i="13"/>
  <c r="AB437" i="18"/>
  <c r="AB437" i="13"/>
  <c r="AB435" i="18"/>
  <c r="AB435" i="13"/>
  <c r="AB433" i="18"/>
  <c r="AB433" i="13"/>
  <c r="AB431" i="18"/>
  <c r="AB431" i="13"/>
  <c r="AB429" i="18"/>
  <c r="AB429" i="13"/>
  <c r="AB422" i="18"/>
  <c r="AB422" i="13"/>
  <c r="AB416" i="18"/>
  <c r="AB416" i="13"/>
  <c r="AB414" i="18"/>
  <c r="AB414" i="13"/>
  <c r="I395" i="1"/>
  <c r="K395" s="1"/>
  <c r="D395" i="13" s="1"/>
  <c r="AB379" i="18"/>
  <c r="AB379" i="13"/>
  <c r="I376" i="1"/>
  <c r="K376" s="1"/>
  <c r="D376" i="13" s="1"/>
  <c r="R376" i="18"/>
  <c r="I374" i="1"/>
  <c r="K374" s="1"/>
  <c r="D374" i="13" s="1"/>
  <c r="R374" i="18"/>
  <c r="I366" i="1"/>
  <c r="K366" s="1"/>
  <c r="D366" i="13" s="1"/>
  <c r="R366" i="18"/>
  <c r="AB352"/>
  <c r="AB352" i="13"/>
  <c r="AB350" i="18"/>
  <c r="AB350" i="13"/>
  <c r="I339" i="1"/>
  <c r="K339" s="1"/>
  <c r="D339" i="13" s="1"/>
  <c r="I337" i="1"/>
  <c r="K337" s="1"/>
  <c r="D337" i="13" s="1"/>
  <c r="I334" i="1"/>
  <c r="K334" s="1"/>
  <c r="D334" i="13" s="1"/>
  <c r="R334" i="18"/>
  <c r="I330" i="1"/>
  <c r="K330" s="1"/>
  <c r="D330" i="13" s="1"/>
  <c r="R330" i="18"/>
  <c r="AB326"/>
  <c r="AB326" i="13"/>
  <c r="I311" i="1"/>
  <c r="K311" s="1"/>
  <c r="D311" i="13" s="1"/>
  <c r="R311" i="18"/>
  <c r="I307" i="1"/>
  <c r="K307" s="1"/>
  <c r="D307" i="13" s="1"/>
  <c r="R307" i="18"/>
  <c r="AB305"/>
  <c r="AB305" i="13"/>
  <c r="AB303" i="18"/>
  <c r="AB303" i="13"/>
  <c r="AB301" i="18"/>
  <c r="AB301" i="13"/>
  <c r="AB281" i="18"/>
  <c r="AB281" i="13"/>
  <c r="AB279" i="18"/>
  <c r="AB279" i="13"/>
  <c r="I276" i="1"/>
  <c r="K276" s="1"/>
  <c r="D276" i="13" s="1"/>
  <c r="AB270" i="18"/>
  <c r="AB270" i="13"/>
  <c r="AB268" i="18"/>
  <c r="AB268" i="13"/>
  <c r="AB249" i="18"/>
  <c r="AB249" i="13"/>
  <c r="AB247" i="18"/>
  <c r="AB247" i="13"/>
  <c r="AB197" i="18"/>
  <c r="AB197" i="13"/>
  <c r="AB191" i="18"/>
  <c r="AB191" i="13"/>
  <c r="AB189" i="18"/>
  <c r="AB189" i="13"/>
  <c r="AB187" i="18"/>
  <c r="AB187" i="13"/>
  <c r="I182" i="1"/>
  <c r="K182" s="1"/>
  <c r="D182" i="13" s="1"/>
  <c r="I180" i="1"/>
  <c r="K180" s="1"/>
  <c r="D180" i="13" s="1"/>
  <c r="R180" i="18"/>
  <c r="AB172"/>
  <c r="AB172" i="13"/>
  <c r="AB165" i="18"/>
  <c r="AB165" i="13"/>
  <c r="AB154" i="18"/>
  <c r="AB154" i="13"/>
  <c r="AB152" i="18"/>
  <c r="AB152" i="13"/>
  <c r="AB145" i="18"/>
  <c r="AB145" i="13"/>
  <c r="AB141" i="18"/>
  <c r="AB141" i="13"/>
  <c r="I128" i="1"/>
  <c r="K128" s="1"/>
  <c r="D128" i="13" s="1"/>
  <c r="R128" i="18"/>
  <c r="I124" i="1"/>
  <c r="K124" s="1"/>
  <c r="D124" i="13" s="1"/>
  <c r="R124" i="18"/>
  <c r="AB120"/>
  <c r="AB120" i="13"/>
  <c r="AB118"/>
  <c r="AB118" i="18"/>
  <c r="AB116"/>
  <c r="AB116" i="13"/>
  <c r="AB114" i="18"/>
  <c r="AB114" i="13"/>
  <c r="AB103" i="18"/>
  <c r="AB103" i="13"/>
  <c r="I100" i="1"/>
  <c r="K100" s="1"/>
  <c r="D100" i="13" s="1"/>
  <c r="R100" i="18"/>
  <c r="AB96" i="13"/>
  <c r="AB96" i="18"/>
  <c r="AB94"/>
  <c r="AB94" i="13"/>
  <c r="I89" i="1"/>
  <c r="K89" s="1"/>
  <c r="D89" i="13" s="1"/>
  <c r="R89" i="18"/>
  <c r="AB83"/>
  <c r="AB83" i="13"/>
  <c r="I82" i="1"/>
  <c r="K82" s="1"/>
  <c r="D82" i="13" s="1"/>
  <c r="R82" i="18"/>
  <c r="I80" i="1"/>
  <c r="K80" s="1"/>
  <c r="D80" i="13" s="1"/>
  <c r="R80" i="18"/>
  <c r="I78" i="1"/>
  <c r="K78" s="1"/>
  <c r="D78" i="13" s="1"/>
  <c r="R78" i="18"/>
  <c r="AB63"/>
  <c r="AB63" i="13"/>
  <c r="AB61" i="18"/>
  <c r="AB61" i="13"/>
  <c r="AB59" i="18"/>
  <c r="AB59" i="13"/>
  <c r="AB57"/>
  <c r="AB57" i="18"/>
  <c r="AB54"/>
  <c r="AB54" i="13"/>
  <c r="AB50" i="18"/>
  <c r="AB50" i="13"/>
  <c r="AB455" i="18"/>
  <c r="AB455" i="13"/>
  <c r="AB453" i="18"/>
  <c r="AB453" i="13"/>
  <c r="AB447" i="18"/>
  <c r="AB447" i="13"/>
  <c r="AB445" i="18"/>
  <c r="AB445" i="13"/>
  <c r="I442" i="1"/>
  <c r="K442" s="1"/>
  <c r="D442" i="13" s="1"/>
  <c r="R442" i="18"/>
  <c r="I440" i="1"/>
  <c r="K440" s="1"/>
  <c r="D440" i="13" s="1"/>
  <c r="R440" i="18"/>
  <c r="I421" i="1"/>
  <c r="K421" s="1"/>
  <c r="D421" i="13" s="1"/>
  <c r="R421" i="18"/>
  <c r="I417" i="1"/>
  <c r="K417" s="1"/>
  <c r="D417" i="13" s="1"/>
  <c r="R417" i="18"/>
  <c r="I415" i="1"/>
  <c r="K415" s="1"/>
  <c r="D415" i="13" s="1"/>
  <c r="R415" i="18"/>
  <c r="I407" i="1"/>
  <c r="K407" s="1"/>
  <c r="D407" i="13" s="1"/>
  <c r="R407" i="18"/>
  <c r="I399" i="1"/>
  <c r="K399" s="1"/>
  <c r="D399" i="13" s="1"/>
  <c r="I397" i="1"/>
  <c r="K397" s="1"/>
  <c r="D397" i="13" s="1"/>
  <c r="R397" i="18"/>
  <c r="I361" i="1"/>
  <c r="K361" s="1"/>
  <c r="D361" i="13" s="1"/>
  <c r="R361" i="18"/>
  <c r="I359" i="1"/>
  <c r="K359" s="1"/>
  <c r="D359" i="13" s="1"/>
  <c r="R359" i="18"/>
  <c r="AB345"/>
  <c r="AB345" i="13"/>
  <c r="AB343" i="18"/>
  <c r="AB343" i="13"/>
  <c r="AB341" i="18"/>
  <c r="AB341" i="13"/>
  <c r="AB339" i="18"/>
  <c r="AB339" i="13"/>
  <c r="AB337" i="18"/>
  <c r="AB337" i="13"/>
  <c r="AB334" i="18"/>
  <c r="AB334" i="13"/>
  <c r="AB332" i="18"/>
  <c r="AB332" i="13"/>
  <c r="I325" i="1"/>
  <c r="K325" s="1"/>
  <c r="D325" i="13" s="1"/>
  <c r="R325" i="18"/>
  <c r="I323" i="1"/>
  <c r="K323" s="1"/>
  <c r="D323" i="13" s="1"/>
  <c r="R323" i="18"/>
  <c r="AB313"/>
  <c r="AB313" i="13"/>
  <c r="AB311" i="18"/>
  <c r="AB311" i="13"/>
  <c r="AB261" i="18"/>
  <c r="AB261" i="13"/>
  <c r="AB255" i="18"/>
  <c r="AB255" i="13"/>
  <c r="AB253" i="18"/>
  <c r="AB253" i="13"/>
  <c r="AB251" i="18"/>
  <c r="AB251" i="13"/>
  <c r="I248" i="1"/>
  <c r="K248" s="1"/>
  <c r="D248" i="13" s="1"/>
  <c r="R248" i="18"/>
  <c r="I244" i="1"/>
  <c r="K244" s="1"/>
  <c r="D244" i="13" s="1"/>
  <c r="R244" i="18"/>
  <c r="AB238"/>
  <c r="AB238" i="13"/>
  <c r="AB236" i="18"/>
  <c r="AB236" i="13"/>
  <c r="AB229" i="18"/>
  <c r="AB229" i="13"/>
  <c r="I224" i="1"/>
  <c r="K224" s="1"/>
  <c r="D224" i="13" s="1"/>
  <c r="R224" i="18"/>
  <c r="I222" i="1"/>
  <c r="K222" s="1"/>
  <c r="D222" i="13" s="1"/>
  <c r="R222" i="18"/>
  <c r="I220" i="1"/>
  <c r="K220" s="1"/>
  <c r="D220" i="13" s="1"/>
  <c r="R220" i="18"/>
  <c r="AB218"/>
  <c r="AB218" i="13"/>
  <c r="AB216" i="18"/>
  <c r="AB216" i="13"/>
  <c r="AB207" i="18"/>
  <c r="AB207" i="13"/>
  <c r="AB205" i="18"/>
  <c r="AB205" i="13"/>
  <c r="I194" i="1"/>
  <c r="K194" s="1"/>
  <c r="D194" i="13" s="1"/>
  <c r="R194" i="18"/>
  <c r="AB186"/>
  <c r="AB186" i="13"/>
  <c r="AB184" i="18"/>
  <c r="AB184" i="13"/>
  <c r="AB182" i="18"/>
  <c r="AB182" i="13"/>
  <c r="AB178" i="18"/>
  <c r="AB178" i="13"/>
  <c r="I175" i="1"/>
  <c r="K175" s="1"/>
  <c r="D175" i="13" s="1"/>
  <c r="R175" i="18"/>
  <c r="AB167"/>
  <c r="AB167" i="13"/>
  <c r="AB160"/>
  <c r="AB160" i="18"/>
  <c r="AB158"/>
  <c r="AB158" i="13"/>
  <c r="I153" i="1"/>
  <c r="K153" s="1"/>
  <c r="D153" i="13" s="1"/>
  <c r="R153" i="18"/>
  <c r="AB149"/>
  <c r="AB149" i="13"/>
  <c r="AB147" i="18"/>
  <c r="AB147" i="13"/>
  <c r="I144" i="1"/>
  <c r="K144" s="1"/>
  <c r="D144" i="13" s="1"/>
  <c r="R144" i="18"/>
  <c r="I142" i="1"/>
  <c r="K142" s="1"/>
  <c r="D142" i="13" s="1"/>
  <c r="R142" i="18"/>
  <c r="I140" i="1"/>
  <c r="K140" s="1"/>
  <c r="D140" i="13" s="1"/>
  <c r="R140" i="18"/>
  <c r="I138" i="1"/>
  <c r="K138" s="1"/>
  <c r="D138" i="13" s="1"/>
  <c r="R138" i="18"/>
  <c r="I136" i="1"/>
  <c r="K136" s="1"/>
  <c r="D136" i="13" s="1"/>
  <c r="R136" i="18"/>
  <c r="I119" i="1"/>
  <c r="K119" s="1"/>
  <c r="D119" i="13" s="1"/>
  <c r="R119" i="18"/>
  <c r="I115" i="1"/>
  <c r="K115" s="1"/>
  <c r="D115" i="13" s="1"/>
  <c r="R115" i="18"/>
  <c r="AB111"/>
  <c r="AB111" i="13"/>
  <c r="AB109" i="18"/>
  <c r="AB109" i="13"/>
  <c r="I104" i="1"/>
  <c r="K104" s="1"/>
  <c r="D104" i="13" s="1"/>
  <c r="R104" i="18"/>
  <c r="AB102"/>
  <c r="AB102" i="13"/>
  <c r="I97" i="1"/>
  <c r="K97" s="1"/>
  <c r="D97" i="13" s="1"/>
  <c r="R97" i="18"/>
  <c r="AB89"/>
  <c r="AB89" i="13"/>
  <c r="AB87"/>
  <c r="AB87" i="18"/>
  <c r="AB78"/>
  <c r="AB78" i="13"/>
  <c r="AB69" i="18"/>
  <c r="AB69" i="13"/>
  <c r="I58" i="1"/>
  <c r="K58" s="1"/>
  <c r="D58" i="13" s="1"/>
  <c r="R58" i="18"/>
  <c r="I51" i="1"/>
  <c r="K51" s="1"/>
  <c r="D51" i="13" s="1"/>
  <c r="R51" i="18"/>
  <c r="I41" i="1"/>
  <c r="K41" s="1"/>
  <c r="D41" i="13" s="1"/>
  <c r="R41" i="18"/>
  <c r="I39" i="1"/>
  <c r="K39" s="1"/>
  <c r="D39" i="13" s="1"/>
  <c r="R39" i="18"/>
  <c r="I37" i="1"/>
  <c r="K37" s="1"/>
  <c r="D37" i="13" s="1"/>
  <c r="R37" i="18"/>
  <c r="I33" i="1"/>
  <c r="K33" s="1"/>
  <c r="D33" i="13" s="1"/>
  <c r="R33" i="18"/>
  <c r="AB31"/>
  <c r="AB31" i="13"/>
  <c r="AB29"/>
  <c r="AB29" i="18"/>
  <c r="AB25"/>
  <c r="AB25" i="13"/>
  <c r="AB21" i="18"/>
  <c r="AB21" i="13"/>
  <c r="AB19" i="18"/>
  <c r="AB19" i="13"/>
  <c r="AB12" i="18"/>
  <c r="AB12" i="13"/>
  <c r="I458" i="1"/>
  <c r="K458" s="1"/>
  <c r="D458" i="13" s="1"/>
  <c r="R458" i="18"/>
  <c r="AB442"/>
  <c r="AB442" i="13"/>
  <c r="AB438" i="18"/>
  <c r="AB438" i="13"/>
  <c r="AB436" i="18"/>
  <c r="AB436" i="13"/>
  <c r="AB434" i="18"/>
  <c r="AB434" i="13"/>
  <c r="AB430" i="18"/>
  <c r="AB430" i="13"/>
  <c r="AB428" i="18"/>
  <c r="AB428" i="13"/>
  <c r="AB423" i="18"/>
  <c r="AB423" i="13"/>
  <c r="AB421" i="18"/>
  <c r="AB421" i="13"/>
  <c r="AB415" i="18"/>
  <c r="AB415" i="13"/>
  <c r="AB413" i="18"/>
  <c r="AB413" i="13"/>
  <c r="AB411" i="18"/>
  <c r="AB411" i="13"/>
  <c r="AB407" i="18"/>
  <c r="AB407" i="13"/>
  <c r="AB405" i="18"/>
  <c r="AB405" i="13"/>
  <c r="AB403" i="18"/>
  <c r="AB403" i="13"/>
  <c r="AB397" i="18"/>
  <c r="AB397" i="13"/>
  <c r="I394" i="1"/>
  <c r="K394" s="1"/>
  <c r="D394" i="13" s="1"/>
  <c r="I377" i="1"/>
  <c r="K377" s="1"/>
  <c r="D377" i="13" s="1"/>
  <c r="I375" i="1"/>
  <c r="K375" s="1"/>
  <c r="D375" i="13" s="1"/>
  <c r="R375" i="18"/>
  <c r="I367" i="1"/>
  <c r="K367" s="1"/>
  <c r="D367" i="13" s="1"/>
  <c r="R367" i="18"/>
  <c r="I340" i="1"/>
  <c r="K340" s="1"/>
  <c r="D340" i="13" s="1"/>
  <c r="R340" i="18"/>
  <c r="I338" i="1"/>
  <c r="K338" s="1"/>
  <c r="D338" i="13" s="1"/>
  <c r="R338" i="18"/>
  <c r="I331" i="1"/>
  <c r="K331" s="1"/>
  <c r="D331" i="13" s="1"/>
  <c r="R331" i="18"/>
  <c r="AB325"/>
  <c r="AB325" i="13"/>
  <c r="AB319" i="18"/>
  <c r="AB319" i="13"/>
  <c r="AB317" i="18"/>
  <c r="AB317" i="13"/>
  <c r="AB315"/>
  <c r="AB315" i="18"/>
  <c r="I314" i="1"/>
  <c r="K314" s="1"/>
  <c r="D314" i="13" s="1"/>
  <c r="R314" i="18"/>
  <c r="I312" i="1"/>
  <c r="K312" s="1"/>
  <c r="D312" i="13" s="1"/>
  <c r="R312" i="18"/>
  <c r="AB302" i="13"/>
  <c r="AB302" i="18"/>
  <c r="AB300"/>
  <c r="AB300" i="13"/>
  <c r="AB293" i="18"/>
  <c r="AB293" i="13"/>
  <c r="AB282" i="18"/>
  <c r="AB282" i="13"/>
  <c r="I275" i="1"/>
  <c r="K275" s="1"/>
  <c r="D275" i="13" s="1"/>
  <c r="AB273" i="18"/>
  <c r="AB273" i="13"/>
  <c r="AB271" i="18"/>
  <c r="AB271" i="13"/>
  <c r="AB269"/>
  <c r="AB269" i="18"/>
  <c r="I258" i="1"/>
  <c r="K258" s="1"/>
  <c r="D258" i="13" s="1"/>
  <c r="R258" i="18"/>
  <c r="I256" i="1"/>
  <c r="K256" s="1"/>
  <c r="D256" i="13" s="1"/>
  <c r="R256" i="18"/>
  <c r="I254" i="1"/>
  <c r="K254" s="1"/>
  <c r="D254" i="13" s="1"/>
  <c r="AB250" i="18"/>
  <c r="AB250" i="13"/>
  <c r="AB248" i="18"/>
  <c r="AB248" i="13"/>
  <c r="AB244" i="18"/>
  <c r="AB244" i="13"/>
  <c r="AB242" i="18"/>
  <c r="AB242" i="13"/>
  <c r="AB231" i="18"/>
  <c r="AB231" i="13"/>
  <c r="AB224" i="18"/>
  <c r="AB224" i="13"/>
  <c r="I217" i="1"/>
  <c r="K217" s="1"/>
  <c r="D217" i="13" s="1"/>
  <c r="R217" i="18"/>
  <c r="AB213"/>
  <c r="AB213" i="13"/>
  <c r="AB211" i="18"/>
  <c r="AB211" i="13"/>
  <c r="I208" i="1"/>
  <c r="K208" s="1"/>
  <c r="D208" i="13" s="1"/>
  <c r="R208" i="18"/>
  <c r="I206" i="1"/>
  <c r="K206" s="1"/>
  <c r="D206" i="13" s="1"/>
  <c r="R206" i="18"/>
  <c r="I204" i="1"/>
  <c r="K204" s="1"/>
  <c r="D204" i="13" s="1"/>
  <c r="AB198"/>
  <c r="AB198" i="18"/>
  <c r="I179" i="1"/>
  <c r="K179" s="1"/>
  <c r="D179" i="13" s="1"/>
  <c r="R179" i="18"/>
  <c r="AB175"/>
  <c r="AB175" i="13"/>
  <c r="AB173" i="18"/>
  <c r="AB173" i="13"/>
  <c r="AB166"/>
  <c r="AB166" i="18"/>
  <c r="AB153"/>
  <c r="AB153" i="13"/>
  <c r="AB151" i="18"/>
  <c r="AB151" i="13"/>
  <c r="I150" i="1"/>
  <c r="K150" s="1"/>
  <c r="D150" i="13" s="1"/>
  <c r="R150" i="18"/>
  <c r="AB142"/>
  <c r="AB142" i="13"/>
  <c r="I125" i="1"/>
  <c r="K125" s="1"/>
  <c r="D125" i="13" s="1"/>
  <c r="R125" i="18"/>
  <c r="I123" i="1"/>
  <c r="K123" s="1"/>
  <c r="D123" i="13" s="1"/>
  <c r="R123" i="18"/>
  <c r="AB121"/>
  <c r="AB121" i="13"/>
  <c r="AB119" i="18"/>
  <c r="AB119" i="13"/>
  <c r="AB71" i="18"/>
  <c r="AB71" i="13"/>
  <c r="I70" i="1"/>
  <c r="K70" s="1"/>
  <c r="D70" i="13" s="1"/>
  <c r="R70" i="18"/>
  <c r="AB58"/>
  <c r="AB58" i="13"/>
  <c r="AB56" i="18"/>
  <c r="AB56" i="13"/>
  <c r="AB53" i="18"/>
  <c r="AB53" i="13"/>
  <c r="AB51" i="18"/>
  <c r="AB51" i="13"/>
  <c r="AB47" i="18"/>
  <c r="AB47" i="13"/>
  <c r="AB45" i="18"/>
  <c r="AB45" i="13"/>
  <c r="AB39" i="18"/>
  <c r="AB39" i="13"/>
  <c r="AB37" i="18"/>
  <c r="AB37" i="13"/>
  <c r="I32" i="1"/>
  <c r="K32" s="1"/>
  <c r="D32" i="13" s="1"/>
  <c r="R32" i="18"/>
  <c r="I24" i="1"/>
  <c r="K24" s="1"/>
  <c r="D24" i="13" s="1"/>
  <c r="R24" i="18"/>
  <c r="AB14" i="13"/>
  <c r="AB14" i="18"/>
  <c r="AB28" i="13"/>
  <c r="AB122" i="18"/>
  <c r="R385"/>
  <c r="R383"/>
  <c r="R381"/>
  <c r="R378"/>
  <c r="R370"/>
  <c r="R368"/>
  <c r="R328"/>
  <c r="R296"/>
  <c r="R289"/>
  <c r="R278"/>
  <c r="R201"/>
  <c r="R186"/>
  <c r="R184"/>
  <c r="R160"/>
  <c r="R156"/>
  <c r="R92"/>
  <c r="AB360" i="13"/>
  <c r="AB354"/>
  <c r="AB139"/>
  <c r="AB112"/>
  <c r="AB99"/>
  <c r="AB11"/>
  <c r="AB9"/>
  <c r="I347" i="1"/>
  <c r="K347" s="1"/>
  <c r="D347" i="13" s="1"/>
  <c r="AB358" i="18"/>
  <c r="AB294"/>
  <c r="AB195"/>
  <c r="AB174"/>
  <c r="AB143"/>
  <c r="AB85"/>
  <c r="R438"/>
  <c r="R430"/>
  <c r="R357"/>
  <c r="R353"/>
  <c r="R351"/>
  <c r="R259"/>
  <c r="R226"/>
  <c r="AB457" i="13"/>
  <c r="AB362"/>
  <c r="AB356"/>
  <c r="AB348"/>
  <c r="AB328"/>
  <c r="AB322"/>
  <c r="AB193"/>
  <c r="AB107"/>
  <c r="AB105"/>
  <c r="AB100"/>
  <c r="AB92"/>
  <c r="AB80"/>
  <c r="AB72"/>
  <c r="AB67"/>
  <c r="AB65"/>
  <c r="R11"/>
  <c r="AB399" i="18"/>
  <c r="AB180"/>
  <c r="AB76"/>
  <c r="AB60"/>
  <c r="AB27"/>
  <c r="R454"/>
  <c r="R413"/>
  <c r="R392"/>
  <c r="R365"/>
  <c r="R347"/>
  <c r="R192"/>
  <c r="R170"/>
  <c r="R75"/>
  <c r="R74"/>
  <c r="R69"/>
  <c r="R67"/>
  <c r="R65"/>
  <c r="R62"/>
  <c r="R48"/>
  <c r="R47"/>
  <c r="R46"/>
  <c r="R44"/>
  <c r="R22"/>
  <c r="R18"/>
  <c r="R15"/>
  <c r="R14"/>
  <c r="R11"/>
  <c r="AB432" i="13"/>
  <c r="AB424"/>
  <c r="AB419"/>
  <c r="AB418"/>
  <c r="AB417"/>
  <c r="AB395"/>
  <c r="AB330"/>
  <c r="AB324"/>
  <c r="AB304"/>
  <c r="AB290"/>
  <c r="AB196"/>
  <c r="AB176"/>
  <c r="AB163"/>
  <c r="AB162"/>
  <c r="AB74"/>
  <c r="AB33"/>
  <c r="AB454" i="18"/>
  <c r="AB454" i="13"/>
  <c r="AB446" i="18"/>
  <c r="AB446" i="13"/>
  <c r="AB398" i="18"/>
  <c r="AB398" i="13"/>
  <c r="AB391" i="18"/>
  <c r="AB391" i="13"/>
  <c r="AB389" i="18"/>
  <c r="AB389" i="13"/>
  <c r="AB383" i="18"/>
  <c r="AB383" i="13"/>
  <c r="AB381" i="18"/>
  <c r="AB381" i="13"/>
  <c r="AB374" i="18"/>
  <c r="AB374" i="13"/>
  <c r="AB366" i="18"/>
  <c r="AB366" i="13"/>
  <c r="AB359" i="18"/>
  <c r="AB359" i="13"/>
  <c r="AB357" i="18"/>
  <c r="AB357" i="13"/>
  <c r="AB351" i="18"/>
  <c r="AB351" i="13"/>
  <c r="AB349" i="18"/>
  <c r="AB349" i="13"/>
  <c r="AB342" i="18"/>
  <c r="AB342" i="13"/>
  <c r="AB335" i="18"/>
  <c r="AB335" i="13"/>
  <c r="AB327" i="18"/>
  <c r="AB327" i="13"/>
  <c r="AB287" i="18"/>
  <c r="AB287" i="13"/>
  <c r="AB285" i="18"/>
  <c r="AB285" i="13"/>
  <c r="AB278" i="18"/>
  <c r="AB278" i="13"/>
  <c r="AB263" i="18"/>
  <c r="AB263" i="13"/>
  <c r="AB245" i="18"/>
  <c r="AB245" i="13"/>
  <c r="AB223" i="18"/>
  <c r="AB223" i="13"/>
  <c r="AB221" i="18"/>
  <c r="AB221" i="13"/>
  <c r="AB199" i="18"/>
  <c r="AB199" i="13"/>
  <c r="AB190" i="18"/>
  <c r="AB190" i="13"/>
  <c r="AB181" i="18"/>
  <c r="AB181" i="13"/>
  <c r="AB159" i="18"/>
  <c r="AB159" i="13"/>
  <c r="AB157" i="18"/>
  <c r="AB157" i="13"/>
  <c r="AB150" i="18"/>
  <c r="AB150" i="13"/>
  <c r="AB135" i="18"/>
  <c r="AB135" i="13"/>
  <c r="AB126" i="18"/>
  <c r="AB126" i="13"/>
  <c r="AB117" i="18"/>
  <c r="AB117" i="13"/>
  <c r="AB95" i="18"/>
  <c r="AB95" i="13"/>
  <c r="AB86" i="18"/>
  <c r="AB86" i="13"/>
  <c r="I57" i="1"/>
  <c r="K57" s="1"/>
  <c r="D57" i="13" s="1"/>
  <c r="R57" i="18"/>
  <c r="AB55"/>
  <c r="AB55" i="13"/>
  <c r="AB38" i="18"/>
  <c r="AB38" i="13"/>
  <c r="AB15" i="18"/>
  <c r="AB15" i="13"/>
  <c r="AB13" i="18"/>
  <c r="AB13" i="13"/>
  <c r="R10"/>
  <c r="AB404" i="18"/>
  <c r="AB93"/>
  <c r="AB46"/>
  <c r="R306"/>
  <c r="R291"/>
  <c r="R249"/>
  <c r="R236"/>
  <c r="R218"/>
  <c r="R176"/>
  <c r="R174"/>
  <c r="R114"/>
  <c r="R50"/>
  <c r="R31"/>
  <c r="R25"/>
  <c r="AB448" i="13"/>
  <c r="AB410"/>
  <c r="AB372"/>
  <c r="AB347"/>
  <c r="AB340"/>
  <c r="AB320"/>
  <c r="AB276"/>
  <c r="AB256"/>
  <c r="AB219"/>
  <c r="AB212"/>
  <c r="AB192"/>
  <c r="AB155"/>
  <c r="AB148"/>
  <c r="AB128"/>
  <c r="AB84"/>
  <c r="AB64"/>
  <c r="I456" i="2"/>
  <c r="K456" s="1"/>
  <c r="E456" i="13" s="1"/>
  <c r="I432" i="2"/>
  <c r="K432" s="1"/>
  <c r="E432" i="13" s="1"/>
  <c r="I408" i="2"/>
  <c r="K408" s="1"/>
  <c r="E408" i="13" s="1"/>
  <c r="I384" i="2"/>
  <c r="K384" s="1"/>
  <c r="E384" i="13" s="1"/>
  <c r="I368" i="2"/>
  <c r="K368" s="1"/>
  <c r="E368" i="13" s="1"/>
  <c r="I360" i="2"/>
  <c r="K360" s="1"/>
  <c r="E360" i="13" s="1"/>
  <c r="I344" i="2"/>
  <c r="K344" s="1"/>
  <c r="E344" i="13" s="1"/>
  <c r="I328" i="2"/>
  <c r="K328" s="1"/>
  <c r="E328" i="13" s="1"/>
  <c r="I312" i="2"/>
  <c r="K312" s="1"/>
  <c r="E312" i="13" s="1"/>
  <c r="I304" i="2"/>
  <c r="K304" s="1"/>
  <c r="E304" i="13" s="1"/>
  <c r="I296" i="2"/>
  <c r="K296" s="1"/>
  <c r="E296" i="13" s="1"/>
  <c r="I272" i="2"/>
  <c r="K272" s="1"/>
  <c r="E272" i="13" s="1"/>
  <c r="I248" i="2"/>
  <c r="K248" s="1"/>
  <c r="E248" i="13" s="1"/>
  <c r="I232" i="2"/>
  <c r="K232" s="1"/>
  <c r="E232" i="13" s="1"/>
  <c r="I216" i="2"/>
  <c r="K216" s="1"/>
  <c r="E216" i="13" s="1"/>
  <c r="I200" i="2"/>
  <c r="K200" s="1"/>
  <c r="E200" i="13" s="1"/>
  <c r="I176" i="2"/>
  <c r="K176" s="1"/>
  <c r="E176" i="13" s="1"/>
  <c r="I454" i="2"/>
  <c r="K454" s="1"/>
  <c r="E454" i="13" s="1"/>
  <c r="I446" i="2"/>
  <c r="K446" s="1"/>
  <c r="E446" i="13" s="1"/>
  <c r="I438" i="2"/>
  <c r="K438" s="1"/>
  <c r="E438" i="13" s="1"/>
  <c r="I430" i="2"/>
  <c r="K430" s="1"/>
  <c r="E430" i="13" s="1"/>
  <c r="I422" i="2"/>
  <c r="K422" s="1"/>
  <c r="E422" i="13" s="1"/>
  <c r="I414" i="2"/>
  <c r="K414" s="1"/>
  <c r="E414" i="13" s="1"/>
  <c r="I406" i="2"/>
  <c r="K406" s="1"/>
  <c r="E406" i="13" s="1"/>
  <c r="I398" i="2"/>
  <c r="K398" s="1"/>
  <c r="E398" i="13" s="1"/>
  <c r="I390" i="2"/>
  <c r="K390" s="1"/>
  <c r="E390" i="13" s="1"/>
  <c r="I382" i="2"/>
  <c r="K382" s="1"/>
  <c r="E382" i="13" s="1"/>
  <c r="I374" i="2"/>
  <c r="K374" s="1"/>
  <c r="E374" i="13" s="1"/>
  <c r="I366" i="2"/>
  <c r="K366" s="1"/>
  <c r="E366" i="13" s="1"/>
  <c r="I358" i="2"/>
  <c r="K358" s="1"/>
  <c r="E358" i="13" s="1"/>
  <c r="I350" i="2"/>
  <c r="K350" s="1"/>
  <c r="E350" i="13" s="1"/>
  <c r="I342" i="2"/>
  <c r="K342" s="1"/>
  <c r="E342" i="13" s="1"/>
  <c r="I334" i="2"/>
  <c r="K334" s="1"/>
  <c r="E334" i="13" s="1"/>
  <c r="I326" i="2"/>
  <c r="K326" s="1"/>
  <c r="E326" i="13" s="1"/>
  <c r="I318" i="2"/>
  <c r="K318" s="1"/>
  <c r="E318" i="13" s="1"/>
  <c r="I310" i="2"/>
  <c r="K310" s="1"/>
  <c r="E310" i="13" s="1"/>
  <c r="I302" i="2"/>
  <c r="K302" s="1"/>
  <c r="E302" i="13" s="1"/>
  <c r="I294" i="2"/>
  <c r="K294" s="1"/>
  <c r="E294" i="13" s="1"/>
  <c r="I286" i="2"/>
  <c r="K286" s="1"/>
  <c r="E286" i="13" s="1"/>
  <c r="I278" i="2"/>
  <c r="K278" s="1"/>
  <c r="E278" i="13" s="1"/>
  <c r="I270" i="2"/>
  <c r="K270" s="1"/>
  <c r="E270" i="13" s="1"/>
  <c r="I262" i="2"/>
  <c r="K262" s="1"/>
  <c r="E262" i="13" s="1"/>
  <c r="I254" i="2"/>
  <c r="K254" s="1"/>
  <c r="E254" i="13" s="1"/>
  <c r="I246" i="2"/>
  <c r="K246" s="1"/>
  <c r="E246" i="13" s="1"/>
  <c r="I238" i="2"/>
  <c r="K238" s="1"/>
  <c r="E238" i="13" s="1"/>
  <c r="I230" i="2"/>
  <c r="K230" s="1"/>
  <c r="E230" i="13" s="1"/>
  <c r="I222" i="2"/>
  <c r="K222" s="1"/>
  <c r="E222" i="13" s="1"/>
  <c r="I214" i="2"/>
  <c r="K214" s="1"/>
  <c r="E214" i="13" s="1"/>
  <c r="I206" i="2"/>
  <c r="K206" s="1"/>
  <c r="E206" i="13" s="1"/>
  <c r="I198" i="2"/>
  <c r="K198" s="1"/>
  <c r="E198" i="13" s="1"/>
  <c r="I190" i="2"/>
  <c r="K190" s="1"/>
  <c r="E190" i="13" s="1"/>
  <c r="I182" i="2"/>
  <c r="K182" s="1"/>
  <c r="E182" i="13" s="1"/>
  <c r="I174" i="2"/>
  <c r="K174" s="1"/>
  <c r="E174" i="13" s="1"/>
  <c r="I166" i="2"/>
  <c r="K166" s="1"/>
  <c r="E166" i="13" s="1"/>
  <c r="I158" i="2"/>
  <c r="K158" s="1"/>
  <c r="E158" i="13" s="1"/>
  <c r="I448" i="2"/>
  <c r="K448" s="1"/>
  <c r="E448" i="13" s="1"/>
  <c r="I440" i="2"/>
  <c r="K440" s="1"/>
  <c r="E440" i="13" s="1"/>
  <c r="I424" i="2"/>
  <c r="K424" s="1"/>
  <c r="E424" i="13" s="1"/>
  <c r="I416" i="2"/>
  <c r="K416" s="1"/>
  <c r="E416" i="13" s="1"/>
  <c r="I400" i="2"/>
  <c r="K400" s="1"/>
  <c r="E400" i="13" s="1"/>
  <c r="I392" i="2"/>
  <c r="K392" s="1"/>
  <c r="E392" i="13" s="1"/>
  <c r="I376" i="2"/>
  <c r="K376" s="1"/>
  <c r="E376" i="13" s="1"/>
  <c r="I352" i="2"/>
  <c r="K352" s="1"/>
  <c r="E352" i="13" s="1"/>
  <c r="I336" i="2"/>
  <c r="K336" s="1"/>
  <c r="E336" i="13" s="1"/>
  <c r="I320" i="2"/>
  <c r="K320" s="1"/>
  <c r="E320" i="13" s="1"/>
  <c r="I288" i="2"/>
  <c r="K288" s="1"/>
  <c r="E288" i="13" s="1"/>
  <c r="I280" i="2"/>
  <c r="K280" s="1"/>
  <c r="E280" i="13" s="1"/>
  <c r="I264" i="2"/>
  <c r="K264" s="1"/>
  <c r="E264" i="13" s="1"/>
  <c r="I256" i="2"/>
  <c r="K256" s="1"/>
  <c r="E256" i="13" s="1"/>
  <c r="I240" i="2"/>
  <c r="K240" s="1"/>
  <c r="E240" i="13" s="1"/>
  <c r="I224" i="2"/>
  <c r="K224" s="1"/>
  <c r="E224" i="13" s="1"/>
  <c r="I208" i="2"/>
  <c r="K208" s="1"/>
  <c r="E208" i="13" s="1"/>
  <c r="I192" i="2"/>
  <c r="K192" s="1"/>
  <c r="E192" i="13" s="1"/>
  <c r="I184" i="2"/>
  <c r="K184" s="1"/>
  <c r="E184" i="13" s="1"/>
  <c r="I168" i="2"/>
  <c r="K168" s="1"/>
  <c r="E168" i="13" s="1"/>
  <c r="I160" i="2"/>
  <c r="K160" s="1"/>
  <c r="E160" i="13" s="1"/>
  <c r="I459" i="2"/>
  <c r="K459" s="1"/>
  <c r="E459" i="13" s="1"/>
  <c r="I455" i="2"/>
  <c r="K455" s="1"/>
  <c r="E455" i="13" s="1"/>
  <c r="I451" i="2"/>
  <c r="K451" s="1"/>
  <c r="E451" i="13" s="1"/>
  <c r="I447" i="2"/>
  <c r="K447" s="1"/>
  <c r="E447" i="13" s="1"/>
  <c r="I443" i="2"/>
  <c r="K443" s="1"/>
  <c r="E443" i="13" s="1"/>
  <c r="I439" i="2"/>
  <c r="K439" s="1"/>
  <c r="E439" i="13" s="1"/>
  <c r="I435" i="2"/>
  <c r="K435" s="1"/>
  <c r="E435" i="13" s="1"/>
  <c r="I431" i="2"/>
  <c r="K431" s="1"/>
  <c r="E431" i="13" s="1"/>
  <c r="I427" i="2"/>
  <c r="K427" s="1"/>
  <c r="E427" i="13" s="1"/>
  <c r="I423" i="2"/>
  <c r="K423" s="1"/>
  <c r="E423" i="13" s="1"/>
  <c r="I419" i="2"/>
  <c r="K419" s="1"/>
  <c r="E419" i="13" s="1"/>
  <c r="I415" i="2"/>
  <c r="K415" s="1"/>
  <c r="E415" i="13" s="1"/>
  <c r="I411" i="2"/>
  <c r="K411" s="1"/>
  <c r="E411" i="13" s="1"/>
  <c r="I407" i="2"/>
  <c r="K407" s="1"/>
  <c r="E407" i="13" s="1"/>
  <c r="I403" i="2"/>
  <c r="K403" s="1"/>
  <c r="E403" i="13" s="1"/>
  <c r="I399" i="2"/>
  <c r="K399" s="1"/>
  <c r="E399" i="13" s="1"/>
  <c r="I395" i="2"/>
  <c r="K395" s="1"/>
  <c r="E395" i="13" s="1"/>
  <c r="I391" i="2"/>
  <c r="K391" s="1"/>
  <c r="E391" i="13" s="1"/>
  <c r="I387" i="2"/>
  <c r="K387" s="1"/>
  <c r="E387" i="13" s="1"/>
  <c r="I383" i="2"/>
  <c r="K383" s="1"/>
  <c r="E383" i="13" s="1"/>
  <c r="I379" i="2"/>
  <c r="K379" s="1"/>
  <c r="E379" i="13" s="1"/>
  <c r="I375" i="2"/>
  <c r="K375" s="1"/>
  <c r="E375" i="13" s="1"/>
  <c r="I371" i="2"/>
  <c r="K371" s="1"/>
  <c r="E371" i="13" s="1"/>
  <c r="I367" i="2"/>
  <c r="K367" s="1"/>
  <c r="E367" i="13" s="1"/>
  <c r="I363" i="2"/>
  <c r="K363" s="1"/>
  <c r="E363" i="13" s="1"/>
  <c r="I359" i="2"/>
  <c r="K359" s="1"/>
  <c r="E359" i="13" s="1"/>
  <c r="I355" i="2"/>
  <c r="K355" s="1"/>
  <c r="E355" i="13" s="1"/>
  <c r="I351" i="2"/>
  <c r="K351" s="1"/>
  <c r="E351" i="13" s="1"/>
  <c r="I347" i="2"/>
  <c r="K347" s="1"/>
  <c r="E347" i="13" s="1"/>
  <c r="I343" i="2"/>
  <c r="K343" s="1"/>
  <c r="E343" i="13" s="1"/>
  <c r="I339" i="2"/>
  <c r="K339" s="1"/>
  <c r="E339" i="13" s="1"/>
  <c r="I335" i="2"/>
  <c r="K335" s="1"/>
  <c r="E335" i="13" s="1"/>
  <c r="I331" i="2"/>
  <c r="K331" s="1"/>
  <c r="E331" i="13" s="1"/>
  <c r="I327" i="2"/>
  <c r="K327" s="1"/>
  <c r="E327" i="13" s="1"/>
  <c r="I323" i="2"/>
  <c r="K323" s="1"/>
  <c r="E323" i="13" s="1"/>
  <c r="I319" i="2"/>
  <c r="K319" s="1"/>
  <c r="E319" i="13" s="1"/>
  <c r="I315" i="2"/>
  <c r="K315" s="1"/>
  <c r="E315" i="13" s="1"/>
  <c r="I311" i="2"/>
  <c r="K311" s="1"/>
  <c r="E311" i="13" s="1"/>
  <c r="I307" i="2"/>
  <c r="K307" s="1"/>
  <c r="E307" i="13" s="1"/>
  <c r="I303" i="2"/>
  <c r="K303" s="1"/>
  <c r="E303" i="13" s="1"/>
  <c r="I299" i="2"/>
  <c r="K299" s="1"/>
  <c r="E299" i="13" s="1"/>
  <c r="I295" i="2"/>
  <c r="K295" s="1"/>
  <c r="E295" i="13" s="1"/>
  <c r="I291" i="2"/>
  <c r="K291" s="1"/>
  <c r="E291" i="13" s="1"/>
  <c r="I287" i="2"/>
  <c r="K287" s="1"/>
  <c r="E287" i="13" s="1"/>
  <c r="I283" i="2"/>
  <c r="K283" s="1"/>
  <c r="E283" i="13" s="1"/>
  <c r="I279" i="2"/>
  <c r="K279" s="1"/>
  <c r="E279" i="13" s="1"/>
  <c r="I275" i="2"/>
  <c r="K275" s="1"/>
  <c r="E275" i="13" s="1"/>
  <c r="I271" i="2"/>
  <c r="K271" s="1"/>
  <c r="E271" i="13" s="1"/>
  <c r="I267" i="2"/>
  <c r="K267" s="1"/>
  <c r="E267" i="13" s="1"/>
  <c r="I263" i="2"/>
  <c r="K263" s="1"/>
  <c r="E263" i="13" s="1"/>
  <c r="I259" i="2"/>
  <c r="K259" s="1"/>
  <c r="E259" i="13" s="1"/>
  <c r="I255" i="2"/>
  <c r="K255" s="1"/>
  <c r="E255" i="13" s="1"/>
  <c r="I251" i="2"/>
  <c r="K251" s="1"/>
  <c r="E251" i="13" s="1"/>
  <c r="I247" i="2"/>
  <c r="K247" s="1"/>
  <c r="E247" i="13" s="1"/>
  <c r="I243" i="2"/>
  <c r="K243" s="1"/>
  <c r="E243" i="13" s="1"/>
  <c r="I239" i="2"/>
  <c r="K239" s="1"/>
  <c r="E239" i="13" s="1"/>
  <c r="I235" i="2"/>
  <c r="K235" s="1"/>
  <c r="E235" i="13" s="1"/>
  <c r="I231" i="2"/>
  <c r="K231" s="1"/>
  <c r="E231" i="13" s="1"/>
  <c r="I227" i="2"/>
  <c r="K227" s="1"/>
  <c r="E227" i="13" s="1"/>
  <c r="I223" i="2"/>
  <c r="K223" s="1"/>
  <c r="E223" i="13" s="1"/>
  <c r="I219" i="2"/>
  <c r="K219" s="1"/>
  <c r="E219" i="13" s="1"/>
  <c r="I215" i="2"/>
  <c r="K215" s="1"/>
  <c r="E215" i="13" s="1"/>
  <c r="I211" i="2"/>
  <c r="K211" s="1"/>
  <c r="E211" i="13" s="1"/>
  <c r="I207" i="2"/>
  <c r="K207" s="1"/>
  <c r="E207" i="13" s="1"/>
  <c r="I203" i="2"/>
  <c r="K203" s="1"/>
  <c r="E203" i="13" s="1"/>
  <c r="I199" i="2"/>
  <c r="K199" s="1"/>
  <c r="E199" i="13" s="1"/>
  <c r="I195" i="2"/>
  <c r="K195" s="1"/>
  <c r="E195" i="13" s="1"/>
  <c r="I191" i="2"/>
  <c r="K191" s="1"/>
  <c r="E191" i="13" s="1"/>
  <c r="I187" i="2"/>
  <c r="K187" s="1"/>
  <c r="E187" i="13" s="1"/>
  <c r="I183" i="2"/>
  <c r="K183" s="1"/>
  <c r="E183" i="13" s="1"/>
  <c r="I179" i="2"/>
  <c r="K179" s="1"/>
  <c r="E179" i="13" s="1"/>
  <c r="I175" i="2"/>
  <c r="K175" s="1"/>
  <c r="E175" i="13" s="1"/>
  <c r="I171" i="2"/>
  <c r="K171" s="1"/>
  <c r="E171" i="13" s="1"/>
  <c r="I167" i="2"/>
  <c r="K167" s="1"/>
  <c r="E167" i="13" s="1"/>
  <c r="I163" i="2"/>
  <c r="K163" s="1"/>
  <c r="E163" i="13" s="1"/>
  <c r="I159" i="2"/>
  <c r="K159" s="1"/>
  <c r="E159" i="13" s="1"/>
  <c r="I155" i="2"/>
  <c r="K155" s="1"/>
  <c r="E155" i="13" s="1"/>
  <c r="I151" i="2"/>
  <c r="K151" s="1"/>
  <c r="E151" i="13" s="1"/>
  <c r="I147" i="2"/>
  <c r="K147" s="1"/>
  <c r="E147" i="13" s="1"/>
  <c r="I143" i="2"/>
  <c r="K143" s="1"/>
  <c r="E143" i="13" s="1"/>
  <c r="I139" i="2"/>
  <c r="K139" s="1"/>
  <c r="E139" i="13" s="1"/>
  <c r="I135" i="2"/>
  <c r="K135" s="1"/>
  <c r="E135" i="13" s="1"/>
  <c r="I131" i="2"/>
  <c r="K131" s="1"/>
  <c r="E131" i="13" s="1"/>
  <c r="I127" i="2"/>
  <c r="K127" s="1"/>
  <c r="E127" i="13" s="1"/>
  <c r="I123" i="2"/>
  <c r="K123" s="1"/>
  <c r="E123" i="13" s="1"/>
  <c r="I119" i="2"/>
  <c r="K119" s="1"/>
  <c r="E119" i="13" s="1"/>
  <c r="I115" i="2"/>
  <c r="K115" s="1"/>
  <c r="E115" i="13" s="1"/>
  <c r="I111" i="2"/>
  <c r="K111" s="1"/>
  <c r="E111" i="13" s="1"/>
  <c r="I107" i="2"/>
  <c r="K107" s="1"/>
  <c r="E107" i="13" s="1"/>
  <c r="I103" i="2"/>
  <c r="K103" s="1"/>
  <c r="E103" i="13" s="1"/>
  <c r="I99" i="2"/>
  <c r="K99" s="1"/>
  <c r="E99" i="13" s="1"/>
  <c r="I95" i="2"/>
  <c r="K95" s="1"/>
  <c r="E95" i="13" s="1"/>
  <c r="I91" i="2"/>
  <c r="K91" s="1"/>
  <c r="E91" i="13" s="1"/>
  <c r="I87" i="2"/>
  <c r="K87" s="1"/>
  <c r="E87" i="13" s="1"/>
  <c r="I83" i="2"/>
  <c r="K83" s="1"/>
  <c r="E83" i="13" s="1"/>
  <c r="I79" i="2"/>
  <c r="K79" s="1"/>
  <c r="E79" i="13" s="1"/>
  <c r="I75" i="2"/>
  <c r="K75" s="1"/>
  <c r="E75" i="13" s="1"/>
  <c r="I71" i="2"/>
  <c r="K71" s="1"/>
  <c r="E71" i="13" s="1"/>
  <c r="I67" i="2"/>
  <c r="K67" s="1"/>
  <c r="E67" i="13" s="1"/>
  <c r="I63" i="2"/>
  <c r="K63" s="1"/>
  <c r="E63" i="13" s="1"/>
  <c r="I59" i="2"/>
  <c r="K59" s="1"/>
  <c r="E59" i="13" s="1"/>
  <c r="I55" i="2"/>
  <c r="K55" s="1"/>
  <c r="E55" i="13" s="1"/>
  <c r="I51" i="2"/>
  <c r="K51" s="1"/>
  <c r="E51" i="13" s="1"/>
  <c r="I47" i="2"/>
  <c r="K47" s="1"/>
  <c r="E47" i="13" s="1"/>
  <c r="I43" i="2"/>
  <c r="K43" s="1"/>
  <c r="E43" i="13" s="1"/>
  <c r="I39" i="2"/>
  <c r="K39" s="1"/>
  <c r="E39" i="13" s="1"/>
  <c r="I35" i="2"/>
  <c r="K35" s="1"/>
  <c r="E35" i="13" s="1"/>
  <c r="I31" i="2"/>
  <c r="K31" s="1"/>
  <c r="E31" i="13" s="1"/>
  <c r="I27" i="2"/>
  <c r="K27" s="1"/>
  <c r="E27" i="13" s="1"/>
  <c r="I23" i="2"/>
  <c r="K23" s="1"/>
  <c r="E23" i="13" s="1"/>
  <c r="I19" i="2"/>
  <c r="K19" s="1"/>
  <c r="E19" i="13" s="1"/>
  <c r="I15" i="2"/>
  <c r="K15" s="1"/>
  <c r="E15" i="13" s="1"/>
  <c r="I11" i="2"/>
  <c r="K11" s="1"/>
  <c r="E11" i="13" s="1"/>
  <c r="I457" i="2"/>
  <c r="K457" s="1"/>
  <c r="E457" i="13" s="1"/>
  <c r="I449" i="2"/>
  <c r="K449" s="1"/>
  <c r="E449" i="13" s="1"/>
  <c r="I441" i="2"/>
  <c r="K441" s="1"/>
  <c r="E441" i="13" s="1"/>
  <c r="I433" i="2"/>
  <c r="K433" s="1"/>
  <c r="E433" i="13" s="1"/>
  <c r="I425" i="2"/>
  <c r="K425" s="1"/>
  <c r="E425" i="13" s="1"/>
  <c r="I417" i="2"/>
  <c r="K417" s="1"/>
  <c r="E417" i="13" s="1"/>
  <c r="I409" i="2"/>
  <c r="K409" s="1"/>
  <c r="E409" i="13" s="1"/>
  <c r="I401" i="2"/>
  <c r="K401" s="1"/>
  <c r="E401" i="13" s="1"/>
  <c r="I393" i="2"/>
  <c r="K393" s="1"/>
  <c r="E393" i="13" s="1"/>
  <c r="I385" i="2"/>
  <c r="K385" s="1"/>
  <c r="E385" i="13" s="1"/>
  <c r="I377" i="2"/>
  <c r="K377" s="1"/>
  <c r="E377" i="13" s="1"/>
  <c r="I369" i="2"/>
  <c r="K369" s="1"/>
  <c r="E369" i="13" s="1"/>
  <c r="I361" i="2"/>
  <c r="K361" s="1"/>
  <c r="E361" i="13" s="1"/>
  <c r="I353" i="2"/>
  <c r="K353" s="1"/>
  <c r="E353" i="13" s="1"/>
  <c r="I345" i="2"/>
  <c r="K345" s="1"/>
  <c r="E345" i="13" s="1"/>
  <c r="I329" i="2"/>
  <c r="K329" s="1"/>
  <c r="E329" i="13" s="1"/>
  <c r="I321" i="2"/>
  <c r="K321" s="1"/>
  <c r="E321" i="13" s="1"/>
  <c r="I313" i="2"/>
  <c r="K313" s="1"/>
  <c r="E313" i="13" s="1"/>
  <c r="I289" i="2"/>
  <c r="K289" s="1"/>
  <c r="E289" i="13" s="1"/>
  <c r="I281" i="2"/>
  <c r="K281" s="1"/>
  <c r="E281" i="13" s="1"/>
  <c r="I273" i="2"/>
  <c r="K273" s="1"/>
  <c r="E273" i="13" s="1"/>
  <c r="I265" i="2"/>
  <c r="K265" s="1"/>
  <c r="E265" i="13" s="1"/>
  <c r="I241" i="2"/>
  <c r="K241" s="1"/>
  <c r="E241" i="13" s="1"/>
  <c r="I233" i="2"/>
  <c r="K233" s="1"/>
  <c r="E233" i="13" s="1"/>
  <c r="I209" i="2"/>
  <c r="K209" s="1"/>
  <c r="E209" i="13" s="1"/>
  <c r="I193" i="2"/>
  <c r="K193" s="1"/>
  <c r="E193" i="13" s="1"/>
  <c r="I185" i="2"/>
  <c r="K185" s="1"/>
  <c r="E185" i="13" s="1"/>
  <c r="I177" i="2"/>
  <c r="K177" s="1"/>
  <c r="E177" i="13" s="1"/>
  <c r="I153" i="2"/>
  <c r="K153" s="1"/>
  <c r="E153" i="13" s="1"/>
  <c r="I145" i="2"/>
  <c r="K145" s="1"/>
  <c r="E145" i="13" s="1"/>
  <c r="I137" i="2"/>
  <c r="K137" s="1"/>
  <c r="E137" i="13" s="1"/>
  <c r="I133" i="2"/>
  <c r="K133" s="1"/>
  <c r="E133" i="13" s="1"/>
  <c r="I129" i="2"/>
  <c r="K129" s="1"/>
  <c r="E129" i="13" s="1"/>
  <c r="I125" i="2"/>
  <c r="K125" s="1"/>
  <c r="E125" i="13" s="1"/>
  <c r="I121" i="2"/>
  <c r="K121" s="1"/>
  <c r="E121" i="13" s="1"/>
  <c r="I117" i="2"/>
  <c r="K117" s="1"/>
  <c r="E117" i="13" s="1"/>
  <c r="I109" i="2"/>
  <c r="K109" s="1"/>
  <c r="E109" i="13" s="1"/>
  <c r="I105" i="2"/>
  <c r="K105" s="1"/>
  <c r="E105" i="13" s="1"/>
  <c r="I101" i="2"/>
  <c r="K101" s="1"/>
  <c r="E101" i="13" s="1"/>
  <c r="I97" i="2"/>
  <c r="K97" s="1"/>
  <c r="E97" i="13" s="1"/>
  <c r="I93" i="2"/>
  <c r="K93" s="1"/>
  <c r="E93" i="13" s="1"/>
  <c r="I89" i="2"/>
  <c r="K89" s="1"/>
  <c r="E89" i="13" s="1"/>
  <c r="I85" i="2"/>
  <c r="K85" s="1"/>
  <c r="E85" i="13" s="1"/>
  <c r="I73" i="2"/>
  <c r="K73" s="1"/>
  <c r="E73" i="13" s="1"/>
  <c r="I69" i="2"/>
  <c r="K69" s="1"/>
  <c r="E69" i="13" s="1"/>
  <c r="I65" i="2"/>
  <c r="K65" s="1"/>
  <c r="E65" i="13" s="1"/>
  <c r="I61" i="2"/>
  <c r="K61" s="1"/>
  <c r="E61" i="13" s="1"/>
  <c r="I53" i="2"/>
  <c r="K53" s="1"/>
  <c r="E53" i="13" s="1"/>
  <c r="I45" i="2"/>
  <c r="K45" s="1"/>
  <c r="E45" i="13" s="1"/>
  <c r="I41" i="2"/>
  <c r="K41" s="1"/>
  <c r="E41" i="13" s="1"/>
  <c r="I37" i="2"/>
  <c r="K37" s="1"/>
  <c r="E37" i="13" s="1"/>
  <c r="I33" i="2"/>
  <c r="K33" s="1"/>
  <c r="E33" i="13" s="1"/>
  <c r="I29" i="2"/>
  <c r="K29" s="1"/>
  <c r="E29" i="13" s="1"/>
  <c r="I21" i="2"/>
  <c r="K21" s="1"/>
  <c r="E21" i="13" s="1"/>
  <c r="I17" i="2"/>
  <c r="K17" s="1"/>
  <c r="E17" i="13" s="1"/>
  <c r="I13" i="2"/>
  <c r="K13" s="1"/>
  <c r="E13" i="13" s="1"/>
  <c r="I9" i="2"/>
  <c r="K9" s="1"/>
  <c r="E9" i="13" s="1"/>
  <c r="I450" i="2"/>
  <c r="K450" s="1"/>
  <c r="E450" i="13" s="1"/>
  <c r="I444" i="2"/>
  <c r="K444" s="1"/>
  <c r="E444" i="13" s="1"/>
  <c r="I434" i="2"/>
  <c r="K434" s="1"/>
  <c r="E434" i="13" s="1"/>
  <c r="I428" i="2"/>
  <c r="K428" s="1"/>
  <c r="E428" i="13" s="1"/>
  <c r="I418" i="2"/>
  <c r="K418" s="1"/>
  <c r="E418" i="13" s="1"/>
  <c r="I402" i="2"/>
  <c r="K402" s="1"/>
  <c r="E402" i="13" s="1"/>
  <c r="I386" i="2"/>
  <c r="K386" s="1"/>
  <c r="E386" i="13" s="1"/>
  <c r="I380" i="2"/>
  <c r="K380" s="1"/>
  <c r="E380" i="13" s="1"/>
  <c r="I370" i="2"/>
  <c r="K370" s="1"/>
  <c r="E370" i="13" s="1"/>
  <c r="I364" i="2"/>
  <c r="K364" s="1"/>
  <c r="E364" i="13" s="1"/>
  <c r="I354" i="2"/>
  <c r="K354" s="1"/>
  <c r="E354" i="13" s="1"/>
  <c r="I348" i="2"/>
  <c r="K348" s="1"/>
  <c r="E348" i="13" s="1"/>
  <c r="I332" i="2"/>
  <c r="K332" s="1"/>
  <c r="E332" i="13" s="1"/>
  <c r="I322" i="2"/>
  <c r="K322" s="1"/>
  <c r="E322" i="13" s="1"/>
  <c r="I316" i="2"/>
  <c r="K316" s="1"/>
  <c r="E316" i="13" s="1"/>
  <c r="I290" i="2"/>
  <c r="K290" s="1"/>
  <c r="E290" i="13" s="1"/>
  <c r="I284" i="2"/>
  <c r="K284" s="1"/>
  <c r="E284" i="13" s="1"/>
  <c r="I274" i="2"/>
  <c r="K274" s="1"/>
  <c r="E274" i="13" s="1"/>
  <c r="I268" i="2"/>
  <c r="K268" s="1"/>
  <c r="E268" i="13" s="1"/>
  <c r="I252" i="2"/>
  <c r="K252" s="1"/>
  <c r="E252" i="13" s="1"/>
  <c r="I242" i="2"/>
  <c r="K242" s="1"/>
  <c r="E242" i="13" s="1"/>
  <c r="I236" i="2"/>
  <c r="K236" s="1"/>
  <c r="E236" i="13" s="1"/>
  <c r="I210" i="2"/>
  <c r="K210" s="1"/>
  <c r="E210" i="13" s="1"/>
  <c r="I204" i="2"/>
  <c r="K204" s="1"/>
  <c r="E204" i="13" s="1"/>
  <c r="I194" i="2"/>
  <c r="K194" s="1"/>
  <c r="E194" i="13" s="1"/>
  <c r="I188" i="2"/>
  <c r="K188" s="1"/>
  <c r="E188" i="13" s="1"/>
  <c r="I178" i="2"/>
  <c r="K178" s="1"/>
  <c r="E178" i="13" s="1"/>
  <c r="I156" i="2"/>
  <c r="K156" s="1"/>
  <c r="E156" i="13" s="1"/>
  <c r="I150" i="2"/>
  <c r="K150" s="1"/>
  <c r="E150" i="13" s="1"/>
  <c r="I142" i="2"/>
  <c r="K142" s="1"/>
  <c r="E142" i="13" s="1"/>
  <c r="I126" i="2"/>
  <c r="K126" s="1"/>
  <c r="E126" i="13" s="1"/>
  <c r="I118" i="2"/>
  <c r="K118" s="1"/>
  <c r="E118" i="13" s="1"/>
  <c r="I94" i="2"/>
  <c r="K94" s="1"/>
  <c r="E94" i="13" s="1"/>
  <c r="I86" i="2"/>
  <c r="K86" s="1"/>
  <c r="E86" i="13" s="1"/>
  <c r="I62" i="2"/>
  <c r="K62" s="1"/>
  <c r="E62" i="13" s="1"/>
  <c r="I54" i="2"/>
  <c r="K54" s="1"/>
  <c r="E54" i="13" s="1"/>
  <c r="I30" i="2"/>
  <c r="K30" s="1"/>
  <c r="E30" i="13" s="1"/>
  <c r="I22" i="2"/>
  <c r="K22" s="1"/>
  <c r="E22" i="13" s="1"/>
  <c r="I445" i="2"/>
  <c r="K445" s="1"/>
  <c r="E445" i="13" s="1"/>
  <c r="I429" i="2"/>
  <c r="K429" s="1"/>
  <c r="E429" i="13" s="1"/>
  <c r="I413" i="2"/>
  <c r="K413" s="1"/>
  <c r="E413" i="13" s="1"/>
  <c r="I397" i="2"/>
  <c r="K397" s="1"/>
  <c r="E397" i="13" s="1"/>
  <c r="I381" i="2"/>
  <c r="K381" s="1"/>
  <c r="E381" i="13" s="1"/>
  <c r="I365" i="2"/>
  <c r="K365" s="1"/>
  <c r="E365" i="13" s="1"/>
  <c r="I349" i="2"/>
  <c r="K349" s="1"/>
  <c r="E349" i="13" s="1"/>
  <c r="I333" i="2"/>
  <c r="K333" s="1"/>
  <c r="E333" i="13" s="1"/>
  <c r="I317" i="2"/>
  <c r="K317" s="1"/>
  <c r="E317" i="13" s="1"/>
  <c r="I301" i="2"/>
  <c r="K301" s="1"/>
  <c r="E301" i="13" s="1"/>
  <c r="I285" i="2"/>
  <c r="K285" s="1"/>
  <c r="E285" i="13" s="1"/>
  <c r="I269" i="2"/>
  <c r="K269" s="1"/>
  <c r="E269" i="13" s="1"/>
  <c r="I253" i="2"/>
  <c r="K253" s="1"/>
  <c r="E253" i="13" s="1"/>
  <c r="I237" i="2"/>
  <c r="K237" s="1"/>
  <c r="E237" i="13" s="1"/>
  <c r="I221" i="2"/>
  <c r="K221" s="1"/>
  <c r="E221" i="13" s="1"/>
  <c r="I205" i="2"/>
  <c r="K205" s="1"/>
  <c r="E205" i="13" s="1"/>
  <c r="I189" i="2"/>
  <c r="K189" s="1"/>
  <c r="E189" i="13" s="1"/>
  <c r="I173" i="2"/>
  <c r="K173" s="1"/>
  <c r="E173" i="13" s="1"/>
  <c r="I157" i="2"/>
  <c r="K157" s="1"/>
  <c r="E157" i="13" s="1"/>
  <c r="I141" i="2"/>
  <c r="K141" s="1"/>
  <c r="E141" i="13" s="1"/>
  <c r="I78" i="2"/>
  <c r="K78" s="1"/>
  <c r="E78" i="13" s="1"/>
  <c r="I14" i="2"/>
  <c r="K14" s="1"/>
  <c r="E14" i="13" s="1"/>
  <c r="I102" i="2"/>
  <c r="K102" s="1"/>
  <c r="E102" i="13" s="1"/>
  <c r="I80" i="2"/>
  <c r="K80" s="1"/>
  <c r="E80" i="13" s="1"/>
  <c r="I38" i="2"/>
  <c r="K38" s="1"/>
  <c r="E38" i="13" s="1"/>
  <c r="I16" i="2"/>
  <c r="K16" s="1"/>
  <c r="E16" i="13" s="1"/>
  <c r="I458" i="2"/>
  <c r="K458" s="1"/>
  <c r="E458" i="13" s="1"/>
  <c r="I452" i="2"/>
  <c r="K452" s="1"/>
  <c r="E452" i="13" s="1"/>
  <c r="I442" i="2"/>
  <c r="K442" s="1"/>
  <c r="E442" i="13" s="1"/>
  <c r="I436" i="2"/>
  <c r="K436" s="1"/>
  <c r="E436" i="13" s="1"/>
  <c r="I426" i="2"/>
  <c r="K426" s="1"/>
  <c r="E426" i="13" s="1"/>
  <c r="I410" i="2"/>
  <c r="K410" s="1"/>
  <c r="E410" i="13" s="1"/>
  <c r="I404" i="2"/>
  <c r="K404" s="1"/>
  <c r="E404" i="13" s="1"/>
  <c r="I394" i="2"/>
  <c r="K394" s="1"/>
  <c r="E394" i="13" s="1"/>
  <c r="I388" i="2"/>
  <c r="K388" s="1"/>
  <c r="E388" i="13" s="1"/>
  <c r="I378" i="2"/>
  <c r="K378" s="1"/>
  <c r="E378" i="13" s="1"/>
  <c r="I372" i="2"/>
  <c r="K372" s="1"/>
  <c r="E372" i="13" s="1"/>
  <c r="I356" i="2"/>
  <c r="K356" s="1"/>
  <c r="E356" i="13" s="1"/>
  <c r="I346" i="2"/>
  <c r="K346" s="1"/>
  <c r="E346" i="13" s="1"/>
  <c r="I340" i="2"/>
  <c r="K340" s="1"/>
  <c r="E340" i="13" s="1"/>
  <c r="I330" i="2"/>
  <c r="K330" s="1"/>
  <c r="E330" i="13" s="1"/>
  <c r="I324" i="2"/>
  <c r="K324" s="1"/>
  <c r="E324" i="13" s="1"/>
  <c r="I314" i="2"/>
  <c r="K314" s="1"/>
  <c r="E314" i="13" s="1"/>
  <c r="I308" i="2"/>
  <c r="K308" s="1"/>
  <c r="E308" i="13" s="1"/>
  <c r="I298" i="2"/>
  <c r="K298" s="1"/>
  <c r="E298" i="13" s="1"/>
  <c r="I292" i="2"/>
  <c r="K292" s="1"/>
  <c r="E292" i="13" s="1"/>
  <c r="I282" i="2"/>
  <c r="K282" s="1"/>
  <c r="E282" i="13" s="1"/>
  <c r="I276" i="2"/>
  <c r="K276" s="1"/>
  <c r="E276" i="13" s="1"/>
  <c r="I266" i="2"/>
  <c r="K266" s="1"/>
  <c r="E266" i="13" s="1"/>
  <c r="I260" i="2"/>
  <c r="K260" s="1"/>
  <c r="E260" i="13" s="1"/>
  <c r="I250" i="2"/>
  <c r="K250" s="1"/>
  <c r="E250" i="13" s="1"/>
  <c r="I244" i="2"/>
  <c r="K244" s="1"/>
  <c r="E244" i="13" s="1"/>
  <c r="I234" i="2"/>
  <c r="K234" s="1"/>
  <c r="E234" i="13" s="1"/>
  <c r="I228" i="2"/>
  <c r="K228" s="1"/>
  <c r="E228" i="13" s="1"/>
  <c r="I218" i="2"/>
  <c r="K218" s="1"/>
  <c r="E218" i="13" s="1"/>
  <c r="I212" i="2"/>
  <c r="K212" s="1"/>
  <c r="E212" i="13" s="1"/>
  <c r="I186" i="2"/>
  <c r="K186" s="1"/>
  <c r="E186" i="13" s="1"/>
  <c r="I180" i="2"/>
  <c r="K180" s="1"/>
  <c r="E180" i="13" s="1"/>
  <c r="I164" i="2"/>
  <c r="K164" s="1"/>
  <c r="E164" i="13" s="1"/>
  <c r="I154" i="2"/>
  <c r="K154" s="1"/>
  <c r="E154" i="13" s="1"/>
  <c r="I146" i="2"/>
  <c r="K146" s="1"/>
  <c r="E146" i="13" s="1"/>
  <c r="I138" i="2"/>
  <c r="K138" s="1"/>
  <c r="E138" i="13" s="1"/>
  <c r="I130" i="2"/>
  <c r="K130" s="1"/>
  <c r="E130" i="13" s="1"/>
  <c r="I122" i="2"/>
  <c r="K122" s="1"/>
  <c r="E122" i="13" s="1"/>
  <c r="I106" i="2"/>
  <c r="K106" s="1"/>
  <c r="E106" i="13" s="1"/>
  <c r="I98" i="2"/>
  <c r="K98" s="1"/>
  <c r="E98" i="13" s="1"/>
  <c r="I90" i="2"/>
  <c r="K90" s="1"/>
  <c r="E90" i="13" s="1"/>
  <c r="I74" i="2"/>
  <c r="K74" s="1"/>
  <c r="E74" i="13" s="1"/>
  <c r="I66" i="2"/>
  <c r="K66" s="1"/>
  <c r="E66" i="13" s="1"/>
  <c r="I42" i="2"/>
  <c r="K42" s="1"/>
  <c r="E42" i="13" s="1"/>
  <c r="I34" i="2"/>
  <c r="K34" s="1"/>
  <c r="E34" i="13" s="1"/>
  <c r="I18" i="2"/>
  <c r="K18" s="1"/>
  <c r="E18" i="13" s="1"/>
  <c r="I10" i="2"/>
  <c r="K10" s="1"/>
  <c r="E10" i="13" s="1"/>
  <c r="I144" i="2"/>
  <c r="K144" s="1"/>
  <c r="E144" i="13" s="1"/>
  <c r="I140" i="2"/>
  <c r="K140" s="1"/>
  <c r="E140" i="13" s="1"/>
  <c r="I132" i="2"/>
  <c r="K132" s="1"/>
  <c r="E132" i="13" s="1"/>
  <c r="I124" i="2"/>
  <c r="K124" s="1"/>
  <c r="E124" i="13" s="1"/>
  <c r="I116" i="2"/>
  <c r="K116" s="1"/>
  <c r="E116" i="13" s="1"/>
  <c r="I108" i="2"/>
  <c r="K108" s="1"/>
  <c r="E108" i="13" s="1"/>
  <c r="I104" i="2"/>
  <c r="K104" s="1"/>
  <c r="E104" i="13" s="1"/>
  <c r="I100" i="2"/>
  <c r="K100" s="1"/>
  <c r="E100" i="13" s="1"/>
  <c r="I92" i="2"/>
  <c r="K92" s="1"/>
  <c r="E92" i="13" s="1"/>
  <c r="I84" i="2"/>
  <c r="K84" s="1"/>
  <c r="E84" i="13" s="1"/>
  <c r="I76" i="2"/>
  <c r="K76" s="1"/>
  <c r="E76" i="13" s="1"/>
  <c r="I72" i="2"/>
  <c r="K72" s="1"/>
  <c r="E72" i="13" s="1"/>
  <c r="I64" i="2"/>
  <c r="K64" s="1"/>
  <c r="E64" i="13" s="1"/>
  <c r="I60" i="2"/>
  <c r="K60" s="1"/>
  <c r="E60" i="13" s="1"/>
  <c r="I52" i="2"/>
  <c r="K52" s="1"/>
  <c r="E52" i="13" s="1"/>
  <c r="I44" i="2"/>
  <c r="K44" s="1"/>
  <c r="E44" i="13" s="1"/>
  <c r="I40" i="2"/>
  <c r="K40" s="1"/>
  <c r="E40" i="13" s="1"/>
  <c r="I28" i="2"/>
  <c r="K28" s="1"/>
  <c r="E28" i="13" s="1"/>
  <c r="I20" i="2"/>
  <c r="K20" s="1"/>
  <c r="E20" i="13" s="1"/>
  <c r="I12" i="2"/>
  <c r="K12" s="1"/>
  <c r="E12" i="13" s="1"/>
  <c r="I453" i="2"/>
  <c r="K453" s="1"/>
  <c r="E453" i="13" s="1"/>
  <c r="I437" i="2"/>
  <c r="K437" s="1"/>
  <c r="E437" i="13" s="1"/>
  <c r="I421" i="2"/>
  <c r="K421" s="1"/>
  <c r="E421" i="13" s="1"/>
  <c r="I405" i="2"/>
  <c r="K405" s="1"/>
  <c r="E405" i="13" s="1"/>
  <c r="I389" i="2"/>
  <c r="K389" s="1"/>
  <c r="E389" i="13" s="1"/>
  <c r="I373" i="2"/>
  <c r="K373" s="1"/>
  <c r="E373" i="13" s="1"/>
  <c r="I357" i="2"/>
  <c r="K357" s="1"/>
  <c r="E357" i="13" s="1"/>
  <c r="I341" i="2"/>
  <c r="K341" s="1"/>
  <c r="E341" i="13" s="1"/>
  <c r="I325" i="2"/>
  <c r="K325" s="1"/>
  <c r="E325" i="13" s="1"/>
  <c r="I309" i="2"/>
  <c r="K309" s="1"/>
  <c r="E309" i="13" s="1"/>
  <c r="I293" i="2"/>
  <c r="K293" s="1"/>
  <c r="E293" i="13" s="1"/>
  <c r="I277" i="2"/>
  <c r="K277" s="1"/>
  <c r="E277" i="13" s="1"/>
  <c r="I261" i="2"/>
  <c r="K261" s="1"/>
  <c r="E261" i="13" s="1"/>
  <c r="I245" i="2"/>
  <c r="K245" s="1"/>
  <c r="E245" i="13" s="1"/>
  <c r="I229" i="2"/>
  <c r="K229" s="1"/>
  <c r="E229" i="13" s="1"/>
  <c r="I213" i="2"/>
  <c r="K213" s="1"/>
  <c r="E213" i="13" s="1"/>
  <c r="I197" i="2"/>
  <c r="K197" s="1"/>
  <c r="E197" i="13" s="1"/>
  <c r="I181" i="2"/>
  <c r="K181" s="1"/>
  <c r="E181" i="13" s="1"/>
  <c r="I165" i="2"/>
  <c r="K165" s="1"/>
  <c r="E165" i="13" s="1"/>
  <c r="I149" i="2"/>
  <c r="K149" s="1"/>
  <c r="E149" i="13" s="1"/>
  <c r="I110" i="2"/>
  <c r="K110" s="1"/>
  <c r="E110" i="13" s="1"/>
  <c r="I46" i="2"/>
  <c r="K46" s="1"/>
  <c r="E46" i="13" s="1"/>
  <c r="I134" i="2"/>
  <c r="K134" s="1"/>
  <c r="E134" i="13" s="1"/>
  <c r="I112" i="2"/>
  <c r="K112" s="1"/>
  <c r="E112" i="13" s="1"/>
  <c r="I70" i="2"/>
  <c r="K70" s="1"/>
  <c r="E70" i="13" s="1"/>
  <c r="I48" i="2"/>
  <c r="K48" s="1"/>
  <c r="E48" i="13" s="1"/>
  <c r="I416" i="7"/>
  <c r="K416" s="1"/>
  <c r="J416" i="13" s="1"/>
  <c r="I383" i="7"/>
  <c r="K383" s="1"/>
  <c r="J383" i="13" s="1"/>
  <c r="I227" i="7"/>
  <c r="K227" s="1"/>
  <c r="J227" i="13" s="1"/>
  <c r="I459" i="7"/>
  <c r="K459" s="1"/>
  <c r="J459" i="13" s="1"/>
  <c r="I407" i="7"/>
  <c r="K407" s="1"/>
  <c r="J407" i="13" s="1"/>
  <c r="I395" i="7"/>
  <c r="K395" s="1"/>
  <c r="J395" i="13" s="1"/>
  <c r="I293" i="7"/>
  <c r="K293" s="1"/>
  <c r="J293" i="13" s="1"/>
  <c r="I271" i="7"/>
  <c r="K271" s="1"/>
  <c r="J271" i="13" s="1"/>
  <c r="I415" i="7"/>
  <c r="K415" s="1"/>
  <c r="J415" i="13" s="1"/>
  <c r="I384" i="7"/>
  <c r="K384" s="1"/>
  <c r="J384" i="13" s="1"/>
  <c r="I380" i="7"/>
  <c r="K380" s="1"/>
  <c r="J380" i="13" s="1"/>
  <c r="I351" i="7"/>
  <c r="K351" s="1"/>
  <c r="J351" i="13" s="1"/>
  <c r="I323" i="7"/>
  <c r="K323" s="1"/>
  <c r="J323" i="13" s="1"/>
  <c r="I309" i="7"/>
  <c r="K309" s="1"/>
  <c r="J309" i="13" s="1"/>
  <c r="I447" i="7"/>
  <c r="K447" s="1"/>
  <c r="J447" i="13" s="1"/>
  <c r="I412" i="7"/>
  <c r="K412" s="1"/>
  <c r="J412" i="13" s="1"/>
  <c r="I427" i="7"/>
  <c r="K427" s="1"/>
  <c r="J427" i="13" s="1"/>
  <c r="I363" i="7"/>
  <c r="K363" s="1"/>
  <c r="J363" i="13" s="1"/>
  <c r="I289" i="7"/>
  <c r="K289" s="1"/>
  <c r="J289" i="13" s="1"/>
  <c r="I79" i="7"/>
  <c r="K79" s="1"/>
  <c r="J79" i="13" s="1"/>
  <c r="AH311"/>
  <c r="AH183"/>
  <c r="AH385" i="18"/>
  <c r="AH329"/>
  <c r="AH313"/>
  <c r="AH185"/>
  <c r="AH89"/>
  <c r="AH49"/>
  <c r="I335" i="7"/>
  <c r="K335" s="1"/>
  <c r="J335" i="13" s="1"/>
  <c r="I319" i="7"/>
  <c r="K319" s="1"/>
  <c r="J319" i="13" s="1"/>
  <c r="I306" i="7"/>
  <c r="K306" s="1"/>
  <c r="J306" i="13" s="1"/>
  <c r="AH432"/>
  <c r="AH400"/>
  <c r="AH320"/>
  <c r="AH304"/>
  <c r="AH208"/>
  <c r="AH160"/>
  <c r="AH32"/>
  <c r="AH24"/>
  <c r="AH434" i="18"/>
  <c r="AH402"/>
  <c r="AH370"/>
  <c r="AH298"/>
  <c r="AH170"/>
  <c r="AH34"/>
  <c r="AH459" i="13"/>
  <c r="AH451"/>
  <c r="AH443"/>
  <c r="AH435"/>
  <c r="AH427"/>
  <c r="AH419"/>
  <c r="AH411"/>
  <c r="AH403"/>
  <c r="AH395"/>
  <c r="AH387"/>
  <c r="AH379"/>
  <c r="AH371"/>
  <c r="AH363"/>
  <c r="AH355"/>
  <c r="AH347"/>
  <c r="AH339"/>
  <c r="AH331"/>
  <c r="AH323"/>
  <c r="AH315"/>
  <c r="AH307"/>
  <c r="AH299"/>
  <c r="AH291"/>
  <c r="AH283"/>
  <c r="AH267"/>
  <c r="AH251"/>
  <c r="AH219"/>
  <c r="AH211"/>
  <c r="AH203"/>
  <c r="AH195"/>
  <c r="AH187"/>
  <c r="AH179"/>
  <c r="AH107"/>
  <c r="AH99"/>
  <c r="AH91"/>
  <c r="AH83"/>
  <c r="AH75"/>
  <c r="AH67"/>
  <c r="AH59"/>
  <c r="AH51"/>
  <c r="AH11"/>
  <c r="AH453" i="18"/>
  <c r="AH445"/>
  <c r="AH437"/>
  <c r="AH429"/>
  <c r="AH421"/>
  <c r="AH413"/>
  <c r="AH405"/>
  <c r="AH397"/>
  <c r="AH389"/>
  <c r="AH381"/>
  <c r="AH373"/>
  <c r="AH365"/>
  <c r="AH357"/>
  <c r="AH349"/>
  <c r="AH341"/>
  <c r="AH333"/>
  <c r="AH325"/>
  <c r="AH317"/>
  <c r="AH309"/>
  <c r="AH301"/>
  <c r="AH293"/>
  <c r="AH285"/>
  <c r="AH277"/>
  <c r="AH269"/>
  <c r="AH261"/>
  <c r="AH253"/>
  <c r="AH245"/>
  <c r="AH229"/>
  <c r="AH221"/>
  <c r="AH213"/>
  <c r="AH205"/>
  <c r="AH197"/>
  <c r="AH181"/>
  <c r="AH125"/>
  <c r="AH109"/>
  <c r="AH101"/>
  <c r="AH93"/>
  <c r="AH85"/>
  <c r="AH77"/>
  <c r="AH69"/>
  <c r="AH53"/>
  <c r="AH13"/>
  <c r="I191" i="7"/>
  <c r="K191" s="1"/>
  <c r="J191" i="13" s="1"/>
  <c r="I115" i="7"/>
  <c r="K115" s="1"/>
  <c r="J115" i="13" s="1"/>
  <c r="AH327"/>
  <c r="AH247"/>
  <c r="AH87"/>
  <c r="AH449" i="18"/>
  <c r="AH417"/>
  <c r="AH353"/>
  <c r="AH337"/>
  <c r="AH321"/>
  <c r="AH273"/>
  <c r="AH249"/>
  <c r="I290" i="7"/>
  <c r="K290" s="1"/>
  <c r="J290" i="13" s="1"/>
  <c r="I147" i="7"/>
  <c r="K147" s="1"/>
  <c r="J147" i="13" s="1"/>
  <c r="AH440"/>
  <c r="AH408"/>
  <c r="AH376"/>
  <c r="AH368"/>
  <c r="AH336"/>
  <c r="AH296"/>
  <c r="AH288"/>
  <c r="AH280"/>
  <c r="AH168"/>
  <c r="AH152"/>
  <c r="AH40"/>
  <c r="AH442" i="18"/>
  <c r="AH410"/>
  <c r="AH378"/>
  <c r="AH282"/>
  <c r="AH258"/>
  <c r="AH210"/>
  <c r="AH162"/>
  <c r="AH154"/>
  <c r="AH42"/>
  <c r="AH26"/>
  <c r="AH452" i="13"/>
  <c r="AH444"/>
  <c r="AH436"/>
  <c r="AH428"/>
  <c r="AH420"/>
  <c r="AH412"/>
  <c r="AH404"/>
  <c r="AH396"/>
  <c r="AH388"/>
  <c r="AH380"/>
  <c r="AH372"/>
  <c r="AH364"/>
  <c r="AH356"/>
  <c r="AH348"/>
  <c r="AH340"/>
  <c r="AH332"/>
  <c r="AH324"/>
  <c r="AH316"/>
  <c r="AH308"/>
  <c r="AH300"/>
  <c r="AH292"/>
  <c r="AH284"/>
  <c r="AH276"/>
  <c r="AH244"/>
  <c r="AH236"/>
  <c r="AH188"/>
  <c r="AH172"/>
  <c r="AH164"/>
  <c r="AH156"/>
  <c r="AH148"/>
  <c r="AH140"/>
  <c r="AH132"/>
  <c r="AH116"/>
  <c r="AH60"/>
  <c r="AH44"/>
  <c r="AH36"/>
  <c r="AH28"/>
  <c r="AH20"/>
  <c r="AH454" i="18"/>
  <c r="AH446"/>
  <c r="AH438"/>
  <c r="AH430"/>
  <c r="AH422"/>
  <c r="AH414"/>
  <c r="AH406"/>
  <c r="AH398"/>
  <c r="AH390"/>
  <c r="AH382"/>
  <c r="AH374"/>
  <c r="AH366"/>
  <c r="AH358"/>
  <c r="AH350"/>
  <c r="AH342"/>
  <c r="AH334"/>
  <c r="AH326"/>
  <c r="AH318"/>
  <c r="AH310"/>
  <c r="AH302"/>
  <c r="AH294"/>
  <c r="AH286"/>
  <c r="AH238"/>
  <c r="AH190"/>
  <c r="AH174"/>
  <c r="AH166"/>
  <c r="AH158"/>
  <c r="AH150"/>
  <c r="AH142"/>
  <c r="AH134"/>
  <c r="AH118"/>
  <c r="AH62"/>
  <c r="AH46"/>
  <c r="AH38"/>
  <c r="AH30"/>
  <c r="AH22"/>
  <c r="I211" i="7"/>
  <c r="K211" s="1"/>
  <c r="J211" i="13" s="1"/>
  <c r="I263" i="7"/>
  <c r="K263" s="1"/>
  <c r="J263" i="13" s="1"/>
  <c r="I236" i="7"/>
  <c r="K236" s="1"/>
  <c r="J236" i="13" s="1"/>
  <c r="I232" i="7"/>
  <c r="K232" s="1"/>
  <c r="J232" i="13" s="1"/>
  <c r="I203" i="7"/>
  <c r="K203" s="1"/>
  <c r="J203" i="13" s="1"/>
  <c r="I187" i="7"/>
  <c r="K187" s="1"/>
  <c r="J187" i="13" s="1"/>
  <c r="I140" i="7"/>
  <c r="K140" s="1"/>
  <c r="J140" i="13" s="1"/>
  <c r="I75" i="7"/>
  <c r="K75" s="1"/>
  <c r="J75" i="13" s="1"/>
  <c r="I59" i="7"/>
  <c r="K59" s="1"/>
  <c r="J59" i="13" s="1"/>
  <c r="I456" i="7"/>
  <c r="K456" s="1"/>
  <c r="J456" i="13" s="1"/>
  <c r="I424" i="7"/>
  <c r="K424" s="1"/>
  <c r="J424" i="13" s="1"/>
  <c r="I392" i="7"/>
  <c r="K392" s="1"/>
  <c r="J392" i="13" s="1"/>
  <c r="I295" i="7"/>
  <c r="K295" s="1"/>
  <c r="J295" i="13" s="1"/>
  <c r="I171" i="7"/>
  <c r="K171" s="1"/>
  <c r="J171" i="13" s="1"/>
  <c r="I155" i="7"/>
  <c r="K155" s="1"/>
  <c r="J155" i="13" s="1"/>
  <c r="I108" i="7"/>
  <c r="K108" s="1"/>
  <c r="J108" i="13" s="1"/>
  <c r="I43" i="7"/>
  <c r="K43" s="1"/>
  <c r="J43" i="13" s="1"/>
  <c r="I27" i="7"/>
  <c r="K27" s="1"/>
  <c r="J27" i="13" s="1"/>
  <c r="I327" i="7"/>
  <c r="K327" s="1"/>
  <c r="J327" i="13" s="1"/>
  <c r="I235" i="7"/>
  <c r="K235" s="1"/>
  <c r="J235" i="13" s="1"/>
  <c r="I204" i="7"/>
  <c r="K204" s="1"/>
  <c r="J204" i="13" s="1"/>
  <c r="I139" i="7"/>
  <c r="K139" s="1"/>
  <c r="J139" i="13" s="1"/>
  <c r="I123" i="7"/>
  <c r="K123" s="1"/>
  <c r="J123" i="13" s="1"/>
  <c r="I76" i="7"/>
  <c r="K76" s="1"/>
  <c r="J76" i="13" s="1"/>
  <c r="I408" i="7"/>
  <c r="K408" s="1"/>
  <c r="J408" i="13" s="1"/>
  <c r="I219" i="7"/>
  <c r="K219" s="1"/>
  <c r="J219" i="13" s="1"/>
  <c r="I172" i="7"/>
  <c r="K172" s="1"/>
  <c r="J172" i="13" s="1"/>
  <c r="I107" i="7"/>
  <c r="K107" s="1"/>
  <c r="J107" i="13" s="1"/>
  <c r="I91" i="7"/>
  <c r="K91" s="1"/>
  <c r="J91" i="13" s="1"/>
  <c r="I44" i="7"/>
  <c r="K44" s="1"/>
  <c r="J44" i="13" s="1"/>
  <c r="I311" i="7"/>
  <c r="K311" s="1"/>
  <c r="J311" i="13" s="1"/>
  <c r="I308" i="7"/>
  <c r="K308" s="1"/>
  <c r="J308" i="13" s="1"/>
  <c r="I302" i="7"/>
  <c r="K302" s="1"/>
  <c r="J302" i="13" s="1"/>
  <c r="I283" i="7"/>
  <c r="K283" s="1"/>
  <c r="J283" i="13" s="1"/>
  <c r="I279" i="7"/>
  <c r="K279" s="1"/>
  <c r="J279" i="13" s="1"/>
  <c r="I249" i="7"/>
  <c r="K249" s="1"/>
  <c r="J249" i="13" s="1"/>
  <c r="I247" i="7"/>
  <c r="K247" s="1"/>
  <c r="J247" i="13" s="1"/>
  <c r="I242" i="7"/>
  <c r="K242" s="1"/>
  <c r="J242" i="13" s="1"/>
  <c r="I230" i="7"/>
  <c r="K230" s="1"/>
  <c r="J230" i="13" s="1"/>
  <c r="I222" i="7"/>
  <c r="K222" s="1"/>
  <c r="J222" i="13" s="1"/>
  <c r="I220" i="7"/>
  <c r="K220" s="1"/>
  <c r="J220" i="13" s="1"/>
  <c r="I217" i="7"/>
  <c r="K217" s="1"/>
  <c r="J217" i="13" s="1"/>
  <c r="I215" i="7"/>
  <c r="K215" s="1"/>
  <c r="J215" i="13" s="1"/>
  <c r="I183" i="7"/>
  <c r="K183" s="1"/>
  <c r="J183" i="13" s="1"/>
  <c r="I181" i="7"/>
  <c r="K181" s="1"/>
  <c r="J181" i="13" s="1"/>
  <c r="I164" i="7"/>
  <c r="K164" s="1"/>
  <c r="J164" i="13" s="1"/>
  <c r="I158" i="7"/>
  <c r="K158" s="1"/>
  <c r="J158" i="13" s="1"/>
  <c r="I151" i="7"/>
  <c r="K151" s="1"/>
  <c r="J151" i="13" s="1"/>
  <c r="I149" i="7"/>
  <c r="K149" s="1"/>
  <c r="J149" i="13" s="1"/>
  <c r="I136" i="7"/>
  <c r="K136" s="1"/>
  <c r="J136" i="13" s="1"/>
  <c r="I132" i="7"/>
  <c r="K132" s="1"/>
  <c r="J132" i="13" s="1"/>
  <c r="I121" i="7"/>
  <c r="K121" s="1"/>
  <c r="J121" i="13" s="1"/>
  <c r="I119" i="7"/>
  <c r="K119" s="1"/>
  <c r="J119" i="13" s="1"/>
  <c r="I104" i="7"/>
  <c r="K104" s="1"/>
  <c r="J104" i="13" s="1"/>
  <c r="I100" i="7"/>
  <c r="K100" s="1"/>
  <c r="J100" i="13" s="1"/>
  <c r="I94" i="7"/>
  <c r="K94" s="1"/>
  <c r="J94" i="13" s="1"/>
  <c r="I92" i="7"/>
  <c r="K92" s="1"/>
  <c r="J92" i="13" s="1"/>
  <c r="I85" i="7"/>
  <c r="K85" s="1"/>
  <c r="J85" i="13" s="1"/>
  <c r="I60" i="7"/>
  <c r="K60" s="1"/>
  <c r="J60" i="13" s="1"/>
  <c r="I57" i="7"/>
  <c r="K57" s="1"/>
  <c r="J57" i="13" s="1"/>
  <c r="I30" i="7"/>
  <c r="K30" s="1"/>
  <c r="J30" i="13" s="1"/>
  <c r="I28" i="7"/>
  <c r="K28" s="1"/>
  <c r="J28" i="13" s="1"/>
  <c r="I21" i="7"/>
  <c r="K21" s="1"/>
  <c r="J21" i="13" s="1"/>
  <c r="I12" i="7"/>
  <c r="K12" s="1"/>
  <c r="J12" i="13" s="1"/>
  <c r="I329" i="7"/>
  <c r="K329" s="1"/>
  <c r="J329" i="13" s="1"/>
  <c r="I321" i="7"/>
  <c r="K321" s="1"/>
  <c r="J321" i="13" s="1"/>
  <c r="I318" i="7"/>
  <c r="K318" s="1"/>
  <c r="J318" i="13" s="1"/>
  <c r="I316" i="7"/>
  <c r="K316" s="1"/>
  <c r="J316" i="13" s="1"/>
  <c r="I299" i="7"/>
  <c r="K299" s="1"/>
  <c r="J299" i="13" s="1"/>
  <c r="I292" i="7"/>
  <c r="K292" s="1"/>
  <c r="J292" i="13" s="1"/>
  <c r="I267" i="7"/>
  <c r="K267" s="1"/>
  <c r="J267" i="13" s="1"/>
  <c r="I265" i="7"/>
  <c r="K265" s="1"/>
  <c r="J265" i="13" s="1"/>
  <c r="I257" i="7"/>
  <c r="K257" s="1"/>
  <c r="J257" i="13" s="1"/>
  <c r="I206" i="7"/>
  <c r="K206" s="1"/>
  <c r="J206" i="13" s="1"/>
  <c r="I199" i="7"/>
  <c r="K199" s="1"/>
  <c r="J199" i="13" s="1"/>
  <c r="I197" i="7"/>
  <c r="K197" s="1"/>
  <c r="J197" i="13" s="1"/>
  <c r="I169" i="7"/>
  <c r="K169" s="1"/>
  <c r="J169" i="13" s="1"/>
  <c r="I167" i="7"/>
  <c r="K167" s="1"/>
  <c r="J167" i="13" s="1"/>
  <c r="I133" i="7"/>
  <c r="K133" s="1"/>
  <c r="J133" i="13" s="1"/>
  <c r="I110" i="7"/>
  <c r="K110" s="1"/>
  <c r="J110" i="13" s="1"/>
  <c r="I105" i="7"/>
  <c r="K105" s="1"/>
  <c r="J105" i="13" s="1"/>
  <c r="I88" i="7"/>
  <c r="K88" s="1"/>
  <c r="J88" i="13" s="1"/>
  <c r="I84" i="7"/>
  <c r="K84" s="1"/>
  <c r="J84" i="13" s="1"/>
  <c r="I71" i="7"/>
  <c r="K71" s="1"/>
  <c r="J71" i="13" s="1"/>
  <c r="I69" i="7"/>
  <c r="K69" s="1"/>
  <c r="J69" i="13" s="1"/>
  <c r="I56" i="7"/>
  <c r="K56" s="1"/>
  <c r="J56" i="13" s="1"/>
  <c r="I52" i="7"/>
  <c r="K52" s="1"/>
  <c r="J52" i="13" s="1"/>
  <c r="I46" i="7"/>
  <c r="K46" s="1"/>
  <c r="J46" i="13" s="1"/>
  <c r="I41" i="7"/>
  <c r="K41" s="1"/>
  <c r="J41" i="13" s="1"/>
  <c r="I39" i="7"/>
  <c r="K39" s="1"/>
  <c r="J39" i="13" s="1"/>
  <c r="I24" i="7"/>
  <c r="K24" s="1"/>
  <c r="J24" i="13" s="1"/>
  <c r="I20" i="7"/>
  <c r="K20" s="1"/>
  <c r="J20" i="13" s="1"/>
  <c r="I13" i="7"/>
  <c r="K13" s="1"/>
  <c r="J13" i="13" s="1"/>
  <c r="I339" i="7"/>
  <c r="K339" s="1"/>
  <c r="J339" i="13" s="1"/>
  <c r="I207" i="7"/>
  <c r="K207" s="1"/>
  <c r="J207" i="13" s="1"/>
  <c r="I195" i="7"/>
  <c r="K195" s="1"/>
  <c r="J195" i="13" s="1"/>
  <c r="I175" i="7"/>
  <c r="K175" s="1"/>
  <c r="J175" i="13" s="1"/>
  <c r="I163" i="7"/>
  <c r="K163" s="1"/>
  <c r="J163" i="13" s="1"/>
  <c r="I143" i="7"/>
  <c r="K143" s="1"/>
  <c r="J143" i="13" s="1"/>
  <c r="I131" i="7"/>
  <c r="K131" s="1"/>
  <c r="J131" i="13" s="1"/>
  <c r="I111" i="7"/>
  <c r="K111" s="1"/>
  <c r="J111" i="13" s="1"/>
  <c r="I67" i="7"/>
  <c r="K67" s="1"/>
  <c r="J67" i="13" s="1"/>
  <c r="I35" i="7"/>
  <c r="K35" s="1"/>
  <c r="J35" i="13" s="1"/>
  <c r="I310" i="7"/>
  <c r="K310" s="1"/>
  <c r="J310" i="13" s="1"/>
  <c r="I453" i="7"/>
  <c r="K453" s="1"/>
  <c r="J453" i="13" s="1"/>
  <c r="I449" i="7"/>
  <c r="K449" s="1"/>
  <c r="J449" i="13" s="1"/>
  <c r="I437" i="7"/>
  <c r="K437" s="1"/>
  <c r="J437" i="13" s="1"/>
  <c r="I426" i="7"/>
  <c r="K426" s="1"/>
  <c r="J426" i="13" s="1"/>
  <c r="I417" i="7"/>
  <c r="K417" s="1"/>
  <c r="J417" i="13" s="1"/>
  <c r="I405" i="7"/>
  <c r="K405" s="1"/>
  <c r="J405" i="13" s="1"/>
  <c r="I401" i="7"/>
  <c r="K401" s="1"/>
  <c r="J401" i="13" s="1"/>
  <c r="I389" i="7"/>
  <c r="K389" s="1"/>
  <c r="J389" i="13" s="1"/>
  <c r="I385" i="7"/>
  <c r="K385" s="1"/>
  <c r="J385" i="13" s="1"/>
  <c r="I373" i="7"/>
  <c r="K373" s="1"/>
  <c r="J373" i="13" s="1"/>
  <c r="I224" i="7"/>
  <c r="K224" s="1"/>
  <c r="J224" i="13" s="1"/>
  <c r="I304" i="7"/>
  <c r="K304" s="1"/>
  <c r="J304" i="13" s="1"/>
  <c r="I275" i="7"/>
  <c r="K275" s="1"/>
  <c r="J275" i="13" s="1"/>
  <c r="I243" i="7"/>
  <c r="K243" s="1"/>
  <c r="J243" i="13" s="1"/>
  <c r="I239" i="7"/>
  <c r="K239" s="1"/>
  <c r="J239" i="13" s="1"/>
  <c r="I320" i="7"/>
  <c r="K320" s="1"/>
  <c r="J320" i="13" s="1"/>
  <c r="I288" i="7"/>
  <c r="K288" s="1"/>
  <c r="J288" i="13" s="1"/>
  <c r="I256" i="7"/>
  <c r="K256" s="1"/>
  <c r="J256" i="13" s="1"/>
  <c r="R250" i="18"/>
  <c r="U181"/>
  <c r="I181" i="9"/>
  <c r="K181" s="1"/>
  <c r="L181" i="13" s="1"/>
  <c r="Z181" i="18"/>
  <c r="Z165"/>
  <c r="I181" i="6"/>
  <c r="K181" s="1"/>
  <c r="I181" i="13" s="1"/>
  <c r="Y393" i="18"/>
  <c r="Y373"/>
  <c r="Y209"/>
  <c r="Y189"/>
  <c r="Y101"/>
  <c r="Y37"/>
  <c r="Y437"/>
  <c r="Y405"/>
  <c r="Y389"/>
  <c r="Y369"/>
  <c r="Y341"/>
  <c r="Y289"/>
  <c r="Y273"/>
  <c r="Y181"/>
  <c r="Y409"/>
  <c r="Y349"/>
  <c r="Y293"/>
  <c r="Y277"/>
  <c r="Y165"/>
  <c r="Y457"/>
  <c r="Y401"/>
  <c r="Y385"/>
  <c r="Y365"/>
  <c r="Y309"/>
  <c r="Y285"/>
  <c r="Y269"/>
  <c r="Y265"/>
  <c r="Y245"/>
  <c r="Y225"/>
  <c r="Y137"/>
  <c r="Y73"/>
  <c r="K453" i="13"/>
  <c r="K449"/>
  <c r="K441"/>
  <c r="K433"/>
  <c r="K425"/>
  <c r="K421"/>
  <c r="K417"/>
  <c r="K413"/>
  <c r="K377"/>
  <c r="K357"/>
  <c r="K353"/>
  <c r="K345"/>
  <c r="K337"/>
  <c r="K333"/>
  <c r="K329"/>
  <c r="K325"/>
  <c r="K317"/>
  <c r="K313"/>
  <c r="K305"/>
  <c r="K301"/>
  <c r="K261"/>
  <c r="K257"/>
  <c r="K253"/>
  <c r="K249"/>
  <c r="K241"/>
  <c r="K237"/>
  <c r="K233"/>
  <c r="K229"/>
  <c r="K221"/>
  <c r="K213"/>
  <c r="K205"/>
  <c r="K201"/>
  <c r="K197"/>
  <c r="K193"/>
  <c r="K185"/>
  <c r="K177"/>
  <c r="K173"/>
  <c r="K169"/>
  <c r="K161"/>
  <c r="K157"/>
  <c r="K153"/>
  <c r="K149"/>
  <c r="K145"/>
  <c r="K141"/>
  <c r="K133"/>
  <c r="K125"/>
  <c r="K121"/>
  <c r="K117"/>
  <c r="K113"/>
  <c r="K105"/>
  <c r="K97"/>
  <c r="K93"/>
  <c r="K89"/>
  <c r="K85"/>
  <c r="K81"/>
  <c r="K77"/>
  <c r="K69"/>
  <c r="K61"/>
  <c r="K57"/>
  <c r="K53"/>
  <c r="K49"/>
  <c r="K41"/>
  <c r="K33"/>
  <c r="K29"/>
  <c r="K25"/>
  <c r="K21"/>
  <c r="K17"/>
  <c r="R14"/>
  <c r="R9"/>
  <c r="U412" i="18"/>
  <c r="I443" i="1"/>
  <c r="K443" s="1"/>
  <c r="D443" i="13" s="1"/>
  <c r="R443" i="18"/>
  <c r="I411" i="1"/>
  <c r="K411" s="1"/>
  <c r="D411" i="13" s="1"/>
  <c r="R411" i="18"/>
  <c r="I450" i="1"/>
  <c r="K450" s="1"/>
  <c r="D450" i="13" s="1"/>
  <c r="R450" i="18"/>
  <c r="I444" i="1"/>
  <c r="K444" s="1"/>
  <c r="D444" i="13" s="1"/>
  <c r="R444" i="18"/>
  <c r="I418" i="1"/>
  <c r="K418" s="1"/>
  <c r="D418" i="13" s="1"/>
  <c r="R418" i="18"/>
  <c r="I405" i="1"/>
  <c r="K405" s="1"/>
  <c r="D405" i="13" s="1"/>
  <c r="R405" i="18"/>
  <c r="I403" i="1"/>
  <c r="K403" s="1"/>
  <c r="D403" i="13" s="1"/>
  <c r="R403" i="18"/>
  <c r="I386" i="1"/>
  <c r="K386" s="1"/>
  <c r="D386" i="13" s="1"/>
  <c r="R386" i="18"/>
  <c r="I371" i="1"/>
  <c r="K371" s="1"/>
  <c r="D371" i="13" s="1"/>
  <c r="R371" i="18"/>
  <c r="I343" i="1"/>
  <c r="K343" s="1"/>
  <c r="D343" i="13" s="1"/>
  <c r="R343" i="18"/>
  <c r="I255" i="1"/>
  <c r="K255" s="1"/>
  <c r="D255" i="13" s="1"/>
  <c r="R255" i="18"/>
  <c r="I129" i="1"/>
  <c r="K129" s="1"/>
  <c r="D129" i="13" s="1"/>
  <c r="R129" i="18"/>
  <c r="I118" i="1"/>
  <c r="K118" s="1"/>
  <c r="D118" i="13" s="1"/>
  <c r="R118" i="18"/>
  <c r="I85" i="1"/>
  <c r="K85" s="1"/>
  <c r="D85" i="13" s="1"/>
  <c r="R85" i="18"/>
  <c r="I35" i="1"/>
  <c r="K35" s="1"/>
  <c r="D35" i="13" s="1"/>
  <c r="R35" i="18"/>
  <c r="I456" i="4"/>
  <c r="K456" s="1"/>
  <c r="U456" i="18"/>
  <c r="I424" i="4"/>
  <c r="K424" s="1"/>
  <c r="U424" i="18"/>
  <c r="I381" i="4"/>
  <c r="K381" s="1"/>
  <c r="U381" i="18"/>
  <c r="I288" i="4"/>
  <c r="K288" s="1"/>
  <c r="U288" i="18"/>
  <c r="I282" i="4"/>
  <c r="K282" s="1"/>
  <c r="U282" i="18"/>
  <c r="I237" i="4"/>
  <c r="K237" s="1"/>
  <c r="U237" i="18"/>
  <c r="I454" i="9"/>
  <c r="K454" s="1"/>
  <c r="L454" i="13" s="1"/>
  <c r="Z454" i="18"/>
  <c r="I409" i="9"/>
  <c r="K409" s="1"/>
  <c r="L409" i="13" s="1"/>
  <c r="Z409" i="18"/>
  <c r="I390" i="9"/>
  <c r="K390" s="1"/>
  <c r="L390" i="13" s="1"/>
  <c r="Z390" i="18"/>
  <c r="I346" i="9"/>
  <c r="K346" s="1"/>
  <c r="L346" i="13" s="1"/>
  <c r="Z346" i="18"/>
  <c r="I328" i="9"/>
  <c r="K328" s="1"/>
  <c r="L328" i="13" s="1"/>
  <c r="Z328" i="18"/>
  <c r="I317" i="9"/>
  <c r="K317" s="1"/>
  <c r="L317" i="13" s="1"/>
  <c r="Z317" i="18"/>
  <c r="I291" i="9"/>
  <c r="K291" s="1"/>
  <c r="L291" i="13" s="1"/>
  <c r="Z291" i="18"/>
  <c r="I206" i="9"/>
  <c r="K206" s="1"/>
  <c r="L206" i="13" s="1"/>
  <c r="Z206" i="18"/>
  <c r="I193" i="9"/>
  <c r="K193" s="1"/>
  <c r="L193" i="13" s="1"/>
  <c r="Z193" i="18"/>
  <c r="I125" i="9"/>
  <c r="K125" s="1"/>
  <c r="L125" i="13" s="1"/>
  <c r="Z125" i="18"/>
  <c r="I71" i="9"/>
  <c r="K71" s="1"/>
  <c r="L71" i="13" s="1"/>
  <c r="Z71" i="18"/>
  <c r="I177" i="1"/>
  <c r="K177" s="1"/>
  <c r="D177" i="13" s="1"/>
  <c r="R177" i="18"/>
  <c r="I107" i="1"/>
  <c r="K107" s="1"/>
  <c r="D107" i="13" s="1"/>
  <c r="R107" i="18"/>
  <c r="I49" i="1"/>
  <c r="K49" s="1"/>
  <c r="D49" i="13" s="1"/>
  <c r="R49" i="18"/>
  <c r="I26" i="1"/>
  <c r="K26" s="1"/>
  <c r="D26" i="13" s="1"/>
  <c r="R26" i="18"/>
  <c r="I441" i="4"/>
  <c r="K441" s="1"/>
  <c r="U441" i="18"/>
  <c r="I374" i="4"/>
  <c r="K374" s="1"/>
  <c r="U374" i="18"/>
  <c r="I368" i="4"/>
  <c r="K368" s="1"/>
  <c r="U368" i="18"/>
  <c r="I269" i="4"/>
  <c r="K269" s="1"/>
  <c r="U269" i="18"/>
  <c r="U239"/>
  <c r="I239" i="4"/>
  <c r="K239" s="1"/>
  <c r="I188"/>
  <c r="K188" s="1"/>
  <c r="U188" i="18"/>
  <c r="U143"/>
  <c r="I143" i="4"/>
  <c r="K143" s="1"/>
  <c r="I100"/>
  <c r="K100" s="1"/>
  <c r="U100" i="18"/>
  <c r="U79"/>
  <c r="I79" i="4"/>
  <c r="K79" s="1"/>
  <c r="I65"/>
  <c r="K65" s="1"/>
  <c r="U65" i="18"/>
  <c r="I44" i="4"/>
  <c r="K44" s="1"/>
  <c r="U44" i="18"/>
  <c r="U40"/>
  <c r="I40" i="4"/>
  <c r="K40" s="1"/>
  <c r="U31" i="18"/>
  <c r="I31" i="4"/>
  <c r="K31" s="1"/>
  <c r="I444" i="9"/>
  <c r="K444" s="1"/>
  <c r="L444" i="13" s="1"/>
  <c r="Z444" i="18"/>
  <c r="I400" i="9"/>
  <c r="K400" s="1"/>
  <c r="L400" i="13" s="1"/>
  <c r="Z400" i="18"/>
  <c r="I365" i="9"/>
  <c r="K365" s="1"/>
  <c r="L365" i="13" s="1"/>
  <c r="Z365" i="18"/>
  <c r="I310" i="9"/>
  <c r="K310" s="1"/>
  <c r="L310" i="13" s="1"/>
  <c r="Z310" i="18"/>
  <c r="I295" i="9"/>
  <c r="K295" s="1"/>
  <c r="L295" i="13" s="1"/>
  <c r="Z295" i="18"/>
  <c r="I272" i="9"/>
  <c r="K272" s="1"/>
  <c r="L272" i="13" s="1"/>
  <c r="Z272" i="18"/>
  <c r="I263" i="9"/>
  <c r="K263" s="1"/>
  <c r="L263" i="13" s="1"/>
  <c r="Z263" i="18"/>
  <c r="I241" i="9"/>
  <c r="K241" s="1"/>
  <c r="L241" i="13" s="1"/>
  <c r="Z241" i="18"/>
  <c r="I224" i="9"/>
  <c r="K224" s="1"/>
  <c r="L224" i="13" s="1"/>
  <c r="Z224" i="18"/>
  <c r="I211" i="9"/>
  <c r="K211" s="1"/>
  <c r="L211" i="13" s="1"/>
  <c r="Z211" i="18"/>
  <c r="I180" i="9"/>
  <c r="K180" s="1"/>
  <c r="L180" i="13" s="1"/>
  <c r="Z180" i="18"/>
  <c r="I177" i="9"/>
  <c r="K177" s="1"/>
  <c r="L177" i="13" s="1"/>
  <c r="Z177" i="18"/>
  <c r="I175" i="9"/>
  <c r="K175" s="1"/>
  <c r="L175" i="13" s="1"/>
  <c r="Z175" i="18"/>
  <c r="I173" i="9"/>
  <c r="K173" s="1"/>
  <c r="L173" i="13" s="1"/>
  <c r="Z173" i="18"/>
  <c r="I140" i="9"/>
  <c r="K140" s="1"/>
  <c r="L140" i="13" s="1"/>
  <c r="Z140" i="18"/>
  <c r="I122" i="9"/>
  <c r="K122" s="1"/>
  <c r="L122" i="13" s="1"/>
  <c r="Z122" i="18"/>
  <c r="I120" i="9"/>
  <c r="K120" s="1"/>
  <c r="L120" i="13" s="1"/>
  <c r="Z120" i="18"/>
  <c r="I113" i="9"/>
  <c r="K113" s="1"/>
  <c r="L113" i="13" s="1"/>
  <c r="Z113" i="18"/>
  <c r="I111" i="9"/>
  <c r="K111" s="1"/>
  <c r="L111" i="13" s="1"/>
  <c r="Z111" i="18"/>
  <c r="I109" i="9"/>
  <c r="K109" s="1"/>
  <c r="L109" i="13" s="1"/>
  <c r="Z109" i="18"/>
  <c r="Z96"/>
  <c r="I96" i="9"/>
  <c r="K96" s="1"/>
  <c r="L96" i="13" s="1"/>
  <c r="I52" i="9"/>
  <c r="K52" s="1"/>
  <c r="L52" i="13" s="1"/>
  <c r="Z52" i="18"/>
  <c r="I44" i="9"/>
  <c r="K44" s="1"/>
  <c r="L44" i="13" s="1"/>
  <c r="Z44" i="18"/>
  <c r="Z35"/>
  <c r="I35" i="9"/>
  <c r="K35" s="1"/>
  <c r="L35" i="13" s="1"/>
  <c r="I33" i="9"/>
  <c r="K33" s="1"/>
  <c r="L33" i="13" s="1"/>
  <c r="Z33" i="18"/>
  <c r="I29" i="9"/>
  <c r="K29" s="1"/>
  <c r="L29" i="13" s="1"/>
  <c r="Z29" i="18"/>
  <c r="U377"/>
  <c r="R435"/>
  <c r="U402"/>
  <c r="U365"/>
  <c r="Z341"/>
  <c r="U337"/>
  <c r="U292"/>
  <c r="U284"/>
  <c r="Z277"/>
  <c r="Z239"/>
  <c r="U89"/>
  <c r="U68"/>
  <c r="U45"/>
  <c r="I452" i="1"/>
  <c r="K452" s="1"/>
  <c r="D452" i="13" s="1"/>
  <c r="R452" i="18"/>
  <c r="I446" i="1"/>
  <c r="K446" s="1"/>
  <c r="D446" i="13" s="1"/>
  <c r="R446" i="18"/>
  <c r="I439" i="1"/>
  <c r="K439" s="1"/>
  <c r="D439" i="13" s="1"/>
  <c r="R439" i="18"/>
  <c r="I420" i="1"/>
  <c r="K420" s="1"/>
  <c r="D420" i="13" s="1"/>
  <c r="R420" i="18"/>
  <c r="I414" i="1"/>
  <c r="K414" s="1"/>
  <c r="D414" i="13" s="1"/>
  <c r="R414" i="18"/>
  <c r="I341" i="1"/>
  <c r="K341" s="1"/>
  <c r="D341" i="13" s="1"/>
  <c r="R341" i="18"/>
  <c r="I332" i="1"/>
  <c r="K332" s="1"/>
  <c r="D332" i="13" s="1"/>
  <c r="R332" i="18"/>
  <c r="I321" i="1"/>
  <c r="K321" s="1"/>
  <c r="D321" i="13" s="1"/>
  <c r="R321" i="18"/>
  <c r="I317" i="1"/>
  <c r="K317" s="1"/>
  <c r="D317" i="13" s="1"/>
  <c r="R317" i="18"/>
  <c r="I315" i="1"/>
  <c r="K315" s="1"/>
  <c r="D315" i="13" s="1"/>
  <c r="R315" i="18"/>
  <c r="I310" i="1"/>
  <c r="K310" s="1"/>
  <c r="D310" i="13" s="1"/>
  <c r="R310" i="18"/>
  <c r="I277" i="1"/>
  <c r="K277" s="1"/>
  <c r="D277" i="13" s="1"/>
  <c r="R277" i="18"/>
  <c r="I253" i="1"/>
  <c r="K253" s="1"/>
  <c r="D253" i="13" s="1"/>
  <c r="R253" i="18"/>
  <c r="I251" i="1"/>
  <c r="K251" s="1"/>
  <c r="D251" i="13" s="1"/>
  <c r="R251" i="18"/>
  <c r="I246" i="1"/>
  <c r="K246" s="1"/>
  <c r="D246" i="13" s="1"/>
  <c r="R246" i="18"/>
  <c r="I213" i="1"/>
  <c r="K213" s="1"/>
  <c r="D213" i="13" s="1"/>
  <c r="R213" i="18"/>
  <c r="I189" i="1"/>
  <c r="K189" s="1"/>
  <c r="D189" i="13" s="1"/>
  <c r="R189" i="18"/>
  <c r="I187" i="1"/>
  <c r="K187" s="1"/>
  <c r="D187" i="13" s="1"/>
  <c r="R187" i="18"/>
  <c r="I437" i="4"/>
  <c r="K437" s="1"/>
  <c r="U437" i="18"/>
  <c r="I435" i="4"/>
  <c r="K435" s="1"/>
  <c r="U435" i="18"/>
  <c r="I429" i="4"/>
  <c r="K429" s="1"/>
  <c r="U429" i="18"/>
  <c r="I408" i="4"/>
  <c r="K408" s="1"/>
  <c r="U408" i="18"/>
  <c r="U396"/>
  <c r="I396" i="4"/>
  <c r="K396" s="1"/>
  <c r="I321"/>
  <c r="K321" s="1"/>
  <c r="U321" i="18"/>
  <c r="I311" i="4"/>
  <c r="K311" s="1"/>
  <c r="U311" i="18"/>
  <c r="I286" i="4"/>
  <c r="K286" s="1"/>
  <c r="U286" i="18"/>
  <c r="I280" i="4"/>
  <c r="K280" s="1"/>
  <c r="U280" i="18"/>
  <c r="I248" i="4"/>
  <c r="K248" s="1"/>
  <c r="U248" i="18"/>
  <c r="I235" i="4"/>
  <c r="K235" s="1"/>
  <c r="U235" i="18"/>
  <c r="I121" i="4"/>
  <c r="K121" s="1"/>
  <c r="U121" i="18"/>
  <c r="I113" i="4"/>
  <c r="K113" s="1"/>
  <c r="U113" i="18"/>
  <c r="I57" i="4"/>
  <c r="K57" s="1"/>
  <c r="U57" i="18"/>
  <c r="I49" i="4"/>
  <c r="K49" s="1"/>
  <c r="U49" i="18"/>
  <c r="I47" i="4"/>
  <c r="K47" s="1"/>
  <c r="U47" i="18"/>
  <c r="I34" i="4"/>
  <c r="K34" s="1"/>
  <c r="U34" i="18"/>
  <c r="I456" i="9"/>
  <c r="K456" s="1"/>
  <c r="L456" i="13" s="1"/>
  <c r="Z456" i="18"/>
  <c r="I407" i="9"/>
  <c r="K407" s="1"/>
  <c r="L407" i="13" s="1"/>
  <c r="Z407" i="18"/>
  <c r="I392" i="9"/>
  <c r="K392" s="1"/>
  <c r="L392" i="13" s="1"/>
  <c r="Z392" i="18"/>
  <c r="I348" i="9"/>
  <c r="K348" s="1"/>
  <c r="L348" i="13" s="1"/>
  <c r="Z348" i="18"/>
  <c r="I319" i="9"/>
  <c r="K319" s="1"/>
  <c r="L319" i="13" s="1"/>
  <c r="Z319" i="18"/>
  <c r="I313" i="9"/>
  <c r="K313" s="1"/>
  <c r="L313" i="13" s="1"/>
  <c r="Z313" i="18"/>
  <c r="I259" i="9"/>
  <c r="K259" s="1"/>
  <c r="L259" i="13" s="1"/>
  <c r="Z259" i="18"/>
  <c r="I204" i="9"/>
  <c r="K204" s="1"/>
  <c r="L204" i="13" s="1"/>
  <c r="Z204" i="18"/>
  <c r="I191" i="9"/>
  <c r="K191" s="1"/>
  <c r="L191" i="13" s="1"/>
  <c r="Z191" i="18"/>
  <c r="I138" i="9"/>
  <c r="K138" s="1"/>
  <c r="L138" i="13" s="1"/>
  <c r="Z138" i="18"/>
  <c r="I129" i="9"/>
  <c r="K129" s="1"/>
  <c r="L129" i="13" s="1"/>
  <c r="Z129" i="18"/>
  <c r="I86" i="9"/>
  <c r="K86" s="1"/>
  <c r="L86" i="13" s="1"/>
  <c r="Z86" i="18"/>
  <c r="I73" i="9"/>
  <c r="K73" s="1"/>
  <c r="L73" i="13" s="1"/>
  <c r="Z73" i="18"/>
  <c r="I379" i="1"/>
  <c r="K379" s="1"/>
  <c r="D379" i="13" s="1"/>
  <c r="R379" i="18"/>
  <c r="I305" i="1"/>
  <c r="K305" s="1"/>
  <c r="D305" i="13" s="1"/>
  <c r="R305" i="18"/>
  <c r="I301" i="1"/>
  <c r="K301" s="1"/>
  <c r="D301" i="13" s="1"/>
  <c r="R301" i="18"/>
  <c r="I299" i="1"/>
  <c r="K299" s="1"/>
  <c r="D299" i="13" s="1"/>
  <c r="R299" i="18"/>
  <c r="I294" i="1"/>
  <c r="K294" s="1"/>
  <c r="D294" i="13" s="1"/>
  <c r="R294" i="18"/>
  <c r="I261" i="1"/>
  <c r="K261" s="1"/>
  <c r="D261" i="13" s="1"/>
  <c r="R261" i="18"/>
  <c r="I239" i="1"/>
  <c r="K239" s="1"/>
  <c r="D239" i="13" s="1"/>
  <c r="R239" i="18"/>
  <c r="I237" i="1"/>
  <c r="K237" s="1"/>
  <c r="D237" i="13" s="1"/>
  <c r="R237" i="18"/>
  <c r="I230" i="1"/>
  <c r="K230" s="1"/>
  <c r="D230" i="13" s="1"/>
  <c r="R230" i="18"/>
  <c r="I197" i="1"/>
  <c r="K197" s="1"/>
  <c r="D197" i="13" s="1"/>
  <c r="R197" i="18"/>
  <c r="I173" i="1"/>
  <c r="K173" s="1"/>
  <c r="D173" i="13" s="1"/>
  <c r="R173" i="18"/>
  <c r="I171" i="1"/>
  <c r="K171" s="1"/>
  <c r="D171" i="13" s="1"/>
  <c r="R171" i="18"/>
  <c r="I166" i="1"/>
  <c r="K166" s="1"/>
  <c r="D166" i="13" s="1"/>
  <c r="R166" i="18"/>
  <c r="I133" i="1"/>
  <c r="K133" s="1"/>
  <c r="D133" i="13" s="1"/>
  <c r="R133" i="18"/>
  <c r="I113" i="1"/>
  <c r="K113" s="1"/>
  <c r="D113" i="13" s="1"/>
  <c r="R113" i="18"/>
  <c r="I109" i="1"/>
  <c r="K109" s="1"/>
  <c r="D109" i="13" s="1"/>
  <c r="R109" i="18"/>
  <c r="I102" i="1"/>
  <c r="K102" s="1"/>
  <c r="D102" i="13" s="1"/>
  <c r="R102" i="18"/>
  <c r="I60" i="1"/>
  <c r="K60" s="1"/>
  <c r="D60" i="13" s="1"/>
  <c r="R60" i="18"/>
  <c r="I30" i="1"/>
  <c r="K30" s="1"/>
  <c r="D30" i="13" s="1"/>
  <c r="R30" i="18"/>
  <c r="I28" i="1"/>
  <c r="K28" s="1"/>
  <c r="D28" i="13" s="1"/>
  <c r="R28" i="18"/>
  <c r="I445" i="4"/>
  <c r="K445" s="1"/>
  <c r="U445" i="18"/>
  <c r="I428" i="4"/>
  <c r="K428" s="1"/>
  <c r="U428" i="18"/>
  <c r="I376" i="4"/>
  <c r="K376" s="1"/>
  <c r="U376" i="18"/>
  <c r="I372" i="4"/>
  <c r="K372" s="1"/>
  <c r="U372" i="18"/>
  <c r="I370" i="4"/>
  <c r="K370" s="1"/>
  <c r="U370" i="18"/>
  <c r="I366" i="4"/>
  <c r="K366" s="1"/>
  <c r="U366" i="18"/>
  <c r="I364" i="4"/>
  <c r="K364" s="1"/>
  <c r="U364" i="18"/>
  <c r="I343" i="4"/>
  <c r="K343" s="1"/>
  <c r="U343" i="18"/>
  <c r="I341" i="4"/>
  <c r="K341" s="1"/>
  <c r="U341" i="18"/>
  <c r="U308"/>
  <c r="I308" i="4"/>
  <c r="K308" s="1"/>
  <c r="I305"/>
  <c r="K305" s="1"/>
  <c r="U305" i="18"/>
  <c r="I294" i="4"/>
  <c r="K294" s="1"/>
  <c r="U294" i="18"/>
  <c r="I271" i="4"/>
  <c r="K271" s="1"/>
  <c r="U271" i="18"/>
  <c r="I267" i="4"/>
  <c r="K267" s="1"/>
  <c r="U267" i="18"/>
  <c r="I256" i="4"/>
  <c r="K256" s="1"/>
  <c r="U256" i="18"/>
  <c r="I241" i="4"/>
  <c r="K241" s="1"/>
  <c r="U241" i="18"/>
  <c r="I190" i="4"/>
  <c r="K190" s="1"/>
  <c r="U190" i="18"/>
  <c r="I171" i="4"/>
  <c r="K171" s="1"/>
  <c r="U171" i="18"/>
  <c r="I129" i="4"/>
  <c r="K129" s="1"/>
  <c r="U129" i="18"/>
  <c r="I112" i="4"/>
  <c r="K112" s="1"/>
  <c r="U112" i="18"/>
  <c r="I106" i="4"/>
  <c r="K106" s="1"/>
  <c r="U106" i="18"/>
  <c r="I102" i="4"/>
  <c r="K102" s="1"/>
  <c r="U102" i="18"/>
  <c r="I98" i="4"/>
  <c r="K98" s="1"/>
  <c r="U98" i="18"/>
  <c r="I457" i="1"/>
  <c r="K457" s="1"/>
  <c r="D457" i="13" s="1"/>
  <c r="R457" i="18"/>
  <c r="I455" i="1"/>
  <c r="K455" s="1"/>
  <c r="D455" i="13" s="1"/>
  <c r="R455" i="18"/>
  <c r="I451" i="1"/>
  <c r="K451" s="1"/>
  <c r="D451" i="13" s="1"/>
  <c r="R451" i="18"/>
  <c r="I436" i="1"/>
  <c r="K436" s="1"/>
  <c r="D436" i="13" s="1"/>
  <c r="R436" i="18"/>
  <c r="I434" i="1"/>
  <c r="K434" s="1"/>
  <c r="D434" i="13" s="1"/>
  <c r="R434" i="18"/>
  <c r="I432" i="1"/>
  <c r="K432" s="1"/>
  <c r="D432" i="13" s="1"/>
  <c r="R432" i="18"/>
  <c r="I425" i="1"/>
  <c r="K425" s="1"/>
  <c r="D425" i="13" s="1"/>
  <c r="R425" i="18"/>
  <c r="I423" i="1"/>
  <c r="K423" s="1"/>
  <c r="D423" i="13" s="1"/>
  <c r="R423" i="18"/>
  <c r="I404" i="1"/>
  <c r="K404" s="1"/>
  <c r="D404" i="13" s="1"/>
  <c r="R404" i="18"/>
  <c r="I402" i="1"/>
  <c r="K402" s="1"/>
  <c r="D402" i="13" s="1"/>
  <c r="R402" i="18"/>
  <c r="I400" i="1"/>
  <c r="K400" s="1"/>
  <c r="D400" i="13" s="1"/>
  <c r="R400" i="18"/>
  <c r="I398" i="1"/>
  <c r="K398" s="1"/>
  <c r="D398" i="13" s="1"/>
  <c r="R398" i="18"/>
  <c r="I396" i="1"/>
  <c r="K396" s="1"/>
  <c r="D396" i="13" s="1"/>
  <c r="R396" i="18"/>
  <c r="I393" i="1"/>
  <c r="K393" s="1"/>
  <c r="D393" i="13" s="1"/>
  <c r="R393" i="18"/>
  <c r="I391" i="1"/>
  <c r="K391" s="1"/>
  <c r="D391" i="13" s="1"/>
  <c r="R391" i="18"/>
  <c r="I389" i="1"/>
  <c r="K389" s="1"/>
  <c r="D389" i="13" s="1"/>
  <c r="R389" i="18"/>
  <c r="I387" i="1"/>
  <c r="K387" s="1"/>
  <c r="D387" i="13" s="1"/>
  <c r="R387" i="18"/>
  <c r="I355" i="1"/>
  <c r="K355" s="1"/>
  <c r="D355" i="13" s="1"/>
  <c r="R355" i="18"/>
  <c r="I349" i="1"/>
  <c r="K349" s="1"/>
  <c r="D349" i="13" s="1"/>
  <c r="R349" i="18"/>
  <c r="R335"/>
  <c r="I335" i="1"/>
  <c r="K335" s="1"/>
  <c r="D335" i="13" s="1"/>
  <c r="I333" i="1"/>
  <c r="K333" s="1"/>
  <c r="D333" i="13" s="1"/>
  <c r="R333" i="18"/>
  <c r="I309" i="1"/>
  <c r="K309" s="1"/>
  <c r="D309" i="13" s="1"/>
  <c r="R309" i="18"/>
  <c r="I287" i="1"/>
  <c r="K287" s="1"/>
  <c r="D287" i="13" s="1"/>
  <c r="R287" i="18"/>
  <c r="I285" i="1"/>
  <c r="K285" s="1"/>
  <c r="D285" i="13" s="1"/>
  <c r="R285" i="18"/>
  <c r="I283" i="1"/>
  <c r="K283" s="1"/>
  <c r="D283" i="13" s="1"/>
  <c r="R283" i="18"/>
  <c r="I245" i="1"/>
  <c r="K245" s="1"/>
  <c r="D245" i="13" s="1"/>
  <c r="R245" i="18"/>
  <c r="I225" i="1"/>
  <c r="K225" s="1"/>
  <c r="D225" i="13" s="1"/>
  <c r="R225" i="18"/>
  <c r="I221" i="1"/>
  <c r="K221" s="1"/>
  <c r="D221" i="13" s="1"/>
  <c r="R221" i="18"/>
  <c r="I219" i="1"/>
  <c r="K219" s="1"/>
  <c r="D219" i="13" s="1"/>
  <c r="R219" i="18"/>
  <c r="I214" i="1"/>
  <c r="K214" s="1"/>
  <c r="D214" i="13" s="1"/>
  <c r="R214" i="18"/>
  <c r="I181" i="1"/>
  <c r="K181" s="1"/>
  <c r="D181" i="13" s="1"/>
  <c r="R181" i="18"/>
  <c r="I161" i="1"/>
  <c r="K161" s="1"/>
  <c r="D161" i="13" s="1"/>
  <c r="R161" i="18"/>
  <c r="I159" i="1"/>
  <c r="K159" s="1"/>
  <c r="D159" i="13" s="1"/>
  <c r="R159" i="18"/>
  <c r="I157" i="1"/>
  <c r="K157" s="1"/>
  <c r="D157" i="13" s="1"/>
  <c r="R157" i="18"/>
  <c r="I155" i="1"/>
  <c r="K155" s="1"/>
  <c r="D155" i="13" s="1"/>
  <c r="R155" i="18"/>
  <c r="I117" i="1"/>
  <c r="K117" s="1"/>
  <c r="D117" i="13" s="1"/>
  <c r="R117" i="18"/>
  <c r="I95" i="1"/>
  <c r="K95" s="1"/>
  <c r="D95" i="13" s="1"/>
  <c r="R95" i="18"/>
  <c r="I93" i="1"/>
  <c r="K93" s="1"/>
  <c r="D93" i="13" s="1"/>
  <c r="R93" i="18"/>
  <c r="I91" i="1"/>
  <c r="K91" s="1"/>
  <c r="D91" i="13" s="1"/>
  <c r="R91" i="18"/>
  <c r="I86" i="1"/>
  <c r="K86" s="1"/>
  <c r="D86" i="13" s="1"/>
  <c r="R86" i="18"/>
  <c r="I68" i="1"/>
  <c r="K68" s="1"/>
  <c r="D68" i="13" s="1"/>
  <c r="R68" i="18"/>
  <c r="I66" i="1"/>
  <c r="K66" s="1"/>
  <c r="D66" i="13" s="1"/>
  <c r="R66" i="18"/>
  <c r="I42" i="1"/>
  <c r="K42" s="1"/>
  <c r="D42" i="13" s="1"/>
  <c r="R42" i="18"/>
  <c r="I40" i="1"/>
  <c r="K40" s="1"/>
  <c r="D40" i="13" s="1"/>
  <c r="R40" i="18"/>
  <c r="I17" i="1"/>
  <c r="K17" s="1"/>
  <c r="D17" i="13" s="1"/>
  <c r="R17" i="18"/>
  <c r="I13" i="1"/>
  <c r="K13" s="1"/>
  <c r="R13" i="18"/>
  <c r="I397" i="4"/>
  <c r="K397" s="1"/>
  <c r="U397" i="18"/>
  <c r="U340"/>
  <c r="I340" i="4"/>
  <c r="K340" s="1"/>
  <c r="I326"/>
  <c r="K326" s="1"/>
  <c r="U326" i="18"/>
  <c r="I324" i="4"/>
  <c r="K324" s="1"/>
  <c r="U324" i="18"/>
  <c r="I260" i="4"/>
  <c r="K260" s="1"/>
  <c r="U260" i="18"/>
  <c r="U223"/>
  <c r="I223" i="4"/>
  <c r="K223" s="1"/>
  <c r="I210"/>
  <c r="K210" s="1"/>
  <c r="U210" i="18"/>
  <c r="I208" i="4"/>
  <c r="K208" s="1"/>
  <c r="U208" i="18"/>
  <c r="I177" i="4"/>
  <c r="K177" s="1"/>
  <c r="U177" i="18"/>
  <c r="I175" i="4"/>
  <c r="K175" s="1"/>
  <c r="U175" i="18"/>
  <c r="I160" i="4"/>
  <c r="K160" s="1"/>
  <c r="U160" i="18"/>
  <c r="I157" i="4"/>
  <c r="K157" s="1"/>
  <c r="U157" i="18"/>
  <c r="I155" i="4"/>
  <c r="K155" s="1"/>
  <c r="U155" i="18"/>
  <c r="I153" i="4"/>
  <c r="K153" s="1"/>
  <c r="U153" i="18"/>
  <c r="I149" i="4"/>
  <c r="K149" s="1"/>
  <c r="U149" i="18"/>
  <c r="I147" i="4"/>
  <c r="K147" s="1"/>
  <c r="U147" i="18"/>
  <c r="I145" i="4"/>
  <c r="K145" s="1"/>
  <c r="U145" i="18"/>
  <c r="I87" i="4"/>
  <c r="K87" s="1"/>
  <c r="U87" i="18"/>
  <c r="I85" i="4"/>
  <c r="K85" s="1"/>
  <c r="U85" i="18"/>
  <c r="I83" i="4"/>
  <c r="K83" s="1"/>
  <c r="U83" i="18"/>
  <c r="I81" i="4"/>
  <c r="K81" s="1"/>
  <c r="U81" i="18"/>
  <c r="I48" i="4"/>
  <c r="K48" s="1"/>
  <c r="U48" i="18"/>
  <c r="I441" i="9"/>
  <c r="K441" s="1"/>
  <c r="L441" i="13" s="1"/>
  <c r="Z441" i="18"/>
  <c r="I437" i="9"/>
  <c r="K437" s="1"/>
  <c r="L437" i="13" s="1"/>
  <c r="Z437" i="18"/>
  <c r="I424" i="9"/>
  <c r="K424" s="1"/>
  <c r="L424" i="13" s="1"/>
  <c r="Z424" i="18"/>
  <c r="I422" i="9"/>
  <c r="K422" s="1"/>
  <c r="L422" i="13" s="1"/>
  <c r="Z422" i="18"/>
  <c r="I377" i="9"/>
  <c r="K377" s="1"/>
  <c r="L377" i="13" s="1"/>
  <c r="Z377" i="18"/>
  <c r="I360" i="9"/>
  <c r="K360" s="1"/>
  <c r="L360" i="13" s="1"/>
  <c r="Z360" i="18"/>
  <c r="I358" i="9"/>
  <c r="K358" s="1"/>
  <c r="L358" i="13" s="1"/>
  <c r="Z358" i="18"/>
  <c r="I356" i="9"/>
  <c r="K356" s="1"/>
  <c r="L356" i="13" s="1"/>
  <c r="Z356" i="18"/>
  <c r="I336" i="9"/>
  <c r="K336" s="1"/>
  <c r="L336" i="13" s="1"/>
  <c r="Z336" i="18"/>
  <c r="I327" i="9"/>
  <c r="K327" s="1"/>
  <c r="L327" i="13" s="1"/>
  <c r="Z327" i="18"/>
  <c r="I312" i="9"/>
  <c r="K312" s="1"/>
  <c r="L312" i="13" s="1"/>
  <c r="Z312" i="18"/>
  <c r="I307" i="9"/>
  <c r="K307" s="1"/>
  <c r="L307" i="13" s="1"/>
  <c r="Z307" i="18"/>
  <c r="I303" i="9"/>
  <c r="K303" s="1"/>
  <c r="L303" i="13" s="1"/>
  <c r="Z303" i="18"/>
  <c r="I292" i="9"/>
  <c r="K292" s="1"/>
  <c r="L292" i="13" s="1"/>
  <c r="Z292" i="18"/>
  <c r="I276" i="9"/>
  <c r="K276" s="1"/>
  <c r="L276" i="13" s="1"/>
  <c r="Z276" i="18"/>
  <c r="I228" i="9"/>
  <c r="K228" s="1"/>
  <c r="L228" i="13" s="1"/>
  <c r="Z228" i="18"/>
  <c r="I215" i="9"/>
  <c r="K215" s="1"/>
  <c r="L215" i="13" s="1"/>
  <c r="Z215" i="18"/>
  <c r="I170" i="9"/>
  <c r="K170" s="1"/>
  <c r="L170" i="13" s="1"/>
  <c r="Z170" i="18"/>
  <c r="I161" i="9"/>
  <c r="K161" s="1"/>
  <c r="L161" i="13" s="1"/>
  <c r="Z161" i="18"/>
  <c r="I106" i="9"/>
  <c r="K106" s="1"/>
  <c r="L106" i="13" s="1"/>
  <c r="Z106" i="18"/>
  <c r="I104" i="9"/>
  <c r="K104" s="1"/>
  <c r="L104" i="13" s="1"/>
  <c r="Z104" i="18"/>
  <c r="I62" i="9"/>
  <c r="K62" s="1"/>
  <c r="L62" i="13" s="1"/>
  <c r="Z62" i="18"/>
  <c r="I60" i="9"/>
  <c r="K60" s="1"/>
  <c r="L60" i="13" s="1"/>
  <c r="Z60" i="18"/>
  <c r="I58" i="9"/>
  <c r="K58" s="1"/>
  <c r="L58" i="13" s="1"/>
  <c r="Z58" i="18"/>
  <c r="I56" i="9"/>
  <c r="K56" s="1"/>
  <c r="L56" i="13" s="1"/>
  <c r="Z56" i="18"/>
  <c r="I39" i="9"/>
  <c r="K39" s="1"/>
  <c r="L39" i="13" s="1"/>
  <c r="Z39" i="18"/>
  <c r="I28" i="9"/>
  <c r="K28" s="1"/>
  <c r="L28" i="13" s="1"/>
  <c r="Z28" i="18"/>
  <c r="U360"/>
  <c r="U250"/>
  <c r="U191"/>
  <c r="U115"/>
  <c r="Z75"/>
  <c r="Z420"/>
  <c r="U400"/>
  <c r="Z145"/>
  <c r="U104"/>
  <c r="U80"/>
  <c r="U53"/>
  <c r="U30"/>
  <c r="I448" i="1"/>
  <c r="K448" s="1"/>
  <c r="D448" i="13" s="1"/>
  <c r="R448" i="18"/>
  <c r="I416" i="1"/>
  <c r="K416" s="1"/>
  <c r="D416" i="13" s="1"/>
  <c r="R416" i="18"/>
  <c r="I412" i="1"/>
  <c r="K412" s="1"/>
  <c r="D412" i="13" s="1"/>
  <c r="R412" i="18"/>
  <c r="I409" i="1"/>
  <c r="K409" s="1"/>
  <c r="D409" i="13" s="1"/>
  <c r="R409" i="18"/>
  <c r="I388" i="1"/>
  <c r="K388" s="1"/>
  <c r="D388" i="13" s="1"/>
  <c r="R388" i="18"/>
  <c r="I319" i="1"/>
  <c r="K319" s="1"/>
  <c r="D319" i="13" s="1"/>
  <c r="R319" i="18"/>
  <c r="I257" i="1"/>
  <c r="K257" s="1"/>
  <c r="D257" i="13" s="1"/>
  <c r="R257" i="18"/>
  <c r="I191" i="1"/>
  <c r="K191" s="1"/>
  <c r="D191" i="13" s="1"/>
  <c r="R191" i="18"/>
  <c r="I149" i="1"/>
  <c r="K149" s="1"/>
  <c r="D149" i="13" s="1"/>
  <c r="R149" i="18"/>
  <c r="I76" i="1"/>
  <c r="K76" s="1"/>
  <c r="D76" i="13" s="1"/>
  <c r="R76" i="18"/>
  <c r="I439" i="4"/>
  <c r="K439" s="1"/>
  <c r="U439" i="18"/>
  <c r="I433" i="4"/>
  <c r="K433" s="1"/>
  <c r="U433" i="18"/>
  <c r="I406" i="4"/>
  <c r="K406" s="1"/>
  <c r="U406" i="18"/>
  <c r="I404" i="4"/>
  <c r="K404" s="1"/>
  <c r="U404" i="18"/>
  <c r="I398" i="4"/>
  <c r="K398" s="1"/>
  <c r="U398" i="18"/>
  <c r="I325" i="4"/>
  <c r="K325" s="1"/>
  <c r="U325" i="18"/>
  <c r="I309" i="4"/>
  <c r="K309" s="1"/>
  <c r="U309" i="18"/>
  <c r="I278" i="4"/>
  <c r="K278" s="1"/>
  <c r="U278" i="18"/>
  <c r="I176" i="4"/>
  <c r="K176" s="1"/>
  <c r="U176" i="18"/>
  <c r="I119" i="4"/>
  <c r="K119" s="1"/>
  <c r="U119" i="18"/>
  <c r="I55" i="4"/>
  <c r="K55" s="1"/>
  <c r="U55" i="18"/>
  <c r="I32" i="4"/>
  <c r="K32" s="1"/>
  <c r="U32" i="18"/>
  <c r="U24"/>
  <c r="I24" i="4"/>
  <c r="K24" s="1"/>
  <c r="I452" i="9"/>
  <c r="K452" s="1"/>
  <c r="L452" i="13" s="1"/>
  <c r="Z452" i="18"/>
  <c r="I405" i="9"/>
  <c r="K405" s="1"/>
  <c r="L405" i="13" s="1"/>
  <c r="Z405" i="18"/>
  <c r="I388" i="9"/>
  <c r="K388" s="1"/>
  <c r="L388" i="13" s="1"/>
  <c r="Z388" i="18"/>
  <c r="I344" i="9"/>
  <c r="K344" s="1"/>
  <c r="L344" i="13" s="1"/>
  <c r="Z344" i="18"/>
  <c r="I315" i="9"/>
  <c r="K315" s="1"/>
  <c r="L315" i="13" s="1"/>
  <c r="Z315" i="18"/>
  <c r="I304" i="9"/>
  <c r="K304" s="1"/>
  <c r="L304" i="13" s="1"/>
  <c r="Z304" i="18"/>
  <c r="I246" i="9"/>
  <c r="K246" s="1"/>
  <c r="L246" i="13" s="1"/>
  <c r="Z246" i="18"/>
  <c r="I244" i="9"/>
  <c r="K244" s="1"/>
  <c r="L244" i="13" s="1"/>
  <c r="Z244" i="18"/>
  <c r="I156" i="9"/>
  <c r="K156" s="1"/>
  <c r="L156" i="13" s="1"/>
  <c r="Z156" i="18"/>
  <c r="I127" i="9"/>
  <c r="K127" s="1"/>
  <c r="L127" i="13" s="1"/>
  <c r="Z127" i="18"/>
  <c r="I27" i="9"/>
  <c r="K27" s="1"/>
  <c r="L27" i="13" s="1"/>
  <c r="Z27" i="18"/>
  <c r="I459" i="1"/>
  <c r="K459" s="1"/>
  <c r="D459" i="13" s="1"/>
  <c r="R459" i="18"/>
  <c r="I427" i="1"/>
  <c r="K427" s="1"/>
  <c r="D427" i="13" s="1"/>
  <c r="R427" i="18"/>
  <c r="I363" i="1"/>
  <c r="K363" s="1"/>
  <c r="D363" i="13" s="1"/>
  <c r="R363" i="18"/>
  <c r="I346" i="1"/>
  <c r="K346" s="1"/>
  <c r="D346" i="13" s="1"/>
  <c r="R346" i="18"/>
  <c r="I344" i="1"/>
  <c r="K344" s="1"/>
  <c r="D344" i="13" s="1"/>
  <c r="R344" i="18"/>
  <c r="I326" i="1"/>
  <c r="K326" s="1"/>
  <c r="D326" i="13" s="1"/>
  <c r="R326" i="18"/>
  <c r="I293" i="1"/>
  <c r="K293" s="1"/>
  <c r="D293" i="13" s="1"/>
  <c r="R293" i="18"/>
  <c r="I273" i="1"/>
  <c r="K273" s="1"/>
  <c r="D273" i="13" s="1"/>
  <c r="R273" i="18"/>
  <c r="I271" i="1"/>
  <c r="K271" s="1"/>
  <c r="D271" i="13" s="1"/>
  <c r="R271" i="18"/>
  <c r="I269" i="1"/>
  <c r="K269" s="1"/>
  <c r="D269" i="13" s="1"/>
  <c r="R269" i="18"/>
  <c r="I262" i="1"/>
  <c r="K262" s="1"/>
  <c r="D262" i="13" s="1"/>
  <c r="R262" i="18"/>
  <c r="I209" i="1"/>
  <c r="K209" s="1"/>
  <c r="D209" i="13" s="1"/>
  <c r="R209" i="18"/>
  <c r="I207" i="1"/>
  <c r="K207" s="1"/>
  <c r="D207" i="13" s="1"/>
  <c r="R207" i="18"/>
  <c r="I205" i="1"/>
  <c r="K205" s="1"/>
  <c r="D205" i="13" s="1"/>
  <c r="R205" i="18"/>
  <c r="I203" i="1"/>
  <c r="K203" s="1"/>
  <c r="D203" i="13" s="1"/>
  <c r="R203" i="18"/>
  <c r="I198" i="1"/>
  <c r="K198" s="1"/>
  <c r="D198" i="13" s="1"/>
  <c r="R198" i="18"/>
  <c r="I145" i="1"/>
  <c r="K145" s="1"/>
  <c r="D145" i="13" s="1"/>
  <c r="R145" i="18"/>
  <c r="I143" i="1"/>
  <c r="K143" s="1"/>
  <c r="D143" i="13" s="1"/>
  <c r="R143" i="18"/>
  <c r="I139" i="1"/>
  <c r="K139" s="1"/>
  <c r="D139" i="13" s="1"/>
  <c r="R139" i="18"/>
  <c r="I134" i="1"/>
  <c r="K134" s="1"/>
  <c r="D134" i="13" s="1"/>
  <c r="R134" i="18"/>
  <c r="I101" i="1"/>
  <c r="K101" s="1"/>
  <c r="D101" i="13" s="1"/>
  <c r="R101" i="18"/>
  <c r="I81" i="1"/>
  <c r="K81" s="1"/>
  <c r="D81" i="13" s="1"/>
  <c r="R81" i="18"/>
  <c r="I79" i="1"/>
  <c r="K79" s="1"/>
  <c r="D79" i="13" s="1"/>
  <c r="R79" i="18"/>
  <c r="I63" i="1"/>
  <c r="K63" s="1"/>
  <c r="D63" i="13" s="1"/>
  <c r="R63" i="18"/>
  <c r="I59" i="1"/>
  <c r="K59" s="1"/>
  <c r="D59" i="13" s="1"/>
  <c r="R59" i="18"/>
  <c r="I52" i="1"/>
  <c r="K52" s="1"/>
  <c r="D52" i="13" s="1"/>
  <c r="R52" i="18"/>
  <c r="I23" i="1"/>
  <c r="K23" s="1"/>
  <c r="D23" i="13" s="1"/>
  <c r="R23" i="18"/>
  <c r="I12" i="1"/>
  <c r="K12" s="1"/>
  <c r="R12" i="18"/>
  <c r="U444"/>
  <c r="I444" i="4"/>
  <c r="K444" s="1"/>
  <c r="I411"/>
  <c r="K411" s="1"/>
  <c r="U411" i="18"/>
  <c r="I409" i="4"/>
  <c r="K409" s="1"/>
  <c r="U409" i="18"/>
  <c r="I392" i="4"/>
  <c r="K392" s="1"/>
  <c r="U392" i="18"/>
  <c r="I293" i="4"/>
  <c r="K293" s="1"/>
  <c r="U293" i="18"/>
  <c r="U259"/>
  <c r="I259" i="4"/>
  <c r="K259" s="1"/>
  <c r="I257"/>
  <c r="K257" s="1"/>
  <c r="U257" i="18"/>
  <c r="I240" i="4"/>
  <c r="K240" s="1"/>
  <c r="U240" i="18"/>
  <c r="I222" i="4"/>
  <c r="K222" s="1"/>
  <c r="U222" i="18"/>
  <c r="I220" i="4"/>
  <c r="K220" s="1"/>
  <c r="U220" i="18"/>
  <c r="U216"/>
  <c r="I216" i="4"/>
  <c r="K216" s="1"/>
  <c r="I203"/>
  <c r="K203" s="1"/>
  <c r="U203" i="18"/>
  <c r="I201" i="4"/>
  <c r="K201" s="1"/>
  <c r="U201" i="18"/>
  <c r="I192" i="4"/>
  <c r="K192" s="1"/>
  <c r="U192" i="18"/>
  <c r="I138" i="4"/>
  <c r="K138" s="1"/>
  <c r="U138" i="18"/>
  <c r="I136" i="4"/>
  <c r="K136" s="1"/>
  <c r="U136" i="18"/>
  <c r="I134" i="4"/>
  <c r="K134" s="1"/>
  <c r="U134" i="18"/>
  <c r="I111" i="4"/>
  <c r="K111" s="1"/>
  <c r="U111" i="18"/>
  <c r="I97" i="4"/>
  <c r="K97" s="1"/>
  <c r="U97" i="18"/>
  <c r="I74" i="4"/>
  <c r="K74" s="1"/>
  <c r="U74" i="18"/>
  <c r="I72" i="4"/>
  <c r="K72" s="1"/>
  <c r="U72" i="18"/>
  <c r="I70" i="4"/>
  <c r="K70" s="1"/>
  <c r="U70" i="18"/>
  <c r="I66" i="4"/>
  <c r="K66" s="1"/>
  <c r="U66" i="18"/>
  <c r="I43" i="4"/>
  <c r="K43" s="1"/>
  <c r="U43" i="18"/>
  <c r="U27"/>
  <c r="I27" i="4"/>
  <c r="K27" s="1"/>
  <c r="I428" i="9"/>
  <c r="K428" s="1"/>
  <c r="L428" i="13" s="1"/>
  <c r="Z428" i="18"/>
  <c r="I412" i="9"/>
  <c r="K412" s="1"/>
  <c r="L412" i="13" s="1"/>
  <c r="Z412" i="18"/>
  <c r="I397" i="9"/>
  <c r="K397" s="1"/>
  <c r="L397" i="13" s="1"/>
  <c r="Z397" i="18"/>
  <c r="I364" i="9"/>
  <c r="K364" s="1"/>
  <c r="L364" i="13" s="1"/>
  <c r="Z364" i="18"/>
  <c r="I340" i="9"/>
  <c r="K340" s="1"/>
  <c r="L340" i="13" s="1"/>
  <c r="Z340" i="18"/>
  <c r="I286" i="9"/>
  <c r="K286" s="1"/>
  <c r="L286" i="13" s="1"/>
  <c r="Z286" i="18"/>
  <c r="I284" i="9"/>
  <c r="K284" s="1"/>
  <c r="L284" i="13" s="1"/>
  <c r="Z284" i="18"/>
  <c r="I280" i="9"/>
  <c r="K280" s="1"/>
  <c r="L280" i="13" s="1"/>
  <c r="Z280" i="18"/>
  <c r="I264" i="9"/>
  <c r="K264" s="1"/>
  <c r="L264" i="13" s="1"/>
  <c r="Z264" i="18"/>
  <c r="I255" i="9"/>
  <c r="K255" s="1"/>
  <c r="L255" i="13" s="1"/>
  <c r="Z255" i="18"/>
  <c r="I253" i="9"/>
  <c r="K253" s="1"/>
  <c r="L253" i="13" s="1"/>
  <c r="Z253" i="18"/>
  <c r="I249" i="9"/>
  <c r="K249" s="1"/>
  <c r="L249" i="13" s="1"/>
  <c r="Z249" i="18"/>
  <c r="I240" i="9"/>
  <c r="K240" s="1"/>
  <c r="L240" i="13" s="1"/>
  <c r="Z240" i="18"/>
  <c r="I232" i="9"/>
  <c r="K232" s="1"/>
  <c r="L232" i="13" s="1"/>
  <c r="Z232" i="18"/>
  <c r="I227" i="9"/>
  <c r="K227" s="1"/>
  <c r="L227" i="13" s="1"/>
  <c r="Z227" i="18"/>
  <c r="I225" i="9"/>
  <c r="K225" s="1"/>
  <c r="L225" i="13" s="1"/>
  <c r="Z225" i="18"/>
  <c r="I223" i="9"/>
  <c r="K223" s="1"/>
  <c r="L223" i="13" s="1"/>
  <c r="Z223" i="18"/>
  <c r="I212" i="9"/>
  <c r="K212" s="1"/>
  <c r="L212" i="13" s="1"/>
  <c r="Z212" i="18"/>
  <c r="I172" i="9"/>
  <c r="K172" s="1"/>
  <c r="L172" i="13" s="1"/>
  <c r="Z172" i="18"/>
  <c r="I154" i="9"/>
  <c r="K154" s="1"/>
  <c r="L154" i="13" s="1"/>
  <c r="Z154" i="18"/>
  <c r="I143" i="9"/>
  <c r="K143" s="1"/>
  <c r="L143" i="13" s="1"/>
  <c r="Z143" i="18"/>
  <c r="I141" i="9"/>
  <c r="K141" s="1"/>
  <c r="L141" i="13" s="1"/>
  <c r="Z141" i="18"/>
  <c r="I108" i="9"/>
  <c r="K108" s="1"/>
  <c r="L108" i="13" s="1"/>
  <c r="Z108" i="18"/>
  <c r="I55" i="9"/>
  <c r="K55" s="1"/>
  <c r="L55" i="13" s="1"/>
  <c r="Z55" i="18"/>
  <c r="I53" i="9"/>
  <c r="K53" s="1"/>
  <c r="L53" i="13" s="1"/>
  <c r="Z53" i="18"/>
  <c r="I43" i="9"/>
  <c r="K43" s="1"/>
  <c r="L43" i="13" s="1"/>
  <c r="Z43" i="18"/>
  <c r="I36" i="9"/>
  <c r="K36" s="1"/>
  <c r="L36" i="13" s="1"/>
  <c r="Z36" i="18"/>
  <c r="I23" i="9"/>
  <c r="K23" s="1"/>
  <c r="L23" i="13" s="1"/>
  <c r="Z23" i="18"/>
  <c r="I21" i="9"/>
  <c r="K21" s="1"/>
  <c r="L21" i="13" s="1"/>
  <c r="Z21" i="18"/>
  <c r="I19" i="9"/>
  <c r="K19" s="1"/>
  <c r="L19" i="13" s="1"/>
  <c r="Z19" i="18"/>
  <c r="I17" i="9"/>
  <c r="K17" s="1"/>
  <c r="L17" i="13" s="1"/>
  <c r="Z17" i="18"/>
  <c r="I15" i="9"/>
  <c r="K15" s="1"/>
  <c r="L15" i="13" s="1"/>
  <c r="Z15" i="18"/>
  <c r="I11" i="9"/>
  <c r="K11" s="1"/>
  <c r="L11" i="13" s="1"/>
  <c r="Z11" i="18"/>
  <c r="I9" i="9"/>
  <c r="K9" s="1"/>
  <c r="L9" i="13" s="1"/>
  <c r="Z9" i="18"/>
  <c r="U431"/>
  <c r="Z429"/>
  <c r="U425"/>
  <c r="Z396"/>
  <c r="U379"/>
  <c r="R372"/>
  <c r="U322"/>
  <c r="U276"/>
  <c r="Z274"/>
  <c r="Z243"/>
  <c r="U224"/>
  <c r="U151"/>
  <c r="U132"/>
  <c r="U117"/>
  <c r="Z84"/>
  <c r="U51"/>
  <c r="U28"/>
  <c r="U453"/>
  <c r="Z450"/>
  <c r="U449"/>
  <c r="Z446"/>
  <c r="Z442"/>
  <c r="Z438"/>
  <c r="Z431"/>
  <c r="U430"/>
  <c r="U421"/>
  <c r="U419"/>
  <c r="U417"/>
  <c r="U407"/>
  <c r="Z402"/>
  <c r="U395"/>
  <c r="R394"/>
  <c r="U383"/>
  <c r="Z379"/>
  <c r="U369"/>
  <c r="U367"/>
  <c r="U362"/>
  <c r="U359"/>
  <c r="U356"/>
  <c r="U353"/>
  <c r="U351"/>
  <c r="U348"/>
  <c r="U345"/>
  <c r="U342"/>
  <c r="U336"/>
  <c r="U330"/>
  <c r="Z322"/>
  <c r="U316"/>
  <c r="U312"/>
  <c r="U307"/>
  <c r="U303"/>
  <c r="U300"/>
  <c r="U295"/>
  <c r="U289"/>
  <c r="R275"/>
  <c r="U272"/>
  <c r="Z270"/>
  <c r="Z261"/>
  <c r="Z258"/>
  <c r="U252"/>
  <c r="U249"/>
  <c r="Z245"/>
  <c r="U244"/>
  <c r="Z238"/>
  <c r="R234"/>
  <c r="U229"/>
  <c r="U226"/>
  <c r="U218"/>
  <c r="U206"/>
  <c r="U199"/>
  <c r="Z196"/>
  <c r="U193"/>
  <c r="U185"/>
  <c r="Z183"/>
  <c r="U182"/>
  <c r="U178"/>
  <c r="U172"/>
  <c r="U170"/>
  <c r="R169"/>
  <c r="U167"/>
  <c r="U165"/>
  <c r="R162"/>
  <c r="U158"/>
  <c r="U156"/>
  <c r="U150"/>
  <c r="Z148"/>
  <c r="U141"/>
  <c r="U135"/>
  <c r="Z130"/>
  <c r="U125"/>
  <c r="U123"/>
  <c r="U114"/>
  <c r="U108"/>
  <c r="U88"/>
  <c r="Z80"/>
  <c r="U77"/>
  <c r="U71"/>
  <c r="Z68"/>
  <c r="U67"/>
  <c r="U58"/>
  <c r="Z51"/>
  <c r="U50"/>
  <c r="Z45"/>
  <c r="U39"/>
  <c r="U33"/>
  <c r="R29"/>
  <c r="Z25"/>
  <c r="U21"/>
  <c r="U18"/>
  <c r="U15"/>
  <c r="R9"/>
  <c r="I75" i="1"/>
  <c r="K75" s="1"/>
  <c r="D75" i="13" s="1"/>
  <c r="I419" i="9"/>
  <c r="K419" s="1"/>
  <c r="L419" i="13" s="1"/>
  <c r="I399" i="9"/>
  <c r="K399" s="1"/>
  <c r="L399" i="13" s="1"/>
  <c r="I387" i="9"/>
  <c r="K387" s="1"/>
  <c r="L387" i="13" s="1"/>
  <c r="I367" i="9"/>
  <c r="K367" s="1"/>
  <c r="L367" i="13" s="1"/>
  <c r="I355" i="9"/>
  <c r="K355" s="1"/>
  <c r="L355" i="13" s="1"/>
  <c r="U459" i="18"/>
  <c r="Z453"/>
  <c r="U452"/>
  <c r="Z449"/>
  <c r="U448"/>
  <c r="Z445"/>
  <c r="U440"/>
  <c r="Z433"/>
  <c r="U427"/>
  <c r="Z421"/>
  <c r="U414"/>
  <c r="U401"/>
  <c r="U399"/>
  <c r="Z395"/>
  <c r="U394"/>
  <c r="U389"/>
  <c r="U387"/>
  <c r="U385"/>
  <c r="U378"/>
  <c r="Z376"/>
  <c r="Z374"/>
  <c r="U371"/>
  <c r="Z369"/>
  <c r="U361"/>
  <c r="U358"/>
  <c r="U355"/>
  <c r="Z353"/>
  <c r="U350"/>
  <c r="U344"/>
  <c r="U339"/>
  <c r="U333"/>
  <c r="U327"/>
  <c r="Z325"/>
  <c r="U318"/>
  <c r="Z316"/>
  <c r="U315"/>
  <c r="U306"/>
  <c r="U302"/>
  <c r="U299"/>
  <c r="U297"/>
  <c r="U291"/>
  <c r="Z289"/>
  <c r="U283"/>
  <c r="Z278"/>
  <c r="U275"/>
  <c r="Z267"/>
  <c r="U266"/>
  <c r="U263"/>
  <c r="U254"/>
  <c r="Z252"/>
  <c r="U246"/>
  <c r="U234"/>
  <c r="R233"/>
  <c r="U231"/>
  <c r="U228"/>
  <c r="Z226"/>
  <c r="U225"/>
  <c r="Z218"/>
  <c r="U217"/>
  <c r="R216"/>
  <c r="U214"/>
  <c r="U212"/>
  <c r="U209"/>
  <c r="Z199"/>
  <c r="U198"/>
  <c r="U195"/>
  <c r="Z185"/>
  <c r="U180"/>
  <c r="U174"/>
  <c r="U169"/>
  <c r="U166"/>
  <c r="U164"/>
  <c r="U162"/>
  <c r="Z158"/>
  <c r="U146"/>
  <c r="U140"/>
  <c r="U137"/>
  <c r="U131"/>
  <c r="U122"/>
  <c r="R121"/>
  <c r="U118"/>
  <c r="U116"/>
  <c r="U110"/>
  <c r="U103"/>
  <c r="U99"/>
  <c r="U96"/>
  <c r="U93"/>
  <c r="U91"/>
  <c r="U82"/>
  <c r="Z77"/>
  <c r="U76"/>
  <c r="U73"/>
  <c r="Z67"/>
  <c r="Z65"/>
  <c r="U62"/>
  <c r="U60"/>
  <c r="U52"/>
  <c r="Z50"/>
  <c r="Z47"/>
  <c r="U46"/>
  <c r="U41"/>
  <c r="U38"/>
  <c r="U35"/>
  <c r="U29"/>
  <c r="U23"/>
  <c r="U20"/>
  <c r="U17"/>
  <c r="U14"/>
  <c r="U11"/>
  <c r="U9"/>
  <c r="U458"/>
  <c r="U455"/>
  <c r="U451"/>
  <c r="U447"/>
  <c r="U443"/>
  <c r="U436"/>
  <c r="U434"/>
  <c r="U432"/>
  <c r="Z427"/>
  <c r="U426"/>
  <c r="U423"/>
  <c r="R422"/>
  <c r="U420"/>
  <c r="U418"/>
  <c r="U416"/>
  <c r="R410"/>
  <c r="Z406"/>
  <c r="U403"/>
  <c r="Z401"/>
  <c r="Z394"/>
  <c r="U391"/>
  <c r="Z389"/>
  <c r="Z385"/>
  <c r="U382"/>
  <c r="U380"/>
  <c r="U375"/>
  <c r="U373"/>
  <c r="Z366"/>
  <c r="U357"/>
  <c r="U354"/>
  <c r="U352"/>
  <c r="U347"/>
  <c r="U338"/>
  <c r="R337"/>
  <c r="U335"/>
  <c r="U332"/>
  <c r="U329"/>
  <c r="U323"/>
  <c r="Z321"/>
  <c r="U320"/>
  <c r="Z318"/>
  <c r="U314"/>
  <c r="Z309"/>
  <c r="Z302"/>
  <c r="U296"/>
  <c r="Z294"/>
  <c r="U290"/>
  <c r="U287"/>
  <c r="U285"/>
  <c r="Z283"/>
  <c r="U279"/>
  <c r="U277"/>
  <c r="U274"/>
  <c r="U268"/>
  <c r="U265"/>
  <c r="U262"/>
  <c r="Z257"/>
  <c r="Z254"/>
  <c r="U251"/>
  <c r="U243"/>
  <c r="R242"/>
  <c r="Z237"/>
  <c r="U236"/>
  <c r="Z234"/>
  <c r="U233"/>
  <c r="U230"/>
  <c r="Z222"/>
  <c r="Z220"/>
  <c r="Z209"/>
  <c r="U205"/>
  <c r="R202"/>
  <c r="Z201"/>
  <c r="U200"/>
  <c r="U197"/>
  <c r="Z195"/>
  <c r="U189"/>
  <c r="U187"/>
  <c r="U184"/>
  <c r="U168"/>
  <c r="R163"/>
  <c r="Z162"/>
  <c r="U159"/>
  <c r="U152"/>
  <c r="U142"/>
  <c r="U139"/>
  <c r="U133"/>
  <c r="U126"/>
  <c r="U124"/>
  <c r="Z116"/>
  <c r="Z110"/>
  <c r="U107"/>
  <c r="U105"/>
  <c r="U90"/>
  <c r="Z85"/>
  <c r="U84"/>
  <c r="U78"/>
  <c r="U75"/>
  <c r="U69"/>
  <c r="U64"/>
  <c r="Z57"/>
  <c r="U54"/>
  <c r="Z41"/>
  <c r="Z38"/>
  <c r="U37"/>
  <c r="Z32"/>
  <c r="U26"/>
  <c r="U22"/>
  <c r="U16"/>
  <c r="U13"/>
  <c r="G460" i="8"/>
  <c r="I460"/>
  <c r="K460"/>
  <c r="E460" i="7"/>
  <c r="L460"/>
  <c r="H460" i="6"/>
  <c r="J460"/>
  <c r="L460"/>
  <c r="D460"/>
  <c r="E460" i="5"/>
  <c r="H460"/>
  <c r="J460"/>
  <c r="L460"/>
  <c r="G460" i="3"/>
  <c r="I460"/>
  <c r="K460"/>
  <c r="B460" i="10"/>
  <c r="C460"/>
  <c r="E460"/>
  <c r="F460"/>
  <c r="G460"/>
  <c r="H460"/>
  <c r="I460"/>
  <c r="J460"/>
  <c r="K460"/>
  <c r="L460"/>
  <c r="O460"/>
  <c r="Q460"/>
  <c r="S460"/>
  <c r="D460"/>
  <c r="D460" i="8"/>
  <c r="D460" i="7"/>
  <c r="E460" i="6"/>
  <c r="D460" i="5"/>
  <c r="D460" i="3"/>
  <c r="H460" l="1"/>
  <c r="J460" s="1"/>
  <c r="E460"/>
  <c r="F460" s="1"/>
  <c r="R130" i="18"/>
  <c r="R290"/>
  <c r="R329"/>
  <c r="R426"/>
  <c r="R228"/>
  <c r="R84"/>
  <c r="R112"/>
  <c r="R182"/>
  <c r="R55"/>
  <c r="R223"/>
  <c r="R395"/>
  <c r="R270"/>
  <c r="R54"/>
  <c r="R43"/>
  <c r="R211"/>
  <c r="R264"/>
  <c r="R276"/>
  <c r="R195"/>
  <c r="R77"/>
  <c r="R441"/>
  <c r="D12" i="13"/>
  <c r="R12" s="1"/>
  <c r="D13"/>
  <c r="R45" i="18"/>
  <c r="R298"/>
  <c r="R377"/>
  <c r="R105"/>
  <c r="R279"/>
  <c r="R254"/>
  <c r="R263"/>
  <c r="R339"/>
  <c r="R399"/>
  <c r="R204"/>
  <c r="R141"/>
  <c r="Z250"/>
  <c r="F460" i="7"/>
  <c r="G460" s="1"/>
  <c r="I460" s="1"/>
  <c r="K460" s="1"/>
  <c r="F8" i="4"/>
  <c r="G8" s="1"/>
  <c r="M8"/>
  <c r="AE8" i="18" s="1"/>
  <c r="N8" i="4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L9" i="3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AF456" i="18" l="1"/>
  <c r="AF456" i="13"/>
  <c r="AF440" i="18"/>
  <c r="AF440" i="13"/>
  <c r="AF428" i="18"/>
  <c r="AF428" i="13"/>
  <c r="AF416" i="18"/>
  <c r="AF416" i="13"/>
  <c r="AF404" i="18"/>
  <c r="AF404" i="13"/>
  <c r="AF392" i="18"/>
  <c r="AF392" i="13"/>
  <c r="AF380" i="18"/>
  <c r="AF380" i="13"/>
  <c r="AF368" i="18"/>
  <c r="AF368" i="13"/>
  <c r="AF356" i="18"/>
  <c r="AF356" i="13"/>
  <c r="AF340" i="18"/>
  <c r="AF340" i="13"/>
  <c r="AF328" i="18"/>
  <c r="AF328" i="13"/>
  <c r="AF316" i="18"/>
  <c r="AF316" i="13"/>
  <c r="AF300" i="18"/>
  <c r="AF300" i="13"/>
  <c r="AF288" i="18"/>
  <c r="AF288" i="13"/>
  <c r="AF272" i="18"/>
  <c r="AF272" i="13"/>
  <c r="AF260" i="18"/>
  <c r="AF260" i="13"/>
  <c r="AF244" i="18"/>
  <c r="AF244" i="13"/>
  <c r="AF236" i="18"/>
  <c r="AF236" i="13"/>
  <c r="AF220" i="18"/>
  <c r="AF220" i="13"/>
  <c r="AF204" i="18"/>
  <c r="AF204" i="13"/>
  <c r="AF196" i="18"/>
  <c r="AF196" i="13"/>
  <c r="AF180" i="18"/>
  <c r="AF180" i="13"/>
  <c r="AF168" i="18"/>
  <c r="AF168" i="13"/>
  <c r="AF152" i="18"/>
  <c r="AF152" i="13"/>
  <c r="AF140" i="18"/>
  <c r="AF140" i="13"/>
  <c r="AF128" i="18"/>
  <c r="AF128" i="13"/>
  <c r="AF108" i="18"/>
  <c r="AF108" i="13"/>
  <c r="AF452" i="18"/>
  <c r="AF452" i="13"/>
  <c r="AF444" i="18"/>
  <c r="AF444" i="13"/>
  <c r="AF432" i="18"/>
  <c r="AF432" i="13"/>
  <c r="AF420" i="18"/>
  <c r="AF420" i="13"/>
  <c r="AF412" i="18"/>
  <c r="AF412" i="13"/>
  <c r="AF400" i="18"/>
  <c r="AF400" i="13"/>
  <c r="AF388" i="18"/>
  <c r="AF388" i="13"/>
  <c r="AF376" i="18"/>
  <c r="AF376" i="13"/>
  <c r="AF364" i="18"/>
  <c r="AF364" i="13"/>
  <c r="AF352" i="18"/>
  <c r="AF352" i="13"/>
  <c r="AF344" i="18"/>
  <c r="AF344" i="13"/>
  <c r="AF332" i="18"/>
  <c r="AF332" i="13"/>
  <c r="AF320" i="18"/>
  <c r="AF320" i="13"/>
  <c r="AF312" i="18"/>
  <c r="AF312" i="13"/>
  <c r="AF304" i="18"/>
  <c r="AF304" i="13"/>
  <c r="AF292" i="18"/>
  <c r="AF292" i="13"/>
  <c r="AF284" i="18"/>
  <c r="AF284" i="13"/>
  <c r="AF276" i="18"/>
  <c r="AF276" i="13"/>
  <c r="AF268" i="18"/>
  <c r="AF268" i="13"/>
  <c r="AF256" i="18"/>
  <c r="AF256" i="13"/>
  <c r="AF248" i="18"/>
  <c r="AF248" i="13"/>
  <c r="AF240" i="18"/>
  <c r="AF240" i="13"/>
  <c r="AF228" i="18"/>
  <c r="AF228" i="13"/>
  <c r="AF216" i="18"/>
  <c r="AF216" i="13"/>
  <c r="AF208" i="18"/>
  <c r="AF208" i="13"/>
  <c r="AF200" i="18"/>
  <c r="AF200" i="13"/>
  <c r="AF188" i="18"/>
  <c r="AF188" i="13"/>
  <c r="AF184" i="18"/>
  <c r="AF184" i="13"/>
  <c r="AF172" i="18"/>
  <c r="AF172" i="13"/>
  <c r="AF160" i="18"/>
  <c r="AF160" i="13"/>
  <c r="AF156" i="18"/>
  <c r="AF156" i="13"/>
  <c r="AF144" i="18"/>
  <c r="AF144" i="13"/>
  <c r="AF132" i="18"/>
  <c r="AF132" i="13"/>
  <c r="AF120" i="18"/>
  <c r="AF120" i="13"/>
  <c r="AF112" i="18"/>
  <c r="AF112" i="13"/>
  <c r="AF448" i="18"/>
  <c r="AF448" i="13"/>
  <c r="AF436" i="18"/>
  <c r="AF436" i="13"/>
  <c r="AF424" i="18"/>
  <c r="AF424" i="13"/>
  <c r="AF408" i="18"/>
  <c r="AF408" i="13"/>
  <c r="AF396" i="18"/>
  <c r="AF396" i="13"/>
  <c r="AF384" i="18"/>
  <c r="AF384" i="13"/>
  <c r="AF372" i="18"/>
  <c r="AF372" i="13"/>
  <c r="AF360" i="18"/>
  <c r="AF360" i="13"/>
  <c r="AF348" i="18"/>
  <c r="AF348" i="13"/>
  <c r="AF336" i="18"/>
  <c r="AF336" i="13"/>
  <c r="AF324" i="18"/>
  <c r="AF324" i="13"/>
  <c r="AF308" i="18"/>
  <c r="AF308" i="13"/>
  <c r="AF296" i="18"/>
  <c r="AF296" i="13"/>
  <c r="AF280" i="18"/>
  <c r="AF280" i="13"/>
  <c r="AF264" i="18"/>
  <c r="AF264" i="13"/>
  <c r="AF252" i="18"/>
  <c r="AF252" i="13"/>
  <c r="AF232" i="18"/>
  <c r="AF232" i="13"/>
  <c r="AF224" i="18"/>
  <c r="AF224" i="13"/>
  <c r="AF212" i="18"/>
  <c r="AF212" i="13"/>
  <c r="AF192" i="18"/>
  <c r="AF192" i="13"/>
  <c r="AF176" i="18"/>
  <c r="AF176" i="13"/>
  <c r="AF164" i="18"/>
  <c r="AF164" i="13"/>
  <c r="AF148" i="18"/>
  <c r="AF148" i="13"/>
  <c r="AF136" i="18"/>
  <c r="AF136" i="13"/>
  <c r="AF124" i="18"/>
  <c r="AF124" i="13"/>
  <c r="AF116" i="18"/>
  <c r="AF116" i="13"/>
  <c r="AF453" i="18"/>
  <c r="AF453" i="13"/>
  <c r="AF441" i="18"/>
  <c r="AF441" i="13"/>
  <c r="AF433" i="18"/>
  <c r="AF433" i="13"/>
  <c r="AF421" i="18"/>
  <c r="AF421" i="13"/>
  <c r="AF409" i="18"/>
  <c r="AF409" i="13"/>
  <c r="AF401" i="18"/>
  <c r="AF401" i="13"/>
  <c r="AF393" i="18"/>
  <c r="AF393" i="13"/>
  <c r="AF385" i="18"/>
  <c r="AF385" i="13"/>
  <c r="AF377" i="18"/>
  <c r="AF377" i="13"/>
  <c r="AF373" i="18"/>
  <c r="AF373" i="13"/>
  <c r="AF369" i="18"/>
  <c r="AF369" i="13"/>
  <c r="AF365" i="18"/>
  <c r="AF365" i="13"/>
  <c r="AF361" i="18"/>
  <c r="AF361" i="13"/>
  <c r="AF357" i="18"/>
  <c r="AF357" i="13"/>
  <c r="AF353" i="18"/>
  <c r="AF353" i="13"/>
  <c r="AF349" i="18"/>
  <c r="AF349" i="13"/>
  <c r="AF345" i="18"/>
  <c r="AF345" i="13"/>
  <c r="AF341" i="18"/>
  <c r="AF341" i="13"/>
  <c r="AF337" i="18"/>
  <c r="AF337" i="13"/>
  <c r="AF333" i="18"/>
  <c r="AF333" i="13"/>
  <c r="AF329" i="18"/>
  <c r="AF329" i="13"/>
  <c r="AF325" i="18"/>
  <c r="AF325" i="13"/>
  <c r="AF321" i="18"/>
  <c r="AF321" i="13"/>
  <c r="AF317" i="18"/>
  <c r="AF317" i="13"/>
  <c r="AF313" i="18"/>
  <c r="AF313" i="13"/>
  <c r="AF309" i="18"/>
  <c r="AF309" i="13"/>
  <c r="AF305" i="18"/>
  <c r="AF305" i="13"/>
  <c r="AF301" i="18"/>
  <c r="AF301" i="13"/>
  <c r="AF297" i="18"/>
  <c r="AF297" i="13"/>
  <c r="AF293" i="18"/>
  <c r="AF293" i="13"/>
  <c r="AF289" i="18"/>
  <c r="AF289" i="13"/>
  <c r="AF285" i="18"/>
  <c r="AF285" i="13"/>
  <c r="AF281" i="18"/>
  <c r="AF281" i="13"/>
  <c r="AF277" i="18"/>
  <c r="AF277" i="13"/>
  <c r="AF273" i="18"/>
  <c r="AF273" i="13"/>
  <c r="AF269" i="18"/>
  <c r="AF269" i="13"/>
  <c r="AF265" i="18"/>
  <c r="AF265" i="13"/>
  <c r="AF261" i="18"/>
  <c r="AF261" i="13"/>
  <c r="AF257" i="18"/>
  <c r="AF257" i="13"/>
  <c r="AF253" i="18"/>
  <c r="AF253" i="13"/>
  <c r="AF249" i="18"/>
  <c r="AF249" i="13"/>
  <c r="AF245" i="18"/>
  <c r="AF245" i="13"/>
  <c r="AF241" i="18"/>
  <c r="AF241" i="13"/>
  <c r="AF237" i="18"/>
  <c r="AF237" i="13"/>
  <c r="AF233" i="18"/>
  <c r="AF233" i="13"/>
  <c r="AF229" i="18"/>
  <c r="AF229" i="13"/>
  <c r="AF225" i="18"/>
  <c r="AF225" i="13"/>
  <c r="AF221" i="18"/>
  <c r="AF221" i="13"/>
  <c r="AF217" i="18"/>
  <c r="AF217" i="13"/>
  <c r="AF213" i="18"/>
  <c r="AF213" i="13"/>
  <c r="AF209" i="18"/>
  <c r="AF209" i="13"/>
  <c r="AF205" i="18"/>
  <c r="AF205" i="13"/>
  <c r="AF201" i="18"/>
  <c r="AF201" i="13"/>
  <c r="AF197" i="18"/>
  <c r="AF197" i="13"/>
  <c r="AF193" i="18"/>
  <c r="AF193" i="13"/>
  <c r="AF189" i="18"/>
  <c r="AF189" i="13"/>
  <c r="AF185" i="18"/>
  <c r="AF185" i="13"/>
  <c r="AF181" i="18"/>
  <c r="AF181" i="13"/>
  <c r="AF177" i="18"/>
  <c r="AF177" i="13"/>
  <c r="AF173" i="18"/>
  <c r="AF173" i="13"/>
  <c r="AF169" i="18"/>
  <c r="AF169" i="13"/>
  <c r="AF165" i="18"/>
  <c r="AF165" i="13"/>
  <c r="AF161" i="18"/>
  <c r="AF161" i="13"/>
  <c r="AF157" i="18"/>
  <c r="AF157" i="13"/>
  <c r="AF153" i="18"/>
  <c r="AF153" i="13"/>
  <c r="AF149" i="18"/>
  <c r="AF149" i="13"/>
  <c r="AF145" i="18"/>
  <c r="AF145" i="13"/>
  <c r="AF141" i="18"/>
  <c r="AF141" i="13"/>
  <c r="AF137" i="18"/>
  <c r="AF137" i="13"/>
  <c r="AF133" i="18"/>
  <c r="AF133" i="13"/>
  <c r="AF129" i="18"/>
  <c r="AF129" i="13"/>
  <c r="AF125" i="18"/>
  <c r="AF125" i="13"/>
  <c r="AF121" i="18"/>
  <c r="AF121" i="13"/>
  <c r="AF117" i="18"/>
  <c r="AF117" i="13"/>
  <c r="AF113" i="18"/>
  <c r="AF113" i="13"/>
  <c r="AF109" i="18"/>
  <c r="AF109" i="13"/>
  <c r="AF457" i="18"/>
  <c r="AF457" i="13"/>
  <c r="AF449" i="18"/>
  <c r="AF449" i="13"/>
  <c r="AF445" i="18"/>
  <c r="AF445" i="13"/>
  <c r="AF437" i="18"/>
  <c r="AF437" i="13"/>
  <c r="AF429" i="18"/>
  <c r="AF429" i="13"/>
  <c r="AF425" i="18"/>
  <c r="AF425" i="13"/>
  <c r="AF417" i="18"/>
  <c r="AF417" i="13"/>
  <c r="AF413" i="18"/>
  <c r="AF413" i="13"/>
  <c r="AF405" i="18"/>
  <c r="AF405" i="13"/>
  <c r="AF397" i="18"/>
  <c r="AF397" i="13"/>
  <c r="AF389" i="18"/>
  <c r="AF389" i="13"/>
  <c r="AF381" i="18"/>
  <c r="AF381" i="13"/>
  <c r="AF458" i="18"/>
  <c r="AF458" i="13"/>
  <c r="AF454" i="18"/>
  <c r="AF454" i="13"/>
  <c r="AF450" i="18"/>
  <c r="AF450" i="13"/>
  <c r="AF446" i="18"/>
  <c r="AF446" i="13"/>
  <c r="AF442" i="18"/>
  <c r="AF442" i="13"/>
  <c r="AF438" i="18"/>
  <c r="AF438" i="13"/>
  <c r="AF434" i="18"/>
  <c r="AF434" i="13"/>
  <c r="AF430" i="18"/>
  <c r="AF430" i="13"/>
  <c r="AF426" i="18"/>
  <c r="AF426" i="13"/>
  <c r="AF422" i="18"/>
  <c r="AF422" i="13"/>
  <c r="AF418" i="18"/>
  <c r="AF418" i="13"/>
  <c r="AF414" i="18"/>
  <c r="AF414" i="13"/>
  <c r="AF410" i="18"/>
  <c r="AF410" i="13"/>
  <c r="AF406" i="18"/>
  <c r="AF406" i="13"/>
  <c r="AF402" i="18"/>
  <c r="AF402" i="13"/>
  <c r="AF398" i="18"/>
  <c r="AF398" i="13"/>
  <c r="AF394" i="18"/>
  <c r="AF394" i="13"/>
  <c r="AF390" i="18"/>
  <c r="AF390" i="13"/>
  <c r="AF386" i="18"/>
  <c r="AF386" i="13"/>
  <c r="AF382" i="18"/>
  <c r="AF382" i="13"/>
  <c r="AF378" i="18"/>
  <c r="AF378" i="13"/>
  <c r="AF374" i="18"/>
  <c r="AF374" i="13"/>
  <c r="AF370" i="18"/>
  <c r="AF370" i="13"/>
  <c r="AF366" i="18"/>
  <c r="AF366" i="13"/>
  <c r="AF362" i="18"/>
  <c r="AF362" i="13"/>
  <c r="AF358" i="18"/>
  <c r="AF358" i="13"/>
  <c r="AF354" i="18"/>
  <c r="AF354" i="13"/>
  <c r="AF350" i="18"/>
  <c r="AF350" i="13"/>
  <c r="AF346" i="18"/>
  <c r="AF346" i="13"/>
  <c r="AF342" i="18"/>
  <c r="AF342" i="13"/>
  <c r="AF338" i="18"/>
  <c r="AF338" i="13"/>
  <c r="AF334" i="18"/>
  <c r="AF334" i="13"/>
  <c r="AF330" i="18"/>
  <c r="AF330" i="13"/>
  <c r="AF326" i="18"/>
  <c r="AF326" i="13"/>
  <c r="AF322" i="18"/>
  <c r="AF322" i="13"/>
  <c r="AF318" i="18"/>
  <c r="AF318" i="13"/>
  <c r="AF314" i="18"/>
  <c r="AF314" i="13"/>
  <c r="AF310" i="18"/>
  <c r="AF310" i="13"/>
  <c r="AF306" i="18"/>
  <c r="AF306" i="13"/>
  <c r="AF302" i="18"/>
  <c r="AF302" i="13"/>
  <c r="AF298" i="18"/>
  <c r="AF298" i="13"/>
  <c r="AF294" i="18"/>
  <c r="AF294" i="13"/>
  <c r="AF290" i="18"/>
  <c r="AF290" i="13"/>
  <c r="AF286" i="18"/>
  <c r="AF286" i="13"/>
  <c r="AF282" i="18"/>
  <c r="AF282" i="13"/>
  <c r="AF278" i="18"/>
  <c r="AF278" i="13"/>
  <c r="AF274" i="18"/>
  <c r="AF274" i="13"/>
  <c r="AF270" i="18"/>
  <c r="AF270" i="13"/>
  <c r="AF266" i="18"/>
  <c r="AF266" i="13"/>
  <c r="AF262" i="18"/>
  <c r="AF262" i="13"/>
  <c r="AF258" i="18"/>
  <c r="AF258" i="13"/>
  <c r="AF254" i="18"/>
  <c r="AF254" i="13"/>
  <c r="AF250" i="18"/>
  <c r="AF250" i="13"/>
  <c r="AF246" i="18"/>
  <c r="AF246" i="13"/>
  <c r="AF242" i="18"/>
  <c r="AF242" i="13"/>
  <c r="AF238" i="18"/>
  <c r="AF238" i="13"/>
  <c r="AF234" i="18"/>
  <c r="AF234" i="13"/>
  <c r="AF230" i="18"/>
  <c r="AF230" i="13"/>
  <c r="AF226" i="18"/>
  <c r="AF226" i="13"/>
  <c r="AF222" i="18"/>
  <c r="AF222" i="13"/>
  <c r="AF218" i="18"/>
  <c r="AF218" i="13"/>
  <c r="AF214" i="18"/>
  <c r="AF214" i="13"/>
  <c r="AF210" i="18"/>
  <c r="AF210" i="13"/>
  <c r="AF206" i="18"/>
  <c r="AF206" i="13"/>
  <c r="AF202" i="18"/>
  <c r="AF202" i="13"/>
  <c r="AF198" i="18"/>
  <c r="AF198" i="13"/>
  <c r="AF194" i="18"/>
  <c r="AF194" i="13"/>
  <c r="AF190" i="18"/>
  <c r="AF190" i="13"/>
  <c r="AF186" i="18"/>
  <c r="AF186" i="13"/>
  <c r="AF182" i="18"/>
  <c r="AF182" i="13"/>
  <c r="AF178" i="18"/>
  <c r="AF178" i="13"/>
  <c r="AF174" i="18"/>
  <c r="AF174" i="13"/>
  <c r="AF170" i="18"/>
  <c r="AF170" i="13"/>
  <c r="AF166" i="18"/>
  <c r="AF166" i="13"/>
  <c r="AF162" i="18"/>
  <c r="AF162" i="13"/>
  <c r="AF158" i="18"/>
  <c r="AF158" i="13"/>
  <c r="AF154" i="18"/>
  <c r="AF154" i="13"/>
  <c r="AF150" i="18"/>
  <c r="AF150" i="13"/>
  <c r="AF146" i="18"/>
  <c r="AF146" i="13"/>
  <c r="AF142" i="18"/>
  <c r="AF142" i="13"/>
  <c r="AF138" i="18"/>
  <c r="AF138" i="13"/>
  <c r="AF134" i="18"/>
  <c r="AF134" i="13"/>
  <c r="AF130" i="18"/>
  <c r="AF130" i="13"/>
  <c r="AF126" i="18"/>
  <c r="AF126" i="13"/>
  <c r="AF122" i="18"/>
  <c r="AF122" i="13"/>
  <c r="AF118" i="18"/>
  <c r="AF118" i="13"/>
  <c r="AF114" i="18"/>
  <c r="AF114" i="13"/>
  <c r="AF110" i="18"/>
  <c r="AF110" i="13"/>
  <c r="AF106" i="18"/>
  <c r="AF106" i="13"/>
  <c r="AF459" i="18"/>
  <c r="AF459" i="13"/>
  <c r="AF455" i="18"/>
  <c r="AF455" i="13"/>
  <c r="AF451" i="18"/>
  <c r="AF451" i="13"/>
  <c r="AF447" i="18"/>
  <c r="AF447" i="13"/>
  <c r="AF443" i="18"/>
  <c r="AF443" i="13"/>
  <c r="AF439" i="18"/>
  <c r="AF439" i="13"/>
  <c r="AF435" i="18"/>
  <c r="AF435" i="13"/>
  <c r="AF431" i="18"/>
  <c r="AF431" i="13"/>
  <c r="AF427" i="18"/>
  <c r="AF427" i="13"/>
  <c r="AF423" i="18"/>
  <c r="AF423" i="13"/>
  <c r="AF419" i="18"/>
  <c r="AF419" i="13"/>
  <c r="AF415" i="18"/>
  <c r="AF415" i="13"/>
  <c r="AF411" i="18"/>
  <c r="AF411" i="13"/>
  <c r="AF407" i="18"/>
  <c r="AF407" i="13"/>
  <c r="AF403" i="18"/>
  <c r="AF403" i="13"/>
  <c r="AF399" i="18"/>
  <c r="AF399" i="13"/>
  <c r="AF395" i="18"/>
  <c r="AF395" i="13"/>
  <c r="AF391" i="18"/>
  <c r="AF391" i="13"/>
  <c r="AF387" i="18"/>
  <c r="AF387" i="13"/>
  <c r="AF383" i="18"/>
  <c r="AF383" i="13"/>
  <c r="AF379" i="18"/>
  <c r="AF379" i="13"/>
  <c r="AF375" i="18"/>
  <c r="AF375" i="13"/>
  <c r="AF371" i="18"/>
  <c r="AF371" i="13"/>
  <c r="AF367" i="18"/>
  <c r="AF367" i="13"/>
  <c r="AF363" i="18"/>
  <c r="AF363" i="13"/>
  <c r="AF359" i="18"/>
  <c r="AF359" i="13"/>
  <c r="AF355" i="18"/>
  <c r="AF355" i="13"/>
  <c r="AF351" i="18"/>
  <c r="AF351" i="13"/>
  <c r="AF347" i="18"/>
  <c r="AF347" i="13"/>
  <c r="AF343" i="18"/>
  <c r="AF343" i="13"/>
  <c r="AF339" i="18"/>
  <c r="AF339" i="13"/>
  <c r="AF335" i="18"/>
  <c r="AF335" i="13"/>
  <c r="AF331" i="18"/>
  <c r="AF331" i="13"/>
  <c r="AF327" i="18"/>
  <c r="AF327" i="13"/>
  <c r="AF323" i="18"/>
  <c r="AF323" i="13"/>
  <c r="AF319" i="18"/>
  <c r="AF319" i="13"/>
  <c r="AF315" i="18"/>
  <c r="AF315" i="13"/>
  <c r="AF311" i="18"/>
  <c r="AF311" i="13"/>
  <c r="AF307" i="18"/>
  <c r="AF307" i="13"/>
  <c r="AF303" i="18"/>
  <c r="AF303" i="13"/>
  <c r="AF299" i="18"/>
  <c r="AF299" i="13"/>
  <c r="AF295" i="18"/>
  <c r="AF295" i="13"/>
  <c r="AF291" i="18"/>
  <c r="AF291" i="13"/>
  <c r="AF287" i="18"/>
  <c r="AF287" i="13"/>
  <c r="AF283" i="18"/>
  <c r="AF283" i="13"/>
  <c r="AF279" i="18"/>
  <c r="AF279" i="13"/>
  <c r="AF275" i="18"/>
  <c r="AF275" i="13"/>
  <c r="AF271" i="18"/>
  <c r="AF271" i="13"/>
  <c r="AF267" i="18"/>
  <c r="AF267" i="13"/>
  <c r="AF263" i="18"/>
  <c r="AF263" i="13"/>
  <c r="AF259" i="18"/>
  <c r="AF259" i="13"/>
  <c r="AF255" i="18"/>
  <c r="AF255" i="13"/>
  <c r="AF251" i="18"/>
  <c r="AF251" i="13"/>
  <c r="AF247" i="18"/>
  <c r="AF247" i="13"/>
  <c r="AF243" i="18"/>
  <c r="AF243" i="13"/>
  <c r="AF239" i="18"/>
  <c r="AF239" i="13"/>
  <c r="AF235" i="18"/>
  <c r="AF235" i="13"/>
  <c r="AF231" i="18"/>
  <c r="AF231" i="13"/>
  <c r="AF227" i="18"/>
  <c r="AF227" i="13"/>
  <c r="AF223" i="18"/>
  <c r="AF223" i="13"/>
  <c r="AF219" i="18"/>
  <c r="AF219" i="13"/>
  <c r="AF215" i="18"/>
  <c r="AF215" i="13"/>
  <c r="AF211" i="18"/>
  <c r="AF211" i="13"/>
  <c r="AF207" i="18"/>
  <c r="AF207" i="13"/>
  <c r="AF203" i="18"/>
  <c r="AF203" i="13"/>
  <c r="AF199" i="18"/>
  <c r="AF199" i="13"/>
  <c r="AF195" i="18"/>
  <c r="AF195" i="13"/>
  <c r="AF191" i="18"/>
  <c r="AF191" i="13"/>
  <c r="AF187" i="18"/>
  <c r="AF187" i="13"/>
  <c r="AF183" i="18"/>
  <c r="AF183" i="13"/>
  <c r="AF179" i="18"/>
  <c r="AF179" i="13"/>
  <c r="AF175" i="18"/>
  <c r="AF175" i="13"/>
  <c r="AF171" i="18"/>
  <c r="AF171" i="13"/>
  <c r="AF167" i="18"/>
  <c r="AF167" i="13"/>
  <c r="AF163" i="18"/>
  <c r="AF163" i="13"/>
  <c r="AF159" i="18"/>
  <c r="AF159" i="13"/>
  <c r="AF155" i="18"/>
  <c r="AF155" i="13"/>
  <c r="AF151" i="18"/>
  <c r="AF151" i="13"/>
  <c r="AF147" i="18"/>
  <c r="AF147" i="13"/>
  <c r="AF143" i="18"/>
  <c r="AF143" i="13"/>
  <c r="AF139" i="18"/>
  <c r="AF139" i="13"/>
  <c r="AF135" i="18"/>
  <c r="AF135" i="13"/>
  <c r="AF131" i="18"/>
  <c r="AF131" i="13"/>
  <c r="AF127" i="18"/>
  <c r="AF127" i="13"/>
  <c r="AF123" i="18"/>
  <c r="AF123" i="13"/>
  <c r="AF119" i="18"/>
  <c r="AF119" i="13"/>
  <c r="AF115" i="18"/>
  <c r="AF115" i="13"/>
  <c r="AF111" i="18"/>
  <c r="AF111" i="13"/>
  <c r="AF107" i="18"/>
  <c r="AF107" i="13"/>
  <c r="AD139" i="18"/>
  <c r="AD139" i="13"/>
  <c r="AD143" i="18"/>
  <c r="AD143" i="13"/>
  <c r="AD458" i="18"/>
  <c r="AD458" i="13"/>
  <c r="AD454" i="18"/>
  <c r="AD454" i="13"/>
  <c r="AD450" i="18"/>
  <c r="AD450" i="13"/>
  <c r="AD446" i="18"/>
  <c r="AD446" i="13"/>
  <c r="AD442" i="18"/>
  <c r="AD442" i="13"/>
  <c r="AD438" i="18"/>
  <c r="AD438" i="13"/>
  <c r="AD434" i="18"/>
  <c r="AD434" i="13"/>
  <c r="AD430" i="18"/>
  <c r="AD430" i="13"/>
  <c r="AD426" i="18"/>
  <c r="AD426" i="13"/>
  <c r="AD422" i="18"/>
  <c r="AD422" i="13"/>
  <c r="AD418" i="18"/>
  <c r="AD418" i="13"/>
  <c r="AD414" i="18"/>
  <c r="AD414" i="13"/>
  <c r="AD410" i="18"/>
  <c r="AD410" i="13"/>
  <c r="AD406" i="18"/>
  <c r="AD406" i="13"/>
  <c r="AD402" i="18"/>
  <c r="AD402" i="13"/>
  <c r="AD398" i="18"/>
  <c r="AD398" i="13"/>
  <c r="AD394" i="18"/>
  <c r="AD394" i="13"/>
  <c r="AD390" i="18"/>
  <c r="AD390" i="13"/>
  <c r="AD386" i="18"/>
  <c r="AD386" i="13"/>
  <c r="AD382" i="18"/>
  <c r="AD382" i="13"/>
  <c r="AD378" i="18"/>
  <c r="AD378" i="13"/>
  <c r="AD374" i="18"/>
  <c r="AD374" i="13"/>
  <c r="AD370" i="18"/>
  <c r="AD370" i="13"/>
  <c r="AD366" i="18"/>
  <c r="AD366" i="13"/>
  <c r="AD362" i="18"/>
  <c r="AD362" i="13"/>
  <c r="AD358" i="18"/>
  <c r="AD358" i="13"/>
  <c r="AD354" i="18"/>
  <c r="AD354" i="13"/>
  <c r="AD350" i="18"/>
  <c r="AD350" i="13"/>
  <c r="AD346" i="18"/>
  <c r="AD346" i="13"/>
  <c r="AD342" i="18"/>
  <c r="AD342" i="13"/>
  <c r="AD338" i="18"/>
  <c r="AD338" i="13"/>
  <c r="AD334" i="18"/>
  <c r="AD334" i="13"/>
  <c r="AD330" i="18"/>
  <c r="AD330" i="13"/>
  <c r="AD326" i="18"/>
  <c r="AD326" i="13"/>
  <c r="AD322" i="18"/>
  <c r="AD322" i="13"/>
  <c r="AD318" i="18"/>
  <c r="AD318" i="13"/>
  <c r="AD314" i="18"/>
  <c r="AD314" i="13"/>
  <c r="AD310" i="18"/>
  <c r="AD310" i="13"/>
  <c r="AD306" i="18"/>
  <c r="AD306" i="13"/>
  <c r="AD302" i="18"/>
  <c r="AD302" i="13"/>
  <c r="AD298" i="18"/>
  <c r="AD298" i="13"/>
  <c r="AD294" i="18"/>
  <c r="AD294" i="13"/>
  <c r="AD290" i="18"/>
  <c r="AD290" i="13"/>
  <c r="AD286" i="18"/>
  <c r="AD286" i="13"/>
  <c r="AD282" i="18"/>
  <c r="AD282" i="13"/>
  <c r="AD278" i="18"/>
  <c r="AD278" i="13"/>
  <c r="AD274" i="18"/>
  <c r="AD274" i="13"/>
  <c r="AD270" i="18"/>
  <c r="AD270" i="13"/>
  <c r="AD266" i="18"/>
  <c r="AD266" i="13"/>
  <c r="AD262" i="18"/>
  <c r="AD262" i="13"/>
  <c r="AD258" i="18"/>
  <c r="AD258" i="13"/>
  <c r="AD254" i="18"/>
  <c r="AD254" i="13"/>
  <c r="AD250" i="18"/>
  <c r="AD250" i="13"/>
  <c r="AD246" i="18"/>
  <c r="AD246" i="13"/>
  <c r="AD242" i="18"/>
  <c r="AD242" i="13"/>
  <c r="AD238" i="18"/>
  <c r="AD238" i="13"/>
  <c r="AD234" i="18"/>
  <c r="AD234" i="13"/>
  <c r="AD230" i="18"/>
  <c r="AD230" i="13"/>
  <c r="AD226" i="18"/>
  <c r="AD226" i="13"/>
  <c r="AD222" i="18"/>
  <c r="AD222" i="13"/>
  <c r="AD218" i="18"/>
  <c r="AD218" i="13"/>
  <c r="AD214" i="18"/>
  <c r="AD214" i="13"/>
  <c r="AD210" i="18"/>
  <c r="AD210" i="13"/>
  <c r="AD206" i="18"/>
  <c r="AD206" i="13"/>
  <c r="AD202" i="18"/>
  <c r="AD202" i="13"/>
  <c r="AD198" i="18"/>
  <c r="AD198" i="13"/>
  <c r="AD194" i="18"/>
  <c r="AD194" i="13"/>
  <c r="AD190" i="18"/>
  <c r="AD190" i="13"/>
  <c r="AD186" i="18"/>
  <c r="AD186" i="13"/>
  <c r="AD182" i="18"/>
  <c r="AD182" i="13"/>
  <c r="AD178" i="18"/>
  <c r="AD178" i="13"/>
  <c r="AD174" i="18"/>
  <c r="AD174" i="13"/>
  <c r="AD170" i="18"/>
  <c r="AD170" i="13"/>
  <c r="AD166" i="18"/>
  <c r="AD166" i="13"/>
  <c r="AD162" i="18"/>
  <c r="AD162" i="13"/>
  <c r="AD158" i="18"/>
  <c r="AD158" i="13"/>
  <c r="AD154" i="18"/>
  <c r="AD154" i="13"/>
  <c r="AD150" i="18"/>
  <c r="AD150" i="13"/>
  <c r="AD146" i="18"/>
  <c r="AD146" i="13"/>
  <c r="AD142" i="18"/>
  <c r="AD142" i="13"/>
  <c r="AD138" i="18"/>
  <c r="AD138" i="13"/>
  <c r="AD134" i="18"/>
  <c r="AD134" i="13"/>
  <c r="AD130" i="18"/>
  <c r="AD130" i="13"/>
  <c r="AD126" i="18"/>
  <c r="AD126" i="13"/>
  <c r="AD122" i="18"/>
  <c r="AD122" i="13"/>
  <c r="AD118" i="18"/>
  <c r="AD118" i="13"/>
  <c r="AD114" i="18"/>
  <c r="AD114" i="13"/>
  <c r="AD110" i="18"/>
  <c r="AD110" i="13"/>
  <c r="AD106" i="18"/>
  <c r="AD106" i="13"/>
  <c r="AD102" i="18"/>
  <c r="AD102" i="13"/>
  <c r="AD98" i="18"/>
  <c r="AD98" i="13"/>
  <c r="AD94" i="18"/>
  <c r="AD94" i="13"/>
  <c r="AD90" i="18"/>
  <c r="AD90" i="13"/>
  <c r="AD86" i="18"/>
  <c r="AD86" i="13"/>
  <c r="AD82" i="18"/>
  <c r="AD82" i="13"/>
  <c r="AD78" i="18"/>
  <c r="AD78" i="13"/>
  <c r="AD74" i="18"/>
  <c r="AD74" i="13"/>
  <c r="AD70" i="18"/>
  <c r="AD70" i="13"/>
  <c r="AD66" i="18"/>
  <c r="AD66" i="13"/>
  <c r="AD62" i="18"/>
  <c r="AD62" i="13"/>
  <c r="AD58" i="18"/>
  <c r="AD58" i="13"/>
  <c r="AD54" i="18"/>
  <c r="AD54" i="13"/>
  <c r="AD50" i="18"/>
  <c r="AD50" i="13"/>
  <c r="AD46" i="18"/>
  <c r="AD46" i="13"/>
  <c r="AD42" i="18"/>
  <c r="AD42" i="13"/>
  <c r="AD38" i="18"/>
  <c r="AD38" i="13"/>
  <c r="AD34" i="18"/>
  <c r="AD34" i="13"/>
  <c r="AD30" i="18"/>
  <c r="AD30" i="13"/>
  <c r="AD26" i="18"/>
  <c r="AD26" i="13"/>
  <c r="AD22" i="18"/>
  <c r="AD22" i="13"/>
  <c r="AD18" i="18"/>
  <c r="AD18" i="13"/>
  <c r="AD14" i="18"/>
  <c r="AD14" i="13"/>
  <c r="AD10" i="18"/>
  <c r="AD10" i="13"/>
  <c r="AD459" i="18"/>
  <c r="AD459" i="13"/>
  <c r="AD455" i="18"/>
  <c r="AD455" i="13"/>
  <c r="AD451" i="18"/>
  <c r="AD451" i="13"/>
  <c r="AD447" i="18"/>
  <c r="AD447" i="13"/>
  <c r="AD443" i="18"/>
  <c r="AD443" i="13"/>
  <c r="AD439" i="18"/>
  <c r="AD439" i="13"/>
  <c r="AD435" i="18"/>
  <c r="AD435" i="13"/>
  <c r="AD431" i="18"/>
  <c r="AD431" i="13"/>
  <c r="AD427" i="18"/>
  <c r="AD427" i="13"/>
  <c r="AD423" i="18"/>
  <c r="AD423" i="13"/>
  <c r="AD419" i="18"/>
  <c r="AD419" i="13"/>
  <c r="AD415" i="18"/>
  <c r="AD415" i="13"/>
  <c r="AD411" i="18"/>
  <c r="AD411" i="13"/>
  <c r="AD407" i="18"/>
  <c r="AD407" i="13"/>
  <c r="AD403" i="18"/>
  <c r="AD403" i="13"/>
  <c r="AD399" i="18"/>
  <c r="AD399" i="13"/>
  <c r="AD395" i="18"/>
  <c r="AD395" i="13"/>
  <c r="AD391" i="18"/>
  <c r="AD391" i="13"/>
  <c r="AD387" i="18"/>
  <c r="AD387" i="13"/>
  <c r="AD383" i="18"/>
  <c r="AD383" i="13"/>
  <c r="AD379" i="18"/>
  <c r="AD379" i="13"/>
  <c r="AD375" i="18"/>
  <c r="AD375" i="13"/>
  <c r="AD371" i="18"/>
  <c r="AD371" i="13"/>
  <c r="AD367" i="18"/>
  <c r="AD367" i="13"/>
  <c r="AD363" i="18"/>
  <c r="AD363" i="13"/>
  <c r="AD359" i="18"/>
  <c r="AD359" i="13"/>
  <c r="AD355" i="18"/>
  <c r="AD355" i="13"/>
  <c r="AD351" i="18"/>
  <c r="AD351" i="13"/>
  <c r="AD347" i="18"/>
  <c r="AD347" i="13"/>
  <c r="AD343" i="18"/>
  <c r="AD343" i="13"/>
  <c r="AD339" i="18"/>
  <c r="AD339" i="13"/>
  <c r="AD335" i="18"/>
  <c r="AD335" i="13"/>
  <c r="AD331" i="18"/>
  <c r="AD331" i="13"/>
  <c r="AD327" i="18"/>
  <c r="AD327" i="13"/>
  <c r="AD323" i="18"/>
  <c r="AD323" i="13"/>
  <c r="AD319" i="18"/>
  <c r="AD319" i="13"/>
  <c r="AD315" i="18"/>
  <c r="AD315" i="13"/>
  <c r="AD311" i="18"/>
  <c r="AD311" i="13"/>
  <c r="AD307" i="18"/>
  <c r="AD307" i="13"/>
  <c r="AD303" i="18"/>
  <c r="AD303" i="13"/>
  <c r="AD299" i="18"/>
  <c r="AD299" i="13"/>
  <c r="AD295" i="18"/>
  <c r="AD295" i="13"/>
  <c r="AD291" i="18"/>
  <c r="AD291" i="13"/>
  <c r="AD287" i="18"/>
  <c r="AD287" i="13"/>
  <c r="AD283" i="18"/>
  <c r="AD283" i="13"/>
  <c r="AD279" i="18"/>
  <c r="AD279" i="13"/>
  <c r="AD275" i="18"/>
  <c r="AD275" i="13"/>
  <c r="AD271" i="18"/>
  <c r="AD271" i="13"/>
  <c r="AD267" i="18"/>
  <c r="AD267" i="13"/>
  <c r="AD263" i="18"/>
  <c r="AD263" i="13"/>
  <c r="AD259" i="18"/>
  <c r="AD259" i="13"/>
  <c r="AD255" i="18"/>
  <c r="AD255" i="13"/>
  <c r="AD251" i="18"/>
  <c r="AD251" i="13"/>
  <c r="AD247" i="18"/>
  <c r="AD247" i="13"/>
  <c r="AD243" i="18"/>
  <c r="AD243" i="13"/>
  <c r="AD239" i="18"/>
  <c r="AD239" i="13"/>
  <c r="AD235" i="18"/>
  <c r="AD235" i="13"/>
  <c r="AD231" i="18"/>
  <c r="AD231" i="13"/>
  <c r="AD227" i="18"/>
  <c r="AD227" i="13"/>
  <c r="AD223" i="18"/>
  <c r="AD223" i="13"/>
  <c r="AD219" i="18"/>
  <c r="AD219" i="13"/>
  <c r="AD215" i="18"/>
  <c r="AD215" i="13"/>
  <c r="AD211" i="18"/>
  <c r="AD211" i="13"/>
  <c r="AD207" i="18"/>
  <c r="AD207" i="13"/>
  <c r="AD203" i="18"/>
  <c r="AD203" i="13"/>
  <c r="AD199" i="18"/>
  <c r="AD199" i="13"/>
  <c r="AD195" i="18"/>
  <c r="AD195" i="13"/>
  <c r="AD191" i="18"/>
  <c r="AD191" i="13"/>
  <c r="AD187" i="18"/>
  <c r="AD187" i="13"/>
  <c r="AD183" i="18"/>
  <c r="AD183" i="13"/>
  <c r="AD179" i="18"/>
  <c r="AD179" i="13"/>
  <c r="AD175" i="18"/>
  <c r="AD175" i="13"/>
  <c r="AD171" i="18"/>
  <c r="AD171" i="13"/>
  <c r="AD167" i="18"/>
  <c r="AD167" i="13"/>
  <c r="AD163" i="18"/>
  <c r="AD163" i="13"/>
  <c r="AD159" i="18"/>
  <c r="AD159" i="13"/>
  <c r="AD155" i="18"/>
  <c r="AD155" i="13"/>
  <c r="AD151" i="18"/>
  <c r="AD151" i="13"/>
  <c r="AD147" i="18"/>
  <c r="AD147" i="13"/>
  <c r="AD135" i="18"/>
  <c r="AD135" i="13"/>
  <c r="AD131" i="18"/>
  <c r="AD131" i="13"/>
  <c r="AD127" i="18"/>
  <c r="AD127" i="13"/>
  <c r="AD123" i="18"/>
  <c r="AD123" i="13"/>
  <c r="AD119" i="18"/>
  <c r="AD119" i="13"/>
  <c r="AD115" i="18"/>
  <c r="AD115" i="13"/>
  <c r="AD111" i="18"/>
  <c r="AD111" i="13"/>
  <c r="AD107" i="18"/>
  <c r="AD107" i="13"/>
  <c r="AD103" i="18"/>
  <c r="AD103" i="13"/>
  <c r="AD99" i="18"/>
  <c r="AD99" i="13"/>
  <c r="AD95" i="18"/>
  <c r="AD95" i="13"/>
  <c r="AD91" i="18"/>
  <c r="AD91" i="13"/>
  <c r="AD87" i="18"/>
  <c r="AD87" i="13"/>
  <c r="AD83" i="18"/>
  <c r="AD83" i="13"/>
  <c r="AD79" i="18"/>
  <c r="AD79" i="13"/>
  <c r="AD75" i="18"/>
  <c r="AD75" i="13"/>
  <c r="AD71" i="18"/>
  <c r="AD71" i="13"/>
  <c r="AD67" i="18"/>
  <c r="AD67" i="13"/>
  <c r="AD63" i="18"/>
  <c r="AD63" i="13"/>
  <c r="AD59" i="18"/>
  <c r="AD59" i="13"/>
  <c r="AD55" i="18"/>
  <c r="AD55" i="13"/>
  <c r="AD51" i="18"/>
  <c r="AD51" i="13"/>
  <c r="AD47" i="18"/>
  <c r="AD47" i="13"/>
  <c r="AD43" i="18"/>
  <c r="AD43" i="13"/>
  <c r="AD39" i="18"/>
  <c r="AD39" i="13"/>
  <c r="AD35" i="18"/>
  <c r="AD35" i="13"/>
  <c r="AD31" i="18"/>
  <c r="AD31" i="13"/>
  <c r="AD27" i="18"/>
  <c r="AD27" i="13"/>
  <c r="AD23" i="18"/>
  <c r="AD23" i="13"/>
  <c r="AD19" i="18"/>
  <c r="AD19" i="13"/>
  <c r="AD15" i="18"/>
  <c r="AD15" i="13"/>
  <c r="AD11" i="18"/>
  <c r="AD11" i="13"/>
  <c r="AD456" i="18"/>
  <c r="AD456" i="13"/>
  <c r="AD452" i="18"/>
  <c r="AD452" i="13"/>
  <c r="AD448" i="18"/>
  <c r="AD448" i="13"/>
  <c r="AD444" i="18"/>
  <c r="AD444" i="13"/>
  <c r="AD440" i="18"/>
  <c r="AD440" i="13"/>
  <c r="AD436" i="18"/>
  <c r="AD436" i="13"/>
  <c r="AD432" i="18"/>
  <c r="AD432" i="13"/>
  <c r="AD428" i="18"/>
  <c r="AD428" i="13"/>
  <c r="AD424" i="18"/>
  <c r="AD424" i="13"/>
  <c r="AD420" i="18"/>
  <c r="AD420" i="13"/>
  <c r="AD416" i="18"/>
  <c r="AD416" i="13"/>
  <c r="AD412" i="18"/>
  <c r="AD412" i="13"/>
  <c r="AD408" i="18"/>
  <c r="AD408" i="13"/>
  <c r="AD404" i="18"/>
  <c r="AD404" i="13"/>
  <c r="AD400" i="18"/>
  <c r="AD400" i="13"/>
  <c r="AD396" i="18"/>
  <c r="AD396" i="13"/>
  <c r="AD392" i="18"/>
  <c r="AD392" i="13"/>
  <c r="AD388" i="18"/>
  <c r="AD388" i="13"/>
  <c r="AD384" i="18"/>
  <c r="AD384" i="13"/>
  <c r="AD380" i="18"/>
  <c r="AD380" i="13"/>
  <c r="AD376" i="18"/>
  <c r="AD376" i="13"/>
  <c r="AD372" i="18"/>
  <c r="AD372" i="13"/>
  <c r="AD368" i="18"/>
  <c r="AD368" i="13"/>
  <c r="AD364" i="18"/>
  <c r="AD364" i="13"/>
  <c r="AD360" i="18"/>
  <c r="AD360" i="13"/>
  <c r="AD356" i="18"/>
  <c r="AD356" i="13"/>
  <c r="AD352" i="18"/>
  <c r="AD352" i="13"/>
  <c r="AD348" i="18"/>
  <c r="AD348" i="13"/>
  <c r="AD344" i="18"/>
  <c r="AD344" i="13"/>
  <c r="AD340" i="18"/>
  <c r="AD340" i="13"/>
  <c r="AD336" i="18"/>
  <c r="AD336" i="13"/>
  <c r="AD332" i="18"/>
  <c r="AD332" i="13"/>
  <c r="AD328" i="18"/>
  <c r="AD328" i="13"/>
  <c r="AD324" i="18"/>
  <c r="AD324" i="13"/>
  <c r="AD320" i="18"/>
  <c r="AD320" i="13"/>
  <c r="AD316" i="18"/>
  <c r="AD316" i="13"/>
  <c r="AD312" i="18"/>
  <c r="AD312" i="13"/>
  <c r="AD308" i="18"/>
  <c r="AD308" i="13"/>
  <c r="AD304" i="18"/>
  <c r="AD304" i="13"/>
  <c r="AD300" i="18"/>
  <c r="AD300" i="13"/>
  <c r="AD296" i="18"/>
  <c r="AD296" i="13"/>
  <c r="AD292" i="18"/>
  <c r="AD292" i="13"/>
  <c r="AD288" i="18"/>
  <c r="AD288" i="13"/>
  <c r="AD284" i="18"/>
  <c r="AD284" i="13"/>
  <c r="AD280" i="18"/>
  <c r="AD280" i="13"/>
  <c r="AD276" i="18"/>
  <c r="AD276" i="13"/>
  <c r="AD272" i="18"/>
  <c r="AD272" i="13"/>
  <c r="AD268" i="18"/>
  <c r="AD268" i="13"/>
  <c r="AD264" i="18"/>
  <c r="AD264" i="13"/>
  <c r="AD260" i="18"/>
  <c r="AD260" i="13"/>
  <c r="AD256" i="18"/>
  <c r="AD256" i="13"/>
  <c r="AD252" i="18"/>
  <c r="AD252" i="13"/>
  <c r="AD248" i="18"/>
  <c r="AD248" i="13"/>
  <c r="AD244" i="18"/>
  <c r="AD244" i="13"/>
  <c r="AD240" i="18"/>
  <c r="AD240" i="13"/>
  <c r="AD236" i="18"/>
  <c r="AD236" i="13"/>
  <c r="AD232" i="18"/>
  <c r="AD232" i="13"/>
  <c r="AD228" i="18"/>
  <c r="AD228" i="13"/>
  <c r="AD224" i="18"/>
  <c r="AD224" i="13"/>
  <c r="AD220" i="18"/>
  <c r="AD220" i="13"/>
  <c r="AD216" i="18"/>
  <c r="AD216" i="13"/>
  <c r="AD212" i="18"/>
  <c r="AD212" i="13"/>
  <c r="AD208" i="18"/>
  <c r="AD208" i="13"/>
  <c r="AD204" i="18"/>
  <c r="AD204" i="13"/>
  <c r="AD200" i="18"/>
  <c r="AD200" i="13"/>
  <c r="AD196" i="18"/>
  <c r="AD196" i="13"/>
  <c r="AD192" i="18"/>
  <c r="AD192" i="13"/>
  <c r="AD188" i="18"/>
  <c r="AD188" i="13"/>
  <c r="AD184" i="18"/>
  <c r="AD184" i="13"/>
  <c r="AD180" i="18"/>
  <c r="AD180" i="13"/>
  <c r="AD176" i="18"/>
  <c r="AD176" i="13"/>
  <c r="AD172" i="18"/>
  <c r="AD172" i="13"/>
  <c r="AD168" i="18"/>
  <c r="AD168" i="13"/>
  <c r="AD164" i="18"/>
  <c r="AD164" i="13"/>
  <c r="AD160" i="18"/>
  <c r="AD160" i="13"/>
  <c r="AD156" i="18"/>
  <c r="AD156" i="13"/>
  <c r="AD152" i="18"/>
  <c r="AD152" i="13"/>
  <c r="AD148" i="18"/>
  <c r="AD148" i="13"/>
  <c r="AD144" i="18"/>
  <c r="AD144" i="13"/>
  <c r="AD140" i="18"/>
  <c r="AD140" i="13"/>
  <c r="AD136" i="18"/>
  <c r="AD136" i="13"/>
  <c r="AD132" i="18"/>
  <c r="AD132" i="13"/>
  <c r="AD128" i="18"/>
  <c r="AD128" i="13"/>
  <c r="AD124" i="18"/>
  <c r="AD124" i="13"/>
  <c r="AD120" i="18"/>
  <c r="AD120" i="13"/>
  <c r="AD116" i="18"/>
  <c r="AD116" i="13"/>
  <c r="AD112" i="18"/>
  <c r="AD112" i="13"/>
  <c r="AD108" i="18"/>
  <c r="AD108" i="13"/>
  <c r="AD104" i="18"/>
  <c r="AD104" i="13"/>
  <c r="AD100" i="18"/>
  <c r="AD100" i="13"/>
  <c r="AD96" i="18"/>
  <c r="AD96" i="13"/>
  <c r="AD92" i="18"/>
  <c r="AD92" i="13"/>
  <c r="AD88" i="18"/>
  <c r="AD88" i="13"/>
  <c r="AD84" i="18"/>
  <c r="AD84" i="13"/>
  <c r="AD80" i="18"/>
  <c r="AD80" i="13"/>
  <c r="AD76" i="18"/>
  <c r="AD76" i="13"/>
  <c r="AD72" i="18"/>
  <c r="AD72" i="13"/>
  <c r="AD68" i="18"/>
  <c r="AD68" i="13"/>
  <c r="AD64" i="18"/>
  <c r="AD64" i="13"/>
  <c r="AD60" i="18"/>
  <c r="AD60" i="13"/>
  <c r="AD56" i="18"/>
  <c r="AD56" i="13"/>
  <c r="AD52" i="18"/>
  <c r="AD52" i="13"/>
  <c r="AD48" i="18"/>
  <c r="AD48" i="13"/>
  <c r="AD44" i="18"/>
  <c r="AD44" i="13"/>
  <c r="AD40" i="18"/>
  <c r="AD40" i="13"/>
  <c r="AD36" i="18"/>
  <c r="AD36" i="13"/>
  <c r="AD32" i="18"/>
  <c r="AD32" i="13"/>
  <c r="AD28" i="18"/>
  <c r="AD28" i="13"/>
  <c r="AD24" i="18"/>
  <c r="AD24" i="13"/>
  <c r="AD20" i="18"/>
  <c r="AD20" i="13"/>
  <c r="AD16" i="18"/>
  <c r="AD16" i="13"/>
  <c r="AD12" i="18"/>
  <c r="AD12" i="13"/>
  <c r="AD457" i="18"/>
  <c r="AD457" i="13"/>
  <c r="AD453" i="18"/>
  <c r="AD453" i="13"/>
  <c r="AD449" i="18"/>
  <c r="AD449" i="13"/>
  <c r="AD445" i="18"/>
  <c r="AD445" i="13"/>
  <c r="AD441" i="18"/>
  <c r="AD441" i="13"/>
  <c r="AD437" i="18"/>
  <c r="AD437" i="13"/>
  <c r="AD433" i="18"/>
  <c r="AD433" i="13"/>
  <c r="AD429" i="18"/>
  <c r="AD429" i="13"/>
  <c r="AD425" i="18"/>
  <c r="AD425" i="13"/>
  <c r="AD421" i="18"/>
  <c r="AD421" i="13"/>
  <c r="AD417" i="18"/>
  <c r="AD417" i="13"/>
  <c r="AD413" i="18"/>
  <c r="AD413" i="13"/>
  <c r="AD409" i="18"/>
  <c r="AD409" i="13"/>
  <c r="AD405" i="18"/>
  <c r="AD405" i="13"/>
  <c r="AD401" i="18"/>
  <c r="AD401" i="13"/>
  <c r="AD397" i="18"/>
  <c r="AD397" i="13"/>
  <c r="AD393" i="18"/>
  <c r="AD393" i="13"/>
  <c r="AD389" i="18"/>
  <c r="AD389" i="13"/>
  <c r="AD385" i="18"/>
  <c r="AD385" i="13"/>
  <c r="AD381" i="18"/>
  <c r="AD381" i="13"/>
  <c r="AD377" i="18"/>
  <c r="AD377" i="13"/>
  <c r="AD373" i="18"/>
  <c r="AD373" i="13"/>
  <c r="AD369" i="18"/>
  <c r="AD369" i="13"/>
  <c r="AD365" i="18"/>
  <c r="AD365" i="13"/>
  <c r="AD361" i="18"/>
  <c r="AD361" i="13"/>
  <c r="AD357" i="18"/>
  <c r="AD357" i="13"/>
  <c r="AD353" i="18"/>
  <c r="AD353" i="13"/>
  <c r="AD349" i="18"/>
  <c r="AD349" i="13"/>
  <c r="AD345" i="18"/>
  <c r="AD345" i="13"/>
  <c r="AD341" i="18"/>
  <c r="AD341" i="13"/>
  <c r="AD337" i="18"/>
  <c r="AD337" i="13"/>
  <c r="AD333" i="18"/>
  <c r="AD333" i="13"/>
  <c r="AD329" i="18"/>
  <c r="AD329" i="13"/>
  <c r="AD325" i="18"/>
  <c r="AD325" i="13"/>
  <c r="AD321" i="18"/>
  <c r="AD321" i="13"/>
  <c r="AD317" i="18"/>
  <c r="AD317" i="13"/>
  <c r="AD313" i="18"/>
  <c r="AD313" i="13"/>
  <c r="AD309" i="18"/>
  <c r="AD309" i="13"/>
  <c r="AD305" i="18"/>
  <c r="AD305" i="13"/>
  <c r="AD301" i="18"/>
  <c r="AD301" i="13"/>
  <c r="AD297" i="18"/>
  <c r="AD297" i="13"/>
  <c r="AD293" i="18"/>
  <c r="AD293" i="13"/>
  <c r="AD289" i="18"/>
  <c r="AD289" i="13"/>
  <c r="AD285" i="18"/>
  <c r="AD285" i="13"/>
  <c r="AD281" i="18"/>
  <c r="AD281" i="13"/>
  <c r="AD277" i="18"/>
  <c r="AD277" i="13"/>
  <c r="AD273" i="18"/>
  <c r="AD273" i="13"/>
  <c r="AD269" i="18"/>
  <c r="AD269" i="13"/>
  <c r="AD265" i="18"/>
  <c r="AD265" i="13"/>
  <c r="AD261" i="18"/>
  <c r="AD261" i="13"/>
  <c r="AD257" i="18"/>
  <c r="AD257" i="13"/>
  <c r="AD253" i="18"/>
  <c r="AD253" i="13"/>
  <c r="AD249" i="18"/>
  <c r="AD249" i="13"/>
  <c r="AD245" i="18"/>
  <c r="AD245" i="13"/>
  <c r="AD241" i="18"/>
  <c r="AD241" i="13"/>
  <c r="AD237" i="18"/>
  <c r="AD237" i="13"/>
  <c r="AD233" i="18"/>
  <c r="AD233" i="13"/>
  <c r="AD229" i="18"/>
  <c r="AD229" i="13"/>
  <c r="AD225" i="18"/>
  <c r="AD225" i="13"/>
  <c r="AD221" i="18"/>
  <c r="AD221" i="13"/>
  <c r="AD217" i="18"/>
  <c r="AD217" i="13"/>
  <c r="AD213" i="18"/>
  <c r="AD213" i="13"/>
  <c r="AD209" i="18"/>
  <c r="AD209" i="13"/>
  <c r="AD205" i="18"/>
  <c r="AD205" i="13"/>
  <c r="AD201" i="18"/>
  <c r="AD201" i="13"/>
  <c r="AD197" i="18"/>
  <c r="AD197" i="13"/>
  <c r="AD193" i="18"/>
  <c r="AD193" i="13"/>
  <c r="AD189" i="18"/>
  <c r="AD189" i="13"/>
  <c r="AD185" i="18"/>
  <c r="AD185" i="13"/>
  <c r="AD181" i="18"/>
  <c r="AD181" i="13"/>
  <c r="AD177" i="18"/>
  <c r="AD177" i="13"/>
  <c r="AD173" i="18"/>
  <c r="AD173" i="13"/>
  <c r="AD169" i="18"/>
  <c r="AD169" i="13"/>
  <c r="AD165" i="18"/>
  <c r="AD165" i="13"/>
  <c r="AD161" i="18"/>
  <c r="AD161" i="13"/>
  <c r="AD157" i="18"/>
  <c r="AD157" i="13"/>
  <c r="AD153" i="18"/>
  <c r="AD153" i="13"/>
  <c r="AD149" i="18"/>
  <c r="AD149" i="13"/>
  <c r="AD145" i="18"/>
  <c r="AD145" i="13"/>
  <c r="AD141" i="18"/>
  <c r="AD141" i="13"/>
  <c r="AD137" i="18"/>
  <c r="AD137" i="13"/>
  <c r="AD133" i="18"/>
  <c r="AD133" i="13"/>
  <c r="AD129" i="18"/>
  <c r="AD129" i="13"/>
  <c r="AD125" i="18"/>
  <c r="AD125" i="13"/>
  <c r="AD121" i="18"/>
  <c r="AD121" i="13"/>
  <c r="AD117" i="18"/>
  <c r="AD117" i="13"/>
  <c r="AD113" i="18"/>
  <c r="AD113" i="13"/>
  <c r="AD109" i="18"/>
  <c r="AD109" i="13"/>
  <c r="AD105" i="18"/>
  <c r="AD105" i="13"/>
  <c r="AD101" i="18"/>
  <c r="AD101" i="13"/>
  <c r="AD97" i="18"/>
  <c r="AD97" i="13"/>
  <c r="AD93" i="18"/>
  <c r="AD93" i="13"/>
  <c r="AD89" i="18"/>
  <c r="AD89" i="13"/>
  <c r="AD85" i="18"/>
  <c r="AD85" i="13"/>
  <c r="AD81" i="18"/>
  <c r="AD81" i="13"/>
  <c r="AD77" i="18"/>
  <c r="AD77" i="13"/>
  <c r="AD73" i="18"/>
  <c r="AD73" i="13"/>
  <c r="AD69" i="18"/>
  <c r="AD69" i="13"/>
  <c r="AD65" i="18"/>
  <c r="AD65" i="13"/>
  <c r="AD61" i="18"/>
  <c r="AD61" i="13"/>
  <c r="AD57" i="18"/>
  <c r="AD57" i="13"/>
  <c r="AD53" i="18"/>
  <c r="AD53" i="13"/>
  <c r="AD49" i="18"/>
  <c r="AD49" i="13"/>
  <c r="AD45" i="18"/>
  <c r="AD45" i="13"/>
  <c r="AD41" i="18"/>
  <c r="AD41" i="13"/>
  <c r="AD37" i="18"/>
  <c r="AD37" i="13"/>
  <c r="AD33" i="18"/>
  <c r="AD33" i="13"/>
  <c r="AD29" i="18"/>
  <c r="AD29" i="13"/>
  <c r="AD25" i="18"/>
  <c r="AD25" i="13"/>
  <c r="AD21" i="18"/>
  <c r="AD21" i="13"/>
  <c r="AD17" i="18"/>
  <c r="AD17" i="13"/>
  <c r="AD13" i="18"/>
  <c r="AD13" i="13"/>
  <c r="AD9" i="18"/>
  <c r="AD9" i="13"/>
  <c r="R13"/>
  <c r="I8" i="4"/>
  <c r="K8" s="1"/>
  <c r="G8" i="13" s="1"/>
  <c r="G8" i="18"/>
  <c r="U8" s="1"/>
  <c r="M165" i="10"/>
  <c r="N165" s="1"/>
  <c r="T165"/>
  <c r="M166"/>
  <c r="N166" s="1"/>
  <c r="T166"/>
  <c r="M167"/>
  <c r="N167" s="1"/>
  <c r="T167"/>
  <c r="M168"/>
  <c r="N168" s="1"/>
  <c r="T168"/>
  <c r="M169"/>
  <c r="N169" s="1"/>
  <c r="T169"/>
  <c r="M170"/>
  <c r="N170" s="1"/>
  <c r="T170"/>
  <c r="M171"/>
  <c r="N171" s="1"/>
  <c r="T171"/>
  <c r="M172"/>
  <c r="N172" s="1"/>
  <c r="T172"/>
  <c r="M173"/>
  <c r="N173" s="1"/>
  <c r="T173"/>
  <c r="M174"/>
  <c r="N174" s="1"/>
  <c r="T174"/>
  <c r="M175"/>
  <c r="N175" s="1"/>
  <c r="T175"/>
  <c r="M176"/>
  <c r="N176" s="1"/>
  <c r="T176"/>
  <c r="M177"/>
  <c r="N177" s="1"/>
  <c r="T177"/>
  <c r="M178"/>
  <c r="N178" s="1"/>
  <c r="T178"/>
  <c r="M179"/>
  <c r="N179" s="1"/>
  <c r="T179"/>
  <c r="M180"/>
  <c r="N180" s="1"/>
  <c r="T180"/>
  <c r="M181"/>
  <c r="N181" s="1"/>
  <c r="T181"/>
  <c r="M182"/>
  <c r="N182" s="1"/>
  <c r="T182"/>
  <c r="M183"/>
  <c r="N183" s="1"/>
  <c r="T183"/>
  <c r="M184"/>
  <c r="N184" s="1"/>
  <c r="T184"/>
  <c r="M185"/>
  <c r="N185" s="1"/>
  <c r="T185"/>
  <c r="M186"/>
  <c r="N186" s="1"/>
  <c r="T186"/>
  <c r="M187"/>
  <c r="N187" s="1"/>
  <c r="T187"/>
  <c r="M188"/>
  <c r="N188" s="1"/>
  <c r="T188"/>
  <c r="M189"/>
  <c r="N189" s="1"/>
  <c r="T189"/>
  <c r="M190"/>
  <c r="N190" s="1"/>
  <c r="T190"/>
  <c r="M191"/>
  <c r="N191" s="1"/>
  <c r="T191"/>
  <c r="M192"/>
  <c r="N192" s="1"/>
  <c r="T192"/>
  <c r="M193"/>
  <c r="N193" s="1"/>
  <c r="T193"/>
  <c r="M194"/>
  <c r="N194" s="1"/>
  <c r="T194"/>
  <c r="M195"/>
  <c r="N195" s="1"/>
  <c r="T195"/>
  <c r="M196"/>
  <c r="N196" s="1"/>
  <c r="T196"/>
  <c r="M197"/>
  <c r="N197" s="1"/>
  <c r="T197"/>
  <c r="M198"/>
  <c r="N198" s="1"/>
  <c r="T198"/>
  <c r="M199"/>
  <c r="N199" s="1"/>
  <c r="T199"/>
  <c r="M200"/>
  <c r="N200" s="1"/>
  <c r="T200"/>
  <c r="M201"/>
  <c r="N201" s="1"/>
  <c r="T201"/>
  <c r="M202"/>
  <c r="N202" s="1"/>
  <c r="T202"/>
  <c r="M203"/>
  <c r="N203" s="1"/>
  <c r="T203"/>
  <c r="M204"/>
  <c r="N204" s="1"/>
  <c r="T204"/>
  <c r="M205"/>
  <c r="N205" s="1"/>
  <c r="T205"/>
  <c r="M206"/>
  <c r="N206" s="1"/>
  <c r="T206"/>
  <c r="M207"/>
  <c r="N207" s="1"/>
  <c r="T207"/>
  <c r="M208"/>
  <c r="N208" s="1"/>
  <c r="T208"/>
  <c r="M209"/>
  <c r="N209" s="1"/>
  <c r="T209"/>
  <c r="M210"/>
  <c r="N210" s="1"/>
  <c r="T210"/>
  <c r="M211"/>
  <c r="N211" s="1"/>
  <c r="T211"/>
  <c r="M212"/>
  <c r="N212" s="1"/>
  <c r="T212"/>
  <c r="M213"/>
  <c r="N213" s="1"/>
  <c r="T213"/>
  <c r="M214"/>
  <c r="N214" s="1"/>
  <c r="T214"/>
  <c r="M215"/>
  <c r="N215" s="1"/>
  <c r="T215"/>
  <c r="M216"/>
  <c r="N216" s="1"/>
  <c r="T216"/>
  <c r="M217"/>
  <c r="N217" s="1"/>
  <c r="T217"/>
  <c r="M218"/>
  <c r="N218" s="1"/>
  <c r="T218"/>
  <c r="M219"/>
  <c r="N219" s="1"/>
  <c r="T219"/>
  <c r="M220"/>
  <c r="N220" s="1"/>
  <c r="T220"/>
  <c r="M221"/>
  <c r="N221" s="1"/>
  <c r="T221"/>
  <c r="M222"/>
  <c r="N222" s="1"/>
  <c r="T222"/>
  <c r="M223"/>
  <c r="N223" s="1"/>
  <c r="T223"/>
  <c r="M224"/>
  <c r="N224" s="1"/>
  <c r="T224"/>
  <c r="M225"/>
  <c r="N225" s="1"/>
  <c r="T225"/>
  <c r="M226"/>
  <c r="N226" s="1"/>
  <c r="T226"/>
  <c r="M227"/>
  <c r="N227" s="1"/>
  <c r="T227"/>
  <c r="M228"/>
  <c r="N228" s="1"/>
  <c r="T228"/>
  <c r="M229"/>
  <c r="N229" s="1"/>
  <c r="T229"/>
  <c r="M230"/>
  <c r="N230" s="1"/>
  <c r="T230"/>
  <c r="M231"/>
  <c r="N231" s="1"/>
  <c r="T231"/>
  <c r="M232"/>
  <c r="N232" s="1"/>
  <c r="T232"/>
  <c r="M233"/>
  <c r="N233" s="1"/>
  <c r="T233"/>
  <c r="M234"/>
  <c r="N234" s="1"/>
  <c r="T234"/>
  <c r="M235"/>
  <c r="N235" s="1"/>
  <c r="T235"/>
  <c r="M236"/>
  <c r="N236" s="1"/>
  <c r="T236"/>
  <c r="M237"/>
  <c r="N237" s="1"/>
  <c r="T237"/>
  <c r="M238"/>
  <c r="N238" s="1"/>
  <c r="T238"/>
  <c r="M239"/>
  <c r="N239" s="1"/>
  <c r="T239"/>
  <c r="M240"/>
  <c r="N240" s="1"/>
  <c r="T240"/>
  <c r="M241"/>
  <c r="N241" s="1"/>
  <c r="T241"/>
  <c r="M242"/>
  <c r="N242" s="1"/>
  <c r="T242"/>
  <c r="M243"/>
  <c r="N243" s="1"/>
  <c r="T243"/>
  <c r="M244"/>
  <c r="N244" s="1"/>
  <c r="T244"/>
  <c r="M245"/>
  <c r="N245" s="1"/>
  <c r="T245"/>
  <c r="M246"/>
  <c r="N246" s="1"/>
  <c r="T246"/>
  <c r="M247"/>
  <c r="N247" s="1"/>
  <c r="T247"/>
  <c r="M248"/>
  <c r="N248" s="1"/>
  <c r="T248"/>
  <c r="M249"/>
  <c r="N249" s="1"/>
  <c r="T249"/>
  <c r="M250"/>
  <c r="N250" s="1"/>
  <c r="T250"/>
  <c r="M251"/>
  <c r="N251" s="1"/>
  <c r="T251"/>
  <c r="M252"/>
  <c r="N252" s="1"/>
  <c r="T252"/>
  <c r="M253"/>
  <c r="N253" s="1"/>
  <c r="T253"/>
  <c r="M254"/>
  <c r="N254" s="1"/>
  <c r="T254"/>
  <c r="M255"/>
  <c r="N255" s="1"/>
  <c r="T255"/>
  <c r="M256"/>
  <c r="N256" s="1"/>
  <c r="T256"/>
  <c r="M257"/>
  <c r="N257" s="1"/>
  <c r="T257"/>
  <c r="M258"/>
  <c r="N258" s="1"/>
  <c r="T258"/>
  <c r="M259"/>
  <c r="N259" s="1"/>
  <c r="T259"/>
  <c r="M260"/>
  <c r="N260" s="1"/>
  <c r="T260"/>
  <c r="M261"/>
  <c r="N261" s="1"/>
  <c r="T261"/>
  <c r="M262"/>
  <c r="N262" s="1"/>
  <c r="T262"/>
  <c r="M263"/>
  <c r="N263" s="1"/>
  <c r="T263"/>
  <c r="M264"/>
  <c r="N264" s="1"/>
  <c r="T264"/>
  <c r="M265"/>
  <c r="N265" s="1"/>
  <c r="T265"/>
  <c r="M266"/>
  <c r="N266" s="1"/>
  <c r="T266"/>
  <c r="M267"/>
  <c r="N267" s="1"/>
  <c r="T267"/>
  <c r="M268"/>
  <c r="N268" s="1"/>
  <c r="T268"/>
  <c r="M269"/>
  <c r="N269" s="1"/>
  <c r="T269"/>
  <c r="M270"/>
  <c r="N270" s="1"/>
  <c r="T270"/>
  <c r="M271"/>
  <c r="N271" s="1"/>
  <c r="T271"/>
  <c r="M272"/>
  <c r="N272" s="1"/>
  <c r="T272"/>
  <c r="M273"/>
  <c r="N273" s="1"/>
  <c r="T273"/>
  <c r="M274"/>
  <c r="N274" s="1"/>
  <c r="T274"/>
  <c r="M275"/>
  <c r="N275" s="1"/>
  <c r="T275"/>
  <c r="M276"/>
  <c r="N276" s="1"/>
  <c r="T276"/>
  <c r="M277"/>
  <c r="N277" s="1"/>
  <c r="T277"/>
  <c r="M278"/>
  <c r="N278" s="1"/>
  <c r="T278"/>
  <c r="M279"/>
  <c r="N279" s="1"/>
  <c r="T279"/>
  <c r="M280"/>
  <c r="N280" s="1"/>
  <c r="T280"/>
  <c r="M281"/>
  <c r="N281" s="1"/>
  <c r="T281"/>
  <c r="M282"/>
  <c r="N282" s="1"/>
  <c r="T282"/>
  <c r="M283"/>
  <c r="N283" s="1"/>
  <c r="T283"/>
  <c r="M284"/>
  <c r="N284" s="1"/>
  <c r="T284"/>
  <c r="M285"/>
  <c r="N285" s="1"/>
  <c r="T285"/>
  <c r="M286"/>
  <c r="N286" s="1"/>
  <c r="T286"/>
  <c r="M287"/>
  <c r="N287" s="1"/>
  <c r="T287"/>
  <c r="M288"/>
  <c r="N288" s="1"/>
  <c r="T288"/>
  <c r="M289"/>
  <c r="N289" s="1"/>
  <c r="T289"/>
  <c r="M290"/>
  <c r="N290" s="1"/>
  <c r="T290"/>
  <c r="M291"/>
  <c r="N291" s="1"/>
  <c r="T291"/>
  <c r="M292"/>
  <c r="N292" s="1"/>
  <c r="T292"/>
  <c r="M293"/>
  <c r="N293" s="1"/>
  <c r="T293"/>
  <c r="M294"/>
  <c r="N294" s="1"/>
  <c r="T294"/>
  <c r="M295"/>
  <c r="N295" s="1"/>
  <c r="T295"/>
  <c r="M296"/>
  <c r="N296" s="1"/>
  <c r="T296"/>
  <c r="M297"/>
  <c r="N297" s="1"/>
  <c r="T297"/>
  <c r="M298"/>
  <c r="N298" s="1"/>
  <c r="T298"/>
  <c r="M299"/>
  <c r="N299" s="1"/>
  <c r="T299"/>
  <c r="M300"/>
  <c r="N300" s="1"/>
  <c r="T300"/>
  <c r="M301"/>
  <c r="N301" s="1"/>
  <c r="T301"/>
  <c r="M302"/>
  <c r="N302" s="1"/>
  <c r="T302"/>
  <c r="M303"/>
  <c r="N303" s="1"/>
  <c r="T303"/>
  <c r="M304"/>
  <c r="N304" s="1"/>
  <c r="T304"/>
  <c r="M305"/>
  <c r="N305" s="1"/>
  <c r="T305"/>
  <c r="M306"/>
  <c r="N306" s="1"/>
  <c r="T306"/>
  <c r="M307"/>
  <c r="N307" s="1"/>
  <c r="T307"/>
  <c r="M308"/>
  <c r="N308" s="1"/>
  <c r="T308"/>
  <c r="M309"/>
  <c r="N309" s="1"/>
  <c r="T309"/>
  <c r="M310"/>
  <c r="N310" s="1"/>
  <c r="T310"/>
  <c r="M311"/>
  <c r="N311" s="1"/>
  <c r="T311"/>
  <c r="M312"/>
  <c r="N312" s="1"/>
  <c r="T312"/>
  <c r="M313"/>
  <c r="N313" s="1"/>
  <c r="T313"/>
  <c r="M314"/>
  <c r="N314" s="1"/>
  <c r="T314"/>
  <c r="M315"/>
  <c r="N315" s="1"/>
  <c r="T315"/>
  <c r="M316"/>
  <c r="N316" s="1"/>
  <c r="T316"/>
  <c r="M317"/>
  <c r="N317" s="1"/>
  <c r="T317"/>
  <c r="M318"/>
  <c r="N318" s="1"/>
  <c r="T318"/>
  <c r="M319"/>
  <c r="N319" s="1"/>
  <c r="T319"/>
  <c r="M320"/>
  <c r="N320" s="1"/>
  <c r="T320"/>
  <c r="M321"/>
  <c r="N321" s="1"/>
  <c r="T321"/>
  <c r="M322"/>
  <c r="N322" s="1"/>
  <c r="T322"/>
  <c r="M323"/>
  <c r="N323" s="1"/>
  <c r="T323"/>
  <c r="M324"/>
  <c r="N324" s="1"/>
  <c r="T324"/>
  <c r="M325"/>
  <c r="N325" s="1"/>
  <c r="T325"/>
  <c r="M326"/>
  <c r="N326" s="1"/>
  <c r="T326"/>
  <c r="M327"/>
  <c r="N327" s="1"/>
  <c r="T327"/>
  <c r="M328"/>
  <c r="N328" s="1"/>
  <c r="T328"/>
  <c r="M329"/>
  <c r="N329" s="1"/>
  <c r="T329"/>
  <c r="M330"/>
  <c r="N330" s="1"/>
  <c r="T330"/>
  <c r="M331"/>
  <c r="N331" s="1"/>
  <c r="T331"/>
  <c r="M332"/>
  <c r="N332" s="1"/>
  <c r="T332"/>
  <c r="M333"/>
  <c r="N333" s="1"/>
  <c r="T333"/>
  <c r="M334"/>
  <c r="N334" s="1"/>
  <c r="T334"/>
  <c r="M335"/>
  <c r="N335" s="1"/>
  <c r="T335"/>
  <c r="M336"/>
  <c r="N336" s="1"/>
  <c r="T336"/>
  <c r="M337"/>
  <c r="N337" s="1"/>
  <c r="T337"/>
  <c r="M338"/>
  <c r="N338" s="1"/>
  <c r="T338"/>
  <c r="M339"/>
  <c r="N339" s="1"/>
  <c r="T339"/>
  <c r="M340"/>
  <c r="N340" s="1"/>
  <c r="T340"/>
  <c r="M341"/>
  <c r="N341" s="1"/>
  <c r="T341"/>
  <c r="M342"/>
  <c r="N342" s="1"/>
  <c r="T342"/>
  <c r="M343"/>
  <c r="N343" s="1"/>
  <c r="T343"/>
  <c r="M344"/>
  <c r="N344" s="1"/>
  <c r="T344"/>
  <c r="M345"/>
  <c r="N345" s="1"/>
  <c r="T345"/>
  <c r="M346"/>
  <c r="N346" s="1"/>
  <c r="T346"/>
  <c r="M347"/>
  <c r="N347" s="1"/>
  <c r="T347"/>
  <c r="M348"/>
  <c r="N348" s="1"/>
  <c r="T348"/>
  <c r="M349"/>
  <c r="N349" s="1"/>
  <c r="T349"/>
  <c r="M350"/>
  <c r="N350" s="1"/>
  <c r="T350"/>
  <c r="M351"/>
  <c r="N351" s="1"/>
  <c r="T351"/>
  <c r="M352"/>
  <c r="N352" s="1"/>
  <c r="T352"/>
  <c r="M353"/>
  <c r="N353" s="1"/>
  <c r="T353"/>
  <c r="M354"/>
  <c r="N354" s="1"/>
  <c r="T354"/>
  <c r="M355"/>
  <c r="N355" s="1"/>
  <c r="T355"/>
  <c r="M356"/>
  <c r="N356" s="1"/>
  <c r="T356"/>
  <c r="M357"/>
  <c r="N357" s="1"/>
  <c r="T357"/>
  <c r="M358"/>
  <c r="N358" s="1"/>
  <c r="T358"/>
  <c r="M359"/>
  <c r="N359" s="1"/>
  <c r="T359"/>
  <c r="M360"/>
  <c r="N360" s="1"/>
  <c r="T360"/>
  <c r="M361"/>
  <c r="N361" s="1"/>
  <c r="T361"/>
  <c r="M362"/>
  <c r="N362" s="1"/>
  <c r="T362"/>
  <c r="M363"/>
  <c r="N363" s="1"/>
  <c r="T363"/>
  <c r="M364"/>
  <c r="N364" s="1"/>
  <c r="T364"/>
  <c r="M365"/>
  <c r="N365" s="1"/>
  <c r="T365"/>
  <c r="M366"/>
  <c r="N366" s="1"/>
  <c r="T366"/>
  <c r="M367"/>
  <c r="N367" s="1"/>
  <c r="T367"/>
  <c r="M368"/>
  <c r="N368" s="1"/>
  <c r="T368"/>
  <c r="M369"/>
  <c r="N369" s="1"/>
  <c r="T369"/>
  <c r="M370"/>
  <c r="N370" s="1"/>
  <c r="T370"/>
  <c r="M371"/>
  <c r="N371" s="1"/>
  <c r="T371"/>
  <c r="M372"/>
  <c r="N372" s="1"/>
  <c r="T372"/>
  <c r="M373"/>
  <c r="N373" s="1"/>
  <c r="T373"/>
  <c r="M374"/>
  <c r="N374" s="1"/>
  <c r="T374"/>
  <c r="M375"/>
  <c r="N375" s="1"/>
  <c r="T375"/>
  <c r="M376"/>
  <c r="N376" s="1"/>
  <c r="T376"/>
  <c r="M377"/>
  <c r="N377" s="1"/>
  <c r="T377"/>
  <c r="M378"/>
  <c r="N378" s="1"/>
  <c r="T378"/>
  <c r="M379"/>
  <c r="N379" s="1"/>
  <c r="T379"/>
  <c r="M380"/>
  <c r="N380" s="1"/>
  <c r="T380"/>
  <c r="M381"/>
  <c r="N381" s="1"/>
  <c r="T381"/>
  <c r="M382"/>
  <c r="N382" s="1"/>
  <c r="T382"/>
  <c r="M383"/>
  <c r="N383" s="1"/>
  <c r="T383"/>
  <c r="M384"/>
  <c r="N384" s="1"/>
  <c r="T384"/>
  <c r="M385"/>
  <c r="N385" s="1"/>
  <c r="T385"/>
  <c r="M386"/>
  <c r="N386" s="1"/>
  <c r="T386"/>
  <c r="M387"/>
  <c r="N387" s="1"/>
  <c r="T387"/>
  <c r="M388"/>
  <c r="N388" s="1"/>
  <c r="T388"/>
  <c r="M389"/>
  <c r="N389" s="1"/>
  <c r="T389"/>
  <c r="M390"/>
  <c r="N390" s="1"/>
  <c r="T390"/>
  <c r="M391"/>
  <c r="N391" s="1"/>
  <c r="T391"/>
  <c r="M392"/>
  <c r="N392" s="1"/>
  <c r="T392"/>
  <c r="M393"/>
  <c r="N393" s="1"/>
  <c r="T393"/>
  <c r="M394"/>
  <c r="N394" s="1"/>
  <c r="T394"/>
  <c r="M395"/>
  <c r="N395" s="1"/>
  <c r="T395"/>
  <c r="M396"/>
  <c r="N396" s="1"/>
  <c r="T396"/>
  <c r="M397"/>
  <c r="N397" s="1"/>
  <c r="T397"/>
  <c r="M398"/>
  <c r="N398" s="1"/>
  <c r="T398"/>
  <c r="M399"/>
  <c r="N399" s="1"/>
  <c r="T399"/>
  <c r="M400"/>
  <c r="N400" s="1"/>
  <c r="T400"/>
  <c r="M401"/>
  <c r="N401" s="1"/>
  <c r="T401"/>
  <c r="M402"/>
  <c r="N402" s="1"/>
  <c r="T402"/>
  <c r="M403"/>
  <c r="N403" s="1"/>
  <c r="T403"/>
  <c r="M404"/>
  <c r="N404" s="1"/>
  <c r="T404"/>
  <c r="M405"/>
  <c r="N405" s="1"/>
  <c r="T405"/>
  <c r="M406"/>
  <c r="N406" s="1"/>
  <c r="T406"/>
  <c r="M407"/>
  <c r="N407" s="1"/>
  <c r="T407"/>
  <c r="M408"/>
  <c r="N408" s="1"/>
  <c r="T408"/>
  <c r="M409"/>
  <c r="N409" s="1"/>
  <c r="T409"/>
  <c r="M410"/>
  <c r="N410" s="1"/>
  <c r="T410"/>
  <c r="M411"/>
  <c r="N411" s="1"/>
  <c r="T411"/>
  <c r="M412"/>
  <c r="N412" s="1"/>
  <c r="T412"/>
  <c r="M413"/>
  <c r="N413" s="1"/>
  <c r="T413"/>
  <c r="M414"/>
  <c r="N414" s="1"/>
  <c r="T414"/>
  <c r="M415"/>
  <c r="N415" s="1"/>
  <c r="T415"/>
  <c r="M416"/>
  <c r="N416" s="1"/>
  <c r="T416"/>
  <c r="M417"/>
  <c r="N417" s="1"/>
  <c r="T417"/>
  <c r="M418"/>
  <c r="N418" s="1"/>
  <c r="T418"/>
  <c r="M419"/>
  <c r="N419" s="1"/>
  <c r="T419"/>
  <c r="M420"/>
  <c r="N420" s="1"/>
  <c r="T420"/>
  <c r="M421"/>
  <c r="N421" s="1"/>
  <c r="T421"/>
  <c r="M422"/>
  <c r="N422" s="1"/>
  <c r="T422"/>
  <c r="M423"/>
  <c r="N423" s="1"/>
  <c r="T423"/>
  <c r="M424"/>
  <c r="N424" s="1"/>
  <c r="T424"/>
  <c r="M425"/>
  <c r="N425" s="1"/>
  <c r="T425"/>
  <c r="M426"/>
  <c r="N426" s="1"/>
  <c r="T426"/>
  <c r="M427"/>
  <c r="N427" s="1"/>
  <c r="T427"/>
  <c r="M428"/>
  <c r="N428" s="1"/>
  <c r="T428"/>
  <c r="M429"/>
  <c r="N429" s="1"/>
  <c r="T429"/>
  <c r="M430"/>
  <c r="N430" s="1"/>
  <c r="T430"/>
  <c r="M431"/>
  <c r="N431" s="1"/>
  <c r="T431"/>
  <c r="M432"/>
  <c r="N432" s="1"/>
  <c r="T432"/>
  <c r="M433"/>
  <c r="N433" s="1"/>
  <c r="T433"/>
  <c r="M434"/>
  <c r="N434" s="1"/>
  <c r="T434"/>
  <c r="M435"/>
  <c r="N435" s="1"/>
  <c r="T435"/>
  <c r="M436"/>
  <c r="N436" s="1"/>
  <c r="T436"/>
  <c r="M437"/>
  <c r="N437" s="1"/>
  <c r="T437"/>
  <c r="M438"/>
  <c r="N438" s="1"/>
  <c r="T438"/>
  <c r="M439"/>
  <c r="N439" s="1"/>
  <c r="T439"/>
  <c r="M440"/>
  <c r="N440" s="1"/>
  <c r="T440"/>
  <c r="M441"/>
  <c r="N441" s="1"/>
  <c r="T441"/>
  <c r="M442"/>
  <c r="N442" s="1"/>
  <c r="T442"/>
  <c r="M443"/>
  <c r="N443" s="1"/>
  <c r="T443"/>
  <c r="M444"/>
  <c r="N444" s="1"/>
  <c r="T444"/>
  <c r="M445"/>
  <c r="N445" s="1"/>
  <c r="T445"/>
  <c r="M446"/>
  <c r="N446" s="1"/>
  <c r="T446"/>
  <c r="M447"/>
  <c r="N447" s="1"/>
  <c r="T447"/>
  <c r="M448"/>
  <c r="N448" s="1"/>
  <c r="T448"/>
  <c r="M449"/>
  <c r="N449" s="1"/>
  <c r="T449"/>
  <c r="M450"/>
  <c r="N450" s="1"/>
  <c r="T450"/>
  <c r="M451"/>
  <c r="N451" s="1"/>
  <c r="T451"/>
  <c r="M452"/>
  <c r="N452" s="1"/>
  <c r="T452"/>
  <c r="M453"/>
  <c r="N453" s="1"/>
  <c r="T453"/>
  <c r="M454"/>
  <c r="N454" s="1"/>
  <c r="T454"/>
  <c r="M455"/>
  <c r="N455" s="1"/>
  <c r="T455"/>
  <c r="M456"/>
  <c r="N456" s="1"/>
  <c r="T456"/>
  <c r="M457"/>
  <c r="N457" s="1"/>
  <c r="T457"/>
  <c r="M458"/>
  <c r="N458" s="1"/>
  <c r="T458"/>
  <c r="M459"/>
  <c r="N459" s="1"/>
  <c r="T459"/>
  <c r="Z203" i="11"/>
  <c r="Z213"/>
  <c r="Z219"/>
  <c r="Z229"/>
  <c r="Z232"/>
  <c r="Z235"/>
  <c r="Z245"/>
  <c r="Z251"/>
  <c r="Z261"/>
  <c r="Z264"/>
  <c r="Z277"/>
  <c r="Z280"/>
  <c r="Z299"/>
  <c r="Z309"/>
  <c r="Z315"/>
  <c r="Z325"/>
  <c r="Z328"/>
  <c r="Z331"/>
  <c r="Z341"/>
  <c r="Z344"/>
  <c r="Z363"/>
  <c r="Z395"/>
  <c r="Z408"/>
  <c r="Z427"/>
  <c r="Z440"/>
  <c r="Z459"/>
  <c r="AI165" i="18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5"/>
  <c r="W219"/>
  <c r="W227"/>
  <c r="W263"/>
  <c r="W264"/>
  <c r="W284"/>
  <c r="W292"/>
  <c r="W299"/>
  <c r="W300"/>
  <c r="W307"/>
  <c r="W308"/>
  <c r="W315"/>
  <c r="W323"/>
  <c r="W340"/>
  <c r="W343"/>
  <c r="W347"/>
  <c r="W363"/>
  <c r="W383"/>
  <c r="W384"/>
  <c r="W391"/>
  <c r="W392"/>
  <c r="W399"/>
  <c r="W407"/>
  <c r="W423"/>
  <c r="W431"/>
  <c r="W438"/>
  <c r="W439"/>
  <c r="W447"/>
  <c r="W455"/>
  <c r="M165" i="2"/>
  <c r="M166"/>
  <c r="M167"/>
  <c r="S168" i="18"/>
  <c r="M168" i="2"/>
  <c r="M169"/>
  <c r="M170"/>
  <c r="M171"/>
  <c r="M172"/>
  <c r="M173"/>
  <c r="M174"/>
  <c r="M175"/>
  <c r="S176" i="18"/>
  <c r="M176" i="2"/>
  <c r="M177"/>
  <c r="M178"/>
  <c r="M179"/>
  <c r="M180"/>
  <c r="M181"/>
  <c r="M182"/>
  <c r="M183"/>
  <c r="S184" i="18"/>
  <c r="M184" i="2"/>
  <c r="M185"/>
  <c r="M186"/>
  <c r="M187"/>
  <c r="M188"/>
  <c r="M189"/>
  <c r="M190"/>
  <c r="M191"/>
  <c r="S192" i="18"/>
  <c r="M192" i="2"/>
  <c r="M193"/>
  <c r="M194"/>
  <c r="M195"/>
  <c r="M196"/>
  <c r="M197"/>
  <c r="M198"/>
  <c r="M199"/>
  <c r="S200" i="18"/>
  <c r="M200" i="2"/>
  <c r="M201"/>
  <c r="M202"/>
  <c r="M203"/>
  <c r="M204"/>
  <c r="M205"/>
  <c r="M206"/>
  <c r="M207"/>
  <c r="S208" i="18"/>
  <c r="M208" i="2"/>
  <c r="M209"/>
  <c r="M210"/>
  <c r="M211"/>
  <c r="M212"/>
  <c r="M213"/>
  <c r="M214"/>
  <c r="M215"/>
  <c r="S216" i="18"/>
  <c r="M216" i="2"/>
  <c r="M217"/>
  <c r="M218"/>
  <c r="M219"/>
  <c r="M220"/>
  <c r="M221"/>
  <c r="M222"/>
  <c r="M223"/>
  <c r="S224" i="18"/>
  <c r="M224" i="2"/>
  <c r="M225"/>
  <c r="M226"/>
  <c r="M227"/>
  <c r="M228"/>
  <c r="M229"/>
  <c r="M230"/>
  <c r="M231"/>
  <c r="S232" i="18"/>
  <c r="M232" i="2"/>
  <c r="M233"/>
  <c r="M234"/>
  <c r="M235"/>
  <c r="M236"/>
  <c r="M237"/>
  <c r="M238"/>
  <c r="M239"/>
  <c r="S240" i="18"/>
  <c r="M240" i="2"/>
  <c r="M241"/>
  <c r="M242"/>
  <c r="M243"/>
  <c r="M244"/>
  <c r="M245"/>
  <c r="M246"/>
  <c r="M247"/>
  <c r="S248" i="18"/>
  <c r="M248" i="2"/>
  <c r="M249"/>
  <c r="M250"/>
  <c r="M251"/>
  <c r="M252"/>
  <c r="M253"/>
  <c r="M254"/>
  <c r="M255"/>
  <c r="S256" i="18"/>
  <c r="M256" i="2"/>
  <c r="M257"/>
  <c r="M258"/>
  <c r="M259"/>
  <c r="M260"/>
  <c r="M261"/>
  <c r="M262"/>
  <c r="M263"/>
  <c r="S264" i="18"/>
  <c r="M264" i="2"/>
  <c r="M265"/>
  <c r="M266"/>
  <c r="M267"/>
  <c r="M268"/>
  <c r="M269"/>
  <c r="M270"/>
  <c r="M271"/>
  <c r="S272" i="18"/>
  <c r="M272" i="2"/>
  <c r="M273"/>
  <c r="M274"/>
  <c r="M275"/>
  <c r="M276"/>
  <c r="M277"/>
  <c r="M278"/>
  <c r="M279"/>
  <c r="S280" i="18"/>
  <c r="M280" i="2"/>
  <c r="M281"/>
  <c r="M282"/>
  <c r="M283"/>
  <c r="M284"/>
  <c r="M285"/>
  <c r="M286"/>
  <c r="M287"/>
  <c r="S288" i="18"/>
  <c r="M288" i="2"/>
  <c r="M289"/>
  <c r="M290"/>
  <c r="M291"/>
  <c r="M292"/>
  <c r="M293"/>
  <c r="M294"/>
  <c r="M295"/>
  <c r="S296" i="18"/>
  <c r="M296" i="2"/>
  <c r="M297"/>
  <c r="M298"/>
  <c r="M299"/>
  <c r="M300"/>
  <c r="M301"/>
  <c r="M302"/>
  <c r="M303"/>
  <c r="S304" i="18"/>
  <c r="M304" i="2"/>
  <c r="M305"/>
  <c r="M306"/>
  <c r="M307"/>
  <c r="M308"/>
  <c r="M309"/>
  <c r="M310"/>
  <c r="M311"/>
  <c r="S312" i="18"/>
  <c r="M312" i="2"/>
  <c r="M313"/>
  <c r="M314"/>
  <c r="M315"/>
  <c r="M316"/>
  <c r="M317"/>
  <c r="M318"/>
  <c r="M319"/>
  <c r="S320" i="18"/>
  <c r="M320" i="2"/>
  <c r="M321"/>
  <c r="M322"/>
  <c r="M323"/>
  <c r="M324"/>
  <c r="M325"/>
  <c r="M326"/>
  <c r="M327"/>
  <c r="S328" i="18"/>
  <c r="M328" i="2"/>
  <c r="M329"/>
  <c r="M330"/>
  <c r="M331"/>
  <c r="M332"/>
  <c r="M333"/>
  <c r="M334"/>
  <c r="M335"/>
  <c r="S336" i="18"/>
  <c r="M336" i="2"/>
  <c r="M337"/>
  <c r="M338"/>
  <c r="M339"/>
  <c r="M340"/>
  <c r="M341"/>
  <c r="M342"/>
  <c r="M343"/>
  <c r="S344" i="18"/>
  <c r="M344" i="2"/>
  <c r="M345"/>
  <c r="M346"/>
  <c r="M347"/>
  <c r="M348"/>
  <c r="M349"/>
  <c r="M350"/>
  <c r="M351"/>
  <c r="S352" i="18"/>
  <c r="M352" i="2"/>
  <c r="M353"/>
  <c r="M354"/>
  <c r="M355"/>
  <c r="M356"/>
  <c r="M357"/>
  <c r="M358"/>
  <c r="M359"/>
  <c r="S360" i="18"/>
  <c r="M360" i="2"/>
  <c r="M361"/>
  <c r="M362"/>
  <c r="M363"/>
  <c r="M364"/>
  <c r="M365"/>
  <c r="M366"/>
  <c r="M367"/>
  <c r="S368" i="18"/>
  <c r="M368" i="2"/>
  <c r="M369"/>
  <c r="M370"/>
  <c r="M371"/>
  <c r="M372"/>
  <c r="M373"/>
  <c r="M374"/>
  <c r="M375"/>
  <c r="S376" i="18"/>
  <c r="M376" i="2"/>
  <c r="M377"/>
  <c r="M378"/>
  <c r="M379"/>
  <c r="M380"/>
  <c r="M381"/>
  <c r="M382"/>
  <c r="M383"/>
  <c r="S384" i="18"/>
  <c r="M384" i="2"/>
  <c r="M385"/>
  <c r="M386"/>
  <c r="M387"/>
  <c r="M388"/>
  <c r="M389"/>
  <c r="M390"/>
  <c r="M391"/>
  <c r="S392" i="18"/>
  <c r="M392" i="2"/>
  <c r="M393"/>
  <c r="M394"/>
  <c r="M395"/>
  <c r="M396"/>
  <c r="M397"/>
  <c r="M398"/>
  <c r="M399"/>
  <c r="S400" i="18"/>
  <c r="M400" i="2"/>
  <c r="M401"/>
  <c r="M402"/>
  <c r="M403"/>
  <c r="M404"/>
  <c r="M405"/>
  <c r="M406"/>
  <c r="M407"/>
  <c r="S408" i="18"/>
  <c r="M408" i="2"/>
  <c r="M409"/>
  <c r="M410"/>
  <c r="M411"/>
  <c r="M412"/>
  <c r="M413"/>
  <c r="M414"/>
  <c r="M415"/>
  <c r="S416" i="18"/>
  <c r="M416" i="2"/>
  <c r="M417"/>
  <c r="M418"/>
  <c r="M419"/>
  <c r="M420"/>
  <c r="M421"/>
  <c r="M422"/>
  <c r="M423"/>
  <c r="S424" i="18"/>
  <c r="M424" i="2"/>
  <c r="M425"/>
  <c r="M426"/>
  <c r="M427"/>
  <c r="M428"/>
  <c r="M429"/>
  <c r="M430"/>
  <c r="M431"/>
  <c r="S432" i="18"/>
  <c r="M432" i="2"/>
  <c r="M433"/>
  <c r="M434"/>
  <c r="M435"/>
  <c r="M436"/>
  <c r="M437"/>
  <c r="M438"/>
  <c r="M439"/>
  <c r="S440" i="18"/>
  <c r="M440" i="2"/>
  <c r="M441"/>
  <c r="M442"/>
  <c r="M443"/>
  <c r="M444"/>
  <c r="M445"/>
  <c r="M446"/>
  <c r="M447"/>
  <c r="S448" i="18"/>
  <c r="M448" i="2"/>
  <c r="M449"/>
  <c r="M450"/>
  <c r="M451"/>
  <c r="M452"/>
  <c r="M453"/>
  <c r="M454"/>
  <c r="M455"/>
  <c r="S456" i="18"/>
  <c r="M456" i="2"/>
  <c r="M457"/>
  <c r="M458"/>
  <c r="M459"/>
  <c r="R382" i="11"/>
  <c r="R398"/>
  <c r="R430"/>
  <c r="R462"/>
  <c r="T164" i="10"/>
  <c r="M164"/>
  <c r="N164" s="1"/>
  <c r="T163"/>
  <c r="M163"/>
  <c r="N163" s="1"/>
  <c r="T162"/>
  <c r="M162"/>
  <c r="N162" s="1"/>
  <c r="T161"/>
  <c r="M161"/>
  <c r="N161" s="1"/>
  <c r="T160"/>
  <c r="M160"/>
  <c r="N160" s="1"/>
  <c r="T159"/>
  <c r="M159"/>
  <c r="N159" s="1"/>
  <c r="T158"/>
  <c r="M158"/>
  <c r="N158" s="1"/>
  <c r="T157"/>
  <c r="M157"/>
  <c r="N157" s="1"/>
  <c r="T156"/>
  <c r="M156"/>
  <c r="N156" s="1"/>
  <c r="T155"/>
  <c r="M155"/>
  <c r="N155" s="1"/>
  <c r="T154"/>
  <c r="M154"/>
  <c r="N154" s="1"/>
  <c r="T153"/>
  <c r="M153"/>
  <c r="N153" s="1"/>
  <c r="T152"/>
  <c r="M152"/>
  <c r="N152" s="1"/>
  <c r="T151"/>
  <c r="M151"/>
  <c r="N151" s="1"/>
  <c r="T150"/>
  <c r="M150"/>
  <c r="N150" s="1"/>
  <c r="T149"/>
  <c r="M149"/>
  <c r="N149" s="1"/>
  <c r="T148"/>
  <c r="M148"/>
  <c r="N148" s="1"/>
  <c r="T147"/>
  <c r="M147"/>
  <c r="N147" s="1"/>
  <c r="T146"/>
  <c r="M146"/>
  <c r="N146" s="1"/>
  <c r="T145"/>
  <c r="M145"/>
  <c r="N145" s="1"/>
  <c r="T144"/>
  <c r="M144"/>
  <c r="N144" s="1"/>
  <c r="T143"/>
  <c r="M143"/>
  <c r="N143" s="1"/>
  <c r="T142"/>
  <c r="M142"/>
  <c r="N142" s="1"/>
  <c r="T141"/>
  <c r="M141"/>
  <c r="N141" s="1"/>
  <c r="T140"/>
  <c r="M140"/>
  <c r="N140" s="1"/>
  <c r="T139"/>
  <c r="M139"/>
  <c r="N139" s="1"/>
  <c r="T138"/>
  <c r="M138"/>
  <c r="N138" s="1"/>
  <c r="T137"/>
  <c r="M137"/>
  <c r="N137" s="1"/>
  <c r="T136"/>
  <c r="M136"/>
  <c r="N136" s="1"/>
  <c r="T135"/>
  <c r="M135"/>
  <c r="N135" s="1"/>
  <c r="T134"/>
  <c r="M134"/>
  <c r="N134" s="1"/>
  <c r="T133"/>
  <c r="M133"/>
  <c r="N133" s="1"/>
  <c r="T132"/>
  <c r="M132"/>
  <c r="N132" s="1"/>
  <c r="T131"/>
  <c r="M131"/>
  <c r="N131" s="1"/>
  <c r="T130"/>
  <c r="M130"/>
  <c r="N130" s="1"/>
  <c r="T129"/>
  <c r="M129"/>
  <c r="N129" s="1"/>
  <c r="T128"/>
  <c r="M128"/>
  <c r="N128" s="1"/>
  <c r="T127"/>
  <c r="M127"/>
  <c r="N127" s="1"/>
  <c r="T126"/>
  <c r="M126"/>
  <c r="N126" s="1"/>
  <c r="T125"/>
  <c r="M125"/>
  <c r="N125" s="1"/>
  <c r="T124"/>
  <c r="M124"/>
  <c r="N124" s="1"/>
  <c r="T123"/>
  <c r="M123"/>
  <c r="N123" s="1"/>
  <c r="T122"/>
  <c r="M122"/>
  <c r="N122" s="1"/>
  <c r="T121"/>
  <c r="M121"/>
  <c r="N121" s="1"/>
  <c r="T120"/>
  <c r="M120"/>
  <c r="N120" s="1"/>
  <c r="T119"/>
  <c r="M119"/>
  <c r="N119" s="1"/>
  <c r="T118"/>
  <c r="M118"/>
  <c r="N118" s="1"/>
  <c r="T117"/>
  <c r="M117"/>
  <c r="N117" s="1"/>
  <c r="T116"/>
  <c r="M116"/>
  <c r="N116" s="1"/>
  <c r="T115"/>
  <c r="M115"/>
  <c r="N115" s="1"/>
  <c r="T114"/>
  <c r="M114"/>
  <c r="N114" s="1"/>
  <c r="T113"/>
  <c r="M113"/>
  <c r="N113" s="1"/>
  <c r="T112"/>
  <c r="M112"/>
  <c r="N112" s="1"/>
  <c r="T111"/>
  <c r="M111"/>
  <c r="N111" s="1"/>
  <c r="T110"/>
  <c r="M110"/>
  <c r="N110" s="1"/>
  <c r="T109"/>
  <c r="M109"/>
  <c r="N109" s="1"/>
  <c r="T108"/>
  <c r="M108"/>
  <c r="N108" s="1"/>
  <c r="T107"/>
  <c r="M107"/>
  <c r="N107" s="1"/>
  <c r="T106"/>
  <c r="M106"/>
  <c r="N106" s="1"/>
  <c r="T105"/>
  <c r="M105"/>
  <c r="N105" s="1"/>
  <c r="T104"/>
  <c r="M104"/>
  <c r="N104" s="1"/>
  <c r="T103"/>
  <c r="M103"/>
  <c r="N103" s="1"/>
  <c r="T102"/>
  <c r="M102"/>
  <c r="N102" s="1"/>
  <c r="T101"/>
  <c r="M101"/>
  <c r="N101" s="1"/>
  <c r="T100"/>
  <c r="M100"/>
  <c r="N100" s="1"/>
  <c r="T99"/>
  <c r="M99"/>
  <c r="N99" s="1"/>
  <c r="T98"/>
  <c r="M98"/>
  <c r="N98" s="1"/>
  <c r="T97"/>
  <c r="M97"/>
  <c r="N97" s="1"/>
  <c r="T96"/>
  <c r="M96"/>
  <c r="N96" s="1"/>
  <c r="T95"/>
  <c r="M95"/>
  <c r="N95" s="1"/>
  <c r="T94"/>
  <c r="M94"/>
  <c r="N94" s="1"/>
  <c r="T93"/>
  <c r="M93"/>
  <c r="N93" s="1"/>
  <c r="T92"/>
  <c r="M92"/>
  <c r="N92" s="1"/>
  <c r="T91"/>
  <c r="M91"/>
  <c r="N91" s="1"/>
  <c r="T90"/>
  <c r="M90"/>
  <c r="N90" s="1"/>
  <c r="T89"/>
  <c r="M89"/>
  <c r="N89" s="1"/>
  <c r="T88"/>
  <c r="M88"/>
  <c r="N88" s="1"/>
  <c r="T87"/>
  <c r="M87"/>
  <c r="N87" s="1"/>
  <c r="T86"/>
  <c r="M86"/>
  <c r="N86" s="1"/>
  <c r="T85"/>
  <c r="M85"/>
  <c r="N85" s="1"/>
  <c r="T84"/>
  <c r="M84"/>
  <c r="N84" s="1"/>
  <c r="T83"/>
  <c r="M83"/>
  <c r="N83" s="1"/>
  <c r="T82"/>
  <c r="M82"/>
  <c r="N82" s="1"/>
  <c r="T81"/>
  <c r="M81"/>
  <c r="N81" s="1"/>
  <c r="T80"/>
  <c r="M80"/>
  <c r="N80" s="1"/>
  <c r="T79"/>
  <c r="M79"/>
  <c r="N79" s="1"/>
  <c r="T78"/>
  <c r="M78"/>
  <c r="N78" s="1"/>
  <c r="T77"/>
  <c r="M77"/>
  <c r="N77" s="1"/>
  <c r="T76"/>
  <c r="M76"/>
  <c r="N76" s="1"/>
  <c r="T75"/>
  <c r="M75"/>
  <c r="N75" s="1"/>
  <c r="T74"/>
  <c r="M74"/>
  <c r="N74" s="1"/>
  <c r="T73"/>
  <c r="M73"/>
  <c r="N73" s="1"/>
  <c r="T72"/>
  <c r="M72"/>
  <c r="N72" s="1"/>
  <c r="T71"/>
  <c r="M71"/>
  <c r="N71" s="1"/>
  <c r="T70"/>
  <c r="M70"/>
  <c r="N70" s="1"/>
  <c r="T69"/>
  <c r="M69"/>
  <c r="N69" s="1"/>
  <c r="T68"/>
  <c r="M68"/>
  <c r="N68" s="1"/>
  <c r="T67"/>
  <c r="M67"/>
  <c r="N67" s="1"/>
  <c r="T66"/>
  <c r="M66"/>
  <c r="N66" s="1"/>
  <c r="T65"/>
  <c r="M65"/>
  <c r="N65" s="1"/>
  <c r="T64"/>
  <c r="M64"/>
  <c r="N64" s="1"/>
  <c r="T63"/>
  <c r="M63"/>
  <c r="N63" s="1"/>
  <c r="T62"/>
  <c r="M62"/>
  <c r="N62" s="1"/>
  <c r="T61"/>
  <c r="M61"/>
  <c r="N61" s="1"/>
  <c r="T60"/>
  <c r="M60"/>
  <c r="N60" s="1"/>
  <c r="T59"/>
  <c r="M59"/>
  <c r="N59" s="1"/>
  <c r="T58"/>
  <c r="M58"/>
  <c r="N58" s="1"/>
  <c r="T57"/>
  <c r="M57"/>
  <c r="N57" s="1"/>
  <c r="T56"/>
  <c r="M56"/>
  <c r="N56" s="1"/>
  <c r="T55"/>
  <c r="M55"/>
  <c r="N55" s="1"/>
  <c r="T54"/>
  <c r="M54"/>
  <c r="N54" s="1"/>
  <c r="T53"/>
  <c r="M53"/>
  <c r="N53" s="1"/>
  <c r="T52"/>
  <c r="M52"/>
  <c r="N52" s="1"/>
  <c r="T51"/>
  <c r="M51"/>
  <c r="N51" s="1"/>
  <c r="T50"/>
  <c r="M50"/>
  <c r="N50" s="1"/>
  <c r="T49"/>
  <c r="M49"/>
  <c r="N49" s="1"/>
  <c r="T48"/>
  <c r="M48"/>
  <c r="N48" s="1"/>
  <c r="T47"/>
  <c r="M47"/>
  <c r="N47" s="1"/>
  <c r="T46"/>
  <c r="M46"/>
  <c r="N46" s="1"/>
  <c r="T45"/>
  <c r="M45"/>
  <c r="N45" s="1"/>
  <c r="T44"/>
  <c r="M44"/>
  <c r="N44" s="1"/>
  <c r="T43"/>
  <c r="M43"/>
  <c r="N43" s="1"/>
  <c r="T42"/>
  <c r="M42"/>
  <c r="N42" s="1"/>
  <c r="T41"/>
  <c r="M41"/>
  <c r="N41" s="1"/>
  <c r="T40"/>
  <c r="M40"/>
  <c r="N40" s="1"/>
  <c r="T39"/>
  <c r="M39"/>
  <c r="N39" s="1"/>
  <c r="T38"/>
  <c r="M38"/>
  <c r="N38" s="1"/>
  <c r="T37"/>
  <c r="M37"/>
  <c r="N37" s="1"/>
  <c r="T36"/>
  <c r="M36"/>
  <c r="N36" s="1"/>
  <c r="T35"/>
  <c r="M35"/>
  <c r="N35" s="1"/>
  <c r="T34"/>
  <c r="M34"/>
  <c r="N34" s="1"/>
  <c r="T33"/>
  <c r="M33"/>
  <c r="N33" s="1"/>
  <c r="T32"/>
  <c r="M32"/>
  <c r="N32" s="1"/>
  <c r="T31"/>
  <c r="M31"/>
  <c r="N31" s="1"/>
  <c r="T30"/>
  <c r="M30"/>
  <c r="N30" s="1"/>
  <c r="T29"/>
  <c r="M29"/>
  <c r="N29" s="1"/>
  <c r="T28"/>
  <c r="M28"/>
  <c r="N28" s="1"/>
  <c r="T27"/>
  <c r="M27"/>
  <c r="N27" s="1"/>
  <c r="T26"/>
  <c r="M26"/>
  <c r="N26" s="1"/>
  <c r="T25"/>
  <c r="M25"/>
  <c r="N25" s="1"/>
  <c r="T24"/>
  <c r="M24"/>
  <c r="N24" s="1"/>
  <c r="T23"/>
  <c r="M23"/>
  <c r="N23" s="1"/>
  <c r="T22"/>
  <c r="M22"/>
  <c r="N22" s="1"/>
  <c r="T21"/>
  <c r="M21"/>
  <c r="N21" s="1"/>
  <c r="T20"/>
  <c r="M20"/>
  <c r="N20" s="1"/>
  <c r="T19"/>
  <c r="M19"/>
  <c r="N19" s="1"/>
  <c r="T18"/>
  <c r="M18"/>
  <c r="N18" s="1"/>
  <c r="T17"/>
  <c r="M17"/>
  <c r="N17" s="1"/>
  <c r="T16"/>
  <c r="M16"/>
  <c r="N16" s="1"/>
  <c r="T15"/>
  <c r="M15"/>
  <c r="N15" s="1"/>
  <c r="T14"/>
  <c r="M14"/>
  <c r="N14" s="1"/>
  <c r="T13"/>
  <c r="M13"/>
  <c r="N13" s="1"/>
  <c r="T12"/>
  <c r="M12"/>
  <c r="N12" s="1"/>
  <c r="T11"/>
  <c r="M11"/>
  <c r="N11" s="1"/>
  <c r="T10"/>
  <c r="M10"/>
  <c r="N10" s="1"/>
  <c r="T9"/>
  <c r="M9"/>
  <c r="N9" s="1"/>
  <c r="T8"/>
  <c r="AK8" i="18" s="1"/>
  <c r="M8" i="10"/>
  <c r="Z30" i="11"/>
  <c r="M8" i="9"/>
  <c r="AJ8" i="18" s="1"/>
  <c r="F8" i="9"/>
  <c r="G8" s="1"/>
  <c r="L8" i="18" s="1"/>
  <c r="Z8" s="1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L8" i="8"/>
  <c r="AI8" i="18" s="1"/>
  <c r="E8" i="8"/>
  <c r="F8" s="1"/>
  <c r="K8" i="18" s="1"/>
  <c r="Y8" s="1"/>
  <c r="M8" i="7"/>
  <c r="AH16" i="11" s="1"/>
  <c r="F8" i="7"/>
  <c r="G8" s="1"/>
  <c r="W164" i="18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19"/>
  <c r="M8" i="6"/>
  <c r="AG8" i="18" s="1"/>
  <c r="F8" i="6"/>
  <c r="M8" i="5"/>
  <c r="AF8" i="18" s="1"/>
  <c r="F8" i="5"/>
  <c r="L8" i="3"/>
  <c r="AD8" i="18" s="1"/>
  <c r="E8" i="3"/>
  <c r="F8" s="1"/>
  <c r="F8" i="18" s="1"/>
  <c r="T8" s="1"/>
  <c r="M164" i="2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AC8" i="18" s="1"/>
  <c r="F8" i="2"/>
  <c r="G8" s="1"/>
  <c r="M8" i="1"/>
  <c r="AB8" i="18" s="1"/>
  <c r="F8" i="1"/>
  <c r="G8" s="1"/>
  <c r="D8" i="18" s="1"/>
  <c r="R8" s="1"/>
  <c r="AA287" l="1"/>
  <c r="AK458"/>
  <c r="AK458" i="13"/>
  <c r="AK456" i="18"/>
  <c r="AK456" i="13"/>
  <c r="AK454" i="18"/>
  <c r="AK454" i="13"/>
  <c r="AK452" i="18"/>
  <c r="AK452" i="13"/>
  <c r="AK450" i="18"/>
  <c r="AK450" i="13"/>
  <c r="AK448" i="18"/>
  <c r="AK448" i="13"/>
  <c r="AK446" i="18"/>
  <c r="AK446" i="13"/>
  <c r="AK444" i="18"/>
  <c r="AK444" i="13"/>
  <c r="AK442" i="18"/>
  <c r="AK442" i="13"/>
  <c r="AK440" i="18"/>
  <c r="AK440" i="13"/>
  <c r="AK438" i="18"/>
  <c r="AK438" i="13"/>
  <c r="AK436" i="18"/>
  <c r="AK436" i="13"/>
  <c r="AK434" i="18"/>
  <c r="AK434" i="13"/>
  <c r="AK432" i="18"/>
  <c r="AK432" i="13"/>
  <c r="AK430" i="18"/>
  <c r="AK430" i="13"/>
  <c r="AK428" i="18"/>
  <c r="AK428" i="13"/>
  <c r="AK426" i="18"/>
  <c r="AK426" i="13"/>
  <c r="AK424" i="18"/>
  <c r="AK424" i="13"/>
  <c r="AK422" i="18"/>
  <c r="AK422" i="13"/>
  <c r="AK420" i="18"/>
  <c r="AK420" i="13"/>
  <c r="AK418" i="18"/>
  <c r="AK418" i="13"/>
  <c r="AK416" i="18"/>
  <c r="AK416" i="13"/>
  <c r="AK414" i="18"/>
  <c r="AK414" i="13"/>
  <c r="AK412" i="18"/>
  <c r="AK412" i="13"/>
  <c r="AK410" i="18"/>
  <c r="AK410" i="13"/>
  <c r="AK408" i="18"/>
  <c r="AK408" i="13"/>
  <c r="AK406" i="18"/>
  <c r="AK406" i="13"/>
  <c r="AK404" i="18"/>
  <c r="AK404" i="13"/>
  <c r="AK402" i="18"/>
  <c r="AK402" i="13"/>
  <c r="AK400" i="18"/>
  <c r="AK400" i="13"/>
  <c r="AK398" i="18"/>
  <c r="AK398" i="13"/>
  <c r="AK396" i="18"/>
  <c r="AK396" i="13"/>
  <c r="AK394" i="18"/>
  <c r="AK394" i="13"/>
  <c r="AK392" i="18"/>
  <c r="AK392" i="13"/>
  <c r="AK390" i="18"/>
  <c r="AK390" i="13"/>
  <c r="AK388" i="18"/>
  <c r="AK388" i="13"/>
  <c r="AK386" i="18"/>
  <c r="AK386" i="13"/>
  <c r="AK384" i="18"/>
  <c r="AK384" i="13"/>
  <c r="AK382" i="18"/>
  <c r="AK382" i="13"/>
  <c r="AK380" i="18"/>
  <c r="AK380" i="13"/>
  <c r="AK378" i="18"/>
  <c r="AK378" i="13"/>
  <c r="AK376" i="18"/>
  <c r="AK376" i="13"/>
  <c r="AK374" i="18"/>
  <c r="AK374" i="13"/>
  <c r="AK372" i="18"/>
  <c r="AK372" i="13"/>
  <c r="AK370" i="18"/>
  <c r="AK370" i="13"/>
  <c r="AK368" i="18"/>
  <c r="AK368" i="13"/>
  <c r="AK366" i="18"/>
  <c r="AK366" i="13"/>
  <c r="AK364" i="18"/>
  <c r="AK364" i="13"/>
  <c r="AK362" i="18"/>
  <c r="AK362" i="13"/>
  <c r="AK360" i="18"/>
  <c r="AK360" i="13"/>
  <c r="AK358" i="18"/>
  <c r="AK358" i="13"/>
  <c r="AK356" i="18"/>
  <c r="AK356" i="13"/>
  <c r="AK354" i="18"/>
  <c r="AK354" i="13"/>
  <c r="AK352" i="18"/>
  <c r="AK352" i="13"/>
  <c r="AK350" i="18"/>
  <c r="AK350" i="13"/>
  <c r="AK348" i="18"/>
  <c r="AK348" i="13"/>
  <c r="AK346" i="18"/>
  <c r="AK346" i="13"/>
  <c r="AK344" i="18"/>
  <c r="AK344" i="13"/>
  <c r="AK342" i="18"/>
  <c r="AK342" i="13"/>
  <c r="AK340" i="18"/>
  <c r="AK340" i="13"/>
  <c r="AK338" i="18"/>
  <c r="AK338" i="13"/>
  <c r="AK336" i="18"/>
  <c r="AK336" i="13"/>
  <c r="AK334" i="18"/>
  <c r="AK334" i="13"/>
  <c r="AK332" i="18"/>
  <c r="AK332" i="13"/>
  <c r="AK330" i="18"/>
  <c r="AK330" i="13"/>
  <c r="AK328" i="18"/>
  <c r="AK328" i="13"/>
  <c r="AK326" i="18"/>
  <c r="AK326" i="13"/>
  <c r="AK324" i="18"/>
  <c r="AK324" i="13"/>
  <c r="AK322" i="18"/>
  <c r="AK322" i="13"/>
  <c r="AK320" i="18"/>
  <c r="AK320" i="13"/>
  <c r="AK318" i="18"/>
  <c r="AK318" i="13"/>
  <c r="AK316" i="18"/>
  <c r="AK316" i="13"/>
  <c r="AK314" i="18"/>
  <c r="AK314" i="13"/>
  <c r="AK312" i="18"/>
  <c r="AK312" i="13"/>
  <c r="AK310" i="18"/>
  <c r="AK310" i="13"/>
  <c r="AK308" i="18"/>
  <c r="AK308" i="13"/>
  <c r="AK306" i="18"/>
  <c r="AK306" i="13"/>
  <c r="AK304" i="18"/>
  <c r="AK304" i="13"/>
  <c r="AK302" i="18"/>
  <c r="AK302" i="13"/>
  <c r="AK300" i="18"/>
  <c r="AK300" i="13"/>
  <c r="AK298" i="18"/>
  <c r="AK298" i="13"/>
  <c r="AK296" i="18"/>
  <c r="AK296" i="13"/>
  <c r="AK294" i="18"/>
  <c r="AK294" i="13"/>
  <c r="AK292" i="18"/>
  <c r="AK292" i="13"/>
  <c r="AK290" i="18"/>
  <c r="AK290" i="13"/>
  <c r="AK288" i="18"/>
  <c r="AK288" i="13"/>
  <c r="AK286" i="18"/>
  <c r="AK286" i="13"/>
  <c r="AK284" i="18"/>
  <c r="AK284" i="13"/>
  <c r="AK282" i="18"/>
  <c r="AK282" i="13"/>
  <c r="AK280" i="18"/>
  <c r="AK280" i="13"/>
  <c r="AK278" i="18"/>
  <c r="AK278" i="13"/>
  <c r="AK276" i="18"/>
  <c r="AK276" i="13"/>
  <c r="AK274" i="18"/>
  <c r="AK274" i="13"/>
  <c r="AK272" i="18"/>
  <c r="AK272" i="13"/>
  <c r="AK270" i="18"/>
  <c r="AK270" i="13"/>
  <c r="AK268" i="18"/>
  <c r="AK268" i="13"/>
  <c r="AK266" i="18"/>
  <c r="AK266" i="13"/>
  <c r="AK264" i="18"/>
  <c r="AK264" i="13"/>
  <c r="AK262" i="18"/>
  <c r="AK262" i="13"/>
  <c r="AK260" i="18"/>
  <c r="AK260" i="13"/>
  <c r="AK258" i="18"/>
  <c r="AK258" i="13"/>
  <c r="AK256" i="18"/>
  <c r="AK256" i="13"/>
  <c r="AK254" i="18"/>
  <c r="AK254" i="13"/>
  <c r="AK252" i="18"/>
  <c r="AK252" i="13"/>
  <c r="AK250" i="18"/>
  <c r="AK250" i="13"/>
  <c r="AK248" i="18"/>
  <c r="AK248" i="13"/>
  <c r="AK246" i="18"/>
  <c r="AK246" i="13"/>
  <c r="AK244" i="18"/>
  <c r="AK244" i="13"/>
  <c r="AK242" i="18"/>
  <c r="AK242" i="13"/>
  <c r="AK240" i="18"/>
  <c r="AK240" i="13"/>
  <c r="AK238" i="18"/>
  <c r="AK238" i="13"/>
  <c r="AK236" i="18"/>
  <c r="AK236" i="13"/>
  <c r="AK234" i="18"/>
  <c r="AK234" i="13"/>
  <c r="AK232" i="18"/>
  <c r="AK232" i="13"/>
  <c r="AK230" i="18"/>
  <c r="AK230" i="13"/>
  <c r="AK228" i="18"/>
  <c r="AK228" i="13"/>
  <c r="AK226" i="18"/>
  <c r="AK226" i="13"/>
  <c r="AK224" i="18"/>
  <c r="AK224" i="13"/>
  <c r="AK222" i="18"/>
  <c r="AK222" i="13"/>
  <c r="AK220" i="18"/>
  <c r="AK220" i="13"/>
  <c r="AK218" i="18"/>
  <c r="AK218" i="13"/>
  <c r="AK216" i="18"/>
  <c r="AK216" i="13"/>
  <c r="AK214" i="18"/>
  <c r="AK214" i="13"/>
  <c r="AK212" i="18"/>
  <c r="AK212" i="13"/>
  <c r="AK210" i="18"/>
  <c r="AK210" i="13"/>
  <c r="AK208" i="18"/>
  <c r="AK208" i="13"/>
  <c r="AK206" i="18"/>
  <c r="AK206" i="13"/>
  <c r="AK204" i="18"/>
  <c r="AK204" i="13"/>
  <c r="AK202" i="18"/>
  <c r="AK202" i="13"/>
  <c r="AK200" i="18"/>
  <c r="AK200" i="13"/>
  <c r="AK198" i="18"/>
  <c r="AK198" i="13"/>
  <c r="AK196" i="18"/>
  <c r="AK196" i="13"/>
  <c r="AK194" i="18"/>
  <c r="AK194" i="13"/>
  <c r="AK192" i="18"/>
  <c r="AK192" i="13"/>
  <c r="AK190" i="18"/>
  <c r="AK190" i="13"/>
  <c r="AK188" i="18"/>
  <c r="AK188" i="13"/>
  <c r="AK186" i="18"/>
  <c r="AK186" i="13"/>
  <c r="AK184" i="18"/>
  <c r="AK184" i="13"/>
  <c r="AK182" i="18"/>
  <c r="AK182" i="13"/>
  <c r="AK180" i="18"/>
  <c r="AK180" i="13"/>
  <c r="AK178" i="18"/>
  <c r="AK178" i="13"/>
  <c r="AK176" i="18"/>
  <c r="AK176" i="13"/>
  <c r="AK174" i="18"/>
  <c r="AK174" i="13"/>
  <c r="AK172" i="18"/>
  <c r="AK172" i="13"/>
  <c r="AK170" i="18"/>
  <c r="AK170" i="13"/>
  <c r="AK168" i="18"/>
  <c r="AK168" i="13"/>
  <c r="AK166" i="18"/>
  <c r="AK166" i="13"/>
  <c r="AK10" i="18"/>
  <c r="AK10" i="13"/>
  <c r="AK12" i="18"/>
  <c r="AK12" i="13"/>
  <c r="AK14" i="18"/>
  <c r="AK14" i="13"/>
  <c r="AK16" i="18"/>
  <c r="AK16" i="13"/>
  <c r="AK18" i="18"/>
  <c r="AK18" i="13"/>
  <c r="AK20" i="18"/>
  <c r="AK20" i="13"/>
  <c r="AK22" i="18"/>
  <c r="AK22" i="13"/>
  <c r="AK24" i="18"/>
  <c r="AK24" i="13"/>
  <c r="AK26" i="18"/>
  <c r="AK26" i="13"/>
  <c r="AK28" i="18"/>
  <c r="AK28" i="13"/>
  <c r="AK30" i="18"/>
  <c r="AK30" i="13"/>
  <c r="AK32" i="18"/>
  <c r="AK32" i="13"/>
  <c r="AK34" i="18"/>
  <c r="AK34" i="13"/>
  <c r="AK36" i="18"/>
  <c r="AK36" i="13"/>
  <c r="AK38" i="18"/>
  <c r="AK38" i="13"/>
  <c r="AK40" i="18"/>
  <c r="AK40" i="13"/>
  <c r="AK42" i="18"/>
  <c r="AK42" i="13"/>
  <c r="AK44" i="18"/>
  <c r="AK44" i="13"/>
  <c r="AK46" i="18"/>
  <c r="AK46" i="13"/>
  <c r="AK48" i="18"/>
  <c r="AK48" i="13"/>
  <c r="AK50" i="18"/>
  <c r="AK50" i="13"/>
  <c r="AK52" i="18"/>
  <c r="AK52" i="13"/>
  <c r="AK54" i="18"/>
  <c r="AK54" i="13"/>
  <c r="AK56" i="18"/>
  <c r="AK56" i="13"/>
  <c r="AK58" i="18"/>
  <c r="AK58" i="13"/>
  <c r="AK60" i="18"/>
  <c r="AK60" i="13"/>
  <c r="AK62" i="18"/>
  <c r="AK62" i="13"/>
  <c r="AK64" i="18"/>
  <c r="AK64" i="13"/>
  <c r="AK66" i="18"/>
  <c r="AK66" i="13"/>
  <c r="AK68" i="18"/>
  <c r="AK68" i="13"/>
  <c r="AK70" i="18"/>
  <c r="AK70" i="13"/>
  <c r="AK72" i="18"/>
  <c r="AK72" i="13"/>
  <c r="AK74" i="18"/>
  <c r="AK74" i="13"/>
  <c r="AK76" i="18"/>
  <c r="AK76" i="13"/>
  <c r="AK78" i="18"/>
  <c r="AK78" i="13"/>
  <c r="AK80" i="18"/>
  <c r="AK80" i="13"/>
  <c r="AK82" i="18"/>
  <c r="AK82" i="13"/>
  <c r="AK84" i="18"/>
  <c r="AK84" i="13"/>
  <c r="AK86" i="18"/>
  <c r="AK86" i="13"/>
  <c r="AK88" i="18"/>
  <c r="AK88" i="13"/>
  <c r="AK90" i="18"/>
  <c r="AK90" i="13"/>
  <c r="AK92" i="18"/>
  <c r="AK92" i="13"/>
  <c r="AK94" i="18"/>
  <c r="AK94" i="13"/>
  <c r="AK96" i="18"/>
  <c r="AK96" i="13"/>
  <c r="AK98" i="18"/>
  <c r="AK98" i="13"/>
  <c r="AK100" i="18"/>
  <c r="AK100" i="13"/>
  <c r="AK102" i="18"/>
  <c r="AK102" i="13"/>
  <c r="AK104" i="18"/>
  <c r="AK104" i="13"/>
  <c r="AK106" i="18"/>
  <c r="AK106" i="13"/>
  <c r="AK108" i="18"/>
  <c r="AK108" i="13"/>
  <c r="AK110" i="18"/>
  <c r="AK110" i="13"/>
  <c r="AK112" i="18"/>
  <c r="AK112" i="13"/>
  <c r="AK114" i="18"/>
  <c r="AK114" i="13"/>
  <c r="AK116" i="18"/>
  <c r="AK116" i="13"/>
  <c r="AK118" i="18"/>
  <c r="AK118" i="13"/>
  <c r="AK120" i="18"/>
  <c r="AK120" i="13"/>
  <c r="AK122" i="18"/>
  <c r="AK122" i="13"/>
  <c r="AK124" i="18"/>
  <c r="AK124" i="13"/>
  <c r="AK126" i="18"/>
  <c r="AK126" i="13"/>
  <c r="AK128" i="18"/>
  <c r="AK128" i="13"/>
  <c r="AK130" i="18"/>
  <c r="AK130" i="13"/>
  <c r="AK132" i="18"/>
  <c r="AK132" i="13"/>
  <c r="AK134" i="18"/>
  <c r="AK134" i="13"/>
  <c r="AK136" i="18"/>
  <c r="AK136" i="13"/>
  <c r="AK138" i="18"/>
  <c r="AK138" i="13"/>
  <c r="AK140" i="18"/>
  <c r="AK140" i="13"/>
  <c r="AK142" i="18"/>
  <c r="AK142" i="13"/>
  <c r="AK144" i="18"/>
  <c r="AK144" i="13"/>
  <c r="AK146" i="18"/>
  <c r="AK146" i="13"/>
  <c r="AK148" i="18"/>
  <c r="AK148" i="13"/>
  <c r="AK150" i="18"/>
  <c r="AK150" i="13"/>
  <c r="AK152" i="18"/>
  <c r="AK152" i="13"/>
  <c r="AK154" i="18"/>
  <c r="AK154" i="13"/>
  <c r="AK156" i="18"/>
  <c r="AK156" i="13"/>
  <c r="AK158" i="18"/>
  <c r="AK158" i="13"/>
  <c r="AK160" i="18"/>
  <c r="AK160" i="13"/>
  <c r="AK162" i="18"/>
  <c r="AK162" i="13"/>
  <c r="AK164" i="18"/>
  <c r="AK164" i="13"/>
  <c r="AA457" i="18"/>
  <c r="AA455"/>
  <c r="AA449"/>
  <c r="AA447"/>
  <c r="AA441"/>
  <c r="AA439"/>
  <c r="AA433"/>
  <c r="AA425"/>
  <c r="AA423"/>
  <c r="AA417"/>
  <c r="AA409"/>
  <c r="AA407"/>
  <c r="AA401"/>
  <c r="AA399"/>
  <c r="AA393"/>
  <c r="AA391"/>
  <c r="AA385"/>
  <c r="AA383"/>
  <c r="AA377"/>
  <c r="AA369"/>
  <c r="AA361"/>
  <c r="AA359"/>
  <c r="AA353"/>
  <c r="AA351"/>
  <c r="AA345"/>
  <c r="AA337"/>
  <c r="AA335"/>
  <c r="AA329"/>
  <c r="AA321"/>
  <c r="AA319"/>
  <c r="AA313"/>
  <c r="AA311"/>
  <c r="AA305"/>
  <c r="AA297"/>
  <c r="AA289"/>
  <c r="AA281"/>
  <c r="AA273"/>
  <c r="AA271"/>
  <c r="AA265"/>
  <c r="AA257"/>
  <c r="AA255"/>
  <c r="AA249"/>
  <c r="AA247"/>
  <c r="AA241"/>
  <c r="AA239"/>
  <c r="AA233"/>
  <c r="AA231"/>
  <c r="AA225"/>
  <c r="AA223"/>
  <c r="AA217"/>
  <c r="AA215"/>
  <c r="AA209"/>
  <c r="AA207"/>
  <c r="AA201"/>
  <c r="AA199"/>
  <c r="AA193"/>
  <c r="AA191"/>
  <c r="AA185"/>
  <c r="AA183"/>
  <c r="AA177"/>
  <c r="AA175"/>
  <c r="AA169"/>
  <c r="AA167"/>
  <c r="AK459"/>
  <c r="AK459" i="13"/>
  <c r="AK457" i="18"/>
  <c r="AK457" i="13"/>
  <c r="AK455" i="18"/>
  <c r="AK455" i="13"/>
  <c r="AK453" i="18"/>
  <c r="AK453" i="13"/>
  <c r="AK451" i="18"/>
  <c r="AK451" i="13"/>
  <c r="AK449" i="18"/>
  <c r="AK449" i="13"/>
  <c r="AK447" i="18"/>
  <c r="AK447" i="13"/>
  <c r="AK445" i="18"/>
  <c r="AK445" i="13"/>
  <c r="AK443" i="18"/>
  <c r="AK443" i="13"/>
  <c r="AK441" i="18"/>
  <c r="AK441" i="13"/>
  <c r="AK439" i="18"/>
  <c r="AK439" i="13"/>
  <c r="AK437" i="18"/>
  <c r="AK437" i="13"/>
  <c r="AK435" i="18"/>
  <c r="AK435" i="13"/>
  <c r="AK433" i="18"/>
  <c r="AK433" i="13"/>
  <c r="AK431" i="18"/>
  <c r="AK431" i="13"/>
  <c r="AK429" i="18"/>
  <c r="AK429" i="13"/>
  <c r="AK427" i="18"/>
  <c r="AK427" i="13"/>
  <c r="AK425" i="18"/>
  <c r="AK425" i="13"/>
  <c r="AK423" i="18"/>
  <c r="AK423" i="13"/>
  <c r="AK421" i="18"/>
  <c r="AK421" i="13"/>
  <c r="AK419" i="18"/>
  <c r="AK419" i="13"/>
  <c r="AK417" i="18"/>
  <c r="AK417" i="13"/>
  <c r="AK415" i="18"/>
  <c r="AK415" i="13"/>
  <c r="AK413" i="18"/>
  <c r="AK413" i="13"/>
  <c r="AK411" i="18"/>
  <c r="AK411" i="13"/>
  <c r="AK409" i="18"/>
  <c r="AK409" i="13"/>
  <c r="AK407" i="18"/>
  <c r="AK407" i="13"/>
  <c r="AK405" i="18"/>
  <c r="AK405" i="13"/>
  <c r="AK403" i="18"/>
  <c r="AK403" i="13"/>
  <c r="AK401" i="18"/>
  <c r="AK401" i="13"/>
  <c r="AK399" i="18"/>
  <c r="AK399" i="13"/>
  <c r="AK397" i="18"/>
  <c r="AK397" i="13"/>
  <c r="AK395" i="18"/>
  <c r="AK395" i="13"/>
  <c r="AK393" i="18"/>
  <c r="AK393" i="13"/>
  <c r="AK391" i="18"/>
  <c r="AK391" i="13"/>
  <c r="AK389" i="18"/>
  <c r="AK389" i="13"/>
  <c r="AK387" i="18"/>
  <c r="AK387" i="13"/>
  <c r="AK385" i="18"/>
  <c r="AK385" i="13"/>
  <c r="AK383" i="18"/>
  <c r="AK383" i="13"/>
  <c r="AK381" i="18"/>
  <c r="AK381" i="13"/>
  <c r="AK379" i="18"/>
  <c r="AK379" i="13"/>
  <c r="AK377" i="18"/>
  <c r="AK377" i="13"/>
  <c r="AK375" i="18"/>
  <c r="AK375" i="13"/>
  <c r="AK373" i="18"/>
  <c r="AK373" i="13"/>
  <c r="AK371" i="18"/>
  <c r="AK371" i="13"/>
  <c r="AK369" i="18"/>
  <c r="AK369" i="13"/>
  <c r="AK367" i="18"/>
  <c r="AK367" i="13"/>
  <c r="AK365" i="18"/>
  <c r="AK365" i="13"/>
  <c r="AK363" i="18"/>
  <c r="AK363" i="13"/>
  <c r="AK361" i="18"/>
  <c r="AK361" i="13"/>
  <c r="AK359" i="18"/>
  <c r="AK359" i="13"/>
  <c r="AK357" i="18"/>
  <c r="AK357" i="13"/>
  <c r="AK355" i="18"/>
  <c r="AK355" i="13"/>
  <c r="AK353" i="18"/>
  <c r="AK353" i="13"/>
  <c r="AK351" i="18"/>
  <c r="AK351" i="13"/>
  <c r="AK349" i="18"/>
  <c r="AK349" i="13"/>
  <c r="AK347" i="18"/>
  <c r="AK347" i="13"/>
  <c r="AK345" i="18"/>
  <c r="AK345" i="13"/>
  <c r="AK343" i="18"/>
  <c r="AK343" i="13"/>
  <c r="AK341" i="18"/>
  <c r="AK341" i="13"/>
  <c r="AK339" i="18"/>
  <c r="AK339" i="13"/>
  <c r="AK337" i="18"/>
  <c r="AK337" i="13"/>
  <c r="AK335" i="18"/>
  <c r="AK335" i="13"/>
  <c r="AK333" i="18"/>
  <c r="AK333" i="13"/>
  <c r="AK331" i="18"/>
  <c r="AK331" i="13"/>
  <c r="AK329" i="18"/>
  <c r="AK329" i="13"/>
  <c r="AK327" i="18"/>
  <c r="AK327" i="13"/>
  <c r="AK325" i="18"/>
  <c r="AK325" i="13"/>
  <c r="AK323" i="18"/>
  <c r="AK323" i="13"/>
  <c r="AK321" i="18"/>
  <c r="AK321" i="13"/>
  <c r="AK319" i="18"/>
  <c r="AK319" i="13"/>
  <c r="AK317" i="18"/>
  <c r="AK317" i="13"/>
  <c r="AK315" i="18"/>
  <c r="AK315" i="13"/>
  <c r="AK313" i="18"/>
  <c r="AK313" i="13"/>
  <c r="AK311" i="18"/>
  <c r="AK311" i="13"/>
  <c r="AK309" i="18"/>
  <c r="AK309" i="13"/>
  <c r="AK307" i="18"/>
  <c r="AK307" i="13"/>
  <c r="AK305" i="18"/>
  <c r="AK305" i="13"/>
  <c r="AK303" i="18"/>
  <c r="AK303" i="13"/>
  <c r="AK301" i="18"/>
  <c r="AK301" i="13"/>
  <c r="AK299" i="18"/>
  <c r="AK299" i="13"/>
  <c r="AK297" i="18"/>
  <c r="AK297" i="13"/>
  <c r="AK295" i="18"/>
  <c r="AK295" i="13"/>
  <c r="AK293" i="18"/>
  <c r="AK293" i="13"/>
  <c r="AK291" i="18"/>
  <c r="AK291" i="13"/>
  <c r="AK289" i="18"/>
  <c r="AK289" i="13"/>
  <c r="AK287" i="18"/>
  <c r="AK287" i="13"/>
  <c r="AK285" i="18"/>
  <c r="AK285" i="13"/>
  <c r="AK283" i="18"/>
  <c r="AK283" i="13"/>
  <c r="AK281" i="18"/>
  <c r="AK281" i="13"/>
  <c r="AK279" i="18"/>
  <c r="AK279" i="13"/>
  <c r="AK277" i="18"/>
  <c r="AK277" i="13"/>
  <c r="AK275" i="18"/>
  <c r="AK275" i="13"/>
  <c r="AK273" i="18"/>
  <c r="AK273" i="13"/>
  <c r="AK271" i="18"/>
  <c r="AK271" i="13"/>
  <c r="AK269" i="18"/>
  <c r="AK269" i="13"/>
  <c r="AK267" i="18"/>
  <c r="AK267" i="13"/>
  <c r="AK265" i="18"/>
  <c r="AK265" i="13"/>
  <c r="AK263" i="18"/>
  <c r="AK263" i="13"/>
  <c r="AK261" i="18"/>
  <c r="AK261" i="13"/>
  <c r="AK259" i="18"/>
  <c r="AK259" i="13"/>
  <c r="AK257" i="18"/>
  <c r="AK257" i="13"/>
  <c r="AK255" i="18"/>
  <c r="AK255" i="13"/>
  <c r="AK253" i="18"/>
  <c r="AK253" i="13"/>
  <c r="AK251" i="18"/>
  <c r="AK251" i="13"/>
  <c r="AK249" i="18"/>
  <c r="AK249" i="13"/>
  <c r="AK247" i="18"/>
  <c r="AK247" i="13"/>
  <c r="AK245" i="18"/>
  <c r="AK245" i="13"/>
  <c r="AK243" i="18"/>
  <c r="AK243" i="13"/>
  <c r="AK241" i="18"/>
  <c r="AK241" i="13"/>
  <c r="AK239" i="18"/>
  <c r="AK239" i="13"/>
  <c r="AK237" i="18"/>
  <c r="AK237" i="13"/>
  <c r="AK235" i="18"/>
  <c r="AK235" i="13"/>
  <c r="AK233" i="18"/>
  <c r="AK233" i="13"/>
  <c r="AK231" i="18"/>
  <c r="AK231" i="13"/>
  <c r="AK229" i="18"/>
  <c r="AK229" i="13"/>
  <c r="AK227" i="18"/>
  <c r="AK227" i="13"/>
  <c r="AK225" i="18"/>
  <c r="AK225" i="13"/>
  <c r="AK223" i="18"/>
  <c r="AK223" i="13"/>
  <c r="AK221" i="18"/>
  <c r="AK221" i="13"/>
  <c r="AK219" i="18"/>
  <c r="AK219" i="13"/>
  <c r="AK217" i="18"/>
  <c r="AK217" i="13"/>
  <c r="AK215" i="18"/>
  <c r="AK215" i="13"/>
  <c r="AK213" i="18"/>
  <c r="AK213" i="13"/>
  <c r="AK211" i="18"/>
  <c r="AK211" i="13"/>
  <c r="AK209" i="18"/>
  <c r="AK209" i="13"/>
  <c r="AK207" i="18"/>
  <c r="AK207" i="13"/>
  <c r="AK205" i="18"/>
  <c r="AK205" i="13"/>
  <c r="AK203" i="18"/>
  <c r="AK203" i="13"/>
  <c r="AK201" i="18"/>
  <c r="AK201" i="13"/>
  <c r="AK199" i="18"/>
  <c r="AK199" i="13"/>
  <c r="AK197" i="18"/>
  <c r="AK197" i="13"/>
  <c r="AK195" i="18"/>
  <c r="AK195" i="13"/>
  <c r="AK193" i="18"/>
  <c r="AK193" i="13"/>
  <c r="AK191" i="18"/>
  <c r="AK191" i="13"/>
  <c r="AK189" i="18"/>
  <c r="AK189" i="13"/>
  <c r="AK187" i="18"/>
  <c r="AK187" i="13"/>
  <c r="AK185" i="18"/>
  <c r="AK185" i="13"/>
  <c r="AK183" i="18"/>
  <c r="AK183" i="13"/>
  <c r="AK181" i="18"/>
  <c r="AK181" i="13"/>
  <c r="AK179" i="18"/>
  <c r="AK179" i="13"/>
  <c r="AK177" i="18"/>
  <c r="AK177" i="13"/>
  <c r="AK175" i="18"/>
  <c r="AK175" i="13"/>
  <c r="AK173" i="18"/>
  <c r="AK173" i="13"/>
  <c r="AK171" i="18"/>
  <c r="AK171" i="13"/>
  <c r="AK169" i="18"/>
  <c r="AK169" i="13"/>
  <c r="AK167" i="18"/>
  <c r="AK167" i="13"/>
  <c r="AK165" i="18"/>
  <c r="AK165" i="13"/>
  <c r="AK9" i="18"/>
  <c r="AK9" i="13"/>
  <c r="AK11" i="18"/>
  <c r="AK11" i="13"/>
  <c r="AK13" i="18"/>
  <c r="AK13" i="13"/>
  <c r="AK15" i="18"/>
  <c r="AK15" i="13"/>
  <c r="AK17" i="18"/>
  <c r="AK17" i="13"/>
  <c r="AK19" i="18"/>
  <c r="AK19" i="13"/>
  <c r="AK21" i="18"/>
  <c r="AK21" i="13"/>
  <c r="AK23" i="18"/>
  <c r="AK23" i="13"/>
  <c r="AK25" i="18"/>
  <c r="AK25" i="13"/>
  <c r="AK27" i="18"/>
  <c r="AK27" i="13"/>
  <c r="AK29" i="18"/>
  <c r="AK29" i="13"/>
  <c r="AK31" i="18"/>
  <c r="AK31" i="13"/>
  <c r="AK33" i="18"/>
  <c r="AK33" i="13"/>
  <c r="AK35" i="18"/>
  <c r="AK35" i="13"/>
  <c r="AK37" i="18"/>
  <c r="AK37" i="13"/>
  <c r="AK39" i="18"/>
  <c r="AK39" i="13"/>
  <c r="AK41" i="18"/>
  <c r="AK41" i="13"/>
  <c r="AK43" i="18"/>
  <c r="AK43" i="13"/>
  <c r="AK45" i="18"/>
  <c r="AK45" i="13"/>
  <c r="AK47" i="18"/>
  <c r="AK47" i="13"/>
  <c r="AK49" i="18"/>
  <c r="AK49" i="13"/>
  <c r="AK51" i="18"/>
  <c r="AK51" i="13"/>
  <c r="AK53" i="18"/>
  <c r="AK53" i="13"/>
  <c r="AK55" i="18"/>
  <c r="AK55" i="13"/>
  <c r="AK57" i="18"/>
  <c r="AK57" i="13"/>
  <c r="AK59" i="18"/>
  <c r="AK59" i="13"/>
  <c r="AK61" i="18"/>
  <c r="AK61" i="13"/>
  <c r="AK63" i="18"/>
  <c r="AK63" i="13"/>
  <c r="AK65" i="18"/>
  <c r="AK65" i="13"/>
  <c r="AK67" i="18"/>
  <c r="AK67" i="13"/>
  <c r="AK69" i="18"/>
  <c r="AK69" i="13"/>
  <c r="AK71" i="18"/>
  <c r="AK71" i="13"/>
  <c r="AK73" i="18"/>
  <c r="AK73" i="13"/>
  <c r="AK75" i="18"/>
  <c r="AK75" i="13"/>
  <c r="AK77" i="18"/>
  <c r="AK77" i="13"/>
  <c r="AK79" i="18"/>
  <c r="AK79" i="13"/>
  <c r="AK81" i="18"/>
  <c r="AK81" i="13"/>
  <c r="AK83" i="18"/>
  <c r="AK83" i="13"/>
  <c r="AK85" i="18"/>
  <c r="AK85" i="13"/>
  <c r="AK87" i="18"/>
  <c r="AK87" i="13"/>
  <c r="AK89" i="18"/>
  <c r="AK89" i="13"/>
  <c r="AK91" i="18"/>
  <c r="AK91" i="13"/>
  <c r="AK93" i="18"/>
  <c r="AK93" i="13"/>
  <c r="AK95" i="18"/>
  <c r="AK95" i="13"/>
  <c r="AK97" i="18"/>
  <c r="AK97" i="13"/>
  <c r="AK99" i="18"/>
  <c r="AK99" i="13"/>
  <c r="AK101" i="18"/>
  <c r="AK101" i="13"/>
  <c r="AK103" i="18"/>
  <c r="AK103" i="13"/>
  <c r="AK105" i="18"/>
  <c r="AK105" i="13"/>
  <c r="AK107" i="18"/>
  <c r="AK107" i="13"/>
  <c r="AK109" i="18"/>
  <c r="AK109" i="13"/>
  <c r="AK111" i="18"/>
  <c r="AK111" i="13"/>
  <c r="AK113" i="18"/>
  <c r="AK113" i="13"/>
  <c r="AK115" i="18"/>
  <c r="AK115" i="13"/>
  <c r="AK117" i="18"/>
  <c r="AK117" i="13"/>
  <c r="AK119" i="18"/>
  <c r="AK119" i="13"/>
  <c r="AK121" i="18"/>
  <c r="AK121" i="13"/>
  <c r="AK123" i="18"/>
  <c r="AK123" i="13"/>
  <c r="AK125" i="18"/>
  <c r="AK125" i="13"/>
  <c r="AK127" i="18"/>
  <c r="AK127" i="13"/>
  <c r="AK129" i="18"/>
  <c r="AK129" i="13"/>
  <c r="AK131" i="18"/>
  <c r="AK131" i="13"/>
  <c r="AK133" i="18"/>
  <c r="AK133" i="13"/>
  <c r="AK135" i="18"/>
  <c r="AK135" i="13"/>
  <c r="AK137" i="18"/>
  <c r="AK137" i="13"/>
  <c r="AK139" i="18"/>
  <c r="AK139" i="13"/>
  <c r="AK141" i="18"/>
  <c r="AK141" i="13"/>
  <c r="AK143" i="18"/>
  <c r="AK143" i="13"/>
  <c r="AK145" i="18"/>
  <c r="AK145" i="13"/>
  <c r="AK147" i="18"/>
  <c r="AK147" i="13"/>
  <c r="AK149" i="18"/>
  <c r="AK149" i="13"/>
  <c r="AK151" i="18"/>
  <c r="AK151" i="13"/>
  <c r="AK153" i="18"/>
  <c r="AK153" i="13"/>
  <c r="AK155" i="18"/>
  <c r="AK155" i="13"/>
  <c r="AK157" i="18"/>
  <c r="AK157" i="13"/>
  <c r="AK159" i="18"/>
  <c r="AK159" i="13"/>
  <c r="AK161" i="18"/>
  <c r="AK161" i="13"/>
  <c r="AK163" i="18"/>
  <c r="AK163" i="13"/>
  <c r="AF9" i="18"/>
  <c r="AF9" i="13"/>
  <c r="AF13" i="18"/>
  <c r="AF13" i="13"/>
  <c r="AF17" i="18"/>
  <c r="AF17" i="13"/>
  <c r="AF19" i="18"/>
  <c r="AF19" i="13"/>
  <c r="AF21" i="18"/>
  <c r="AF21" i="13"/>
  <c r="AF23" i="18"/>
  <c r="AF23" i="13"/>
  <c r="AF25" i="18"/>
  <c r="AF25" i="13"/>
  <c r="AF27" i="18"/>
  <c r="AF27" i="13"/>
  <c r="AF29" i="18"/>
  <c r="AF29" i="13"/>
  <c r="AF31" i="18"/>
  <c r="AF31" i="13"/>
  <c r="AF33" i="18"/>
  <c r="AF33" i="13"/>
  <c r="AF35" i="18"/>
  <c r="AF35" i="13"/>
  <c r="AF37" i="18"/>
  <c r="AF37" i="13"/>
  <c r="AF39" i="18"/>
  <c r="AF39" i="13"/>
  <c r="AF41" i="18"/>
  <c r="AF41" i="13"/>
  <c r="AF43" i="18"/>
  <c r="AF43" i="13"/>
  <c r="AF45" i="18"/>
  <c r="AF45" i="13"/>
  <c r="AF47" i="18"/>
  <c r="AF47" i="13"/>
  <c r="AF49" i="18"/>
  <c r="AF49" i="13"/>
  <c r="AF51" i="18"/>
  <c r="AF51" i="13"/>
  <c r="AF53" i="18"/>
  <c r="AF53" i="13"/>
  <c r="AF55" i="18"/>
  <c r="AF55" i="13"/>
  <c r="AF57" i="18"/>
  <c r="AF57" i="13"/>
  <c r="AF59" i="18"/>
  <c r="AF59" i="13"/>
  <c r="AF61" i="18"/>
  <c r="AF61" i="13"/>
  <c r="AF63" i="18"/>
  <c r="AF63" i="13"/>
  <c r="AF65" i="18"/>
  <c r="AF65" i="13"/>
  <c r="AF67" i="18"/>
  <c r="AF67" i="13"/>
  <c r="AF69" i="18"/>
  <c r="AF69" i="13"/>
  <c r="AF71" i="18"/>
  <c r="AF71" i="13"/>
  <c r="AF73" i="18"/>
  <c r="AF73" i="13"/>
  <c r="AF75" i="18"/>
  <c r="AF75" i="13"/>
  <c r="AF77" i="18"/>
  <c r="AF77" i="13"/>
  <c r="AF79" i="18"/>
  <c r="AF79" i="13"/>
  <c r="AF81" i="18"/>
  <c r="AF81" i="13"/>
  <c r="AF83" i="18"/>
  <c r="AF83" i="13"/>
  <c r="AF85" i="18"/>
  <c r="AF85" i="13"/>
  <c r="AF87" i="18"/>
  <c r="AF87" i="13"/>
  <c r="AF89" i="18"/>
  <c r="AF89" i="13"/>
  <c r="AF91" i="18"/>
  <c r="AF91" i="13"/>
  <c r="AF93" i="18"/>
  <c r="AF93" i="13"/>
  <c r="AF95" i="18"/>
  <c r="AF95" i="13"/>
  <c r="AF97" i="18"/>
  <c r="AF97" i="13"/>
  <c r="AF99" i="18"/>
  <c r="AF99" i="13"/>
  <c r="AF101" i="18"/>
  <c r="AF101" i="13"/>
  <c r="AF103" i="18"/>
  <c r="AF103" i="13"/>
  <c r="AF105" i="18"/>
  <c r="AF105" i="13"/>
  <c r="V273" i="18"/>
  <c r="V193"/>
  <c r="AF11"/>
  <c r="AF11" i="13"/>
  <c r="AF15" i="18"/>
  <c r="AF15" i="13"/>
  <c r="V257" i="18"/>
  <c r="AF10"/>
  <c r="AF10" i="13"/>
  <c r="AF12" i="18"/>
  <c r="AF12" i="13"/>
  <c r="AF14" i="18"/>
  <c r="AF14" i="13"/>
  <c r="AF16" i="18"/>
  <c r="AF16" i="13"/>
  <c r="AF18" i="18"/>
  <c r="AF18" i="13"/>
  <c r="AF20" i="18"/>
  <c r="AF20" i="13"/>
  <c r="AF22" i="18"/>
  <c r="AF22" i="13"/>
  <c r="AF24" i="18"/>
  <c r="AF24" i="13"/>
  <c r="AF26" i="18"/>
  <c r="AF26" i="13"/>
  <c r="AF28" i="18"/>
  <c r="AF28" i="13"/>
  <c r="AF30" i="18"/>
  <c r="AF30" i="13"/>
  <c r="AF32" i="18"/>
  <c r="AF32" i="13"/>
  <c r="AF34" i="18"/>
  <c r="AF34" i="13"/>
  <c r="AF36" i="18"/>
  <c r="AF36" i="13"/>
  <c r="AF38" i="18"/>
  <c r="AF38" i="13"/>
  <c r="AF40" i="18"/>
  <c r="AF40" i="13"/>
  <c r="AF42" i="18"/>
  <c r="AF42" i="13"/>
  <c r="AF44" i="18"/>
  <c r="AF44" i="13"/>
  <c r="AF46" i="18"/>
  <c r="AF46" i="13"/>
  <c r="AF48" i="18"/>
  <c r="AF48" i="13"/>
  <c r="AF50" i="18"/>
  <c r="AF50" i="13"/>
  <c r="AF52" i="18"/>
  <c r="AF52" i="13"/>
  <c r="AF54" i="18"/>
  <c r="AF54" i="13"/>
  <c r="AF56" i="18"/>
  <c r="AF56" i="13"/>
  <c r="AF58" i="18"/>
  <c r="AF58" i="13"/>
  <c r="AF60" i="18"/>
  <c r="AF60" i="13"/>
  <c r="AF62" i="18"/>
  <c r="AF62" i="13"/>
  <c r="AF64" i="18"/>
  <c r="AF64" i="13"/>
  <c r="AF66" i="18"/>
  <c r="AF66" i="13"/>
  <c r="AF68" i="18"/>
  <c r="AF68" i="13"/>
  <c r="AF70" i="18"/>
  <c r="AF70" i="13"/>
  <c r="AF72" i="18"/>
  <c r="AF72" i="13"/>
  <c r="AF74" i="18"/>
  <c r="AF74" i="13"/>
  <c r="AF76" i="18"/>
  <c r="AF76" i="13"/>
  <c r="AF78" i="18"/>
  <c r="AF78" i="13"/>
  <c r="AF80" i="18"/>
  <c r="AF80" i="13"/>
  <c r="AF82" i="18"/>
  <c r="AF82" i="13"/>
  <c r="AF84" i="18"/>
  <c r="AF84" i="13"/>
  <c r="AF86" i="18"/>
  <c r="AF86" i="13"/>
  <c r="AF88" i="18"/>
  <c r="AF88" i="13"/>
  <c r="AF90" i="18"/>
  <c r="AF90" i="13"/>
  <c r="AF92" i="18"/>
  <c r="AF92" i="13"/>
  <c r="AF94" i="18"/>
  <c r="AF94" i="13"/>
  <c r="AF96" i="18"/>
  <c r="AF96" i="13"/>
  <c r="AF98" i="18"/>
  <c r="AF98" i="13"/>
  <c r="AF100" i="18"/>
  <c r="AF100" i="13"/>
  <c r="AF102" i="18"/>
  <c r="AF102" i="13"/>
  <c r="AF104" i="18"/>
  <c r="AF104" i="13"/>
  <c r="AC18" i="18"/>
  <c r="AC18" i="13"/>
  <c r="AC30" i="18"/>
  <c r="AC30" i="13"/>
  <c r="AC42" i="18"/>
  <c r="AC42" i="13"/>
  <c r="AC58" i="18"/>
  <c r="AC58" i="13"/>
  <c r="AC78" i="18"/>
  <c r="AC78" i="13"/>
  <c r="AC90" i="18"/>
  <c r="AC90" i="13"/>
  <c r="AC102" i="18"/>
  <c r="AC102" i="13"/>
  <c r="AC118" i="18"/>
  <c r="AC118" i="13"/>
  <c r="AC130" i="18"/>
  <c r="AC130" i="13"/>
  <c r="AC146" i="18"/>
  <c r="AC146" i="13"/>
  <c r="AC162" i="18"/>
  <c r="AC162" i="13"/>
  <c r="AC451" i="18"/>
  <c r="AC451" i="13"/>
  <c r="AC440" i="18"/>
  <c r="AC440" i="13"/>
  <c r="AC426" i="18"/>
  <c r="AC426" i="13"/>
  <c r="AC401" i="18"/>
  <c r="AC401" i="13"/>
  <c r="AC391" i="18"/>
  <c r="AC391" i="13"/>
  <c r="AC380" i="18"/>
  <c r="AC380" i="13"/>
  <c r="AC369" i="18"/>
  <c r="AC369" i="13"/>
  <c r="AC355" i="18"/>
  <c r="AC355" i="13"/>
  <c r="AC344" i="18"/>
  <c r="AC344" i="13"/>
  <c r="AC334" i="18"/>
  <c r="AC334" i="13"/>
  <c r="AC323" i="18"/>
  <c r="AC323" i="13"/>
  <c r="AC312" i="18"/>
  <c r="AC312" i="13"/>
  <c r="AC298" i="18"/>
  <c r="AC298" i="13"/>
  <c r="AC277" i="18"/>
  <c r="AC277" i="13"/>
  <c r="AC259" i="18"/>
  <c r="AC259" i="13"/>
  <c r="AC245" i="18"/>
  <c r="AC245" i="13"/>
  <c r="AC234" i="18"/>
  <c r="AC234" i="13"/>
  <c r="AC220" i="18"/>
  <c r="AC220" i="13"/>
  <c r="AC209" i="18"/>
  <c r="AC209" i="13"/>
  <c r="AC202" i="18"/>
  <c r="AC202" i="13"/>
  <c r="AC184" i="18"/>
  <c r="AC184" i="13"/>
  <c r="AC170" i="18"/>
  <c r="AC170" i="13"/>
  <c r="AC12" i="18"/>
  <c r="AC12" i="13"/>
  <c r="AC16" i="18"/>
  <c r="AC16" i="13"/>
  <c r="AC20" i="18"/>
  <c r="AC20" i="13"/>
  <c r="AC24" i="18"/>
  <c r="AC24" i="13"/>
  <c r="AC28" i="18"/>
  <c r="AC28" i="13"/>
  <c r="AC32" i="18"/>
  <c r="AC32" i="13"/>
  <c r="AC36" i="18"/>
  <c r="AC36" i="13"/>
  <c r="AC40" i="18"/>
  <c r="AC40" i="13"/>
  <c r="AC44" i="18"/>
  <c r="AC44" i="13"/>
  <c r="AC48" i="18"/>
  <c r="AC48" i="13"/>
  <c r="AC52" i="18"/>
  <c r="AC52" i="13"/>
  <c r="AC56" i="18"/>
  <c r="AC56" i="13"/>
  <c r="AC60" i="18"/>
  <c r="AC60" i="13"/>
  <c r="AC64" i="18"/>
  <c r="AC64" i="13"/>
  <c r="AC68" i="18"/>
  <c r="AC68" i="13"/>
  <c r="AC72" i="18"/>
  <c r="AC72" i="13"/>
  <c r="AC76" i="18"/>
  <c r="AC76" i="13"/>
  <c r="AC80" i="18"/>
  <c r="AC80" i="13"/>
  <c r="AC84" i="18"/>
  <c r="AC84" i="13"/>
  <c r="AC88" i="18"/>
  <c r="AC88" i="13"/>
  <c r="AC92" i="18"/>
  <c r="AC92" i="13"/>
  <c r="AC96" i="18"/>
  <c r="AC96" i="13"/>
  <c r="AC100" i="18"/>
  <c r="AC100" i="13"/>
  <c r="AC104" i="18"/>
  <c r="AC104" i="13"/>
  <c r="AC108" i="18"/>
  <c r="AC108" i="13"/>
  <c r="AC112" i="18"/>
  <c r="AC112" i="13"/>
  <c r="AC116" i="18"/>
  <c r="AC116" i="13"/>
  <c r="AC120" i="18"/>
  <c r="AC120" i="13"/>
  <c r="AC124" i="18"/>
  <c r="AC124" i="13"/>
  <c r="AC128" i="18"/>
  <c r="AC128" i="13"/>
  <c r="AC132" i="18"/>
  <c r="AC132" i="13"/>
  <c r="AC136" i="18"/>
  <c r="AC136" i="13"/>
  <c r="AC140" i="18"/>
  <c r="AC140" i="13"/>
  <c r="AC144" i="18"/>
  <c r="AC144" i="13"/>
  <c r="AC148" i="18"/>
  <c r="AC148" i="13"/>
  <c r="AC152" i="18"/>
  <c r="AC152" i="13"/>
  <c r="AC156" i="18"/>
  <c r="AC156" i="13"/>
  <c r="AC160" i="18"/>
  <c r="AC160" i="13"/>
  <c r="AC164" i="18"/>
  <c r="AC164" i="13"/>
  <c r="AC456" i="18"/>
  <c r="AC456" i="13"/>
  <c r="AC453" i="18"/>
  <c r="AC453" i="13"/>
  <c r="AC449" i="18"/>
  <c r="AC449" i="13"/>
  <c r="AC446" i="18"/>
  <c r="AC446" i="13"/>
  <c r="AC442" i="18"/>
  <c r="AC442" i="13"/>
  <c r="AC439" i="18"/>
  <c r="AC439" i="13"/>
  <c r="AC435" i="18"/>
  <c r="AC435" i="13"/>
  <c r="AC428" i="18"/>
  <c r="AC428" i="13"/>
  <c r="AC424" i="18"/>
  <c r="AC424" i="13"/>
  <c r="AC421" i="18"/>
  <c r="AC421" i="13"/>
  <c r="AC417" i="18"/>
  <c r="AC417" i="13"/>
  <c r="AC414" i="18"/>
  <c r="AC414" i="13"/>
  <c r="AC410" i="18"/>
  <c r="AC410" i="13"/>
  <c r="AC407" i="18"/>
  <c r="AC407" i="13"/>
  <c r="AC403" i="18"/>
  <c r="AC403" i="13"/>
  <c r="AC396" i="18"/>
  <c r="AC396" i="13"/>
  <c r="AC392" i="18"/>
  <c r="AC392" i="13"/>
  <c r="AC389" i="18"/>
  <c r="AC389" i="13"/>
  <c r="AC385" i="18"/>
  <c r="AC385" i="13"/>
  <c r="AC382" i="18"/>
  <c r="AC382" i="13"/>
  <c r="AC378" i="18"/>
  <c r="AC378" i="13"/>
  <c r="AC375" i="18"/>
  <c r="AC375" i="13"/>
  <c r="AC371" i="18"/>
  <c r="AC371" i="13"/>
  <c r="AC364" i="18"/>
  <c r="AC364" i="13"/>
  <c r="AC360" i="18"/>
  <c r="AC360" i="13"/>
  <c r="AC357" i="18"/>
  <c r="AC357" i="13"/>
  <c r="AC353" i="18"/>
  <c r="AC353" i="13"/>
  <c r="AC350" i="18"/>
  <c r="AC350" i="13"/>
  <c r="AC346" i="18"/>
  <c r="AC346" i="13"/>
  <c r="AC343" i="18"/>
  <c r="AC343" i="13"/>
  <c r="AC339" i="18"/>
  <c r="AC339" i="13"/>
  <c r="AC332" i="18"/>
  <c r="AC332" i="13"/>
  <c r="AC328" i="18"/>
  <c r="AC328" i="13"/>
  <c r="AC325" i="18"/>
  <c r="AC325" i="13"/>
  <c r="AC321" i="18"/>
  <c r="AC321" i="13"/>
  <c r="AC318" i="18"/>
  <c r="AC318" i="13"/>
  <c r="AC314" i="18"/>
  <c r="AC314" i="13"/>
  <c r="AC311" i="18"/>
  <c r="AC311" i="13"/>
  <c r="AC307" i="18"/>
  <c r="AC307" i="13"/>
  <c r="AC300" i="18"/>
  <c r="AC300" i="13"/>
  <c r="AC296" i="18"/>
  <c r="AC296" i="13"/>
  <c r="AC293" i="18"/>
  <c r="AC293" i="13"/>
  <c r="AC289" i="18"/>
  <c r="AC289" i="13"/>
  <c r="AC286" i="18"/>
  <c r="AC286" i="13"/>
  <c r="AC282" i="18"/>
  <c r="AC282" i="13"/>
  <c r="AC279" i="18"/>
  <c r="AC279" i="13"/>
  <c r="AC275" i="18"/>
  <c r="AC275" i="13"/>
  <c r="AC268" i="18"/>
  <c r="AC268" i="13"/>
  <c r="AC264" i="18"/>
  <c r="AC264" i="13"/>
  <c r="AC261" i="18"/>
  <c r="AC261" i="13"/>
  <c r="AC257" i="18"/>
  <c r="AC257" i="13"/>
  <c r="AC254" i="18"/>
  <c r="AC254" i="13"/>
  <c r="AC250" i="18"/>
  <c r="AC250" i="13"/>
  <c r="AC247" i="18"/>
  <c r="AC247" i="13"/>
  <c r="AC243" i="18"/>
  <c r="AC243" i="13"/>
  <c r="AC236" i="18"/>
  <c r="AC236" i="13"/>
  <c r="AC232" i="18"/>
  <c r="AC232" i="13"/>
  <c r="AC229" i="18"/>
  <c r="AC229" i="13"/>
  <c r="AC225" i="18"/>
  <c r="AC225" i="13"/>
  <c r="AC222" i="18"/>
  <c r="AC222" i="13"/>
  <c r="AC218" i="18"/>
  <c r="AC218" i="13"/>
  <c r="AC215" i="18"/>
  <c r="AC215" i="13"/>
  <c r="AC211" i="18"/>
  <c r="AC211" i="13"/>
  <c r="AC204" i="18"/>
  <c r="AC204" i="13"/>
  <c r="AC200" i="18"/>
  <c r="AC200" i="13"/>
  <c r="AC197" i="18"/>
  <c r="AC197" i="13"/>
  <c r="AC193" i="18"/>
  <c r="AC193" i="13"/>
  <c r="AC190" i="18"/>
  <c r="AC190" i="13"/>
  <c r="AC186" i="18"/>
  <c r="AC186" i="13"/>
  <c r="AC183" i="18"/>
  <c r="AC183" i="13"/>
  <c r="AC179" i="18"/>
  <c r="AC179" i="13"/>
  <c r="AC172" i="18"/>
  <c r="AC172" i="13"/>
  <c r="AC168" i="18"/>
  <c r="AC168" i="13"/>
  <c r="AC165" i="18"/>
  <c r="AC165" i="13"/>
  <c r="AC10" i="18"/>
  <c r="AC10" i="13"/>
  <c r="AC26" i="18"/>
  <c r="AC26" i="13"/>
  <c r="AC46" i="18"/>
  <c r="AC46" i="13"/>
  <c r="AC62" i="18"/>
  <c r="AC62" i="13"/>
  <c r="AC70" i="18"/>
  <c r="AC70" i="13"/>
  <c r="AC86" i="18"/>
  <c r="AC86" i="13"/>
  <c r="AC98" i="18"/>
  <c r="AC98" i="13"/>
  <c r="AC114" i="18"/>
  <c r="AC114" i="13"/>
  <c r="AC126" i="18"/>
  <c r="AC126" i="13"/>
  <c r="AC142" i="18"/>
  <c r="AC142" i="13"/>
  <c r="AC154" i="18"/>
  <c r="AC154" i="13"/>
  <c r="AC458" i="18"/>
  <c r="AC458" i="13"/>
  <c r="AC433" i="18"/>
  <c r="AC433" i="13"/>
  <c r="AC423" i="18"/>
  <c r="AC423" i="13"/>
  <c r="AC408" i="18"/>
  <c r="AC408" i="13"/>
  <c r="AC398" i="18"/>
  <c r="AC398" i="13"/>
  <c r="AC387" i="18"/>
  <c r="AC387" i="13"/>
  <c r="AC373" i="18"/>
  <c r="AC373" i="13"/>
  <c r="AC362" i="18"/>
  <c r="AC362" i="13"/>
  <c r="AC341" i="18"/>
  <c r="AC341" i="13"/>
  <c r="AC330" i="18"/>
  <c r="AC330" i="13"/>
  <c r="AC305" i="18"/>
  <c r="AC305" i="13"/>
  <c r="AC291" i="18"/>
  <c r="AC291" i="13"/>
  <c r="AC280" i="18"/>
  <c r="AC280" i="13"/>
  <c r="AC270" i="18"/>
  <c r="AC270" i="13"/>
  <c r="AC263" i="18"/>
  <c r="AC263" i="13"/>
  <c r="AC252" i="18"/>
  <c r="AC252" i="13"/>
  <c r="AC238" i="18"/>
  <c r="AC238" i="13"/>
  <c r="AC227" i="18"/>
  <c r="AC227" i="13"/>
  <c r="AC213" i="18"/>
  <c r="AC213" i="13"/>
  <c r="AC199" i="18"/>
  <c r="AC199" i="13"/>
  <c r="AC188" i="18"/>
  <c r="AC188" i="13"/>
  <c r="AC174" i="18"/>
  <c r="AC174" i="13"/>
  <c r="AC11" i="18"/>
  <c r="AC11" i="13"/>
  <c r="AC15" i="18"/>
  <c r="AC15" i="13"/>
  <c r="AC19" i="18"/>
  <c r="AC19" i="13"/>
  <c r="AC23" i="18"/>
  <c r="AC23" i="13"/>
  <c r="AC27" i="18"/>
  <c r="AC27" i="13"/>
  <c r="AC31" i="18"/>
  <c r="AC31" i="13"/>
  <c r="AC35" i="18"/>
  <c r="AC35" i="13"/>
  <c r="AC39" i="18"/>
  <c r="AC39" i="13"/>
  <c r="AC43" i="18"/>
  <c r="AC43" i="13"/>
  <c r="AC47" i="18"/>
  <c r="AC47" i="13"/>
  <c r="AC51" i="18"/>
  <c r="AC51" i="13"/>
  <c r="AC55" i="18"/>
  <c r="AC55" i="13"/>
  <c r="AC59" i="18"/>
  <c r="AC59" i="13"/>
  <c r="AC63" i="18"/>
  <c r="AC63" i="13"/>
  <c r="AC67" i="18"/>
  <c r="AC67" i="13"/>
  <c r="AC71" i="18"/>
  <c r="AC71" i="13"/>
  <c r="AC75" i="18"/>
  <c r="AC75" i="13"/>
  <c r="AC79" i="18"/>
  <c r="AC79" i="13"/>
  <c r="AC83" i="18"/>
  <c r="AC83" i="13"/>
  <c r="AC87" i="18"/>
  <c r="AC87" i="13"/>
  <c r="AC91" i="18"/>
  <c r="AC91" i="13"/>
  <c r="AC95" i="18"/>
  <c r="AC95" i="13"/>
  <c r="AC99" i="18"/>
  <c r="AC99" i="13"/>
  <c r="AC103" i="18"/>
  <c r="AC103" i="13"/>
  <c r="AC107" i="18"/>
  <c r="AC107" i="13"/>
  <c r="AC111" i="18"/>
  <c r="AC111" i="13"/>
  <c r="AC115" i="18"/>
  <c r="AC115" i="13"/>
  <c r="AC119" i="18"/>
  <c r="AC119" i="13"/>
  <c r="AC123" i="18"/>
  <c r="AC123" i="13"/>
  <c r="AC127" i="18"/>
  <c r="AC127" i="13"/>
  <c r="AC131" i="18"/>
  <c r="AC131" i="13"/>
  <c r="AC135" i="18"/>
  <c r="AC135" i="13"/>
  <c r="AC139" i="18"/>
  <c r="AC139" i="13"/>
  <c r="AC143" i="18"/>
  <c r="AC143" i="13"/>
  <c r="AC147" i="18"/>
  <c r="AC147" i="13"/>
  <c r="AC151" i="18"/>
  <c r="AC151" i="13"/>
  <c r="AC155" i="18"/>
  <c r="AC155" i="13"/>
  <c r="AC159" i="18"/>
  <c r="AC159" i="13"/>
  <c r="AC163" i="18"/>
  <c r="AC163" i="13"/>
  <c r="AC457" i="18"/>
  <c r="AC457" i="13"/>
  <c r="AC454" i="18"/>
  <c r="AC454" i="13"/>
  <c r="AC450" i="18"/>
  <c r="AC450" i="13"/>
  <c r="AC447" i="18"/>
  <c r="AC447" i="13"/>
  <c r="AC443" i="18"/>
  <c r="AC443" i="13"/>
  <c r="AC436" i="18"/>
  <c r="AC436" i="13"/>
  <c r="AC432" i="18"/>
  <c r="AC432" i="13"/>
  <c r="AC429" i="18"/>
  <c r="AC429" i="13"/>
  <c r="AC425" i="18"/>
  <c r="AC425" i="13"/>
  <c r="AC422" i="18"/>
  <c r="AC422" i="13"/>
  <c r="AC418" i="18"/>
  <c r="AC418" i="13"/>
  <c r="AC415" i="18"/>
  <c r="AC415" i="13"/>
  <c r="AC411" i="18"/>
  <c r="AC411" i="13"/>
  <c r="AC404" i="18"/>
  <c r="AC404" i="13"/>
  <c r="AC400" i="18"/>
  <c r="AC400" i="13"/>
  <c r="AC397" i="18"/>
  <c r="AC397" i="13"/>
  <c r="AC393" i="18"/>
  <c r="AC393" i="13"/>
  <c r="AC390" i="18"/>
  <c r="AC390" i="13"/>
  <c r="AC386" i="18"/>
  <c r="AC386" i="13"/>
  <c r="AC383" i="18"/>
  <c r="AC383" i="13"/>
  <c r="AC379" i="18"/>
  <c r="AC379" i="13"/>
  <c r="AC372" i="18"/>
  <c r="AC372" i="13"/>
  <c r="AC368" i="18"/>
  <c r="AC368" i="13"/>
  <c r="AC365" i="18"/>
  <c r="AC365" i="13"/>
  <c r="AC361" i="18"/>
  <c r="AC361" i="13"/>
  <c r="AC358" i="18"/>
  <c r="AC358" i="13"/>
  <c r="AC354" i="18"/>
  <c r="AC354" i="13"/>
  <c r="AC351" i="18"/>
  <c r="AC351" i="13"/>
  <c r="AC347" i="18"/>
  <c r="AC347" i="13"/>
  <c r="AC340" i="18"/>
  <c r="AC340" i="13"/>
  <c r="AC336" i="18"/>
  <c r="AC336" i="13"/>
  <c r="AC333" i="18"/>
  <c r="AC333" i="13"/>
  <c r="AC329" i="18"/>
  <c r="AC329" i="13"/>
  <c r="AC326" i="18"/>
  <c r="AC326" i="13"/>
  <c r="AC322" i="18"/>
  <c r="AC322" i="13"/>
  <c r="AC319" i="18"/>
  <c r="AC319" i="13"/>
  <c r="AC315" i="18"/>
  <c r="AC315" i="13"/>
  <c r="AC308" i="18"/>
  <c r="AC308" i="13"/>
  <c r="AC304" i="18"/>
  <c r="AC304" i="13"/>
  <c r="AC301" i="18"/>
  <c r="AC301" i="13"/>
  <c r="AC297" i="18"/>
  <c r="AC297" i="13"/>
  <c r="AC294" i="18"/>
  <c r="AC294" i="13"/>
  <c r="AC290" i="18"/>
  <c r="AC290" i="13"/>
  <c r="AC287" i="18"/>
  <c r="AC287" i="13"/>
  <c r="AC283" i="18"/>
  <c r="AC283" i="13"/>
  <c r="AC276" i="18"/>
  <c r="AC276" i="13"/>
  <c r="AC272" i="18"/>
  <c r="AC272" i="13"/>
  <c r="AC269" i="18"/>
  <c r="AC269" i="13"/>
  <c r="AC265" i="18"/>
  <c r="AC265" i="13"/>
  <c r="AC262" i="18"/>
  <c r="AC262" i="13"/>
  <c r="AC258" i="18"/>
  <c r="AC258" i="13"/>
  <c r="AC255" i="18"/>
  <c r="AC255" i="13"/>
  <c r="AC251" i="18"/>
  <c r="AC251" i="13"/>
  <c r="AC244" i="18"/>
  <c r="AC244" i="13"/>
  <c r="AC240" i="18"/>
  <c r="AC240" i="13"/>
  <c r="AC237" i="18"/>
  <c r="AC237" i="13"/>
  <c r="AC233" i="18"/>
  <c r="AC233" i="13"/>
  <c r="AC230" i="18"/>
  <c r="AC230" i="13"/>
  <c r="AC226" i="18"/>
  <c r="AC226" i="13"/>
  <c r="AC223" i="18"/>
  <c r="AC223" i="13"/>
  <c r="AC219" i="18"/>
  <c r="AC219" i="13"/>
  <c r="AC212" i="18"/>
  <c r="AC212" i="13"/>
  <c r="AC208" i="18"/>
  <c r="AC208" i="13"/>
  <c r="AC205" i="18"/>
  <c r="AC205" i="13"/>
  <c r="AC201" i="18"/>
  <c r="AC201" i="13"/>
  <c r="AC198" i="18"/>
  <c r="AC198" i="13"/>
  <c r="AC194" i="18"/>
  <c r="AC194" i="13"/>
  <c r="AC191" i="18"/>
  <c r="AC191" i="13"/>
  <c r="AC187" i="18"/>
  <c r="AC187" i="13"/>
  <c r="AC180" i="18"/>
  <c r="AC180" i="13"/>
  <c r="AC176" i="18"/>
  <c r="AC176" i="13"/>
  <c r="AC173" i="18"/>
  <c r="AC173" i="13"/>
  <c r="AC169" i="18"/>
  <c r="AC169" i="13"/>
  <c r="AC166" i="18"/>
  <c r="AC166" i="13"/>
  <c r="AC14" i="18"/>
  <c r="AC14" i="13"/>
  <c r="AC22" i="18"/>
  <c r="AC22" i="13"/>
  <c r="AC34" i="18"/>
  <c r="AC34" i="13"/>
  <c r="AC38" i="18"/>
  <c r="AC38" i="13"/>
  <c r="AC50" i="18"/>
  <c r="AC50" i="13"/>
  <c r="AC54" i="18"/>
  <c r="AC54" i="13"/>
  <c r="AC66" i="18"/>
  <c r="AC66" i="13"/>
  <c r="AC74" i="18"/>
  <c r="AC74" i="13"/>
  <c r="AC82" i="18"/>
  <c r="AC82" i="13"/>
  <c r="AC94" i="18"/>
  <c r="AC94" i="13"/>
  <c r="AC106" i="18"/>
  <c r="AC106" i="13"/>
  <c r="AC110" i="18"/>
  <c r="AC110" i="13"/>
  <c r="AC122" i="18"/>
  <c r="AC122" i="13"/>
  <c r="AC134" i="18"/>
  <c r="AC134" i="13"/>
  <c r="AC138" i="18"/>
  <c r="AC138" i="13"/>
  <c r="AC150" i="18"/>
  <c r="AC150" i="13"/>
  <c r="AC158" i="18"/>
  <c r="AC158" i="13"/>
  <c r="AC455" i="18"/>
  <c r="AC455" i="13"/>
  <c r="AC444" i="18"/>
  <c r="AC444" i="13"/>
  <c r="AC437" i="18"/>
  <c r="AC437" i="13"/>
  <c r="AC430" i="18"/>
  <c r="AC430" i="13"/>
  <c r="AC419" i="18"/>
  <c r="AC419" i="13"/>
  <c r="AC412" i="18"/>
  <c r="AC412" i="13"/>
  <c r="AC405" i="18"/>
  <c r="AC405" i="13"/>
  <c r="AC394" i="18"/>
  <c r="AC394" i="13"/>
  <c r="AC376" i="18"/>
  <c r="AC376" i="13"/>
  <c r="AC366" i="18"/>
  <c r="AC366" i="13"/>
  <c r="AC359" i="18"/>
  <c r="AC359" i="13"/>
  <c r="AC348" i="18"/>
  <c r="AC348" i="13"/>
  <c r="AC337" i="18"/>
  <c r="AC337" i="13"/>
  <c r="AC327" i="18"/>
  <c r="AC327" i="13"/>
  <c r="AC316" i="18"/>
  <c r="AC316" i="13"/>
  <c r="AC309" i="18"/>
  <c r="AC309" i="13"/>
  <c r="AC302" i="18"/>
  <c r="AC302" i="13"/>
  <c r="AC295" i="18"/>
  <c r="AC295" i="13"/>
  <c r="AC284" i="18"/>
  <c r="AC284" i="13"/>
  <c r="AC273" i="18"/>
  <c r="AC273" i="13"/>
  <c r="AC266" i="18"/>
  <c r="AC266" i="13"/>
  <c r="AC248" i="18"/>
  <c r="AC248" i="13"/>
  <c r="AC241" i="18"/>
  <c r="AC241" i="13"/>
  <c r="AC231" i="18"/>
  <c r="AC231" i="13"/>
  <c r="AC216" i="18"/>
  <c r="AC216" i="13"/>
  <c r="AC206" i="18"/>
  <c r="AC206" i="13"/>
  <c r="AC195" i="18"/>
  <c r="AC195" i="13"/>
  <c r="AC181" i="18"/>
  <c r="AC181" i="13"/>
  <c r="AC177" i="18"/>
  <c r="AC177" i="13"/>
  <c r="AC167" i="18"/>
  <c r="AC167" i="13"/>
  <c r="AC9" i="18"/>
  <c r="AC9" i="13"/>
  <c r="AC13" i="18"/>
  <c r="AC13" i="13"/>
  <c r="AC17" i="18"/>
  <c r="AC17" i="13"/>
  <c r="AC21" i="18"/>
  <c r="AC21" i="13"/>
  <c r="AC25" i="18"/>
  <c r="AC25" i="13"/>
  <c r="AC29" i="18"/>
  <c r="AC29" i="13"/>
  <c r="AC33" i="18"/>
  <c r="AC33" i="13"/>
  <c r="AC37" i="18"/>
  <c r="AC37" i="13"/>
  <c r="AC41" i="18"/>
  <c r="AC41" i="13"/>
  <c r="AC45" i="18"/>
  <c r="AC45" i="13"/>
  <c r="AC49" i="18"/>
  <c r="AC49" i="13"/>
  <c r="AC53" i="18"/>
  <c r="AC53" i="13"/>
  <c r="AC57" i="18"/>
  <c r="AC57" i="13"/>
  <c r="AC61" i="18"/>
  <c r="AC61" i="13"/>
  <c r="AC65" i="18"/>
  <c r="AC65" i="13"/>
  <c r="AC69" i="18"/>
  <c r="AC69" i="13"/>
  <c r="AC73" i="18"/>
  <c r="AC73" i="13"/>
  <c r="AC77" i="18"/>
  <c r="AC77" i="13"/>
  <c r="AC81" i="18"/>
  <c r="AC81" i="13"/>
  <c r="AC85" i="18"/>
  <c r="AC85" i="13"/>
  <c r="AC89" i="18"/>
  <c r="AC89" i="13"/>
  <c r="AC93" i="18"/>
  <c r="AC93" i="13"/>
  <c r="AC97" i="18"/>
  <c r="AC97" i="13"/>
  <c r="AC101" i="18"/>
  <c r="AC101" i="13"/>
  <c r="AC105" i="18"/>
  <c r="AC105" i="13"/>
  <c r="AC109" i="18"/>
  <c r="AC109" i="13"/>
  <c r="AC113" i="18"/>
  <c r="AC113" i="13"/>
  <c r="AC117" i="18"/>
  <c r="AC117" i="13"/>
  <c r="AC121" i="18"/>
  <c r="AC121" i="13"/>
  <c r="AC125" i="18"/>
  <c r="AC125" i="13"/>
  <c r="AC129" i="18"/>
  <c r="AC129" i="13"/>
  <c r="AC133" i="18"/>
  <c r="AC133" i="13"/>
  <c r="AC137" i="18"/>
  <c r="AC137" i="13"/>
  <c r="AC141" i="18"/>
  <c r="AC141" i="13"/>
  <c r="AC145" i="18"/>
  <c r="AC145" i="13"/>
  <c r="AC149" i="18"/>
  <c r="AC149" i="13"/>
  <c r="AC153" i="18"/>
  <c r="AC153" i="13"/>
  <c r="AC157" i="18"/>
  <c r="AC157" i="13"/>
  <c r="AC161" i="18"/>
  <c r="AC161" i="13"/>
  <c r="AC459" i="18"/>
  <c r="AC459" i="13"/>
  <c r="AC452" i="18"/>
  <c r="AC452" i="13"/>
  <c r="AC448" i="18"/>
  <c r="AC448" i="13"/>
  <c r="AC445" i="18"/>
  <c r="AC445" i="13"/>
  <c r="AC441" i="18"/>
  <c r="AC441" i="13"/>
  <c r="AC438" i="18"/>
  <c r="AC438" i="13"/>
  <c r="AC434" i="18"/>
  <c r="AC434" i="13"/>
  <c r="AC431" i="18"/>
  <c r="AC431" i="13"/>
  <c r="AC427" i="18"/>
  <c r="AC427" i="13"/>
  <c r="AC420" i="18"/>
  <c r="AC420" i="13"/>
  <c r="AC416" i="18"/>
  <c r="AC416" i="13"/>
  <c r="AC413" i="18"/>
  <c r="AC413" i="13"/>
  <c r="AC409" i="18"/>
  <c r="AC409" i="13"/>
  <c r="AC406" i="18"/>
  <c r="AC406" i="13"/>
  <c r="AC402" i="18"/>
  <c r="AC402" i="13"/>
  <c r="AC399" i="18"/>
  <c r="AC399" i="13"/>
  <c r="AC395" i="18"/>
  <c r="AC395" i="13"/>
  <c r="AC388" i="18"/>
  <c r="AC388" i="13"/>
  <c r="AC384" i="18"/>
  <c r="AC384" i="13"/>
  <c r="AC381" i="18"/>
  <c r="AC381" i="13"/>
  <c r="AC377" i="18"/>
  <c r="AC377" i="13"/>
  <c r="AC374" i="18"/>
  <c r="AC374" i="13"/>
  <c r="AC370" i="18"/>
  <c r="AC370" i="13"/>
  <c r="AC367" i="18"/>
  <c r="AC367" i="13"/>
  <c r="AC363" i="18"/>
  <c r="AC363" i="13"/>
  <c r="AC356" i="18"/>
  <c r="AC356" i="13"/>
  <c r="AC352" i="18"/>
  <c r="AC352" i="13"/>
  <c r="AC349" i="18"/>
  <c r="AC349" i="13"/>
  <c r="AC345" i="18"/>
  <c r="AC345" i="13"/>
  <c r="AC342" i="18"/>
  <c r="AC342" i="13"/>
  <c r="AC338" i="18"/>
  <c r="AC338" i="13"/>
  <c r="AC335" i="18"/>
  <c r="AC335" i="13"/>
  <c r="AC331" i="18"/>
  <c r="AC331" i="13"/>
  <c r="AC324" i="18"/>
  <c r="AC324" i="13"/>
  <c r="AC320" i="18"/>
  <c r="AC320" i="13"/>
  <c r="AC317" i="18"/>
  <c r="AC317" i="13"/>
  <c r="AC313" i="18"/>
  <c r="AC313" i="13"/>
  <c r="AC310" i="18"/>
  <c r="AC310" i="13"/>
  <c r="AC306" i="18"/>
  <c r="AC306" i="13"/>
  <c r="AC303" i="18"/>
  <c r="AC303" i="13"/>
  <c r="AC299" i="18"/>
  <c r="AC299" i="13"/>
  <c r="AC292" i="18"/>
  <c r="AC292" i="13"/>
  <c r="AC288" i="18"/>
  <c r="AC288" i="13"/>
  <c r="AC285" i="18"/>
  <c r="AC285" i="13"/>
  <c r="AC281" i="18"/>
  <c r="AC281" i="13"/>
  <c r="AC278" i="18"/>
  <c r="AC278" i="13"/>
  <c r="AC274" i="18"/>
  <c r="AC274" i="13"/>
  <c r="AC271" i="18"/>
  <c r="AC271" i="13"/>
  <c r="AC267" i="18"/>
  <c r="AC267" i="13"/>
  <c r="AC260" i="18"/>
  <c r="AC260" i="13"/>
  <c r="AC256" i="18"/>
  <c r="AC256" i="13"/>
  <c r="AC253" i="18"/>
  <c r="AC253" i="13"/>
  <c r="AC249" i="18"/>
  <c r="AC249" i="13"/>
  <c r="AC246" i="18"/>
  <c r="AC246" i="13"/>
  <c r="AC242" i="18"/>
  <c r="AC242" i="13"/>
  <c r="AC239" i="18"/>
  <c r="AC239" i="13"/>
  <c r="AC235" i="18"/>
  <c r="AC235" i="13"/>
  <c r="AC228" i="18"/>
  <c r="AC228" i="13"/>
  <c r="AC224" i="18"/>
  <c r="AC224" i="13"/>
  <c r="AC221" i="18"/>
  <c r="AC221" i="13"/>
  <c r="AC217" i="18"/>
  <c r="AC217" i="13"/>
  <c r="AC214" i="18"/>
  <c r="AC214" i="13"/>
  <c r="AC210" i="18"/>
  <c r="AC210" i="13"/>
  <c r="AC207" i="18"/>
  <c r="AC207" i="13"/>
  <c r="AC203" i="18"/>
  <c r="AC203" i="13"/>
  <c r="AC196" i="18"/>
  <c r="AC196" i="13"/>
  <c r="AC192" i="18"/>
  <c r="AC192" i="13"/>
  <c r="AC189" i="18"/>
  <c r="AC189" i="13"/>
  <c r="AC185" i="18"/>
  <c r="AC185" i="13"/>
  <c r="AC182" i="18"/>
  <c r="AC182" i="13"/>
  <c r="AC178" i="18"/>
  <c r="AC178" i="13"/>
  <c r="AC175" i="18"/>
  <c r="AC175" i="13"/>
  <c r="AC171" i="18"/>
  <c r="AC171" i="13"/>
  <c r="AH8" i="18"/>
  <c r="Q8" s="1"/>
  <c r="AH8" i="13"/>
  <c r="V21" i="11"/>
  <c r="V13" i="18"/>
  <c r="H106" i="13"/>
  <c r="V106" i="18"/>
  <c r="V467" i="11"/>
  <c r="V459" i="18"/>
  <c r="V463" i="11"/>
  <c r="V455" i="18"/>
  <c r="V459" i="11"/>
  <c r="V451" i="18"/>
  <c r="V455" i="11"/>
  <c r="V447" i="18"/>
  <c r="V439" i="11"/>
  <c r="V431" i="18"/>
  <c r="V427" i="11"/>
  <c r="V419" i="18"/>
  <c r="V423" i="11"/>
  <c r="V415" i="18"/>
  <c r="V407" i="11"/>
  <c r="V399" i="18"/>
  <c r="V395" i="11"/>
  <c r="V387" i="18"/>
  <c r="V391" i="11"/>
  <c r="V383" i="18"/>
  <c r="V383" i="11"/>
  <c r="V375" i="18"/>
  <c r="V375" i="11"/>
  <c r="V367" i="18"/>
  <c r="V371" i="11"/>
  <c r="V363" i="18"/>
  <c r="V367" i="11"/>
  <c r="V359" i="18"/>
  <c r="V359" i="11"/>
  <c r="V351" i="18"/>
  <c r="V355" i="11"/>
  <c r="V347" i="18"/>
  <c r="V351" i="11"/>
  <c r="V343" i="18"/>
  <c r="V348" i="11"/>
  <c r="V340" i="18"/>
  <c r="V331"/>
  <c r="V335" i="11"/>
  <c r="V327" i="18"/>
  <c r="V332" i="11"/>
  <c r="V324" i="18"/>
  <c r="V327" i="11"/>
  <c r="V319" i="18"/>
  <c r="V323" i="11"/>
  <c r="V315" i="18"/>
  <c r="V319" i="11"/>
  <c r="V311" i="18"/>
  <c r="V311" i="11"/>
  <c r="V303" i="18"/>
  <c r="V307" i="11"/>
  <c r="V299" i="18"/>
  <c r="V303" i="11"/>
  <c r="V295" i="18"/>
  <c r="V291" i="11"/>
  <c r="V283" i="18"/>
  <c r="V287" i="11"/>
  <c r="V279" i="18"/>
  <c r="V271" i="11"/>
  <c r="V263" i="18"/>
  <c r="V259" i="11"/>
  <c r="V251" i="18"/>
  <c r="T388" i="11"/>
  <c r="T359"/>
  <c r="T347"/>
  <c r="T343"/>
  <c r="T315"/>
  <c r="T299"/>
  <c r="T279"/>
  <c r="T267"/>
  <c r="T259"/>
  <c r="T228"/>
  <c r="T223"/>
  <c r="T212"/>
  <c r="T196"/>
  <c r="X9" i="18"/>
  <c r="X17" i="11"/>
  <c r="X10" i="18"/>
  <c r="X18" i="11"/>
  <c r="X11" i="18"/>
  <c r="X19" i="11"/>
  <c r="X12" i="18"/>
  <c r="X20" i="11"/>
  <c r="X13" i="18"/>
  <c r="X21" i="11"/>
  <c r="X14" i="18"/>
  <c r="X22" i="11"/>
  <c r="X15" i="18"/>
  <c r="X23" i="11"/>
  <c r="X16" i="18"/>
  <c r="X24" i="11"/>
  <c r="X17" i="18"/>
  <c r="X25" i="11"/>
  <c r="X18" i="18"/>
  <c r="X26" i="11"/>
  <c r="X19" i="18"/>
  <c r="X27" i="11"/>
  <c r="X20" i="18"/>
  <c r="X28" i="11"/>
  <c r="X21" i="18"/>
  <c r="X29" i="11"/>
  <c r="X22" i="18"/>
  <c r="X30" i="11"/>
  <c r="X23" i="18"/>
  <c r="X31" i="11"/>
  <c r="X24" i="18"/>
  <c r="X32" i="11"/>
  <c r="X25" i="18"/>
  <c r="X33" i="11"/>
  <c r="X26" i="18"/>
  <c r="X34" i="11"/>
  <c r="X27" i="18"/>
  <c r="X35" i="11"/>
  <c r="X28" i="18"/>
  <c r="X36" i="11"/>
  <c r="X29" i="18"/>
  <c r="X37" i="11"/>
  <c r="X30" i="18"/>
  <c r="X38" i="11"/>
  <c r="X31" i="18"/>
  <c r="X39" i="11"/>
  <c r="X32" i="18"/>
  <c r="X40" i="11"/>
  <c r="X33" i="18"/>
  <c r="X41" i="11"/>
  <c r="X34" i="18"/>
  <c r="X42" i="11"/>
  <c r="X35" i="18"/>
  <c r="X43" i="11"/>
  <c r="X36" i="18"/>
  <c r="X44" i="11"/>
  <c r="X37" i="18"/>
  <c r="X45" i="11"/>
  <c r="X38" i="18"/>
  <c r="X46" i="11"/>
  <c r="X39" i="18"/>
  <c r="X47" i="11"/>
  <c r="X40" i="18"/>
  <c r="X48" i="11"/>
  <c r="X41" i="18"/>
  <c r="X49" i="11"/>
  <c r="X42" i="18"/>
  <c r="X50" i="11"/>
  <c r="X43" i="18"/>
  <c r="X51" i="11"/>
  <c r="X44" i="18"/>
  <c r="X52" i="11"/>
  <c r="X45" i="18"/>
  <c r="X46"/>
  <c r="X54" i="11"/>
  <c r="X47" i="18"/>
  <c r="X55" i="11"/>
  <c r="X48" i="18"/>
  <c r="X56" i="11"/>
  <c r="X49" i="18"/>
  <c r="X57" i="11"/>
  <c r="X50" i="18"/>
  <c r="X58" i="11"/>
  <c r="X51" i="18"/>
  <c r="X59" i="11"/>
  <c r="X52" i="18"/>
  <c r="X60" i="11"/>
  <c r="X53" i="18"/>
  <c r="X61" i="11"/>
  <c r="X54" i="18"/>
  <c r="X62" i="11"/>
  <c r="X55" i="18"/>
  <c r="X63" i="11"/>
  <c r="X56" i="18"/>
  <c r="X64" i="11"/>
  <c r="X57" i="18"/>
  <c r="X65" i="11"/>
  <c r="X58" i="18"/>
  <c r="X66" i="11"/>
  <c r="X59" i="18"/>
  <c r="X67" i="11"/>
  <c r="X60" i="18"/>
  <c r="X68" i="11"/>
  <c r="X61" i="18"/>
  <c r="X69" i="11"/>
  <c r="X62" i="18"/>
  <c r="X70" i="11"/>
  <c r="X63" i="18"/>
  <c r="X71" i="11"/>
  <c r="X64" i="18"/>
  <c r="X72" i="11"/>
  <c r="X65" i="18"/>
  <c r="X73" i="11"/>
  <c r="X66" i="18"/>
  <c r="X74" i="11"/>
  <c r="X67" i="18"/>
  <c r="X75" i="11"/>
  <c r="X68" i="18"/>
  <c r="X76" i="11"/>
  <c r="X69" i="18"/>
  <c r="X77" i="11"/>
  <c r="X70" i="18"/>
  <c r="X78" i="11"/>
  <c r="X71" i="18"/>
  <c r="X72"/>
  <c r="X80" i="11"/>
  <c r="X73" i="18"/>
  <c r="X81" i="11"/>
  <c r="X74" i="18"/>
  <c r="X82" i="11"/>
  <c r="X75" i="18"/>
  <c r="X83" i="11"/>
  <c r="X76" i="18"/>
  <c r="X84" i="11"/>
  <c r="X77" i="18"/>
  <c r="X85" i="11"/>
  <c r="X78" i="18"/>
  <c r="X86" i="11"/>
  <c r="X79" i="18"/>
  <c r="X87" i="11"/>
  <c r="X80" i="18"/>
  <c r="X88" i="11"/>
  <c r="X81" i="18"/>
  <c r="X89" i="11"/>
  <c r="X82" i="18"/>
  <c r="X90" i="11"/>
  <c r="X83" i="18"/>
  <c r="X91" i="11"/>
  <c r="X84" i="18"/>
  <c r="X92" i="11"/>
  <c r="X85" i="18"/>
  <c r="X93" i="11"/>
  <c r="X86" i="18"/>
  <c r="X94" i="11"/>
  <c r="X87" i="18"/>
  <c r="X95" i="11"/>
  <c r="X88" i="18"/>
  <c r="X96" i="11"/>
  <c r="X89" i="18"/>
  <c r="X97" i="11"/>
  <c r="X90" i="18"/>
  <c r="X98" i="11"/>
  <c r="X91" i="18"/>
  <c r="X99" i="11"/>
  <c r="X92" i="18"/>
  <c r="X100" i="11"/>
  <c r="X93" i="18"/>
  <c r="X101" i="11"/>
  <c r="X94" i="18"/>
  <c r="X102" i="11"/>
  <c r="X95" i="18"/>
  <c r="X103" i="11"/>
  <c r="X96" i="18"/>
  <c r="X104" i="11"/>
  <c r="X97" i="18"/>
  <c r="X105" i="11"/>
  <c r="X98" i="18"/>
  <c r="X106" i="11"/>
  <c r="X99" i="18"/>
  <c r="X107" i="11"/>
  <c r="X100" i="18"/>
  <c r="X108" i="11"/>
  <c r="X101" i="18"/>
  <c r="X109" i="11"/>
  <c r="X102" i="18"/>
  <c r="X110" i="11"/>
  <c r="X103" i="18"/>
  <c r="X111" i="11"/>
  <c r="X104" i="18"/>
  <c r="X112" i="11"/>
  <c r="X105" i="18"/>
  <c r="X113" i="11"/>
  <c r="X106" i="18"/>
  <c r="X114" i="11"/>
  <c r="X107" i="18"/>
  <c r="X115" i="11"/>
  <c r="X108" i="18"/>
  <c r="X116" i="11"/>
  <c r="X109" i="18"/>
  <c r="X117" i="11"/>
  <c r="X110" i="18"/>
  <c r="X118" i="11"/>
  <c r="X111" i="18"/>
  <c r="X119" i="11"/>
  <c r="X112" i="18"/>
  <c r="X120" i="11"/>
  <c r="X113" i="18"/>
  <c r="X121" i="11"/>
  <c r="X114" i="18"/>
  <c r="X122" i="11"/>
  <c r="X115" i="18"/>
  <c r="X123" i="11"/>
  <c r="X116" i="18"/>
  <c r="X124" i="11"/>
  <c r="X117" i="18"/>
  <c r="X118"/>
  <c r="X126" i="11"/>
  <c r="X119" i="18"/>
  <c r="X127" i="11"/>
  <c r="X120" i="18"/>
  <c r="X128" i="11"/>
  <c r="X121" i="18"/>
  <c r="X129" i="11"/>
  <c r="X122" i="18"/>
  <c r="X130" i="11"/>
  <c r="X123" i="18"/>
  <c r="X131" i="11"/>
  <c r="X124" i="18"/>
  <c r="X132" i="11"/>
  <c r="X125" i="18"/>
  <c r="X133" i="11"/>
  <c r="X126" i="18"/>
  <c r="X134" i="11"/>
  <c r="X127" i="18"/>
  <c r="X135" i="11"/>
  <c r="X128" i="18"/>
  <c r="X136" i="11"/>
  <c r="X129" i="18"/>
  <c r="X137" i="11"/>
  <c r="X130" i="18"/>
  <c r="X138" i="11"/>
  <c r="X131" i="18"/>
  <c r="X139" i="11"/>
  <c r="X132" i="18"/>
  <c r="X140" i="11"/>
  <c r="X133" i="18"/>
  <c r="X141" i="11"/>
  <c r="X134" i="18"/>
  <c r="X142" i="11"/>
  <c r="X135" i="18"/>
  <c r="X143" i="11"/>
  <c r="X136" i="18"/>
  <c r="X144" i="11"/>
  <c r="X137" i="18"/>
  <c r="X145" i="11"/>
  <c r="X138" i="18"/>
  <c r="X146" i="11"/>
  <c r="X139" i="18"/>
  <c r="X147" i="11"/>
  <c r="X140" i="18"/>
  <c r="X148" i="11"/>
  <c r="X141" i="18"/>
  <c r="X149" i="11"/>
  <c r="X142" i="18"/>
  <c r="X150" i="11"/>
  <c r="X143" i="18"/>
  <c r="X151" i="11"/>
  <c r="X144" i="18"/>
  <c r="X152" i="11"/>
  <c r="X145" i="18"/>
  <c r="X153" i="11"/>
  <c r="X146" i="18"/>
  <c r="X154" i="11"/>
  <c r="X147" i="18"/>
  <c r="X155" i="11"/>
  <c r="X148" i="18"/>
  <c r="X156" i="11"/>
  <c r="X149" i="18"/>
  <c r="X157" i="11"/>
  <c r="X150" i="18"/>
  <c r="X158" i="11"/>
  <c r="X151" i="18"/>
  <c r="X159" i="11"/>
  <c r="X152" i="18"/>
  <c r="X160" i="11"/>
  <c r="X153" i="18"/>
  <c r="X161" i="11"/>
  <c r="X154" i="18"/>
  <c r="X162" i="11"/>
  <c r="X155" i="18"/>
  <c r="X163" i="11"/>
  <c r="X156" i="18"/>
  <c r="X164" i="11"/>
  <c r="X157" i="18"/>
  <c r="X165" i="11"/>
  <c r="X158" i="18"/>
  <c r="X166" i="11"/>
  <c r="X159" i="18"/>
  <c r="X167" i="11"/>
  <c r="X160" i="18"/>
  <c r="X168" i="11"/>
  <c r="X161" i="18"/>
  <c r="X169" i="11"/>
  <c r="X162" i="18"/>
  <c r="X170" i="11"/>
  <c r="X163" i="18"/>
  <c r="X171" i="11"/>
  <c r="X164" i="18"/>
  <c r="X172" i="11"/>
  <c r="X459" i="18"/>
  <c r="X467" i="11"/>
  <c r="X458" i="18"/>
  <c r="X466" i="11"/>
  <c r="X457" i="18"/>
  <c r="X465" i="11"/>
  <c r="X456" i="18"/>
  <c r="X464" i="11"/>
  <c r="X455" i="18"/>
  <c r="X463" i="11"/>
  <c r="X454" i="18"/>
  <c r="X462" i="11"/>
  <c r="X453" i="18"/>
  <c r="X461" i="11"/>
  <c r="X452" i="18"/>
  <c r="X460" i="11"/>
  <c r="X451" i="18"/>
  <c r="X459" i="11"/>
  <c r="X450" i="18"/>
  <c r="X458" i="11"/>
  <c r="X449" i="18"/>
  <c r="X457" i="11"/>
  <c r="X448" i="18"/>
  <c r="X456" i="11"/>
  <c r="X447" i="18"/>
  <c r="X455" i="11"/>
  <c r="X446" i="18"/>
  <c r="X454" i="11"/>
  <c r="X445" i="18"/>
  <c r="X453" i="11"/>
  <c r="X444" i="18"/>
  <c r="X452" i="11"/>
  <c r="X443" i="18"/>
  <c r="X442"/>
  <c r="X450" i="11"/>
  <c r="X441" i="18"/>
  <c r="X449" i="11"/>
  <c r="X440" i="18"/>
  <c r="X448" i="11"/>
  <c r="X439" i="18"/>
  <c r="X447" i="11"/>
  <c r="X438" i="18"/>
  <c r="X446" i="11"/>
  <c r="X437" i="18"/>
  <c r="X445" i="11"/>
  <c r="X436" i="18"/>
  <c r="X444" i="11"/>
  <c r="X435" i="18"/>
  <c r="X443" i="11"/>
  <c r="X434" i="18"/>
  <c r="X442" i="11"/>
  <c r="X433" i="18"/>
  <c r="X441" i="11"/>
  <c r="X432" i="18"/>
  <c r="X440" i="11"/>
  <c r="X431" i="18"/>
  <c r="X439" i="11"/>
  <c r="X430" i="18"/>
  <c r="X438" i="11"/>
  <c r="X429" i="18"/>
  <c r="X437" i="11"/>
  <c r="X428" i="18"/>
  <c r="X436" i="11"/>
  <c r="X427" i="18"/>
  <c r="X425"/>
  <c r="X433" i="11"/>
  <c r="X424" i="18"/>
  <c r="X432" i="11"/>
  <c r="X423" i="18"/>
  <c r="X431" i="11"/>
  <c r="X422" i="18"/>
  <c r="X430" i="11"/>
  <c r="X421" i="18"/>
  <c r="X429" i="11"/>
  <c r="X420" i="18"/>
  <c r="X428" i="11"/>
  <c r="X419" i="18"/>
  <c r="X427" i="11"/>
  <c r="X418" i="18"/>
  <c r="X426" i="11"/>
  <c r="X417" i="18"/>
  <c r="X425" i="11"/>
  <c r="X416" i="18"/>
  <c r="X424" i="11"/>
  <c r="X415" i="18"/>
  <c r="X423" i="11"/>
  <c r="X414" i="18"/>
  <c r="X422" i="11"/>
  <c r="X413" i="18"/>
  <c r="X421" i="11"/>
  <c r="X412" i="18"/>
  <c r="X420" i="11"/>
  <c r="X411" i="18"/>
  <c r="X419" i="11"/>
  <c r="X410" i="18"/>
  <c r="X418" i="11"/>
  <c r="X409" i="18"/>
  <c r="X417" i="11"/>
  <c r="X408" i="18"/>
  <c r="X416" i="11"/>
  <c r="X407" i="18"/>
  <c r="X415" i="11"/>
  <c r="X406" i="18"/>
  <c r="X414" i="11"/>
  <c r="X405" i="18"/>
  <c r="X413" i="11"/>
  <c r="X404" i="18"/>
  <c r="X412" i="11"/>
  <c r="X403" i="18"/>
  <c r="X411" i="11"/>
  <c r="X402" i="18"/>
  <c r="X410" i="11"/>
  <c r="X401" i="18"/>
  <c r="X409" i="11"/>
  <c r="X400" i="18"/>
  <c r="X408" i="11"/>
  <c r="X399" i="18"/>
  <c r="X407" i="11"/>
  <c r="X398" i="18"/>
  <c r="X406" i="11"/>
  <c r="X397" i="18"/>
  <c r="X405" i="11"/>
  <c r="X396" i="18"/>
  <c r="X404" i="11"/>
  <c r="X395" i="18"/>
  <c r="X403" i="11"/>
  <c r="X394" i="18"/>
  <c r="X402" i="11"/>
  <c r="X393" i="18"/>
  <c r="X401" i="11"/>
  <c r="X392" i="18"/>
  <c r="X400" i="11"/>
  <c r="X391" i="18"/>
  <c r="X399" i="11"/>
  <c r="X390" i="18"/>
  <c r="X398" i="11"/>
  <c r="X389" i="18"/>
  <c r="X397" i="11"/>
  <c r="X388" i="18"/>
  <c r="X396" i="11"/>
  <c r="X387" i="18"/>
  <c r="X395" i="11"/>
  <c r="X386" i="18"/>
  <c r="X394" i="11"/>
  <c r="X385" i="18"/>
  <c r="X393" i="11"/>
  <c r="X384" i="18"/>
  <c r="X392" i="11"/>
  <c r="X383" i="18"/>
  <c r="X391" i="11"/>
  <c r="X382" i="18"/>
  <c r="X390" i="11"/>
  <c r="X381" i="18"/>
  <c r="X389" i="11"/>
  <c r="X380" i="18"/>
  <c r="X388" i="11"/>
  <c r="X379" i="18"/>
  <c r="X387" i="11"/>
  <c r="X378" i="18"/>
  <c r="X386" i="11"/>
  <c r="X377" i="18"/>
  <c r="X385" i="11"/>
  <c r="X376" i="18"/>
  <c r="X384" i="11"/>
  <c r="X375" i="18"/>
  <c r="X383" i="11"/>
  <c r="X374" i="18"/>
  <c r="X382" i="11"/>
  <c r="X373" i="18"/>
  <c r="X381" i="11"/>
  <c r="X372" i="18"/>
  <c r="X380" i="11"/>
  <c r="X371" i="18"/>
  <c r="X379" i="11"/>
  <c r="X370" i="18"/>
  <c r="X378" i="11"/>
  <c r="X369" i="18"/>
  <c r="X377" i="11"/>
  <c r="X368" i="18"/>
  <c r="X376" i="11"/>
  <c r="X367" i="18"/>
  <c r="X375" i="11"/>
  <c r="X366" i="18"/>
  <c r="X374" i="11"/>
  <c r="X365" i="18"/>
  <c r="X373" i="11"/>
  <c r="X364" i="18"/>
  <c r="X372" i="11"/>
  <c r="X363" i="18"/>
  <c r="X371" i="11"/>
  <c r="X362" i="18"/>
  <c r="X370" i="11"/>
  <c r="X361" i="18"/>
  <c r="X369" i="11"/>
  <c r="X360" i="18"/>
  <c r="X368" i="11"/>
  <c r="X359" i="18"/>
  <c r="X367" i="11"/>
  <c r="X358" i="18"/>
  <c r="X366" i="11"/>
  <c r="X357" i="18"/>
  <c r="X365" i="11"/>
  <c r="X356" i="18"/>
  <c r="X364" i="11"/>
  <c r="X355" i="18"/>
  <c r="X363" i="11"/>
  <c r="X354" i="18"/>
  <c r="X362" i="11"/>
  <c r="X353" i="18"/>
  <c r="X361" i="11"/>
  <c r="X352" i="18"/>
  <c r="X360" i="11"/>
  <c r="X351" i="18"/>
  <c r="X359" i="11"/>
  <c r="X350" i="18"/>
  <c r="X358" i="11"/>
  <c r="X349" i="18"/>
  <c r="X357" i="11"/>
  <c r="X348" i="18"/>
  <c r="X356" i="11"/>
  <c r="X347" i="18"/>
  <c r="X355" i="11"/>
  <c r="X346" i="18"/>
  <c r="X354" i="11"/>
  <c r="X345" i="18"/>
  <c r="X353" i="11"/>
  <c r="X344" i="18"/>
  <c r="X352" i="11"/>
  <c r="X343" i="18"/>
  <c r="X351" i="11"/>
  <c r="X342" i="18"/>
  <c r="X350" i="11"/>
  <c r="X341" i="18"/>
  <c r="X349" i="11"/>
  <c r="X340" i="18"/>
  <c r="X348" i="11"/>
  <c r="X339" i="18"/>
  <c r="X347" i="11"/>
  <c r="X338" i="18"/>
  <c r="X346" i="11"/>
  <c r="X337" i="18"/>
  <c r="X345" i="11"/>
  <c r="X336" i="18"/>
  <c r="X344" i="11"/>
  <c r="X335" i="18"/>
  <c r="X343" i="11"/>
  <c r="X334" i="18"/>
  <c r="X342" i="11"/>
  <c r="X333" i="18"/>
  <c r="X341" i="11"/>
  <c r="X332" i="18"/>
  <c r="X340" i="11"/>
  <c r="X331" i="18"/>
  <c r="X339" i="11"/>
  <c r="X330" i="18"/>
  <c r="X338" i="11"/>
  <c r="X329" i="18"/>
  <c r="X337" i="11"/>
  <c r="X328" i="18"/>
  <c r="X336" i="11"/>
  <c r="X327" i="18"/>
  <c r="X335" i="11"/>
  <c r="X326" i="18"/>
  <c r="X334" i="11"/>
  <c r="X325" i="18"/>
  <c r="X333" i="11"/>
  <c r="X324" i="18"/>
  <c r="X332" i="11"/>
  <c r="X323" i="18"/>
  <c r="X331" i="11"/>
  <c r="X322" i="18"/>
  <c r="X330" i="11"/>
  <c r="X321" i="18"/>
  <c r="X329" i="11"/>
  <c r="X320" i="18"/>
  <c r="X328" i="11"/>
  <c r="X319" i="18"/>
  <c r="X327" i="11"/>
  <c r="X318" i="18"/>
  <c r="X326" i="11"/>
  <c r="X317" i="18"/>
  <c r="X325" i="11"/>
  <c r="X316" i="18"/>
  <c r="X324" i="11"/>
  <c r="X315" i="18"/>
  <c r="X323" i="11"/>
  <c r="X314" i="18"/>
  <c r="X322" i="11"/>
  <c r="X313" i="18"/>
  <c r="X321" i="11"/>
  <c r="X312" i="18"/>
  <c r="X320" i="11"/>
  <c r="X311" i="18"/>
  <c r="X319" i="11"/>
  <c r="X310" i="18"/>
  <c r="X318" i="11"/>
  <c r="X309" i="18"/>
  <c r="X317" i="11"/>
  <c r="X308" i="18"/>
  <c r="X316" i="11"/>
  <c r="X307" i="18"/>
  <c r="X315" i="11"/>
  <c r="X306" i="18"/>
  <c r="X314" i="11"/>
  <c r="X305" i="18"/>
  <c r="X313" i="11"/>
  <c r="X304" i="18"/>
  <c r="X312" i="11"/>
  <c r="X303" i="18"/>
  <c r="X311" i="11"/>
  <c r="X302" i="18"/>
  <c r="X310" i="11"/>
  <c r="X301" i="18"/>
  <c r="X309" i="11"/>
  <c r="X300" i="18"/>
  <c r="X308" i="11"/>
  <c r="X299" i="18"/>
  <c r="X307" i="11"/>
  <c r="X298" i="18"/>
  <c r="X306" i="11"/>
  <c r="X297" i="18"/>
  <c r="X305" i="11"/>
  <c r="X296" i="18"/>
  <c r="X304" i="11"/>
  <c r="X295" i="18"/>
  <c r="X303" i="11"/>
  <c r="X294" i="18"/>
  <c r="X302" i="11"/>
  <c r="X293" i="18"/>
  <c r="X292"/>
  <c r="X300" i="11"/>
  <c r="X291" i="18"/>
  <c r="X299" i="11"/>
  <c r="X290" i="18"/>
  <c r="X298" i="11"/>
  <c r="X289" i="18"/>
  <c r="X297" i="11"/>
  <c r="X288" i="18"/>
  <c r="X296" i="11"/>
  <c r="X287" i="18"/>
  <c r="X295" i="11"/>
  <c r="X286" i="18"/>
  <c r="X294" i="11"/>
  <c r="X285" i="18"/>
  <c r="X293" i="11"/>
  <c r="X284" i="18"/>
  <c r="X292" i="11"/>
  <c r="X283" i="18"/>
  <c r="X291" i="11"/>
  <c r="X282" i="18"/>
  <c r="X290" i="11"/>
  <c r="X281" i="18"/>
  <c r="X289" i="11"/>
  <c r="X280" i="18"/>
  <c r="X288" i="11"/>
  <c r="X279" i="18"/>
  <c r="X287" i="11"/>
  <c r="X278" i="18"/>
  <c r="X286" i="11"/>
  <c r="X277" i="18"/>
  <c r="X285" i="11"/>
  <c r="X276" i="18"/>
  <c r="X284" i="11"/>
  <c r="X275" i="18"/>
  <c r="X283" i="11"/>
  <c r="X274" i="18"/>
  <c r="X282" i="11"/>
  <c r="X273" i="18"/>
  <c r="X281" i="11"/>
  <c r="X272" i="18"/>
  <c r="X280" i="11"/>
  <c r="X271" i="18"/>
  <c r="X279" i="11"/>
  <c r="X270" i="18"/>
  <c r="X278" i="11"/>
  <c r="X269" i="18"/>
  <c r="X277" i="11"/>
  <c r="X268" i="18"/>
  <c r="X276" i="11"/>
  <c r="X267" i="18"/>
  <c r="X275" i="11"/>
  <c r="X266" i="18"/>
  <c r="X274" i="11"/>
  <c r="X265" i="18"/>
  <c r="X273" i="11"/>
  <c r="X264" i="18"/>
  <c r="X272" i="11"/>
  <c r="X263" i="18"/>
  <c r="X271" i="11"/>
  <c r="X262" i="18"/>
  <c r="X270" i="11"/>
  <c r="X261" i="18"/>
  <c r="X269" i="11"/>
  <c r="X260" i="18"/>
  <c r="X268" i="11"/>
  <c r="X259" i="18"/>
  <c r="X267" i="11"/>
  <c r="X258" i="18"/>
  <c r="X266" i="11"/>
  <c r="X257" i="18"/>
  <c r="X265" i="11"/>
  <c r="X256" i="18"/>
  <c r="X264" i="11"/>
  <c r="X255" i="18"/>
  <c r="X263" i="11"/>
  <c r="X254" i="18"/>
  <c r="X262" i="11"/>
  <c r="X253" i="18"/>
  <c r="X261" i="11"/>
  <c r="X252" i="18"/>
  <c r="X260" i="11"/>
  <c r="X251" i="18"/>
  <c r="X259" i="11"/>
  <c r="X250" i="18"/>
  <c r="X258" i="11"/>
  <c r="X249" i="18"/>
  <c r="X257" i="11"/>
  <c r="X248" i="18"/>
  <c r="X256" i="11"/>
  <c r="X247" i="18"/>
  <c r="X255" i="11"/>
  <c r="X246" i="18"/>
  <c r="X254" i="11"/>
  <c r="X245" i="18"/>
  <c r="X253" i="11"/>
  <c r="X244" i="18"/>
  <c r="X252" i="11"/>
  <c r="X243" i="18"/>
  <c r="X251" i="11"/>
  <c r="X242" i="18"/>
  <c r="X250" i="11"/>
  <c r="X241" i="18"/>
  <c r="X249" i="11"/>
  <c r="X240" i="18"/>
  <c r="X248" i="11"/>
  <c r="X239" i="18"/>
  <c r="X247" i="11"/>
  <c r="X238" i="18"/>
  <c r="X246" i="11"/>
  <c r="X237" i="18"/>
  <c r="X245" i="11"/>
  <c r="X236" i="18"/>
  <c r="X244" i="11"/>
  <c r="X235" i="18"/>
  <c r="X243" i="11"/>
  <c r="X234" i="18"/>
  <c r="X242" i="11"/>
  <c r="X233" i="18"/>
  <c r="X241" i="11"/>
  <c r="X232" i="18"/>
  <c r="X240" i="11"/>
  <c r="X231" i="18"/>
  <c r="X239" i="11"/>
  <c r="X230" i="18"/>
  <c r="X238" i="11"/>
  <c r="X229" i="18"/>
  <c r="X237" i="11"/>
  <c r="X228" i="18"/>
  <c r="X236" i="11"/>
  <c r="X227" i="18"/>
  <c r="X235" i="11"/>
  <c r="X226" i="18"/>
  <c r="X234" i="11"/>
  <c r="X225" i="18"/>
  <c r="X233" i="11"/>
  <c r="X224" i="18"/>
  <c r="X232" i="11"/>
  <c r="X223" i="18"/>
  <c r="X231" i="11"/>
  <c r="X222" i="18"/>
  <c r="X230" i="11"/>
  <c r="X221" i="18"/>
  <c r="X229" i="11"/>
  <c r="X220" i="18"/>
  <c r="X228" i="11"/>
  <c r="X219" i="18"/>
  <c r="X227" i="11"/>
  <c r="X218" i="18"/>
  <c r="X226" i="11"/>
  <c r="X217" i="18"/>
  <c r="X225" i="11"/>
  <c r="X216" i="18"/>
  <c r="X224" i="11"/>
  <c r="X215" i="18"/>
  <c r="X223" i="11"/>
  <c r="X214" i="18"/>
  <c r="X222" i="11"/>
  <c r="X213" i="18"/>
  <c r="X221" i="11"/>
  <c r="X212" i="18"/>
  <c r="X220" i="11"/>
  <c r="X211" i="18"/>
  <c r="X219" i="11"/>
  <c r="X210" i="18"/>
  <c r="X218" i="11"/>
  <c r="X209" i="18"/>
  <c r="X217" i="11"/>
  <c r="X208" i="18"/>
  <c r="X216" i="11"/>
  <c r="X207" i="18"/>
  <c r="X215" i="11"/>
  <c r="X206" i="18"/>
  <c r="X214" i="11"/>
  <c r="X205" i="18"/>
  <c r="X213" i="11"/>
  <c r="X204" i="18"/>
  <c r="X212" i="11"/>
  <c r="X203" i="18"/>
  <c r="X211" i="11"/>
  <c r="X202" i="18"/>
  <c r="X210" i="11"/>
  <c r="X201" i="18"/>
  <c r="X209" i="11"/>
  <c r="X200" i="18"/>
  <c r="X208" i="11"/>
  <c r="X199" i="18"/>
  <c r="X207" i="11"/>
  <c r="X198" i="18"/>
  <c r="X206" i="11"/>
  <c r="X197" i="18"/>
  <c r="X205" i="11"/>
  <c r="X196" i="18"/>
  <c r="X204" i="11"/>
  <c r="X195" i="18"/>
  <c r="X203" i="11"/>
  <c r="X194" i="18"/>
  <c r="X202" i="11"/>
  <c r="X193" i="18"/>
  <c r="X201" i="11"/>
  <c r="X192" i="18"/>
  <c r="X200" i="11"/>
  <c r="X191" i="18"/>
  <c r="X199" i="11"/>
  <c r="X190" i="18"/>
  <c r="X198" i="11"/>
  <c r="X189" i="18"/>
  <c r="X197" i="11"/>
  <c r="X188" i="18"/>
  <c r="X196" i="11"/>
  <c r="X187" i="18"/>
  <c r="X195" i="11"/>
  <c r="X186" i="18"/>
  <c r="X194" i="11"/>
  <c r="X185" i="18"/>
  <c r="X193" i="11"/>
  <c r="X184" i="18"/>
  <c r="X192" i="11"/>
  <c r="X183" i="18"/>
  <c r="X191" i="11"/>
  <c r="X182" i="18"/>
  <c r="X190" i="11"/>
  <c r="X181" i="18"/>
  <c r="X189" i="11"/>
  <c r="X180" i="18"/>
  <c r="X188" i="11"/>
  <c r="X179" i="18"/>
  <c r="X187" i="11"/>
  <c r="X178" i="18"/>
  <c r="X186" i="11"/>
  <c r="X177" i="18"/>
  <c r="X185" i="11"/>
  <c r="X176" i="18"/>
  <c r="X184" i="11"/>
  <c r="X175" i="18"/>
  <c r="X183" i="11"/>
  <c r="X174" i="18"/>
  <c r="X182" i="11"/>
  <c r="X173" i="18"/>
  <c r="X181" i="11"/>
  <c r="X172" i="18"/>
  <c r="X180" i="11"/>
  <c r="X171" i="18"/>
  <c r="X179" i="11"/>
  <c r="X170" i="18"/>
  <c r="X178" i="11"/>
  <c r="X169" i="18"/>
  <c r="X177" i="11"/>
  <c r="X168" i="18"/>
  <c r="X176" i="11"/>
  <c r="X167" i="18"/>
  <c r="X175" i="11"/>
  <c r="X166" i="18"/>
  <c r="X174" i="11"/>
  <c r="W17"/>
  <c r="W9" i="18"/>
  <c r="W21" i="11"/>
  <c r="W13" i="18"/>
  <c r="W25" i="11"/>
  <c r="W17" i="18"/>
  <c r="W29" i="11"/>
  <c r="W21" i="18"/>
  <c r="W33" i="11"/>
  <c r="W25" i="18"/>
  <c r="W37" i="11"/>
  <c r="W29" i="18"/>
  <c r="W466" i="11"/>
  <c r="W458" i="18"/>
  <c r="W464" i="11"/>
  <c r="W456" i="18"/>
  <c r="W462" i="11"/>
  <c r="W454" i="18"/>
  <c r="W460" i="11"/>
  <c r="W452" i="18"/>
  <c r="W458" i="11"/>
  <c r="W450" i="18"/>
  <c r="W456" i="11"/>
  <c r="W448" i="18"/>
  <c r="W454" i="11"/>
  <c r="W446" i="18"/>
  <c r="W452" i="11"/>
  <c r="W444" i="18"/>
  <c r="W450" i="11"/>
  <c r="W442" i="18"/>
  <c r="W448" i="11"/>
  <c r="W440" i="18"/>
  <c r="W444" i="11"/>
  <c r="W436" i="18"/>
  <c r="W442" i="11"/>
  <c r="W434" i="18"/>
  <c r="W440" i="11"/>
  <c r="W432" i="18"/>
  <c r="W438" i="11"/>
  <c r="W430" i="18"/>
  <c r="W436" i="11"/>
  <c r="W428" i="18"/>
  <c r="W434" i="11"/>
  <c r="W426" i="18"/>
  <c r="W432" i="11"/>
  <c r="W424" i="18"/>
  <c r="W422"/>
  <c r="W428" i="11"/>
  <c r="W420" i="18"/>
  <c r="W426" i="11"/>
  <c r="W418" i="18"/>
  <c r="W424" i="11"/>
  <c r="W416" i="18"/>
  <c r="W414"/>
  <c r="W420" i="11"/>
  <c r="W412" i="18"/>
  <c r="W418" i="11"/>
  <c r="W410" i="18"/>
  <c r="W416" i="11"/>
  <c r="W408" i="18"/>
  <c r="W414" i="11"/>
  <c r="W406" i="18"/>
  <c r="W412" i="11"/>
  <c r="W404" i="18"/>
  <c r="W410" i="11"/>
  <c r="W402" i="18"/>
  <c r="W408" i="11"/>
  <c r="W400" i="18"/>
  <c r="W406" i="11"/>
  <c r="W398" i="18"/>
  <c r="W404" i="11"/>
  <c r="W396" i="18"/>
  <c r="W402" i="11"/>
  <c r="W394" i="18"/>
  <c r="W398" i="11"/>
  <c r="W390" i="18"/>
  <c r="W396" i="11"/>
  <c r="W388" i="18"/>
  <c r="W394" i="11"/>
  <c r="W386" i="18"/>
  <c r="W390" i="11"/>
  <c r="W382" i="18"/>
  <c r="W388" i="11"/>
  <c r="W380" i="18"/>
  <c r="W386" i="11"/>
  <c r="W378" i="18"/>
  <c r="W384" i="11"/>
  <c r="W376" i="18"/>
  <c r="W382" i="11"/>
  <c r="W374" i="18"/>
  <c r="W380" i="11"/>
  <c r="W372" i="18"/>
  <c r="W378" i="11"/>
  <c r="W370" i="18"/>
  <c r="W376" i="11"/>
  <c r="W368" i="18"/>
  <c r="W374" i="11"/>
  <c r="W366" i="18"/>
  <c r="W372" i="11"/>
  <c r="W364" i="18"/>
  <c r="W370" i="11"/>
  <c r="W362" i="18"/>
  <c r="W368" i="11"/>
  <c r="W360" i="18"/>
  <c r="W358"/>
  <c r="W364" i="11"/>
  <c r="W356" i="18"/>
  <c r="W362" i="11"/>
  <c r="W354" i="18"/>
  <c r="W360" i="11"/>
  <c r="W352" i="18"/>
  <c r="W358" i="11"/>
  <c r="W350" i="18"/>
  <c r="W356" i="11"/>
  <c r="W348" i="18"/>
  <c r="W354" i="11"/>
  <c r="W346" i="18"/>
  <c r="W352" i="11"/>
  <c r="W344" i="18"/>
  <c r="W350" i="11"/>
  <c r="W342" i="18"/>
  <c r="W346" i="11"/>
  <c r="W338" i="18"/>
  <c r="W344" i="11"/>
  <c r="W336" i="18"/>
  <c r="W342" i="11"/>
  <c r="W334" i="18"/>
  <c r="W340" i="11"/>
  <c r="W332" i="18"/>
  <c r="W338" i="11"/>
  <c r="W330" i="18"/>
  <c r="W336" i="11"/>
  <c r="W328" i="18"/>
  <c r="W334" i="11"/>
  <c r="W326" i="18"/>
  <c r="W332" i="11"/>
  <c r="W324" i="18"/>
  <c r="W330" i="11"/>
  <c r="W322" i="18"/>
  <c r="W328" i="11"/>
  <c r="W320" i="18"/>
  <c r="W326" i="11"/>
  <c r="W318" i="18"/>
  <c r="W324" i="11"/>
  <c r="W316" i="18"/>
  <c r="W322" i="11"/>
  <c r="W314" i="18"/>
  <c r="W320" i="11"/>
  <c r="W312" i="18"/>
  <c r="W318" i="11"/>
  <c r="W310" i="18"/>
  <c r="W314" i="11"/>
  <c r="W306" i="18"/>
  <c r="W312" i="11"/>
  <c r="W304" i="18"/>
  <c r="W310" i="11"/>
  <c r="W302" i="18"/>
  <c r="W306" i="11"/>
  <c r="W298" i="18"/>
  <c r="W304" i="11"/>
  <c r="W296" i="18"/>
  <c r="W302" i="11"/>
  <c r="W294" i="18"/>
  <c r="W298" i="11"/>
  <c r="W290" i="18"/>
  <c r="W296" i="11"/>
  <c r="W288" i="18"/>
  <c r="W294" i="11"/>
  <c r="W286" i="18"/>
  <c r="W290" i="11"/>
  <c r="W282" i="18"/>
  <c r="W288" i="11"/>
  <c r="W280" i="18"/>
  <c r="W286" i="11"/>
  <c r="W278" i="18"/>
  <c r="W284" i="11"/>
  <c r="W276" i="18"/>
  <c r="W282" i="11"/>
  <c r="W274" i="18"/>
  <c r="W280" i="11"/>
  <c r="W272" i="18"/>
  <c r="W278" i="11"/>
  <c r="W270" i="18"/>
  <c r="W276" i="11"/>
  <c r="W268" i="18"/>
  <c r="W266"/>
  <c r="W270" i="11"/>
  <c r="W262" i="18"/>
  <c r="W268" i="11"/>
  <c r="W260" i="18"/>
  <c r="W266" i="11"/>
  <c r="W258" i="18"/>
  <c r="W264" i="11"/>
  <c r="W256" i="18"/>
  <c r="W262" i="11"/>
  <c r="W254" i="18"/>
  <c r="W260" i="11"/>
  <c r="W252" i="18"/>
  <c r="W258" i="11"/>
  <c r="W250" i="18"/>
  <c r="W256" i="11"/>
  <c r="W248" i="18"/>
  <c r="W254" i="11"/>
  <c r="W246" i="18"/>
  <c r="W252" i="11"/>
  <c r="W244" i="18"/>
  <c r="W250" i="11"/>
  <c r="W242" i="18"/>
  <c r="W248" i="11"/>
  <c r="W240" i="18"/>
  <c r="W246" i="11"/>
  <c r="W238" i="18"/>
  <c r="W244" i="11"/>
  <c r="W236" i="18"/>
  <c r="W234"/>
  <c r="W240" i="11"/>
  <c r="W232" i="18"/>
  <c r="W238" i="11"/>
  <c r="W230" i="18"/>
  <c r="W236" i="11"/>
  <c r="W228" i="18"/>
  <c r="W234" i="11"/>
  <c r="W226" i="18"/>
  <c r="W232" i="11"/>
  <c r="W224" i="18"/>
  <c r="W222"/>
  <c r="W228" i="11"/>
  <c r="W220" i="18"/>
  <c r="W226" i="11"/>
  <c r="W218" i="18"/>
  <c r="W224" i="11"/>
  <c r="W216" i="18"/>
  <c r="W222" i="11"/>
  <c r="W214" i="18"/>
  <c r="W220" i="11"/>
  <c r="W212" i="18"/>
  <c r="W218" i="11"/>
  <c r="W210" i="18"/>
  <c r="W216" i="11"/>
  <c r="W208" i="18"/>
  <c r="W214" i="11"/>
  <c r="W206" i="18"/>
  <c r="W212" i="11"/>
  <c r="W204" i="18"/>
  <c r="W210" i="11"/>
  <c r="W202" i="18"/>
  <c r="W208" i="11"/>
  <c r="W200" i="18"/>
  <c r="W206" i="11"/>
  <c r="W198" i="18"/>
  <c r="W204" i="11"/>
  <c r="W196" i="18"/>
  <c r="W202" i="11"/>
  <c r="W194" i="18"/>
  <c r="W200" i="11"/>
  <c r="W192" i="18"/>
  <c r="W190"/>
  <c r="W19" i="11"/>
  <c r="W11" i="18"/>
  <c r="W23" i="11"/>
  <c r="W15" i="18"/>
  <c r="W31" i="11"/>
  <c r="W23" i="18"/>
  <c r="W35" i="11"/>
  <c r="W27" i="18"/>
  <c r="W39" i="11"/>
  <c r="W31" i="18"/>
  <c r="W41" i="11"/>
  <c r="W33" i="18"/>
  <c r="W43" i="11"/>
  <c r="W35" i="18"/>
  <c r="W18" i="11"/>
  <c r="W10" i="18"/>
  <c r="W20" i="11"/>
  <c r="W12" i="18"/>
  <c r="W22" i="11"/>
  <c r="W14" i="18"/>
  <c r="W24" i="11"/>
  <c r="W16" i="18"/>
  <c r="W26" i="11"/>
  <c r="W18" i="18"/>
  <c r="W28" i="11"/>
  <c r="W20" i="18"/>
  <c r="W30" i="11"/>
  <c r="W22" i="18"/>
  <c r="W32" i="11"/>
  <c r="W24" i="18"/>
  <c r="W26"/>
  <c r="W36" i="11"/>
  <c r="W28" i="18"/>
  <c r="W30"/>
  <c r="W40" i="11"/>
  <c r="W32" i="18"/>
  <c r="W42" i="11"/>
  <c r="W34" i="18"/>
  <c r="W44" i="11"/>
  <c r="W36" i="18"/>
  <c r="W467" i="11"/>
  <c r="W459" i="18"/>
  <c r="W465" i="11"/>
  <c r="W457" i="18"/>
  <c r="W461" i="11"/>
  <c r="W453" i="18"/>
  <c r="W459" i="11"/>
  <c r="W451" i="18"/>
  <c r="W457" i="11"/>
  <c r="W449" i="18"/>
  <c r="W453" i="11"/>
  <c r="W445" i="18"/>
  <c r="W451" i="11"/>
  <c r="W443" i="18"/>
  <c r="W449" i="11"/>
  <c r="W441" i="18"/>
  <c r="W445" i="11"/>
  <c r="W437" i="18"/>
  <c r="W443" i="11"/>
  <c r="W435" i="18"/>
  <c r="W433"/>
  <c r="W437" i="11"/>
  <c r="W429" i="18"/>
  <c r="W435" i="11"/>
  <c r="W427" i="18"/>
  <c r="W433" i="11"/>
  <c r="W425" i="18"/>
  <c r="W421"/>
  <c r="W427" i="11"/>
  <c r="W419" i="18"/>
  <c r="W425" i="11"/>
  <c r="W417" i="18"/>
  <c r="W423" i="11"/>
  <c r="W415" i="18"/>
  <c r="W421" i="11"/>
  <c r="W413" i="18"/>
  <c r="W419" i="11"/>
  <c r="W411" i="18"/>
  <c r="W417" i="11"/>
  <c r="W409" i="18"/>
  <c r="W413" i="11"/>
  <c r="W405" i="18"/>
  <c r="W411" i="11"/>
  <c r="W403" i="18"/>
  <c r="W409" i="11"/>
  <c r="W401" i="18"/>
  <c r="W405" i="11"/>
  <c r="W397" i="18"/>
  <c r="W403" i="11"/>
  <c r="W395" i="18"/>
  <c r="W401" i="11"/>
  <c r="W393" i="18"/>
  <c r="W397" i="11"/>
  <c r="W389" i="18"/>
  <c r="W395" i="11"/>
  <c r="W387" i="18"/>
  <c r="W393" i="11"/>
  <c r="W385" i="18"/>
  <c r="W389" i="11"/>
  <c r="W381" i="18"/>
  <c r="W387" i="11"/>
  <c r="W379" i="18"/>
  <c r="W385" i="11"/>
  <c r="W377" i="18"/>
  <c r="W383" i="11"/>
  <c r="W375" i="18"/>
  <c r="W381" i="11"/>
  <c r="W373" i="18"/>
  <c r="W379" i="11"/>
  <c r="W371" i="18"/>
  <c r="W377" i="11"/>
  <c r="W369" i="18"/>
  <c r="W375" i="11"/>
  <c r="W367" i="18"/>
  <c r="W373" i="11"/>
  <c r="W365" i="18"/>
  <c r="W369" i="11"/>
  <c r="W361" i="18"/>
  <c r="W367" i="11"/>
  <c r="W359" i="18"/>
  <c r="W365" i="11"/>
  <c r="W357" i="18"/>
  <c r="W355"/>
  <c r="W361" i="11"/>
  <c r="W353" i="18"/>
  <c r="W359" i="11"/>
  <c r="W351" i="18"/>
  <c r="W357" i="11"/>
  <c r="W349" i="18"/>
  <c r="W353" i="11"/>
  <c r="W345" i="18"/>
  <c r="W349" i="11"/>
  <c r="W341" i="18"/>
  <c r="W347" i="11"/>
  <c r="W339" i="18"/>
  <c r="W345" i="11"/>
  <c r="W337" i="18"/>
  <c r="W343" i="11"/>
  <c r="W335" i="18"/>
  <c r="W341" i="11"/>
  <c r="W333" i="18"/>
  <c r="W339" i="11"/>
  <c r="W331" i="18"/>
  <c r="W337" i="11"/>
  <c r="W329" i="18"/>
  <c r="W335" i="11"/>
  <c r="W327" i="18"/>
  <c r="W333" i="11"/>
  <c r="W325" i="18"/>
  <c r="W329" i="11"/>
  <c r="W321" i="18"/>
  <c r="W327" i="11"/>
  <c r="W319" i="18"/>
  <c r="W325" i="11"/>
  <c r="W317" i="18"/>
  <c r="W321" i="11"/>
  <c r="W313" i="18"/>
  <c r="W319" i="11"/>
  <c r="W311" i="18"/>
  <c r="W317" i="11"/>
  <c r="W309" i="18"/>
  <c r="W313" i="11"/>
  <c r="W305" i="18"/>
  <c r="W303"/>
  <c r="W309" i="11"/>
  <c r="W301" i="18"/>
  <c r="W305" i="11"/>
  <c r="W297" i="18"/>
  <c r="W303" i="11"/>
  <c r="W295" i="18"/>
  <c r="W301" i="11"/>
  <c r="W293" i="18"/>
  <c r="W299" i="11"/>
  <c r="W291" i="18"/>
  <c r="W297" i="11"/>
  <c r="W289" i="18"/>
  <c r="W295" i="11"/>
  <c r="W287" i="18"/>
  <c r="W293" i="11"/>
  <c r="W285" i="18"/>
  <c r="W291" i="11"/>
  <c r="W283" i="18"/>
  <c r="W289" i="11"/>
  <c r="W281" i="18"/>
  <c r="W279"/>
  <c r="W285" i="11"/>
  <c r="W277" i="18"/>
  <c r="W283" i="11"/>
  <c r="W275" i="18"/>
  <c r="W281" i="11"/>
  <c r="W273" i="18"/>
  <c r="W279" i="11"/>
  <c r="W271" i="18"/>
  <c r="W277" i="11"/>
  <c r="W269" i="18"/>
  <c r="W275" i="11"/>
  <c r="W267" i="18"/>
  <c r="W273" i="11"/>
  <c r="W265" i="18"/>
  <c r="W269" i="11"/>
  <c r="W261" i="18"/>
  <c r="W267" i="11"/>
  <c r="W259" i="18"/>
  <c r="W265" i="11"/>
  <c r="W257" i="18"/>
  <c r="W263" i="11"/>
  <c r="W255" i="18"/>
  <c r="W261" i="11"/>
  <c r="W253" i="18"/>
  <c r="W259" i="11"/>
  <c r="W251" i="18"/>
  <c r="W257" i="11"/>
  <c r="W249" i="18"/>
  <c r="W255" i="11"/>
  <c r="W247" i="18"/>
  <c r="W253" i="11"/>
  <c r="W245" i="18"/>
  <c r="W251" i="11"/>
  <c r="W243" i="18"/>
  <c r="W249" i="11"/>
  <c r="W241" i="18"/>
  <c r="W247" i="11"/>
  <c r="W239" i="18"/>
  <c r="W245" i="11"/>
  <c r="W237" i="18"/>
  <c r="W243" i="11"/>
  <c r="W235" i="18"/>
  <c r="W241" i="11"/>
  <c r="W233" i="18"/>
  <c r="W239" i="11"/>
  <c r="W231" i="18"/>
  <c r="W229"/>
  <c r="W233" i="11"/>
  <c r="W225" i="18"/>
  <c r="W231" i="11"/>
  <c r="W223" i="18"/>
  <c r="W229" i="11"/>
  <c r="W221" i="18"/>
  <c r="W225" i="11"/>
  <c r="W217" i="18"/>
  <c r="W223" i="11"/>
  <c r="W215" i="18"/>
  <c r="W221" i="11"/>
  <c r="W213" i="18"/>
  <c r="W219" i="11"/>
  <c r="W211" i="18"/>
  <c r="W217" i="11"/>
  <c r="W209" i="18"/>
  <c r="W215" i="11"/>
  <c r="W207" i="18"/>
  <c r="W213" i="11"/>
  <c r="W205" i="18"/>
  <c r="W211" i="11"/>
  <c r="W203" i="18"/>
  <c r="W209" i="11"/>
  <c r="W201" i="18"/>
  <c r="W207" i="11"/>
  <c r="W199" i="18"/>
  <c r="W205" i="11"/>
  <c r="W197" i="18"/>
  <c r="W201" i="11"/>
  <c r="W193" i="18"/>
  <c r="W199" i="11"/>
  <c r="W191" i="18"/>
  <c r="AA17" i="11"/>
  <c r="AA9" i="18"/>
  <c r="AA21" i="11"/>
  <c r="AA13" i="18"/>
  <c r="AA25" i="11"/>
  <c r="AA17" i="18"/>
  <c r="AA29" i="11"/>
  <c r="AA21" i="18"/>
  <c r="AA33" i="11"/>
  <c r="AA25" i="18"/>
  <c r="AA39" i="11"/>
  <c r="AA31" i="18"/>
  <c r="AA41" i="11"/>
  <c r="AA33" i="18"/>
  <c r="AA45" i="11"/>
  <c r="AA37" i="18"/>
  <c r="AA47" i="11"/>
  <c r="AA39" i="18"/>
  <c r="AA49" i="11"/>
  <c r="AA41" i="18"/>
  <c r="AA51" i="11"/>
  <c r="AA43" i="18"/>
  <c r="AA53" i="11"/>
  <c r="AA45" i="18"/>
  <c r="AA55" i="11"/>
  <c r="AA47" i="18"/>
  <c r="AA57" i="11"/>
  <c r="AA49" i="18"/>
  <c r="AA61" i="11"/>
  <c r="AA53" i="18"/>
  <c r="AA63" i="11"/>
  <c r="AA55" i="18"/>
  <c r="AA65" i="11"/>
  <c r="AA57" i="18"/>
  <c r="AA67" i="11"/>
  <c r="AA59" i="18"/>
  <c r="AA69" i="11"/>
  <c r="AA61" i="18"/>
  <c r="AA71" i="11"/>
  <c r="AA63" i="18"/>
  <c r="AA73" i="11"/>
  <c r="AA65" i="18"/>
  <c r="AA75" i="11"/>
  <c r="AA67" i="18"/>
  <c r="AA77" i="11"/>
  <c r="AA69" i="18"/>
  <c r="AA79" i="11"/>
  <c r="AA71" i="18"/>
  <c r="AA81" i="11"/>
  <c r="AA73" i="18"/>
  <c r="AA83" i="11"/>
  <c r="AA75" i="18"/>
  <c r="AA85" i="11"/>
  <c r="AA77" i="18"/>
  <c r="AA87" i="11"/>
  <c r="AA79" i="18"/>
  <c r="AA89" i="11"/>
  <c r="AA81" i="18"/>
  <c r="AA91" i="11"/>
  <c r="AA83" i="18"/>
  <c r="AA93" i="11"/>
  <c r="AA85" i="18"/>
  <c r="AA95" i="11"/>
  <c r="AA87" i="18"/>
  <c r="AA97" i="11"/>
  <c r="AA89" i="18"/>
  <c r="AA99" i="11"/>
  <c r="AA91" i="18"/>
  <c r="AA101" i="11"/>
  <c r="AA93" i="18"/>
  <c r="AA103" i="11"/>
  <c r="AA95" i="18"/>
  <c r="AA105" i="11"/>
  <c r="AA97" i="18"/>
  <c r="AA107" i="11"/>
  <c r="AA99" i="18"/>
  <c r="AA109" i="11"/>
  <c r="AA101" i="18"/>
  <c r="AA111" i="11"/>
  <c r="AA103" i="18"/>
  <c r="AA113" i="11"/>
  <c r="AA105" i="18"/>
  <c r="AA115" i="11"/>
  <c r="AA107" i="18"/>
  <c r="AA117" i="11"/>
  <c r="AA109" i="18"/>
  <c r="AA119" i="11"/>
  <c r="AA111" i="18"/>
  <c r="AA121" i="11"/>
  <c r="AA113" i="18"/>
  <c r="AA123" i="11"/>
  <c r="AA115" i="18"/>
  <c r="AA125" i="11"/>
  <c r="AA117" i="18"/>
  <c r="AA127" i="11"/>
  <c r="AA119" i="18"/>
  <c r="AA129" i="11"/>
  <c r="AA121" i="18"/>
  <c r="AA131" i="11"/>
  <c r="AA123" i="18"/>
  <c r="AA133" i="11"/>
  <c r="AA125" i="18"/>
  <c r="AA135" i="11"/>
  <c r="AA127" i="18"/>
  <c r="AA137" i="11"/>
  <c r="AA129" i="18"/>
  <c r="AA139" i="11"/>
  <c r="AA131" i="18"/>
  <c r="AA141" i="11"/>
  <c r="AA133" i="18"/>
  <c r="AA143" i="11"/>
  <c r="AA135" i="18"/>
  <c r="AA467" i="11"/>
  <c r="AA459" i="18"/>
  <c r="AA461" i="11"/>
  <c r="AA453" i="18"/>
  <c r="AA459" i="11"/>
  <c r="AA451" i="18"/>
  <c r="AA453" i="11"/>
  <c r="AA445" i="18"/>
  <c r="AA451" i="11"/>
  <c r="AA443" i="18"/>
  <c r="AA445" i="11"/>
  <c r="AA437" i="18"/>
  <c r="AA443" i="11"/>
  <c r="AA435" i="18"/>
  <c r="AA437" i="11"/>
  <c r="AA429" i="18"/>
  <c r="AA435" i="11"/>
  <c r="AA427" i="18"/>
  <c r="AA429" i="11"/>
  <c r="AA421" i="18"/>
  <c r="AA427" i="11"/>
  <c r="AA419" i="18"/>
  <c r="AA421" i="11"/>
  <c r="AA413" i="18"/>
  <c r="AA419" i="11"/>
  <c r="AA411" i="18"/>
  <c r="AA413" i="11"/>
  <c r="AA405" i="18"/>
  <c r="AA411" i="11"/>
  <c r="AA403" i="18"/>
  <c r="AA405" i="11"/>
  <c r="AA397" i="18"/>
  <c r="AA403" i="11"/>
  <c r="AA395" i="18"/>
  <c r="AA397" i="11"/>
  <c r="AA389" i="18"/>
  <c r="AA395" i="11"/>
  <c r="AA387" i="18"/>
  <c r="AA389" i="11"/>
  <c r="AA381" i="18"/>
  <c r="AA387" i="11"/>
  <c r="AA379" i="18"/>
  <c r="AA381" i="11"/>
  <c r="AA373" i="18"/>
  <c r="AA379" i="11"/>
  <c r="AA371" i="18"/>
  <c r="AA373" i="11"/>
  <c r="AA365" i="18"/>
  <c r="AA371" i="11"/>
  <c r="AA363" i="18"/>
  <c r="AA365" i="11"/>
  <c r="AA357" i="18"/>
  <c r="AA363" i="11"/>
  <c r="AA355" i="18"/>
  <c r="AA357" i="11"/>
  <c r="AA349" i="18"/>
  <c r="AA355" i="11"/>
  <c r="AA347" i="18"/>
  <c r="AA349" i="11"/>
  <c r="AA341" i="18"/>
  <c r="AA347" i="11"/>
  <c r="AA339" i="18"/>
  <c r="AA341" i="11"/>
  <c r="AA333" i="18"/>
  <c r="AA339" i="11"/>
  <c r="AA331" i="18"/>
  <c r="AA333" i="11"/>
  <c r="AA325" i="18"/>
  <c r="AA331" i="11"/>
  <c r="AA323" i="18"/>
  <c r="AA325" i="11"/>
  <c r="AA317" i="18"/>
  <c r="AA323" i="11"/>
  <c r="AA315" i="18"/>
  <c r="AA317" i="11"/>
  <c r="AA309" i="18"/>
  <c r="AA315" i="11"/>
  <c r="AA307" i="18"/>
  <c r="AA309" i="11"/>
  <c r="AA301" i="18"/>
  <c r="AA307" i="11"/>
  <c r="AA299" i="18"/>
  <c r="AA301" i="11"/>
  <c r="AA293" i="18"/>
  <c r="AA299" i="11"/>
  <c r="AA291" i="18"/>
  <c r="AA293" i="11"/>
  <c r="AA285" i="18"/>
  <c r="AA291" i="11"/>
  <c r="AA283" i="18"/>
  <c r="AA285" i="11"/>
  <c r="AA277" i="18"/>
  <c r="AA283" i="11"/>
  <c r="AA275" i="18"/>
  <c r="AA277" i="11"/>
  <c r="AA269" i="18"/>
  <c r="AA275" i="11"/>
  <c r="AA267" i="18"/>
  <c r="AA269" i="11"/>
  <c r="AA261" i="18"/>
  <c r="AA267" i="11"/>
  <c r="AA259" i="18"/>
  <c r="AA261" i="11"/>
  <c r="AA253" i="18"/>
  <c r="AA259" i="11"/>
  <c r="AA251" i="18"/>
  <c r="AA253" i="11"/>
  <c r="AA245" i="18"/>
  <c r="AA251" i="11"/>
  <c r="AA243" i="18"/>
  <c r="AA245" i="11"/>
  <c r="AA237" i="18"/>
  <c r="AA243" i="11"/>
  <c r="AA235" i="18"/>
  <c r="AA237" i="11"/>
  <c r="AA229" i="18"/>
  <c r="AA235" i="11"/>
  <c r="AA227" i="18"/>
  <c r="AA229" i="11"/>
  <c r="AA221" i="18"/>
  <c r="AA227" i="11"/>
  <c r="AA219" i="18"/>
  <c r="AA221" i="11"/>
  <c r="AA213" i="18"/>
  <c r="AA219" i="11"/>
  <c r="AA211" i="18"/>
  <c r="AA213" i="11"/>
  <c r="AA205" i="18"/>
  <c r="AA211" i="11"/>
  <c r="AA203" i="18"/>
  <c r="AA19" i="11"/>
  <c r="AA11" i="18"/>
  <c r="AA23" i="11"/>
  <c r="AA15" i="18"/>
  <c r="AA27" i="11"/>
  <c r="AA19" i="18"/>
  <c r="AA31" i="11"/>
  <c r="AA23" i="18"/>
  <c r="AA35" i="11"/>
  <c r="AA27" i="18"/>
  <c r="AA37" i="11"/>
  <c r="AA29" i="18"/>
  <c r="AA43" i="11"/>
  <c r="AA35" i="18"/>
  <c r="AA59" i="11"/>
  <c r="AA51" i="18"/>
  <c r="AA18" i="11"/>
  <c r="AA10" i="18"/>
  <c r="AA20" i="11"/>
  <c r="AA12" i="18"/>
  <c r="AA22" i="11"/>
  <c r="AA14" i="18"/>
  <c r="AA24" i="11"/>
  <c r="AA16" i="18"/>
  <c r="AA26" i="11"/>
  <c r="AA18" i="18"/>
  <c r="AA28" i="11"/>
  <c r="AA20" i="18"/>
  <c r="AA30" i="11"/>
  <c r="AA22" i="18"/>
  <c r="AA32" i="11"/>
  <c r="AA24" i="18"/>
  <c r="AA34" i="11"/>
  <c r="AA26" i="18"/>
  <c r="AA36" i="11"/>
  <c r="AA28" i="18"/>
  <c r="AA38" i="11"/>
  <c r="AA30" i="18"/>
  <c r="AA40" i="11"/>
  <c r="AA32" i="18"/>
  <c r="AA42" i="11"/>
  <c r="AA34" i="18"/>
  <c r="AA44" i="11"/>
  <c r="AA36" i="18"/>
  <c r="AA46" i="11"/>
  <c r="AA38" i="18"/>
  <c r="AA48" i="11"/>
  <c r="AA40" i="18"/>
  <c r="AA50" i="11"/>
  <c r="AA42" i="18"/>
  <c r="AA52" i="11"/>
  <c r="AA44" i="18"/>
  <c r="AA54" i="11"/>
  <c r="AA46" i="18"/>
  <c r="AA56" i="11"/>
  <c r="AA48" i="18"/>
  <c r="AA58" i="11"/>
  <c r="AA50" i="18"/>
  <c r="AA60" i="11"/>
  <c r="AA52" i="18"/>
  <c r="AA62" i="11"/>
  <c r="AA54" i="18"/>
  <c r="AA64" i="11"/>
  <c r="AA56" i="18"/>
  <c r="AA66" i="11"/>
  <c r="AA58" i="18"/>
  <c r="AA68" i="11"/>
  <c r="AA60" i="18"/>
  <c r="AA70" i="11"/>
  <c r="AA62" i="18"/>
  <c r="AA72" i="11"/>
  <c r="AA64" i="18"/>
  <c r="AA74" i="11"/>
  <c r="AA66" i="18"/>
  <c r="AA76" i="11"/>
  <c r="AA68" i="18"/>
  <c r="AA78" i="11"/>
  <c r="AA70" i="18"/>
  <c r="AA80" i="11"/>
  <c r="AA72" i="18"/>
  <c r="AA82" i="11"/>
  <c r="AA74" i="18"/>
  <c r="AA84" i="11"/>
  <c r="AA76" i="18"/>
  <c r="AA86" i="11"/>
  <c r="AA78" i="18"/>
  <c r="AA88" i="11"/>
  <c r="AA80" i="18"/>
  <c r="AA90" i="11"/>
  <c r="AA82" i="18"/>
  <c r="AA92" i="11"/>
  <c r="AA84" i="18"/>
  <c r="AA94" i="11"/>
  <c r="AA86" i="18"/>
  <c r="AA96" i="11"/>
  <c r="AA88" i="18"/>
  <c r="AA98" i="11"/>
  <c r="AA90" i="18"/>
  <c r="AA100" i="11"/>
  <c r="AA92" i="18"/>
  <c r="AA102" i="11"/>
  <c r="AA94" i="18"/>
  <c r="AA104" i="11"/>
  <c r="AA96" i="18"/>
  <c r="AA106" i="11"/>
  <c r="AA98" i="18"/>
  <c r="AA108" i="11"/>
  <c r="AA100" i="18"/>
  <c r="AA110" i="11"/>
  <c r="AA102" i="18"/>
  <c r="AA112" i="11"/>
  <c r="AA104" i="18"/>
  <c r="AA114" i="11"/>
  <c r="AA106" i="18"/>
  <c r="AA116" i="11"/>
  <c r="AA108" i="18"/>
  <c r="AA118" i="11"/>
  <c r="AA110" i="18"/>
  <c r="AA120" i="11"/>
  <c r="AA112" i="18"/>
  <c r="AA122" i="11"/>
  <c r="AA114" i="18"/>
  <c r="AA124" i="11"/>
  <c r="AA116" i="18"/>
  <c r="AA126" i="11"/>
  <c r="AA118" i="18"/>
  <c r="AA128" i="11"/>
  <c r="AA120" i="18"/>
  <c r="AA130" i="11"/>
  <c r="AA122" i="18"/>
  <c r="AA132" i="11"/>
  <c r="AA124" i="18"/>
  <c r="AA134" i="11"/>
  <c r="AA126" i="18"/>
  <c r="AA136" i="11"/>
  <c r="AA128" i="18"/>
  <c r="AA138" i="11"/>
  <c r="AA130" i="18"/>
  <c r="AA140" i="11"/>
  <c r="AA132" i="18"/>
  <c r="AA142" i="11"/>
  <c r="AA134" i="18"/>
  <c r="AA466" i="11"/>
  <c r="AA458" i="18"/>
  <c r="AA464" i="11"/>
  <c r="AA456" i="18"/>
  <c r="AA462" i="11"/>
  <c r="AA454" i="18"/>
  <c r="AA460" i="11"/>
  <c r="AA452" i="18"/>
  <c r="AA458" i="11"/>
  <c r="AA450" i="18"/>
  <c r="AA456" i="11"/>
  <c r="AA448" i="18"/>
  <c r="AA454" i="11"/>
  <c r="AA446" i="18"/>
  <c r="AA452" i="11"/>
  <c r="AA444" i="18"/>
  <c r="AA450" i="11"/>
  <c r="AA442" i="18"/>
  <c r="AA448" i="11"/>
  <c r="AA440" i="18"/>
  <c r="AA446" i="11"/>
  <c r="AA438" i="18"/>
  <c r="AA444" i="11"/>
  <c r="AA436" i="18"/>
  <c r="AA442" i="11"/>
  <c r="AA434" i="18"/>
  <c r="AA440" i="11"/>
  <c r="AA432" i="18"/>
  <c r="AA438" i="11"/>
  <c r="AA430" i="18"/>
  <c r="AA436" i="11"/>
  <c r="AA428" i="18"/>
  <c r="AA434" i="11"/>
  <c r="AA426" i="18"/>
  <c r="AA432" i="11"/>
  <c r="AA424" i="18"/>
  <c r="AA430" i="11"/>
  <c r="AA422" i="18"/>
  <c r="AA428" i="11"/>
  <c r="AA420" i="18"/>
  <c r="AA426" i="11"/>
  <c r="AA418" i="18"/>
  <c r="AA424" i="11"/>
  <c r="AA416" i="18"/>
  <c r="AA422" i="11"/>
  <c r="AA414" i="18"/>
  <c r="AA420" i="11"/>
  <c r="AA412" i="18"/>
  <c r="AA418" i="11"/>
  <c r="AA410" i="18"/>
  <c r="AA416" i="11"/>
  <c r="AA408" i="18"/>
  <c r="AA414" i="11"/>
  <c r="AA406" i="18"/>
  <c r="AA412" i="11"/>
  <c r="AA404" i="18"/>
  <c r="AA410" i="11"/>
  <c r="AA402" i="18"/>
  <c r="AA408" i="11"/>
  <c r="AA400" i="18"/>
  <c r="AA406" i="11"/>
  <c r="AA398" i="18"/>
  <c r="AA404" i="11"/>
  <c r="AA396" i="18"/>
  <c r="AA402" i="11"/>
  <c r="AA394" i="18"/>
  <c r="AA400" i="11"/>
  <c r="AA392" i="18"/>
  <c r="AA398" i="11"/>
  <c r="AA390" i="18"/>
  <c r="AA396" i="11"/>
  <c r="AA388" i="18"/>
  <c r="AA394" i="11"/>
  <c r="AA386" i="18"/>
  <c r="AA392" i="11"/>
  <c r="AA384" i="18"/>
  <c r="AA390" i="11"/>
  <c r="AA382" i="18"/>
  <c r="AA388" i="11"/>
  <c r="AA380" i="18"/>
  <c r="AA386" i="11"/>
  <c r="AA378" i="18"/>
  <c r="AA384" i="11"/>
  <c r="AA376" i="18"/>
  <c r="AA382" i="11"/>
  <c r="AA374" i="18"/>
  <c r="AA380" i="11"/>
  <c r="AA372" i="18"/>
  <c r="AA378" i="11"/>
  <c r="AA370" i="18"/>
  <c r="AA376" i="11"/>
  <c r="AA368" i="18"/>
  <c r="AA374" i="11"/>
  <c r="AA366" i="18"/>
  <c r="AA372" i="11"/>
  <c r="AA364" i="18"/>
  <c r="AA370" i="11"/>
  <c r="AA362" i="18"/>
  <c r="AA368" i="11"/>
  <c r="AA360" i="18"/>
  <c r="AA366" i="11"/>
  <c r="AA358" i="18"/>
  <c r="AA364" i="11"/>
  <c r="AA356" i="18"/>
  <c r="AA362" i="11"/>
  <c r="AA354" i="18"/>
  <c r="AA360" i="11"/>
  <c r="AA352" i="18"/>
  <c r="AA358" i="11"/>
  <c r="AA350" i="18"/>
  <c r="AA356" i="11"/>
  <c r="AA348" i="18"/>
  <c r="AA354" i="11"/>
  <c r="AA346" i="18"/>
  <c r="AA352" i="11"/>
  <c r="AA344" i="18"/>
  <c r="AA350" i="11"/>
  <c r="AA342" i="18"/>
  <c r="AA348" i="11"/>
  <c r="AA340" i="18"/>
  <c r="AA346" i="11"/>
  <c r="AA338" i="18"/>
  <c r="AA344" i="11"/>
  <c r="AA336" i="18"/>
  <c r="AA342" i="11"/>
  <c r="AA334" i="18"/>
  <c r="AA340" i="11"/>
  <c r="AA332" i="18"/>
  <c r="AA338" i="11"/>
  <c r="AA330" i="18"/>
  <c r="AA336" i="11"/>
  <c r="AA328" i="18"/>
  <c r="AA334" i="11"/>
  <c r="AA326" i="18"/>
  <c r="AA332" i="11"/>
  <c r="AA324" i="18"/>
  <c r="AA330" i="11"/>
  <c r="AA322" i="18"/>
  <c r="AA328" i="11"/>
  <c r="AA320" i="18"/>
  <c r="AA326" i="11"/>
  <c r="AA318" i="18"/>
  <c r="AA324" i="11"/>
  <c r="AA316" i="18"/>
  <c r="AA322" i="11"/>
  <c r="AA314" i="18"/>
  <c r="AA320" i="11"/>
  <c r="AA312" i="18"/>
  <c r="AA318" i="11"/>
  <c r="AA310" i="18"/>
  <c r="AA316" i="11"/>
  <c r="AA308" i="18"/>
  <c r="AA314" i="11"/>
  <c r="AA306" i="18"/>
  <c r="AA312" i="11"/>
  <c r="AA304" i="18"/>
  <c r="AA310" i="11"/>
  <c r="AA302" i="18"/>
  <c r="AA308" i="11"/>
  <c r="AA300" i="18"/>
  <c r="AA306" i="11"/>
  <c r="AA298" i="18"/>
  <c r="AA304" i="11"/>
  <c r="AA296" i="18"/>
  <c r="AA302" i="11"/>
  <c r="AA294" i="18"/>
  <c r="AA300" i="11"/>
  <c r="AA292" i="18"/>
  <c r="AA298" i="11"/>
  <c r="AA290" i="18"/>
  <c r="AA296" i="11"/>
  <c r="AA288" i="18"/>
  <c r="AA294" i="11"/>
  <c r="AA286" i="18"/>
  <c r="AA292" i="11"/>
  <c r="AA284" i="18"/>
  <c r="AA290" i="11"/>
  <c r="AA282" i="18"/>
  <c r="AA288" i="11"/>
  <c r="AA280" i="18"/>
  <c r="AA286" i="11"/>
  <c r="AA278" i="18"/>
  <c r="AA284" i="11"/>
  <c r="AA276" i="18"/>
  <c r="AA282" i="11"/>
  <c r="AA274" i="18"/>
  <c r="AA280" i="11"/>
  <c r="AA272" i="18"/>
  <c r="AA278" i="11"/>
  <c r="AA270" i="18"/>
  <c r="AA276" i="11"/>
  <c r="AA268" i="18"/>
  <c r="AA274" i="11"/>
  <c r="AA266" i="18"/>
  <c r="AA272" i="11"/>
  <c r="AA264" i="18"/>
  <c r="AA270" i="11"/>
  <c r="AA262" i="18"/>
  <c r="AA268" i="11"/>
  <c r="AA260" i="18"/>
  <c r="AA266" i="11"/>
  <c r="AA258" i="18"/>
  <c r="AA264" i="11"/>
  <c r="AA256" i="18"/>
  <c r="AA262" i="11"/>
  <c r="AA254" i="18"/>
  <c r="AA260" i="11"/>
  <c r="AA252" i="18"/>
  <c r="AA258" i="11"/>
  <c r="AA250" i="18"/>
  <c r="AA256" i="11"/>
  <c r="AA248" i="18"/>
  <c r="AA254" i="11"/>
  <c r="AA246" i="18"/>
  <c r="AA252" i="11"/>
  <c r="AA244" i="18"/>
  <c r="AA250" i="11"/>
  <c r="AA242" i="18"/>
  <c r="AA248" i="11"/>
  <c r="AA240" i="18"/>
  <c r="AA246" i="11"/>
  <c r="AA238" i="18"/>
  <c r="AA244" i="11"/>
  <c r="AA236" i="18"/>
  <c r="AA242" i="11"/>
  <c r="AA234" i="18"/>
  <c r="AA240" i="11"/>
  <c r="AA232" i="18"/>
  <c r="AA238" i="11"/>
  <c r="AA230" i="18"/>
  <c r="AA236" i="11"/>
  <c r="AA228" i="18"/>
  <c r="AA234" i="11"/>
  <c r="AA226" i="18"/>
  <c r="AA232" i="11"/>
  <c r="AA224" i="18"/>
  <c r="AA230" i="11"/>
  <c r="AA222" i="18"/>
  <c r="AA228" i="11"/>
  <c r="AA220" i="18"/>
  <c r="AA226" i="11"/>
  <c r="AA218" i="18"/>
  <c r="AA224" i="11"/>
  <c r="AA216" i="18"/>
  <c r="AA222" i="11"/>
  <c r="AA214" i="18"/>
  <c r="AA220" i="11"/>
  <c r="AA212" i="18"/>
  <c r="AA218" i="11"/>
  <c r="AA210" i="18"/>
  <c r="AA216" i="11"/>
  <c r="AA208" i="18"/>
  <c r="AA214" i="11"/>
  <c r="AA206" i="18"/>
  <c r="AA212" i="11"/>
  <c r="AA204" i="18"/>
  <c r="AA210" i="11"/>
  <c r="AA202" i="18"/>
  <c r="AA208" i="11"/>
  <c r="AA200" i="18"/>
  <c r="AA147" i="11"/>
  <c r="AA139" i="18"/>
  <c r="AA151" i="11"/>
  <c r="AA143" i="18"/>
  <c r="AA155" i="11"/>
  <c r="AA147" i="18"/>
  <c r="AA157" i="11"/>
  <c r="AA149" i="18"/>
  <c r="AA161" i="11"/>
  <c r="AA153" i="18"/>
  <c r="AA165" i="11"/>
  <c r="AA157" i="18"/>
  <c r="AA169" i="11"/>
  <c r="AA161" i="18"/>
  <c r="AA171" i="11"/>
  <c r="AA163" i="18"/>
  <c r="AA205" i="11"/>
  <c r="AA197" i="18"/>
  <c r="AA197" i="11"/>
  <c r="AA189" i="18"/>
  <c r="AA189" i="11"/>
  <c r="AA181" i="18"/>
  <c r="AA181" i="11"/>
  <c r="AA173" i="18"/>
  <c r="AA146" i="11"/>
  <c r="AA138" i="18"/>
  <c r="AA150" i="11"/>
  <c r="AA142" i="18"/>
  <c r="AA154" i="11"/>
  <c r="AA146" i="18"/>
  <c r="AA158" i="11"/>
  <c r="AA150" i="18"/>
  <c r="AA162" i="11"/>
  <c r="AA154" i="18"/>
  <c r="AA166" i="11"/>
  <c r="AA158" i="18"/>
  <c r="AA168" i="11"/>
  <c r="AA160" i="18"/>
  <c r="AA170" i="11"/>
  <c r="AA162" i="18"/>
  <c r="AA145" i="11"/>
  <c r="AA137" i="18"/>
  <c r="AA149" i="11"/>
  <c r="AA141" i="18"/>
  <c r="AA153" i="11"/>
  <c r="AA145" i="18"/>
  <c r="AA159" i="11"/>
  <c r="AA151" i="18"/>
  <c r="AA163" i="11"/>
  <c r="AA155" i="18"/>
  <c r="AA167" i="11"/>
  <c r="AA159" i="18"/>
  <c r="AA203" i="11"/>
  <c r="AA195" i="18"/>
  <c r="AA195" i="11"/>
  <c r="AA187" i="18"/>
  <c r="AA187" i="11"/>
  <c r="AA179" i="18"/>
  <c r="AA179" i="11"/>
  <c r="AA171" i="18"/>
  <c r="AA173" i="11"/>
  <c r="AA165" i="18"/>
  <c r="AA144" i="11"/>
  <c r="AA136" i="18"/>
  <c r="AA148" i="11"/>
  <c r="AA140" i="18"/>
  <c r="AA152" i="11"/>
  <c r="AA144" i="18"/>
  <c r="AA156" i="11"/>
  <c r="AA148" i="18"/>
  <c r="AA160" i="11"/>
  <c r="AA152" i="18"/>
  <c r="AA164" i="11"/>
  <c r="AA156" i="18"/>
  <c r="AA206" i="11"/>
  <c r="AA198" i="18"/>
  <c r="AA204" i="11"/>
  <c r="AA196" i="18"/>
  <c r="AA202" i="11"/>
  <c r="AA194" i="18"/>
  <c r="AA200" i="11"/>
  <c r="AA192" i="18"/>
  <c r="AA198" i="11"/>
  <c r="AA190" i="18"/>
  <c r="AA196" i="11"/>
  <c r="AA188" i="18"/>
  <c r="AA194" i="11"/>
  <c r="AA186" i="18"/>
  <c r="AA192" i="11"/>
  <c r="AA184" i="18"/>
  <c r="AA190" i="11"/>
  <c r="AA182" i="18"/>
  <c r="AA188" i="11"/>
  <c r="AA180" i="18"/>
  <c r="AA186" i="11"/>
  <c r="AA178" i="18"/>
  <c r="AA184" i="11"/>
  <c r="AA176" i="18"/>
  <c r="AA182" i="11"/>
  <c r="AA174" i="18"/>
  <c r="AA180" i="11"/>
  <c r="AA172" i="18"/>
  <c r="AA178" i="11"/>
  <c r="AA170" i="18"/>
  <c r="AA176" i="11"/>
  <c r="AA168" i="18"/>
  <c r="AA174" i="11"/>
  <c r="AA166" i="18"/>
  <c r="AA172" i="11"/>
  <c r="AA164" i="18"/>
  <c r="J8"/>
  <c r="X8" s="1"/>
  <c r="J16" i="11"/>
  <c r="X16" s="1"/>
  <c r="X173"/>
  <c r="X165" i="18"/>
  <c r="S39"/>
  <c r="S11"/>
  <c r="S15"/>
  <c r="S19"/>
  <c r="S23"/>
  <c r="S27"/>
  <c r="S29"/>
  <c r="S31"/>
  <c r="S33"/>
  <c r="S35"/>
  <c r="S43"/>
  <c r="S37"/>
  <c r="S9"/>
  <c r="S13"/>
  <c r="S17"/>
  <c r="S21"/>
  <c r="S25"/>
  <c r="S41"/>
  <c r="S47"/>
  <c r="S51"/>
  <c r="S55"/>
  <c r="S59"/>
  <c r="S63"/>
  <c r="S67"/>
  <c r="S71"/>
  <c r="S75"/>
  <c r="S79"/>
  <c r="S83"/>
  <c r="S87"/>
  <c r="S91"/>
  <c r="S95"/>
  <c r="S99"/>
  <c r="S103"/>
  <c r="S107"/>
  <c r="S111"/>
  <c r="S115"/>
  <c r="S119"/>
  <c r="S123"/>
  <c r="S127"/>
  <c r="S131"/>
  <c r="S135"/>
  <c r="S139"/>
  <c r="S143"/>
  <c r="S145"/>
  <c r="S151"/>
  <c r="S155"/>
  <c r="S161"/>
  <c r="S458"/>
  <c r="S454"/>
  <c r="S452"/>
  <c r="S450"/>
  <c r="S446"/>
  <c r="S444"/>
  <c r="S442"/>
  <c r="S438"/>
  <c r="S436"/>
  <c r="S434"/>
  <c r="S430"/>
  <c r="S428"/>
  <c r="S426"/>
  <c r="S422"/>
  <c r="S420"/>
  <c r="S418"/>
  <c r="S414"/>
  <c r="S412"/>
  <c r="S410"/>
  <c r="S406"/>
  <c r="S404"/>
  <c r="S402"/>
  <c r="S398"/>
  <c r="S396"/>
  <c r="S394"/>
  <c r="S390"/>
  <c r="S388"/>
  <c r="S386"/>
  <c r="S382"/>
  <c r="S380"/>
  <c r="S378"/>
  <c r="S374"/>
  <c r="S372"/>
  <c r="S370"/>
  <c r="S366"/>
  <c r="S364"/>
  <c r="S362"/>
  <c r="S358"/>
  <c r="S356"/>
  <c r="S354"/>
  <c r="S350"/>
  <c r="S346"/>
  <c r="S342"/>
  <c r="S340"/>
  <c r="S338"/>
  <c r="S334"/>
  <c r="S332"/>
  <c r="S330"/>
  <c r="S326"/>
  <c r="S324"/>
  <c r="S322"/>
  <c r="S318"/>
  <c r="S316"/>
  <c r="S314"/>
  <c r="S310"/>
  <c r="S308"/>
  <c r="S306"/>
  <c r="S302"/>
  <c r="S300"/>
  <c r="S298"/>
  <c r="S294"/>
  <c r="S292"/>
  <c r="S290"/>
  <c r="S286"/>
  <c r="S284"/>
  <c r="S282"/>
  <c r="S278"/>
  <c r="S276"/>
  <c r="S274"/>
  <c r="S270"/>
  <c r="S268"/>
  <c r="S266"/>
  <c r="S262"/>
  <c r="S260"/>
  <c r="S258"/>
  <c r="S254"/>
  <c r="S252"/>
  <c r="S250"/>
  <c r="S246"/>
  <c r="S244"/>
  <c r="S242"/>
  <c r="S238"/>
  <c r="S236"/>
  <c r="S234"/>
  <c r="S230"/>
  <c r="S228"/>
  <c r="S226"/>
  <c r="S222"/>
  <c r="S220"/>
  <c r="S218"/>
  <c r="S214"/>
  <c r="S212"/>
  <c r="S210"/>
  <c r="S206"/>
  <c r="S204"/>
  <c r="S202"/>
  <c r="S198"/>
  <c r="S196"/>
  <c r="S194"/>
  <c r="S190"/>
  <c r="S188"/>
  <c r="S186"/>
  <c r="S182"/>
  <c r="S180"/>
  <c r="S178"/>
  <c r="S174"/>
  <c r="S172"/>
  <c r="S170"/>
  <c r="S166"/>
  <c r="S45"/>
  <c r="S49"/>
  <c r="S53"/>
  <c r="S57"/>
  <c r="S61"/>
  <c r="S65"/>
  <c r="S69"/>
  <c r="S73"/>
  <c r="S77"/>
  <c r="S81"/>
  <c r="S85"/>
  <c r="S89"/>
  <c r="S93"/>
  <c r="S97"/>
  <c r="S101"/>
  <c r="S105"/>
  <c r="S109"/>
  <c r="S113"/>
  <c r="S117"/>
  <c r="S121"/>
  <c r="S125"/>
  <c r="S129"/>
  <c r="S133"/>
  <c r="S137"/>
  <c r="S141"/>
  <c r="S147"/>
  <c r="S149"/>
  <c r="S153"/>
  <c r="S157"/>
  <c r="S159"/>
  <c r="S163"/>
  <c r="I8" i="2"/>
  <c r="E8" i="18"/>
  <c r="S10"/>
  <c r="S12"/>
  <c r="S14"/>
  <c r="S16"/>
  <c r="S18"/>
  <c r="S20"/>
  <c r="S22"/>
  <c r="S24"/>
  <c r="S26"/>
  <c r="S28"/>
  <c r="S30"/>
  <c r="S32"/>
  <c r="S34"/>
  <c r="S36"/>
  <c r="S38"/>
  <c r="S40"/>
  <c r="S42"/>
  <c r="S44"/>
  <c r="S46"/>
  <c r="S48"/>
  <c r="S50"/>
  <c r="S52"/>
  <c r="S54"/>
  <c r="S56"/>
  <c r="S58"/>
  <c r="S60"/>
  <c r="S62"/>
  <c r="S64"/>
  <c r="S66"/>
  <c r="S68"/>
  <c r="S70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P106" s="1"/>
  <c r="S108"/>
  <c r="S110"/>
  <c r="S112"/>
  <c r="S114"/>
  <c r="S116"/>
  <c r="S118"/>
  <c r="S120"/>
  <c r="S122"/>
  <c r="S124"/>
  <c r="S126"/>
  <c r="S128"/>
  <c r="S130"/>
  <c r="S132"/>
  <c r="S134"/>
  <c r="S136"/>
  <c r="S138"/>
  <c r="S140"/>
  <c r="S142"/>
  <c r="S144"/>
  <c r="S146"/>
  <c r="S148"/>
  <c r="S150"/>
  <c r="S152"/>
  <c r="S154"/>
  <c r="S156"/>
  <c r="S158"/>
  <c r="S160"/>
  <c r="S162"/>
  <c r="S164"/>
  <c r="S459"/>
  <c r="P459" s="1"/>
  <c r="S457"/>
  <c r="S455"/>
  <c r="S453"/>
  <c r="S451"/>
  <c r="P451" s="1"/>
  <c r="S449"/>
  <c r="S447"/>
  <c r="P447" s="1"/>
  <c r="S445"/>
  <c r="S443"/>
  <c r="S441"/>
  <c r="S439"/>
  <c r="S437"/>
  <c r="S435"/>
  <c r="S433"/>
  <c r="S431"/>
  <c r="S429"/>
  <c r="S427"/>
  <c r="S425"/>
  <c r="S423"/>
  <c r="S421"/>
  <c r="S419"/>
  <c r="P419" s="1"/>
  <c r="S417"/>
  <c r="S415"/>
  <c r="S413"/>
  <c r="S411"/>
  <c r="S407"/>
  <c r="S405"/>
  <c r="S403"/>
  <c r="S401"/>
  <c r="S399"/>
  <c r="P399" s="1"/>
  <c r="S397"/>
  <c r="S395"/>
  <c r="S393"/>
  <c r="S391"/>
  <c r="S389"/>
  <c r="S387"/>
  <c r="S385"/>
  <c r="S383"/>
  <c r="P383" s="1"/>
  <c r="S381"/>
  <c r="S379"/>
  <c r="S377"/>
  <c r="S375"/>
  <c r="S373"/>
  <c r="S371"/>
  <c r="S369"/>
  <c r="S367"/>
  <c r="S365"/>
  <c r="S363"/>
  <c r="S361"/>
  <c r="S359"/>
  <c r="P359" s="1"/>
  <c r="S357"/>
  <c r="S355"/>
  <c r="S353"/>
  <c r="S351"/>
  <c r="P351" s="1"/>
  <c r="S349"/>
  <c r="S347"/>
  <c r="S345"/>
  <c r="S343"/>
  <c r="S341"/>
  <c r="S339"/>
  <c r="S337"/>
  <c r="S335"/>
  <c r="S333"/>
  <c r="S331"/>
  <c r="S329"/>
  <c r="S327"/>
  <c r="S325"/>
  <c r="S323"/>
  <c r="S321"/>
  <c r="S319"/>
  <c r="P319" s="1"/>
  <c r="S317"/>
  <c r="S315"/>
  <c r="S313"/>
  <c r="S311"/>
  <c r="P311" s="1"/>
  <c r="S309"/>
  <c r="S307"/>
  <c r="S305"/>
  <c r="S303"/>
  <c r="S301"/>
  <c r="S299"/>
  <c r="S297"/>
  <c r="S295"/>
  <c r="S293"/>
  <c r="S291"/>
  <c r="S289"/>
  <c r="S287"/>
  <c r="S285"/>
  <c r="S283"/>
  <c r="S281"/>
  <c r="S279"/>
  <c r="S277"/>
  <c r="S275"/>
  <c r="S273"/>
  <c r="P273" s="1"/>
  <c r="S271"/>
  <c r="S269"/>
  <c r="S267"/>
  <c r="S265"/>
  <c r="S263"/>
  <c r="S261"/>
  <c r="S259"/>
  <c r="S257"/>
  <c r="P257" s="1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P193" s="1"/>
  <c r="S191"/>
  <c r="S189"/>
  <c r="S187"/>
  <c r="S185"/>
  <c r="S183"/>
  <c r="S181"/>
  <c r="S179"/>
  <c r="S177"/>
  <c r="S175"/>
  <c r="S173"/>
  <c r="S171"/>
  <c r="S169"/>
  <c r="S167"/>
  <c r="S409"/>
  <c r="S348"/>
  <c r="S165"/>
  <c r="M460" i="10"/>
  <c r="Z365" i="11"/>
  <c r="Z181"/>
  <c r="Z165"/>
  <c r="W446"/>
  <c r="W197"/>
  <c r="W196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F460" i="6"/>
  <c r="W27" i="11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20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6"/>
  <c r="W167"/>
  <c r="W168"/>
  <c r="W169"/>
  <c r="W170"/>
  <c r="W171"/>
  <c r="W172"/>
  <c r="T243"/>
  <c r="T372"/>
  <c r="T340"/>
  <c r="T324"/>
  <c r="T308"/>
  <c r="T176"/>
  <c r="G16"/>
  <c r="U16" s="1"/>
  <c r="U20"/>
  <c r="U24"/>
  <c r="U28"/>
  <c r="U32"/>
  <c r="U36"/>
  <c r="U40"/>
  <c r="U44"/>
  <c r="U48"/>
  <c r="U52"/>
  <c r="U54"/>
  <c r="U58"/>
  <c r="U62"/>
  <c r="U66"/>
  <c r="U70"/>
  <c r="U74"/>
  <c r="U78"/>
  <c r="U82"/>
  <c r="U86"/>
  <c r="U90"/>
  <c r="U94"/>
  <c r="U98"/>
  <c r="U102"/>
  <c r="U106"/>
  <c r="U110"/>
  <c r="U114"/>
  <c r="U118"/>
  <c r="U122"/>
  <c r="U126"/>
  <c r="U130"/>
  <c r="U134"/>
  <c r="U138"/>
  <c r="U142"/>
  <c r="U146"/>
  <c r="U150"/>
  <c r="U154"/>
  <c r="U158"/>
  <c r="U164"/>
  <c r="U168"/>
  <c r="U172"/>
  <c r="U466"/>
  <c r="U462"/>
  <c r="U456"/>
  <c r="U452"/>
  <c r="U448"/>
  <c r="U446"/>
  <c r="U440"/>
  <c r="U436"/>
  <c r="U432"/>
  <c r="U428"/>
  <c r="U424"/>
  <c r="U420"/>
  <c r="U416"/>
  <c r="U412"/>
  <c r="U408"/>
  <c r="U404"/>
  <c r="U398"/>
  <c r="U394"/>
  <c r="U390"/>
  <c r="U386"/>
  <c r="U382"/>
  <c r="U378"/>
  <c r="U372"/>
  <c r="U368"/>
  <c r="U364"/>
  <c r="U360"/>
  <c r="U356"/>
  <c r="U350"/>
  <c r="U346"/>
  <c r="U342"/>
  <c r="U336"/>
  <c r="U332"/>
  <c r="U328"/>
  <c r="U324"/>
  <c r="U318"/>
  <c r="U314"/>
  <c r="U310"/>
  <c r="U306"/>
  <c r="U302"/>
  <c r="U298"/>
  <c r="U296"/>
  <c r="U292"/>
  <c r="U286"/>
  <c r="U282"/>
  <c r="U278"/>
  <c r="U274"/>
  <c r="U270"/>
  <c r="U266"/>
  <c r="U262"/>
  <c r="U258"/>
  <c r="U252"/>
  <c r="U248"/>
  <c r="U244"/>
  <c r="U240"/>
  <c r="U234"/>
  <c r="U230"/>
  <c r="U226"/>
  <c r="U220"/>
  <c r="U216"/>
  <c r="U212"/>
  <c r="U210"/>
  <c r="U204"/>
  <c r="U200"/>
  <c r="U196"/>
  <c r="U192"/>
  <c r="U190"/>
  <c r="U186"/>
  <c r="U184"/>
  <c r="U182"/>
  <c r="U180"/>
  <c r="U178"/>
  <c r="U176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18"/>
  <c r="U22"/>
  <c r="U26"/>
  <c r="U30"/>
  <c r="U34"/>
  <c r="U38"/>
  <c r="U42"/>
  <c r="U46"/>
  <c r="U50"/>
  <c r="U56"/>
  <c r="U60"/>
  <c r="U64"/>
  <c r="U68"/>
  <c r="U72"/>
  <c r="U76"/>
  <c r="U80"/>
  <c r="U84"/>
  <c r="U88"/>
  <c r="U92"/>
  <c r="U96"/>
  <c r="U100"/>
  <c r="U104"/>
  <c r="U108"/>
  <c r="U112"/>
  <c r="U116"/>
  <c r="U120"/>
  <c r="U124"/>
  <c r="U128"/>
  <c r="U132"/>
  <c r="U136"/>
  <c r="U140"/>
  <c r="U144"/>
  <c r="U148"/>
  <c r="U152"/>
  <c r="U156"/>
  <c r="U160"/>
  <c r="U162"/>
  <c r="U166"/>
  <c r="U170"/>
  <c r="U464"/>
  <c r="U460"/>
  <c r="U458"/>
  <c r="U454"/>
  <c r="U450"/>
  <c r="U444"/>
  <c r="U442"/>
  <c r="U438"/>
  <c r="U434"/>
  <c r="U430"/>
  <c r="U426"/>
  <c r="U422"/>
  <c r="U418"/>
  <c r="U414"/>
  <c r="U410"/>
  <c r="U406"/>
  <c r="U402"/>
  <c r="U400"/>
  <c r="U396"/>
  <c r="U392"/>
  <c r="U388"/>
  <c r="U384"/>
  <c r="U380"/>
  <c r="U376"/>
  <c r="U374"/>
  <c r="U370"/>
  <c r="U366"/>
  <c r="U362"/>
  <c r="U358"/>
  <c r="U354"/>
  <c r="U352"/>
  <c r="U348"/>
  <c r="U344"/>
  <c r="U340"/>
  <c r="U338"/>
  <c r="U334"/>
  <c r="U330"/>
  <c r="U326"/>
  <c r="U322"/>
  <c r="U320"/>
  <c r="U316"/>
  <c r="U312"/>
  <c r="U308"/>
  <c r="U304"/>
  <c r="U300"/>
  <c r="U294"/>
  <c r="U290"/>
  <c r="U288"/>
  <c r="U284"/>
  <c r="U280"/>
  <c r="U276"/>
  <c r="U272"/>
  <c r="U268"/>
  <c r="U264"/>
  <c r="U260"/>
  <c r="U256"/>
  <c r="U254"/>
  <c r="U250"/>
  <c r="U246"/>
  <c r="U242"/>
  <c r="U238"/>
  <c r="U236"/>
  <c r="U232"/>
  <c r="U228"/>
  <c r="U224"/>
  <c r="U222"/>
  <c r="U218"/>
  <c r="U214"/>
  <c r="U208"/>
  <c r="U206"/>
  <c r="U202"/>
  <c r="U198"/>
  <c r="U194"/>
  <c r="U188"/>
  <c r="U174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467"/>
  <c r="U465"/>
  <c r="U463"/>
  <c r="U461"/>
  <c r="U459"/>
  <c r="U457"/>
  <c r="U455"/>
  <c r="U453"/>
  <c r="U451"/>
  <c r="U449"/>
  <c r="U447"/>
  <c r="U445"/>
  <c r="U443"/>
  <c r="U441"/>
  <c r="U439"/>
  <c r="U437"/>
  <c r="U435"/>
  <c r="U433"/>
  <c r="U431"/>
  <c r="U429"/>
  <c r="U427"/>
  <c r="U425"/>
  <c r="U423"/>
  <c r="U421"/>
  <c r="U419"/>
  <c r="U417"/>
  <c r="U413"/>
  <c r="U411"/>
  <c r="U409"/>
  <c r="U407"/>
  <c r="U405"/>
  <c r="U403"/>
  <c r="U401"/>
  <c r="U399"/>
  <c r="U397"/>
  <c r="U395"/>
  <c r="U393"/>
  <c r="U391"/>
  <c r="U389"/>
  <c r="U387"/>
  <c r="U385"/>
  <c r="U383"/>
  <c r="U381"/>
  <c r="U379"/>
  <c r="U377"/>
  <c r="U375"/>
  <c r="U373"/>
  <c r="U371"/>
  <c r="U369"/>
  <c r="U367"/>
  <c r="U365"/>
  <c r="U363"/>
  <c r="U361"/>
  <c r="U359"/>
  <c r="U357"/>
  <c r="U355"/>
  <c r="P355" s="1"/>
  <c r="U353"/>
  <c r="U351"/>
  <c r="U349"/>
  <c r="U347"/>
  <c r="U345"/>
  <c r="U343"/>
  <c r="U341"/>
  <c r="U339"/>
  <c r="U337"/>
  <c r="U335"/>
  <c r="U333"/>
  <c r="U331"/>
  <c r="U329"/>
  <c r="U327"/>
  <c r="U325"/>
  <c r="U323"/>
  <c r="U321"/>
  <c r="U319"/>
  <c r="U317"/>
  <c r="U315"/>
  <c r="U313"/>
  <c r="U311"/>
  <c r="U309"/>
  <c r="U307"/>
  <c r="P307" s="1"/>
  <c r="U305"/>
  <c r="U303"/>
  <c r="U299"/>
  <c r="U297"/>
  <c r="U295"/>
  <c r="U293"/>
  <c r="U291"/>
  <c r="U289"/>
  <c r="U287"/>
  <c r="U285"/>
  <c r="U283"/>
  <c r="U281"/>
  <c r="U279"/>
  <c r="U277"/>
  <c r="U275"/>
  <c r="U273"/>
  <c r="U271"/>
  <c r="U269"/>
  <c r="U267"/>
  <c r="U265"/>
  <c r="U263"/>
  <c r="U261"/>
  <c r="U259"/>
  <c r="U257"/>
  <c r="U255"/>
  <c r="U253"/>
  <c r="U251"/>
  <c r="U249"/>
  <c r="U245"/>
  <c r="U243"/>
  <c r="U241"/>
  <c r="U239"/>
  <c r="P239" s="1"/>
  <c r="U237"/>
  <c r="U235"/>
  <c r="U233"/>
  <c r="U231"/>
  <c r="U229"/>
  <c r="U227"/>
  <c r="U225"/>
  <c r="U223"/>
  <c r="U221"/>
  <c r="U219"/>
  <c r="U217"/>
  <c r="U215"/>
  <c r="U213"/>
  <c r="U211"/>
  <c r="U209"/>
  <c r="U207"/>
  <c r="U205"/>
  <c r="U203"/>
  <c r="U201"/>
  <c r="U199"/>
  <c r="U197"/>
  <c r="U195"/>
  <c r="U193"/>
  <c r="U191"/>
  <c r="U189"/>
  <c r="U187"/>
  <c r="U185"/>
  <c r="U183"/>
  <c r="U181"/>
  <c r="U179"/>
  <c r="U177"/>
  <c r="U175"/>
  <c r="U173"/>
  <c r="R318"/>
  <c r="R270"/>
  <c r="R249"/>
  <c r="R245"/>
  <c r="R238"/>
  <c r="R174"/>
  <c r="V295"/>
  <c r="V275"/>
  <c r="V263"/>
  <c r="V255"/>
  <c r="V247"/>
  <c r="V243"/>
  <c r="V239"/>
  <c r="V223"/>
  <c r="V183"/>
  <c r="V129"/>
  <c r="V380"/>
  <c r="V364"/>
  <c r="V316"/>
  <c r="V300"/>
  <c r="V284"/>
  <c r="V268"/>
  <c r="V252"/>
  <c r="V220"/>
  <c r="K16"/>
  <c r="Y16" s="1"/>
  <c r="H8" i="8"/>
  <c r="Y444" i="11"/>
  <c r="Y412"/>
  <c r="Y407"/>
  <c r="Y403"/>
  <c r="Y388"/>
  <c r="Y384"/>
  <c r="Y376"/>
  <c r="Y372"/>
  <c r="Y371"/>
  <c r="Y355"/>
  <c r="Y351"/>
  <c r="Y344"/>
  <c r="Y339"/>
  <c r="Y335"/>
  <c r="Y323"/>
  <c r="Y319"/>
  <c r="Y315"/>
  <c r="Y307"/>
  <c r="Y303"/>
  <c r="Y296"/>
  <c r="Y280"/>
  <c r="Y276"/>
  <c r="Y259"/>
  <c r="Y255"/>
  <c r="Y251"/>
  <c r="Y232"/>
  <c r="Y223"/>
  <c r="Y212"/>
  <c r="Y211"/>
  <c r="Y207"/>
  <c r="Y203"/>
  <c r="Y200"/>
  <c r="Y191"/>
  <c r="Y184"/>
  <c r="Y180"/>
  <c r="V339"/>
  <c r="W463"/>
  <c r="W415"/>
  <c r="W371"/>
  <c r="W355"/>
  <c r="W351"/>
  <c r="W331"/>
  <c r="W323"/>
  <c r="W307"/>
  <c r="W271"/>
  <c r="W455"/>
  <c r="W447"/>
  <c r="W439"/>
  <c r="W431"/>
  <c r="W407"/>
  <c r="W399"/>
  <c r="W391"/>
  <c r="W315"/>
  <c r="W235"/>
  <c r="W227"/>
  <c r="W203"/>
  <c r="W195"/>
  <c r="W119"/>
  <c r="W400"/>
  <c r="W392"/>
  <c r="W348"/>
  <c r="W316"/>
  <c r="W308"/>
  <c r="W300"/>
  <c r="W292"/>
  <c r="W272"/>
  <c r="AA305"/>
  <c r="AA303"/>
  <c r="AA297"/>
  <c r="AA295"/>
  <c r="AA289"/>
  <c r="AA287"/>
  <c r="AA281"/>
  <c r="AA279"/>
  <c r="AA273"/>
  <c r="AA271"/>
  <c r="AA265"/>
  <c r="AA263"/>
  <c r="AA257"/>
  <c r="AA255"/>
  <c r="AA249"/>
  <c r="AA247"/>
  <c r="AA241"/>
  <c r="AA239"/>
  <c r="AA233"/>
  <c r="AA231"/>
  <c r="AA225"/>
  <c r="AA223"/>
  <c r="AA217"/>
  <c r="AA215"/>
  <c r="AA209"/>
  <c r="AA207"/>
  <c r="AA201"/>
  <c r="AA199"/>
  <c r="AA193"/>
  <c r="AA191"/>
  <c r="AA185"/>
  <c r="AA177"/>
  <c r="AA465"/>
  <c r="AA463"/>
  <c r="AA457"/>
  <c r="AA455"/>
  <c r="AA449"/>
  <c r="AA447"/>
  <c r="AA441"/>
  <c r="AA439"/>
  <c r="AA433"/>
  <c r="AA431"/>
  <c r="AA425"/>
  <c r="AA423"/>
  <c r="AA417"/>
  <c r="AA415"/>
  <c r="AA409"/>
  <c r="AA407"/>
  <c r="AA401"/>
  <c r="AA399"/>
  <c r="AA393"/>
  <c r="AA391"/>
  <c r="AA385"/>
  <c r="AA383"/>
  <c r="AA377"/>
  <c r="AA375"/>
  <c r="AA369"/>
  <c r="AA367"/>
  <c r="AA361"/>
  <c r="AA359"/>
  <c r="AA353"/>
  <c r="AA351"/>
  <c r="AA345"/>
  <c r="AA343"/>
  <c r="AA337"/>
  <c r="AA335"/>
  <c r="AA329"/>
  <c r="AA327"/>
  <c r="AA321"/>
  <c r="AA319"/>
  <c r="AA313"/>
  <c r="AA311"/>
  <c r="AA183"/>
  <c r="AA175"/>
  <c r="P169" i="10"/>
  <c r="U400" i="13"/>
  <c r="T311" i="11"/>
  <c r="T295"/>
  <c r="T255"/>
  <c r="T244"/>
  <c r="T227"/>
  <c r="T195"/>
  <c r="T180"/>
  <c r="T420"/>
  <c r="T404"/>
  <c r="T331"/>
  <c r="T283"/>
  <c r="T263"/>
  <c r="T211"/>
  <c r="R334"/>
  <c r="R261"/>
  <c r="R190"/>
  <c r="H387" i="13"/>
  <c r="Z376" i="11"/>
  <c r="Y260"/>
  <c r="Y460"/>
  <c r="W363"/>
  <c r="H399" i="13"/>
  <c r="U319"/>
  <c r="R350" i="11"/>
  <c r="R302"/>
  <c r="R414"/>
  <c r="R366"/>
  <c r="R446"/>
  <c r="R206"/>
  <c r="R286"/>
  <c r="R265"/>
  <c r="R222"/>
  <c r="S456"/>
  <c r="S440"/>
  <c r="S376"/>
  <c r="S344"/>
  <c r="S192"/>
  <c r="S464"/>
  <c r="S424"/>
  <c r="S384"/>
  <c r="S352"/>
  <c r="S320"/>
  <c r="S288"/>
  <c r="S256"/>
  <c r="S224"/>
  <c r="S176"/>
  <c r="S408"/>
  <c r="S280"/>
  <c r="S448"/>
  <c r="S392"/>
  <c r="S360"/>
  <c r="S328"/>
  <c r="S296"/>
  <c r="S264"/>
  <c r="S232"/>
  <c r="S200"/>
  <c r="S312"/>
  <c r="S248"/>
  <c r="S216"/>
  <c r="S432"/>
  <c r="S416"/>
  <c r="S400"/>
  <c r="S368"/>
  <c r="S336"/>
  <c r="S304"/>
  <c r="S272"/>
  <c r="S240"/>
  <c r="S208"/>
  <c r="S184"/>
  <c r="R62"/>
  <c r="T32"/>
  <c r="T62"/>
  <c r="R46"/>
  <c r="R110"/>
  <c r="T54"/>
  <c r="R30"/>
  <c r="R94"/>
  <c r="R158"/>
  <c r="T20"/>
  <c r="T46"/>
  <c r="T78"/>
  <c r="T142"/>
  <c r="R126"/>
  <c r="T110"/>
  <c r="T24"/>
  <c r="T94"/>
  <c r="T158"/>
  <c r="R78"/>
  <c r="R142"/>
  <c r="S157"/>
  <c r="T40"/>
  <c r="T68"/>
  <c r="T126"/>
  <c r="AB19"/>
  <c r="AB23"/>
  <c r="R27"/>
  <c r="AB30"/>
  <c r="AB32"/>
  <c r="AB36"/>
  <c r="AB40"/>
  <c r="R42"/>
  <c r="AB49"/>
  <c r="AB51"/>
  <c r="AB55"/>
  <c r="R59"/>
  <c r="AB62"/>
  <c r="AB66"/>
  <c r="AB70"/>
  <c r="R76"/>
  <c r="AB79"/>
  <c r="AB81"/>
  <c r="AB85"/>
  <c r="AB89"/>
  <c r="R93"/>
  <c r="AB96"/>
  <c r="AB100"/>
  <c r="AB102"/>
  <c r="R108"/>
  <c r="AB111"/>
  <c r="AB115"/>
  <c r="AB119"/>
  <c r="AB121"/>
  <c r="R125"/>
  <c r="AB130"/>
  <c r="AB8" i="13"/>
  <c r="AB16" i="11"/>
  <c r="AB18"/>
  <c r="AB20"/>
  <c r="AB22"/>
  <c r="AB24"/>
  <c r="R26"/>
  <c r="R28"/>
  <c r="AB31"/>
  <c r="AB33"/>
  <c r="AB35"/>
  <c r="AB37"/>
  <c r="AB39"/>
  <c r="AB41"/>
  <c r="R43"/>
  <c r="R45"/>
  <c r="AB46"/>
  <c r="AB48"/>
  <c r="AB50"/>
  <c r="AB52"/>
  <c r="AB54"/>
  <c r="AB56"/>
  <c r="R58"/>
  <c r="R60"/>
  <c r="AB63"/>
  <c r="AB65"/>
  <c r="AB67"/>
  <c r="AB69"/>
  <c r="AB71"/>
  <c r="AB73"/>
  <c r="R75"/>
  <c r="R77"/>
  <c r="AB78"/>
  <c r="AB80"/>
  <c r="AB82"/>
  <c r="AB84"/>
  <c r="AB86"/>
  <c r="AB88"/>
  <c r="R90"/>
  <c r="R92"/>
  <c r="AB95"/>
  <c r="AB97"/>
  <c r="AB99"/>
  <c r="AB101"/>
  <c r="AB103"/>
  <c r="AB105"/>
  <c r="R107"/>
  <c r="R109"/>
  <c r="AB110"/>
  <c r="AB112"/>
  <c r="AB114"/>
  <c r="AB116"/>
  <c r="AB118"/>
  <c r="AB120"/>
  <c r="R122"/>
  <c r="R124"/>
  <c r="AB127"/>
  <c r="AB129"/>
  <c r="AB131"/>
  <c r="AB133"/>
  <c r="AB135"/>
  <c r="AB137"/>
  <c r="R139"/>
  <c r="R141"/>
  <c r="AB142"/>
  <c r="AB144"/>
  <c r="AB146"/>
  <c r="AB148"/>
  <c r="AB150"/>
  <c r="AB152"/>
  <c r="R154"/>
  <c r="R156"/>
  <c r="AB159"/>
  <c r="AB161"/>
  <c r="AB163"/>
  <c r="AB165"/>
  <c r="AB167"/>
  <c r="AB169"/>
  <c r="R171"/>
  <c r="AC17"/>
  <c r="S20"/>
  <c r="AC21"/>
  <c r="S24"/>
  <c r="AC25"/>
  <c r="S28"/>
  <c r="AC29"/>
  <c r="S32"/>
  <c r="AC33"/>
  <c r="S36"/>
  <c r="AC37"/>
  <c r="S40"/>
  <c r="AC41"/>
  <c r="S44"/>
  <c r="AC45"/>
  <c r="S48"/>
  <c r="AC49"/>
  <c r="S52"/>
  <c r="AC53"/>
  <c r="S56"/>
  <c r="AC57"/>
  <c r="S60"/>
  <c r="AC61"/>
  <c r="S64"/>
  <c r="AC65"/>
  <c r="S68"/>
  <c r="AC69"/>
  <c r="S72"/>
  <c r="AC73"/>
  <c r="S76"/>
  <c r="AC77"/>
  <c r="S80"/>
  <c r="AC81"/>
  <c r="S84"/>
  <c r="AC85"/>
  <c r="S88"/>
  <c r="AC89"/>
  <c r="S92"/>
  <c r="AC93"/>
  <c r="S96"/>
  <c r="AC97"/>
  <c r="S100"/>
  <c r="AC101"/>
  <c r="S104"/>
  <c r="AC105"/>
  <c r="S108"/>
  <c r="AC109"/>
  <c r="S112"/>
  <c r="AC113"/>
  <c r="S116"/>
  <c r="AC117"/>
  <c r="S120"/>
  <c r="AC121"/>
  <c r="S124"/>
  <c r="AC125"/>
  <c r="S128"/>
  <c r="AC129"/>
  <c r="S132"/>
  <c r="AC133"/>
  <c r="S136"/>
  <c r="AC137"/>
  <c r="S140"/>
  <c r="AC141"/>
  <c r="S144"/>
  <c r="AC145"/>
  <c r="S148"/>
  <c r="AC149"/>
  <c r="S152"/>
  <c r="S153"/>
  <c r="AC154"/>
  <c r="S158"/>
  <c r="AC159"/>
  <c r="S162"/>
  <c r="AC163"/>
  <c r="S166"/>
  <c r="AC167"/>
  <c r="S171"/>
  <c r="AC172"/>
  <c r="T17"/>
  <c r="T19"/>
  <c r="AD20"/>
  <c r="T22"/>
  <c r="AD25"/>
  <c r="AD27"/>
  <c r="AD29"/>
  <c r="T31"/>
  <c r="AD32"/>
  <c r="AD34"/>
  <c r="T36"/>
  <c r="T38"/>
  <c r="AD41"/>
  <c r="AD43"/>
  <c r="T45"/>
  <c r="AD46"/>
  <c r="AD48"/>
  <c r="AD50"/>
  <c r="T52"/>
  <c r="AD55"/>
  <c r="T57"/>
  <c r="T59"/>
  <c r="T61"/>
  <c r="AD62"/>
  <c r="T64"/>
  <c r="T66"/>
  <c r="AD69"/>
  <c r="AD71"/>
  <c r="T73"/>
  <c r="T75"/>
  <c r="T77"/>
  <c r="AD78"/>
  <c r="T80"/>
  <c r="T82"/>
  <c r="T84"/>
  <c r="T86"/>
  <c r="T88"/>
  <c r="T90"/>
  <c r="T92"/>
  <c r="AD95"/>
  <c r="T97"/>
  <c r="T99"/>
  <c r="T101"/>
  <c r="T103"/>
  <c r="T105"/>
  <c r="T107"/>
  <c r="T109"/>
  <c r="AD110"/>
  <c r="T112"/>
  <c r="T114"/>
  <c r="T116"/>
  <c r="T118"/>
  <c r="T120"/>
  <c r="T122"/>
  <c r="T124"/>
  <c r="AD127"/>
  <c r="T129"/>
  <c r="T131"/>
  <c r="T133"/>
  <c r="T135"/>
  <c r="T137"/>
  <c r="T139"/>
  <c r="T141"/>
  <c r="AD142"/>
  <c r="T144"/>
  <c r="T146"/>
  <c r="T148"/>
  <c r="T150"/>
  <c r="T152"/>
  <c r="T154"/>
  <c r="T156"/>
  <c r="AD159"/>
  <c r="T161"/>
  <c r="T163"/>
  <c r="T165"/>
  <c r="T167"/>
  <c r="T169"/>
  <c r="T171"/>
  <c r="AE23"/>
  <c r="AE25"/>
  <c r="AE27"/>
  <c r="AE29"/>
  <c r="AE30"/>
  <c r="AE32"/>
  <c r="AE34"/>
  <c r="AE37"/>
  <c r="AE51"/>
  <c r="AE57"/>
  <c r="AE59"/>
  <c r="AE61"/>
  <c r="AE63"/>
  <c r="AE65"/>
  <c r="AE68"/>
  <c r="AE70"/>
  <c r="AE71"/>
  <c r="AE88"/>
  <c r="AE90"/>
  <c r="AE92"/>
  <c r="AE94"/>
  <c r="AE96"/>
  <c r="AE98"/>
  <c r="AE101"/>
  <c r="AE115"/>
  <c r="AE121"/>
  <c r="AE123"/>
  <c r="AE125"/>
  <c r="AE127"/>
  <c r="AE129"/>
  <c r="AE132"/>
  <c r="AE134"/>
  <c r="AE135"/>
  <c r="AE152"/>
  <c r="AE154"/>
  <c r="AE156"/>
  <c r="AE158"/>
  <c r="AE160"/>
  <c r="AE162"/>
  <c r="AE165"/>
  <c r="AF18"/>
  <c r="AF20"/>
  <c r="AF21"/>
  <c r="AF28"/>
  <c r="AF31"/>
  <c r="AF33"/>
  <c r="AF35"/>
  <c r="AF46"/>
  <c r="AF48"/>
  <c r="AF50"/>
  <c r="AF52"/>
  <c r="AF54"/>
  <c r="AF56"/>
  <c r="AF58"/>
  <c r="AF60"/>
  <c r="AF66"/>
  <c r="AF68"/>
  <c r="AF70"/>
  <c r="AF72"/>
  <c r="AF74"/>
  <c r="AF76"/>
  <c r="AF78"/>
  <c r="AF80"/>
  <c r="AF83"/>
  <c r="AF85"/>
  <c r="AF87"/>
  <c r="AF89"/>
  <c r="AF91"/>
  <c r="AF127"/>
  <c r="AF145"/>
  <c r="AF158"/>
  <c r="AF160"/>
  <c r="AF162"/>
  <c r="AF164"/>
  <c r="AF166"/>
  <c r="AF168"/>
  <c r="AF170"/>
  <c r="AF172"/>
  <c r="AG17"/>
  <c r="AG19"/>
  <c r="W13" i="13"/>
  <c r="AG25" i="11"/>
  <c r="AG27"/>
  <c r="AG29"/>
  <c r="AG31"/>
  <c r="AG33"/>
  <c r="AG35"/>
  <c r="AG41"/>
  <c r="AG43"/>
  <c r="AG45"/>
  <c r="AG47"/>
  <c r="AG49"/>
  <c r="AG51"/>
  <c r="AG57"/>
  <c r="AG59"/>
  <c r="AG61"/>
  <c r="AG63"/>
  <c r="AG65"/>
  <c r="AG67"/>
  <c r="AG69"/>
  <c r="AG72"/>
  <c r="AG74"/>
  <c r="AG76"/>
  <c r="AG78"/>
  <c r="AG80"/>
  <c r="AG82"/>
  <c r="AG99"/>
  <c r="AG116"/>
  <c r="AG118"/>
  <c r="AG119"/>
  <c r="AG163"/>
  <c r="AI8" i="13"/>
  <c r="AI16" i="11"/>
  <c r="AI18"/>
  <c r="Q18" s="1"/>
  <c r="AI20"/>
  <c r="Q20" s="1"/>
  <c r="AI22"/>
  <c r="Q22" s="1"/>
  <c r="AI24"/>
  <c r="Q24" s="1"/>
  <c r="AI26"/>
  <c r="Q26" s="1"/>
  <c r="AI28"/>
  <c r="Q28" s="1"/>
  <c r="Y30"/>
  <c r="Y63"/>
  <c r="Y127"/>
  <c r="P34" i="10"/>
  <c r="P98"/>
  <c r="P162"/>
  <c r="R18" i="11"/>
  <c r="R20"/>
  <c r="R22"/>
  <c r="R24"/>
  <c r="AB27"/>
  <c r="AB29"/>
  <c r="R31"/>
  <c r="R33"/>
  <c r="R35"/>
  <c r="R37"/>
  <c r="R39"/>
  <c r="R41"/>
  <c r="AB42"/>
  <c r="AB44"/>
  <c r="R48"/>
  <c r="R50"/>
  <c r="R52"/>
  <c r="R54"/>
  <c r="R56"/>
  <c r="AB59"/>
  <c r="AB61"/>
  <c r="R63"/>
  <c r="R65"/>
  <c r="R67"/>
  <c r="R69"/>
  <c r="R71"/>
  <c r="R73"/>
  <c r="AB74"/>
  <c r="AB76"/>
  <c r="R80"/>
  <c r="R82"/>
  <c r="R84"/>
  <c r="R86"/>
  <c r="R88"/>
  <c r="AB91"/>
  <c r="AB93"/>
  <c r="R95"/>
  <c r="R97"/>
  <c r="R99"/>
  <c r="R101"/>
  <c r="R103"/>
  <c r="R105"/>
  <c r="AB106"/>
  <c r="AB108"/>
  <c r="R112"/>
  <c r="R114"/>
  <c r="R116"/>
  <c r="R118"/>
  <c r="R120"/>
  <c r="AB123"/>
  <c r="AB125"/>
  <c r="R127"/>
  <c r="R129"/>
  <c r="R131"/>
  <c r="R133"/>
  <c r="R135"/>
  <c r="R137"/>
  <c r="AB138"/>
  <c r="AB140"/>
  <c r="R144"/>
  <c r="R146"/>
  <c r="R148"/>
  <c r="R150"/>
  <c r="R152"/>
  <c r="AB155"/>
  <c r="AB157"/>
  <c r="R159"/>
  <c r="R161"/>
  <c r="R163"/>
  <c r="R165"/>
  <c r="R167"/>
  <c r="R169"/>
  <c r="AB170"/>
  <c r="AB172"/>
  <c r="S17"/>
  <c r="AC18"/>
  <c r="S21"/>
  <c r="AC22"/>
  <c r="S25"/>
  <c r="AC26"/>
  <c r="S29"/>
  <c r="AC30"/>
  <c r="S33"/>
  <c r="AC34"/>
  <c r="S37"/>
  <c r="AC38"/>
  <c r="S41"/>
  <c r="AC42"/>
  <c r="S45"/>
  <c r="AC46"/>
  <c r="S49"/>
  <c r="AC50"/>
  <c r="S53"/>
  <c r="AC54"/>
  <c r="S57"/>
  <c r="AC58"/>
  <c r="S61"/>
  <c r="AC62"/>
  <c r="S65"/>
  <c r="AC66"/>
  <c r="S69"/>
  <c r="AC70"/>
  <c r="S73"/>
  <c r="AC74"/>
  <c r="S77"/>
  <c r="AC78"/>
  <c r="S81"/>
  <c r="AC82"/>
  <c r="S85"/>
  <c r="AC86"/>
  <c r="S89"/>
  <c r="AC90"/>
  <c r="S93"/>
  <c r="AC94"/>
  <c r="S97"/>
  <c r="AC98"/>
  <c r="S101"/>
  <c r="AC102"/>
  <c r="S105"/>
  <c r="AC106"/>
  <c r="S109"/>
  <c r="AC110"/>
  <c r="S113"/>
  <c r="AC114"/>
  <c r="S117"/>
  <c r="AC118"/>
  <c r="S121"/>
  <c r="AC122"/>
  <c r="S125"/>
  <c r="AC126"/>
  <c r="S129"/>
  <c r="AC130"/>
  <c r="S133"/>
  <c r="AC134"/>
  <c r="S137"/>
  <c r="AC138"/>
  <c r="S141"/>
  <c r="AC142"/>
  <c r="S145"/>
  <c r="AC146"/>
  <c r="S149"/>
  <c r="AC150"/>
  <c r="S154"/>
  <c r="AC155"/>
  <c r="S159"/>
  <c r="AC160"/>
  <c r="S163"/>
  <c r="AC164"/>
  <c r="S167"/>
  <c r="AC168"/>
  <c r="AC169"/>
  <c r="S172"/>
  <c r="AD8" i="13"/>
  <c r="AD16" i="11"/>
  <c r="AD18"/>
  <c r="AD23"/>
  <c r="T25"/>
  <c r="T27"/>
  <c r="T29"/>
  <c r="AD30"/>
  <c r="T34"/>
  <c r="AD37"/>
  <c r="AD39"/>
  <c r="T41"/>
  <c r="T43"/>
  <c r="AD44"/>
  <c r="T48"/>
  <c r="T50"/>
  <c r="AD53"/>
  <c r="T55"/>
  <c r="AD56"/>
  <c r="AD58"/>
  <c r="AD60"/>
  <c r="AD65"/>
  <c r="AD67"/>
  <c r="T69"/>
  <c r="T71"/>
  <c r="AD72"/>
  <c r="AD74"/>
  <c r="AD76"/>
  <c r="AD81"/>
  <c r="AD83"/>
  <c r="AD85"/>
  <c r="AD87"/>
  <c r="AD89"/>
  <c r="AD91"/>
  <c r="AD93"/>
  <c r="T95"/>
  <c r="AD96"/>
  <c r="AD98"/>
  <c r="AD100"/>
  <c r="AD102"/>
  <c r="AD104"/>
  <c r="AD106"/>
  <c r="AD108"/>
  <c r="AD113"/>
  <c r="AD115"/>
  <c r="AD117"/>
  <c r="AD119"/>
  <c r="AD121"/>
  <c r="AD123"/>
  <c r="AD125"/>
  <c r="T127"/>
  <c r="AD128"/>
  <c r="AD130"/>
  <c r="AD132"/>
  <c r="AD134"/>
  <c r="AD136"/>
  <c r="AD138"/>
  <c r="AD140"/>
  <c r="AD145"/>
  <c r="AD147"/>
  <c r="AD149"/>
  <c r="AD151"/>
  <c r="AD153"/>
  <c r="AD155"/>
  <c r="AD157"/>
  <c r="T159"/>
  <c r="AD160"/>
  <c r="AD162"/>
  <c r="AD164"/>
  <c r="AD166"/>
  <c r="AD168"/>
  <c r="AD170"/>
  <c r="AD172"/>
  <c r="AE17"/>
  <c r="AE20"/>
  <c r="AE35"/>
  <c r="AE41"/>
  <c r="AE43"/>
  <c r="AE45"/>
  <c r="AE47"/>
  <c r="AE49"/>
  <c r="AE52"/>
  <c r="AE54"/>
  <c r="AE55"/>
  <c r="AE72"/>
  <c r="AE74"/>
  <c r="AE76"/>
  <c r="AE78"/>
  <c r="AE80"/>
  <c r="AE82"/>
  <c r="AE85"/>
  <c r="AE99"/>
  <c r="AE105"/>
  <c r="AE107"/>
  <c r="AE109"/>
  <c r="AE111"/>
  <c r="AE113"/>
  <c r="AE116"/>
  <c r="AE118"/>
  <c r="AE119"/>
  <c r="AE136"/>
  <c r="AE138"/>
  <c r="AE140"/>
  <c r="AE142"/>
  <c r="AE144"/>
  <c r="AE146"/>
  <c r="AE149"/>
  <c r="AE163"/>
  <c r="AE169"/>
  <c r="AE171"/>
  <c r="AF8" i="13"/>
  <c r="AF16" i="11"/>
  <c r="AF22"/>
  <c r="AF24"/>
  <c r="AF26"/>
  <c r="AF29"/>
  <c r="AF36"/>
  <c r="AF39"/>
  <c r="AF41"/>
  <c r="AF43"/>
  <c r="AF63"/>
  <c r="AF81"/>
  <c r="AF94"/>
  <c r="AF96"/>
  <c r="AF98"/>
  <c r="AF100"/>
  <c r="AF102"/>
  <c r="AF104"/>
  <c r="AF106"/>
  <c r="AF108"/>
  <c r="AF111"/>
  <c r="AF113"/>
  <c r="AF115"/>
  <c r="AF117"/>
  <c r="AF119"/>
  <c r="AF121"/>
  <c r="AF123"/>
  <c r="AF125"/>
  <c r="AF131"/>
  <c r="AF133"/>
  <c r="AF135"/>
  <c r="AF137"/>
  <c r="AF139"/>
  <c r="AF141"/>
  <c r="AF143"/>
  <c r="AF146"/>
  <c r="AF148"/>
  <c r="AF150"/>
  <c r="AF152"/>
  <c r="AF154"/>
  <c r="AF156"/>
  <c r="W9" i="13"/>
  <c r="W11"/>
  <c r="AG20" i="11"/>
  <c r="AG22"/>
  <c r="AG23"/>
  <c r="AG36"/>
  <c r="AG38"/>
  <c r="AG39"/>
  <c r="AG52"/>
  <c r="AG54"/>
  <c r="AG55"/>
  <c r="AG83"/>
  <c r="AG85"/>
  <c r="AG87"/>
  <c r="AG89"/>
  <c r="AG91"/>
  <c r="AG93"/>
  <c r="AG95"/>
  <c r="AG97"/>
  <c r="AG100"/>
  <c r="AG102"/>
  <c r="AG104"/>
  <c r="AG106"/>
  <c r="AG108"/>
  <c r="AG110"/>
  <c r="AG112"/>
  <c r="AG114"/>
  <c r="AG120"/>
  <c r="AG122"/>
  <c r="AG124"/>
  <c r="AG126"/>
  <c r="AG128"/>
  <c r="AG130"/>
  <c r="AG132"/>
  <c r="AG134"/>
  <c r="AG137"/>
  <c r="AG139"/>
  <c r="AG141"/>
  <c r="AG143"/>
  <c r="AG145"/>
  <c r="AI31"/>
  <c r="Q31" s="1"/>
  <c r="AI33"/>
  <c r="Q33" s="1"/>
  <c r="AI35"/>
  <c r="Q35" s="1"/>
  <c r="AI37"/>
  <c r="Q37" s="1"/>
  <c r="AI39"/>
  <c r="Q39" s="1"/>
  <c r="AI41"/>
  <c r="Q41" s="1"/>
  <c r="AI43"/>
  <c r="Q43" s="1"/>
  <c r="AI45"/>
  <c r="Q45" s="1"/>
  <c r="Y47"/>
  <c r="Y111"/>
  <c r="P18" i="10"/>
  <c r="P82"/>
  <c r="P146"/>
  <c r="AB17" i="11"/>
  <c r="AB21"/>
  <c r="AB25"/>
  <c r="R29"/>
  <c r="AB34"/>
  <c r="AB38"/>
  <c r="R44"/>
  <c r="AB47"/>
  <c r="AB53"/>
  <c r="AB57"/>
  <c r="R61"/>
  <c r="AB64"/>
  <c r="AB68"/>
  <c r="AB72"/>
  <c r="R74"/>
  <c r="AB83"/>
  <c r="AB87"/>
  <c r="R91"/>
  <c r="AB94"/>
  <c r="AB98"/>
  <c r="AB104"/>
  <c r="R106"/>
  <c r="AB113"/>
  <c r="AB117"/>
  <c r="R123"/>
  <c r="AB126"/>
  <c r="AB128"/>
  <c r="AB132"/>
  <c r="AB134"/>
  <c r="AB136"/>
  <c r="R138"/>
  <c r="R140"/>
  <c r="AB143"/>
  <c r="AB145"/>
  <c r="AB147"/>
  <c r="AB149"/>
  <c r="AB151"/>
  <c r="AB153"/>
  <c r="R155"/>
  <c r="R157"/>
  <c r="AB158"/>
  <c r="AB160"/>
  <c r="AB162"/>
  <c r="AB164"/>
  <c r="AB166"/>
  <c r="AB168"/>
  <c r="R170"/>
  <c r="R172"/>
  <c r="S18"/>
  <c r="AC19"/>
  <c r="S22"/>
  <c r="AC23"/>
  <c r="S26"/>
  <c r="AC27"/>
  <c r="S30"/>
  <c r="AC31"/>
  <c r="S34"/>
  <c r="AC35"/>
  <c r="S38"/>
  <c r="AC39"/>
  <c r="S42"/>
  <c r="AC43"/>
  <c r="S46"/>
  <c r="AC47"/>
  <c r="S50"/>
  <c r="AC51"/>
  <c r="S54"/>
  <c r="AC55"/>
  <c r="S58"/>
  <c r="AC59"/>
  <c r="S62"/>
  <c r="AC63"/>
  <c r="S66"/>
  <c r="AC67"/>
  <c r="S70"/>
  <c r="AC71"/>
  <c r="S74"/>
  <c r="AC75"/>
  <c r="S78"/>
  <c r="AC79"/>
  <c r="S82"/>
  <c r="AC83"/>
  <c r="S86"/>
  <c r="AC87"/>
  <c r="S90"/>
  <c r="AC91"/>
  <c r="S94"/>
  <c r="AC95"/>
  <c r="S98"/>
  <c r="AC99"/>
  <c r="S102"/>
  <c r="AC103"/>
  <c r="S106"/>
  <c r="AC107"/>
  <c r="S110"/>
  <c r="AC111"/>
  <c r="S114"/>
  <c r="AC115"/>
  <c r="S118"/>
  <c r="AC119"/>
  <c r="S122"/>
  <c r="AC123"/>
  <c r="S126"/>
  <c r="AC127"/>
  <c r="S130"/>
  <c r="AC131"/>
  <c r="S134"/>
  <c r="AC135"/>
  <c r="S138"/>
  <c r="AC139"/>
  <c r="S142"/>
  <c r="AC143"/>
  <c r="S146"/>
  <c r="AC147"/>
  <c r="S150"/>
  <c r="AC151"/>
  <c r="S155"/>
  <c r="AC156"/>
  <c r="AC157"/>
  <c r="S160"/>
  <c r="AC161"/>
  <c r="S164"/>
  <c r="AC165"/>
  <c r="S168"/>
  <c r="S169"/>
  <c r="AC170"/>
  <c r="T18"/>
  <c r="AD21"/>
  <c r="T23"/>
  <c r="AD24"/>
  <c r="AD26"/>
  <c r="AD28"/>
  <c r="T30"/>
  <c r="AD33"/>
  <c r="AD35"/>
  <c r="T37"/>
  <c r="T39"/>
  <c r="AD40"/>
  <c r="AD42"/>
  <c r="T44"/>
  <c r="AD47"/>
  <c r="AD49"/>
  <c r="AD51"/>
  <c r="T53"/>
  <c r="AD54"/>
  <c r="T56"/>
  <c r="T58"/>
  <c r="T60"/>
  <c r="AD63"/>
  <c r="T65"/>
  <c r="T67"/>
  <c r="AD68"/>
  <c r="AD70"/>
  <c r="T72"/>
  <c r="T74"/>
  <c r="T76"/>
  <c r="AD79"/>
  <c r="T81"/>
  <c r="T83"/>
  <c r="T85"/>
  <c r="T87"/>
  <c r="T89"/>
  <c r="T91"/>
  <c r="T93"/>
  <c r="AD94"/>
  <c r="T96"/>
  <c r="T98"/>
  <c r="T100"/>
  <c r="T102"/>
  <c r="T104"/>
  <c r="T106"/>
  <c r="T108"/>
  <c r="AD111"/>
  <c r="T113"/>
  <c r="T115"/>
  <c r="T117"/>
  <c r="T119"/>
  <c r="T121"/>
  <c r="T123"/>
  <c r="T125"/>
  <c r="AD126"/>
  <c r="T128"/>
  <c r="T130"/>
  <c r="T132"/>
  <c r="T134"/>
  <c r="T136"/>
  <c r="T138"/>
  <c r="T140"/>
  <c r="AD143"/>
  <c r="T145"/>
  <c r="T147"/>
  <c r="T149"/>
  <c r="T151"/>
  <c r="T153"/>
  <c r="T155"/>
  <c r="T157"/>
  <c r="AD158"/>
  <c r="T160"/>
  <c r="T162"/>
  <c r="T164"/>
  <c r="T166"/>
  <c r="T168"/>
  <c r="T170"/>
  <c r="T172"/>
  <c r="AE18"/>
  <c r="AE24"/>
  <c r="AE26"/>
  <c r="AE28"/>
  <c r="AE31"/>
  <c r="AE33"/>
  <c r="AE36"/>
  <c r="AE38"/>
  <c r="AE39"/>
  <c r="AE56"/>
  <c r="AE58"/>
  <c r="AE60"/>
  <c r="AE62"/>
  <c r="AE64"/>
  <c r="AE66"/>
  <c r="AE69"/>
  <c r="AE83"/>
  <c r="AE89"/>
  <c r="AE91"/>
  <c r="AE93"/>
  <c r="AE95"/>
  <c r="AE97"/>
  <c r="AE100"/>
  <c r="AE102"/>
  <c r="AE103"/>
  <c r="AE120"/>
  <c r="AE122"/>
  <c r="AE124"/>
  <c r="AE126"/>
  <c r="AE128"/>
  <c r="AE130"/>
  <c r="AE133"/>
  <c r="AE147"/>
  <c r="AE153"/>
  <c r="AE155"/>
  <c r="AE157"/>
  <c r="AE159"/>
  <c r="AE161"/>
  <c r="AE164"/>
  <c r="AE166"/>
  <c r="AE167"/>
  <c r="AF19"/>
  <c r="AF30"/>
  <c r="AF32"/>
  <c r="AF34"/>
  <c r="AF37"/>
  <c r="AF44"/>
  <c r="AF47"/>
  <c r="AF49"/>
  <c r="AF51"/>
  <c r="AF53"/>
  <c r="AF55"/>
  <c r="AF57"/>
  <c r="AF59"/>
  <c r="AF61"/>
  <c r="AF67"/>
  <c r="AF69"/>
  <c r="AF71"/>
  <c r="AF73"/>
  <c r="AF75"/>
  <c r="AF77"/>
  <c r="AF79"/>
  <c r="AF82"/>
  <c r="AF84"/>
  <c r="AF86"/>
  <c r="AF88"/>
  <c r="AF90"/>
  <c r="AF92"/>
  <c r="AF109"/>
  <c r="AF126"/>
  <c r="AF128"/>
  <c r="AF129"/>
  <c r="AF157"/>
  <c r="AF159"/>
  <c r="AF161"/>
  <c r="AF163"/>
  <c r="AF165"/>
  <c r="AF167"/>
  <c r="AF169"/>
  <c r="AF171"/>
  <c r="AG8" i="13"/>
  <c r="AG16" i="11"/>
  <c r="AG18"/>
  <c r="W12" i="13"/>
  <c r="W14"/>
  <c r="AG24" i="11"/>
  <c r="AG26"/>
  <c r="AG28"/>
  <c r="AG30"/>
  <c r="AG32"/>
  <c r="AG34"/>
  <c r="W38"/>
  <c r="AG40"/>
  <c r="AG42"/>
  <c r="AG44"/>
  <c r="AG46"/>
  <c r="AG48"/>
  <c r="AG50"/>
  <c r="AG56"/>
  <c r="AG58"/>
  <c r="AG60"/>
  <c r="AG62"/>
  <c r="AG64"/>
  <c r="AG66"/>
  <c r="AG68"/>
  <c r="AG70"/>
  <c r="AG73"/>
  <c r="AG75"/>
  <c r="AG77"/>
  <c r="AG79"/>
  <c r="AG81"/>
  <c r="AG117"/>
  <c r="AG135"/>
  <c r="X79"/>
  <c r="Y31"/>
  <c r="AI48"/>
  <c r="Q48" s="1"/>
  <c r="AI50"/>
  <c r="Q50" s="1"/>
  <c r="AI52"/>
  <c r="Q52" s="1"/>
  <c r="AI54"/>
  <c r="Q54" s="1"/>
  <c r="AI56"/>
  <c r="Q56" s="1"/>
  <c r="AI58"/>
  <c r="Q58" s="1"/>
  <c r="AI60"/>
  <c r="Q60" s="1"/>
  <c r="Y62"/>
  <c r="Y95"/>
  <c r="Y159"/>
  <c r="P66" i="10"/>
  <c r="P130"/>
  <c r="R19" i="11"/>
  <c r="R21"/>
  <c r="R23"/>
  <c r="R25"/>
  <c r="AB26"/>
  <c r="AB28"/>
  <c r="R32"/>
  <c r="R34"/>
  <c r="R36"/>
  <c r="R38"/>
  <c r="R40"/>
  <c r="AB43"/>
  <c r="AB45"/>
  <c r="R47"/>
  <c r="R49"/>
  <c r="R51"/>
  <c r="R53"/>
  <c r="R55"/>
  <c r="R57"/>
  <c r="AB58"/>
  <c r="AB60"/>
  <c r="R64"/>
  <c r="R66"/>
  <c r="R68"/>
  <c r="R70"/>
  <c r="R72"/>
  <c r="AB75"/>
  <c r="AB77"/>
  <c r="R79"/>
  <c r="R81"/>
  <c r="R83"/>
  <c r="R85"/>
  <c r="R87"/>
  <c r="R89"/>
  <c r="AB90"/>
  <c r="AB92"/>
  <c r="R96"/>
  <c r="R98"/>
  <c r="R100"/>
  <c r="R102"/>
  <c r="R104"/>
  <c r="AB107"/>
  <c r="AB109"/>
  <c r="R111"/>
  <c r="R113"/>
  <c r="R115"/>
  <c r="R117"/>
  <c r="R119"/>
  <c r="R121"/>
  <c r="AB122"/>
  <c r="AB124"/>
  <c r="R128"/>
  <c r="R130"/>
  <c r="R132"/>
  <c r="R134"/>
  <c r="R136"/>
  <c r="AB139"/>
  <c r="AB141"/>
  <c r="R143"/>
  <c r="R145"/>
  <c r="R147"/>
  <c r="R149"/>
  <c r="R151"/>
  <c r="R153"/>
  <c r="AB154"/>
  <c r="AB156"/>
  <c r="R160"/>
  <c r="R162"/>
  <c r="R164"/>
  <c r="R166"/>
  <c r="R168"/>
  <c r="AB171"/>
  <c r="AC8" i="13"/>
  <c r="AC16" i="11"/>
  <c r="S19"/>
  <c r="AC20"/>
  <c r="S23"/>
  <c r="AC24"/>
  <c r="S27"/>
  <c r="AC28"/>
  <c r="S31"/>
  <c r="AC32"/>
  <c r="S35"/>
  <c r="AC36"/>
  <c r="S39"/>
  <c r="AC40"/>
  <c r="S43"/>
  <c r="AC44"/>
  <c r="S47"/>
  <c r="AC48"/>
  <c r="S51"/>
  <c r="AC52"/>
  <c r="S55"/>
  <c r="AC56"/>
  <c r="S59"/>
  <c r="AC60"/>
  <c r="AC64"/>
  <c r="S67"/>
  <c r="AC68"/>
  <c r="S71"/>
  <c r="AC72"/>
  <c r="S75"/>
  <c r="AC76"/>
  <c r="S79"/>
  <c r="AC80"/>
  <c r="S83"/>
  <c r="AC84"/>
  <c r="S87"/>
  <c r="AC88"/>
  <c r="S91"/>
  <c r="AC92"/>
  <c r="S95"/>
  <c r="AC96"/>
  <c r="S99"/>
  <c r="AC100"/>
  <c r="S103"/>
  <c r="AC104"/>
  <c r="S107"/>
  <c r="AC108"/>
  <c r="S111"/>
  <c r="AC112"/>
  <c r="S115"/>
  <c r="AC116"/>
  <c r="S119"/>
  <c r="AC120"/>
  <c r="S123"/>
  <c r="AC124"/>
  <c r="S127"/>
  <c r="AC128"/>
  <c r="S131"/>
  <c r="AC132"/>
  <c r="S135"/>
  <c r="AC136"/>
  <c r="S139"/>
  <c r="AC140"/>
  <c r="S143"/>
  <c r="AC144"/>
  <c r="S147"/>
  <c r="AC148"/>
  <c r="S151"/>
  <c r="AC152"/>
  <c r="AC153"/>
  <c r="S156"/>
  <c r="AC158"/>
  <c r="S161"/>
  <c r="AC162"/>
  <c r="S165"/>
  <c r="AC166"/>
  <c r="S170"/>
  <c r="AC171"/>
  <c r="AD17"/>
  <c r="AD19"/>
  <c r="T21"/>
  <c r="AD22"/>
  <c r="T26"/>
  <c r="T28"/>
  <c r="AD31"/>
  <c r="T33"/>
  <c r="T35"/>
  <c r="AD36"/>
  <c r="AD38"/>
  <c r="T42"/>
  <c r="AD45"/>
  <c r="T47"/>
  <c r="T49"/>
  <c r="T51"/>
  <c r="AD52"/>
  <c r="AD57"/>
  <c r="AD59"/>
  <c r="AD61"/>
  <c r="T63"/>
  <c r="AD64"/>
  <c r="AD66"/>
  <c r="T70"/>
  <c r="AD73"/>
  <c r="AD75"/>
  <c r="AD77"/>
  <c r="T79"/>
  <c r="AD80"/>
  <c r="AD82"/>
  <c r="AD84"/>
  <c r="AD86"/>
  <c r="AD88"/>
  <c r="AD90"/>
  <c r="AD92"/>
  <c r="AD97"/>
  <c r="AD99"/>
  <c r="AD101"/>
  <c r="AD103"/>
  <c r="AD105"/>
  <c r="AD107"/>
  <c r="AD109"/>
  <c r="T111"/>
  <c r="AD112"/>
  <c r="AD114"/>
  <c r="AD116"/>
  <c r="AD118"/>
  <c r="AD120"/>
  <c r="AD122"/>
  <c r="AD124"/>
  <c r="AD129"/>
  <c r="AD131"/>
  <c r="AD133"/>
  <c r="AD135"/>
  <c r="AD137"/>
  <c r="AD139"/>
  <c r="AD141"/>
  <c r="T143"/>
  <c r="AD144"/>
  <c r="AD146"/>
  <c r="AD148"/>
  <c r="AD150"/>
  <c r="AD152"/>
  <c r="AD154"/>
  <c r="AD156"/>
  <c r="AD161"/>
  <c r="AD163"/>
  <c r="AD165"/>
  <c r="AD167"/>
  <c r="AD169"/>
  <c r="AD171"/>
  <c r="AE8" i="13"/>
  <c r="AE16" i="11"/>
  <c r="AE19"/>
  <c r="AE21"/>
  <c r="AE22"/>
  <c r="AE40"/>
  <c r="AE42"/>
  <c r="AE44"/>
  <c r="AE46"/>
  <c r="AE48"/>
  <c r="AE50"/>
  <c r="AE53"/>
  <c r="AE67"/>
  <c r="AE73"/>
  <c r="AE75"/>
  <c r="AE77"/>
  <c r="AE79"/>
  <c r="AE81"/>
  <c r="AE84"/>
  <c r="AE86"/>
  <c r="AE87"/>
  <c r="AE104"/>
  <c r="AE106"/>
  <c r="AE108"/>
  <c r="AE110"/>
  <c r="AE112"/>
  <c r="AE114"/>
  <c r="AE117"/>
  <c r="AE131"/>
  <c r="AE137"/>
  <c r="AE139"/>
  <c r="AE141"/>
  <c r="AE143"/>
  <c r="AE145"/>
  <c r="AE148"/>
  <c r="AE150"/>
  <c r="AE151"/>
  <c r="AE168"/>
  <c r="AE170"/>
  <c r="AE172"/>
  <c r="AF17"/>
  <c r="AF23"/>
  <c r="AF25"/>
  <c r="AF27"/>
  <c r="AF38"/>
  <c r="AF40"/>
  <c r="AF42"/>
  <c r="AF45"/>
  <c r="AF62"/>
  <c r="AF64"/>
  <c r="AF65"/>
  <c r="AF93"/>
  <c r="AF95"/>
  <c r="AF97"/>
  <c r="AF99"/>
  <c r="AF101"/>
  <c r="AF103"/>
  <c r="AF105"/>
  <c r="AF107"/>
  <c r="AF110"/>
  <c r="AF112"/>
  <c r="AF114"/>
  <c r="AF116"/>
  <c r="AF118"/>
  <c r="AF120"/>
  <c r="AF122"/>
  <c r="AF124"/>
  <c r="AF130"/>
  <c r="AF132"/>
  <c r="AF134"/>
  <c r="AF136"/>
  <c r="AF138"/>
  <c r="AF140"/>
  <c r="AF142"/>
  <c r="AF144"/>
  <c r="AF147"/>
  <c r="AF149"/>
  <c r="AF151"/>
  <c r="AF153"/>
  <c r="AF155"/>
  <c r="W10" i="13"/>
  <c r="AG21" i="11"/>
  <c r="W34"/>
  <c r="AG37"/>
  <c r="AG53"/>
  <c r="AG71"/>
  <c r="AG84"/>
  <c r="AG86"/>
  <c r="AG88"/>
  <c r="AG90"/>
  <c r="AG92"/>
  <c r="AG94"/>
  <c r="AG96"/>
  <c r="AG98"/>
  <c r="AG101"/>
  <c r="AG103"/>
  <c r="AG105"/>
  <c r="AG107"/>
  <c r="AG109"/>
  <c r="AG111"/>
  <c r="AG113"/>
  <c r="AG115"/>
  <c r="AG121"/>
  <c r="AG123"/>
  <c r="AG125"/>
  <c r="AG127"/>
  <c r="AG129"/>
  <c r="AG131"/>
  <c r="AG133"/>
  <c r="AG136"/>
  <c r="AG138"/>
  <c r="AG140"/>
  <c r="AG142"/>
  <c r="AG144"/>
  <c r="AG146"/>
  <c r="AI63"/>
  <c r="Q63" s="1"/>
  <c r="AI65"/>
  <c r="Q65" s="1"/>
  <c r="AI67"/>
  <c r="Q67" s="1"/>
  <c r="AI69"/>
  <c r="Q69" s="1"/>
  <c r="Y79"/>
  <c r="Y143"/>
  <c r="P50" i="10"/>
  <c r="P114"/>
  <c r="AI71" i="11"/>
  <c r="Q71" s="1"/>
  <c r="AI73"/>
  <c r="Q73" s="1"/>
  <c r="AI75"/>
  <c r="Q75" s="1"/>
  <c r="AI77"/>
  <c r="Q77" s="1"/>
  <c r="AI80"/>
  <c r="Q80" s="1"/>
  <c r="AI82"/>
  <c r="Q82" s="1"/>
  <c r="AI84"/>
  <c r="Q84" s="1"/>
  <c r="AI86"/>
  <c r="Q86" s="1"/>
  <c r="AI88"/>
  <c r="Q88" s="1"/>
  <c r="AI90"/>
  <c r="Q90" s="1"/>
  <c r="AI92"/>
  <c r="Q92" s="1"/>
  <c r="Y94"/>
  <c r="AI95"/>
  <c r="Q95" s="1"/>
  <c r="AI97"/>
  <c r="Q97" s="1"/>
  <c r="AI99"/>
  <c r="Q99" s="1"/>
  <c r="AI101"/>
  <c r="Q101" s="1"/>
  <c r="AI103"/>
  <c r="Q103" s="1"/>
  <c r="AI105"/>
  <c r="Q105" s="1"/>
  <c r="AI107"/>
  <c r="Q107" s="1"/>
  <c r="AI109"/>
  <c r="Q109" s="1"/>
  <c r="AI112"/>
  <c r="Q112" s="1"/>
  <c r="AI114"/>
  <c r="Q114" s="1"/>
  <c r="AI116"/>
  <c r="Q116" s="1"/>
  <c r="AI118"/>
  <c r="Q118" s="1"/>
  <c r="AI120"/>
  <c r="Q120" s="1"/>
  <c r="AI122"/>
  <c r="Q122" s="1"/>
  <c r="AI124"/>
  <c r="Q124" s="1"/>
  <c r="Y126"/>
  <c r="AI127"/>
  <c r="Q127" s="1"/>
  <c r="AI129"/>
  <c r="Q129" s="1"/>
  <c r="AI131"/>
  <c r="Q131" s="1"/>
  <c r="AI133"/>
  <c r="Q133" s="1"/>
  <c r="AI135"/>
  <c r="Q135" s="1"/>
  <c r="AI137"/>
  <c r="Q137" s="1"/>
  <c r="AI139"/>
  <c r="Q139" s="1"/>
  <c r="AI141"/>
  <c r="Q141" s="1"/>
  <c r="AI144"/>
  <c r="Q144" s="1"/>
  <c r="AI146"/>
  <c r="Q146" s="1"/>
  <c r="AI148"/>
  <c r="Q148" s="1"/>
  <c r="AI150"/>
  <c r="Q150" s="1"/>
  <c r="AI152"/>
  <c r="Q152" s="1"/>
  <c r="AI154"/>
  <c r="Q154" s="1"/>
  <c r="AI156"/>
  <c r="Q156" s="1"/>
  <c r="Y158"/>
  <c r="AI159"/>
  <c r="Q159" s="1"/>
  <c r="AI161"/>
  <c r="Q161" s="1"/>
  <c r="AI163"/>
  <c r="Q163" s="1"/>
  <c r="AI165"/>
  <c r="Q165" s="1"/>
  <c r="AI167"/>
  <c r="Q167" s="1"/>
  <c r="AI169"/>
  <c r="Q169" s="1"/>
  <c r="AI171"/>
  <c r="Q171" s="1"/>
  <c r="AJ8" i="13"/>
  <c r="AJ16" i="11"/>
  <c r="Z19"/>
  <c r="AJ20"/>
  <c r="Z23"/>
  <c r="AJ24"/>
  <c r="Z27"/>
  <c r="AJ28"/>
  <c r="Z32"/>
  <c r="AJ33"/>
  <c r="Z36"/>
  <c r="AJ37"/>
  <c r="Z40"/>
  <c r="AJ41"/>
  <c r="Z44"/>
  <c r="AJ45"/>
  <c r="Z48"/>
  <c r="AJ49"/>
  <c r="Z52"/>
  <c r="AJ53"/>
  <c r="Z56"/>
  <c r="AJ57"/>
  <c r="Z60"/>
  <c r="AJ61"/>
  <c r="Z64"/>
  <c r="AJ65"/>
  <c r="Z68"/>
  <c r="AJ69"/>
  <c r="Z72"/>
  <c r="AJ73"/>
  <c r="Z76"/>
  <c r="AJ77"/>
  <c r="Z80"/>
  <c r="AJ81"/>
  <c r="Z84"/>
  <c r="AJ85"/>
  <c r="Z88"/>
  <c r="AJ89"/>
  <c r="Z92"/>
  <c r="AJ93"/>
  <c r="Z96"/>
  <c r="AJ97"/>
  <c r="Z100"/>
  <c r="AJ101"/>
  <c r="Z104"/>
  <c r="AJ105"/>
  <c r="Z108"/>
  <c r="AJ109"/>
  <c r="Z112"/>
  <c r="AJ113"/>
  <c r="Z116"/>
  <c r="AJ117"/>
  <c r="Z120"/>
  <c r="AJ121"/>
  <c r="Z124"/>
  <c r="AJ125"/>
  <c r="Z128"/>
  <c r="AJ129"/>
  <c r="Z132"/>
  <c r="AJ133"/>
  <c r="Z136"/>
  <c r="AJ137"/>
  <c r="Z140"/>
  <c r="AJ141"/>
  <c r="Z144"/>
  <c r="AJ145"/>
  <c r="Z148"/>
  <c r="AJ149"/>
  <c r="Z152"/>
  <c r="AJ153"/>
  <c r="Z156"/>
  <c r="AJ157"/>
  <c r="Z160"/>
  <c r="AJ161"/>
  <c r="Z164"/>
  <c r="AJ166"/>
  <c r="Z169"/>
  <c r="AJ170"/>
  <c r="P10" i="10"/>
  <c r="P12"/>
  <c r="P14"/>
  <c r="P16"/>
  <c r="AK27" i="11"/>
  <c r="AK29"/>
  <c r="P23" i="10"/>
  <c r="P25"/>
  <c r="P27"/>
  <c r="P29"/>
  <c r="P31"/>
  <c r="P33"/>
  <c r="AK42" i="11"/>
  <c r="AK44"/>
  <c r="P38" i="10"/>
  <c r="P40"/>
  <c r="P42"/>
  <c r="P44"/>
  <c r="P46"/>
  <c r="P48"/>
  <c r="AK59" i="11"/>
  <c r="AK61"/>
  <c r="P55" i="10"/>
  <c r="P57"/>
  <c r="P59"/>
  <c r="P61"/>
  <c r="P63"/>
  <c r="P65"/>
  <c r="AK74" i="11"/>
  <c r="AK76"/>
  <c r="P70" i="10"/>
  <c r="P72"/>
  <c r="P74"/>
  <c r="P76"/>
  <c r="P78"/>
  <c r="P80"/>
  <c r="AK91" i="11"/>
  <c r="AK93"/>
  <c r="P87" i="10"/>
  <c r="P89"/>
  <c r="P91"/>
  <c r="P93"/>
  <c r="P95"/>
  <c r="P97"/>
  <c r="AK106" i="11"/>
  <c r="AK108"/>
  <c r="P102" i="10"/>
  <c r="P104"/>
  <c r="P106"/>
  <c r="P108"/>
  <c r="P110"/>
  <c r="P112"/>
  <c r="AK123" i="11"/>
  <c r="AK125"/>
  <c r="P119" i="10"/>
  <c r="P121"/>
  <c r="P123"/>
  <c r="P125"/>
  <c r="P127"/>
  <c r="P129"/>
  <c r="AK138" i="11"/>
  <c r="AK140"/>
  <c r="P134" i="10"/>
  <c r="P136"/>
  <c r="P138"/>
  <c r="P140"/>
  <c r="P142"/>
  <c r="P144"/>
  <c r="AK155" i="11"/>
  <c r="AK157"/>
  <c r="P151" i="10"/>
  <c r="P153"/>
  <c r="P155"/>
  <c r="P157"/>
  <c r="P159"/>
  <c r="P161"/>
  <c r="AK170" i="11"/>
  <c r="AK172"/>
  <c r="R458"/>
  <c r="R454"/>
  <c r="R448"/>
  <c r="AB441"/>
  <c r="R433"/>
  <c r="R429"/>
  <c r="R427"/>
  <c r="R425"/>
  <c r="R423"/>
  <c r="R421"/>
  <c r="AB419"/>
  <c r="R418"/>
  <c r="R410"/>
  <c r="AB408"/>
  <c r="R394"/>
  <c r="AB392"/>
  <c r="R378"/>
  <c r="AB376"/>
  <c r="R362"/>
  <c r="AB360"/>
  <c r="R346"/>
  <c r="AB344"/>
  <c r="R330"/>
  <c r="AB328"/>
  <c r="R314"/>
  <c r="AB312"/>
  <c r="R298"/>
  <c r="AB296"/>
  <c r="R282"/>
  <c r="AB280"/>
  <c r="R266"/>
  <c r="AB257"/>
  <c r="R254"/>
  <c r="R250"/>
  <c r="AB241"/>
  <c r="R231"/>
  <c r="AB225"/>
  <c r="R215"/>
  <c r="AB209"/>
  <c r="R199"/>
  <c r="AB193"/>
  <c r="R183"/>
  <c r="AB177"/>
  <c r="S467"/>
  <c r="S465"/>
  <c r="S463"/>
  <c r="AC447"/>
  <c r="S434"/>
  <c r="S430"/>
  <c r="AC428"/>
  <c r="S417"/>
  <c r="AC415"/>
  <c r="S414"/>
  <c r="AC412"/>
  <c r="S395"/>
  <c r="S379"/>
  <c r="S367"/>
  <c r="S355"/>
  <c r="S353"/>
  <c r="AC351"/>
  <c r="S343"/>
  <c r="S341"/>
  <c r="AC339"/>
  <c r="S334"/>
  <c r="AC332"/>
  <c r="S329"/>
  <c r="S322"/>
  <c r="S315"/>
  <c r="S299"/>
  <c r="S287"/>
  <c r="S275"/>
  <c r="S273"/>
  <c r="AC271"/>
  <c r="S263"/>
  <c r="S261"/>
  <c r="AC259"/>
  <c r="AC255"/>
  <c r="S247"/>
  <c r="S245"/>
  <c r="AC243"/>
  <c r="S238"/>
  <c r="AC236"/>
  <c r="S233"/>
  <c r="S226"/>
  <c r="S219"/>
  <c r="S203"/>
  <c r="S193"/>
  <c r="S191"/>
  <c r="S189"/>
  <c r="S187"/>
  <c r="AC175"/>
  <c r="S174"/>
  <c r="T463"/>
  <c r="T461"/>
  <c r="T459"/>
  <c r="AD457"/>
  <c r="T456"/>
  <c r="T448"/>
  <c r="T444"/>
  <c r="T438"/>
  <c r="T436"/>
  <c r="T431"/>
  <c r="T429"/>
  <c r="T427"/>
  <c r="AD425"/>
  <c r="T424"/>
  <c r="AD418"/>
  <c r="AD414"/>
  <c r="T400"/>
  <c r="T396"/>
  <c r="T390"/>
  <c r="AD383"/>
  <c r="T375"/>
  <c r="T371"/>
  <c r="T369"/>
  <c r="T367"/>
  <c r="T365"/>
  <c r="T363"/>
  <c r="AD361"/>
  <c r="T351"/>
  <c r="T337"/>
  <c r="T327"/>
  <c r="T313"/>
  <c r="AD302"/>
  <c r="T298"/>
  <c r="AE284"/>
  <c r="AE211"/>
  <c r="AG243"/>
  <c r="AG241"/>
  <c r="AG228"/>
  <c r="AG225"/>
  <c r="AG214"/>
  <c r="AG196"/>
  <c r="AG187"/>
  <c r="AG185"/>
  <c r="AG173"/>
  <c r="AG148"/>
  <c r="AG150"/>
  <c r="AG152"/>
  <c r="AG154"/>
  <c r="AG156"/>
  <c r="AG158"/>
  <c r="AG160"/>
  <c r="AG162"/>
  <c r="AG165"/>
  <c r="AG167"/>
  <c r="AG169"/>
  <c r="AG171"/>
  <c r="X53"/>
  <c r="Y18"/>
  <c r="Y20"/>
  <c r="Y22"/>
  <c r="Y24"/>
  <c r="Y26"/>
  <c r="Y28"/>
  <c r="Y33"/>
  <c r="Y35"/>
  <c r="Y37"/>
  <c r="Y39"/>
  <c r="Y41"/>
  <c r="Y43"/>
  <c r="Y45"/>
  <c r="AI46"/>
  <c r="Q46" s="1"/>
  <c r="Y48"/>
  <c r="Y50"/>
  <c r="Y52"/>
  <c r="Y54"/>
  <c r="Y56"/>
  <c r="Y58"/>
  <c r="Y60"/>
  <c r="Y65"/>
  <c r="Y67"/>
  <c r="Y69"/>
  <c r="Y71"/>
  <c r="Y73"/>
  <c r="Y75"/>
  <c r="Y77"/>
  <c r="AI78"/>
  <c r="Q78" s="1"/>
  <c r="Y80"/>
  <c r="Y82"/>
  <c r="Y84"/>
  <c r="Y86"/>
  <c r="Y88"/>
  <c r="Y90"/>
  <c r="Y92"/>
  <c r="Y97"/>
  <c r="Y99"/>
  <c r="Y101"/>
  <c r="Y103"/>
  <c r="Y105"/>
  <c r="Y107"/>
  <c r="Y109"/>
  <c r="AI110"/>
  <c r="Q110" s="1"/>
  <c r="Y112"/>
  <c r="Y114"/>
  <c r="Y116"/>
  <c r="Y118"/>
  <c r="Y120"/>
  <c r="Y122"/>
  <c r="Y124"/>
  <c r="Y129"/>
  <c r="Y131"/>
  <c r="Y133"/>
  <c r="Y135"/>
  <c r="Y137"/>
  <c r="Y139"/>
  <c r="Y141"/>
  <c r="AI142"/>
  <c r="Q142" s="1"/>
  <c r="Y144"/>
  <c r="Y146"/>
  <c r="Y148"/>
  <c r="Y150"/>
  <c r="Y152"/>
  <c r="Y154"/>
  <c r="Y156"/>
  <c r="Y161"/>
  <c r="Y163"/>
  <c r="Y165"/>
  <c r="Y167"/>
  <c r="Y169"/>
  <c r="Y171"/>
  <c r="AJ17"/>
  <c r="Z20"/>
  <c r="AJ21"/>
  <c r="Z24"/>
  <c r="AJ25"/>
  <c r="Z28"/>
  <c r="AJ29"/>
  <c r="AJ30"/>
  <c r="Z33"/>
  <c r="AJ34"/>
  <c r="Z37"/>
  <c r="AJ38"/>
  <c r="Z41"/>
  <c r="AJ42"/>
  <c r="Z45"/>
  <c r="AJ46"/>
  <c r="Z49"/>
  <c r="AJ50"/>
  <c r="Z53"/>
  <c r="AJ54"/>
  <c r="Z57"/>
  <c r="AJ58"/>
  <c r="Z61"/>
  <c r="AJ62"/>
  <c r="Z65"/>
  <c r="AJ66"/>
  <c r="Z69"/>
  <c r="AJ70"/>
  <c r="Z73"/>
  <c r="AJ74"/>
  <c r="Z77"/>
  <c r="AJ78"/>
  <c r="Z81"/>
  <c r="AJ82"/>
  <c r="Z85"/>
  <c r="AJ86"/>
  <c r="Z89"/>
  <c r="AJ90"/>
  <c r="Z93"/>
  <c r="AJ94"/>
  <c r="Z97"/>
  <c r="AJ98"/>
  <c r="Z101"/>
  <c r="AJ102"/>
  <c r="Z105"/>
  <c r="AJ106"/>
  <c r="Z109"/>
  <c r="AJ110"/>
  <c r="Z113"/>
  <c r="AJ114"/>
  <c r="Z117"/>
  <c r="AJ118"/>
  <c r="Z121"/>
  <c r="AJ122"/>
  <c r="Z125"/>
  <c r="AJ126"/>
  <c r="Z129"/>
  <c r="AJ130"/>
  <c r="Z133"/>
  <c r="AJ134"/>
  <c r="Z137"/>
  <c r="AJ138"/>
  <c r="Z141"/>
  <c r="AJ142"/>
  <c r="Z145"/>
  <c r="AJ146"/>
  <c r="Z149"/>
  <c r="AJ150"/>
  <c r="Z153"/>
  <c r="AJ154"/>
  <c r="Z157"/>
  <c r="AJ158"/>
  <c r="Z161"/>
  <c r="AJ162"/>
  <c r="AJ167"/>
  <c r="Z170"/>
  <c r="AJ171"/>
  <c r="AK17"/>
  <c r="AK19"/>
  <c r="AK21"/>
  <c r="AK23"/>
  <c r="AK25"/>
  <c r="P19" i="10"/>
  <c r="P21"/>
  <c r="AK30" i="11"/>
  <c r="AK32"/>
  <c r="AK34"/>
  <c r="AK36"/>
  <c r="AK38"/>
  <c r="AK40"/>
  <c r="P36" i="10"/>
  <c r="AK47" i="11"/>
  <c r="AK49"/>
  <c r="AK51"/>
  <c r="AK53"/>
  <c r="AK55"/>
  <c r="AK57"/>
  <c r="P51" i="10"/>
  <c r="P53"/>
  <c r="AK62" i="11"/>
  <c r="AK64"/>
  <c r="AK66"/>
  <c r="AK68"/>
  <c r="AK70"/>
  <c r="AK72"/>
  <c r="P68" i="10"/>
  <c r="AK79" i="11"/>
  <c r="AK81"/>
  <c r="AK83"/>
  <c r="AK85"/>
  <c r="AK87"/>
  <c r="AK89"/>
  <c r="P83" i="10"/>
  <c r="P85"/>
  <c r="AK94" i="11"/>
  <c r="AK96"/>
  <c r="AK98"/>
  <c r="AK100"/>
  <c r="AK102"/>
  <c r="AK104"/>
  <c r="P100" i="10"/>
  <c r="AK111" i="11"/>
  <c r="AK113"/>
  <c r="AK115"/>
  <c r="AK117"/>
  <c r="AK119"/>
  <c r="AK121"/>
  <c r="P115" i="10"/>
  <c r="P117"/>
  <c r="AK126" i="11"/>
  <c r="AK128"/>
  <c r="AK130"/>
  <c r="AK132"/>
  <c r="AK134"/>
  <c r="AK136"/>
  <c r="P132" i="10"/>
  <c r="AK143" i="11"/>
  <c r="AK145"/>
  <c r="AK147"/>
  <c r="AK149"/>
  <c r="AK151"/>
  <c r="AK153"/>
  <c r="P147" i="10"/>
  <c r="P149"/>
  <c r="AK158" i="11"/>
  <c r="AK160"/>
  <c r="AK162"/>
  <c r="AK164"/>
  <c r="AK166"/>
  <c r="AK168"/>
  <c r="P164" i="10"/>
  <c r="AB467" i="11"/>
  <c r="R466"/>
  <c r="AB460"/>
  <c r="AB456"/>
  <c r="R442"/>
  <c r="R438"/>
  <c r="R432"/>
  <c r="AB425"/>
  <c r="R417"/>
  <c r="R407"/>
  <c r="AB401"/>
  <c r="R391"/>
  <c r="AB385"/>
  <c r="R375"/>
  <c r="AB369"/>
  <c r="R359"/>
  <c r="AB353"/>
  <c r="R343"/>
  <c r="AB337"/>
  <c r="R327"/>
  <c r="AB321"/>
  <c r="R311"/>
  <c r="AB305"/>
  <c r="R295"/>
  <c r="AB289"/>
  <c r="R279"/>
  <c r="AB273"/>
  <c r="R264"/>
  <c r="R258"/>
  <c r="R248"/>
  <c r="R242"/>
  <c r="R240"/>
  <c r="R237"/>
  <c r="R226"/>
  <c r="R224"/>
  <c r="R221"/>
  <c r="R210"/>
  <c r="R208"/>
  <c r="R205"/>
  <c r="R194"/>
  <c r="R192"/>
  <c r="R189"/>
  <c r="R178"/>
  <c r="R176"/>
  <c r="R173"/>
  <c r="AC467"/>
  <c r="AC463"/>
  <c r="S455"/>
  <c r="S453"/>
  <c r="AC451"/>
  <c r="S450"/>
  <c r="S446"/>
  <c r="AC444"/>
  <c r="S427"/>
  <c r="S411"/>
  <c r="S403"/>
  <c r="S401"/>
  <c r="S399"/>
  <c r="S387"/>
  <c r="S385"/>
  <c r="S383"/>
  <c r="S371"/>
  <c r="S369"/>
  <c r="AC367"/>
  <c r="S359"/>
  <c r="S357"/>
  <c r="AC355"/>
  <c r="S350"/>
  <c r="AC348"/>
  <c r="S345"/>
  <c r="S338"/>
  <c r="S331"/>
  <c r="S319"/>
  <c r="S307"/>
  <c r="S305"/>
  <c r="S303"/>
  <c r="S291"/>
  <c r="S289"/>
  <c r="AC287"/>
  <c r="S279"/>
  <c r="S277"/>
  <c r="AC275"/>
  <c r="S270"/>
  <c r="AC268"/>
  <c r="S265"/>
  <c r="S258"/>
  <c r="S254"/>
  <c r="AC252"/>
  <c r="S249"/>
  <c r="S242"/>
  <c r="S235"/>
  <c r="S223"/>
  <c r="S211"/>
  <c r="S209"/>
  <c r="S207"/>
  <c r="AC191"/>
  <c r="S183"/>
  <c r="S181"/>
  <c r="AC179"/>
  <c r="S178"/>
  <c r="T467"/>
  <c r="AD465"/>
  <c r="T455"/>
  <c r="T435"/>
  <c r="AD433"/>
  <c r="T423"/>
  <c r="T419"/>
  <c r="T417"/>
  <c r="T415"/>
  <c r="T413"/>
  <c r="T411"/>
  <c r="AD409"/>
  <c r="T408"/>
  <c r="AD402"/>
  <c r="AD398"/>
  <c r="T384"/>
  <c r="T380"/>
  <c r="T374"/>
  <c r="AD367"/>
  <c r="T355"/>
  <c r="T353"/>
  <c r="AD339"/>
  <c r="T326"/>
  <c r="T305"/>
  <c r="T292"/>
  <c r="T282"/>
  <c r="AI17"/>
  <c r="Q17" s="1"/>
  <c r="AI19"/>
  <c r="Q19" s="1"/>
  <c r="AI21"/>
  <c r="Q21" s="1"/>
  <c r="AI23"/>
  <c r="Q23" s="1"/>
  <c r="AI25"/>
  <c r="Q25" s="1"/>
  <c r="AI27"/>
  <c r="Q27" s="1"/>
  <c r="AI29"/>
  <c r="Q29" s="1"/>
  <c r="AI32"/>
  <c r="Q32" s="1"/>
  <c r="AI34"/>
  <c r="Q34" s="1"/>
  <c r="AI36"/>
  <c r="Q36" s="1"/>
  <c r="AI38"/>
  <c r="Q38" s="1"/>
  <c r="AI40"/>
  <c r="Q40" s="1"/>
  <c r="AI42"/>
  <c r="Q42" s="1"/>
  <c r="AI44"/>
  <c r="Q44" s="1"/>
  <c r="Y46"/>
  <c r="AI47"/>
  <c r="Q47" s="1"/>
  <c r="AI49"/>
  <c r="Q49" s="1"/>
  <c r="AI51"/>
  <c r="Q51" s="1"/>
  <c r="AI53"/>
  <c r="Q53" s="1"/>
  <c r="AI55"/>
  <c r="Q55" s="1"/>
  <c r="AI57"/>
  <c r="Q57" s="1"/>
  <c r="AI59"/>
  <c r="Q59" s="1"/>
  <c r="AI61"/>
  <c r="Q61" s="1"/>
  <c r="AI64"/>
  <c r="Q64" s="1"/>
  <c r="AI66"/>
  <c r="Q66" s="1"/>
  <c r="AI68"/>
  <c r="Q68" s="1"/>
  <c r="AI70"/>
  <c r="Q70" s="1"/>
  <c r="AI72"/>
  <c r="Q72" s="1"/>
  <c r="AI74"/>
  <c r="Q74" s="1"/>
  <c r="AI76"/>
  <c r="Q76" s="1"/>
  <c r="Y78"/>
  <c r="AI79"/>
  <c r="Q79" s="1"/>
  <c r="AI81"/>
  <c r="Q81" s="1"/>
  <c r="AI83"/>
  <c r="Q83" s="1"/>
  <c r="AI85"/>
  <c r="Q85" s="1"/>
  <c r="AI87"/>
  <c r="Q87" s="1"/>
  <c r="AI89"/>
  <c r="Q89" s="1"/>
  <c r="AI91"/>
  <c r="Q91" s="1"/>
  <c r="AI93"/>
  <c r="Q93" s="1"/>
  <c r="AI96"/>
  <c r="Q96" s="1"/>
  <c r="AI98"/>
  <c r="Q98" s="1"/>
  <c r="AI100"/>
  <c r="Q100" s="1"/>
  <c r="AI102"/>
  <c r="Q102" s="1"/>
  <c r="AI104"/>
  <c r="Q104" s="1"/>
  <c r="AI106"/>
  <c r="Q106" s="1"/>
  <c r="AI108"/>
  <c r="Q108" s="1"/>
  <c r="Y110"/>
  <c r="AI111"/>
  <c r="Q111" s="1"/>
  <c r="AI113"/>
  <c r="Q113" s="1"/>
  <c r="AI115"/>
  <c r="Q115" s="1"/>
  <c r="AI117"/>
  <c r="Q117" s="1"/>
  <c r="AI119"/>
  <c r="Q119" s="1"/>
  <c r="AI121"/>
  <c r="Q121" s="1"/>
  <c r="AI123"/>
  <c r="Q123" s="1"/>
  <c r="AI125"/>
  <c r="Q125" s="1"/>
  <c r="AI128"/>
  <c r="Q128" s="1"/>
  <c r="AI130"/>
  <c r="Q130" s="1"/>
  <c r="AI132"/>
  <c r="Q132" s="1"/>
  <c r="AI134"/>
  <c r="Q134" s="1"/>
  <c r="AI136"/>
  <c r="Q136" s="1"/>
  <c r="AI138"/>
  <c r="Q138" s="1"/>
  <c r="AI140"/>
  <c r="Q140" s="1"/>
  <c r="Y142"/>
  <c r="AI143"/>
  <c r="Q143" s="1"/>
  <c r="AI145"/>
  <c r="Q145" s="1"/>
  <c r="AI147"/>
  <c r="Q147" s="1"/>
  <c r="AI149"/>
  <c r="Q149" s="1"/>
  <c r="AI151"/>
  <c r="Q151" s="1"/>
  <c r="AI153"/>
  <c r="Q153" s="1"/>
  <c r="AI155"/>
  <c r="Q155" s="1"/>
  <c r="AI157"/>
  <c r="Q157" s="1"/>
  <c r="AI160"/>
  <c r="Q160" s="1"/>
  <c r="AI162"/>
  <c r="Q162" s="1"/>
  <c r="AI164"/>
  <c r="Q164" s="1"/>
  <c r="AI166"/>
  <c r="Q166" s="1"/>
  <c r="AI168"/>
  <c r="Q168" s="1"/>
  <c r="AI170"/>
  <c r="Q170" s="1"/>
  <c r="AI172"/>
  <c r="Q172" s="1"/>
  <c r="AJ18"/>
  <c r="Z21"/>
  <c r="AJ22"/>
  <c r="Z25"/>
  <c r="AJ26"/>
  <c r="Z29"/>
  <c r="AJ31"/>
  <c r="Z34"/>
  <c r="AJ35"/>
  <c r="Z38"/>
  <c r="AJ39"/>
  <c r="Z42"/>
  <c r="AJ43"/>
  <c r="Z46"/>
  <c r="AJ47"/>
  <c r="Z50"/>
  <c r="AJ51"/>
  <c r="Z54"/>
  <c r="AJ55"/>
  <c r="Z58"/>
  <c r="AJ59"/>
  <c r="Z62"/>
  <c r="AJ63"/>
  <c r="Z66"/>
  <c r="AJ67"/>
  <c r="Z70"/>
  <c r="AJ71"/>
  <c r="Z74"/>
  <c r="AJ75"/>
  <c r="Z78"/>
  <c r="AJ79"/>
  <c r="Z82"/>
  <c r="AJ83"/>
  <c r="Z86"/>
  <c r="AJ87"/>
  <c r="Z90"/>
  <c r="AJ91"/>
  <c r="Z94"/>
  <c r="AJ95"/>
  <c r="Z98"/>
  <c r="AJ99"/>
  <c r="Z102"/>
  <c r="AJ103"/>
  <c r="Z106"/>
  <c r="AJ107"/>
  <c r="Z110"/>
  <c r="AJ111"/>
  <c r="Z114"/>
  <c r="AJ115"/>
  <c r="Z118"/>
  <c r="AJ119"/>
  <c r="Z122"/>
  <c r="AJ123"/>
  <c r="Z126"/>
  <c r="AJ127"/>
  <c r="Z130"/>
  <c r="AJ131"/>
  <c r="Z134"/>
  <c r="AJ135"/>
  <c r="Z138"/>
  <c r="AJ139"/>
  <c r="Z142"/>
  <c r="AJ143"/>
  <c r="Z146"/>
  <c r="AJ147"/>
  <c r="Z150"/>
  <c r="AJ151"/>
  <c r="Z154"/>
  <c r="AJ155"/>
  <c r="Z158"/>
  <c r="AJ159"/>
  <c r="Z162"/>
  <c r="AJ163"/>
  <c r="Z167"/>
  <c r="AJ168"/>
  <c r="Z171"/>
  <c r="AJ172"/>
  <c r="P9" i="10"/>
  <c r="P11"/>
  <c r="P13"/>
  <c r="P15"/>
  <c r="P17"/>
  <c r="AK26" i="11"/>
  <c r="AK28"/>
  <c r="P22" i="10"/>
  <c r="P24"/>
  <c r="P26"/>
  <c r="P28"/>
  <c r="P30"/>
  <c r="P32"/>
  <c r="AK43" i="11"/>
  <c r="AK45"/>
  <c r="P39" i="10"/>
  <c r="P41"/>
  <c r="P43"/>
  <c r="P45"/>
  <c r="P47"/>
  <c r="P49"/>
  <c r="AK58" i="11"/>
  <c r="AK60"/>
  <c r="P54" i="10"/>
  <c r="P56"/>
  <c r="P58"/>
  <c r="P60"/>
  <c r="P62"/>
  <c r="P64"/>
  <c r="AK75" i="11"/>
  <c r="AK77"/>
  <c r="P71" i="10"/>
  <c r="P73"/>
  <c r="P75"/>
  <c r="P77"/>
  <c r="P79"/>
  <c r="P81"/>
  <c r="AK90" i="11"/>
  <c r="AK92"/>
  <c r="P86" i="10"/>
  <c r="P88"/>
  <c r="P90"/>
  <c r="P92"/>
  <c r="P94"/>
  <c r="P96"/>
  <c r="AK107" i="11"/>
  <c r="AK109"/>
  <c r="P103" i="10"/>
  <c r="P105"/>
  <c r="P107"/>
  <c r="P109"/>
  <c r="P111"/>
  <c r="P113"/>
  <c r="AK122" i="11"/>
  <c r="AK124"/>
  <c r="P118" i="10"/>
  <c r="P120"/>
  <c r="P122"/>
  <c r="P124"/>
  <c r="P126"/>
  <c r="P128"/>
  <c r="AK139" i="11"/>
  <c r="AK141"/>
  <c r="P135" i="10"/>
  <c r="P137"/>
  <c r="P139"/>
  <c r="P141"/>
  <c r="P143"/>
  <c r="P145"/>
  <c r="AK154" i="11"/>
  <c r="AK156"/>
  <c r="P150" i="10"/>
  <c r="P152"/>
  <c r="P154"/>
  <c r="P156"/>
  <c r="P158"/>
  <c r="P160"/>
  <c r="AK171" i="11"/>
  <c r="R465"/>
  <c r="R461"/>
  <c r="R457"/>
  <c r="R455"/>
  <c r="R453"/>
  <c r="AB451"/>
  <c r="R450"/>
  <c r="AB444"/>
  <c r="AB440"/>
  <c r="R426"/>
  <c r="R422"/>
  <c r="R416"/>
  <c r="R413"/>
  <c r="R402"/>
  <c r="R400"/>
  <c r="R397"/>
  <c r="R386"/>
  <c r="R384"/>
  <c r="R381"/>
  <c r="R370"/>
  <c r="R368"/>
  <c r="R365"/>
  <c r="R354"/>
  <c r="R352"/>
  <c r="R349"/>
  <c r="R338"/>
  <c r="R336"/>
  <c r="R333"/>
  <c r="R322"/>
  <c r="R320"/>
  <c r="R317"/>
  <c r="R306"/>
  <c r="R304"/>
  <c r="R301"/>
  <c r="R290"/>
  <c r="R288"/>
  <c r="R285"/>
  <c r="R274"/>
  <c r="R272"/>
  <c r="R269"/>
  <c r="AB262"/>
  <c r="AB258"/>
  <c r="R253"/>
  <c r="AB246"/>
  <c r="AB242"/>
  <c r="AB235"/>
  <c r="R230"/>
  <c r="AB226"/>
  <c r="AB219"/>
  <c r="R214"/>
  <c r="AB210"/>
  <c r="AB203"/>
  <c r="R198"/>
  <c r="AB194"/>
  <c r="AB187"/>
  <c r="R182"/>
  <c r="AB178"/>
  <c r="S466"/>
  <c r="S462"/>
  <c r="AC460"/>
  <c r="S457"/>
  <c r="S443"/>
  <c r="S435"/>
  <c r="S433"/>
  <c r="S431"/>
  <c r="S423"/>
  <c r="S421"/>
  <c r="AC419"/>
  <c r="S418"/>
  <c r="S407"/>
  <c r="S405"/>
  <c r="AC403"/>
  <c r="AC399"/>
  <c r="S391"/>
  <c r="S389"/>
  <c r="AC387"/>
  <c r="AC383"/>
  <c r="S375"/>
  <c r="S373"/>
  <c r="AC371"/>
  <c r="S366"/>
  <c r="AC364"/>
  <c r="S361"/>
  <c r="S354"/>
  <c r="S347"/>
  <c r="S335"/>
  <c r="S323"/>
  <c r="S321"/>
  <c r="AC319"/>
  <c r="S311"/>
  <c r="S309"/>
  <c r="AC307"/>
  <c r="AC303"/>
  <c r="S295"/>
  <c r="S293"/>
  <c r="AC291"/>
  <c r="S286"/>
  <c r="AC284"/>
  <c r="S281"/>
  <c r="S274"/>
  <c r="S267"/>
  <c r="S251"/>
  <c r="S239"/>
  <c r="S227"/>
  <c r="S225"/>
  <c r="AC223"/>
  <c r="S215"/>
  <c r="S213"/>
  <c r="AC211"/>
  <c r="AC207"/>
  <c r="S199"/>
  <c r="S197"/>
  <c r="AC195"/>
  <c r="S194"/>
  <c r="S190"/>
  <c r="S173"/>
  <c r="T464"/>
  <c r="T460"/>
  <c r="T454"/>
  <c r="T452"/>
  <c r="T447"/>
  <c r="T445"/>
  <c r="T443"/>
  <c r="AD441"/>
  <c r="T440"/>
  <c r="T432"/>
  <c r="T428"/>
  <c r="T422"/>
  <c r="AD415"/>
  <c r="T407"/>
  <c r="T403"/>
  <c r="T401"/>
  <c r="T399"/>
  <c r="T397"/>
  <c r="T395"/>
  <c r="AD393"/>
  <c r="T392"/>
  <c r="AD386"/>
  <c r="AD382"/>
  <c r="T364"/>
  <c r="T352"/>
  <c r="T348"/>
  <c r="T323"/>
  <c r="T321"/>
  <c r="AD319"/>
  <c r="AD317"/>
  <c r="AD307"/>
  <c r="T276"/>
  <c r="T266"/>
  <c r="AG147"/>
  <c r="AG149"/>
  <c r="AG151"/>
  <c r="AG153"/>
  <c r="AG155"/>
  <c r="AG157"/>
  <c r="AG159"/>
  <c r="AG161"/>
  <c r="AG164"/>
  <c r="AG166"/>
  <c r="AG168"/>
  <c r="AG170"/>
  <c r="AG172"/>
  <c r="X125"/>
  <c r="Y17"/>
  <c r="Y19"/>
  <c r="Y21"/>
  <c r="Y23"/>
  <c r="Y25"/>
  <c r="Y27"/>
  <c r="Y29"/>
  <c r="AI30"/>
  <c r="Q30" s="1"/>
  <c r="Y32"/>
  <c r="Y34"/>
  <c r="Y36"/>
  <c r="Y38"/>
  <c r="Y40"/>
  <c r="Y42"/>
  <c r="Y44"/>
  <c r="Y49"/>
  <c r="Y51"/>
  <c r="Y53"/>
  <c r="Y55"/>
  <c r="Y57"/>
  <c r="Y59"/>
  <c r="Y61"/>
  <c r="AI62"/>
  <c r="Q62" s="1"/>
  <c r="Y64"/>
  <c r="Y66"/>
  <c r="Y68"/>
  <c r="Y70"/>
  <c r="Y72"/>
  <c r="Y74"/>
  <c r="Y76"/>
  <c r="Y81"/>
  <c r="Y83"/>
  <c r="Y85"/>
  <c r="Y87"/>
  <c r="Y89"/>
  <c r="Y91"/>
  <c r="Y93"/>
  <c r="AI94"/>
  <c r="Q94" s="1"/>
  <c r="Y96"/>
  <c r="Y98"/>
  <c r="Y100"/>
  <c r="Y102"/>
  <c r="Y104"/>
  <c r="Y106"/>
  <c r="Y108"/>
  <c r="Y113"/>
  <c r="Y115"/>
  <c r="Y117"/>
  <c r="Y119"/>
  <c r="Y121"/>
  <c r="Y123"/>
  <c r="Y125"/>
  <c r="AI126"/>
  <c r="Q126" s="1"/>
  <c r="Y128"/>
  <c r="Y130"/>
  <c r="Y132"/>
  <c r="Y134"/>
  <c r="Y136"/>
  <c r="Y138"/>
  <c r="Y140"/>
  <c r="Y145"/>
  <c r="Y147"/>
  <c r="Y149"/>
  <c r="Y151"/>
  <c r="Y153"/>
  <c r="Y155"/>
  <c r="Y157"/>
  <c r="AI158"/>
  <c r="Q158" s="1"/>
  <c r="Y160"/>
  <c r="Y162"/>
  <c r="Y164"/>
  <c r="Y166"/>
  <c r="Y168"/>
  <c r="Y170"/>
  <c r="Y172"/>
  <c r="Z18"/>
  <c r="AJ19"/>
  <c r="Z22"/>
  <c r="AJ23"/>
  <c r="Z26"/>
  <c r="AJ27"/>
  <c r="Z31"/>
  <c r="AJ32"/>
  <c r="Z35"/>
  <c r="AJ36"/>
  <c r="Z39"/>
  <c r="AJ40"/>
  <c r="Z43"/>
  <c r="AJ44"/>
  <c r="Z47"/>
  <c r="AJ48"/>
  <c r="Z51"/>
  <c r="AJ52"/>
  <c r="Z55"/>
  <c r="AJ56"/>
  <c r="Z59"/>
  <c r="AJ60"/>
  <c r="Z63"/>
  <c r="AJ64"/>
  <c r="Z67"/>
  <c r="AJ68"/>
  <c r="Z71"/>
  <c r="AJ72"/>
  <c r="Z75"/>
  <c r="AJ76"/>
  <c r="Z79"/>
  <c r="AJ80"/>
  <c r="Z83"/>
  <c r="AJ84"/>
  <c r="Z87"/>
  <c r="AJ88"/>
  <c r="Z91"/>
  <c r="AJ92"/>
  <c r="Z95"/>
  <c r="AJ96"/>
  <c r="Z99"/>
  <c r="AJ100"/>
  <c r="Z103"/>
  <c r="AJ104"/>
  <c r="Z107"/>
  <c r="AJ108"/>
  <c r="Z111"/>
  <c r="AJ112"/>
  <c r="Z115"/>
  <c r="AJ116"/>
  <c r="Z119"/>
  <c r="AJ120"/>
  <c r="Z123"/>
  <c r="AJ124"/>
  <c r="Z127"/>
  <c r="AJ128"/>
  <c r="Z131"/>
  <c r="AJ132"/>
  <c r="Z135"/>
  <c r="AJ136"/>
  <c r="Z139"/>
  <c r="AJ140"/>
  <c r="Z143"/>
  <c r="AJ144"/>
  <c r="Z147"/>
  <c r="AJ148"/>
  <c r="Z151"/>
  <c r="AJ152"/>
  <c r="Z155"/>
  <c r="AJ156"/>
  <c r="Z159"/>
  <c r="AJ160"/>
  <c r="Z163"/>
  <c r="AJ164"/>
  <c r="AJ165"/>
  <c r="Z168"/>
  <c r="AJ169"/>
  <c r="Z172"/>
  <c r="AK18"/>
  <c r="AK20"/>
  <c r="AK22"/>
  <c r="AK24"/>
  <c r="P20" i="10"/>
  <c r="AK31" i="11"/>
  <c r="AK33"/>
  <c r="AK35"/>
  <c r="AK37"/>
  <c r="AK39"/>
  <c r="AK41"/>
  <c r="P35" i="10"/>
  <c r="P37"/>
  <c r="AK46" i="11"/>
  <c r="AK48"/>
  <c r="AK50"/>
  <c r="AK52"/>
  <c r="AK54"/>
  <c r="AK56"/>
  <c r="P52" i="10"/>
  <c r="AK63" i="11"/>
  <c r="AK65"/>
  <c r="AK67"/>
  <c r="AK69"/>
  <c r="AK71"/>
  <c r="AK73"/>
  <c r="P67" i="10"/>
  <c r="P69"/>
  <c r="AK78" i="11"/>
  <c r="AK80"/>
  <c r="AK82"/>
  <c r="AK84"/>
  <c r="AK86"/>
  <c r="AK88"/>
  <c r="P84" i="10"/>
  <c r="AK95" i="11"/>
  <c r="AK97"/>
  <c r="AK99"/>
  <c r="AK101"/>
  <c r="AK103"/>
  <c r="AK105"/>
  <c r="P99" i="10"/>
  <c r="P101"/>
  <c r="AK110" i="11"/>
  <c r="AK112"/>
  <c r="AK114"/>
  <c r="AK116"/>
  <c r="AK118"/>
  <c r="AK120"/>
  <c r="P116" i="10"/>
  <c r="AK127" i="11"/>
  <c r="AK129"/>
  <c r="AK131"/>
  <c r="AK133"/>
  <c r="AK135"/>
  <c r="AK137"/>
  <c r="P131" i="10"/>
  <c r="P133"/>
  <c r="AK142" i="11"/>
  <c r="AK144"/>
  <c r="AK146"/>
  <c r="AK148"/>
  <c r="AK150"/>
  <c r="AK152"/>
  <c r="P148" i="10"/>
  <c r="AK159" i="11"/>
  <c r="AK161"/>
  <c r="AK163"/>
  <c r="AK165"/>
  <c r="AK167"/>
  <c r="AK169"/>
  <c r="P163" i="10"/>
  <c r="R464" i="11"/>
  <c r="AB457"/>
  <c r="R449"/>
  <c r="R445"/>
  <c r="R443"/>
  <c r="R441"/>
  <c r="R439"/>
  <c r="R437"/>
  <c r="AB435"/>
  <c r="R434"/>
  <c r="AB428"/>
  <c r="AB424"/>
  <c r="AB411"/>
  <c r="R406"/>
  <c r="AB402"/>
  <c r="AB395"/>
  <c r="R390"/>
  <c r="AB386"/>
  <c r="AB379"/>
  <c r="R374"/>
  <c r="AB370"/>
  <c r="AB363"/>
  <c r="R358"/>
  <c r="AB354"/>
  <c r="AB347"/>
  <c r="R342"/>
  <c r="AB338"/>
  <c r="AB331"/>
  <c r="R326"/>
  <c r="AB322"/>
  <c r="AB315"/>
  <c r="R310"/>
  <c r="AB306"/>
  <c r="AB299"/>
  <c r="R294"/>
  <c r="AB290"/>
  <c r="AB283"/>
  <c r="R278"/>
  <c r="AB274"/>
  <c r="AB267"/>
  <c r="R263"/>
  <c r="R257"/>
  <c r="R255"/>
  <c r="AB251"/>
  <c r="R247"/>
  <c r="R234"/>
  <c r="AB232"/>
  <c r="R218"/>
  <c r="AB216"/>
  <c r="R202"/>
  <c r="AB200"/>
  <c r="R186"/>
  <c r="AB184"/>
  <c r="S459"/>
  <c r="S449"/>
  <c r="S447"/>
  <c r="S439"/>
  <c r="S437"/>
  <c r="AC435"/>
  <c r="AC431"/>
  <c r="S402"/>
  <c r="S398"/>
  <c r="AC396"/>
  <c r="S393"/>
  <c r="S386"/>
  <c r="S382"/>
  <c r="AC380"/>
  <c r="S377"/>
  <c r="S370"/>
  <c r="S363"/>
  <c r="S351"/>
  <c r="S339"/>
  <c r="S337"/>
  <c r="AC335"/>
  <c r="S327"/>
  <c r="S325"/>
  <c r="AC323"/>
  <c r="S318"/>
  <c r="AC316"/>
  <c r="S313"/>
  <c r="S306"/>
  <c r="S302"/>
  <c r="AC300"/>
  <c r="S297"/>
  <c r="S290"/>
  <c r="S283"/>
  <c r="S271"/>
  <c r="S259"/>
  <c r="S257"/>
  <c r="S255"/>
  <c r="S243"/>
  <c r="S241"/>
  <c r="AC239"/>
  <c r="S231"/>
  <c r="S229"/>
  <c r="AC227"/>
  <c r="S222"/>
  <c r="AC220"/>
  <c r="S217"/>
  <c r="S210"/>
  <c r="S206"/>
  <c r="AC204"/>
  <c r="S201"/>
  <c r="AC188"/>
  <c r="S177"/>
  <c r="T451"/>
  <c r="AD449"/>
  <c r="T439"/>
  <c r="T416"/>
  <c r="T412"/>
  <c r="T406"/>
  <c r="AD399"/>
  <c r="T391"/>
  <c r="T387"/>
  <c r="T385"/>
  <c r="T383"/>
  <c r="T381"/>
  <c r="T379"/>
  <c r="AD377"/>
  <c r="T376"/>
  <c r="AD370"/>
  <c r="AD366"/>
  <c r="T356"/>
  <c r="AD350"/>
  <c r="T345"/>
  <c r="AD334"/>
  <c r="T330"/>
  <c r="T328"/>
  <c r="T316"/>
  <c r="T260"/>
  <c r="R467"/>
  <c r="AB463"/>
  <c r="R460"/>
  <c r="AB458"/>
  <c r="AB454"/>
  <c r="AB453"/>
  <c r="R451"/>
  <c r="AB447"/>
  <c r="R444"/>
  <c r="AB442"/>
  <c r="AB438"/>
  <c r="AB437"/>
  <c r="R435"/>
  <c r="AB431"/>
  <c r="R428"/>
  <c r="AB426"/>
  <c r="AB422"/>
  <c r="AB421"/>
  <c r="R419"/>
  <c r="AB415"/>
  <c r="AB412"/>
  <c r="R411"/>
  <c r="AB406"/>
  <c r="AB405"/>
  <c r="R404"/>
  <c r="R401"/>
  <c r="AB399"/>
  <c r="AB396"/>
  <c r="R395"/>
  <c r="AB390"/>
  <c r="AB389"/>
  <c r="R388"/>
  <c r="R385"/>
  <c r="AB383"/>
  <c r="AB380"/>
  <c r="R379"/>
  <c r="AB374"/>
  <c r="AB373"/>
  <c r="R372"/>
  <c r="R369"/>
  <c r="AB367"/>
  <c r="AB364"/>
  <c r="R363"/>
  <c r="AB358"/>
  <c r="AB357"/>
  <c r="R356"/>
  <c r="R353"/>
  <c r="AB351"/>
  <c r="AB348"/>
  <c r="R347"/>
  <c r="AB342"/>
  <c r="AB341"/>
  <c r="R340"/>
  <c r="R337"/>
  <c r="AB335"/>
  <c r="AB332"/>
  <c r="R331"/>
  <c r="AB326"/>
  <c r="AB325"/>
  <c r="R324"/>
  <c r="R321"/>
  <c r="AB319"/>
  <c r="AB316"/>
  <c r="R315"/>
  <c r="AB310"/>
  <c r="AB309"/>
  <c r="R308"/>
  <c r="R305"/>
  <c r="AB303"/>
  <c r="AB300"/>
  <c r="R299"/>
  <c r="AB294"/>
  <c r="AB293"/>
  <c r="R292"/>
  <c r="R289"/>
  <c r="AB287"/>
  <c r="AB284"/>
  <c r="R283"/>
  <c r="AB278"/>
  <c r="AB277"/>
  <c r="R276"/>
  <c r="R273"/>
  <c r="AB271"/>
  <c r="AB268"/>
  <c r="R267"/>
  <c r="AB263"/>
  <c r="R262"/>
  <c r="R260"/>
  <c r="AB256"/>
  <c r="AB253"/>
  <c r="AB252"/>
  <c r="R251"/>
  <c r="AB247"/>
  <c r="R246"/>
  <c r="R244"/>
  <c r="R241"/>
  <c r="AB239"/>
  <c r="AB236"/>
  <c r="R235"/>
  <c r="AB230"/>
  <c r="AB229"/>
  <c r="R228"/>
  <c r="R225"/>
  <c r="AB223"/>
  <c r="AB220"/>
  <c r="R219"/>
  <c r="AB214"/>
  <c r="AB213"/>
  <c r="R212"/>
  <c r="R209"/>
  <c r="AB207"/>
  <c r="AB204"/>
  <c r="R203"/>
  <c r="AB198"/>
  <c r="AB197"/>
  <c r="R196"/>
  <c r="R193"/>
  <c r="AB191"/>
  <c r="AB188"/>
  <c r="R187"/>
  <c r="AB182"/>
  <c r="AB181"/>
  <c r="R180"/>
  <c r="R177"/>
  <c r="AB175"/>
  <c r="AC465"/>
  <c r="AC464"/>
  <c r="AC461"/>
  <c r="S460"/>
  <c r="AC458"/>
  <c r="AC454"/>
  <c r="S451"/>
  <c r="AC449"/>
  <c r="AC448"/>
  <c r="AC445"/>
  <c r="S444"/>
  <c r="AC442"/>
  <c r="S441"/>
  <c r="AC438"/>
  <c r="AC433"/>
  <c r="AC432"/>
  <c r="AC429"/>
  <c r="S428"/>
  <c r="AC426"/>
  <c r="S425"/>
  <c r="AC422"/>
  <c r="S419"/>
  <c r="AC417"/>
  <c r="AC416"/>
  <c r="S415"/>
  <c r="AC413"/>
  <c r="S412"/>
  <c r="AC410"/>
  <c r="S409"/>
  <c r="AC406"/>
  <c r="AC401"/>
  <c r="AC400"/>
  <c r="AC397"/>
  <c r="S396"/>
  <c r="AC394"/>
  <c r="AC390"/>
  <c r="AC385"/>
  <c r="AC384"/>
  <c r="AC381"/>
  <c r="S380"/>
  <c r="AC378"/>
  <c r="AC374"/>
  <c r="AC369"/>
  <c r="AC368"/>
  <c r="AC365"/>
  <c r="S364"/>
  <c r="AC362"/>
  <c r="AC358"/>
  <c r="AC353"/>
  <c r="AC352"/>
  <c r="AC349"/>
  <c r="S348"/>
  <c r="AC346"/>
  <c r="AC342"/>
  <c r="AC337"/>
  <c r="AC336"/>
  <c r="AC333"/>
  <c r="S332"/>
  <c r="AC330"/>
  <c r="AC326"/>
  <c r="AC321"/>
  <c r="AC320"/>
  <c r="AC317"/>
  <c r="S316"/>
  <c r="AC314"/>
  <c r="AC310"/>
  <c r="AC305"/>
  <c r="AC304"/>
  <c r="AC301"/>
  <c r="S300"/>
  <c r="AC298"/>
  <c r="AC294"/>
  <c r="AC289"/>
  <c r="AC288"/>
  <c r="AC285"/>
  <c r="S284"/>
  <c r="AC282"/>
  <c r="AC278"/>
  <c r="AC273"/>
  <c r="AC272"/>
  <c r="AC269"/>
  <c r="S268"/>
  <c r="AC266"/>
  <c r="AC262"/>
  <c r="AC257"/>
  <c r="AC256"/>
  <c r="AC253"/>
  <c r="S252"/>
  <c r="AC250"/>
  <c r="AC246"/>
  <c r="AC241"/>
  <c r="AC240"/>
  <c r="AC237"/>
  <c r="S236"/>
  <c r="AC234"/>
  <c r="AC230"/>
  <c r="AC225"/>
  <c r="AC224"/>
  <c r="AC221"/>
  <c r="S220"/>
  <c r="AC218"/>
  <c r="AC214"/>
  <c r="AC209"/>
  <c r="AC208"/>
  <c r="AC205"/>
  <c r="S204"/>
  <c r="AC202"/>
  <c r="AC198"/>
  <c r="S195"/>
  <c r="AC193"/>
  <c r="AC192"/>
  <c r="AC189"/>
  <c r="S188"/>
  <c r="AC186"/>
  <c r="S185"/>
  <c r="AC182"/>
  <c r="S179"/>
  <c r="AC177"/>
  <c r="AC176"/>
  <c r="S175"/>
  <c r="AC173"/>
  <c r="T465"/>
  <c r="AD463"/>
  <c r="AD462"/>
  <c r="AD460"/>
  <c r="AD459"/>
  <c r="T457"/>
  <c r="AD453"/>
  <c r="T449"/>
  <c r="AD447"/>
  <c r="AD446"/>
  <c r="AD444"/>
  <c r="AD443"/>
  <c r="T441"/>
  <c r="AD437"/>
  <c r="T433"/>
  <c r="AD431"/>
  <c r="AD430"/>
  <c r="AD428"/>
  <c r="AD427"/>
  <c r="T425"/>
  <c r="AD421"/>
  <c r="T418"/>
  <c r="AD416"/>
  <c r="AD412"/>
  <c r="AD411"/>
  <c r="T409"/>
  <c r="AD405"/>
  <c r="T402"/>
  <c r="AD400"/>
  <c r="AD396"/>
  <c r="AD395"/>
  <c r="T393"/>
  <c r="AD389"/>
  <c r="T386"/>
  <c r="AD384"/>
  <c r="AD380"/>
  <c r="AD379"/>
  <c r="T377"/>
  <c r="AD373"/>
  <c r="T370"/>
  <c r="AD368"/>
  <c r="AD364"/>
  <c r="AD363"/>
  <c r="T361"/>
  <c r="AD359"/>
  <c r="AD358"/>
  <c r="T357"/>
  <c r="AD355"/>
  <c r="AD354"/>
  <c r="AD351"/>
  <c r="T350"/>
  <c r="AD346"/>
  <c r="AD344"/>
  <c r="AD340"/>
  <c r="T336"/>
  <c r="T332"/>
  <c r="AD329"/>
  <c r="AD322"/>
  <c r="T319"/>
  <c r="T317"/>
  <c r="AD312"/>
  <c r="AD308"/>
  <c r="T304"/>
  <c r="T300"/>
  <c r="AD291"/>
  <c r="T288"/>
  <c r="T284"/>
  <c r="AD275"/>
  <c r="T272"/>
  <c r="T268"/>
  <c r="AD173"/>
  <c r="AE437"/>
  <c r="AE375"/>
  <c r="AE342"/>
  <c r="AE332"/>
  <c r="AE268"/>
  <c r="AE258"/>
  <c r="AE256"/>
  <c r="AE246"/>
  <c r="AE233"/>
  <c r="AG359"/>
  <c r="AG358"/>
  <c r="AG316"/>
  <c r="AB466"/>
  <c r="AB462"/>
  <c r="AB461"/>
  <c r="AB455"/>
  <c r="R452"/>
  <c r="AB450"/>
  <c r="AB446"/>
  <c r="AB445"/>
  <c r="AB439"/>
  <c r="R436"/>
  <c r="AB434"/>
  <c r="AB430"/>
  <c r="AB429"/>
  <c r="AB423"/>
  <c r="R420"/>
  <c r="AB418"/>
  <c r="AB414"/>
  <c r="AB413"/>
  <c r="R412"/>
  <c r="R409"/>
  <c r="AB407"/>
  <c r="AB404"/>
  <c r="R403"/>
  <c r="AB398"/>
  <c r="AB397"/>
  <c r="R396"/>
  <c r="R393"/>
  <c r="AB391"/>
  <c r="AB388"/>
  <c r="R387"/>
  <c r="AB382"/>
  <c r="AB381"/>
  <c r="R380"/>
  <c r="R377"/>
  <c r="AB375"/>
  <c r="AB372"/>
  <c r="R371"/>
  <c r="AB366"/>
  <c r="AB365"/>
  <c r="R364"/>
  <c r="R361"/>
  <c r="AB359"/>
  <c r="AB356"/>
  <c r="R355"/>
  <c r="AB350"/>
  <c r="AB349"/>
  <c r="R348"/>
  <c r="R345"/>
  <c r="AB343"/>
  <c r="AB340"/>
  <c r="R339"/>
  <c r="AB334"/>
  <c r="AB333"/>
  <c r="R332"/>
  <c r="R329"/>
  <c r="AB327"/>
  <c r="AB324"/>
  <c r="R323"/>
  <c r="AB318"/>
  <c r="AB317"/>
  <c r="R316"/>
  <c r="R313"/>
  <c r="AB311"/>
  <c r="AB308"/>
  <c r="R307"/>
  <c r="AB302"/>
  <c r="AB301"/>
  <c r="R300"/>
  <c r="R297"/>
  <c r="AB295"/>
  <c r="AB292"/>
  <c r="R291"/>
  <c r="AB286"/>
  <c r="AB285"/>
  <c r="R284"/>
  <c r="R281"/>
  <c r="AB279"/>
  <c r="AB276"/>
  <c r="R275"/>
  <c r="AB270"/>
  <c r="AB269"/>
  <c r="R268"/>
  <c r="AB264"/>
  <c r="AB261"/>
  <c r="AB260"/>
  <c r="R259"/>
  <c r="AB255"/>
  <c r="R252"/>
  <c r="AB248"/>
  <c r="AB245"/>
  <c r="AB244"/>
  <c r="R243"/>
  <c r="AB238"/>
  <c r="AB237"/>
  <c r="R236"/>
  <c r="R233"/>
  <c r="AB231"/>
  <c r="AB228"/>
  <c r="R227"/>
  <c r="AB222"/>
  <c r="AB221"/>
  <c r="R220"/>
  <c r="R217"/>
  <c r="AB215"/>
  <c r="AB212"/>
  <c r="R211"/>
  <c r="AB206"/>
  <c r="AB205"/>
  <c r="R204"/>
  <c r="R201"/>
  <c r="AB199"/>
  <c r="AB196"/>
  <c r="R195"/>
  <c r="AB190"/>
  <c r="AB189"/>
  <c r="R188"/>
  <c r="R185"/>
  <c r="AB183"/>
  <c r="AB180"/>
  <c r="R179"/>
  <c r="AB174"/>
  <c r="AB173"/>
  <c r="AC466"/>
  <c r="AC462"/>
  <c r="AC457"/>
  <c r="AC456"/>
  <c r="AC453"/>
  <c r="S452"/>
  <c r="AC450"/>
  <c r="AC446"/>
  <c r="AC441"/>
  <c r="AC440"/>
  <c r="AC437"/>
  <c r="S436"/>
  <c r="AC434"/>
  <c r="AC430"/>
  <c r="AC425"/>
  <c r="AC424"/>
  <c r="AC421"/>
  <c r="S420"/>
  <c r="AC418"/>
  <c r="AC414"/>
  <c r="AC409"/>
  <c r="AC408"/>
  <c r="AC405"/>
  <c r="S404"/>
  <c r="AC402"/>
  <c r="AC398"/>
  <c r="AC393"/>
  <c r="AC392"/>
  <c r="AC389"/>
  <c r="S388"/>
  <c r="AC386"/>
  <c r="AC382"/>
  <c r="AC377"/>
  <c r="AC376"/>
  <c r="AC373"/>
  <c r="S372"/>
  <c r="AC370"/>
  <c r="AC366"/>
  <c r="AC361"/>
  <c r="AC360"/>
  <c r="AC357"/>
  <c r="S356"/>
  <c r="AC354"/>
  <c r="AC350"/>
  <c r="AC345"/>
  <c r="AC344"/>
  <c r="AC341"/>
  <c r="S340"/>
  <c r="AC338"/>
  <c r="AC334"/>
  <c r="AC329"/>
  <c r="AC328"/>
  <c r="AC325"/>
  <c r="S324"/>
  <c r="AC322"/>
  <c r="AC318"/>
  <c r="AC313"/>
  <c r="AC312"/>
  <c r="AC309"/>
  <c r="S308"/>
  <c r="AC306"/>
  <c r="AC302"/>
  <c r="AC297"/>
  <c r="AC296"/>
  <c r="AC293"/>
  <c r="S292"/>
  <c r="AC290"/>
  <c r="AC286"/>
  <c r="AC281"/>
  <c r="AC280"/>
  <c r="AC277"/>
  <c r="S276"/>
  <c r="AC274"/>
  <c r="AC270"/>
  <c r="AC265"/>
  <c r="AC264"/>
  <c r="AC261"/>
  <c r="S260"/>
  <c r="AC258"/>
  <c r="AC254"/>
  <c r="AC249"/>
  <c r="AC248"/>
  <c r="AC245"/>
  <c r="S244"/>
  <c r="AC242"/>
  <c r="AC238"/>
  <c r="AC233"/>
  <c r="AC232"/>
  <c r="AC229"/>
  <c r="S228"/>
  <c r="AC226"/>
  <c r="AC222"/>
  <c r="AC217"/>
  <c r="AC216"/>
  <c r="AC213"/>
  <c r="S212"/>
  <c r="AC210"/>
  <c r="AC206"/>
  <c r="AC201"/>
  <c r="AC200"/>
  <c r="AC197"/>
  <c r="S196"/>
  <c r="AC194"/>
  <c r="AC190"/>
  <c r="AC185"/>
  <c r="AC184"/>
  <c r="AC181"/>
  <c r="S180"/>
  <c r="AC178"/>
  <c r="AC174"/>
  <c r="T466"/>
  <c r="AD461"/>
  <c r="T458"/>
  <c r="AD456"/>
  <c r="AD452"/>
  <c r="T450"/>
  <c r="AD445"/>
  <c r="T442"/>
  <c r="AD440"/>
  <c r="AD436"/>
  <c r="T434"/>
  <c r="AD429"/>
  <c r="T426"/>
  <c r="AD424"/>
  <c r="AD420"/>
  <c r="AD419"/>
  <c r="AD413"/>
  <c r="T410"/>
  <c r="AD408"/>
  <c r="AD404"/>
  <c r="AD403"/>
  <c r="AD397"/>
  <c r="T394"/>
  <c r="AD392"/>
  <c r="AD388"/>
  <c r="AD387"/>
  <c r="AD381"/>
  <c r="T378"/>
  <c r="AD376"/>
  <c r="AD372"/>
  <c r="AD371"/>
  <c r="AD365"/>
  <c r="T362"/>
  <c r="T360"/>
  <c r="T358"/>
  <c r="AD353"/>
  <c r="T349"/>
  <c r="AD345"/>
  <c r="AD338"/>
  <c r="T335"/>
  <c r="T333"/>
  <c r="AD328"/>
  <c r="AD324"/>
  <c r="T320"/>
  <c r="AD313"/>
  <c r="AD306"/>
  <c r="T303"/>
  <c r="T301"/>
  <c r="AD296"/>
  <c r="AD292"/>
  <c r="T287"/>
  <c r="AD280"/>
  <c r="AD276"/>
  <c r="T271"/>
  <c r="AD264"/>
  <c r="T257"/>
  <c r="AD255"/>
  <c r="AD254"/>
  <c r="T241"/>
  <c r="T239"/>
  <c r="T237"/>
  <c r="T235"/>
  <c r="AD233"/>
  <c r="T232"/>
  <c r="T221"/>
  <c r="T219"/>
  <c r="AD217"/>
  <c r="T216"/>
  <c r="AD207"/>
  <c r="T200"/>
  <c r="AD191"/>
  <c r="U316" i="13"/>
  <c r="AE300" i="11"/>
  <c r="AB465"/>
  <c r="AB464"/>
  <c r="R463"/>
  <c r="AB459"/>
  <c r="R456"/>
  <c r="AB452"/>
  <c r="AB449"/>
  <c r="AB448"/>
  <c r="R447"/>
  <c r="AB443"/>
  <c r="R440"/>
  <c r="AB436"/>
  <c r="AB433"/>
  <c r="AB432"/>
  <c r="R431"/>
  <c r="AB427"/>
  <c r="R424"/>
  <c r="AB420"/>
  <c r="AB417"/>
  <c r="AB416"/>
  <c r="R415"/>
  <c r="AB410"/>
  <c r="AB409"/>
  <c r="R408"/>
  <c r="R405"/>
  <c r="AB403"/>
  <c r="AB400"/>
  <c r="R399"/>
  <c r="AB394"/>
  <c r="AB393"/>
  <c r="R392"/>
  <c r="R389"/>
  <c r="AB387"/>
  <c r="AB384"/>
  <c r="R383"/>
  <c r="AB378"/>
  <c r="AB377"/>
  <c r="R376"/>
  <c r="R373"/>
  <c r="AB371"/>
  <c r="AB368"/>
  <c r="R367"/>
  <c r="AB362"/>
  <c r="AB361"/>
  <c r="R360"/>
  <c r="R357"/>
  <c r="AB355"/>
  <c r="AB352"/>
  <c r="R351"/>
  <c r="AB346"/>
  <c r="AB345"/>
  <c r="R344"/>
  <c r="R341"/>
  <c r="AB339"/>
  <c r="AB336"/>
  <c r="R335"/>
  <c r="AB330"/>
  <c r="AB329"/>
  <c r="R328"/>
  <c r="R325"/>
  <c r="AB323"/>
  <c r="AB320"/>
  <c r="R319"/>
  <c r="AB314"/>
  <c r="AB313"/>
  <c r="R312"/>
  <c r="R309"/>
  <c r="AB307"/>
  <c r="AB304"/>
  <c r="R303"/>
  <c r="AB298"/>
  <c r="AB297"/>
  <c r="R296"/>
  <c r="R293"/>
  <c r="AB291"/>
  <c r="AB288"/>
  <c r="R287"/>
  <c r="AB282"/>
  <c r="AB281"/>
  <c r="R280"/>
  <c r="R277"/>
  <c r="AB275"/>
  <c r="AB272"/>
  <c r="R271"/>
  <c r="AB266"/>
  <c r="AB265"/>
  <c r="AB259"/>
  <c r="R256"/>
  <c r="AB254"/>
  <c r="AB250"/>
  <c r="AB249"/>
  <c r="AB243"/>
  <c r="AB240"/>
  <c r="R239"/>
  <c r="AB234"/>
  <c r="AB233"/>
  <c r="R232"/>
  <c r="R229"/>
  <c r="AB227"/>
  <c r="AB224"/>
  <c r="R223"/>
  <c r="AB218"/>
  <c r="AB217"/>
  <c r="R216"/>
  <c r="R213"/>
  <c r="AB211"/>
  <c r="AB208"/>
  <c r="R207"/>
  <c r="AB202"/>
  <c r="AB201"/>
  <c r="R200"/>
  <c r="R197"/>
  <c r="AB195"/>
  <c r="AB192"/>
  <c r="R191"/>
  <c r="AB186"/>
  <c r="AB185"/>
  <c r="R184"/>
  <c r="R181"/>
  <c r="AB179"/>
  <c r="AB176"/>
  <c r="R175"/>
  <c r="S461"/>
  <c r="AC459"/>
  <c r="S458"/>
  <c r="AC455"/>
  <c r="S454"/>
  <c r="AC452"/>
  <c r="S445"/>
  <c r="AC443"/>
  <c r="S442"/>
  <c r="AC439"/>
  <c r="S438"/>
  <c r="AC436"/>
  <c r="S429"/>
  <c r="AC427"/>
  <c r="S426"/>
  <c r="AC423"/>
  <c r="S422"/>
  <c r="AC420"/>
  <c r="S413"/>
  <c r="AC411"/>
  <c r="S410"/>
  <c r="AC407"/>
  <c r="S406"/>
  <c r="AC404"/>
  <c r="S397"/>
  <c r="AC395"/>
  <c r="S394"/>
  <c r="AC391"/>
  <c r="S390"/>
  <c r="AC388"/>
  <c r="S381"/>
  <c r="AC379"/>
  <c r="S378"/>
  <c r="AC375"/>
  <c r="S374"/>
  <c r="AC372"/>
  <c r="S365"/>
  <c r="AC363"/>
  <c r="S362"/>
  <c r="AC359"/>
  <c r="S358"/>
  <c r="AC356"/>
  <c r="S349"/>
  <c r="AC347"/>
  <c r="S346"/>
  <c r="AC343"/>
  <c r="S342"/>
  <c r="AC340"/>
  <c r="S333"/>
  <c r="AC331"/>
  <c r="S330"/>
  <c r="AC327"/>
  <c r="S326"/>
  <c r="AC324"/>
  <c r="S317"/>
  <c r="AC315"/>
  <c r="S314"/>
  <c r="AC311"/>
  <c r="S310"/>
  <c r="AC308"/>
  <c r="S301"/>
  <c r="AC299"/>
  <c r="S298"/>
  <c r="AC295"/>
  <c r="S294"/>
  <c r="AC292"/>
  <c r="S285"/>
  <c r="AC283"/>
  <c r="S282"/>
  <c r="AC279"/>
  <c r="S278"/>
  <c r="AC276"/>
  <c r="S269"/>
  <c r="AC267"/>
  <c r="S266"/>
  <c r="AC263"/>
  <c r="S262"/>
  <c r="AC260"/>
  <c r="S253"/>
  <c r="AC251"/>
  <c r="S250"/>
  <c r="AC247"/>
  <c r="S246"/>
  <c r="AC244"/>
  <c r="S237"/>
  <c r="AC235"/>
  <c r="S234"/>
  <c r="AC231"/>
  <c r="S230"/>
  <c r="AC228"/>
  <c r="S221"/>
  <c r="AC219"/>
  <c r="S218"/>
  <c r="AC215"/>
  <c r="S214"/>
  <c r="AC212"/>
  <c r="S205"/>
  <c r="AC203"/>
  <c r="S202"/>
  <c r="AC199"/>
  <c r="S198"/>
  <c r="AC196"/>
  <c r="AC187"/>
  <c r="S186"/>
  <c r="AC183"/>
  <c r="S182"/>
  <c r="AC180"/>
  <c r="AD467"/>
  <c r="AD466"/>
  <c r="AD464"/>
  <c r="T462"/>
  <c r="AD458"/>
  <c r="AD455"/>
  <c r="AD454"/>
  <c r="T453"/>
  <c r="AD451"/>
  <c r="AD450"/>
  <c r="AD448"/>
  <c r="T446"/>
  <c r="AD442"/>
  <c r="AD439"/>
  <c r="AD438"/>
  <c r="T437"/>
  <c r="AD435"/>
  <c r="AD434"/>
  <c r="AD432"/>
  <c r="T430"/>
  <c r="AD426"/>
  <c r="AD423"/>
  <c r="AD422"/>
  <c r="T421"/>
  <c r="AD417"/>
  <c r="T414"/>
  <c r="AD410"/>
  <c r="AD407"/>
  <c r="AD406"/>
  <c r="T405"/>
  <c r="AD401"/>
  <c r="T398"/>
  <c r="AD394"/>
  <c r="AD391"/>
  <c r="AD390"/>
  <c r="T389"/>
  <c r="AD385"/>
  <c r="T382"/>
  <c r="AD378"/>
  <c r="AD375"/>
  <c r="AD374"/>
  <c r="T373"/>
  <c r="AD369"/>
  <c r="T366"/>
  <c r="AD362"/>
  <c r="AD360"/>
  <c r="AD356"/>
  <c r="AD349"/>
  <c r="T346"/>
  <c r="T344"/>
  <c r="T342"/>
  <c r="T339"/>
  <c r="AD335"/>
  <c r="AD333"/>
  <c r="T329"/>
  <c r="AD323"/>
  <c r="AD318"/>
  <c r="T314"/>
  <c r="T312"/>
  <c r="T310"/>
  <c r="T307"/>
  <c r="AD303"/>
  <c r="AD301"/>
  <c r="T297"/>
  <c r="T291"/>
  <c r="T289"/>
  <c r="AD285"/>
  <c r="T281"/>
  <c r="T275"/>
  <c r="T273"/>
  <c r="AD269"/>
  <c r="T265"/>
  <c r="AE316"/>
  <c r="AD297"/>
  <c r="T296"/>
  <c r="T294"/>
  <c r="AD290"/>
  <c r="AD287"/>
  <c r="AD286"/>
  <c r="T285"/>
  <c r="AD281"/>
  <c r="T280"/>
  <c r="T278"/>
  <c r="AD274"/>
  <c r="AD271"/>
  <c r="AD270"/>
  <c r="T269"/>
  <c r="AD265"/>
  <c r="T264"/>
  <c r="T262"/>
  <c r="AD258"/>
  <c r="T252"/>
  <c r="T246"/>
  <c r="AD242"/>
  <c r="AD238"/>
  <c r="T225"/>
  <c r="AD223"/>
  <c r="AD222"/>
  <c r="T209"/>
  <c r="T207"/>
  <c r="T205"/>
  <c r="T203"/>
  <c r="AD201"/>
  <c r="T193"/>
  <c r="T191"/>
  <c r="T189"/>
  <c r="T185"/>
  <c r="T175"/>
  <c r="AE466"/>
  <c r="AE445"/>
  <c r="AE442"/>
  <c r="AE378"/>
  <c r="AE359"/>
  <c r="AE357"/>
  <c r="AE343"/>
  <c r="AE335"/>
  <c r="AE249"/>
  <c r="AE228"/>
  <c r="AE221"/>
  <c r="AE206"/>
  <c r="AE195"/>
  <c r="AE193"/>
  <c r="AE185"/>
  <c r="AE179"/>
  <c r="AE177"/>
  <c r="AF464"/>
  <c r="AF447"/>
  <c r="AF415"/>
  <c r="AF355"/>
  <c r="AF347"/>
  <c r="AF291"/>
  <c r="AF283"/>
  <c r="AF223"/>
  <c r="AF222"/>
  <c r="AF220"/>
  <c r="AF219"/>
  <c r="AG388"/>
  <c r="AG381"/>
  <c r="AG268"/>
  <c r="AG252"/>
  <c r="Y328"/>
  <c r="AI300"/>
  <c r="Q300" s="1"/>
  <c r="AI290"/>
  <c r="Q290" s="1"/>
  <c r="Y272"/>
  <c r="AI268"/>
  <c r="Q268" s="1"/>
  <c r="Y263"/>
  <c r="Z444"/>
  <c r="Z428"/>
  <c r="Z394"/>
  <c r="Z392"/>
  <c r="Z390"/>
  <c r="Z387"/>
  <c r="Z385"/>
  <c r="Z383"/>
  <c r="Z297"/>
  <c r="AJ281"/>
  <c r="Z279"/>
  <c r="AJ275"/>
  <c r="AJ273"/>
  <c r="Z250"/>
  <c r="Z248"/>
  <c r="Z246"/>
  <c r="Z244"/>
  <c r="AJ242"/>
  <c r="AJ240"/>
  <c r="AJ231"/>
  <c r="AJ229"/>
  <c r="Z228"/>
  <c r="AJ226"/>
  <c r="AJ224"/>
  <c r="Z223"/>
  <c r="Z221"/>
  <c r="AJ215"/>
  <c r="Z208"/>
  <c r="Z204"/>
  <c r="AJ195"/>
  <c r="AJ193"/>
  <c r="Z186"/>
  <c r="Z180"/>
  <c r="Z178"/>
  <c r="Z176"/>
  <c r="AJ174"/>
  <c r="P452" i="10"/>
  <c r="P436"/>
  <c r="P420"/>
  <c r="P404"/>
  <c r="P388"/>
  <c r="P372"/>
  <c r="P356"/>
  <c r="P340"/>
  <c r="P324"/>
  <c r="P308"/>
  <c r="P292"/>
  <c r="P276"/>
  <c r="P260"/>
  <c r="P244"/>
  <c r="P228"/>
  <c r="P212"/>
  <c r="P196"/>
  <c r="P180"/>
  <c r="AD343" i="11"/>
  <c r="AD342"/>
  <c r="T341"/>
  <c r="AD337"/>
  <c r="T334"/>
  <c r="AD330"/>
  <c r="AD327"/>
  <c r="AD326"/>
  <c r="T325"/>
  <c r="AD321"/>
  <c r="T318"/>
  <c r="AD314"/>
  <c r="AD311"/>
  <c r="AD310"/>
  <c r="T309"/>
  <c r="AD305"/>
  <c r="T302"/>
  <c r="AD298"/>
  <c r="AD295"/>
  <c r="AD294"/>
  <c r="T293"/>
  <c r="AD289"/>
  <c r="T286"/>
  <c r="AD282"/>
  <c r="AD279"/>
  <c r="AD278"/>
  <c r="T277"/>
  <c r="AD273"/>
  <c r="T270"/>
  <c r="AD266"/>
  <c r="AD263"/>
  <c r="AD262"/>
  <c r="T261"/>
  <c r="T253"/>
  <c r="T251"/>
  <c r="AD249"/>
  <c r="T248"/>
  <c r="AD239"/>
  <c r="T231"/>
  <c r="T215"/>
  <c r="T208"/>
  <c r="T204"/>
  <c r="T199"/>
  <c r="T192"/>
  <c r="T188"/>
  <c r="T184"/>
  <c r="AD180"/>
  <c r="AD179"/>
  <c r="AE461"/>
  <c r="AE421"/>
  <c r="AE405"/>
  <c r="AE389"/>
  <c r="AE374"/>
  <c r="AE372"/>
  <c r="AE363"/>
  <c r="AE339"/>
  <c r="AE265"/>
  <c r="AE255"/>
  <c r="AE241"/>
  <c r="AE201"/>
  <c r="AF435"/>
  <c r="AF427"/>
  <c r="AF403"/>
  <c r="AF395"/>
  <c r="AF392"/>
  <c r="AF338"/>
  <c r="AF274"/>
  <c r="AF191"/>
  <c r="AF190"/>
  <c r="AF188"/>
  <c r="AF187"/>
  <c r="AF173"/>
  <c r="Y464"/>
  <c r="Y462"/>
  <c r="Y459"/>
  <c r="AD357"/>
  <c r="T354"/>
  <c r="AD352"/>
  <c r="AD348"/>
  <c r="AD347"/>
  <c r="AD341"/>
  <c r="T338"/>
  <c r="AD336"/>
  <c r="AD332"/>
  <c r="AD331"/>
  <c r="AD325"/>
  <c r="T322"/>
  <c r="AD320"/>
  <c r="AD316"/>
  <c r="AD315"/>
  <c r="AD309"/>
  <c r="T306"/>
  <c r="AD304"/>
  <c r="AD300"/>
  <c r="AD299"/>
  <c r="AD293"/>
  <c r="T290"/>
  <c r="AD288"/>
  <c r="AD284"/>
  <c r="AD283"/>
  <c r="AD277"/>
  <c r="T274"/>
  <c r="AD272"/>
  <c r="AD268"/>
  <c r="AD267"/>
  <c r="AD261"/>
  <c r="T258"/>
  <c r="T247"/>
  <c r="T240"/>
  <c r="T236"/>
  <c r="T230"/>
  <c r="AD226"/>
  <c r="T220"/>
  <c r="T214"/>
  <c r="AD210"/>
  <c r="AD206"/>
  <c r="T201"/>
  <c r="T198"/>
  <c r="AD194"/>
  <c r="AD190"/>
  <c r="AD186"/>
  <c r="T178"/>
  <c r="AE456"/>
  <c r="AE455"/>
  <c r="AE453"/>
  <c r="AE427"/>
  <c r="AE411"/>
  <c r="AE395"/>
  <c r="AE379"/>
  <c r="AE371"/>
  <c r="AE362"/>
  <c r="AE352"/>
  <c r="AE338"/>
  <c r="AE336"/>
  <c r="AE328"/>
  <c r="AE322"/>
  <c r="AE312"/>
  <c r="AE306"/>
  <c r="AE296"/>
  <c r="AE290"/>
  <c r="AE280"/>
  <c r="AE274"/>
  <c r="AE262"/>
  <c r="AE252"/>
  <c r="AE196"/>
  <c r="AE180"/>
  <c r="AF456"/>
  <c r="AF424"/>
  <c r="AF383"/>
  <c r="AF366"/>
  <c r="AF364"/>
  <c r="AF319"/>
  <c r="AF302"/>
  <c r="AF300"/>
  <c r="AF255"/>
  <c r="AF238"/>
  <c r="AF236"/>
  <c r="AF235"/>
  <c r="AG447"/>
  <c r="AG442"/>
  <c r="AG408"/>
  <c r="AG398"/>
  <c r="AG280"/>
  <c r="AD260"/>
  <c r="AD259"/>
  <c r="AD253"/>
  <c r="T250"/>
  <c r="AD248"/>
  <c r="AD244"/>
  <c r="AD243"/>
  <c r="AD237"/>
  <c r="T234"/>
  <c r="AD232"/>
  <c r="AD228"/>
  <c r="AD227"/>
  <c r="AD221"/>
  <c r="T218"/>
  <c r="AD216"/>
  <c r="AD212"/>
  <c r="AD211"/>
  <c r="AD205"/>
  <c r="T202"/>
  <c r="AD200"/>
  <c r="AD196"/>
  <c r="AD195"/>
  <c r="AD189"/>
  <c r="T187"/>
  <c r="AD185"/>
  <c r="AD182"/>
  <c r="T181"/>
  <c r="AD176"/>
  <c r="AD175"/>
  <c r="T174"/>
  <c r="AE458"/>
  <c r="AE452"/>
  <c r="AE449"/>
  <c r="AE444"/>
  <c r="AE443"/>
  <c r="AE441"/>
  <c r="AE433"/>
  <c r="AE430"/>
  <c r="AE426"/>
  <c r="AE424"/>
  <c r="AE423"/>
  <c r="AE420"/>
  <c r="AE417"/>
  <c r="AE414"/>
  <c r="AE410"/>
  <c r="AE408"/>
  <c r="AE407"/>
  <c r="AE404"/>
  <c r="AE401"/>
  <c r="AE398"/>
  <c r="AE394"/>
  <c r="AE392"/>
  <c r="AE391"/>
  <c r="AE388"/>
  <c r="AE385"/>
  <c r="AE382"/>
  <c r="AE377"/>
  <c r="AE369"/>
  <c r="AE366"/>
  <c r="AE361"/>
  <c r="AE356"/>
  <c r="AE355"/>
  <c r="AE354"/>
  <c r="AE351"/>
  <c r="AE349"/>
  <c r="AE346"/>
  <c r="AE341"/>
  <c r="AE331"/>
  <c r="AE330"/>
  <c r="AE327"/>
  <c r="AE326"/>
  <c r="AE324"/>
  <c r="AE323"/>
  <c r="AE315"/>
  <c r="AE314"/>
  <c r="AE311"/>
  <c r="AE310"/>
  <c r="AE308"/>
  <c r="AE307"/>
  <c r="AE299"/>
  <c r="AE298"/>
  <c r="AE295"/>
  <c r="AE294"/>
  <c r="AE292"/>
  <c r="AE291"/>
  <c r="AE283"/>
  <c r="AE282"/>
  <c r="AE279"/>
  <c r="AE278"/>
  <c r="AE276"/>
  <c r="AE275"/>
  <c r="AE267"/>
  <c r="AE261"/>
  <c r="AE251"/>
  <c r="U247"/>
  <c r="AE245"/>
  <c r="AE237"/>
  <c r="AE232"/>
  <c r="AE231"/>
  <c r="AE230"/>
  <c r="AE227"/>
  <c r="AE226"/>
  <c r="AE224"/>
  <c r="AE223"/>
  <c r="AE220"/>
  <c r="AE217"/>
  <c r="AE214"/>
  <c r="AE210"/>
  <c r="AE208"/>
  <c r="AE207"/>
  <c r="AE198"/>
  <c r="AE192"/>
  <c r="AE188"/>
  <c r="AE182"/>
  <c r="AE176"/>
  <c r="AF467"/>
  <c r="AF466"/>
  <c r="AF463"/>
  <c r="AF462"/>
  <c r="AF460"/>
  <c r="AF459"/>
  <c r="AF455"/>
  <c r="AF446"/>
  <c r="AF444"/>
  <c r="AF437"/>
  <c r="AF434"/>
  <c r="AF429"/>
  <c r="AF423"/>
  <c r="AF414"/>
  <c r="AF412"/>
  <c r="AF405"/>
  <c r="AF402"/>
  <c r="AF397"/>
  <c r="AF391"/>
  <c r="AF382"/>
  <c r="AF380"/>
  <c r="AF371"/>
  <c r="AF363"/>
  <c r="AF354"/>
  <c r="AF335"/>
  <c r="AF318"/>
  <c r="AF316"/>
  <c r="AF307"/>
  <c r="AF299"/>
  <c r="AF290"/>
  <c r="AF271"/>
  <c r="AF254"/>
  <c r="AF252"/>
  <c r="AF243"/>
  <c r="AF210"/>
  <c r="AF195"/>
  <c r="W441"/>
  <c r="AG421"/>
  <c r="AG405"/>
  <c r="AG395"/>
  <c r="AG393"/>
  <c r="AG355"/>
  <c r="AG354"/>
  <c r="AG341"/>
  <c r="AG337"/>
  <c r="AG324"/>
  <c r="AG315"/>
  <c r="AG273"/>
  <c r="AG234"/>
  <c r="AG232"/>
  <c r="AG222"/>
  <c r="AG202"/>
  <c r="AG200"/>
  <c r="AG193"/>
  <c r="AG182"/>
  <c r="X451"/>
  <c r="Y448"/>
  <c r="Y446"/>
  <c r="Y443"/>
  <c r="AI231"/>
  <c r="Q231" s="1"/>
  <c r="AI229"/>
  <c r="Q229" s="1"/>
  <c r="AD257"/>
  <c r="T256"/>
  <c r="T254"/>
  <c r="AD250"/>
  <c r="AD247"/>
  <c r="AD246"/>
  <c r="T245"/>
  <c r="AD241"/>
  <c r="T238"/>
  <c r="AD234"/>
  <c r="AD231"/>
  <c r="AD230"/>
  <c r="T229"/>
  <c r="AD225"/>
  <c r="T224"/>
  <c r="T222"/>
  <c r="AD218"/>
  <c r="AD215"/>
  <c r="AD214"/>
  <c r="T213"/>
  <c r="AD209"/>
  <c r="T206"/>
  <c r="AD202"/>
  <c r="AD199"/>
  <c r="AD198"/>
  <c r="T197"/>
  <c r="AD193"/>
  <c r="T190"/>
  <c r="T186"/>
  <c r="T183"/>
  <c r="AD181"/>
  <c r="AD178"/>
  <c r="T177"/>
  <c r="AE467"/>
  <c r="AE465"/>
  <c r="AE460"/>
  <c r="AE451"/>
  <c r="AE446"/>
  <c r="AE440"/>
  <c r="AE436"/>
  <c r="AE429"/>
  <c r="AE419"/>
  <c r="U415"/>
  <c r="AE413"/>
  <c r="AE403"/>
  <c r="AE397"/>
  <c r="AE387"/>
  <c r="AE381"/>
  <c r="AE373"/>
  <c r="AE368"/>
  <c r="AE367"/>
  <c r="AE365"/>
  <c r="AE358"/>
  <c r="AE353"/>
  <c r="AE348"/>
  <c r="AE347"/>
  <c r="AE345"/>
  <c r="AE337"/>
  <c r="AE334"/>
  <c r="AE329"/>
  <c r="AE321"/>
  <c r="AE318"/>
  <c r="AE313"/>
  <c r="AE305"/>
  <c r="AE302"/>
  <c r="AE297"/>
  <c r="AE289"/>
  <c r="AE286"/>
  <c r="AE281"/>
  <c r="AE273"/>
  <c r="AE270"/>
  <c r="AE266"/>
  <c r="AE264"/>
  <c r="AE263"/>
  <c r="AE260"/>
  <c r="AE257"/>
  <c r="AE254"/>
  <c r="AE250"/>
  <c r="AE248"/>
  <c r="AE247"/>
  <c r="AE244"/>
  <c r="AE240"/>
  <c r="AE234"/>
  <c r="AE229"/>
  <c r="AE219"/>
  <c r="AE213"/>
  <c r="AE205"/>
  <c r="AE200"/>
  <c r="AE191"/>
  <c r="AE190"/>
  <c r="AE187"/>
  <c r="AE186"/>
  <c r="AE184"/>
  <c r="AE183"/>
  <c r="AE175"/>
  <c r="AE174"/>
  <c r="AF465"/>
  <c r="AF451"/>
  <c r="AF443"/>
  <c r="AF440"/>
  <c r="AF431"/>
  <c r="AF419"/>
  <c r="AF411"/>
  <c r="AF408"/>
  <c r="AF399"/>
  <c r="AF387"/>
  <c r="AF379"/>
  <c r="AF370"/>
  <c r="AF351"/>
  <c r="AF334"/>
  <c r="AF332"/>
  <c r="AF323"/>
  <c r="AF315"/>
  <c r="AF306"/>
  <c r="AF287"/>
  <c r="AF270"/>
  <c r="AF268"/>
  <c r="AF259"/>
  <c r="AF251"/>
  <c r="AF242"/>
  <c r="AF207"/>
  <c r="AF206"/>
  <c r="AF204"/>
  <c r="AF203"/>
  <c r="AF178"/>
  <c r="AG439"/>
  <c r="AG434"/>
  <c r="AG400"/>
  <c r="AG351"/>
  <c r="AG350"/>
  <c r="AG348"/>
  <c r="AG347"/>
  <c r="AG332"/>
  <c r="AG321"/>
  <c r="AG314"/>
  <c r="AG306"/>
  <c r="AG297"/>
  <c r="W287"/>
  <c r="AG190"/>
  <c r="Y432"/>
  <c r="Y421"/>
  <c r="Y419"/>
  <c r="AI417"/>
  <c r="Q417" s="1"/>
  <c r="AI407"/>
  <c r="Q407" s="1"/>
  <c r="AI400"/>
  <c r="Q400" s="1"/>
  <c r="Y395"/>
  <c r="Y386"/>
  <c r="AI363"/>
  <c r="Q363" s="1"/>
  <c r="Y360"/>
  <c r="AI351"/>
  <c r="Q351" s="1"/>
  <c r="Y219"/>
  <c r="Y217"/>
  <c r="AI210"/>
  <c r="Q210" s="1"/>
  <c r="AI208"/>
  <c r="Q208" s="1"/>
  <c r="Y205"/>
  <c r="AI177"/>
  <c r="Q177" s="1"/>
  <c r="AD256"/>
  <c r="AD252"/>
  <c r="AD251"/>
  <c r="T249"/>
  <c r="AD245"/>
  <c r="T242"/>
  <c r="AD240"/>
  <c r="AD236"/>
  <c r="AD235"/>
  <c r="T233"/>
  <c r="AD229"/>
  <c r="T226"/>
  <c r="AD224"/>
  <c r="AD220"/>
  <c r="AD219"/>
  <c r="T217"/>
  <c r="AD213"/>
  <c r="T210"/>
  <c r="AD208"/>
  <c r="AD204"/>
  <c r="AD203"/>
  <c r="AD197"/>
  <c r="T194"/>
  <c r="AD192"/>
  <c r="AD188"/>
  <c r="AD187"/>
  <c r="AD184"/>
  <c r="AD183"/>
  <c r="T182"/>
  <c r="T179"/>
  <c r="AD177"/>
  <c r="AD174"/>
  <c r="T173"/>
  <c r="AE464"/>
  <c r="AE463"/>
  <c r="AE462"/>
  <c r="AE459"/>
  <c r="AE457"/>
  <c r="AE454"/>
  <c r="AE450"/>
  <c r="AE448"/>
  <c r="AE447"/>
  <c r="AE439"/>
  <c r="AE438"/>
  <c r="AE435"/>
  <c r="AE434"/>
  <c r="AE432"/>
  <c r="AE431"/>
  <c r="AE428"/>
  <c r="AE425"/>
  <c r="AE422"/>
  <c r="AE418"/>
  <c r="AE416"/>
  <c r="AE415"/>
  <c r="AE412"/>
  <c r="AE409"/>
  <c r="AE406"/>
  <c r="AE402"/>
  <c r="AE400"/>
  <c r="AE399"/>
  <c r="AE396"/>
  <c r="AE393"/>
  <c r="AE390"/>
  <c r="AE386"/>
  <c r="AE384"/>
  <c r="AE383"/>
  <c r="AE380"/>
  <c r="AE376"/>
  <c r="AE370"/>
  <c r="AE364"/>
  <c r="AE360"/>
  <c r="AE350"/>
  <c r="AE344"/>
  <c r="AE340"/>
  <c r="AE333"/>
  <c r="AE325"/>
  <c r="AE320"/>
  <c r="AE319"/>
  <c r="AE317"/>
  <c r="AE309"/>
  <c r="AE304"/>
  <c r="AE303"/>
  <c r="AE301"/>
  <c r="AE293"/>
  <c r="AE288"/>
  <c r="AE287"/>
  <c r="AE285"/>
  <c r="AE277"/>
  <c r="AE272"/>
  <c r="AE271"/>
  <c r="AE269"/>
  <c r="AE259"/>
  <c r="AE253"/>
  <c r="AE243"/>
  <c r="AE242"/>
  <c r="AE239"/>
  <c r="AE238"/>
  <c r="AE236"/>
  <c r="AE235"/>
  <c r="AE225"/>
  <c r="AE222"/>
  <c r="AE218"/>
  <c r="AE216"/>
  <c r="AE215"/>
  <c r="AE212"/>
  <c r="AE209"/>
  <c r="AE204"/>
  <c r="AE203"/>
  <c r="AE202"/>
  <c r="AE199"/>
  <c r="AE197"/>
  <c r="AE194"/>
  <c r="AE189"/>
  <c r="AE181"/>
  <c r="AE178"/>
  <c r="AE173"/>
  <c r="AF461"/>
  <c r="AF453"/>
  <c r="AF450"/>
  <c r="AF445"/>
  <c r="AF439"/>
  <c r="AF430"/>
  <c r="AF428"/>
  <c r="AF421"/>
  <c r="AF418"/>
  <c r="AF413"/>
  <c r="AF407"/>
  <c r="AF398"/>
  <c r="AF396"/>
  <c r="AF389"/>
  <c r="AF386"/>
  <c r="AF367"/>
  <c r="AF350"/>
  <c r="AF348"/>
  <c r="AF339"/>
  <c r="AF331"/>
  <c r="AF322"/>
  <c r="AF303"/>
  <c r="AF286"/>
  <c r="AF284"/>
  <c r="AF275"/>
  <c r="AF267"/>
  <c r="AF258"/>
  <c r="AF239"/>
  <c r="AF227"/>
  <c r="AF226"/>
  <c r="AF211"/>
  <c r="AF194"/>
  <c r="AG462"/>
  <c r="AG460"/>
  <c r="AG450"/>
  <c r="AG431"/>
  <c r="W430"/>
  <c r="AG426"/>
  <c r="AG416"/>
  <c r="AG413"/>
  <c r="AG399"/>
  <c r="AG375"/>
  <c r="AG373"/>
  <c r="AG368"/>
  <c r="W366"/>
  <c r="AG362"/>
  <c r="AG329"/>
  <c r="AG311"/>
  <c r="AG309"/>
  <c r="AG237"/>
  <c r="AG231"/>
  <c r="AG219"/>
  <c r="AG217"/>
  <c r="AG205"/>
  <c r="AG199"/>
  <c r="Y340"/>
  <c r="AJ467"/>
  <c r="AJ465"/>
  <c r="AF457"/>
  <c r="AF454"/>
  <c r="AF449"/>
  <c r="AF441"/>
  <c r="AF438"/>
  <c r="AF433"/>
  <c r="AF425"/>
  <c r="AF422"/>
  <c r="AF417"/>
  <c r="AF409"/>
  <c r="AF406"/>
  <c r="AF401"/>
  <c r="AF393"/>
  <c r="AF390"/>
  <c r="AF385"/>
  <c r="AF377"/>
  <c r="AF374"/>
  <c r="AF369"/>
  <c r="AF361"/>
  <c r="AF358"/>
  <c r="AF353"/>
  <c r="AF345"/>
  <c r="AF342"/>
  <c r="AF337"/>
  <c r="AF329"/>
  <c r="AF326"/>
  <c r="AF321"/>
  <c r="AF313"/>
  <c r="AF310"/>
  <c r="AF305"/>
  <c r="AF297"/>
  <c r="AF294"/>
  <c r="AF289"/>
  <c r="AF281"/>
  <c r="AF278"/>
  <c r="AF273"/>
  <c r="AF265"/>
  <c r="AF262"/>
  <c r="AF257"/>
  <c r="AF249"/>
  <c r="AF246"/>
  <c r="AF241"/>
  <c r="AF233"/>
  <c r="AF230"/>
  <c r="AF225"/>
  <c r="AF217"/>
  <c r="AF214"/>
  <c r="AF209"/>
  <c r="AF201"/>
  <c r="AF198"/>
  <c r="AF193"/>
  <c r="AF185"/>
  <c r="AF180"/>
  <c r="AG467"/>
  <c r="AG465"/>
  <c r="AG459"/>
  <c r="AG457"/>
  <c r="AG452"/>
  <c r="AG446"/>
  <c r="AG444"/>
  <c r="AG438"/>
  <c r="AG436"/>
  <c r="AG430"/>
  <c r="AG428"/>
  <c r="W422"/>
  <c r="AG418"/>
  <c r="AG415"/>
  <c r="AG410"/>
  <c r="AG407"/>
  <c r="AG402"/>
  <c r="AG397"/>
  <c r="AG392"/>
  <c r="AG391"/>
  <c r="AG390"/>
  <c r="AG387"/>
  <c r="AG385"/>
  <c r="AG377"/>
  <c r="AG372"/>
  <c r="AG371"/>
  <c r="AG370"/>
  <c r="AG367"/>
  <c r="AG366"/>
  <c r="AG364"/>
  <c r="AG363"/>
  <c r="AG357"/>
  <c r="AG353"/>
  <c r="AG345"/>
  <c r="AG334"/>
  <c r="AG331"/>
  <c r="AG326"/>
  <c r="AG323"/>
  <c r="AG318"/>
  <c r="AG313"/>
  <c r="AG308"/>
  <c r="AG307"/>
  <c r="AG305"/>
  <c r="AG302"/>
  <c r="AG300"/>
  <c r="AG299"/>
  <c r="AG294"/>
  <c r="AG292"/>
  <c r="AG291"/>
  <c r="AG288"/>
  <c r="AG285"/>
  <c r="AG282"/>
  <c r="AG279"/>
  <c r="AG277"/>
  <c r="W274"/>
  <c r="AG272"/>
  <c r="AG271"/>
  <c r="AG270"/>
  <c r="AG267"/>
  <c r="AG266"/>
  <c r="AG264"/>
  <c r="AG263"/>
  <c r="AG260"/>
  <c r="AG257"/>
  <c r="AG254"/>
  <c r="AG251"/>
  <c r="AG249"/>
  <c r="AG246"/>
  <c r="W242"/>
  <c r="AG230"/>
  <c r="AG227"/>
  <c r="AG221"/>
  <c r="AG213"/>
  <c r="AG210"/>
  <c r="AG208"/>
  <c r="AG207"/>
  <c r="AG198"/>
  <c r="AG195"/>
  <c r="AG189"/>
  <c r="AG181"/>
  <c r="AG178"/>
  <c r="AG176"/>
  <c r="AG175"/>
  <c r="AI464"/>
  <c r="Q464" s="1"/>
  <c r="AI457"/>
  <c r="Q457" s="1"/>
  <c r="Y452"/>
  <c r="AI448"/>
  <c r="Q448" s="1"/>
  <c r="AI441"/>
  <c r="Q441" s="1"/>
  <c r="Y436"/>
  <c r="AI432"/>
  <c r="Q432" s="1"/>
  <c r="Y427"/>
  <c r="Y416"/>
  <c r="Y408"/>
  <c r="Y406"/>
  <c r="Y404"/>
  <c r="Y399"/>
  <c r="Y397"/>
  <c r="AI393"/>
  <c r="Q393" s="1"/>
  <c r="AI348"/>
  <c r="Q348" s="1"/>
  <c r="AI335"/>
  <c r="Q335" s="1"/>
  <c r="AI322"/>
  <c r="Q322" s="1"/>
  <c r="AI320"/>
  <c r="Q320" s="1"/>
  <c r="Y317"/>
  <c r="Y312"/>
  <c r="Y293"/>
  <c r="Y267"/>
  <c r="Y265"/>
  <c r="AI258"/>
  <c r="Q258" s="1"/>
  <c r="AI256"/>
  <c r="Q256" s="1"/>
  <c r="Y253"/>
  <c r="Y247"/>
  <c r="Y245"/>
  <c r="AI243"/>
  <c r="Q243" s="1"/>
  <c r="AI241"/>
  <c r="Q241" s="1"/>
  <c r="Y228"/>
  <c r="Y216"/>
  <c r="AI194"/>
  <c r="Q194" s="1"/>
  <c r="Y190"/>
  <c r="Y188"/>
  <c r="Y176"/>
  <c r="Z464"/>
  <c r="Z462"/>
  <c r="AJ460"/>
  <c r="Z432"/>
  <c r="Z425"/>
  <c r="AJ377"/>
  <c r="Z375"/>
  <c r="Z373"/>
  <c r="Z330"/>
  <c r="Z284"/>
  <c r="Z272"/>
  <c r="Z270"/>
  <c r="Z268"/>
  <c r="AF381"/>
  <c r="AF376"/>
  <c r="AF375"/>
  <c r="AF373"/>
  <c r="AF365"/>
  <c r="AF360"/>
  <c r="AF359"/>
  <c r="AF357"/>
  <c r="AF349"/>
  <c r="AF344"/>
  <c r="AF343"/>
  <c r="AF341"/>
  <c r="AF333"/>
  <c r="AF328"/>
  <c r="AF327"/>
  <c r="AF325"/>
  <c r="AF317"/>
  <c r="AF312"/>
  <c r="AF311"/>
  <c r="AF309"/>
  <c r="AF301"/>
  <c r="AF296"/>
  <c r="AF295"/>
  <c r="AF293"/>
  <c r="AF285"/>
  <c r="AF280"/>
  <c r="AF279"/>
  <c r="AF277"/>
  <c r="AF269"/>
  <c r="AF264"/>
  <c r="AF263"/>
  <c r="AF261"/>
  <c r="AF253"/>
  <c r="AF248"/>
  <c r="AF247"/>
  <c r="AF245"/>
  <c r="AF237"/>
  <c r="AF232"/>
  <c r="AF231"/>
  <c r="AF229"/>
  <c r="AF221"/>
  <c r="AF216"/>
  <c r="AF215"/>
  <c r="AF213"/>
  <c r="AF205"/>
  <c r="AF200"/>
  <c r="AF199"/>
  <c r="AF197"/>
  <c r="AF189"/>
  <c r="AF184"/>
  <c r="AF183"/>
  <c r="AF182"/>
  <c r="AF179"/>
  <c r="AF177"/>
  <c r="AG464"/>
  <c r="AG461"/>
  <c r="AG456"/>
  <c r="AG455"/>
  <c r="AG454"/>
  <c r="AG451"/>
  <c r="AG449"/>
  <c r="AG443"/>
  <c r="AG441"/>
  <c r="AG435"/>
  <c r="AG433"/>
  <c r="W429"/>
  <c r="AG427"/>
  <c r="AG425"/>
  <c r="AG420"/>
  <c r="AG414"/>
  <c r="AG412"/>
  <c r="AG406"/>
  <c r="AG404"/>
  <c r="AG394"/>
  <c r="AG389"/>
  <c r="AG384"/>
  <c r="AG380"/>
  <c r="AG374"/>
  <c r="AG369"/>
  <c r="AG361"/>
  <c r="AG349"/>
  <c r="AG344"/>
  <c r="AG340"/>
  <c r="AG336"/>
  <c r="AG330"/>
  <c r="AG328"/>
  <c r="AG322"/>
  <c r="AG320"/>
  <c r="AG310"/>
  <c r="AG304"/>
  <c r="AG296"/>
  <c r="AG290"/>
  <c r="AG287"/>
  <c r="AG281"/>
  <c r="AG274"/>
  <c r="AG269"/>
  <c r="AG262"/>
  <c r="AG259"/>
  <c r="AG253"/>
  <c r="AG245"/>
  <c r="AG242"/>
  <c r="AG240"/>
  <c r="AG239"/>
  <c r="AG236"/>
  <c r="AG233"/>
  <c r="AG229"/>
  <c r="AG226"/>
  <c r="AG224"/>
  <c r="AG223"/>
  <c r="AG218"/>
  <c r="AG216"/>
  <c r="AG215"/>
  <c r="AG212"/>
  <c r="AG204"/>
  <c r="AG201"/>
  <c r="AG197"/>
  <c r="AG194"/>
  <c r="AG192"/>
  <c r="AG191"/>
  <c r="AG186"/>
  <c r="AG184"/>
  <c r="AG183"/>
  <c r="AG180"/>
  <c r="Y456"/>
  <c r="AI454"/>
  <c r="Q454" s="1"/>
  <c r="Y440"/>
  <c r="AI438"/>
  <c r="Q438" s="1"/>
  <c r="Y431"/>
  <c r="Y429"/>
  <c r="AI425"/>
  <c r="Q425" s="1"/>
  <c r="Y420"/>
  <c r="Y415"/>
  <c r="AI410"/>
  <c r="Q410" s="1"/>
  <c r="AI404"/>
  <c r="Q404" s="1"/>
  <c r="AI399"/>
  <c r="Q399" s="1"/>
  <c r="Y396"/>
  <c r="Y392"/>
  <c r="AI379"/>
  <c r="Q379" s="1"/>
  <c r="AI370"/>
  <c r="Q370" s="1"/>
  <c r="AI368"/>
  <c r="Q368" s="1"/>
  <c r="Y359"/>
  <c r="AI357"/>
  <c r="Q357" s="1"/>
  <c r="AI332"/>
  <c r="Q332" s="1"/>
  <c r="Y325"/>
  <c r="AI295"/>
  <c r="Q295" s="1"/>
  <c r="AI283"/>
  <c r="Q283" s="1"/>
  <c r="Y264"/>
  <c r="Y240"/>
  <c r="AI236"/>
  <c r="Q236" s="1"/>
  <c r="AI223"/>
  <c r="Q223" s="1"/>
  <c r="Y197"/>
  <c r="Y187"/>
  <c r="Z458"/>
  <c r="Z456"/>
  <c r="Z454"/>
  <c r="Z451"/>
  <c r="Z449"/>
  <c r="Z447"/>
  <c r="Z416"/>
  <c r="Z414"/>
  <c r="Z412"/>
  <c r="AJ410"/>
  <c r="Z380"/>
  <c r="Z364"/>
  <c r="Z361"/>
  <c r="Z316"/>
  <c r="Z313"/>
  <c r="AJ303"/>
  <c r="AJ301"/>
  <c r="AJ299"/>
  <c r="Z267"/>
  <c r="Z265"/>
  <c r="AF458"/>
  <c r="AF452"/>
  <c r="AF448"/>
  <c r="AF442"/>
  <c r="AF436"/>
  <c r="AF432"/>
  <c r="AF426"/>
  <c r="AF420"/>
  <c r="AF416"/>
  <c r="AF410"/>
  <c r="AF404"/>
  <c r="AF400"/>
  <c r="AF394"/>
  <c r="AF388"/>
  <c r="AF384"/>
  <c r="AF378"/>
  <c r="AF372"/>
  <c r="AF368"/>
  <c r="AF362"/>
  <c r="AF356"/>
  <c r="AF352"/>
  <c r="AF346"/>
  <c r="AF340"/>
  <c r="AF336"/>
  <c r="AF330"/>
  <c r="AF324"/>
  <c r="AF320"/>
  <c r="AF314"/>
  <c r="AF308"/>
  <c r="AF304"/>
  <c r="AF298"/>
  <c r="AF292"/>
  <c r="AF288"/>
  <c r="AF282"/>
  <c r="AF276"/>
  <c r="AF272"/>
  <c r="AF266"/>
  <c r="AF260"/>
  <c r="AF256"/>
  <c r="AF250"/>
  <c r="AF244"/>
  <c r="AF240"/>
  <c r="AF234"/>
  <c r="AF228"/>
  <c r="AF224"/>
  <c r="AF218"/>
  <c r="AF212"/>
  <c r="AF208"/>
  <c r="AF202"/>
  <c r="AF196"/>
  <c r="AF192"/>
  <c r="AF186"/>
  <c r="AF181"/>
  <c r="AF176"/>
  <c r="AF175"/>
  <c r="AF174"/>
  <c r="AG466"/>
  <c r="AG463"/>
  <c r="AG458"/>
  <c r="AG453"/>
  <c r="AG448"/>
  <c r="AG445"/>
  <c r="AG440"/>
  <c r="AG437"/>
  <c r="AG432"/>
  <c r="AG429"/>
  <c r="AG424"/>
  <c r="AG423"/>
  <c r="AG422"/>
  <c r="AG419"/>
  <c r="AG417"/>
  <c r="AG411"/>
  <c r="AG409"/>
  <c r="AG403"/>
  <c r="AG401"/>
  <c r="AG396"/>
  <c r="AG386"/>
  <c r="AG383"/>
  <c r="AG382"/>
  <c r="AG379"/>
  <c r="AG378"/>
  <c r="AG376"/>
  <c r="AG365"/>
  <c r="AG360"/>
  <c r="AG356"/>
  <c r="AG352"/>
  <c r="AG346"/>
  <c r="AG343"/>
  <c r="AG342"/>
  <c r="AG339"/>
  <c r="AG338"/>
  <c r="AG335"/>
  <c r="AG333"/>
  <c r="AG327"/>
  <c r="AG325"/>
  <c r="AG319"/>
  <c r="AG317"/>
  <c r="AG312"/>
  <c r="W311"/>
  <c r="AG303"/>
  <c r="AG301"/>
  <c r="AG298"/>
  <c r="AG295"/>
  <c r="AG293"/>
  <c r="AG289"/>
  <c r="AG286"/>
  <c r="AG284"/>
  <c r="AG283"/>
  <c r="AG278"/>
  <c r="AG276"/>
  <c r="AG275"/>
  <c r="AG265"/>
  <c r="AG261"/>
  <c r="AG258"/>
  <c r="AG256"/>
  <c r="AG255"/>
  <c r="AG250"/>
  <c r="AG248"/>
  <c r="AG247"/>
  <c r="AG244"/>
  <c r="AG238"/>
  <c r="W237"/>
  <c r="AG235"/>
  <c r="W230"/>
  <c r="AG220"/>
  <c r="AG211"/>
  <c r="AG209"/>
  <c r="AG206"/>
  <c r="AG203"/>
  <c r="W198"/>
  <c r="AG188"/>
  <c r="AG179"/>
  <c r="AG177"/>
  <c r="AG174"/>
  <c r="AI463"/>
  <c r="Q463" s="1"/>
  <c r="Y453"/>
  <c r="AI447"/>
  <c r="Q447" s="1"/>
  <c r="Y437"/>
  <c r="AI431"/>
  <c r="Q431" s="1"/>
  <c r="Y428"/>
  <c r="Y424"/>
  <c r="AI422"/>
  <c r="Q422" s="1"/>
  <c r="Y417"/>
  <c r="Y414"/>
  <c r="Y411"/>
  <c r="Y409"/>
  <c r="Y405"/>
  <c r="Y400"/>
  <c r="Y378"/>
  <c r="Y367"/>
  <c r="Y363"/>
  <c r="Y356"/>
  <c r="AI343"/>
  <c r="Q343" s="1"/>
  <c r="AI341"/>
  <c r="Q341" s="1"/>
  <c r="Y331"/>
  <c r="Y329"/>
  <c r="Y311"/>
  <c r="Y309"/>
  <c r="AI307"/>
  <c r="Q307" s="1"/>
  <c r="AI303"/>
  <c r="Q303" s="1"/>
  <c r="Y288"/>
  <c r="Y282"/>
  <c r="AI273"/>
  <c r="Q273" s="1"/>
  <c r="AI220"/>
  <c r="Q220" s="1"/>
  <c r="Y215"/>
  <c r="AI199"/>
  <c r="Q199" s="1"/>
  <c r="Y186"/>
  <c r="AJ441"/>
  <c r="Z439"/>
  <c r="Z437"/>
  <c r="Z426"/>
  <c r="Z404"/>
  <c r="Z402"/>
  <c r="Z400"/>
  <c r="AJ398"/>
  <c r="Z397"/>
  <c r="Z368"/>
  <c r="Z352"/>
  <c r="Z350"/>
  <c r="Z348"/>
  <c r="AJ346"/>
  <c r="Z324"/>
  <c r="Z293"/>
  <c r="Z291"/>
  <c r="Z289"/>
  <c r="AJ263"/>
  <c r="AJ261"/>
  <c r="Z260"/>
  <c r="AJ258"/>
  <c r="AJ256"/>
  <c r="Z255"/>
  <c r="Z253"/>
  <c r="AI466"/>
  <c r="Q466" s="1"/>
  <c r="Y465"/>
  <c r="AI460"/>
  <c r="Q460" s="1"/>
  <c r="AI459"/>
  <c r="Q459" s="1"/>
  <c r="Y458"/>
  <c r="Y455"/>
  <c r="AI453"/>
  <c r="Q453" s="1"/>
  <c r="AI450"/>
  <c r="Q450" s="1"/>
  <c r="Y449"/>
  <c r="AI444"/>
  <c r="Q444" s="1"/>
  <c r="AI443"/>
  <c r="Q443" s="1"/>
  <c r="Y442"/>
  <c r="Y439"/>
  <c r="AI437"/>
  <c r="Q437" s="1"/>
  <c r="AI434"/>
  <c r="Q434" s="1"/>
  <c r="Y433"/>
  <c r="AI429"/>
  <c r="Q429" s="1"/>
  <c r="Y426"/>
  <c r="Y423"/>
  <c r="AI421"/>
  <c r="Q421" s="1"/>
  <c r="Y418"/>
  <c r="AI416"/>
  <c r="Q416" s="1"/>
  <c r="AI412"/>
  <c r="Q412" s="1"/>
  <c r="AI411"/>
  <c r="Q411" s="1"/>
  <c r="AI406"/>
  <c r="Q406" s="1"/>
  <c r="AI403"/>
  <c r="Q403" s="1"/>
  <c r="AI402"/>
  <c r="Q402" s="1"/>
  <c r="Y401"/>
  <c r="AI397"/>
  <c r="Q397" s="1"/>
  <c r="Y394"/>
  <c r="Y391"/>
  <c r="AI389"/>
  <c r="Q389" s="1"/>
  <c r="AI386"/>
  <c r="Q386" s="1"/>
  <c r="Y380"/>
  <c r="AI376"/>
  <c r="Q376" s="1"/>
  <c r="Y375"/>
  <c r="Y369"/>
  <c r="Y364"/>
  <c r="Y358"/>
  <c r="Y354"/>
  <c r="Y352"/>
  <c r="AI350"/>
  <c r="Q350" s="1"/>
  <c r="Y349"/>
  <c r="Y342"/>
  <c r="Y338"/>
  <c r="Y336"/>
  <c r="AI334"/>
  <c r="Q334" s="1"/>
  <c r="Y333"/>
  <c r="AI329"/>
  <c r="Q329" s="1"/>
  <c r="AI326"/>
  <c r="Q326" s="1"/>
  <c r="Y321"/>
  <c r="AI317"/>
  <c r="Q317" s="1"/>
  <c r="Y308"/>
  <c r="Y306"/>
  <c r="Y304"/>
  <c r="AI302"/>
  <c r="Q302" s="1"/>
  <c r="Y301"/>
  <c r="AI294"/>
  <c r="Q294" s="1"/>
  <c r="Y291"/>
  <c r="Y289"/>
  <c r="Y284"/>
  <c r="AI280"/>
  <c r="Q280" s="1"/>
  <c r="Y279"/>
  <c r="AI270"/>
  <c r="Q270" s="1"/>
  <c r="Y269"/>
  <c r="AI265"/>
  <c r="Q265" s="1"/>
  <c r="Y257"/>
  <c r="AI253"/>
  <c r="Q253" s="1"/>
  <c r="Y244"/>
  <c r="AI238"/>
  <c r="Q238" s="1"/>
  <c r="Y237"/>
  <c r="Y230"/>
  <c r="Y226"/>
  <c r="Y224"/>
  <c r="AI222"/>
  <c r="Q222" s="1"/>
  <c r="Y221"/>
  <c r="AI217"/>
  <c r="Q217" s="1"/>
  <c r="Y209"/>
  <c r="AI205"/>
  <c r="Q205" s="1"/>
  <c r="AI198"/>
  <c r="Q198" s="1"/>
  <c r="Y195"/>
  <c r="Y193"/>
  <c r="AI188"/>
  <c r="Q188" s="1"/>
  <c r="AI184"/>
  <c r="Q184" s="1"/>
  <c r="Y183"/>
  <c r="AI174"/>
  <c r="Q174" s="1"/>
  <c r="Y173"/>
  <c r="Z466"/>
  <c r="AJ462"/>
  <c r="Z461"/>
  <c r="AJ459"/>
  <c r="AJ456"/>
  <c r="AJ447"/>
  <c r="AJ445"/>
  <c r="Z442"/>
  <c r="AJ435"/>
  <c r="AJ433"/>
  <c r="Z430"/>
  <c r="AJ428"/>
  <c r="AJ423"/>
  <c r="AJ421"/>
  <c r="Z420"/>
  <c r="AJ418"/>
  <c r="AJ416"/>
  <c r="Z411"/>
  <c r="Z409"/>
  <c r="AJ406"/>
  <c r="AJ404"/>
  <c r="AJ395"/>
  <c r="AJ392"/>
  <c r="AJ383"/>
  <c r="AJ381"/>
  <c r="Z378"/>
  <c r="AJ371"/>
  <c r="AJ369"/>
  <c r="Z366"/>
  <c r="AJ364"/>
  <c r="AJ359"/>
  <c r="AJ357"/>
  <c r="Z356"/>
  <c r="AJ354"/>
  <c r="AJ352"/>
  <c r="Z347"/>
  <c r="Z345"/>
  <c r="AJ342"/>
  <c r="AJ328"/>
  <c r="Z327"/>
  <c r="Z322"/>
  <c r="Z320"/>
  <c r="AJ318"/>
  <c r="AJ316"/>
  <c r="AJ311"/>
  <c r="AJ309"/>
  <c r="Z304"/>
  <c r="Z300"/>
  <c r="Z298"/>
  <c r="AJ291"/>
  <c r="AJ289"/>
  <c r="AJ287"/>
  <c r="AJ285"/>
  <c r="Z282"/>
  <c r="Z276"/>
  <c r="Z274"/>
  <c r="AJ270"/>
  <c r="AJ268"/>
  <c r="AJ265"/>
  <c r="AJ251"/>
  <c r="AJ248"/>
  <c r="AJ244"/>
  <c r="Z243"/>
  <c r="Z241"/>
  <c r="Z239"/>
  <c r="Z237"/>
  <c r="AJ235"/>
  <c r="Z218"/>
  <c r="Z216"/>
  <c r="Z214"/>
  <c r="AJ202"/>
  <c r="Z201"/>
  <c r="Z196"/>
  <c r="Z192"/>
  <c r="Z190"/>
  <c r="Z188"/>
  <c r="P456" i="10"/>
  <c r="P440"/>
  <c r="P424"/>
  <c r="P408"/>
  <c r="P392"/>
  <c r="P376"/>
  <c r="P360"/>
  <c r="P344"/>
  <c r="P328"/>
  <c r="P312"/>
  <c r="P296"/>
  <c r="P280"/>
  <c r="P264"/>
  <c r="P248"/>
  <c r="P232"/>
  <c r="P216"/>
  <c r="P200"/>
  <c r="P184"/>
  <c r="P172"/>
  <c r="Y467" i="11"/>
  <c r="AI465"/>
  <c r="Q465" s="1"/>
  <c r="AI462"/>
  <c r="Q462" s="1"/>
  <c r="Y461"/>
  <c r="AI456"/>
  <c r="Q456" s="1"/>
  <c r="AI455"/>
  <c r="Q455" s="1"/>
  <c r="Y454"/>
  <c r="Y451"/>
  <c r="AI449"/>
  <c r="Q449" s="1"/>
  <c r="AI446"/>
  <c r="Q446" s="1"/>
  <c r="Y445"/>
  <c r="AI440"/>
  <c r="Q440" s="1"/>
  <c r="AI439"/>
  <c r="Q439" s="1"/>
  <c r="Y438"/>
  <c r="Y435"/>
  <c r="AI433"/>
  <c r="Q433" s="1"/>
  <c r="Y430"/>
  <c r="AI428"/>
  <c r="Q428" s="1"/>
  <c r="AI424"/>
  <c r="Q424" s="1"/>
  <c r="AI423"/>
  <c r="Q423" s="1"/>
  <c r="Y422"/>
  <c r="AI418"/>
  <c r="Q418" s="1"/>
  <c r="AI415"/>
  <c r="Q415" s="1"/>
  <c r="AI414"/>
  <c r="Q414" s="1"/>
  <c r="Y413"/>
  <c r="AI409"/>
  <c r="Q409" s="1"/>
  <c r="AI401"/>
  <c r="Q401" s="1"/>
  <c r="Y398"/>
  <c r="AI396"/>
  <c r="Q396" s="1"/>
  <c r="AI392"/>
  <c r="Q392" s="1"/>
  <c r="AI391"/>
  <c r="Q391" s="1"/>
  <c r="Y390"/>
  <c r="Y387"/>
  <c r="Y385"/>
  <c r="AI380"/>
  <c r="Q380" s="1"/>
  <c r="AI375"/>
  <c r="Q375" s="1"/>
  <c r="AI373"/>
  <c r="Q373" s="1"/>
  <c r="AI367"/>
  <c r="Q367" s="1"/>
  <c r="AI364"/>
  <c r="Q364" s="1"/>
  <c r="Y361"/>
  <c r="AI354"/>
  <c r="Q354" s="1"/>
  <c r="AI352"/>
  <c r="Q352" s="1"/>
  <c r="AI347"/>
  <c r="Q347" s="1"/>
  <c r="Y346"/>
  <c r="AI338"/>
  <c r="Q338" s="1"/>
  <c r="AI336"/>
  <c r="Q336" s="1"/>
  <c r="AI331"/>
  <c r="Q331" s="1"/>
  <c r="Y327"/>
  <c r="AI323"/>
  <c r="Q323" s="1"/>
  <c r="AI319"/>
  <c r="Q319" s="1"/>
  <c r="Y318"/>
  <c r="Y316"/>
  <c r="Y313"/>
  <c r="AI306"/>
  <c r="Q306" s="1"/>
  <c r="AI304"/>
  <c r="Q304" s="1"/>
  <c r="AI299"/>
  <c r="Q299" s="1"/>
  <c r="Y298"/>
  <c r="Y295"/>
  <c r="AI291"/>
  <c r="Q291" s="1"/>
  <c r="AI289"/>
  <c r="Q289" s="1"/>
  <c r="AI284"/>
  <c r="Q284" s="1"/>
  <c r="AI279"/>
  <c r="Q279" s="1"/>
  <c r="AI277"/>
  <c r="Q277" s="1"/>
  <c r="AI274"/>
  <c r="Q274" s="1"/>
  <c r="AI267"/>
  <c r="Q267" s="1"/>
  <c r="AI261"/>
  <c r="Q261" s="1"/>
  <c r="AI255"/>
  <c r="Q255" s="1"/>
  <c r="Y254"/>
  <c r="Y252"/>
  <c r="Y249"/>
  <c r="AI242"/>
  <c r="Q242" s="1"/>
  <c r="AI235"/>
  <c r="Q235" s="1"/>
  <c r="Y234"/>
  <c r="AI226"/>
  <c r="Q226" s="1"/>
  <c r="AI224"/>
  <c r="Q224" s="1"/>
  <c r="AI219"/>
  <c r="Q219" s="1"/>
  <c r="AI213"/>
  <c r="Q213" s="1"/>
  <c r="AI207"/>
  <c r="Q207" s="1"/>
  <c r="Y206"/>
  <c r="Y204"/>
  <c r="Y202"/>
  <c r="Y199"/>
  <c r="AI195"/>
  <c r="Q195" s="1"/>
  <c r="AI193"/>
  <c r="Q193" s="1"/>
  <c r="Y189"/>
  <c r="AI183"/>
  <c r="Q183" s="1"/>
  <c r="AI181"/>
  <c r="Q181" s="1"/>
  <c r="AI178"/>
  <c r="Q178" s="1"/>
  <c r="Z457"/>
  <c r="Z448"/>
  <c r="Z446"/>
  <c r="AJ442"/>
  <c r="Z436"/>
  <c r="Z434"/>
  <c r="AJ430"/>
  <c r="Z429"/>
  <c r="Z424"/>
  <c r="Z422"/>
  <c r="Z419"/>
  <c r="Z417"/>
  <c r="Z415"/>
  <c r="AJ409"/>
  <c r="Z407"/>
  <c r="Z405"/>
  <c r="Z396"/>
  <c r="Z393"/>
  <c r="Z384"/>
  <c r="Z382"/>
  <c r="AJ378"/>
  <c r="Z372"/>
  <c r="Z370"/>
  <c r="AJ366"/>
  <c r="Z360"/>
  <c r="Z358"/>
  <c r="Z355"/>
  <c r="Z353"/>
  <c r="Z351"/>
  <c r="AJ345"/>
  <c r="Z343"/>
  <c r="AJ339"/>
  <c r="AJ337"/>
  <c r="Z334"/>
  <c r="Z332"/>
  <c r="Z329"/>
  <c r="AJ327"/>
  <c r="AJ325"/>
  <c r="AJ322"/>
  <c r="AJ320"/>
  <c r="Z319"/>
  <c r="Z317"/>
  <c r="Z312"/>
  <c r="Z310"/>
  <c r="Z308"/>
  <c r="AJ306"/>
  <c r="AJ304"/>
  <c r="AJ298"/>
  <c r="Z294"/>
  <c r="Z292"/>
  <c r="Z288"/>
  <c r="Z286"/>
  <c r="AJ282"/>
  <c r="Z266"/>
  <c r="Z252"/>
  <c r="Z249"/>
  <c r="Z234"/>
  <c r="AJ232"/>
  <c r="AI467"/>
  <c r="Q467" s="1"/>
  <c r="Y466"/>
  <c r="Y463"/>
  <c r="AI461"/>
  <c r="Q461" s="1"/>
  <c r="AI458"/>
  <c r="Q458" s="1"/>
  <c r="Y457"/>
  <c r="AI452"/>
  <c r="Q452" s="1"/>
  <c r="AI451"/>
  <c r="Q451" s="1"/>
  <c r="Y450"/>
  <c r="Y447"/>
  <c r="AI445"/>
  <c r="Q445" s="1"/>
  <c r="AI442"/>
  <c r="Q442" s="1"/>
  <c r="Y441"/>
  <c r="AI436"/>
  <c r="Q436" s="1"/>
  <c r="AI435"/>
  <c r="Q435" s="1"/>
  <c r="Y434"/>
  <c r="AI430"/>
  <c r="Q430" s="1"/>
  <c r="AI427"/>
  <c r="Q427" s="1"/>
  <c r="AI426"/>
  <c r="Q426" s="1"/>
  <c r="Y425"/>
  <c r="AI420"/>
  <c r="Q420" s="1"/>
  <c r="AI419"/>
  <c r="Q419" s="1"/>
  <c r="AI413"/>
  <c r="Q413" s="1"/>
  <c r="Y410"/>
  <c r="AI408"/>
  <c r="Q408" s="1"/>
  <c r="AI405"/>
  <c r="Q405" s="1"/>
  <c r="Y402"/>
  <c r="AI398"/>
  <c r="Q398" s="1"/>
  <c r="AI395"/>
  <c r="Q395" s="1"/>
  <c r="AI394"/>
  <c r="Q394" s="1"/>
  <c r="Y393"/>
  <c r="AI388"/>
  <c r="Q388" s="1"/>
  <c r="AI387"/>
  <c r="Q387" s="1"/>
  <c r="AI385"/>
  <c r="Q385" s="1"/>
  <c r="AI382"/>
  <c r="Q382" s="1"/>
  <c r="Y381"/>
  <c r="Y374"/>
  <c r="Y370"/>
  <c r="Y368"/>
  <c r="AI366"/>
  <c r="Q366" s="1"/>
  <c r="Y365"/>
  <c r="AI361"/>
  <c r="Q361" s="1"/>
  <c r="Y353"/>
  <c r="Y348"/>
  <c r="AI344"/>
  <c r="Q344" s="1"/>
  <c r="Y343"/>
  <c r="Y337"/>
  <c r="Y332"/>
  <c r="Y324"/>
  <c r="Y322"/>
  <c r="Y320"/>
  <c r="AI316"/>
  <c r="Q316" s="1"/>
  <c r="AI313"/>
  <c r="Q313" s="1"/>
  <c r="AI310"/>
  <c r="Q310" s="1"/>
  <c r="Y305"/>
  <c r="Y300"/>
  <c r="AI296"/>
  <c r="Q296" s="1"/>
  <c r="Y292"/>
  <c r="AI286"/>
  <c r="Q286" s="1"/>
  <c r="Y285"/>
  <c r="Y278"/>
  <c r="Y275"/>
  <c r="Y273"/>
  <c r="Y268"/>
  <c r="Y262"/>
  <c r="Y258"/>
  <c r="Y256"/>
  <c r="AI252"/>
  <c r="Q252" s="1"/>
  <c r="AI249"/>
  <c r="Q249" s="1"/>
  <c r="Y248"/>
  <c r="AI246"/>
  <c r="Q246" s="1"/>
  <c r="Y243"/>
  <c r="Y241"/>
  <c r="Y236"/>
  <c r="AI232"/>
  <c r="Q232" s="1"/>
  <c r="Y231"/>
  <c r="Y225"/>
  <c r="Y220"/>
  <c r="Y214"/>
  <c r="Y210"/>
  <c r="Y208"/>
  <c r="AI204"/>
  <c r="Q204" s="1"/>
  <c r="AI200"/>
  <c r="Q200" s="1"/>
  <c r="Y196"/>
  <c r="Y192"/>
  <c r="AI189"/>
  <c r="Q189" s="1"/>
  <c r="Y182"/>
  <c r="Y179"/>
  <c r="Y177"/>
  <c r="AJ455"/>
  <c r="AJ453"/>
  <c r="Z452"/>
  <c r="AJ450"/>
  <c r="AJ448"/>
  <c r="Z443"/>
  <c r="Z441"/>
  <c r="AJ438"/>
  <c r="AJ436"/>
  <c r="AJ427"/>
  <c r="AJ424"/>
  <c r="AJ415"/>
  <c r="AJ413"/>
  <c r="Z410"/>
  <c r="AJ403"/>
  <c r="AJ401"/>
  <c r="Z398"/>
  <c r="AJ396"/>
  <c r="AJ391"/>
  <c r="AJ389"/>
  <c r="Z388"/>
  <c r="AJ386"/>
  <c r="AJ384"/>
  <c r="Z379"/>
  <c r="Z377"/>
  <c r="AJ374"/>
  <c r="AJ372"/>
  <c r="AJ363"/>
  <c r="Z362"/>
  <c r="AJ360"/>
  <c r="AJ351"/>
  <c r="AJ349"/>
  <c r="Z346"/>
  <c r="Z340"/>
  <c r="Z338"/>
  <c r="Z336"/>
  <c r="AJ334"/>
  <c r="AJ332"/>
  <c r="AJ329"/>
  <c r="AJ315"/>
  <c r="Z314"/>
  <c r="AJ312"/>
  <c r="AJ308"/>
  <c r="Z307"/>
  <c r="Z305"/>
  <c r="Z303"/>
  <c r="Z301"/>
  <c r="Z296"/>
  <c r="AJ294"/>
  <c r="AJ292"/>
  <c r="Z283"/>
  <c r="Z281"/>
  <c r="AJ278"/>
  <c r="AJ264"/>
  <c r="Z263"/>
  <c r="Z258"/>
  <c r="Z256"/>
  <c r="AJ254"/>
  <c r="AJ252"/>
  <c r="AJ247"/>
  <c r="AJ245"/>
  <c r="Z240"/>
  <c r="Z233"/>
  <c r="Z231"/>
  <c r="Z226"/>
  <c r="Z224"/>
  <c r="AJ222"/>
  <c r="AJ220"/>
  <c r="Y383"/>
  <c r="AI381"/>
  <c r="Q381" s="1"/>
  <c r="AI378"/>
  <c r="Q378" s="1"/>
  <c r="Y377"/>
  <c r="AI372"/>
  <c r="Q372" s="1"/>
  <c r="AI371"/>
  <c r="Q371" s="1"/>
  <c r="AI365"/>
  <c r="Q365" s="1"/>
  <c r="Y362"/>
  <c r="AI360"/>
  <c r="Q360" s="1"/>
  <c r="AI356"/>
  <c r="Q356" s="1"/>
  <c r="AI355"/>
  <c r="Q355" s="1"/>
  <c r="AI349"/>
  <c r="Q349" s="1"/>
  <c r="AI346"/>
  <c r="Q346" s="1"/>
  <c r="Y345"/>
  <c r="AI340"/>
  <c r="Q340" s="1"/>
  <c r="AI339"/>
  <c r="Q339" s="1"/>
  <c r="AI333"/>
  <c r="Q333" s="1"/>
  <c r="Y330"/>
  <c r="AI328"/>
  <c r="Q328" s="1"/>
  <c r="AI325"/>
  <c r="Q325" s="1"/>
  <c r="AI318"/>
  <c r="Q318" s="1"/>
  <c r="AI315"/>
  <c r="Q315" s="1"/>
  <c r="Y314"/>
  <c r="AI312"/>
  <c r="Q312" s="1"/>
  <c r="AI309"/>
  <c r="Q309" s="1"/>
  <c r="AI301"/>
  <c r="Q301" s="1"/>
  <c r="AI298"/>
  <c r="Q298" s="1"/>
  <c r="Y297"/>
  <c r="AI293"/>
  <c r="Q293" s="1"/>
  <c r="Y290"/>
  <c r="Y287"/>
  <c r="AI285"/>
  <c r="Q285" s="1"/>
  <c r="AI282"/>
  <c r="Q282" s="1"/>
  <c r="Y281"/>
  <c r="AI276"/>
  <c r="Q276" s="1"/>
  <c r="AI275"/>
  <c r="Q275" s="1"/>
  <c r="Y274"/>
  <c r="Y271"/>
  <c r="AI269"/>
  <c r="Q269" s="1"/>
  <c r="Y266"/>
  <c r="AI264"/>
  <c r="Q264" s="1"/>
  <c r="AI260"/>
  <c r="Q260" s="1"/>
  <c r="AI259"/>
  <c r="Q259" s="1"/>
  <c r="AI254"/>
  <c r="Q254" s="1"/>
  <c r="AI251"/>
  <c r="Q251" s="1"/>
  <c r="Y250"/>
  <c r="AI248"/>
  <c r="Q248" s="1"/>
  <c r="AI245"/>
  <c r="Q245" s="1"/>
  <c r="Y242"/>
  <c r="Y239"/>
  <c r="AI237"/>
  <c r="Q237" s="1"/>
  <c r="AI234"/>
  <c r="Q234" s="1"/>
  <c r="Y233"/>
  <c r="AI228"/>
  <c r="Q228" s="1"/>
  <c r="AI227"/>
  <c r="Q227" s="1"/>
  <c r="AI221"/>
  <c r="Q221" s="1"/>
  <c r="Y218"/>
  <c r="AI216"/>
  <c r="Q216" s="1"/>
  <c r="AI212"/>
  <c r="Q212" s="1"/>
  <c r="AI211"/>
  <c r="Q211" s="1"/>
  <c r="AI206"/>
  <c r="Q206" s="1"/>
  <c r="AI203"/>
  <c r="Q203" s="1"/>
  <c r="AI202"/>
  <c r="Q202" s="1"/>
  <c r="Y201"/>
  <c r="AI197"/>
  <c r="Q197" s="1"/>
  <c r="Y194"/>
  <c r="AI190"/>
  <c r="Q190" s="1"/>
  <c r="AI187"/>
  <c r="Q187" s="1"/>
  <c r="AI186"/>
  <c r="Q186" s="1"/>
  <c r="Y185"/>
  <c r="AI180"/>
  <c r="Q180" s="1"/>
  <c r="AI179"/>
  <c r="Q179" s="1"/>
  <c r="Y178"/>
  <c r="Y175"/>
  <c r="AI173"/>
  <c r="Q173" s="1"/>
  <c r="AJ466"/>
  <c r="AJ464"/>
  <c r="Z463"/>
  <c r="AJ461"/>
  <c r="AJ458"/>
  <c r="AJ454"/>
  <c r="AJ452"/>
  <c r="AJ451"/>
  <c r="AJ449"/>
  <c r="AJ444"/>
  <c r="AJ440"/>
  <c r="AJ439"/>
  <c r="AJ437"/>
  <c r="AJ434"/>
  <c r="AJ432"/>
  <c r="Z431"/>
  <c r="AJ429"/>
  <c r="AJ426"/>
  <c r="AJ422"/>
  <c r="AJ420"/>
  <c r="AJ419"/>
  <c r="AJ417"/>
  <c r="AJ412"/>
  <c r="AJ408"/>
  <c r="AJ407"/>
  <c r="AJ405"/>
  <c r="AJ402"/>
  <c r="AJ400"/>
  <c r="Z399"/>
  <c r="AJ397"/>
  <c r="AJ394"/>
  <c r="AJ390"/>
  <c r="AJ388"/>
  <c r="AJ387"/>
  <c r="AJ385"/>
  <c r="AJ380"/>
  <c r="AJ376"/>
  <c r="AJ375"/>
  <c r="AJ373"/>
  <c r="AJ370"/>
  <c r="AJ368"/>
  <c r="Z367"/>
  <c r="AJ365"/>
  <c r="AJ362"/>
  <c r="AJ358"/>
  <c r="AJ356"/>
  <c r="AJ355"/>
  <c r="AJ353"/>
  <c r="AJ348"/>
  <c r="AJ344"/>
  <c r="AJ343"/>
  <c r="AJ341"/>
  <c r="AJ338"/>
  <c r="AJ336"/>
  <c r="Z335"/>
  <c r="Z333"/>
  <c r="AJ331"/>
  <c r="Z326"/>
  <c r="AJ324"/>
  <c r="Z323"/>
  <c r="Z321"/>
  <c r="AJ319"/>
  <c r="AJ317"/>
  <c r="AJ314"/>
  <c r="AJ310"/>
  <c r="AJ307"/>
  <c r="AJ305"/>
  <c r="Z302"/>
  <c r="AJ297"/>
  <c r="Z295"/>
  <c r="Z290"/>
  <c r="AJ286"/>
  <c r="AJ284"/>
  <c r="AJ280"/>
  <c r="AJ279"/>
  <c r="AJ277"/>
  <c r="AJ274"/>
  <c r="AJ272"/>
  <c r="Z271"/>
  <c r="Z269"/>
  <c r="AJ267"/>
  <c r="Z262"/>
  <c r="AJ260"/>
  <c r="Z259"/>
  <c r="Z257"/>
  <c r="AJ255"/>
  <c r="AJ253"/>
  <c r="AJ250"/>
  <c r="AJ246"/>
  <c r="AJ243"/>
  <c r="AJ241"/>
  <c r="Z238"/>
  <c r="Z236"/>
  <c r="AJ233"/>
  <c r="Z230"/>
  <c r="AJ228"/>
  <c r="Z227"/>
  <c r="AJ219"/>
  <c r="AJ216"/>
  <c r="AJ212"/>
  <c r="Z211"/>
  <c r="Z209"/>
  <c r="Z200"/>
  <c r="AJ198"/>
  <c r="Z187"/>
  <c r="P444" i="10"/>
  <c r="P428"/>
  <c r="P412"/>
  <c r="P396"/>
  <c r="P380"/>
  <c r="P364"/>
  <c r="P348"/>
  <c r="P332"/>
  <c r="P316"/>
  <c r="P300"/>
  <c r="P284"/>
  <c r="P268"/>
  <c r="P252"/>
  <c r="P236"/>
  <c r="P220"/>
  <c r="P204"/>
  <c r="P188"/>
  <c r="P166"/>
  <c r="AI390" i="11"/>
  <c r="Q390" s="1"/>
  <c r="Y389"/>
  <c r="AI384"/>
  <c r="Q384" s="1"/>
  <c r="AI383"/>
  <c r="Q383" s="1"/>
  <c r="Y382"/>
  <c r="Y379"/>
  <c r="AI377"/>
  <c r="Q377" s="1"/>
  <c r="AI374"/>
  <c r="Q374" s="1"/>
  <c r="Y373"/>
  <c r="AI369"/>
  <c r="Q369" s="1"/>
  <c r="Y366"/>
  <c r="AI362"/>
  <c r="Q362" s="1"/>
  <c r="AI359"/>
  <c r="Q359" s="1"/>
  <c r="AI358"/>
  <c r="Q358" s="1"/>
  <c r="Y357"/>
  <c r="AI353"/>
  <c r="Q353" s="1"/>
  <c r="Y350"/>
  <c r="Y347"/>
  <c r="AI345"/>
  <c r="Q345" s="1"/>
  <c r="AI342"/>
  <c r="Q342" s="1"/>
  <c r="Y341"/>
  <c r="AI337"/>
  <c r="Q337" s="1"/>
  <c r="Y334"/>
  <c r="AI330"/>
  <c r="Q330" s="1"/>
  <c r="AI327"/>
  <c r="Q327" s="1"/>
  <c r="Y326"/>
  <c r="AI324"/>
  <c r="Q324" s="1"/>
  <c r="AI321"/>
  <c r="Q321" s="1"/>
  <c r="AI314"/>
  <c r="Q314" s="1"/>
  <c r="AI311"/>
  <c r="Q311" s="1"/>
  <c r="Y310"/>
  <c r="AI308"/>
  <c r="Q308" s="1"/>
  <c r="AI305"/>
  <c r="Q305" s="1"/>
  <c r="Y302"/>
  <c r="Y299"/>
  <c r="AI297"/>
  <c r="Q297" s="1"/>
  <c r="Y294"/>
  <c r="AI292"/>
  <c r="Q292" s="1"/>
  <c r="AI288"/>
  <c r="Q288" s="1"/>
  <c r="AI287"/>
  <c r="Q287" s="1"/>
  <c r="Y286"/>
  <c r="Y283"/>
  <c r="AI281"/>
  <c r="Q281" s="1"/>
  <c r="AI278"/>
  <c r="Q278" s="1"/>
  <c r="Y277"/>
  <c r="AI272"/>
  <c r="Q272" s="1"/>
  <c r="AI271"/>
  <c r="Q271" s="1"/>
  <c r="Y270"/>
  <c r="AI266"/>
  <c r="Q266" s="1"/>
  <c r="AI263"/>
  <c r="Q263" s="1"/>
  <c r="AI262"/>
  <c r="Q262" s="1"/>
  <c r="Y261"/>
  <c r="AI257"/>
  <c r="Q257" s="1"/>
  <c r="AI250"/>
  <c r="Q250" s="1"/>
  <c r="AI247"/>
  <c r="Q247" s="1"/>
  <c r="Y246"/>
  <c r="AI244"/>
  <c r="Q244" s="1"/>
  <c r="AI240"/>
  <c r="Q240" s="1"/>
  <c r="AI239"/>
  <c r="Q239" s="1"/>
  <c r="Y238"/>
  <c r="Y235"/>
  <c r="AI233"/>
  <c r="Q233" s="1"/>
  <c r="AI230"/>
  <c r="Q230" s="1"/>
  <c r="Y229"/>
  <c r="AI225"/>
  <c r="Q225" s="1"/>
  <c r="Y222"/>
  <c r="AI218"/>
  <c r="Q218" s="1"/>
  <c r="AI215"/>
  <c r="Q215" s="1"/>
  <c r="AI214"/>
  <c r="Q214" s="1"/>
  <c r="Y213"/>
  <c r="AI209"/>
  <c r="Q209" s="1"/>
  <c r="AI201"/>
  <c r="Q201" s="1"/>
  <c r="Y198"/>
  <c r="AI196"/>
  <c r="Q196" s="1"/>
  <c r="AI192"/>
  <c r="Q192" s="1"/>
  <c r="AI191"/>
  <c r="Q191" s="1"/>
  <c r="AI185"/>
  <c r="Q185" s="1"/>
  <c r="AI182"/>
  <c r="Q182" s="1"/>
  <c r="Y181"/>
  <c r="AI176"/>
  <c r="Q176" s="1"/>
  <c r="AI175"/>
  <c r="Q175" s="1"/>
  <c r="Y174"/>
  <c r="Z467"/>
  <c r="Z465"/>
  <c r="AJ463"/>
  <c r="Z460"/>
  <c r="AJ457"/>
  <c r="Z455"/>
  <c r="Z453"/>
  <c r="Z450"/>
  <c r="AJ446"/>
  <c r="Z445"/>
  <c r="AJ443"/>
  <c r="Z438"/>
  <c r="Z435"/>
  <c r="Z433"/>
  <c r="AJ431"/>
  <c r="AJ425"/>
  <c r="Z423"/>
  <c r="Z421"/>
  <c r="Z418"/>
  <c r="AJ414"/>
  <c r="Z413"/>
  <c r="AJ411"/>
  <c r="Z406"/>
  <c r="Z403"/>
  <c r="Z401"/>
  <c r="AJ399"/>
  <c r="AJ393"/>
  <c r="Z391"/>
  <c r="Z389"/>
  <c r="Z386"/>
  <c r="AJ382"/>
  <c r="Z381"/>
  <c r="AJ379"/>
  <c r="Z374"/>
  <c r="Z371"/>
  <c r="Z369"/>
  <c r="AJ367"/>
  <c r="AJ361"/>
  <c r="Z359"/>
  <c r="Z357"/>
  <c r="Z354"/>
  <c r="AJ350"/>
  <c r="Z349"/>
  <c r="AJ347"/>
  <c r="Z342"/>
  <c r="AJ340"/>
  <c r="Z339"/>
  <c r="Z337"/>
  <c r="AJ335"/>
  <c r="AJ333"/>
  <c r="AJ330"/>
  <c r="AJ326"/>
  <c r="AJ323"/>
  <c r="AJ321"/>
  <c r="Z318"/>
  <c r="AJ313"/>
  <c r="Z311"/>
  <c r="Z306"/>
  <c r="AJ302"/>
  <c r="AJ300"/>
  <c r="AJ296"/>
  <c r="AJ295"/>
  <c r="AJ293"/>
  <c r="AJ290"/>
  <c r="AJ288"/>
  <c r="Z287"/>
  <c r="Z285"/>
  <c r="AJ283"/>
  <c r="Z278"/>
  <c r="AJ276"/>
  <c r="Z275"/>
  <c r="Z273"/>
  <c r="AJ271"/>
  <c r="AJ269"/>
  <c r="AJ266"/>
  <c r="AJ262"/>
  <c r="AJ259"/>
  <c r="AJ257"/>
  <c r="Z254"/>
  <c r="AJ249"/>
  <c r="Z247"/>
  <c r="Z242"/>
  <c r="AJ238"/>
  <c r="AJ236"/>
  <c r="Z220"/>
  <c r="Z217"/>
  <c r="AJ207"/>
  <c r="AJ205"/>
  <c r="Z197"/>
  <c r="AJ185"/>
  <c r="Z183"/>
  <c r="P448" i="10"/>
  <c r="P432"/>
  <c r="P416"/>
  <c r="P400"/>
  <c r="P384"/>
  <c r="P368"/>
  <c r="P352"/>
  <c r="P336"/>
  <c r="P320"/>
  <c r="P304"/>
  <c r="P288"/>
  <c r="P272"/>
  <c r="P256"/>
  <c r="P240"/>
  <c r="P224"/>
  <c r="P208"/>
  <c r="P192"/>
  <c r="AK467" i="11"/>
  <c r="P458" i="10"/>
  <c r="AK462" i="11"/>
  <c r="P453" i="10"/>
  <c r="AK459" i="11"/>
  <c r="P450" i="10"/>
  <c r="AK454" i="11"/>
  <c r="P445" i="10"/>
  <c r="AK451" i="11"/>
  <c r="P442" i="10"/>
  <c r="AK446" i="11"/>
  <c r="P437" i="10"/>
  <c r="AK443" i="11"/>
  <c r="P434" i="10"/>
  <c r="AK438" i="11"/>
  <c r="P429" i="10"/>
  <c r="AK435" i="11"/>
  <c r="P426" i="10"/>
  <c r="AK430" i="11"/>
  <c r="P421" i="10"/>
  <c r="AK427" i="11"/>
  <c r="P418" i="10"/>
  <c r="AK422" i="11"/>
  <c r="P413" i="10"/>
  <c r="AK419" i="11"/>
  <c r="P410" i="10"/>
  <c r="AK414" i="11"/>
  <c r="P405" i="10"/>
  <c r="AK411" i="11"/>
  <c r="P402" i="10"/>
  <c r="AK406" i="11"/>
  <c r="P397" i="10"/>
  <c r="AK403" i="11"/>
  <c r="P394" i="10"/>
  <c r="AK398" i="11"/>
  <c r="P389" i="10"/>
  <c r="AK395" i="11"/>
  <c r="P386" i="10"/>
  <c r="AK390" i="11"/>
  <c r="P381" i="10"/>
  <c r="AK387" i="11"/>
  <c r="P378" i="10"/>
  <c r="AK382" i="11"/>
  <c r="P373" i="10"/>
  <c r="AK379" i="11"/>
  <c r="P370" i="10"/>
  <c r="AK374" i="11"/>
  <c r="P365" i="10"/>
  <c r="AK371" i="11"/>
  <c r="P362" i="10"/>
  <c r="AK366" i="11"/>
  <c r="P357" i="10"/>
  <c r="AK363" i="11"/>
  <c r="P354" i="10"/>
  <c r="AK358" i="11"/>
  <c r="P349" i="10"/>
  <c r="AK355" i="11"/>
  <c r="P346" i="10"/>
  <c r="AK350" i="11"/>
  <c r="P341" i="10"/>
  <c r="AK347" i="11"/>
  <c r="P338" i="10"/>
  <c r="AK342" i="11"/>
  <c r="P333" i="10"/>
  <c r="AK339" i="11"/>
  <c r="P330" i="10"/>
  <c r="AK334" i="11"/>
  <c r="P325" i="10"/>
  <c r="AK331" i="11"/>
  <c r="P322" i="10"/>
  <c r="AK326" i="11"/>
  <c r="P317" i="10"/>
  <c r="AK323" i="11"/>
  <c r="P314" i="10"/>
  <c r="AK318" i="11"/>
  <c r="P309" i="10"/>
  <c r="AK315" i="11"/>
  <c r="P306" i="10"/>
  <c r="AK310" i="11"/>
  <c r="P301" i="10"/>
  <c r="AK307" i="11"/>
  <c r="P298" i="10"/>
  <c r="AK302" i="11"/>
  <c r="P293" i="10"/>
  <c r="AK299" i="11"/>
  <c r="P290" i="10"/>
  <c r="AK294" i="11"/>
  <c r="P285" i="10"/>
  <c r="AK291" i="11"/>
  <c r="P282" i="10"/>
  <c r="AK286" i="11"/>
  <c r="P277" i="10"/>
  <c r="AK283" i="11"/>
  <c r="P274" i="10"/>
  <c r="AK278" i="11"/>
  <c r="P269" i="10"/>
  <c r="AK275" i="11"/>
  <c r="P266" i="10"/>
  <c r="AK270" i="11"/>
  <c r="P261" i="10"/>
  <c r="AK267" i="11"/>
  <c r="P258" i="10"/>
  <c r="AK262" i="11"/>
  <c r="P253" i="10"/>
  <c r="AK259" i="11"/>
  <c r="P250" i="10"/>
  <c r="AK254" i="11"/>
  <c r="P245" i="10"/>
  <c r="AK251" i="11"/>
  <c r="P242" i="10"/>
  <c r="AK246" i="11"/>
  <c r="P237" i="10"/>
  <c r="AK243" i="11"/>
  <c r="P234" i="10"/>
  <c r="AK238" i="11"/>
  <c r="P229" i="10"/>
  <c r="AK235" i="11"/>
  <c r="P226" i="10"/>
  <c r="AK230" i="11"/>
  <c r="P221" i="10"/>
  <c r="AK227" i="11"/>
  <c r="P218" i="10"/>
  <c r="AK222" i="11"/>
  <c r="P213" i="10"/>
  <c r="AK219" i="11"/>
  <c r="P210" i="10"/>
  <c r="AK214" i="11"/>
  <c r="P205" i="10"/>
  <c r="AK211" i="11"/>
  <c r="P202" i="10"/>
  <c r="AK206" i="11"/>
  <c r="P197" i="10"/>
  <c r="AK203" i="11"/>
  <c r="P194" i="10"/>
  <c r="AK198" i="11"/>
  <c r="P189" i="10"/>
  <c r="AK195" i="11"/>
  <c r="P186" i="10"/>
  <c r="AK190" i="11"/>
  <c r="P181" i="10"/>
  <c r="AK187" i="11"/>
  <c r="P178" i="10"/>
  <c r="AK182" i="11"/>
  <c r="P173" i="10"/>
  <c r="AK179" i="11"/>
  <c r="P170" i="10"/>
  <c r="AK174" i="11"/>
  <c r="P165" i="10"/>
  <c r="Z225" i="11"/>
  <c r="AJ223"/>
  <c r="AJ221"/>
  <c r="AJ218"/>
  <c r="AJ214"/>
  <c r="AJ211"/>
  <c r="AJ209"/>
  <c r="Z206"/>
  <c r="AJ201"/>
  <c r="Z199"/>
  <c r="Z194"/>
  <c r="AJ190"/>
  <c r="AJ188"/>
  <c r="AJ184"/>
  <c r="AJ183"/>
  <c r="AJ181"/>
  <c r="AJ178"/>
  <c r="AJ176"/>
  <c r="Z175"/>
  <c r="Z173"/>
  <c r="AK461"/>
  <c r="AK453"/>
  <c r="AK445"/>
  <c r="AK437"/>
  <c r="AK429"/>
  <c r="AK421"/>
  <c r="AK413"/>
  <c r="AK405"/>
  <c r="AK397"/>
  <c r="AK389"/>
  <c r="AK381"/>
  <c r="AK373"/>
  <c r="AK365"/>
  <c r="AK357"/>
  <c r="AK349"/>
  <c r="AK341"/>
  <c r="AK333"/>
  <c r="AK325"/>
  <c r="AK317"/>
  <c r="AK309"/>
  <c r="AK301"/>
  <c r="AK293"/>
  <c r="AK285"/>
  <c r="AK277"/>
  <c r="AK269"/>
  <c r="AK261"/>
  <c r="AK253"/>
  <c r="AK245"/>
  <c r="AK237"/>
  <c r="AK229"/>
  <c r="AK221"/>
  <c r="AK213"/>
  <c r="AK205"/>
  <c r="AK197"/>
  <c r="AK189"/>
  <c r="P176" i="10"/>
  <c r="AK181" i="11"/>
  <c r="P168" i="10"/>
  <c r="AK173" i="11"/>
  <c r="P457" i="10"/>
  <c r="P449"/>
  <c r="P441"/>
  <c r="P433"/>
  <c r="P425"/>
  <c r="P417"/>
  <c r="P409"/>
  <c r="P401"/>
  <c r="P393"/>
  <c r="P385"/>
  <c r="P377"/>
  <c r="P369"/>
  <c r="P361"/>
  <c r="P353"/>
  <c r="P345"/>
  <c r="P337"/>
  <c r="P329"/>
  <c r="P321"/>
  <c r="P313"/>
  <c r="P305"/>
  <c r="P297"/>
  <c r="P289"/>
  <c r="P281"/>
  <c r="P273"/>
  <c r="P265"/>
  <c r="P257"/>
  <c r="P249"/>
  <c r="P241"/>
  <c r="P233"/>
  <c r="P225"/>
  <c r="P217"/>
  <c r="P209"/>
  <c r="P201"/>
  <c r="P193"/>
  <c r="P185"/>
  <c r="P177"/>
  <c r="AJ239" i="11"/>
  <c r="AJ237"/>
  <c r="AJ234"/>
  <c r="AJ230"/>
  <c r="AJ227"/>
  <c r="AJ225"/>
  <c r="Z222"/>
  <c r="AJ217"/>
  <c r="Z215"/>
  <c r="Z210"/>
  <c r="AJ206"/>
  <c r="AJ204"/>
  <c r="AJ200"/>
  <c r="AJ199"/>
  <c r="AJ197"/>
  <c r="AJ194"/>
  <c r="AJ192"/>
  <c r="Z191"/>
  <c r="Z189"/>
  <c r="AJ187"/>
  <c r="Z182"/>
  <c r="AJ180"/>
  <c r="Z179"/>
  <c r="Z177"/>
  <c r="AJ175"/>
  <c r="AJ173"/>
  <c r="AK466"/>
  <c r="AK465"/>
  <c r="AK458"/>
  <c r="AK457"/>
  <c r="AK450"/>
  <c r="AK449"/>
  <c r="AK442"/>
  <c r="AK441"/>
  <c r="AK434"/>
  <c r="AK433"/>
  <c r="AK426"/>
  <c r="AK425"/>
  <c r="AK418"/>
  <c r="AK417"/>
  <c r="AK410"/>
  <c r="AK409"/>
  <c r="AK402"/>
  <c r="AK401"/>
  <c r="AK394"/>
  <c r="AK393"/>
  <c r="AK386"/>
  <c r="AK385"/>
  <c r="AK378"/>
  <c r="AK377"/>
  <c r="AK370"/>
  <c r="AK369"/>
  <c r="AK362"/>
  <c r="AK361"/>
  <c r="AK354"/>
  <c r="AK353"/>
  <c r="AK346"/>
  <c r="AK345"/>
  <c r="AK338"/>
  <c r="AK337"/>
  <c r="AK330"/>
  <c r="AK329"/>
  <c r="AK322"/>
  <c r="AK321"/>
  <c r="AK314"/>
  <c r="AK313"/>
  <c r="AK306"/>
  <c r="AK305"/>
  <c r="AK298"/>
  <c r="AK297"/>
  <c r="AK290"/>
  <c r="AK289"/>
  <c r="AK282"/>
  <c r="AK281"/>
  <c r="AK274"/>
  <c r="AK273"/>
  <c r="AK266"/>
  <c r="AK265"/>
  <c r="AK258"/>
  <c r="AK257"/>
  <c r="AK250"/>
  <c r="AK249"/>
  <c r="AK242"/>
  <c r="AK241"/>
  <c r="AK234"/>
  <c r="AK233"/>
  <c r="AK226"/>
  <c r="AK225"/>
  <c r="AK218"/>
  <c r="AK217"/>
  <c r="AK210"/>
  <c r="AK209"/>
  <c r="AK202"/>
  <c r="AK201"/>
  <c r="AK194"/>
  <c r="AK193"/>
  <c r="AK186"/>
  <c r="AK185"/>
  <c r="AK178"/>
  <c r="AK177"/>
  <c r="P455" i="10"/>
  <c r="P447"/>
  <c r="P439"/>
  <c r="P431"/>
  <c r="P423"/>
  <c r="P415"/>
  <c r="P407"/>
  <c r="P399"/>
  <c r="P391"/>
  <c r="P383"/>
  <c r="P375"/>
  <c r="P367"/>
  <c r="P359"/>
  <c r="P351"/>
  <c r="P343"/>
  <c r="P335"/>
  <c r="P327"/>
  <c r="P319"/>
  <c r="P311"/>
  <c r="P303"/>
  <c r="P295"/>
  <c r="P287"/>
  <c r="P279"/>
  <c r="P271"/>
  <c r="P263"/>
  <c r="P255"/>
  <c r="P247"/>
  <c r="P239"/>
  <c r="P231"/>
  <c r="P223"/>
  <c r="P215"/>
  <c r="P207"/>
  <c r="P199"/>
  <c r="P191"/>
  <c r="P183"/>
  <c r="P175"/>
  <c r="P167"/>
  <c r="AJ213" i="11"/>
  <c r="Z212"/>
  <c r="AJ210"/>
  <c r="AJ208"/>
  <c r="Z207"/>
  <c r="Z205"/>
  <c r="AJ203"/>
  <c r="Z202"/>
  <c r="Z198"/>
  <c r="AJ196"/>
  <c r="Z195"/>
  <c r="Z193"/>
  <c r="AJ191"/>
  <c r="AJ189"/>
  <c r="AJ186"/>
  <c r="Z185"/>
  <c r="AJ182"/>
  <c r="AJ179"/>
  <c r="AJ177"/>
  <c r="Z174"/>
  <c r="P459" i="10"/>
  <c r="AK464" i="11"/>
  <c r="AK463"/>
  <c r="P454" i="10"/>
  <c r="AK460" i="11"/>
  <c r="P451" i="10"/>
  <c r="AK456" i="11"/>
  <c r="AK455"/>
  <c r="P446" i="10"/>
  <c r="AK452" i="11"/>
  <c r="P443" i="10"/>
  <c r="AK448" i="11"/>
  <c r="AK447"/>
  <c r="P438" i="10"/>
  <c r="AK444" i="11"/>
  <c r="P435" i="10"/>
  <c r="AK440" i="11"/>
  <c r="AK439"/>
  <c r="P430" i="10"/>
  <c r="AK436" i="11"/>
  <c r="P427" i="10"/>
  <c r="AK432" i="11"/>
  <c r="AK431"/>
  <c r="P422" i="10"/>
  <c r="AK428" i="11"/>
  <c r="P419" i="10"/>
  <c r="AK424" i="11"/>
  <c r="AK423"/>
  <c r="P414" i="10"/>
  <c r="AK420" i="11"/>
  <c r="P411" i="10"/>
  <c r="AK416" i="11"/>
  <c r="AK415"/>
  <c r="P406" i="10"/>
  <c r="AK412" i="11"/>
  <c r="P403" i="10"/>
  <c r="AK408" i="11"/>
  <c r="AK407"/>
  <c r="P398" i="10"/>
  <c r="AK404" i="11"/>
  <c r="P395" i="10"/>
  <c r="AK400" i="11"/>
  <c r="AK399"/>
  <c r="P390" i="10"/>
  <c r="AK396" i="11"/>
  <c r="P387" i="10"/>
  <c r="AK392" i="11"/>
  <c r="AK391"/>
  <c r="P382" i="10"/>
  <c r="AK388" i="11"/>
  <c r="P379" i="10"/>
  <c r="AK384" i="11"/>
  <c r="AK383"/>
  <c r="P374" i="10"/>
  <c r="AK380" i="11"/>
  <c r="P371" i="10"/>
  <c r="AK376" i="11"/>
  <c r="AK375"/>
  <c r="P366" i="10"/>
  <c r="AK372" i="11"/>
  <c r="P363" i="10"/>
  <c r="AK368" i="11"/>
  <c r="AK367"/>
  <c r="P358" i="10"/>
  <c r="AK364" i="11"/>
  <c r="P355" i="10"/>
  <c r="AK360" i="11"/>
  <c r="AK359"/>
  <c r="P350" i="10"/>
  <c r="AK356" i="11"/>
  <c r="P347" i="10"/>
  <c r="AK352" i="11"/>
  <c r="AK351"/>
  <c r="P342" i="10"/>
  <c r="AK348" i="11"/>
  <c r="P339" i="10"/>
  <c r="AK344" i="11"/>
  <c r="AK343"/>
  <c r="P334" i="10"/>
  <c r="AK340" i="11"/>
  <c r="P331" i="10"/>
  <c r="AK336" i="11"/>
  <c r="AK335"/>
  <c r="P326" i="10"/>
  <c r="AK332" i="11"/>
  <c r="P323" i="10"/>
  <c r="AK328" i="11"/>
  <c r="AK327"/>
  <c r="P318" i="10"/>
  <c r="AK324" i="11"/>
  <c r="P315" i="10"/>
  <c r="AK320" i="11"/>
  <c r="AK319"/>
  <c r="P310" i="10"/>
  <c r="AK316" i="11"/>
  <c r="P307" i="10"/>
  <c r="AK312" i="11"/>
  <c r="AK311"/>
  <c r="P302" i="10"/>
  <c r="AK308" i="11"/>
  <c r="P299" i="10"/>
  <c r="AK304" i="11"/>
  <c r="AK303"/>
  <c r="P294" i="10"/>
  <c r="AK300" i="11"/>
  <c r="P291" i="10"/>
  <c r="AK296" i="11"/>
  <c r="AK295"/>
  <c r="P286" i="10"/>
  <c r="AK292" i="11"/>
  <c r="P283" i="10"/>
  <c r="AK288" i="11"/>
  <c r="AK287"/>
  <c r="P278" i="10"/>
  <c r="AK284" i="11"/>
  <c r="P275" i="10"/>
  <c r="AK280" i="11"/>
  <c r="AK279"/>
  <c r="P270" i="10"/>
  <c r="AK276" i="11"/>
  <c r="P267" i="10"/>
  <c r="AK272" i="11"/>
  <c r="AK271"/>
  <c r="P262" i="10"/>
  <c r="AK268" i="11"/>
  <c r="P259" i="10"/>
  <c r="AK264" i="11"/>
  <c r="AK263"/>
  <c r="P254" i="10"/>
  <c r="AK260" i="11"/>
  <c r="P251" i="10"/>
  <c r="AK256" i="11"/>
  <c r="AK255"/>
  <c r="P246" i="10"/>
  <c r="AK252" i="11"/>
  <c r="P243" i="10"/>
  <c r="AK248" i="11"/>
  <c r="AK247"/>
  <c r="P238" i="10"/>
  <c r="AK244" i="11"/>
  <c r="P235" i="10"/>
  <c r="AK240" i="11"/>
  <c r="AK239"/>
  <c r="P230" i="10"/>
  <c r="AK236" i="11"/>
  <c r="P227" i="10"/>
  <c r="AK232" i="11"/>
  <c r="AK231"/>
  <c r="P222" i="10"/>
  <c r="AK228" i="11"/>
  <c r="P219" i="10"/>
  <c r="AK224" i="11"/>
  <c r="AK223"/>
  <c r="P214" i="10"/>
  <c r="AK220" i="11"/>
  <c r="P211" i="10"/>
  <c r="AK216" i="11"/>
  <c r="AK215"/>
  <c r="P206" i="10"/>
  <c r="AK212" i="11"/>
  <c r="P203" i="10"/>
  <c r="AK208" i="11"/>
  <c r="AK207"/>
  <c r="P198" i="10"/>
  <c r="AK204" i="11"/>
  <c r="P195" i="10"/>
  <c r="AK200" i="11"/>
  <c r="AK199"/>
  <c r="P190" i="10"/>
  <c r="AK196" i="11"/>
  <c r="P187" i="10"/>
  <c r="AK192" i="11"/>
  <c r="AK191"/>
  <c r="P182" i="10"/>
  <c r="AK188" i="11"/>
  <c r="P179" i="10"/>
  <c r="AK184" i="11"/>
  <c r="AK183"/>
  <c r="P174" i="10"/>
  <c r="AK180" i="11"/>
  <c r="P171" i="10"/>
  <c r="AK176" i="11"/>
  <c r="AK175"/>
  <c r="AK8" i="13"/>
  <c r="AK16" i="11"/>
  <c r="I8" i="9"/>
  <c r="L16" i="11"/>
  <c r="Z16" s="1"/>
  <c r="H8" i="3"/>
  <c r="F16" i="11"/>
  <c r="T16" s="1"/>
  <c r="E16"/>
  <c r="S16" s="1"/>
  <c r="I8" i="1"/>
  <c r="D16" i="11"/>
  <c r="N8" i="10"/>
  <c r="M8" i="18" s="1"/>
  <c r="AA8" s="1"/>
  <c r="Z184" i="11"/>
  <c r="I8" i="7"/>
  <c r="G8" i="6"/>
  <c r="G8" i="5"/>
  <c r="P209" i="18" l="1"/>
  <c r="P225"/>
  <c r="P265"/>
  <c r="P321"/>
  <c r="P337"/>
  <c r="P385"/>
  <c r="P443"/>
  <c r="P118"/>
  <c r="P54"/>
  <c r="P22"/>
  <c r="P89"/>
  <c r="P57"/>
  <c r="P220"/>
  <c r="P350"/>
  <c r="P394"/>
  <c r="P414"/>
  <c r="P436"/>
  <c r="P131"/>
  <c r="P67"/>
  <c r="P31"/>
  <c r="P167"/>
  <c r="P199"/>
  <c r="P231"/>
  <c r="P391"/>
  <c r="P457"/>
  <c r="P48"/>
  <c r="P16"/>
  <c r="P109"/>
  <c r="P206"/>
  <c r="P302"/>
  <c r="P324"/>
  <c r="P346"/>
  <c r="P87"/>
  <c r="P409"/>
  <c r="P197"/>
  <c r="P213"/>
  <c r="P229"/>
  <c r="P245"/>
  <c r="P277"/>
  <c r="P309"/>
  <c r="P325"/>
  <c r="P341"/>
  <c r="P389"/>
  <c r="P423"/>
  <c r="P455"/>
  <c r="P162"/>
  <c r="P146"/>
  <c r="P130"/>
  <c r="P114"/>
  <c r="P90"/>
  <c r="P74"/>
  <c r="P26"/>
  <c r="P147"/>
  <c r="P113"/>
  <c r="P81"/>
  <c r="P49"/>
  <c r="P268"/>
  <c r="P290"/>
  <c r="P332"/>
  <c r="P398"/>
  <c r="P420"/>
  <c r="P91"/>
  <c r="P59"/>
  <c r="P13"/>
  <c r="P27"/>
  <c r="P279"/>
  <c r="P375"/>
  <c r="P152"/>
  <c r="P120"/>
  <c r="P88"/>
  <c r="P238"/>
  <c r="P270"/>
  <c r="P412"/>
  <c r="P103"/>
  <c r="P25"/>
  <c r="P39"/>
  <c r="P171"/>
  <c r="P187"/>
  <c r="P235"/>
  <c r="P251"/>
  <c r="P283"/>
  <c r="P299"/>
  <c r="P315"/>
  <c r="P331"/>
  <c r="P347"/>
  <c r="P363"/>
  <c r="P387"/>
  <c r="P395"/>
  <c r="P429"/>
  <c r="P148"/>
  <c r="P68"/>
  <c r="P36"/>
  <c r="P20"/>
  <c r="P190"/>
  <c r="P212"/>
  <c r="P254"/>
  <c r="P276"/>
  <c r="P298"/>
  <c r="P318"/>
  <c r="P340"/>
  <c r="P364"/>
  <c r="P386"/>
  <c r="P428"/>
  <c r="P143"/>
  <c r="P111"/>
  <c r="P223" i="11"/>
  <c r="P323"/>
  <c r="P332"/>
  <c r="P207"/>
  <c r="P231"/>
  <c r="P281"/>
  <c r="P371"/>
  <c r="P387"/>
  <c r="P461"/>
  <c r="P99"/>
  <c r="P59"/>
  <c r="P206"/>
  <c r="P294"/>
  <c r="P460"/>
  <c r="P84"/>
  <c r="P184"/>
  <c r="P404"/>
  <c r="P74"/>
  <c r="P247"/>
  <c r="P181"/>
  <c r="P263"/>
  <c r="P295"/>
  <c r="P427"/>
  <c r="P443"/>
  <c r="P459"/>
  <c r="P69"/>
  <c r="P276"/>
  <c r="P396"/>
  <c r="P426"/>
  <c r="P120"/>
  <c r="P88"/>
  <c r="P25"/>
  <c r="P244"/>
  <c r="P382"/>
  <c r="P126"/>
  <c r="P94"/>
  <c r="P179"/>
  <c r="P187"/>
  <c r="P211"/>
  <c r="P219"/>
  <c r="P243"/>
  <c r="P253"/>
  <c r="P277"/>
  <c r="P285"/>
  <c r="P303"/>
  <c r="P311"/>
  <c r="P319"/>
  <c r="P327"/>
  <c r="P335"/>
  <c r="P343"/>
  <c r="P351"/>
  <c r="P359"/>
  <c r="P367"/>
  <c r="P375"/>
  <c r="P383"/>
  <c r="P391"/>
  <c r="P407"/>
  <c r="P167"/>
  <c r="P135"/>
  <c r="P71"/>
  <c r="P63"/>
  <c r="P214"/>
  <c r="P228"/>
  <c r="P272"/>
  <c r="P334"/>
  <c r="P348"/>
  <c r="P392"/>
  <c r="P454"/>
  <c r="P170"/>
  <c r="P43"/>
  <c r="P180"/>
  <c r="P220"/>
  <c r="P240"/>
  <c r="P258"/>
  <c r="P306"/>
  <c r="P324"/>
  <c r="P462"/>
  <c r="P130"/>
  <c r="P114"/>
  <c r="P66"/>
  <c r="P183"/>
  <c r="P273"/>
  <c r="P339"/>
  <c r="P395"/>
  <c r="P411"/>
  <c r="P421"/>
  <c r="P171"/>
  <c r="P107"/>
  <c r="P222"/>
  <c r="P370"/>
  <c r="P68"/>
  <c r="P34"/>
  <c r="P176"/>
  <c r="P266"/>
  <c r="P282"/>
  <c r="P350"/>
  <c r="P386"/>
  <c r="P154"/>
  <c r="P28"/>
  <c r="P415"/>
  <c r="P205"/>
  <c r="P221"/>
  <c r="P255"/>
  <c r="P271"/>
  <c r="P287"/>
  <c r="P353"/>
  <c r="P401"/>
  <c r="P419"/>
  <c r="P467"/>
  <c r="P109"/>
  <c r="P93"/>
  <c r="P202"/>
  <c r="P322"/>
  <c r="P380"/>
  <c r="P72"/>
  <c r="P192"/>
  <c r="P296"/>
  <c r="P328"/>
  <c r="P364"/>
  <c r="P432"/>
  <c r="P78"/>
  <c r="P32"/>
  <c r="P193"/>
  <c r="P201"/>
  <c r="P233"/>
  <c r="P259"/>
  <c r="P267"/>
  <c r="P275"/>
  <c r="P291"/>
  <c r="P325"/>
  <c r="P333"/>
  <c r="P357"/>
  <c r="P423"/>
  <c r="P431"/>
  <c r="P439"/>
  <c r="P455"/>
  <c r="P463"/>
  <c r="P153"/>
  <c r="P145"/>
  <c r="P129"/>
  <c r="P121"/>
  <c r="P89"/>
  <c r="P81"/>
  <c r="P57"/>
  <c r="P238"/>
  <c r="P254"/>
  <c r="P268"/>
  <c r="P284"/>
  <c r="P300"/>
  <c r="P316"/>
  <c r="P358"/>
  <c r="P434"/>
  <c r="P160"/>
  <c r="P80"/>
  <c r="P30"/>
  <c r="P29"/>
  <c r="P21"/>
  <c r="P200"/>
  <c r="P216"/>
  <c r="P252"/>
  <c r="P408"/>
  <c r="P168"/>
  <c r="P102"/>
  <c r="P40"/>
  <c r="P24"/>
  <c r="V356" i="18"/>
  <c r="P356" s="1"/>
  <c r="V394"/>
  <c r="V10"/>
  <c r="P10" s="1"/>
  <c r="V420"/>
  <c r="V227"/>
  <c r="P227" s="1"/>
  <c r="V35"/>
  <c r="P35" s="1"/>
  <c r="V134"/>
  <c r="P134" s="1"/>
  <c r="V67"/>
  <c r="V330"/>
  <c r="P330" s="1"/>
  <c r="V339"/>
  <c r="P339" s="1"/>
  <c r="V38"/>
  <c r="P38" s="1"/>
  <c r="V220"/>
  <c r="V139"/>
  <c r="P139" s="1"/>
  <c r="V142"/>
  <c r="P142" s="1"/>
  <c r="V156"/>
  <c r="P156" s="1"/>
  <c r="V202"/>
  <c r="P202" s="1"/>
  <c r="V458"/>
  <c r="P458" s="1"/>
  <c r="V309"/>
  <c r="AA295"/>
  <c r="P295" s="1"/>
  <c r="AA303"/>
  <c r="P303" s="1"/>
  <c r="AA327"/>
  <c r="P327" s="1"/>
  <c r="AA343"/>
  <c r="P343" s="1"/>
  <c r="AA367"/>
  <c r="P367" s="1"/>
  <c r="AA375"/>
  <c r="AA415"/>
  <c r="P415" s="1"/>
  <c r="AA431"/>
  <c r="P431" s="1"/>
  <c r="V284"/>
  <c r="P284" s="1"/>
  <c r="V12"/>
  <c r="P12" s="1"/>
  <c r="V99"/>
  <c r="P99" s="1"/>
  <c r="V341"/>
  <c r="V266"/>
  <c r="P266" s="1"/>
  <c r="V96"/>
  <c r="P96" s="1"/>
  <c r="V188"/>
  <c r="P188" s="1"/>
  <c r="V316"/>
  <c r="P316" s="1"/>
  <c r="V452"/>
  <c r="P452" s="1"/>
  <c r="V68"/>
  <c r="V267"/>
  <c r="P267" s="1"/>
  <c r="V124"/>
  <c r="P124" s="1"/>
  <c r="V51"/>
  <c r="P51" s="1"/>
  <c r="V74"/>
  <c r="V234"/>
  <c r="P234" s="1"/>
  <c r="V362"/>
  <c r="P362" s="1"/>
  <c r="V133"/>
  <c r="P133" s="1"/>
  <c r="V197"/>
  <c r="V42"/>
  <c r="P42" s="1"/>
  <c r="V252"/>
  <c r="P252" s="1"/>
  <c r="V388"/>
  <c r="P388" s="1"/>
  <c r="V107"/>
  <c r="P107" s="1"/>
  <c r="V369"/>
  <c r="P369" s="1"/>
  <c r="V195"/>
  <c r="P195" s="1"/>
  <c r="V411"/>
  <c r="P411" s="1"/>
  <c r="V83"/>
  <c r="P83" s="1"/>
  <c r="V19"/>
  <c r="P19" s="1"/>
  <c r="V409"/>
  <c r="V170"/>
  <c r="P170" s="1"/>
  <c r="V298"/>
  <c r="V426"/>
  <c r="V429"/>
  <c r="AA263"/>
  <c r="P263" s="1"/>
  <c r="AA279"/>
  <c r="V204"/>
  <c r="P204" s="1"/>
  <c r="V268"/>
  <c r="V336"/>
  <c r="P336" s="1"/>
  <c r="V404"/>
  <c r="P404" s="1"/>
  <c r="V155"/>
  <c r="P155" s="1"/>
  <c r="V225"/>
  <c r="V453"/>
  <c r="P453" s="1"/>
  <c r="V26"/>
  <c r="V219"/>
  <c r="P219" s="1"/>
  <c r="V323"/>
  <c r="P323" s="1"/>
  <c r="V164"/>
  <c r="P164" s="1"/>
  <c r="V103"/>
  <c r="V71"/>
  <c r="P71" s="1"/>
  <c r="V39"/>
  <c r="V177"/>
  <c r="P177" s="1"/>
  <c r="V321"/>
  <c r="V150"/>
  <c r="P150" s="1"/>
  <c r="V50"/>
  <c r="P50" s="1"/>
  <c r="V194"/>
  <c r="P194" s="1"/>
  <c r="V258"/>
  <c r="P258" s="1"/>
  <c r="V322"/>
  <c r="P322" s="1"/>
  <c r="V386"/>
  <c r="V450"/>
  <c r="P450" s="1"/>
  <c r="V109"/>
  <c r="V169"/>
  <c r="P169" s="1"/>
  <c r="V397"/>
  <c r="P397" s="1"/>
  <c r="V56"/>
  <c r="P56" s="1"/>
  <c r="V172"/>
  <c r="P172" s="1"/>
  <c r="V236"/>
  <c r="P236" s="1"/>
  <c r="V300"/>
  <c r="P300" s="1"/>
  <c r="V372"/>
  <c r="P372" s="1"/>
  <c r="V436"/>
  <c r="V123"/>
  <c r="P123" s="1"/>
  <c r="V337"/>
  <c r="V84"/>
  <c r="P84" s="1"/>
  <c r="V187"/>
  <c r="V255"/>
  <c r="P255" s="1"/>
  <c r="V403"/>
  <c r="P403" s="1"/>
  <c r="V132"/>
  <c r="P132" s="1"/>
  <c r="V87"/>
  <c r="V55"/>
  <c r="P55" s="1"/>
  <c r="V23"/>
  <c r="P23" s="1"/>
  <c r="V249"/>
  <c r="P249" s="1"/>
  <c r="V393"/>
  <c r="P393" s="1"/>
  <c r="V86"/>
  <c r="P86" s="1"/>
  <c r="V14"/>
  <c r="P14" s="1"/>
  <c r="V226"/>
  <c r="P226" s="1"/>
  <c r="V290"/>
  <c r="V354"/>
  <c r="P354" s="1"/>
  <c r="V418"/>
  <c r="P418" s="1"/>
  <c r="V141"/>
  <c r="P141" s="1"/>
  <c r="V285"/>
  <c r="P285" s="1"/>
  <c r="V110"/>
  <c r="P110" s="1"/>
  <c r="V28"/>
  <c r="P28" s="1"/>
  <c r="V180"/>
  <c r="P180" s="1"/>
  <c r="V212"/>
  <c r="V244"/>
  <c r="P244" s="1"/>
  <c r="V276"/>
  <c r="V308"/>
  <c r="P308" s="1"/>
  <c r="V348"/>
  <c r="P348" s="1"/>
  <c r="V380"/>
  <c r="P380" s="1"/>
  <c r="V412"/>
  <c r="V444"/>
  <c r="P444" s="1"/>
  <c r="V147"/>
  <c r="V115"/>
  <c r="P115" s="1"/>
  <c r="V281"/>
  <c r="P281" s="1"/>
  <c r="V401"/>
  <c r="P401" s="1"/>
  <c r="V114"/>
  <c r="V52"/>
  <c r="P52" s="1"/>
  <c r="V171"/>
  <c r="V203"/>
  <c r="P203" s="1"/>
  <c r="V235"/>
  <c r="V275"/>
  <c r="P275" s="1"/>
  <c r="V371"/>
  <c r="P371" s="1"/>
  <c r="V427"/>
  <c r="P427" s="1"/>
  <c r="V148"/>
  <c r="V116"/>
  <c r="P116" s="1"/>
  <c r="V95"/>
  <c r="P95" s="1"/>
  <c r="V79"/>
  <c r="P79" s="1"/>
  <c r="V63"/>
  <c r="P63" s="1"/>
  <c r="V47"/>
  <c r="P47" s="1"/>
  <c r="V31"/>
  <c r="V15"/>
  <c r="P15" s="1"/>
  <c r="V217"/>
  <c r="P217" s="1"/>
  <c r="V289"/>
  <c r="P289" s="1"/>
  <c r="V361"/>
  <c r="P361" s="1"/>
  <c r="V433"/>
  <c r="P433" s="1"/>
  <c r="V118"/>
  <c r="V66"/>
  <c r="P66" s="1"/>
  <c r="V30"/>
  <c r="P30" s="1"/>
  <c r="V178"/>
  <c r="P178" s="1"/>
  <c r="V210"/>
  <c r="P210" s="1"/>
  <c r="V242"/>
  <c r="P242" s="1"/>
  <c r="V274"/>
  <c r="P274" s="1"/>
  <c r="V306"/>
  <c r="P306" s="1"/>
  <c r="V338"/>
  <c r="P338" s="1"/>
  <c r="V370"/>
  <c r="P370" s="1"/>
  <c r="V402"/>
  <c r="P402" s="1"/>
  <c r="V434"/>
  <c r="P434" s="1"/>
  <c r="V157"/>
  <c r="P157" s="1"/>
  <c r="V125"/>
  <c r="P125" s="1"/>
  <c r="V229"/>
  <c r="V345"/>
  <c r="P345" s="1"/>
  <c r="V457"/>
  <c r="V82"/>
  <c r="P82" s="1"/>
  <c r="V48"/>
  <c r="V32"/>
  <c r="P32" s="1"/>
  <c r="V20"/>
  <c r="V196"/>
  <c r="P196" s="1"/>
  <c r="V228"/>
  <c r="P228" s="1"/>
  <c r="V260"/>
  <c r="P260" s="1"/>
  <c r="V292"/>
  <c r="P292" s="1"/>
  <c r="V328"/>
  <c r="P328" s="1"/>
  <c r="V364"/>
  <c r="V396"/>
  <c r="P396" s="1"/>
  <c r="V428"/>
  <c r="V163"/>
  <c r="P163" s="1"/>
  <c r="V131"/>
  <c r="V185"/>
  <c r="P185" s="1"/>
  <c r="V313"/>
  <c r="P313" s="1"/>
  <c r="V425"/>
  <c r="P425" s="1"/>
  <c r="V98"/>
  <c r="P98" s="1"/>
  <c r="V40"/>
  <c r="P40" s="1"/>
  <c r="V179"/>
  <c r="P179" s="1"/>
  <c r="V211"/>
  <c r="P211" s="1"/>
  <c r="V243"/>
  <c r="P243" s="1"/>
  <c r="V291"/>
  <c r="P291" s="1"/>
  <c r="V391"/>
  <c r="V439"/>
  <c r="P439" s="1"/>
  <c r="V140"/>
  <c r="P140" s="1"/>
  <c r="V108"/>
  <c r="P108" s="1"/>
  <c r="V91"/>
  <c r="V75"/>
  <c r="P75" s="1"/>
  <c r="V59"/>
  <c r="V43"/>
  <c r="P43" s="1"/>
  <c r="V27"/>
  <c r="V9"/>
  <c r="P9" s="1"/>
  <c r="V233"/>
  <c r="P233" s="1"/>
  <c r="V305"/>
  <c r="P305" s="1"/>
  <c r="V377"/>
  <c r="P377" s="1"/>
  <c r="V449"/>
  <c r="P449" s="1"/>
  <c r="V94"/>
  <c r="P94" s="1"/>
  <c r="V58"/>
  <c r="P58" s="1"/>
  <c r="V22"/>
  <c r="V186"/>
  <c r="P186" s="1"/>
  <c r="V218"/>
  <c r="P218" s="1"/>
  <c r="V250"/>
  <c r="P250" s="1"/>
  <c r="V282"/>
  <c r="P282" s="1"/>
  <c r="V314"/>
  <c r="P314" s="1"/>
  <c r="V346"/>
  <c r="V378"/>
  <c r="P378" s="1"/>
  <c r="V410"/>
  <c r="P410" s="1"/>
  <c r="V442"/>
  <c r="P442" s="1"/>
  <c r="V149"/>
  <c r="P149" s="1"/>
  <c r="V117"/>
  <c r="P117" s="1"/>
  <c r="V253"/>
  <c r="P253" s="1"/>
  <c r="V373"/>
  <c r="P373" s="1"/>
  <c r="V146"/>
  <c r="V70"/>
  <c r="P70" s="1"/>
  <c r="V168"/>
  <c r="P168" s="1"/>
  <c r="V176"/>
  <c r="P176" s="1"/>
  <c r="V184"/>
  <c r="P184" s="1"/>
  <c r="V192"/>
  <c r="P192" s="1"/>
  <c r="V200"/>
  <c r="P200" s="1"/>
  <c r="V208"/>
  <c r="P208" s="1"/>
  <c r="V216"/>
  <c r="P216" s="1"/>
  <c r="V224"/>
  <c r="P224" s="1"/>
  <c r="V232"/>
  <c r="P232" s="1"/>
  <c r="V240"/>
  <c r="P240" s="1"/>
  <c r="V248"/>
  <c r="P248" s="1"/>
  <c r="V256"/>
  <c r="P256" s="1"/>
  <c r="V264"/>
  <c r="P264" s="1"/>
  <c r="V272"/>
  <c r="P272" s="1"/>
  <c r="V280"/>
  <c r="P280" s="1"/>
  <c r="V288"/>
  <c r="P288" s="1"/>
  <c r="V296"/>
  <c r="P296" s="1"/>
  <c r="V304"/>
  <c r="P304" s="1"/>
  <c r="V312"/>
  <c r="P312" s="1"/>
  <c r="V320"/>
  <c r="P320" s="1"/>
  <c r="V332"/>
  <c r="V344"/>
  <c r="P344" s="1"/>
  <c r="V352"/>
  <c r="P352" s="1"/>
  <c r="V360"/>
  <c r="P360" s="1"/>
  <c r="V368"/>
  <c r="P368" s="1"/>
  <c r="V376"/>
  <c r="P376" s="1"/>
  <c r="V384"/>
  <c r="P384" s="1"/>
  <c r="V392"/>
  <c r="P392" s="1"/>
  <c r="V400"/>
  <c r="P400" s="1"/>
  <c r="V408"/>
  <c r="P408" s="1"/>
  <c r="V416"/>
  <c r="P416" s="1"/>
  <c r="V424"/>
  <c r="P424" s="1"/>
  <c r="V432"/>
  <c r="P432" s="1"/>
  <c r="V440"/>
  <c r="P440" s="1"/>
  <c r="V448"/>
  <c r="P448" s="1"/>
  <c r="V456"/>
  <c r="P456" s="1"/>
  <c r="V159"/>
  <c r="P159" s="1"/>
  <c r="V151"/>
  <c r="P151" s="1"/>
  <c r="V143"/>
  <c r="V135"/>
  <c r="P135" s="1"/>
  <c r="V127"/>
  <c r="P127" s="1"/>
  <c r="V119"/>
  <c r="P119" s="1"/>
  <c r="V111"/>
  <c r="V165"/>
  <c r="P165" s="1"/>
  <c r="V209"/>
  <c r="V237"/>
  <c r="P237" s="1"/>
  <c r="V265"/>
  <c r="V297"/>
  <c r="P297" s="1"/>
  <c r="V329"/>
  <c r="P329" s="1"/>
  <c r="V353"/>
  <c r="P353" s="1"/>
  <c r="V385"/>
  <c r="V413"/>
  <c r="P413" s="1"/>
  <c r="V437"/>
  <c r="P437" s="1"/>
  <c r="V158"/>
  <c r="P158" s="1"/>
  <c r="V126"/>
  <c r="P126" s="1"/>
  <c r="V104"/>
  <c r="P104" s="1"/>
  <c r="V90"/>
  <c r="V76"/>
  <c r="P76" s="1"/>
  <c r="V62"/>
  <c r="P62" s="1"/>
  <c r="V46"/>
  <c r="P46" s="1"/>
  <c r="V34"/>
  <c r="P34" s="1"/>
  <c r="V18"/>
  <c r="P18" s="1"/>
  <c r="V167"/>
  <c r="V175"/>
  <c r="P175" s="1"/>
  <c r="V183"/>
  <c r="P183" s="1"/>
  <c r="V191"/>
  <c r="P191" s="1"/>
  <c r="V199"/>
  <c r="V207"/>
  <c r="P207" s="1"/>
  <c r="V215"/>
  <c r="P215" s="1"/>
  <c r="V223"/>
  <c r="P223" s="1"/>
  <c r="V231"/>
  <c r="V239"/>
  <c r="P239" s="1"/>
  <c r="V247"/>
  <c r="P247" s="1"/>
  <c r="V259"/>
  <c r="P259" s="1"/>
  <c r="V271"/>
  <c r="P271" s="1"/>
  <c r="V287"/>
  <c r="P287" s="1"/>
  <c r="V307"/>
  <c r="P307" s="1"/>
  <c r="V335"/>
  <c r="P335" s="1"/>
  <c r="V355"/>
  <c r="P355" s="1"/>
  <c r="V379"/>
  <c r="P379" s="1"/>
  <c r="V395"/>
  <c r="V407"/>
  <c r="P407" s="1"/>
  <c r="V423"/>
  <c r="V435"/>
  <c r="P435" s="1"/>
  <c r="V443"/>
  <c r="V160"/>
  <c r="P160" s="1"/>
  <c r="V152"/>
  <c r="V144"/>
  <c r="P144" s="1"/>
  <c r="V136"/>
  <c r="P136" s="1"/>
  <c r="V128"/>
  <c r="P128" s="1"/>
  <c r="V120"/>
  <c r="V112"/>
  <c r="P112" s="1"/>
  <c r="V105"/>
  <c r="P105" s="1"/>
  <c r="V101"/>
  <c r="P101" s="1"/>
  <c r="V97"/>
  <c r="P97" s="1"/>
  <c r="V93"/>
  <c r="P93" s="1"/>
  <c r="V89"/>
  <c r="V85"/>
  <c r="P85" s="1"/>
  <c r="V81"/>
  <c r="V77"/>
  <c r="P77" s="1"/>
  <c r="V73"/>
  <c r="P73" s="1"/>
  <c r="V69"/>
  <c r="P69" s="1"/>
  <c r="V65"/>
  <c r="P65" s="1"/>
  <c r="V61"/>
  <c r="P61" s="1"/>
  <c r="V57"/>
  <c r="V53"/>
  <c r="P53" s="1"/>
  <c r="V49"/>
  <c r="V45"/>
  <c r="P45" s="1"/>
  <c r="V41"/>
  <c r="P41" s="1"/>
  <c r="V37"/>
  <c r="P37" s="1"/>
  <c r="V33"/>
  <c r="P33" s="1"/>
  <c r="V29"/>
  <c r="P29" s="1"/>
  <c r="V25"/>
  <c r="V21"/>
  <c r="P21" s="1"/>
  <c r="V17"/>
  <c r="P17" s="1"/>
  <c r="V11"/>
  <c r="P11" s="1"/>
  <c r="V173"/>
  <c r="P173" s="1"/>
  <c r="V189"/>
  <c r="P189" s="1"/>
  <c r="V205"/>
  <c r="P205" s="1"/>
  <c r="V221"/>
  <c r="P221" s="1"/>
  <c r="V245"/>
  <c r="V261"/>
  <c r="P261" s="1"/>
  <c r="V277"/>
  <c r="V301"/>
  <c r="P301" s="1"/>
  <c r="V317"/>
  <c r="P317" s="1"/>
  <c r="V333"/>
  <c r="P333" s="1"/>
  <c r="V349"/>
  <c r="P349" s="1"/>
  <c r="V365"/>
  <c r="P365" s="1"/>
  <c r="V389"/>
  <c r="V405"/>
  <c r="P405" s="1"/>
  <c r="V421"/>
  <c r="P421" s="1"/>
  <c r="V445"/>
  <c r="P445" s="1"/>
  <c r="V162"/>
  <c r="V138"/>
  <c r="P138" s="1"/>
  <c r="V122"/>
  <c r="P122" s="1"/>
  <c r="V100"/>
  <c r="P100" s="1"/>
  <c r="V88"/>
  <c r="V80"/>
  <c r="P80" s="1"/>
  <c r="V72"/>
  <c r="P72" s="1"/>
  <c r="V64"/>
  <c r="P64" s="1"/>
  <c r="V54"/>
  <c r="V44"/>
  <c r="P44" s="1"/>
  <c r="V36"/>
  <c r="V24"/>
  <c r="P24" s="1"/>
  <c r="V16"/>
  <c r="V166"/>
  <c r="P166" s="1"/>
  <c r="V174"/>
  <c r="P174" s="1"/>
  <c r="V182"/>
  <c r="P182" s="1"/>
  <c r="V190"/>
  <c r="V198"/>
  <c r="P198" s="1"/>
  <c r="V206"/>
  <c r="V214"/>
  <c r="P214" s="1"/>
  <c r="V222"/>
  <c r="P222" s="1"/>
  <c r="V230"/>
  <c r="P230" s="1"/>
  <c r="V238"/>
  <c r="V246"/>
  <c r="P246" s="1"/>
  <c r="V254"/>
  <c r="V262"/>
  <c r="P262" s="1"/>
  <c r="V270"/>
  <c r="V278"/>
  <c r="P278" s="1"/>
  <c r="V286"/>
  <c r="P286" s="1"/>
  <c r="V294"/>
  <c r="P294" s="1"/>
  <c r="V302"/>
  <c r="V310"/>
  <c r="P310" s="1"/>
  <c r="V318"/>
  <c r="V326"/>
  <c r="P326" s="1"/>
  <c r="V334"/>
  <c r="P334" s="1"/>
  <c r="V342"/>
  <c r="P342" s="1"/>
  <c r="V350"/>
  <c r="V358"/>
  <c r="P358" s="1"/>
  <c r="V366"/>
  <c r="P366" s="1"/>
  <c r="V374"/>
  <c r="P374" s="1"/>
  <c r="V382"/>
  <c r="P382" s="1"/>
  <c r="V390"/>
  <c r="P390" s="1"/>
  <c r="V398"/>
  <c r="V406"/>
  <c r="P406" s="1"/>
  <c r="V414"/>
  <c r="V422"/>
  <c r="P422" s="1"/>
  <c r="V430"/>
  <c r="P430" s="1"/>
  <c r="V438"/>
  <c r="P438" s="1"/>
  <c r="V446"/>
  <c r="P446" s="1"/>
  <c r="V454"/>
  <c r="P454" s="1"/>
  <c r="V161"/>
  <c r="P161" s="1"/>
  <c r="V153"/>
  <c r="P153" s="1"/>
  <c r="V145"/>
  <c r="P145" s="1"/>
  <c r="V137"/>
  <c r="P137" s="1"/>
  <c r="V129"/>
  <c r="P129" s="1"/>
  <c r="V121"/>
  <c r="P121" s="1"/>
  <c r="V113"/>
  <c r="V181"/>
  <c r="P181" s="1"/>
  <c r="V213"/>
  <c r="V241"/>
  <c r="P241" s="1"/>
  <c r="V269"/>
  <c r="P269" s="1"/>
  <c r="V293"/>
  <c r="P293" s="1"/>
  <c r="V325"/>
  <c r="V357"/>
  <c r="P357" s="1"/>
  <c r="V381"/>
  <c r="P381" s="1"/>
  <c r="V417"/>
  <c r="P417" s="1"/>
  <c r="V441"/>
  <c r="P441" s="1"/>
  <c r="V154"/>
  <c r="P154" s="1"/>
  <c r="V130"/>
  <c r="V102"/>
  <c r="P102" s="1"/>
  <c r="V92"/>
  <c r="P92" s="1"/>
  <c r="V78"/>
  <c r="P78" s="1"/>
  <c r="V60"/>
  <c r="P60" s="1"/>
  <c r="H16" i="11"/>
  <c r="V16" s="1"/>
  <c r="H8" i="18"/>
  <c r="V8" s="1"/>
  <c r="V209" i="11"/>
  <c r="P209" s="1"/>
  <c r="V201" i="18"/>
  <c r="P201" s="1"/>
  <c r="X426"/>
  <c r="P426" s="1"/>
  <c r="X434" i="11"/>
  <c r="W45"/>
  <c r="I8" i="18"/>
  <c r="W8" s="1"/>
  <c r="W121" i="11"/>
  <c r="W113" i="18"/>
  <c r="S8"/>
  <c r="Q18" i="13"/>
  <c r="Q256"/>
  <c r="Q174"/>
  <c r="Q320"/>
  <c r="Q146"/>
  <c r="Q124"/>
  <c r="Q118"/>
  <c r="Q64"/>
  <c r="Q65"/>
  <c r="Q14"/>
  <c r="Q178"/>
  <c r="Q209"/>
  <c r="Q232"/>
  <c r="Q246"/>
  <c r="Q273"/>
  <c r="Q306"/>
  <c r="Q337"/>
  <c r="Q370"/>
  <c r="Q401"/>
  <c r="Q451"/>
  <c r="Q175"/>
  <c r="Q204"/>
  <c r="Q214"/>
  <c r="Q237"/>
  <c r="Q199"/>
  <c r="Q228"/>
  <c r="Q245"/>
  <c r="Q311"/>
  <c r="Q317"/>
  <c r="Q350"/>
  <c r="Q381"/>
  <c r="Q176"/>
  <c r="Q194"/>
  <c r="Q225"/>
  <c r="Q258"/>
  <c r="Q289"/>
  <c r="Q347"/>
  <c r="Q376"/>
  <c r="Q409"/>
  <c r="Q428"/>
  <c r="Q456"/>
  <c r="Q166"/>
  <c r="Q197"/>
  <c r="Q261"/>
  <c r="Q294"/>
  <c r="Q319"/>
  <c r="Q348"/>
  <c r="Q389"/>
  <c r="Q426"/>
  <c r="Q454"/>
  <c r="Q190"/>
  <c r="Q221"/>
  <c r="Q263"/>
  <c r="Q292"/>
  <c r="Q327"/>
  <c r="Q356"/>
  <c r="Q397"/>
  <c r="Q429"/>
  <c r="Q446"/>
  <c r="Q192"/>
  <c r="Q275"/>
  <c r="Q339"/>
  <c r="Q403"/>
  <c r="Q254"/>
  <c r="Q361"/>
  <c r="Q185"/>
  <c r="Q336"/>
  <c r="Q411"/>
  <c r="Q163"/>
  <c r="Q84"/>
  <c r="Q35"/>
  <c r="Q79"/>
  <c r="Q39"/>
  <c r="Q17"/>
  <c r="Q132"/>
  <c r="Q66"/>
  <c r="Q70"/>
  <c r="Q113"/>
  <c r="Q107"/>
  <c r="Q81"/>
  <c r="Q73"/>
  <c r="Q47"/>
  <c r="Q41"/>
  <c r="Q15"/>
  <c r="Q171"/>
  <c r="Q177"/>
  <c r="Q200"/>
  <c r="Q210"/>
  <c r="Q235"/>
  <c r="Q242"/>
  <c r="Q264"/>
  <c r="Q274"/>
  <c r="Q299"/>
  <c r="Q305"/>
  <c r="Q328"/>
  <c r="Q338"/>
  <c r="Q363"/>
  <c r="Q369"/>
  <c r="Q392"/>
  <c r="Q402"/>
  <c r="Q435"/>
  <c r="Q172"/>
  <c r="Q182"/>
  <c r="Q207"/>
  <c r="Q213"/>
  <c r="Q236"/>
  <c r="Q240"/>
  <c r="Q253"/>
  <c r="Q271"/>
  <c r="Q277"/>
  <c r="Q300"/>
  <c r="Q310"/>
  <c r="Q335"/>
  <c r="Q341"/>
  <c r="Q364"/>
  <c r="Q374"/>
  <c r="Q399"/>
  <c r="Q405"/>
  <c r="Q410"/>
  <c r="Q431"/>
  <c r="Q438"/>
  <c r="Q167"/>
  <c r="Q173"/>
  <c r="Q196"/>
  <c r="Q206"/>
  <c r="Q231"/>
  <c r="Q244"/>
  <c r="Q248"/>
  <c r="Q255"/>
  <c r="Q279"/>
  <c r="Q285"/>
  <c r="Q308"/>
  <c r="Q318"/>
  <c r="Q343"/>
  <c r="Q349"/>
  <c r="Q372"/>
  <c r="Q382"/>
  <c r="Q407"/>
  <c r="Q439"/>
  <c r="Q208"/>
  <c r="Q259"/>
  <c r="Q298"/>
  <c r="Q323"/>
  <c r="Q362"/>
  <c r="Q387"/>
  <c r="Q427"/>
  <c r="Q449"/>
  <c r="Q202"/>
  <c r="Q227"/>
  <c r="Q238"/>
  <c r="Q436"/>
  <c r="Q313"/>
  <c r="Q377"/>
  <c r="Q448"/>
  <c r="Q201"/>
  <c r="Q288"/>
  <c r="Q352"/>
  <c r="Q148"/>
  <c r="Q131"/>
  <c r="Q82"/>
  <c r="Q69"/>
  <c r="Q20"/>
  <c r="Q158"/>
  <c r="Q154"/>
  <c r="Q150"/>
  <c r="Q145"/>
  <c r="Q141"/>
  <c r="Q137"/>
  <c r="Q126"/>
  <c r="Q120"/>
  <c r="Q90"/>
  <c r="Q60"/>
  <c r="Q30"/>
  <c r="Q162"/>
  <c r="Q149"/>
  <c r="Q100"/>
  <c r="Q83"/>
  <c r="Q34"/>
  <c r="Q21"/>
  <c r="Q159"/>
  <c r="Q155"/>
  <c r="Q151"/>
  <c r="Q144"/>
  <c r="Q140"/>
  <c r="Q136"/>
  <c r="Q127"/>
  <c r="Q123"/>
  <c r="Q119"/>
  <c r="Q112"/>
  <c r="Q108"/>
  <c r="Q104"/>
  <c r="Q95"/>
  <c r="Q91"/>
  <c r="Q87"/>
  <c r="Q80"/>
  <c r="Q76"/>
  <c r="Q72"/>
  <c r="Q63"/>
  <c r="Q59"/>
  <c r="Q55"/>
  <c r="Q48"/>
  <c r="Q44"/>
  <c r="Q40"/>
  <c r="Q31"/>
  <c r="Q27"/>
  <c r="Q23"/>
  <c r="Q16"/>
  <c r="Q12"/>
  <c r="Q92"/>
  <c r="Q58"/>
  <c r="Q32"/>
  <c r="Q24"/>
  <c r="Q168"/>
  <c r="Q203"/>
  <c r="Q241"/>
  <c r="Q267"/>
  <c r="Q296"/>
  <c r="Q331"/>
  <c r="Q360"/>
  <c r="Q395"/>
  <c r="Q419"/>
  <c r="Q181"/>
  <c r="Q252"/>
  <c r="Q268"/>
  <c r="Q278"/>
  <c r="Q303"/>
  <c r="Q309"/>
  <c r="Q332"/>
  <c r="Q342"/>
  <c r="Q367"/>
  <c r="Q373"/>
  <c r="Q396"/>
  <c r="Q406"/>
  <c r="Q437"/>
  <c r="Q442"/>
  <c r="Q205"/>
  <c r="Q276"/>
  <c r="Q286"/>
  <c r="Q340"/>
  <c r="Q375"/>
  <c r="Q404"/>
  <c r="Q423"/>
  <c r="Q455"/>
  <c r="Q266"/>
  <c r="Q291"/>
  <c r="Q330"/>
  <c r="Q355"/>
  <c r="Q394"/>
  <c r="Q170"/>
  <c r="Q195"/>
  <c r="Q234"/>
  <c r="Q432"/>
  <c r="Q281"/>
  <c r="Q345"/>
  <c r="Q452"/>
  <c r="Q169"/>
  <c r="Q233"/>
  <c r="Q249"/>
  <c r="Q384"/>
  <c r="Q133"/>
  <c r="Q67"/>
  <c r="Q160"/>
  <c r="Q156"/>
  <c r="Q152"/>
  <c r="Q143"/>
  <c r="Q139"/>
  <c r="Q135"/>
  <c r="Q128"/>
  <c r="Q96"/>
  <c r="Q86"/>
  <c r="Q56"/>
  <c r="Q26"/>
  <c r="Q164"/>
  <c r="Q147"/>
  <c r="Q98"/>
  <c r="Q85"/>
  <c r="Q36"/>
  <c r="Q19"/>
  <c r="Q161"/>
  <c r="Q157"/>
  <c r="Q153"/>
  <c r="Q142"/>
  <c r="Q138"/>
  <c r="Q134"/>
  <c r="Q129"/>
  <c r="Q125"/>
  <c r="Q121"/>
  <c r="Q110"/>
  <c r="Q106"/>
  <c r="Q102"/>
  <c r="Q97"/>
  <c r="Q93"/>
  <c r="Q89"/>
  <c r="Q78"/>
  <c r="Q74"/>
  <c r="Q61"/>
  <c r="Q46"/>
  <c r="Q42"/>
  <c r="Q38"/>
  <c r="Q33"/>
  <c r="Q29"/>
  <c r="Q25"/>
  <c r="Q10"/>
  <c r="Q122"/>
  <c r="Q94"/>
  <c r="Q88"/>
  <c r="Q77"/>
  <c r="Q62"/>
  <c r="Q54"/>
  <c r="Q28"/>
  <c r="Q22"/>
  <c r="Q184"/>
  <c r="Q219"/>
  <c r="Q251"/>
  <c r="Q283"/>
  <c r="Q312"/>
  <c r="Q322"/>
  <c r="Q353"/>
  <c r="Q386"/>
  <c r="Q424"/>
  <c r="Q441"/>
  <c r="Q191"/>
  <c r="Q220"/>
  <c r="Q230"/>
  <c r="Q284"/>
  <c r="Q325"/>
  <c r="Q358"/>
  <c r="Q383"/>
  <c r="Q421"/>
  <c r="Q447"/>
  <c r="Q180"/>
  <c r="Q215"/>
  <c r="Q239"/>
  <c r="Q269"/>
  <c r="Q302"/>
  <c r="Q333"/>
  <c r="Q366"/>
  <c r="Q391"/>
  <c r="Q414"/>
  <c r="Q434"/>
  <c r="Q314"/>
  <c r="Q378"/>
  <c r="Q420"/>
  <c r="Q179"/>
  <c r="Q218"/>
  <c r="Q297"/>
  <c r="Q459"/>
  <c r="Q272"/>
  <c r="Q400"/>
  <c r="Q433"/>
  <c r="Q114"/>
  <c r="Q101"/>
  <c r="Q52"/>
  <c r="Q109"/>
  <c r="Q49"/>
  <c r="Q9"/>
  <c r="Q115"/>
  <c r="Q53"/>
  <c r="Q57"/>
  <c r="Q187"/>
  <c r="Q193"/>
  <c r="Q216"/>
  <c r="Q226"/>
  <c r="Q257"/>
  <c r="Q280"/>
  <c r="Q290"/>
  <c r="Q315"/>
  <c r="Q321"/>
  <c r="Q344"/>
  <c r="Q354"/>
  <c r="Q379"/>
  <c r="Q385"/>
  <c r="Q408"/>
  <c r="Q412"/>
  <c r="Q425"/>
  <c r="Q440"/>
  <c r="Q444"/>
  <c r="Q457"/>
  <c r="Q165"/>
  <c r="Q188"/>
  <c r="Q198"/>
  <c r="Q223"/>
  <c r="Q229"/>
  <c r="Q247"/>
  <c r="Q262"/>
  <c r="Q287"/>
  <c r="Q293"/>
  <c r="Q316"/>
  <c r="Q326"/>
  <c r="Q351"/>
  <c r="Q357"/>
  <c r="Q380"/>
  <c r="Q390"/>
  <c r="Q415"/>
  <c r="Q422"/>
  <c r="Q453"/>
  <c r="Q458"/>
  <c r="Q183"/>
  <c r="Q189"/>
  <c r="Q212"/>
  <c r="Q222"/>
  <c r="Q260"/>
  <c r="Q270"/>
  <c r="Q295"/>
  <c r="Q301"/>
  <c r="Q324"/>
  <c r="Q334"/>
  <c r="Q359"/>
  <c r="Q365"/>
  <c r="Q388"/>
  <c r="Q398"/>
  <c r="Q413"/>
  <c r="Q418"/>
  <c r="Q430"/>
  <c r="Q445"/>
  <c r="Q450"/>
  <c r="Q224"/>
  <c r="Q243"/>
  <c r="Q282"/>
  <c r="Q307"/>
  <c r="Q346"/>
  <c r="Q371"/>
  <c r="Q416"/>
  <c r="Q186"/>
  <c r="Q211"/>
  <c r="Q250"/>
  <c r="Q443"/>
  <c r="Q265"/>
  <c r="Q329"/>
  <c r="Q393"/>
  <c r="Q417"/>
  <c r="Q217"/>
  <c r="Q304"/>
  <c r="Q368"/>
  <c r="Q116"/>
  <c r="Q99"/>
  <c r="Q50"/>
  <c r="Q37"/>
  <c r="Q105"/>
  <c r="Q75"/>
  <c r="Q45"/>
  <c r="Q13"/>
  <c r="Q130"/>
  <c r="Q117"/>
  <c r="Q68"/>
  <c r="Q51"/>
  <c r="Q111"/>
  <c r="Q103"/>
  <c r="Q71"/>
  <c r="Q43"/>
  <c r="Q11"/>
  <c r="T368" i="11"/>
  <c r="H201" i="13"/>
  <c r="X435" i="11"/>
  <c r="X426" i="13"/>
  <c r="M16" i="11"/>
  <c r="AA16" s="1"/>
  <c r="N460" i="10"/>
  <c r="Y227" i="11"/>
  <c r="G460" i="6"/>
  <c r="U287" i="13"/>
  <c r="U348"/>
  <c r="U243"/>
  <c r="U259"/>
  <c r="U271"/>
  <c r="U251"/>
  <c r="X183"/>
  <c r="U436"/>
  <c r="X434"/>
  <c r="X343"/>
  <c r="X358"/>
  <c r="X247"/>
  <c r="X382"/>
  <c r="X366"/>
  <c r="X318"/>
  <c r="X279"/>
  <c r="X331"/>
  <c r="X398"/>
  <c r="H351"/>
  <c r="H219"/>
  <c r="H228"/>
  <c r="H303"/>
  <c r="N303" s="1"/>
  <c r="O303" s="1"/>
  <c r="H431"/>
  <c r="H175"/>
  <c r="H223"/>
  <c r="N223" s="1"/>
  <c r="O223" s="1"/>
  <c r="H207"/>
  <c r="V172" i="11"/>
  <c r="P172" s="1"/>
  <c r="X295" i="13"/>
  <c r="X215"/>
  <c r="X446"/>
  <c r="X231"/>
  <c r="X210"/>
  <c r="V238" i="11"/>
  <c r="V246"/>
  <c r="P246" s="1"/>
  <c r="V310"/>
  <c r="P310" s="1"/>
  <c r="V430"/>
  <c r="P430" s="1"/>
  <c r="V438"/>
  <c r="P438" s="1"/>
  <c r="V186"/>
  <c r="P186" s="1"/>
  <c r="V179"/>
  <c r="V189"/>
  <c r="P189" s="1"/>
  <c r="V445"/>
  <c r="P445" s="1"/>
  <c r="V219"/>
  <c r="V283"/>
  <c r="P283" s="1"/>
  <c r="V347"/>
  <c r="P347" s="1"/>
  <c r="V403"/>
  <c r="P403" s="1"/>
  <c r="V415"/>
  <c r="V447"/>
  <c r="P447" s="1"/>
  <c r="V456"/>
  <c r="P456" s="1"/>
  <c r="V466"/>
  <c r="P466" s="1"/>
  <c r="V261"/>
  <c r="P261" s="1"/>
  <c r="V325"/>
  <c r="V389"/>
  <c r="P389" s="1"/>
  <c r="V425"/>
  <c r="P425" s="1"/>
  <c r="V457"/>
  <c r="P457" s="1"/>
  <c r="V249"/>
  <c r="P249" s="1"/>
  <c r="V313"/>
  <c r="P313" s="1"/>
  <c r="V297"/>
  <c r="P297" s="1"/>
  <c r="V402"/>
  <c r="P402" s="1"/>
  <c r="V216"/>
  <c r="V420"/>
  <c r="P420" s="1"/>
  <c r="V411"/>
  <c r="V92"/>
  <c r="P92" s="1"/>
  <c r="V84"/>
  <c r="V77"/>
  <c r="P77" s="1"/>
  <c r="V69"/>
  <c r="V123"/>
  <c r="P123" s="1"/>
  <c r="V119"/>
  <c r="P119" s="1"/>
  <c r="V115"/>
  <c r="P115" s="1"/>
  <c r="V111"/>
  <c r="P111" s="1"/>
  <c r="V36"/>
  <c r="P36" s="1"/>
  <c r="V168"/>
  <c r="V164"/>
  <c r="P164" s="1"/>
  <c r="V160"/>
  <c r="V78"/>
  <c r="V74"/>
  <c r="V70"/>
  <c r="P70" s="1"/>
  <c r="V155"/>
  <c r="P155" s="1"/>
  <c r="V151"/>
  <c r="P151" s="1"/>
  <c r="V147"/>
  <c r="P147" s="1"/>
  <c r="V124"/>
  <c r="P124" s="1"/>
  <c r="V120"/>
  <c r="V116"/>
  <c r="P116" s="1"/>
  <c r="V62"/>
  <c r="P62" s="1"/>
  <c r="V42"/>
  <c r="P42" s="1"/>
  <c r="V38"/>
  <c r="P38" s="1"/>
  <c r="V25"/>
  <c r="V145"/>
  <c r="V37"/>
  <c r="P37" s="1"/>
  <c r="V109"/>
  <c r="V44"/>
  <c r="P44" s="1"/>
  <c r="V30"/>
  <c r="V286"/>
  <c r="P286" s="1"/>
  <c r="V294"/>
  <c r="V358"/>
  <c r="V414"/>
  <c r="P414" s="1"/>
  <c r="V194"/>
  <c r="P194" s="1"/>
  <c r="V208"/>
  <c r="P208" s="1"/>
  <c r="V226"/>
  <c r="P226" s="1"/>
  <c r="V240"/>
  <c r="V260"/>
  <c r="P260" s="1"/>
  <c r="V272"/>
  <c r="V292"/>
  <c r="P292" s="1"/>
  <c r="V304"/>
  <c r="P304" s="1"/>
  <c r="V340"/>
  <c r="P340" s="1"/>
  <c r="V352"/>
  <c r="P352" s="1"/>
  <c r="V185"/>
  <c r="P185" s="1"/>
  <c r="V233"/>
  <c r="V341"/>
  <c r="P341" s="1"/>
  <c r="V392"/>
  <c r="V353"/>
  <c r="V404"/>
  <c r="V416"/>
  <c r="P416" s="1"/>
  <c r="V433"/>
  <c r="P433" s="1"/>
  <c r="V201"/>
  <c r="V296"/>
  <c r="V315"/>
  <c r="P315" s="1"/>
  <c r="V387"/>
  <c r="V408"/>
  <c r="V431"/>
  <c r="V440"/>
  <c r="P440" s="1"/>
  <c r="V299"/>
  <c r="P299" s="1"/>
  <c r="V426"/>
  <c r="V462"/>
  <c r="V444"/>
  <c r="P444" s="1"/>
  <c r="V169"/>
  <c r="P169" s="1"/>
  <c r="V165"/>
  <c r="P165" s="1"/>
  <c r="V59"/>
  <c r="V51"/>
  <c r="P51" s="1"/>
  <c r="V47"/>
  <c r="P47" s="1"/>
  <c r="V32"/>
  <c r="V148"/>
  <c r="P148" s="1"/>
  <c r="V139"/>
  <c r="P139" s="1"/>
  <c r="V131"/>
  <c r="P131" s="1"/>
  <c r="V102"/>
  <c r="V43"/>
  <c r="V127"/>
  <c r="P127" s="1"/>
  <c r="V85"/>
  <c r="P85" s="1"/>
  <c r="V56"/>
  <c r="P56" s="1"/>
  <c r="V33"/>
  <c r="P33" s="1"/>
  <c r="V142"/>
  <c r="P142" s="1"/>
  <c r="V134"/>
  <c r="P134" s="1"/>
  <c r="V130"/>
  <c r="V112"/>
  <c r="P112" s="1"/>
  <c r="V103"/>
  <c r="P103" s="1"/>
  <c r="V95"/>
  <c r="P95" s="1"/>
  <c r="V82"/>
  <c r="P82" s="1"/>
  <c r="V231"/>
  <c r="V215"/>
  <c r="P215" s="1"/>
  <c r="V173"/>
  <c r="P173" s="1"/>
  <c r="V206"/>
  <c r="V214"/>
  <c r="V270"/>
  <c r="P270" s="1"/>
  <c r="V278"/>
  <c r="P278" s="1"/>
  <c r="V334"/>
  <c r="V342"/>
  <c r="P342" s="1"/>
  <c r="V398"/>
  <c r="P398" s="1"/>
  <c r="V406"/>
  <c r="P406" s="1"/>
  <c r="V202"/>
  <c r="V234"/>
  <c r="P234" s="1"/>
  <c r="V250"/>
  <c r="P250" s="1"/>
  <c r="V266"/>
  <c r="V282"/>
  <c r="V298"/>
  <c r="P298" s="1"/>
  <c r="V314"/>
  <c r="P314" s="1"/>
  <c r="V330"/>
  <c r="P330" s="1"/>
  <c r="V346"/>
  <c r="P346" s="1"/>
  <c r="V362"/>
  <c r="P362" s="1"/>
  <c r="V378"/>
  <c r="P378" s="1"/>
  <c r="V174"/>
  <c r="P174" s="1"/>
  <c r="V221"/>
  <c r="V285"/>
  <c r="V349"/>
  <c r="P349" s="1"/>
  <c r="V413"/>
  <c r="P413" s="1"/>
  <c r="V187"/>
  <c r="V235"/>
  <c r="P235" s="1"/>
  <c r="V241"/>
  <c r="P241" s="1"/>
  <c r="V305"/>
  <c r="P305" s="1"/>
  <c r="V369"/>
  <c r="P369" s="1"/>
  <c r="V265"/>
  <c r="P265" s="1"/>
  <c r="V329"/>
  <c r="P329" s="1"/>
  <c r="V393"/>
  <c r="P393" s="1"/>
  <c r="V410"/>
  <c r="P410" s="1"/>
  <c r="V421"/>
  <c r="V442"/>
  <c r="P442" s="1"/>
  <c r="V453"/>
  <c r="P453" s="1"/>
  <c r="V461"/>
  <c r="V203"/>
  <c r="P203" s="1"/>
  <c r="V245"/>
  <c r="P245" s="1"/>
  <c r="V309"/>
  <c r="P309" s="1"/>
  <c r="V373"/>
  <c r="P373" s="1"/>
  <c r="V257"/>
  <c r="P257" s="1"/>
  <c r="V363"/>
  <c r="P363" s="1"/>
  <c r="V388"/>
  <c r="P388" s="1"/>
  <c r="V464"/>
  <c r="P464" s="1"/>
  <c r="V193"/>
  <c r="V197"/>
  <c r="P197" s="1"/>
  <c r="V400"/>
  <c r="P400" s="1"/>
  <c r="V432"/>
  <c r="V280"/>
  <c r="P280" s="1"/>
  <c r="V412"/>
  <c r="P412" s="1"/>
  <c r="V417"/>
  <c r="P417" s="1"/>
  <c r="V128"/>
  <c r="P128" s="1"/>
  <c r="V90"/>
  <c r="P90" s="1"/>
  <c r="V86"/>
  <c r="P86" s="1"/>
  <c r="V79"/>
  <c r="P79" s="1"/>
  <c r="V75"/>
  <c r="P75" s="1"/>
  <c r="V71"/>
  <c r="V67"/>
  <c r="P67" s="1"/>
  <c r="V19"/>
  <c r="P19" s="1"/>
  <c r="V125"/>
  <c r="P125" s="1"/>
  <c r="V121"/>
  <c r="V117"/>
  <c r="P117" s="1"/>
  <c r="V113"/>
  <c r="P113" s="1"/>
  <c r="V63"/>
  <c r="V170"/>
  <c r="V166"/>
  <c r="P166" s="1"/>
  <c r="V162"/>
  <c r="P162" s="1"/>
  <c r="V158"/>
  <c r="P158" s="1"/>
  <c r="V80"/>
  <c r="V76"/>
  <c r="P76" s="1"/>
  <c r="V72"/>
  <c r="V68"/>
  <c r="V153"/>
  <c r="V149"/>
  <c r="P149" s="1"/>
  <c r="V122"/>
  <c r="P122" s="1"/>
  <c r="V118"/>
  <c r="P118" s="1"/>
  <c r="V114"/>
  <c r="V64"/>
  <c r="P64" s="1"/>
  <c r="V45"/>
  <c r="P45" s="1"/>
  <c r="V40"/>
  <c r="V27"/>
  <c r="P27" s="1"/>
  <c r="V23"/>
  <c r="P23" s="1"/>
  <c r="V126"/>
  <c r="V28"/>
  <c r="V66"/>
  <c r="V46"/>
  <c r="P46" s="1"/>
  <c r="V157"/>
  <c r="P157" s="1"/>
  <c r="V302"/>
  <c r="P302" s="1"/>
  <c r="V366"/>
  <c r="P366" s="1"/>
  <c r="V374"/>
  <c r="P374" s="1"/>
  <c r="V218"/>
  <c r="P218" s="1"/>
  <c r="V253"/>
  <c r="V317"/>
  <c r="P317" s="1"/>
  <c r="V381"/>
  <c r="P381" s="1"/>
  <c r="V175"/>
  <c r="P175" s="1"/>
  <c r="V264"/>
  <c r="P264" s="1"/>
  <c r="V328"/>
  <c r="V424"/>
  <c r="P424" s="1"/>
  <c r="V435"/>
  <c r="P435" s="1"/>
  <c r="V200"/>
  <c r="V211"/>
  <c r="V377"/>
  <c r="P377" s="1"/>
  <c r="V385"/>
  <c r="P385" s="1"/>
  <c r="V458"/>
  <c r="P458" s="1"/>
  <c r="V434"/>
  <c r="V344"/>
  <c r="P344" s="1"/>
  <c r="V443"/>
  <c r="V343"/>
  <c r="V88"/>
  <c r="V73"/>
  <c r="P73" s="1"/>
  <c r="V222"/>
  <c r="V230"/>
  <c r="P230" s="1"/>
  <c r="V350"/>
  <c r="V422"/>
  <c r="P422" s="1"/>
  <c r="V244"/>
  <c r="V256"/>
  <c r="P256" s="1"/>
  <c r="V276"/>
  <c r="V288"/>
  <c r="P288" s="1"/>
  <c r="V308"/>
  <c r="P308" s="1"/>
  <c r="V320"/>
  <c r="P320" s="1"/>
  <c r="V324"/>
  <c r="V336"/>
  <c r="P336" s="1"/>
  <c r="V356"/>
  <c r="P356" s="1"/>
  <c r="V368"/>
  <c r="P368" s="1"/>
  <c r="V372"/>
  <c r="P372" s="1"/>
  <c r="V384"/>
  <c r="P384" s="1"/>
  <c r="V205"/>
  <c r="V269"/>
  <c r="P269" s="1"/>
  <c r="V333"/>
  <c r="V397"/>
  <c r="P397" s="1"/>
  <c r="V277"/>
  <c r="V182"/>
  <c r="P182" s="1"/>
  <c r="V229"/>
  <c r="P229" s="1"/>
  <c r="V289"/>
  <c r="P289" s="1"/>
  <c r="V376"/>
  <c r="P376" s="1"/>
  <c r="V386"/>
  <c r="V428"/>
  <c r="P428" s="1"/>
  <c r="V448"/>
  <c r="P448" s="1"/>
  <c r="V176"/>
  <c r="V251"/>
  <c r="P251" s="1"/>
  <c r="V360"/>
  <c r="P360" s="1"/>
  <c r="V379"/>
  <c r="P379" s="1"/>
  <c r="V399"/>
  <c r="P399" s="1"/>
  <c r="V419"/>
  <c r="V451"/>
  <c r="P451" s="1"/>
  <c r="V465"/>
  <c r="P465" s="1"/>
  <c r="V361"/>
  <c r="P361" s="1"/>
  <c r="V228"/>
  <c r="V357"/>
  <c r="V449"/>
  <c r="P449" s="1"/>
  <c r="V212"/>
  <c r="P212" s="1"/>
  <c r="V161"/>
  <c r="P161" s="1"/>
  <c r="V55"/>
  <c r="P55" s="1"/>
  <c r="V156"/>
  <c r="P156" s="1"/>
  <c r="V152"/>
  <c r="P152" s="1"/>
  <c r="V143"/>
  <c r="P143" s="1"/>
  <c r="V135"/>
  <c r="V106"/>
  <c r="P106" s="1"/>
  <c r="V98"/>
  <c r="P98" s="1"/>
  <c r="V94"/>
  <c r="V81"/>
  <c r="V39"/>
  <c r="P39" s="1"/>
  <c r="V29"/>
  <c r="V24"/>
  <c r="V89"/>
  <c r="V60"/>
  <c r="P60" s="1"/>
  <c r="V52"/>
  <c r="P52" s="1"/>
  <c r="V48"/>
  <c r="P48" s="1"/>
  <c r="V20"/>
  <c r="P20" s="1"/>
  <c r="V138"/>
  <c r="P138" s="1"/>
  <c r="V107"/>
  <c r="V99"/>
  <c r="V65"/>
  <c r="P65" s="1"/>
  <c r="V199"/>
  <c r="P199" s="1"/>
  <c r="V204"/>
  <c r="P204" s="1"/>
  <c r="V188"/>
  <c r="P188" s="1"/>
  <c r="V178"/>
  <c r="P178" s="1"/>
  <c r="V190"/>
  <c r="P190" s="1"/>
  <c r="V198"/>
  <c r="P198" s="1"/>
  <c r="V254"/>
  <c r="V262"/>
  <c r="P262" s="1"/>
  <c r="V318"/>
  <c r="P318" s="1"/>
  <c r="V326"/>
  <c r="P326" s="1"/>
  <c r="V382"/>
  <c r="V390"/>
  <c r="P390" s="1"/>
  <c r="V446"/>
  <c r="P446" s="1"/>
  <c r="V454"/>
  <c r="V181"/>
  <c r="V192"/>
  <c r="V210"/>
  <c r="P210" s="1"/>
  <c r="V224"/>
  <c r="P224" s="1"/>
  <c r="V242"/>
  <c r="P242" s="1"/>
  <c r="V258"/>
  <c r="V274"/>
  <c r="P274" s="1"/>
  <c r="V290"/>
  <c r="P290" s="1"/>
  <c r="V306"/>
  <c r="V322"/>
  <c r="V338"/>
  <c r="P338" s="1"/>
  <c r="V354"/>
  <c r="P354" s="1"/>
  <c r="V370"/>
  <c r="V237"/>
  <c r="P237" s="1"/>
  <c r="V301"/>
  <c r="V365"/>
  <c r="P365" s="1"/>
  <c r="V429"/>
  <c r="P429" s="1"/>
  <c r="V177"/>
  <c r="P177" s="1"/>
  <c r="V217"/>
  <c r="P217" s="1"/>
  <c r="V281"/>
  <c r="V345"/>
  <c r="P345" s="1"/>
  <c r="V180"/>
  <c r="V196"/>
  <c r="P196" s="1"/>
  <c r="V213"/>
  <c r="P213" s="1"/>
  <c r="V248"/>
  <c r="P248" s="1"/>
  <c r="V267"/>
  <c r="V312"/>
  <c r="P312" s="1"/>
  <c r="V331"/>
  <c r="P331" s="1"/>
  <c r="V396"/>
  <c r="V401"/>
  <c r="V418"/>
  <c r="P418" s="1"/>
  <c r="V436"/>
  <c r="P436" s="1"/>
  <c r="V450"/>
  <c r="P450" s="1"/>
  <c r="V273"/>
  <c r="V337"/>
  <c r="P337" s="1"/>
  <c r="V232"/>
  <c r="P232" s="1"/>
  <c r="V321"/>
  <c r="P321" s="1"/>
  <c r="V184"/>
  <c r="V195"/>
  <c r="P195" s="1"/>
  <c r="V394"/>
  <c r="P394" s="1"/>
  <c r="V405"/>
  <c r="P405" s="1"/>
  <c r="V437"/>
  <c r="P437" s="1"/>
  <c r="V225"/>
  <c r="P225" s="1"/>
  <c r="V293"/>
  <c r="P293" s="1"/>
  <c r="V452"/>
  <c r="P452" s="1"/>
  <c r="V409"/>
  <c r="P409" s="1"/>
  <c r="V441"/>
  <c r="P441" s="1"/>
  <c r="V279"/>
  <c r="P279" s="1"/>
  <c r="V171"/>
  <c r="V167"/>
  <c r="V163"/>
  <c r="P163" s="1"/>
  <c r="V159"/>
  <c r="P159" s="1"/>
  <c r="V61"/>
  <c r="P61" s="1"/>
  <c r="V57"/>
  <c r="V53"/>
  <c r="P53" s="1"/>
  <c r="V49"/>
  <c r="P49" s="1"/>
  <c r="V34"/>
  <c r="V154"/>
  <c r="V150"/>
  <c r="P150" s="1"/>
  <c r="V146"/>
  <c r="P146" s="1"/>
  <c r="V141"/>
  <c r="P141" s="1"/>
  <c r="V137"/>
  <c r="P137" s="1"/>
  <c r="V133"/>
  <c r="P133" s="1"/>
  <c r="V108"/>
  <c r="P108" s="1"/>
  <c r="V104"/>
  <c r="P104" s="1"/>
  <c r="V100"/>
  <c r="P100" s="1"/>
  <c r="V96"/>
  <c r="P96" s="1"/>
  <c r="V26"/>
  <c r="P26" s="1"/>
  <c r="V22"/>
  <c r="P22" s="1"/>
  <c r="V91"/>
  <c r="P91" s="1"/>
  <c r="V87"/>
  <c r="P87" s="1"/>
  <c r="V83"/>
  <c r="P83" s="1"/>
  <c r="V58"/>
  <c r="P58" s="1"/>
  <c r="V54"/>
  <c r="P54" s="1"/>
  <c r="V50"/>
  <c r="P50" s="1"/>
  <c r="V35"/>
  <c r="P35" s="1"/>
  <c r="V31"/>
  <c r="P31" s="1"/>
  <c r="V140"/>
  <c r="P140" s="1"/>
  <c r="V136"/>
  <c r="P136" s="1"/>
  <c r="V132"/>
  <c r="P132" s="1"/>
  <c r="V110"/>
  <c r="P110" s="1"/>
  <c r="V105"/>
  <c r="P105" s="1"/>
  <c r="V101"/>
  <c r="P101" s="1"/>
  <c r="V97"/>
  <c r="P97" s="1"/>
  <c r="V93"/>
  <c r="V17"/>
  <c r="V18"/>
  <c r="P18" s="1"/>
  <c r="V191"/>
  <c r="P191" s="1"/>
  <c r="V227"/>
  <c r="V460"/>
  <c r="V236"/>
  <c r="P236" s="1"/>
  <c r="V207"/>
  <c r="X354" i="13"/>
  <c r="H239"/>
  <c r="H415"/>
  <c r="U268"/>
  <c r="U448"/>
  <c r="U359"/>
  <c r="U384"/>
  <c r="U416"/>
  <c r="X414"/>
  <c r="X290"/>
  <c r="H196"/>
  <c r="H215"/>
  <c r="H191"/>
  <c r="H367"/>
  <c r="H287"/>
  <c r="X263"/>
  <c r="X450"/>
  <c r="H452"/>
  <c r="U219"/>
  <c r="R169" i="10"/>
  <c r="M169" i="13" s="1"/>
  <c r="X386"/>
  <c r="H183"/>
  <c r="X430"/>
  <c r="U284"/>
  <c r="U22"/>
  <c r="X418"/>
  <c r="U303"/>
  <c r="U300"/>
  <c r="X194"/>
  <c r="X274"/>
  <c r="H199"/>
  <c r="H212"/>
  <c r="H447"/>
  <c r="H319"/>
  <c r="H383"/>
  <c r="H455"/>
  <c r="N455" s="1"/>
  <c r="O455" s="1"/>
  <c r="X310"/>
  <c r="X199"/>
  <c r="Z17" i="11"/>
  <c r="P17" s="1"/>
  <c r="L10"/>
  <c r="J10"/>
  <c r="W165"/>
  <c r="W144"/>
  <c r="V144"/>
  <c r="P144" s="1"/>
  <c r="U301"/>
  <c r="G10"/>
  <c r="F10"/>
  <c r="S63"/>
  <c r="E10"/>
  <c r="R459"/>
  <c r="D10"/>
  <c r="X301"/>
  <c r="R17"/>
  <c r="Q16"/>
  <c r="X278" i="13"/>
  <c r="X294"/>
  <c r="X326"/>
  <c r="X262"/>
  <c r="H180"/>
  <c r="H255"/>
  <c r="U435"/>
  <c r="Q8"/>
  <c r="R174" i="10"/>
  <c r="M174" i="13" s="1"/>
  <c r="R206" i="10"/>
  <c r="M206" i="13" s="1"/>
  <c r="R238" i="10"/>
  <c r="M238" i="13" s="1"/>
  <c r="R307" i="10"/>
  <c r="M307" i="13" s="1"/>
  <c r="R339" i="10"/>
  <c r="M339" i="13" s="1"/>
  <c r="R398" i="10"/>
  <c r="M398" i="13" s="1"/>
  <c r="R263" i="10"/>
  <c r="M263" i="13" s="1"/>
  <c r="R391" i="10"/>
  <c r="M391" i="13" s="1"/>
  <c r="R201" i="10"/>
  <c r="M201" i="13" s="1"/>
  <c r="R329" i="10"/>
  <c r="M329" i="13" s="1"/>
  <c r="R457" i="10"/>
  <c r="M457" i="13" s="1"/>
  <c r="R170" i="10"/>
  <c r="M170" i="13" s="1"/>
  <c r="R234" i="10"/>
  <c r="M234" i="13" s="1"/>
  <c r="R282" i="10"/>
  <c r="M282" i="13" s="1"/>
  <c r="R394" i="10"/>
  <c r="M394" i="13" s="1"/>
  <c r="R192" i="10"/>
  <c r="M192" i="13" s="1"/>
  <c r="R320" i="10"/>
  <c r="M320" i="13" s="1"/>
  <c r="R172" i="10"/>
  <c r="M172" i="13" s="1"/>
  <c r="R296" i="10"/>
  <c r="M296" i="13" s="1"/>
  <c r="R424" i="10"/>
  <c r="M424" i="13" s="1"/>
  <c r="H267"/>
  <c r="H311"/>
  <c r="X325"/>
  <c r="H165"/>
  <c r="H270"/>
  <c r="H334"/>
  <c r="H390"/>
  <c r="X257"/>
  <c r="X275"/>
  <c r="X393"/>
  <c r="X425"/>
  <c r="H234"/>
  <c r="N234" s="1"/>
  <c r="O234" s="1"/>
  <c r="H298"/>
  <c r="H362"/>
  <c r="H341"/>
  <c r="U335"/>
  <c r="X222"/>
  <c r="X287"/>
  <c r="X300"/>
  <c r="R182" i="10"/>
  <c r="M182" i="13" s="1"/>
  <c r="R187" i="10"/>
  <c r="M187" i="13" s="1"/>
  <c r="R214" i="10"/>
  <c r="M214" i="13" s="1"/>
  <c r="R219" i="10"/>
  <c r="M219" i="13" s="1"/>
  <c r="R246" i="10"/>
  <c r="M246" i="13" s="1"/>
  <c r="R251" i="10"/>
  <c r="M251" i="13" s="1"/>
  <c r="R278" i="10"/>
  <c r="M278" i="13" s="1"/>
  <c r="R283" i="10"/>
  <c r="M283" i="13" s="1"/>
  <c r="R310" i="10"/>
  <c r="M310" i="13" s="1"/>
  <c r="R315" i="10"/>
  <c r="M315" i="13" s="1"/>
  <c r="R342" i="10"/>
  <c r="M342" i="13" s="1"/>
  <c r="R347" i="10"/>
  <c r="M347" i="13" s="1"/>
  <c r="R374" i="10"/>
  <c r="M374" i="13" s="1"/>
  <c r="R379" i="10"/>
  <c r="M379" i="13" s="1"/>
  <c r="R406" i="10"/>
  <c r="M406" i="13" s="1"/>
  <c r="R411" i="10"/>
  <c r="M411" i="13" s="1"/>
  <c r="R438" i="10"/>
  <c r="M438" i="13" s="1"/>
  <c r="R443" i="10"/>
  <c r="M443" i="13" s="1"/>
  <c r="R175" i="10"/>
  <c r="M175" i="13" s="1"/>
  <c r="R207" i="10"/>
  <c r="M207" i="13" s="1"/>
  <c r="R239" i="10"/>
  <c r="M239" i="13" s="1"/>
  <c r="R271" i="10"/>
  <c r="M271" i="13" s="1"/>
  <c r="R303" i="10"/>
  <c r="M303" i="13" s="1"/>
  <c r="R335" i="10"/>
  <c r="M335" i="13" s="1"/>
  <c r="R367" i="10"/>
  <c r="M367" i="13" s="1"/>
  <c r="R399" i="10"/>
  <c r="M399" i="13" s="1"/>
  <c r="N399" s="1"/>
  <c r="O399" s="1"/>
  <c r="R431" i="10"/>
  <c r="M431" i="13" s="1"/>
  <c r="R177" i="10"/>
  <c r="M177" i="13" s="1"/>
  <c r="R209" i="10"/>
  <c r="M209" i="13" s="1"/>
  <c r="R241" i="10"/>
  <c r="M241" i="13" s="1"/>
  <c r="R273" i="10"/>
  <c r="M273" i="13" s="1"/>
  <c r="R305" i="10"/>
  <c r="M305" i="13" s="1"/>
  <c r="R337" i="10"/>
  <c r="M337" i="13" s="1"/>
  <c r="R369" i="10"/>
  <c r="M369" i="13" s="1"/>
  <c r="R401" i="10"/>
  <c r="M401" i="13" s="1"/>
  <c r="R433" i="10"/>
  <c r="M433" i="13" s="1"/>
  <c r="R173" i="10"/>
  <c r="M173" i="13" s="1"/>
  <c r="R189" i="10"/>
  <c r="M189" i="13" s="1"/>
  <c r="R205" i="10"/>
  <c r="M205" i="13" s="1"/>
  <c r="R221" i="10"/>
  <c r="M221" i="13" s="1"/>
  <c r="R237" i="10"/>
  <c r="M237" i="13" s="1"/>
  <c r="R253" i="10"/>
  <c r="M253" i="13" s="1"/>
  <c r="R269" i="10"/>
  <c r="M269" i="13" s="1"/>
  <c r="R285" i="10"/>
  <c r="M285" i="13" s="1"/>
  <c r="R301" i="10"/>
  <c r="M301" i="13" s="1"/>
  <c r="R317" i="10"/>
  <c r="M317" i="13" s="1"/>
  <c r="R333" i="10"/>
  <c r="M333" i="13" s="1"/>
  <c r="R349" i="10"/>
  <c r="M349" i="13" s="1"/>
  <c r="R365" i="10"/>
  <c r="M365" i="13" s="1"/>
  <c r="R381" i="10"/>
  <c r="M381" i="13" s="1"/>
  <c r="R397" i="10"/>
  <c r="M397" i="13" s="1"/>
  <c r="R413" i="10"/>
  <c r="M413" i="13" s="1"/>
  <c r="R429" i="10"/>
  <c r="M429" i="13" s="1"/>
  <c r="R445" i="10"/>
  <c r="M445" i="13" s="1"/>
  <c r="R166" i="10"/>
  <c r="M166" i="13" s="1"/>
  <c r="R204" i="10"/>
  <c r="M204" i="13" s="1"/>
  <c r="R236" i="10"/>
  <c r="M236" i="13" s="1"/>
  <c r="R268" i="10"/>
  <c r="M268" i="13" s="1"/>
  <c r="R300" i="10"/>
  <c r="M300" i="13" s="1"/>
  <c r="R332" i="10"/>
  <c r="M332" i="13" s="1"/>
  <c r="R364" i="10"/>
  <c r="M364" i="13" s="1"/>
  <c r="R396" i="10"/>
  <c r="M396" i="13" s="1"/>
  <c r="R428" i="10"/>
  <c r="M428" i="13" s="1"/>
  <c r="X258"/>
  <c r="H231"/>
  <c r="H251"/>
  <c r="N251" s="1"/>
  <c r="O251" s="1"/>
  <c r="H276"/>
  <c r="H295"/>
  <c r="H315"/>
  <c r="N315" s="1"/>
  <c r="O315" s="1"/>
  <c r="H340"/>
  <c r="H359"/>
  <c r="Y376"/>
  <c r="X172"/>
  <c r="X188"/>
  <c r="X357"/>
  <c r="X373"/>
  <c r="X380"/>
  <c r="X389"/>
  <c r="X437"/>
  <c r="X453"/>
  <c r="H182"/>
  <c r="N182" s="1"/>
  <c r="O182" s="1"/>
  <c r="H278"/>
  <c r="H286"/>
  <c r="H342"/>
  <c r="N342" s="1"/>
  <c r="O342" s="1"/>
  <c r="H350"/>
  <c r="H406"/>
  <c r="H414"/>
  <c r="X390"/>
  <c r="X454"/>
  <c r="X184"/>
  <c r="X200"/>
  <c r="X248"/>
  <c r="X280"/>
  <c r="X344"/>
  <c r="H194"/>
  <c r="H226"/>
  <c r="H242"/>
  <c r="N242" s="1"/>
  <c r="O242" s="1"/>
  <c r="H258"/>
  <c r="H274"/>
  <c r="H290"/>
  <c r="H306"/>
  <c r="N306" s="1"/>
  <c r="O306" s="1"/>
  <c r="H322"/>
  <c r="H338"/>
  <c r="H354"/>
  <c r="H370"/>
  <c r="N370" s="1"/>
  <c r="O370" s="1"/>
  <c r="Y404"/>
  <c r="X173"/>
  <c r="X205"/>
  <c r="X269"/>
  <c r="X301"/>
  <c r="X341"/>
  <c r="X445"/>
  <c r="H197"/>
  <c r="N197" s="1"/>
  <c r="O197" s="1"/>
  <c r="H261"/>
  <c r="H325"/>
  <c r="H389"/>
  <c r="H419"/>
  <c r="U188"/>
  <c r="U248"/>
  <c r="U315"/>
  <c r="U347"/>
  <c r="U371"/>
  <c r="X186"/>
  <c r="X315"/>
  <c r="X335"/>
  <c r="X350"/>
  <c r="X416"/>
  <c r="H167"/>
  <c r="H227"/>
  <c r="H256"/>
  <c r="H275"/>
  <c r="H297"/>
  <c r="U177"/>
  <c r="U233"/>
  <c r="U241"/>
  <c r="U257"/>
  <c r="U274"/>
  <c r="U290"/>
  <c r="U306"/>
  <c r="U322"/>
  <c r="U346"/>
  <c r="U445"/>
  <c r="U458"/>
  <c r="X192"/>
  <c r="X272"/>
  <c r="X348"/>
  <c r="X356"/>
  <c r="X423"/>
  <c r="X433"/>
  <c r="H174"/>
  <c r="N174" s="1"/>
  <c r="O174" s="1"/>
  <c r="H221"/>
  <c r="H240"/>
  <c r="H259"/>
  <c r="N259" s="1"/>
  <c r="O259" s="1"/>
  <c r="H281"/>
  <c r="H368"/>
  <c r="H393"/>
  <c r="H410"/>
  <c r="N410" s="1"/>
  <c r="O410" s="1"/>
  <c r="H420"/>
  <c r="H428"/>
  <c r="N428" s="1"/>
  <c r="O428" s="1"/>
  <c r="H440"/>
  <c r="U181"/>
  <c r="U189"/>
  <c r="U204"/>
  <c r="U217"/>
  <c r="U230"/>
  <c r="U238"/>
  <c r="U254"/>
  <c r="U277"/>
  <c r="U285"/>
  <c r="U354"/>
  <c r="U370"/>
  <c r="U388"/>
  <c r="U401"/>
  <c r="U420"/>
  <c r="U442"/>
  <c r="X166"/>
  <c r="X175"/>
  <c r="X268"/>
  <c r="X316"/>
  <c r="X346"/>
  <c r="X417"/>
  <c r="K8" i="9"/>
  <c r="Z166" i="11"/>
  <c r="R275" i="10"/>
  <c r="M275" i="13" s="1"/>
  <c r="R334" i="10"/>
  <c r="M334" i="13" s="1"/>
  <c r="R371" i="10"/>
  <c r="M371" i="13" s="1"/>
  <c r="R403" i="10"/>
  <c r="M403" i="13" s="1"/>
  <c r="R430" i="10"/>
  <c r="M430" i="13" s="1"/>
  <c r="R167" i="10"/>
  <c r="M167" i="13" s="1"/>
  <c r="R295" i="10"/>
  <c r="M295" i="13" s="1"/>
  <c r="R423" i="10"/>
  <c r="M423" i="13" s="1"/>
  <c r="R265" i="10"/>
  <c r="M265" i="13" s="1"/>
  <c r="R393" i="10"/>
  <c r="M393" i="13" s="1"/>
  <c r="R202" i="10"/>
  <c r="M202" i="13" s="1"/>
  <c r="R250" i="10"/>
  <c r="M250" i="13" s="1"/>
  <c r="R330" i="10"/>
  <c r="M330" i="13" s="1"/>
  <c r="R362" i="10"/>
  <c r="M362" i="13" s="1"/>
  <c r="R426" i="10"/>
  <c r="M426" i="13" s="1"/>
  <c r="R442" i="10"/>
  <c r="M442" i="13" s="1"/>
  <c r="R224" i="10"/>
  <c r="M224" i="13" s="1"/>
  <c r="R352" i="10"/>
  <c r="M352" i="13" s="1"/>
  <c r="R232" i="10"/>
  <c r="M232" i="13" s="1"/>
  <c r="R360" i="10"/>
  <c r="M360" i="13" s="1"/>
  <c r="H356"/>
  <c r="X261"/>
  <c r="X277"/>
  <c r="H398"/>
  <c r="N398" s="1"/>
  <c r="O398" s="1"/>
  <c r="X323"/>
  <c r="X361"/>
  <c r="H250"/>
  <c r="H314"/>
  <c r="H330"/>
  <c r="N330" s="1"/>
  <c r="O330" s="1"/>
  <c r="H277"/>
  <c r="N277" s="1"/>
  <c r="O277" s="1"/>
  <c r="U299"/>
  <c r="X230"/>
  <c r="X352"/>
  <c r="X387"/>
  <c r="H169"/>
  <c r="H384"/>
  <c r="U250"/>
  <c r="U266"/>
  <c r="U282"/>
  <c r="U298"/>
  <c r="U314"/>
  <c r="U338"/>
  <c r="U366"/>
  <c r="U374"/>
  <c r="U390"/>
  <c r="U406"/>
  <c r="U422"/>
  <c r="X211"/>
  <c r="X235"/>
  <c r="X246"/>
  <c r="X308"/>
  <c r="X330"/>
  <c r="X407"/>
  <c r="H192"/>
  <c r="N192" s="1"/>
  <c r="O192" s="1"/>
  <c r="H203"/>
  <c r="H257"/>
  <c r="H317"/>
  <c r="H381"/>
  <c r="N381" s="1"/>
  <c r="O381" s="1"/>
  <c r="H417"/>
  <c r="H434"/>
  <c r="H445"/>
  <c r="H453"/>
  <c r="N453" s="1"/>
  <c r="O453" s="1"/>
  <c r="U210"/>
  <c r="U245"/>
  <c r="U261"/>
  <c r="U269"/>
  <c r="U325"/>
  <c r="U332"/>
  <c r="U336"/>
  <c r="U375"/>
  <c r="U394"/>
  <c r="U407"/>
  <c r="U426"/>
  <c r="U434"/>
  <c r="U451"/>
  <c r="X168"/>
  <c r="X179"/>
  <c r="X204"/>
  <c r="X336"/>
  <c r="X371"/>
  <c r="X410"/>
  <c r="X443"/>
  <c r="X455"/>
  <c r="R211" i="10"/>
  <c r="M211" i="13" s="1"/>
  <c r="R243" i="10"/>
  <c r="M243" i="13" s="1"/>
  <c r="R270" i="10"/>
  <c r="M270" i="13" s="1"/>
  <c r="R302" i="10"/>
  <c r="M302" i="13" s="1"/>
  <c r="R366" i="10"/>
  <c r="M366" i="13" s="1"/>
  <c r="R435" i="10"/>
  <c r="M435" i="13" s="1"/>
  <c r="R231" i="10"/>
  <c r="M231" i="13" s="1"/>
  <c r="R359" i="10"/>
  <c r="M359" i="13" s="1"/>
  <c r="R233" i="10"/>
  <c r="M233" i="13" s="1"/>
  <c r="R361" i="10"/>
  <c r="M361" i="13" s="1"/>
  <c r="R186" i="10"/>
  <c r="M186" i="13" s="1"/>
  <c r="R218" i="10"/>
  <c r="M218" i="13" s="1"/>
  <c r="R298" i="10"/>
  <c r="M298" i="13" s="1"/>
  <c r="R314" i="10"/>
  <c r="M314" i="13" s="1"/>
  <c r="R346" i="10"/>
  <c r="M346" i="13" s="1"/>
  <c r="R410" i="10"/>
  <c r="M410" i="13" s="1"/>
  <c r="R256" i="10"/>
  <c r="M256" i="13" s="1"/>
  <c r="R384" i="10"/>
  <c r="M384" i="13" s="1"/>
  <c r="R448" i="10"/>
  <c r="M448" i="13" s="1"/>
  <c r="R200" i="10"/>
  <c r="M200" i="13" s="1"/>
  <c r="R328" i="10"/>
  <c r="M328" i="13" s="1"/>
  <c r="R456" i="10"/>
  <c r="M456" i="13" s="1"/>
  <c r="H292"/>
  <c r="N292" s="1"/>
  <c r="O292" s="1"/>
  <c r="H375"/>
  <c r="H262"/>
  <c r="H326"/>
  <c r="X177"/>
  <c r="X193"/>
  <c r="X225"/>
  <c r="X241"/>
  <c r="X289"/>
  <c r="H202"/>
  <c r="N202" s="1"/>
  <c r="O202" s="1"/>
  <c r="H216"/>
  <c r="H282"/>
  <c r="N282" s="1"/>
  <c r="O282" s="1"/>
  <c r="H346"/>
  <c r="N346" s="1"/>
  <c r="O346" s="1"/>
  <c r="U172"/>
  <c r="U367"/>
  <c r="X219"/>
  <c r="X439"/>
  <c r="R171" i="10"/>
  <c r="M171" i="13" s="1"/>
  <c r="R198" i="10"/>
  <c r="M198" i="13" s="1"/>
  <c r="R203" i="10"/>
  <c r="M203" i="13" s="1"/>
  <c r="R230" i="10"/>
  <c r="M230" i="13" s="1"/>
  <c r="R235" i="10"/>
  <c r="M235" i="13" s="1"/>
  <c r="R262" i="10"/>
  <c r="M262" i="13" s="1"/>
  <c r="R267" i="10"/>
  <c r="M267" i="13" s="1"/>
  <c r="R294" i="10"/>
  <c r="M294" i="13" s="1"/>
  <c r="R299" i="10"/>
  <c r="M299" i="13" s="1"/>
  <c r="R326" i="10"/>
  <c r="M326" i="13" s="1"/>
  <c r="R331" i="10"/>
  <c r="M331" i="13" s="1"/>
  <c r="R358" i="10"/>
  <c r="M358" i="13" s="1"/>
  <c r="R363" i="10"/>
  <c r="M363" i="13" s="1"/>
  <c r="R390" i="10"/>
  <c r="M390" i="13" s="1"/>
  <c r="R395" i="10"/>
  <c r="M395" i="13" s="1"/>
  <c r="R422" i="10"/>
  <c r="M422" i="13" s="1"/>
  <c r="R427" i="10"/>
  <c r="M427" i="13" s="1"/>
  <c r="R454" i="10"/>
  <c r="M454" i="13" s="1"/>
  <c r="R459" i="10"/>
  <c r="M459" i="13" s="1"/>
  <c r="R191" i="10"/>
  <c r="M191" i="13" s="1"/>
  <c r="R223" i="10"/>
  <c r="M223" i="13" s="1"/>
  <c r="R255" i="10"/>
  <c r="M255" i="13" s="1"/>
  <c r="R287" i="10"/>
  <c r="M287" i="13" s="1"/>
  <c r="R319" i="10"/>
  <c r="M319" i="13" s="1"/>
  <c r="R351" i="10"/>
  <c r="M351" i="13" s="1"/>
  <c r="R383" i="10"/>
  <c r="M383" i="13" s="1"/>
  <c r="R415" i="10"/>
  <c r="M415" i="13" s="1"/>
  <c r="R447" i="10"/>
  <c r="M447" i="13" s="1"/>
  <c r="R193" i="10"/>
  <c r="M193" i="13" s="1"/>
  <c r="R225" i="10"/>
  <c r="M225" i="13" s="1"/>
  <c r="R257" i="10"/>
  <c r="M257" i="13" s="1"/>
  <c r="R289" i="10"/>
  <c r="M289" i="13" s="1"/>
  <c r="R321" i="10"/>
  <c r="M321" i="13" s="1"/>
  <c r="R353" i="10"/>
  <c r="M353" i="13" s="1"/>
  <c r="R385" i="10"/>
  <c r="M385" i="13" s="1"/>
  <c r="R417" i="10"/>
  <c r="M417" i="13" s="1"/>
  <c r="R449" i="10"/>
  <c r="M449" i="13" s="1"/>
  <c r="R168" i="10"/>
  <c r="M168" i="13" s="1"/>
  <c r="R165" i="10"/>
  <c r="M165" i="13" s="1"/>
  <c r="R181" i="10"/>
  <c r="M181" i="13" s="1"/>
  <c r="R197" i="10"/>
  <c r="M197" i="13" s="1"/>
  <c r="R213" i="10"/>
  <c r="M213" i="13" s="1"/>
  <c r="R229" i="10"/>
  <c r="M229" i="13" s="1"/>
  <c r="R245" i="10"/>
  <c r="M245" i="13" s="1"/>
  <c r="R261" i="10"/>
  <c r="M261" i="13" s="1"/>
  <c r="R277" i="10"/>
  <c r="M277" i="13" s="1"/>
  <c r="R293" i="10"/>
  <c r="M293" i="13" s="1"/>
  <c r="R309" i="10"/>
  <c r="M309" i="13" s="1"/>
  <c r="R325" i="10"/>
  <c r="M325" i="13" s="1"/>
  <c r="R341" i="10"/>
  <c r="M341" i="13" s="1"/>
  <c r="R357" i="10"/>
  <c r="M357" i="13" s="1"/>
  <c r="R373" i="10"/>
  <c r="M373" i="13" s="1"/>
  <c r="R389" i="10"/>
  <c r="M389" i="13" s="1"/>
  <c r="R405" i="10"/>
  <c r="M405" i="13" s="1"/>
  <c r="R421" i="10"/>
  <c r="M421" i="13" s="1"/>
  <c r="R437" i="10"/>
  <c r="M437" i="13" s="1"/>
  <c r="R453" i="10"/>
  <c r="M453" i="13" s="1"/>
  <c r="R188" i="10"/>
  <c r="M188" i="13" s="1"/>
  <c r="R220" i="10"/>
  <c r="M220" i="13" s="1"/>
  <c r="R252" i="10"/>
  <c r="M252" i="13" s="1"/>
  <c r="R284" i="10"/>
  <c r="M284" i="13" s="1"/>
  <c r="R316" i="10"/>
  <c r="M316" i="13" s="1"/>
  <c r="R348" i="10"/>
  <c r="M348" i="13" s="1"/>
  <c r="R380" i="10"/>
  <c r="M380" i="13" s="1"/>
  <c r="R412" i="10"/>
  <c r="M412" i="13" s="1"/>
  <c r="R444" i="10"/>
  <c r="M444" i="13" s="1"/>
  <c r="Y347"/>
  <c r="X165"/>
  <c r="Y268"/>
  <c r="X322"/>
  <c r="H244"/>
  <c r="H263"/>
  <c r="H283"/>
  <c r="H308"/>
  <c r="H327"/>
  <c r="H347"/>
  <c r="H372"/>
  <c r="X220"/>
  <c r="X236"/>
  <c r="X421"/>
  <c r="H170"/>
  <c r="H190"/>
  <c r="H214"/>
  <c r="N214" s="1"/>
  <c r="O214" s="1"/>
  <c r="H222"/>
  <c r="H246"/>
  <c r="H254"/>
  <c r="H310"/>
  <c r="H318"/>
  <c r="N318" s="1"/>
  <c r="O318" s="1"/>
  <c r="H374"/>
  <c r="H382"/>
  <c r="H438"/>
  <c r="H446"/>
  <c r="N446" s="1"/>
  <c r="O446" s="1"/>
  <c r="X170"/>
  <c r="X264"/>
  <c r="H178"/>
  <c r="H210"/>
  <c r="Y395"/>
  <c r="X253"/>
  <c r="X285"/>
  <c r="X332"/>
  <c r="X338"/>
  <c r="X365"/>
  <c r="X397"/>
  <c r="H229"/>
  <c r="H293"/>
  <c r="H357"/>
  <c r="H421"/>
  <c r="N421" s="1"/>
  <c r="O421" s="1"/>
  <c r="U203"/>
  <c r="U283"/>
  <c r="U331"/>
  <c r="U364"/>
  <c r="U403"/>
  <c r="X174"/>
  <c r="X178"/>
  <c r="X182"/>
  <c r="X203"/>
  <c r="X224"/>
  <c r="X228"/>
  <c r="H179"/>
  <c r="H211"/>
  <c r="N211" s="1"/>
  <c r="O211" s="1"/>
  <c r="H233"/>
  <c r="H320"/>
  <c r="H339"/>
  <c r="H361"/>
  <c r="U193"/>
  <c r="U222"/>
  <c r="U351"/>
  <c r="U358"/>
  <c r="X240"/>
  <c r="X328"/>
  <c r="X394"/>
  <c r="X419"/>
  <c r="H172"/>
  <c r="H188"/>
  <c r="N188" s="1"/>
  <c r="O188" s="1"/>
  <c r="H205"/>
  <c r="N205" s="1"/>
  <c r="O205" s="1"/>
  <c r="H304"/>
  <c r="H323"/>
  <c r="H345"/>
  <c r="H378"/>
  <c r="H388"/>
  <c r="N388" s="1"/>
  <c r="O388" s="1"/>
  <c r="H396"/>
  <c r="N396" s="1"/>
  <c r="O396" s="1"/>
  <c r="H408"/>
  <c r="H425"/>
  <c r="H442"/>
  <c r="N442" s="1"/>
  <c r="O442" s="1"/>
  <c r="U165"/>
  <c r="U173"/>
  <c r="U191"/>
  <c r="U201"/>
  <c r="U309"/>
  <c r="U317"/>
  <c r="U342"/>
  <c r="U352"/>
  <c r="U356"/>
  <c r="U368"/>
  <c r="U372"/>
  <c r="U385"/>
  <c r="U404"/>
  <c r="U417"/>
  <c r="X223"/>
  <c r="X311"/>
  <c r="X415"/>
  <c r="R179" i="10"/>
  <c r="M179" i="13" s="1"/>
  <c r="R199" i="10"/>
  <c r="M199" i="13" s="1"/>
  <c r="R327" i="10"/>
  <c r="M327" i="13" s="1"/>
  <c r="R455" i="10"/>
  <c r="M455" i="13" s="1"/>
  <c r="R297" i="10"/>
  <c r="M297" i="13" s="1"/>
  <c r="R425" i="10"/>
  <c r="M425" i="13" s="1"/>
  <c r="R266" i="10"/>
  <c r="M266" i="13" s="1"/>
  <c r="R378" i="10"/>
  <c r="M378" i="13" s="1"/>
  <c r="R458" i="10"/>
  <c r="M458" i="13" s="1"/>
  <c r="R288" i="10"/>
  <c r="M288" i="13" s="1"/>
  <c r="R416" i="10"/>
  <c r="M416" i="13" s="1"/>
  <c r="X169"/>
  <c r="R264" i="10"/>
  <c r="M264" i="13" s="1"/>
  <c r="R392" i="10"/>
  <c r="M392" i="13" s="1"/>
  <c r="H247"/>
  <c r="N247" s="1"/>
  <c r="O247" s="1"/>
  <c r="H331"/>
  <c r="X181"/>
  <c r="H206"/>
  <c r="N206" s="1"/>
  <c r="O206" s="1"/>
  <c r="X438"/>
  <c r="H173"/>
  <c r="H184"/>
  <c r="H266"/>
  <c r="Y252"/>
  <c r="X317"/>
  <c r="X349"/>
  <c r="H166"/>
  <c r="N166" s="1"/>
  <c r="O166" s="1"/>
  <c r="H213"/>
  <c r="N213" s="1"/>
  <c r="O213" s="1"/>
  <c r="H405"/>
  <c r="U223"/>
  <c r="U419"/>
  <c r="H225"/>
  <c r="N225" s="1"/>
  <c r="O225" s="1"/>
  <c r="H273"/>
  <c r="H333"/>
  <c r="N333" s="1"/>
  <c r="O333" s="1"/>
  <c r="H458"/>
  <c r="N458" s="1"/>
  <c r="O458" s="1"/>
  <c r="U330"/>
  <c r="R190" i="10"/>
  <c r="M190" i="13" s="1"/>
  <c r="R195" i="10"/>
  <c r="M195" i="13" s="1"/>
  <c r="R222" i="10"/>
  <c r="M222" i="13" s="1"/>
  <c r="R227" i="10"/>
  <c r="M227" i="13" s="1"/>
  <c r="R254" i="10"/>
  <c r="M254" i="13" s="1"/>
  <c r="R259" i="10"/>
  <c r="M259" i="13" s="1"/>
  <c r="R286" i="10"/>
  <c r="M286" i="13" s="1"/>
  <c r="R291" i="10"/>
  <c r="M291" i="13" s="1"/>
  <c r="R318" i="10"/>
  <c r="M318" i="13" s="1"/>
  <c r="R323" i="10"/>
  <c r="M323" i="13" s="1"/>
  <c r="R350" i="10"/>
  <c r="M350" i="13" s="1"/>
  <c r="R355" i="10"/>
  <c r="M355" i="13" s="1"/>
  <c r="R382" i="10"/>
  <c r="M382" i="13" s="1"/>
  <c r="R387" i="10"/>
  <c r="M387" i="13" s="1"/>
  <c r="N387" s="1"/>
  <c r="O387" s="1"/>
  <c r="R414" i="10"/>
  <c r="M414" i="13" s="1"/>
  <c r="R419" i="10"/>
  <c r="M419" i="13" s="1"/>
  <c r="R446" i="10"/>
  <c r="M446" i="13" s="1"/>
  <c r="R451" i="10"/>
  <c r="M451" i="13" s="1"/>
  <c r="R183" i="10"/>
  <c r="M183" i="13" s="1"/>
  <c r="R215" i="10"/>
  <c r="M215" i="13" s="1"/>
  <c r="R247" i="10"/>
  <c r="M247" i="13" s="1"/>
  <c r="R279" i="10"/>
  <c r="M279" i="13" s="1"/>
  <c r="R311" i="10"/>
  <c r="M311" i="13" s="1"/>
  <c r="R343" i="10"/>
  <c r="M343" i="13" s="1"/>
  <c r="R375" i="10"/>
  <c r="M375" i="13" s="1"/>
  <c r="R407" i="10"/>
  <c r="M407" i="13" s="1"/>
  <c r="R439" i="10"/>
  <c r="M439" i="13" s="1"/>
  <c r="R185" i="10"/>
  <c r="M185" i="13" s="1"/>
  <c r="R217" i="10"/>
  <c r="M217" i="13" s="1"/>
  <c r="R249" i="10"/>
  <c r="M249" i="13" s="1"/>
  <c r="R281" i="10"/>
  <c r="M281" i="13" s="1"/>
  <c r="R313" i="10"/>
  <c r="M313" i="13" s="1"/>
  <c r="R345" i="10"/>
  <c r="M345" i="13" s="1"/>
  <c r="R377" i="10"/>
  <c r="M377" i="13" s="1"/>
  <c r="R409" i="10"/>
  <c r="M409" i="13" s="1"/>
  <c r="R441" i="10"/>
  <c r="M441" i="13" s="1"/>
  <c r="R176" i="10"/>
  <c r="M176" i="13" s="1"/>
  <c r="R178" i="10"/>
  <c r="M178" i="13" s="1"/>
  <c r="R194" i="10"/>
  <c r="M194" i="13" s="1"/>
  <c r="R210" i="10"/>
  <c r="M210" i="13" s="1"/>
  <c r="R226" i="10"/>
  <c r="M226" i="13" s="1"/>
  <c r="R242" i="10"/>
  <c r="M242" i="13" s="1"/>
  <c r="R258" i="10"/>
  <c r="M258" i="13" s="1"/>
  <c r="R274" i="10"/>
  <c r="M274" i="13" s="1"/>
  <c r="R290" i="10"/>
  <c r="M290" i="13" s="1"/>
  <c r="R306" i="10"/>
  <c r="M306" i="13" s="1"/>
  <c r="R322" i="10"/>
  <c r="M322" i="13" s="1"/>
  <c r="R338" i="10"/>
  <c r="M338" i="13" s="1"/>
  <c r="R354" i="10"/>
  <c r="M354" i="13" s="1"/>
  <c r="R370" i="10"/>
  <c r="M370" i="13" s="1"/>
  <c r="R386" i="10"/>
  <c r="M386" i="13" s="1"/>
  <c r="R402" i="10"/>
  <c r="M402" i="13" s="1"/>
  <c r="R418" i="10"/>
  <c r="M418" i="13" s="1"/>
  <c r="R434" i="10"/>
  <c r="M434" i="13" s="1"/>
  <c r="R450" i="10"/>
  <c r="M450" i="13" s="1"/>
  <c r="R208" i="10"/>
  <c r="M208" i="13" s="1"/>
  <c r="R240" i="10"/>
  <c r="M240" i="13" s="1"/>
  <c r="R272" i="10"/>
  <c r="M272" i="13" s="1"/>
  <c r="R304" i="10"/>
  <c r="M304" i="13" s="1"/>
  <c r="R336" i="10"/>
  <c r="M336" i="13" s="1"/>
  <c r="R368" i="10"/>
  <c r="M368" i="13" s="1"/>
  <c r="R400" i="10"/>
  <c r="M400" i="13" s="1"/>
  <c r="R432" i="10"/>
  <c r="M432" i="13" s="1"/>
  <c r="Y331"/>
  <c r="R184" i="10"/>
  <c r="M184" i="13" s="1"/>
  <c r="R216" i="10"/>
  <c r="M216" i="13" s="1"/>
  <c r="R248" i="10"/>
  <c r="M248" i="13" s="1"/>
  <c r="R280" i="10"/>
  <c r="M280" i="13" s="1"/>
  <c r="R312" i="10"/>
  <c r="M312" i="13" s="1"/>
  <c r="R344" i="10"/>
  <c r="M344" i="13" s="1"/>
  <c r="R376" i="10"/>
  <c r="M376" i="13" s="1"/>
  <c r="R408" i="10"/>
  <c r="M408" i="13" s="1"/>
  <c r="R440" i="10"/>
  <c r="M440" i="13" s="1"/>
  <c r="Y452"/>
  <c r="H235"/>
  <c r="H260"/>
  <c r="N260" s="1"/>
  <c r="O260" s="1"/>
  <c r="H279"/>
  <c r="H299"/>
  <c r="H324"/>
  <c r="H343"/>
  <c r="N343" s="1"/>
  <c r="O343" s="1"/>
  <c r="H363"/>
  <c r="N363" s="1"/>
  <c r="O363" s="1"/>
  <c r="X213"/>
  <c r="X229"/>
  <c r="X333"/>
  <c r="H198"/>
  <c r="H230"/>
  <c r="H238"/>
  <c r="N238" s="1"/>
  <c r="O238" s="1"/>
  <c r="H294"/>
  <c r="N294" s="1"/>
  <c r="O294" s="1"/>
  <c r="H302"/>
  <c r="N302" s="1"/>
  <c r="O302" s="1"/>
  <c r="H358"/>
  <c r="H366"/>
  <c r="N366" s="1"/>
  <c r="O366" s="1"/>
  <c r="H422"/>
  <c r="N422" s="1"/>
  <c r="O422" s="1"/>
  <c r="H430"/>
  <c r="X406"/>
  <c r="X167"/>
  <c r="X259"/>
  <c r="X273"/>
  <c r="X355"/>
  <c r="X377"/>
  <c r="X409"/>
  <c r="X441"/>
  <c r="H186"/>
  <c r="H200"/>
  <c r="H218"/>
  <c r="N218" s="1"/>
  <c r="O218" s="1"/>
  <c r="H232"/>
  <c r="N232" s="1"/>
  <c r="O232" s="1"/>
  <c r="H236"/>
  <c r="H248"/>
  <c r="N248" s="1"/>
  <c r="O248" s="1"/>
  <c r="H252"/>
  <c r="N252" s="1"/>
  <c r="O252" s="1"/>
  <c r="H264"/>
  <c r="H268"/>
  <c r="H280"/>
  <c r="H284"/>
  <c r="N284" s="1"/>
  <c r="O284" s="1"/>
  <c r="H296"/>
  <c r="H300"/>
  <c r="N300" s="1"/>
  <c r="O300" s="1"/>
  <c r="H312"/>
  <c r="H316"/>
  <c r="N316" s="1"/>
  <c r="O316" s="1"/>
  <c r="H328"/>
  <c r="H332"/>
  <c r="H344"/>
  <c r="N344" s="1"/>
  <c r="O344" s="1"/>
  <c r="H348"/>
  <c r="H360"/>
  <c r="H364"/>
  <c r="H376"/>
  <c r="N376" s="1"/>
  <c r="O376" s="1"/>
  <c r="H171"/>
  <c r="N171" s="1"/>
  <c r="O171" s="1"/>
  <c r="H181"/>
  <c r="H245"/>
  <c r="H309"/>
  <c r="H373"/>
  <c r="N373" s="1"/>
  <c r="O373" s="1"/>
  <c r="H437"/>
  <c r="H451"/>
  <c r="N451" s="1"/>
  <c r="O451" s="1"/>
  <c r="U199"/>
  <c r="U267"/>
  <c r="U328"/>
  <c r="U355"/>
  <c r="U387"/>
  <c r="X171"/>
  <c r="X176"/>
  <c r="X180"/>
  <c r="X234"/>
  <c r="X249"/>
  <c r="X297"/>
  <c r="X327"/>
  <c r="X363"/>
  <c r="X391"/>
  <c r="X435"/>
  <c r="H177"/>
  <c r="H209"/>
  <c r="H269"/>
  <c r="N269" s="1"/>
  <c r="O269" s="1"/>
  <c r="H337"/>
  <c r="H395"/>
  <c r="H407"/>
  <c r="N407" s="1"/>
  <c r="O407" s="1"/>
  <c r="H416"/>
  <c r="N416" s="1"/>
  <c r="O416" s="1"/>
  <c r="H427"/>
  <c r="N427" s="1"/>
  <c r="O427" s="1"/>
  <c r="H439"/>
  <c r="H448"/>
  <c r="U198"/>
  <c r="U206"/>
  <c r="U247"/>
  <c r="U327"/>
  <c r="U429"/>
  <c r="U437"/>
  <c r="U453"/>
  <c r="X187"/>
  <c r="X208"/>
  <c r="X250"/>
  <c r="X270"/>
  <c r="X303"/>
  <c r="X392"/>
  <c r="X399"/>
  <c r="X403"/>
  <c r="X448"/>
  <c r="H253"/>
  <c r="N253" s="1"/>
  <c r="O253" s="1"/>
  <c r="H321"/>
  <c r="N321" s="1"/>
  <c r="O321" s="1"/>
  <c r="H385"/>
  <c r="H402"/>
  <c r="H413"/>
  <c r="H449"/>
  <c r="N449" s="1"/>
  <c r="O449" s="1"/>
  <c r="U207"/>
  <c r="U293"/>
  <c r="U301"/>
  <c r="U334"/>
  <c r="U362"/>
  <c r="U378"/>
  <c r="U391"/>
  <c r="U410"/>
  <c r="U423"/>
  <c r="U449"/>
  <c r="X217"/>
  <c r="X321"/>
  <c r="X436"/>
  <c r="H237"/>
  <c r="H301"/>
  <c r="N301" s="1"/>
  <c r="O301" s="1"/>
  <c r="H365"/>
  <c r="U226"/>
  <c r="U242"/>
  <c r="U258"/>
  <c r="U430"/>
  <c r="U454"/>
  <c r="H459"/>
  <c r="N459" s="1"/>
  <c r="O459" s="1"/>
  <c r="H249"/>
  <c r="N249" s="1"/>
  <c r="O249" s="1"/>
  <c r="H380"/>
  <c r="H456"/>
  <c r="U171"/>
  <c r="U180"/>
  <c r="U185"/>
  <c r="U246"/>
  <c r="U256"/>
  <c r="U349"/>
  <c r="U360"/>
  <c r="U389"/>
  <c r="U444"/>
  <c r="X271"/>
  <c r="H176"/>
  <c r="N176" s="1"/>
  <c r="O176" s="1"/>
  <c r="H187"/>
  <c r="H386"/>
  <c r="N386" s="1"/>
  <c r="O386" s="1"/>
  <c r="H397"/>
  <c r="N397" s="1"/>
  <c r="O397" s="1"/>
  <c r="H429"/>
  <c r="H454"/>
  <c r="N454" s="1"/>
  <c r="O454" s="1"/>
  <c r="U183"/>
  <c r="U209"/>
  <c r="U218"/>
  <c r="U264"/>
  <c r="U280"/>
  <c r="U296"/>
  <c r="U312"/>
  <c r="U333"/>
  <c r="U408"/>
  <c r="U428"/>
  <c r="H220"/>
  <c r="H349"/>
  <c r="H441"/>
  <c r="U263"/>
  <c r="U279"/>
  <c r="U295"/>
  <c r="U311"/>
  <c r="U386"/>
  <c r="U402"/>
  <c r="U418"/>
  <c r="U441"/>
  <c r="U184"/>
  <c r="U197"/>
  <c r="X198"/>
  <c r="U200"/>
  <c r="U294"/>
  <c r="U318"/>
  <c r="U397"/>
  <c r="U227"/>
  <c r="U231"/>
  <c r="U252"/>
  <c r="U326"/>
  <c r="U455"/>
  <c r="X117"/>
  <c r="X79"/>
  <c r="X75"/>
  <c r="X68"/>
  <c r="X64"/>
  <c r="X60"/>
  <c r="X56"/>
  <c r="X31"/>
  <c r="X23"/>
  <c r="X19"/>
  <c r="R158" i="10"/>
  <c r="M158" i="13" s="1"/>
  <c r="R154" i="10"/>
  <c r="M154" i="13" s="1"/>
  <c r="R150" i="10"/>
  <c r="M150" i="13" s="1"/>
  <c r="R145" i="10"/>
  <c r="M145" i="13" s="1"/>
  <c r="R141" i="10"/>
  <c r="M141" i="13" s="1"/>
  <c r="R137" i="10"/>
  <c r="M137" i="13" s="1"/>
  <c r="R126" i="10"/>
  <c r="M126" i="13" s="1"/>
  <c r="R122" i="10"/>
  <c r="M122" i="13" s="1"/>
  <c r="R118" i="10"/>
  <c r="M118" i="13" s="1"/>
  <c r="R113" i="10"/>
  <c r="M113" i="13" s="1"/>
  <c r="R109" i="10"/>
  <c r="M109" i="13" s="1"/>
  <c r="R105" i="10"/>
  <c r="M105" i="13" s="1"/>
  <c r="R94" i="10"/>
  <c r="M94" i="13" s="1"/>
  <c r="R90" i="10"/>
  <c r="M90" i="13" s="1"/>
  <c r="R86" i="10"/>
  <c r="M86" i="13" s="1"/>
  <c r="R81" i="10"/>
  <c r="M81" i="13" s="1"/>
  <c r="R77" i="10"/>
  <c r="M77" i="13" s="1"/>
  <c r="R73" i="10"/>
  <c r="M73" i="13" s="1"/>
  <c r="R62" i="10"/>
  <c r="M62" i="13" s="1"/>
  <c r="R58" i="10"/>
  <c r="M58" i="13" s="1"/>
  <c r="R54" i="10"/>
  <c r="M54" i="13" s="1"/>
  <c r="R49" i="10"/>
  <c r="M49" i="13" s="1"/>
  <c r="R45" i="10"/>
  <c r="M45" i="13" s="1"/>
  <c r="R41" i="10"/>
  <c r="M41" i="13" s="1"/>
  <c r="R30" i="10"/>
  <c r="M30" i="13" s="1"/>
  <c r="R26" i="10"/>
  <c r="M26" i="13" s="1"/>
  <c r="R22" i="10"/>
  <c r="M22" i="13" s="1"/>
  <c r="R17" i="10"/>
  <c r="M17" i="13" s="1"/>
  <c r="R13" i="10"/>
  <c r="M13" i="13" s="1"/>
  <c r="R9" i="10"/>
  <c r="M9" i="13" s="1"/>
  <c r="X161"/>
  <c r="X157"/>
  <c r="X153"/>
  <c r="X149"/>
  <c r="X67"/>
  <c r="X63"/>
  <c r="X59"/>
  <c r="X384"/>
  <c r="R161" i="10"/>
  <c r="M161" i="13" s="1"/>
  <c r="R157" i="10"/>
  <c r="M157" i="13" s="1"/>
  <c r="R153" i="10"/>
  <c r="M153" i="13" s="1"/>
  <c r="R142" i="10"/>
  <c r="M142" i="13" s="1"/>
  <c r="R138" i="10"/>
  <c r="M138" i="13" s="1"/>
  <c r="R134" i="10"/>
  <c r="M134" i="13" s="1"/>
  <c r="R129" i="10"/>
  <c r="M129" i="13" s="1"/>
  <c r="R125" i="10"/>
  <c r="M125" i="13" s="1"/>
  <c r="R121" i="10"/>
  <c r="M121" i="13" s="1"/>
  <c r="R110" i="10"/>
  <c r="M110" i="13" s="1"/>
  <c r="R106" i="10"/>
  <c r="M106" i="13" s="1"/>
  <c r="N106" s="1"/>
  <c r="O106" s="1"/>
  <c r="R102" i="10"/>
  <c r="M102" i="13" s="1"/>
  <c r="R97" i="10"/>
  <c r="M97" i="13" s="1"/>
  <c r="R93" i="10"/>
  <c r="M93" i="13" s="1"/>
  <c r="R89" i="10"/>
  <c r="M89" i="13" s="1"/>
  <c r="R78" i="10"/>
  <c r="M78" i="13" s="1"/>
  <c r="R74" i="10"/>
  <c r="M74" i="13" s="1"/>
  <c r="R70" i="10"/>
  <c r="M70" i="13" s="1"/>
  <c r="R65" i="10"/>
  <c r="M65" i="13" s="1"/>
  <c r="R61" i="10"/>
  <c r="M61" i="13" s="1"/>
  <c r="R57" i="10"/>
  <c r="M57" i="13" s="1"/>
  <c r="R46" i="10"/>
  <c r="M46" i="13" s="1"/>
  <c r="R42" i="10"/>
  <c r="M42" i="13" s="1"/>
  <c r="R38" i="10"/>
  <c r="M38" i="13" s="1"/>
  <c r="R33" i="10"/>
  <c r="M33" i="13" s="1"/>
  <c r="R29" i="10"/>
  <c r="M29" i="13" s="1"/>
  <c r="R25" i="10"/>
  <c r="M25" i="13" s="1"/>
  <c r="R14" i="10"/>
  <c r="M14" i="13" s="1"/>
  <c r="R10" i="10"/>
  <c r="M10" i="13" s="1"/>
  <c r="U95"/>
  <c r="X98"/>
  <c r="X94"/>
  <c r="X90"/>
  <c r="X86"/>
  <c r="X82"/>
  <c r="H163"/>
  <c r="H159"/>
  <c r="N159" s="1"/>
  <c r="O159" s="1"/>
  <c r="H155"/>
  <c r="H151"/>
  <c r="H53"/>
  <c r="H49"/>
  <c r="H45"/>
  <c r="H41"/>
  <c r="H26"/>
  <c r="N26" s="1"/>
  <c r="O26" s="1"/>
  <c r="U122"/>
  <c r="U118"/>
  <c r="U114"/>
  <c r="U58"/>
  <c r="U54"/>
  <c r="U50"/>
  <c r="X131"/>
  <c r="X127"/>
  <c r="X123"/>
  <c r="X119"/>
  <c r="X112"/>
  <c r="X108"/>
  <c r="X100"/>
  <c r="H146"/>
  <c r="H142"/>
  <c r="H138"/>
  <c r="H133"/>
  <c r="N133" s="1"/>
  <c r="O133" s="1"/>
  <c r="H129"/>
  <c r="H125"/>
  <c r="H100"/>
  <c r="H96"/>
  <c r="H92"/>
  <c r="H88"/>
  <c r="H33"/>
  <c r="H18"/>
  <c r="N18" s="1"/>
  <c r="O18" s="1"/>
  <c r="U138"/>
  <c r="U134"/>
  <c r="U130"/>
  <c r="U91"/>
  <c r="U72"/>
  <c r="U68"/>
  <c r="U64"/>
  <c r="S10"/>
  <c r="U63"/>
  <c r="H162"/>
  <c r="H158"/>
  <c r="N158" s="1"/>
  <c r="O158" s="1"/>
  <c r="H154"/>
  <c r="H150"/>
  <c r="H72"/>
  <c r="H68"/>
  <c r="H64"/>
  <c r="H60"/>
  <c r="U157"/>
  <c r="U126"/>
  <c r="U119"/>
  <c r="U115"/>
  <c r="U93"/>
  <c r="U62"/>
  <c r="U55"/>
  <c r="U51"/>
  <c r="U29"/>
  <c r="S9"/>
  <c r="R162" i="10"/>
  <c r="M162" i="13" s="1"/>
  <c r="R34" i="10"/>
  <c r="M34" i="13" s="1"/>
  <c r="X134"/>
  <c r="X109"/>
  <c r="X105"/>
  <c r="X101"/>
  <c r="X70"/>
  <c r="H134"/>
  <c r="N134" s="1"/>
  <c r="O134" s="1"/>
  <c r="H130"/>
  <c r="H126"/>
  <c r="H122"/>
  <c r="H56"/>
  <c r="H37"/>
  <c r="H32"/>
  <c r="H19"/>
  <c r="H15"/>
  <c r="N15" s="1"/>
  <c r="O15" s="1"/>
  <c r="U142"/>
  <c r="U137"/>
  <c r="U133"/>
  <c r="U129"/>
  <c r="U109"/>
  <c r="U76"/>
  <c r="U71"/>
  <c r="U67"/>
  <c r="H74"/>
  <c r="U156"/>
  <c r="U124"/>
  <c r="U92"/>
  <c r="U60"/>
  <c r="U28"/>
  <c r="H118"/>
  <c r="N118" s="1"/>
  <c r="O118" s="1"/>
  <c r="H20"/>
  <c r="H58"/>
  <c r="N58" s="1"/>
  <c r="O58" s="1"/>
  <c r="U48"/>
  <c r="H38"/>
  <c r="N38" s="1"/>
  <c r="O38" s="1"/>
  <c r="H149"/>
  <c r="U112"/>
  <c r="H195"/>
  <c r="N195" s="1"/>
  <c r="O195" s="1"/>
  <c r="H243"/>
  <c r="N243" s="1"/>
  <c r="O243" s="1"/>
  <c r="H265"/>
  <c r="H288"/>
  <c r="H307"/>
  <c r="H329"/>
  <c r="N329" s="1"/>
  <c r="O329" s="1"/>
  <c r="H352"/>
  <c r="N352" s="1"/>
  <c r="O352" s="1"/>
  <c r="H371"/>
  <c r="N371" s="1"/>
  <c r="O371" s="1"/>
  <c r="H379"/>
  <c r="H391"/>
  <c r="H400"/>
  <c r="N400" s="1"/>
  <c r="O400" s="1"/>
  <c r="H411"/>
  <c r="H423"/>
  <c r="N423" s="1"/>
  <c r="O423" s="1"/>
  <c r="H432"/>
  <c r="N432" s="1"/>
  <c r="O432" s="1"/>
  <c r="H443"/>
  <c r="N443" s="1"/>
  <c r="O443" s="1"/>
  <c r="U194"/>
  <c r="U214"/>
  <c r="U345"/>
  <c r="U382"/>
  <c r="U398"/>
  <c r="U414"/>
  <c r="U438"/>
  <c r="U446"/>
  <c r="X218"/>
  <c r="X243"/>
  <c r="H291"/>
  <c r="H313"/>
  <c r="N313" s="1"/>
  <c r="O313" s="1"/>
  <c r="H418"/>
  <c r="N418" s="1"/>
  <c r="O418" s="1"/>
  <c r="U169"/>
  <c r="U190"/>
  <c r="U215"/>
  <c r="U236"/>
  <c r="U380"/>
  <c r="U405"/>
  <c r="U450"/>
  <c r="H185"/>
  <c r="H189"/>
  <c r="H394"/>
  <c r="N394" s="1"/>
  <c r="O394" s="1"/>
  <c r="H426"/>
  <c r="N426" s="1"/>
  <c r="O426" s="1"/>
  <c r="U244"/>
  <c r="U272"/>
  <c r="U288"/>
  <c r="U304"/>
  <c r="U320"/>
  <c r="U357"/>
  <c r="U392"/>
  <c r="U440"/>
  <c r="R180" i="10"/>
  <c r="M180" i="13" s="1"/>
  <c r="R212" i="10"/>
  <c r="M212" i="13" s="1"/>
  <c r="R244" i="10"/>
  <c r="M244" i="13" s="1"/>
  <c r="R276" i="10"/>
  <c r="M276" i="13" s="1"/>
  <c r="R308" i="10"/>
  <c r="M308" i="13" s="1"/>
  <c r="R340" i="10"/>
  <c r="M340" i="13" s="1"/>
  <c r="R372" i="10"/>
  <c r="M372" i="13" s="1"/>
  <c r="R404" i="10"/>
  <c r="M404" i="13" s="1"/>
  <c r="R436" i="10"/>
  <c r="M436" i="13" s="1"/>
  <c r="X202"/>
  <c r="H208"/>
  <c r="H336"/>
  <c r="N336" s="1"/>
  <c r="O336" s="1"/>
  <c r="H409"/>
  <c r="U260"/>
  <c r="U265"/>
  <c r="U276"/>
  <c r="U281"/>
  <c r="U292"/>
  <c r="U297"/>
  <c r="U308"/>
  <c r="U313"/>
  <c r="U324"/>
  <c r="U337"/>
  <c r="U343"/>
  <c r="U353"/>
  <c r="U379"/>
  <c r="U395"/>
  <c r="U411"/>
  <c r="U427"/>
  <c r="H403"/>
  <c r="N403" s="1"/>
  <c r="O403" s="1"/>
  <c r="H435"/>
  <c r="N435" s="1"/>
  <c r="O435" s="1"/>
  <c r="U291"/>
  <c r="U383"/>
  <c r="X185"/>
  <c r="H204"/>
  <c r="N204" s="1"/>
  <c r="O204" s="1"/>
  <c r="H335"/>
  <c r="U175"/>
  <c r="U216"/>
  <c r="U229"/>
  <c r="U240"/>
  <c r="U433"/>
  <c r="U457"/>
  <c r="U415"/>
  <c r="R163" i="10"/>
  <c r="M163" i="13" s="1"/>
  <c r="R148" i="10"/>
  <c r="M148" i="13" s="1"/>
  <c r="R133" i="10"/>
  <c r="M133" i="13" s="1"/>
  <c r="R99" i="10"/>
  <c r="M99" i="13" s="1"/>
  <c r="R84" i="10"/>
  <c r="M84" i="13" s="1"/>
  <c r="R69" i="10"/>
  <c r="M69" i="13" s="1"/>
  <c r="R35" i="10"/>
  <c r="M35" i="13" s="1"/>
  <c r="R20" i="10"/>
  <c r="M20" i="13" s="1"/>
  <c r="X164"/>
  <c r="X156"/>
  <c r="X152"/>
  <c r="X148"/>
  <c r="X50"/>
  <c r="X46"/>
  <c r="X42"/>
  <c r="Z157"/>
  <c r="X145"/>
  <c r="X141"/>
  <c r="X124"/>
  <c r="X120"/>
  <c r="R147" i="10"/>
  <c r="M147" i="13" s="1"/>
  <c r="R132" i="10"/>
  <c r="M132" i="13" s="1"/>
  <c r="R117" i="10"/>
  <c r="M117" i="13" s="1"/>
  <c r="R83" i="10"/>
  <c r="M83" i="13" s="1"/>
  <c r="R68" i="10"/>
  <c r="M68" i="13" s="1"/>
  <c r="R53" i="10"/>
  <c r="M53" i="13" s="1"/>
  <c r="R19" i="10"/>
  <c r="M19" i="13" s="1"/>
  <c r="X116"/>
  <c r="X78"/>
  <c r="X74"/>
  <c r="X49"/>
  <c r="X45"/>
  <c r="X41"/>
  <c r="U224"/>
  <c r="U159"/>
  <c r="R50" i="10"/>
  <c r="M50" i="13" s="1"/>
  <c r="X34"/>
  <c r="H84"/>
  <c r="H80"/>
  <c r="H76"/>
  <c r="H69"/>
  <c r="N69" s="1"/>
  <c r="O69" s="1"/>
  <c r="H65"/>
  <c r="H61"/>
  <c r="U158"/>
  <c r="U151"/>
  <c r="U147"/>
  <c r="U125"/>
  <c r="U94"/>
  <c r="U87"/>
  <c r="U83"/>
  <c r="U61"/>
  <c r="U30"/>
  <c r="U23"/>
  <c r="U18"/>
  <c r="R66" i="10"/>
  <c r="M66" i="13" s="1"/>
  <c r="X52"/>
  <c r="H115"/>
  <c r="H111"/>
  <c r="H107"/>
  <c r="H103"/>
  <c r="H28"/>
  <c r="U161"/>
  <c r="U141"/>
  <c r="U108"/>
  <c r="U103"/>
  <c r="U99"/>
  <c r="U46"/>
  <c r="U41"/>
  <c r="U37"/>
  <c r="U33"/>
  <c r="S14"/>
  <c r="U127"/>
  <c r="R82" i="10"/>
  <c r="M82" i="13" s="1"/>
  <c r="H83"/>
  <c r="H79"/>
  <c r="H75"/>
  <c r="H50"/>
  <c r="H46"/>
  <c r="N46" s="1"/>
  <c r="O46" s="1"/>
  <c r="H42"/>
  <c r="N42" s="1"/>
  <c r="O42" s="1"/>
  <c r="H27"/>
  <c r="H23"/>
  <c r="U152"/>
  <c r="U148"/>
  <c r="U88"/>
  <c r="U84"/>
  <c r="U24"/>
  <c r="U19"/>
  <c r="S13"/>
  <c r="X53"/>
  <c r="X10"/>
  <c r="H145"/>
  <c r="H141"/>
  <c r="N141" s="1"/>
  <c r="O141" s="1"/>
  <c r="H114"/>
  <c r="H110"/>
  <c r="N110" s="1"/>
  <c r="O110" s="1"/>
  <c r="H102"/>
  <c r="H97"/>
  <c r="H93"/>
  <c r="N93" s="1"/>
  <c r="O93" s="1"/>
  <c r="H89"/>
  <c r="H85"/>
  <c r="U162"/>
  <c r="U123"/>
  <c r="U104"/>
  <c r="U100"/>
  <c r="U96"/>
  <c r="U42"/>
  <c r="U38"/>
  <c r="U34"/>
  <c r="H57"/>
  <c r="N57" s="1"/>
  <c r="O57" s="1"/>
  <c r="U143"/>
  <c r="U79"/>
  <c r="H168"/>
  <c r="N168" s="1"/>
  <c r="O168" s="1"/>
  <c r="H193"/>
  <c r="N193" s="1"/>
  <c r="O193" s="1"/>
  <c r="H241"/>
  <c r="N241" s="1"/>
  <c r="O241" s="1"/>
  <c r="H305"/>
  <c r="H369"/>
  <c r="U178"/>
  <c r="U186"/>
  <c r="U239"/>
  <c r="U255"/>
  <c r="U350"/>
  <c r="U459"/>
  <c r="H289"/>
  <c r="H355"/>
  <c r="H377"/>
  <c r="N377" s="1"/>
  <c r="O377" s="1"/>
  <c r="H450"/>
  <c r="U174"/>
  <c r="U182"/>
  <c r="U196"/>
  <c r="U228"/>
  <c r="U396"/>
  <c r="U421"/>
  <c r="U456"/>
  <c r="X314"/>
  <c r="U167"/>
  <c r="U202"/>
  <c r="U344"/>
  <c r="U363"/>
  <c r="U376"/>
  <c r="U432"/>
  <c r="H217"/>
  <c r="N217" s="1"/>
  <c r="O217" s="1"/>
  <c r="H285"/>
  <c r="H436"/>
  <c r="H444"/>
  <c r="N444" s="1"/>
  <c r="O444" s="1"/>
  <c r="U179"/>
  <c r="U225"/>
  <c r="U377"/>
  <c r="U393"/>
  <c r="U409"/>
  <c r="U425"/>
  <c r="H401"/>
  <c r="N401" s="1"/>
  <c r="O401" s="1"/>
  <c r="H433"/>
  <c r="N433" s="1"/>
  <c r="O433" s="1"/>
  <c r="U270"/>
  <c r="U339"/>
  <c r="S368"/>
  <c r="U275"/>
  <c r="U399"/>
  <c r="U168"/>
  <c r="U212"/>
  <c r="U235"/>
  <c r="U307"/>
  <c r="U369"/>
  <c r="X77"/>
  <c r="X73"/>
  <c r="X66"/>
  <c r="X62"/>
  <c r="X58"/>
  <c r="R160" i="10"/>
  <c r="M160" i="13" s="1"/>
  <c r="R156" i="10"/>
  <c r="M156" i="13" s="1"/>
  <c r="R152" i="10"/>
  <c r="M152" i="13" s="1"/>
  <c r="R143" i="10"/>
  <c r="M143" i="13" s="1"/>
  <c r="R139" i="10"/>
  <c r="M139" i="13" s="1"/>
  <c r="R135" i="10"/>
  <c r="M135" i="13" s="1"/>
  <c r="R128" i="10"/>
  <c r="M128" i="13" s="1"/>
  <c r="R124" i="10"/>
  <c r="M124" i="13" s="1"/>
  <c r="R120" i="10"/>
  <c r="M120" i="13" s="1"/>
  <c r="R111" i="10"/>
  <c r="M111" i="13" s="1"/>
  <c r="R107" i="10"/>
  <c r="M107" i="13" s="1"/>
  <c r="R103" i="10"/>
  <c r="M103" i="13" s="1"/>
  <c r="R96" i="10"/>
  <c r="M96" i="13" s="1"/>
  <c r="R92" i="10"/>
  <c r="M92" i="13" s="1"/>
  <c r="R88" i="10"/>
  <c r="M88" i="13" s="1"/>
  <c r="R79" i="10"/>
  <c r="M79" i="13" s="1"/>
  <c r="R75" i="10"/>
  <c r="M75" i="13" s="1"/>
  <c r="R71" i="10"/>
  <c r="M71" i="13" s="1"/>
  <c r="R64" i="10"/>
  <c r="M64" i="13" s="1"/>
  <c r="R60" i="10"/>
  <c r="M60" i="13" s="1"/>
  <c r="R56" i="10"/>
  <c r="M56" i="13" s="1"/>
  <c r="R47" i="10"/>
  <c r="M47" i="13" s="1"/>
  <c r="R43" i="10"/>
  <c r="M43" i="13" s="1"/>
  <c r="R39" i="10"/>
  <c r="M39" i="13" s="1"/>
  <c r="R32" i="10"/>
  <c r="M32" i="13" s="1"/>
  <c r="R28" i="10"/>
  <c r="M28" i="13" s="1"/>
  <c r="R24" i="10"/>
  <c r="M24" i="13" s="1"/>
  <c r="R15" i="10"/>
  <c r="M15" i="13" s="1"/>
  <c r="R11" i="10"/>
  <c r="M11" i="13" s="1"/>
  <c r="X163"/>
  <c r="X159"/>
  <c r="X69"/>
  <c r="X65"/>
  <c r="U205"/>
  <c r="U323"/>
  <c r="R159" i="10"/>
  <c r="M159" i="13" s="1"/>
  <c r="R155" i="10"/>
  <c r="M155" i="13" s="1"/>
  <c r="R151" i="10"/>
  <c r="M151" i="13" s="1"/>
  <c r="R144" i="10"/>
  <c r="M144" i="13" s="1"/>
  <c r="R140" i="10"/>
  <c r="M140" i="13" s="1"/>
  <c r="R136" i="10"/>
  <c r="M136" i="13" s="1"/>
  <c r="R127" i="10"/>
  <c r="M127" i="13" s="1"/>
  <c r="R123" i="10"/>
  <c r="M123" i="13" s="1"/>
  <c r="R119" i="10"/>
  <c r="M119" i="13" s="1"/>
  <c r="R112" i="10"/>
  <c r="M112" i="13" s="1"/>
  <c r="R108" i="10"/>
  <c r="M108" i="13" s="1"/>
  <c r="R104" i="10"/>
  <c r="M104" i="13" s="1"/>
  <c r="R95" i="10"/>
  <c r="M95" i="13" s="1"/>
  <c r="R91" i="10"/>
  <c r="M91" i="13" s="1"/>
  <c r="R87" i="10"/>
  <c r="M87" i="13" s="1"/>
  <c r="R80" i="10"/>
  <c r="M80" i="13" s="1"/>
  <c r="R76" i="10"/>
  <c r="M76" i="13" s="1"/>
  <c r="R72" i="10"/>
  <c r="M72" i="13" s="1"/>
  <c r="R63" i="10"/>
  <c r="M63" i="13" s="1"/>
  <c r="R59" i="10"/>
  <c r="M59" i="13" s="1"/>
  <c r="R55" i="10"/>
  <c r="M55" i="13" s="1"/>
  <c r="R48" i="10"/>
  <c r="M48" i="13" s="1"/>
  <c r="R44" i="10"/>
  <c r="M44" i="13" s="1"/>
  <c r="R40" i="10"/>
  <c r="M40" i="13" s="1"/>
  <c r="R31" i="10"/>
  <c r="M31" i="13" s="1"/>
  <c r="R27" i="10"/>
  <c r="M27" i="13" s="1"/>
  <c r="R23" i="10"/>
  <c r="M23" i="13" s="1"/>
  <c r="R16" i="10"/>
  <c r="M16" i="13" s="1"/>
  <c r="R12" i="10"/>
  <c r="M12" i="13" s="1"/>
  <c r="H121"/>
  <c r="X84"/>
  <c r="H161"/>
  <c r="H157"/>
  <c r="H153"/>
  <c r="N153" s="1"/>
  <c r="O153" s="1"/>
  <c r="H51"/>
  <c r="H47"/>
  <c r="H43"/>
  <c r="H39"/>
  <c r="N39" s="1"/>
  <c r="O39" s="1"/>
  <c r="H24"/>
  <c r="N24" s="1"/>
  <c r="O24" s="1"/>
  <c r="U120"/>
  <c r="U116"/>
  <c r="U56"/>
  <c r="U52"/>
  <c r="X114"/>
  <c r="X110"/>
  <c r="X106"/>
  <c r="X102"/>
  <c r="H148"/>
  <c r="N148" s="1"/>
  <c r="O148" s="1"/>
  <c r="H144"/>
  <c r="H140"/>
  <c r="N140" s="1"/>
  <c r="O140" s="1"/>
  <c r="H135"/>
  <c r="N135" s="1"/>
  <c r="O135" s="1"/>
  <c r="H131"/>
  <c r="H127"/>
  <c r="H123"/>
  <c r="H98"/>
  <c r="N98" s="1"/>
  <c r="O98" s="1"/>
  <c r="H94"/>
  <c r="H90"/>
  <c r="H86"/>
  <c r="H73"/>
  <c r="H35"/>
  <c r="H31"/>
  <c r="N31" s="1"/>
  <c r="O31" s="1"/>
  <c r="H21"/>
  <c r="H16"/>
  <c r="N16" s="1"/>
  <c r="O16" s="1"/>
  <c r="U155"/>
  <c r="U136"/>
  <c r="U132"/>
  <c r="U128"/>
  <c r="U74"/>
  <c r="U70"/>
  <c r="U66"/>
  <c r="U27"/>
  <c r="X95"/>
  <c r="X35"/>
  <c r="H164"/>
  <c r="N164" s="1"/>
  <c r="O164" s="1"/>
  <c r="H160"/>
  <c r="H156"/>
  <c r="H152"/>
  <c r="H70"/>
  <c r="N70" s="1"/>
  <c r="O70" s="1"/>
  <c r="H66"/>
  <c r="H62"/>
  <c r="U121"/>
  <c r="U117"/>
  <c r="U113"/>
  <c r="U57"/>
  <c r="U53"/>
  <c r="U49"/>
  <c r="R98" i="10"/>
  <c r="M98" i="13" s="1"/>
  <c r="X111"/>
  <c r="H136"/>
  <c r="N136" s="1"/>
  <c r="O136" s="1"/>
  <c r="H132"/>
  <c r="N132" s="1"/>
  <c r="O132" s="1"/>
  <c r="H128"/>
  <c r="N128" s="1"/>
  <c r="O128" s="1"/>
  <c r="H124"/>
  <c r="N124" s="1"/>
  <c r="O124" s="1"/>
  <c r="H54"/>
  <c r="N54" s="1"/>
  <c r="O54" s="1"/>
  <c r="H34"/>
  <c r="N34" s="1"/>
  <c r="O34" s="1"/>
  <c r="H30"/>
  <c r="H17"/>
  <c r="U140"/>
  <c r="U135"/>
  <c r="U131"/>
  <c r="U78"/>
  <c r="U73"/>
  <c r="U69"/>
  <c r="U65"/>
  <c r="U45"/>
  <c r="S12"/>
  <c r="U139"/>
  <c r="U107"/>
  <c r="U75"/>
  <c r="U43"/>
  <c r="U15"/>
  <c r="H137"/>
  <c r="H29"/>
  <c r="H101"/>
  <c r="U144"/>
  <c r="H36"/>
  <c r="H22"/>
  <c r="U80"/>
  <c r="H457"/>
  <c r="U170"/>
  <c r="U221"/>
  <c r="U234"/>
  <c r="U249"/>
  <c r="U273"/>
  <c r="U289"/>
  <c r="U305"/>
  <c r="U321"/>
  <c r="U329"/>
  <c r="U365"/>
  <c r="H224"/>
  <c r="H353"/>
  <c r="U166"/>
  <c r="U187"/>
  <c r="U192"/>
  <c r="U213"/>
  <c r="U220"/>
  <c r="U232"/>
  <c r="U373"/>
  <c r="U412"/>
  <c r="U452"/>
  <c r="X256"/>
  <c r="H392"/>
  <c r="H424"/>
  <c r="U211"/>
  <c r="U237"/>
  <c r="U361"/>
  <c r="U424"/>
  <c r="U447"/>
  <c r="R196" i="10"/>
  <c r="M196" i="13" s="1"/>
  <c r="R228" i="10"/>
  <c r="M228" i="13" s="1"/>
  <c r="R260" i="10"/>
  <c r="M260" i="13" s="1"/>
  <c r="R292" i="10"/>
  <c r="M292" i="13" s="1"/>
  <c r="R324" i="10"/>
  <c r="M324" i="13" s="1"/>
  <c r="R356" i="10"/>
  <c r="M356" i="13" s="1"/>
  <c r="R388" i="10"/>
  <c r="M388" i="13" s="1"/>
  <c r="R420" i="10"/>
  <c r="M420" i="13" s="1"/>
  <c r="R452" i="10"/>
  <c r="M452" i="13" s="1"/>
  <c r="H272"/>
  <c r="N272" s="1"/>
  <c r="O272" s="1"/>
  <c r="H404"/>
  <c r="H412"/>
  <c r="U208"/>
  <c r="U253"/>
  <c r="U341"/>
  <c r="U431"/>
  <c r="U439"/>
  <c r="U443"/>
  <c r="U176"/>
  <c r="U195"/>
  <c r="U310"/>
  <c r="U381"/>
  <c r="U340"/>
  <c r="U262"/>
  <c r="U286"/>
  <c r="U413"/>
  <c r="R131" i="10"/>
  <c r="M131" i="13" s="1"/>
  <c r="R116" i="10"/>
  <c r="M116" i="13" s="1"/>
  <c r="R101" i="10"/>
  <c r="M101" i="13" s="1"/>
  <c r="R67" i="10"/>
  <c r="M67" i="13" s="1"/>
  <c r="R52" i="10"/>
  <c r="M52" i="13" s="1"/>
  <c r="R37" i="10"/>
  <c r="M37" i="13" s="1"/>
  <c r="X48"/>
  <c r="X44"/>
  <c r="X40"/>
  <c r="R164" i="10"/>
  <c r="M164" i="13" s="1"/>
  <c r="R149" i="10"/>
  <c r="M149" i="13" s="1"/>
  <c r="R115" i="10"/>
  <c r="M115" i="13" s="1"/>
  <c r="R100" i="10"/>
  <c r="M100" i="13" s="1"/>
  <c r="R85" i="10"/>
  <c r="M85" i="13" s="1"/>
  <c r="R51" i="10"/>
  <c r="M51" i="13" s="1"/>
  <c r="R36" i="10"/>
  <c r="M36" i="13" s="1"/>
  <c r="R21" i="10"/>
  <c r="M21" i="13" s="1"/>
  <c r="X80"/>
  <c r="X378"/>
  <c r="H271"/>
  <c r="N271" s="1"/>
  <c r="O271" s="1"/>
  <c r="U278"/>
  <c r="U302"/>
  <c r="U31"/>
  <c r="R114" i="10"/>
  <c r="M114" i="13" s="1"/>
  <c r="X55"/>
  <c r="H120"/>
  <c r="H82"/>
  <c r="H78"/>
  <c r="H71"/>
  <c r="H67"/>
  <c r="H63"/>
  <c r="H59"/>
  <c r="N59" s="1"/>
  <c r="O59" s="1"/>
  <c r="U153"/>
  <c r="U149"/>
  <c r="U145"/>
  <c r="U89"/>
  <c r="U85"/>
  <c r="U81"/>
  <c r="U25"/>
  <c r="U20"/>
  <c r="U16"/>
  <c r="S11"/>
  <c r="R130" i="10"/>
  <c r="M130" i="13" s="1"/>
  <c r="X71"/>
  <c r="X9"/>
  <c r="H117"/>
  <c r="N117" s="1"/>
  <c r="O117" s="1"/>
  <c r="H113"/>
  <c r="H109"/>
  <c r="H105"/>
  <c r="H55"/>
  <c r="N55" s="1"/>
  <c r="O55" s="1"/>
  <c r="U163"/>
  <c r="U110"/>
  <c r="U105"/>
  <c r="U101"/>
  <c r="U97"/>
  <c r="U77"/>
  <c r="U44"/>
  <c r="U39"/>
  <c r="U35"/>
  <c r="R146" i="10"/>
  <c r="M146" i="13" s="1"/>
  <c r="R18" i="10"/>
  <c r="M18" i="13" s="1"/>
  <c r="H119"/>
  <c r="N119" s="1"/>
  <c r="O119" s="1"/>
  <c r="H81"/>
  <c r="N81" s="1"/>
  <c r="O81" s="1"/>
  <c r="H77"/>
  <c r="H52"/>
  <c r="H48"/>
  <c r="N48" s="1"/>
  <c r="O48" s="1"/>
  <c r="H44"/>
  <c r="N44" s="1"/>
  <c r="O44" s="1"/>
  <c r="H40"/>
  <c r="N40" s="1"/>
  <c r="O40" s="1"/>
  <c r="H25"/>
  <c r="N25" s="1"/>
  <c r="O25" s="1"/>
  <c r="U154"/>
  <c r="U150"/>
  <c r="U146"/>
  <c r="U90"/>
  <c r="U86"/>
  <c r="U82"/>
  <c r="U26"/>
  <c r="U21"/>
  <c r="U17"/>
  <c r="X16"/>
  <c r="H147"/>
  <c r="H143"/>
  <c r="N143" s="1"/>
  <c r="O143" s="1"/>
  <c r="H139"/>
  <c r="H116"/>
  <c r="H112"/>
  <c r="H108"/>
  <c r="H104"/>
  <c r="N104" s="1"/>
  <c r="O104" s="1"/>
  <c r="H99"/>
  <c r="H95"/>
  <c r="N95" s="1"/>
  <c r="O95" s="1"/>
  <c r="H91"/>
  <c r="N91" s="1"/>
  <c r="O91" s="1"/>
  <c r="H87"/>
  <c r="N87" s="1"/>
  <c r="O87" s="1"/>
  <c r="U164"/>
  <c r="U160"/>
  <c r="U106"/>
  <c r="U102"/>
  <c r="U98"/>
  <c r="U59"/>
  <c r="U40"/>
  <c r="U36"/>
  <c r="U32"/>
  <c r="U111"/>
  <c r="U47"/>
  <c r="P8" i="10"/>
  <c r="I8" i="6"/>
  <c r="I16" i="11"/>
  <c r="J8" i="3"/>
  <c r="F8" i="13" s="1"/>
  <c r="K8" i="2"/>
  <c r="E8" i="13" s="1"/>
  <c r="K8" i="1"/>
  <c r="D8" i="13" s="1"/>
  <c r="R16" i="11"/>
  <c r="J8" i="8"/>
  <c r="K8" i="7"/>
  <c r="J8" i="13" s="1"/>
  <c r="I8" i="5"/>
  <c r="P227" i="11" l="1"/>
  <c r="P301"/>
  <c r="N29" i="13"/>
  <c r="O29" s="1"/>
  <c r="N152"/>
  <c r="O152" s="1"/>
  <c r="N21"/>
  <c r="O21" s="1"/>
  <c r="N123"/>
  <c r="O123" s="1"/>
  <c r="N369"/>
  <c r="O369" s="1"/>
  <c r="N103"/>
  <c r="O103" s="1"/>
  <c r="N76"/>
  <c r="O76" s="1"/>
  <c r="N19"/>
  <c r="O19" s="1"/>
  <c r="N122"/>
  <c r="O122" s="1"/>
  <c r="N162"/>
  <c r="O162" s="1"/>
  <c r="N100"/>
  <c r="O100" s="1"/>
  <c r="N53"/>
  <c r="O53" s="1"/>
  <c r="N312"/>
  <c r="O312" s="1"/>
  <c r="N200"/>
  <c r="O200" s="1"/>
  <c r="N235"/>
  <c r="O235" s="1"/>
  <c r="N378"/>
  <c r="O378" s="1"/>
  <c r="N339"/>
  <c r="O339" s="1"/>
  <c r="N179"/>
  <c r="O179" s="1"/>
  <c r="N178"/>
  <c r="O178" s="1"/>
  <c r="N326"/>
  <c r="O326" s="1"/>
  <c r="N445"/>
  <c r="O445" s="1"/>
  <c r="N317"/>
  <c r="O317" s="1"/>
  <c r="N440"/>
  <c r="O440" s="1"/>
  <c r="N240"/>
  <c r="O240" s="1"/>
  <c r="N389"/>
  <c r="O389" s="1"/>
  <c r="N354"/>
  <c r="O354" s="1"/>
  <c r="N290"/>
  <c r="O290" s="1"/>
  <c r="N226"/>
  <c r="O226" s="1"/>
  <c r="N295"/>
  <c r="O295" s="1"/>
  <c r="N52"/>
  <c r="O52" s="1"/>
  <c r="N105"/>
  <c r="O105" s="1"/>
  <c r="N412"/>
  <c r="O412" s="1"/>
  <c r="N17"/>
  <c r="O17" s="1"/>
  <c r="N144"/>
  <c r="O144" s="1"/>
  <c r="N43"/>
  <c r="O43" s="1"/>
  <c r="N157"/>
  <c r="O157" s="1"/>
  <c r="N436"/>
  <c r="O436" s="1"/>
  <c r="N145"/>
  <c r="O145" s="1"/>
  <c r="N107"/>
  <c r="O107" s="1"/>
  <c r="N80"/>
  <c r="O80" s="1"/>
  <c r="N189"/>
  <c r="O189" s="1"/>
  <c r="N379"/>
  <c r="O379" s="1"/>
  <c r="N88"/>
  <c r="O88" s="1"/>
  <c r="N41"/>
  <c r="O41" s="1"/>
  <c r="N187"/>
  <c r="O187" s="1"/>
  <c r="N268"/>
  <c r="O268" s="1"/>
  <c r="N299"/>
  <c r="O299" s="1"/>
  <c r="N184"/>
  <c r="O184" s="1"/>
  <c r="N345"/>
  <c r="O345" s="1"/>
  <c r="N320"/>
  <c r="O320" s="1"/>
  <c r="N382"/>
  <c r="O382" s="1"/>
  <c r="N254"/>
  <c r="O254" s="1"/>
  <c r="N190"/>
  <c r="O190" s="1"/>
  <c r="N308"/>
  <c r="O308" s="1"/>
  <c r="N368"/>
  <c r="O368" s="1"/>
  <c r="N325"/>
  <c r="O325" s="1"/>
  <c r="N359"/>
  <c r="O359" s="1"/>
  <c r="N201"/>
  <c r="O201" s="1"/>
  <c r="D463" i="18"/>
  <c r="E463" s="1"/>
  <c r="N108" i="13"/>
  <c r="O108" s="1"/>
  <c r="N63"/>
  <c r="O63" s="1"/>
  <c r="N82"/>
  <c r="O82" s="1"/>
  <c r="N22"/>
  <c r="O22" s="1"/>
  <c r="N86"/>
  <c r="O86" s="1"/>
  <c r="N121"/>
  <c r="O121" s="1"/>
  <c r="N355"/>
  <c r="O355" s="1"/>
  <c r="N97"/>
  <c r="O97" s="1"/>
  <c r="N208"/>
  <c r="O208" s="1"/>
  <c r="N291"/>
  <c r="O291" s="1"/>
  <c r="N391"/>
  <c r="O391" s="1"/>
  <c r="N33"/>
  <c r="O33" s="1"/>
  <c r="N138"/>
  <c r="O138" s="1"/>
  <c r="N163"/>
  <c r="O163" s="1"/>
  <c r="N441"/>
  <c r="O441" s="1"/>
  <c r="N237"/>
  <c r="O237" s="1"/>
  <c r="N402"/>
  <c r="O402" s="1"/>
  <c r="N448"/>
  <c r="O448" s="1"/>
  <c r="N209"/>
  <c r="O209" s="1"/>
  <c r="N309"/>
  <c r="O309" s="1"/>
  <c r="N280"/>
  <c r="O280" s="1"/>
  <c r="N266"/>
  <c r="O266" s="1"/>
  <c r="N438"/>
  <c r="O438" s="1"/>
  <c r="N310"/>
  <c r="O310" s="1"/>
  <c r="N327"/>
  <c r="O327" s="1"/>
  <c r="N356"/>
  <c r="O356" s="1"/>
  <c r="N393"/>
  <c r="O393" s="1"/>
  <c r="N297"/>
  <c r="O297" s="1"/>
  <c r="N167"/>
  <c r="O167" s="1"/>
  <c r="N341"/>
  <c r="O341" s="1"/>
  <c r="N390"/>
  <c r="O390" s="1"/>
  <c r="N212"/>
  <c r="O212" s="1"/>
  <c r="N215"/>
  <c r="O215" s="1"/>
  <c r="N228"/>
  <c r="O228" s="1"/>
  <c r="D464" i="18"/>
  <c r="E464" s="1"/>
  <c r="N27" i="13"/>
  <c r="O27" s="1"/>
  <c r="N324"/>
  <c r="O324" s="1"/>
  <c r="N425"/>
  <c r="O425" s="1"/>
  <c r="N244"/>
  <c r="O244" s="1"/>
  <c r="N139"/>
  <c r="O139" s="1"/>
  <c r="N113"/>
  <c r="O113" s="1"/>
  <c r="N78"/>
  <c r="O78" s="1"/>
  <c r="N392"/>
  <c r="O392" s="1"/>
  <c r="N101"/>
  <c r="O101" s="1"/>
  <c r="N73"/>
  <c r="O73" s="1"/>
  <c r="N114"/>
  <c r="O114" s="1"/>
  <c r="N23"/>
  <c r="O23" s="1"/>
  <c r="N115"/>
  <c r="O115" s="1"/>
  <c r="N149"/>
  <c r="O149" s="1"/>
  <c r="N68"/>
  <c r="O68" s="1"/>
  <c r="N348"/>
  <c r="O348" s="1"/>
  <c r="N229"/>
  <c r="O229" s="1"/>
  <c r="N222"/>
  <c r="O222" s="1"/>
  <c r="N263"/>
  <c r="O263" s="1"/>
  <c r="N231"/>
  <c r="O231" s="1"/>
  <c r="N165"/>
  <c r="O165" s="1"/>
  <c r="N99"/>
  <c r="O99" s="1"/>
  <c r="N116"/>
  <c r="O116" s="1"/>
  <c r="N77"/>
  <c r="O77" s="1"/>
  <c r="N109"/>
  <c r="O109" s="1"/>
  <c r="N71"/>
  <c r="O71" s="1"/>
  <c r="N404"/>
  <c r="O404" s="1"/>
  <c r="N424"/>
  <c r="O424" s="1"/>
  <c r="N353"/>
  <c r="O353" s="1"/>
  <c r="N457"/>
  <c r="O457" s="1"/>
  <c r="N30"/>
  <c r="O30" s="1"/>
  <c r="N66"/>
  <c r="O66" s="1"/>
  <c r="N160"/>
  <c r="O160" s="1"/>
  <c r="N35"/>
  <c r="O35" s="1"/>
  <c r="N94"/>
  <c r="O94" s="1"/>
  <c r="N131"/>
  <c r="O131" s="1"/>
  <c r="N47"/>
  <c r="O47" s="1"/>
  <c r="N161"/>
  <c r="O161" s="1"/>
  <c r="N285"/>
  <c r="O285" s="1"/>
  <c r="N450"/>
  <c r="O450" s="1"/>
  <c r="N89"/>
  <c r="O89" s="1"/>
  <c r="N83"/>
  <c r="O83" s="1"/>
  <c r="N111"/>
  <c r="O111" s="1"/>
  <c r="N65"/>
  <c r="O65" s="1"/>
  <c r="N84"/>
  <c r="O84" s="1"/>
  <c r="N409"/>
  <c r="O409" s="1"/>
  <c r="N185"/>
  <c r="O185" s="1"/>
  <c r="N411"/>
  <c r="O411" s="1"/>
  <c r="N288"/>
  <c r="O288" s="1"/>
  <c r="N74"/>
  <c r="O74" s="1"/>
  <c r="N37"/>
  <c r="O37" s="1"/>
  <c r="N130"/>
  <c r="O130" s="1"/>
  <c r="N64"/>
  <c r="O64" s="1"/>
  <c r="N154"/>
  <c r="O154" s="1"/>
  <c r="N92"/>
  <c r="O92" s="1"/>
  <c r="N129"/>
  <c r="O129" s="1"/>
  <c r="N146"/>
  <c r="O146" s="1"/>
  <c r="N45"/>
  <c r="O45" s="1"/>
  <c r="N155"/>
  <c r="O155" s="1"/>
  <c r="N220"/>
  <c r="O220" s="1"/>
  <c r="N429"/>
  <c r="O429" s="1"/>
  <c r="N380"/>
  <c r="O380" s="1"/>
  <c r="N365"/>
  <c r="O365" s="1"/>
  <c r="N337"/>
  <c r="O337" s="1"/>
  <c r="N437"/>
  <c r="O437" s="1"/>
  <c r="N181"/>
  <c r="O181" s="1"/>
  <c r="N360"/>
  <c r="O360" s="1"/>
  <c r="N328"/>
  <c r="O328" s="1"/>
  <c r="N296"/>
  <c r="O296" s="1"/>
  <c r="N264"/>
  <c r="O264" s="1"/>
  <c r="N430"/>
  <c r="O430" s="1"/>
  <c r="N198"/>
  <c r="O198" s="1"/>
  <c r="N279"/>
  <c r="O279" s="1"/>
  <c r="N273"/>
  <c r="O273" s="1"/>
  <c r="N405"/>
  <c r="O405" s="1"/>
  <c r="N173"/>
  <c r="O173" s="1"/>
  <c r="N331"/>
  <c r="O331" s="1"/>
  <c r="N323"/>
  <c r="O323" s="1"/>
  <c r="N172"/>
  <c r="O172" s="1"/>
  <c r="N233"/>
  <c r="O233" s="1"/>
  <c r="N293"/>
  <c r="O293" s="1"/>
  <c r="N374"/>
  <c r="O374" s="1"/>
  <c r="N246"/>
  <c r="O246" s="1"/>
  <c r="N170"/>
  <c r="O170" s="1"/>
  <c r="N372"/>
  <c r="O372" s="1"/>
  <c r="N283"/>
  <c r="O283" s="1"/>
  <c r="N375"/>
  <c r="O375" s="1"/>
  <c r="N417"/>
  <c r="O417" s="1"/>
  <c r="N203"/>
  <c r="O203" s="1"/>
  <c r="N169"/>
  <c r="O169" s="1"/>
  <c r="N250"/>
  <c r="O250" s="1"/>
  <c r="N420"/>
  <c r="O420" s="1"/>
  <c r="N281"/>
  <c r="O281" s="1"/>
  <c r="N256"/>
  <c r="O256" s="1"/>
  <c r="N261"/>
  <c r="O261" s="1"/>
  <c r="N322"/>
  <c r="O322" s="1"/>
  <c r="N258"/>
  <c r="O258" s="1"/>
  <c r="N406"/>
  <c r="O406" s="1"/>
  <c r="N278"/>
  <c r="O278" s="1"/>
  <c r="N340"/>
  <c r="O340" s="1"/>
  <c r="N298"/>
  <c r="O298" s="1"/>
  <c r="N270"/>
  <c r="O270" s="1"/>
  <c r="N267"/>
  <c r="O267" s="1"/>
  <c r="N180"/>
  <c r="O180" s="1"/>
  <c r="N319"/>
  <c r="O319" s="1"/>
  <c r="N183"/>
  <c r="O183" s="1"/>
  <c r="N452"/>
  <c r="O452" s="1"/>
  <c r="N367"/>
  <c r="O367" s="1"/>
  <c r="N239"/>
  <c r="O239" s="1"/>
  <c r="N431"/>
  <c r="O431" s="1"/>
  <c r="N351"/>
  <c r="O351" s="1"/>
  <c r="N75"/>
  <c r="O75" s="1"/>
  <c r="N72"/>
  <c r="O72" s="1"/>
  <c r="N224"/>
  <c r="O224" s="1"/>
  <c r="N51"/>
  <c r="O51" s="1"/>
  <c r="N50"/>
  <c r="O50" s="1"/>
  <c r="N28"/>
  <c r="O28" s="1"/>
  <c r="N335"/>
  <c r="O335" s="1"/>
  <c r="N265"/>
  <c r="O265" s="1"/>
  <c r="N20"/>
  <c r="O20" s="1"/>
  <c r="N56"/>
  <c r="O56" s="1"/>
  <c r="N96"/>
  <c r="O96" s="1"/>
  <c r="N49"/>
  <c r="O49" s="1"/>
  <c r="N413"/>
  <c r="O413" s="1"/>
  <c r="N304"/>
  <c r="O304" s="1"/>
  <c r="N361"/>
  <c r="O361" s="1"/>
  <c r="N210"/>
  <c r="O210" s="1"/>
  <c r="N347"/>
  <c r="O347" s="1"/>
  <c r="N227"/>
  <c r="O227" s="1"/>
  <c r="N419"/>
  <c r="O419" s="1"/>
  <c r="N350"/>
  <c r="O350" s="1"/>
  <c r="N447"/>
  <c r="O447" s="1"/>
  <c r="N191"/>
  <c r="O191" s="1"/>
  <c r="N207"/>
  <c r="O207" s="1"/>
  <c r="N112"/>
  <c r="O112" s="1"/>
  <c r="N147"/>
  <c r="O147" s="1"/>
  <c r="N67"/>
  <c r="O67" s="1"/>
  <c r="N120"/>
  <c r="O120" s="1"/>
  <c r="N36"/>
  <c r="O36" s="1"/>
  <c r="N137"/>
  <c r="O137" s="1"/>
  <c r="N62"/>
  <c r="O62" s="1"/>
  <c r="N156"/>
  <c r="O156" s="1"/>
  <c r="N90"/>
  <c r="O90" s="1"/>
  <c r="N127"/>
  <c r="O127" s="1"/>
  <c r="N289"/>
  <c r="O289" s="1"/>
  <c r="N305"/>
  <c r="O305" s="1"/>
  <c r="N85"/>
  <c r="O85" s="1"/>
  <c r="N102"/>
  <c r="O102" s="1"/>
  <c r="N79"/>
  <c r="O79" s="1"/>
  <c r="N61"/>
  <c r="O61" s="1"/>
  <c r="N307"/>
  <c r="O307" s="1"/>
  <c r="N32"/>
  <c r="O32" s="1"/>
  <c r="N126"/>
  <c r="O126" s="1"/>
  <c r="N60"/>
  <c r="O60" s="1"/>
  <c r="N150"/>
  <c r="O150" s="1"/>
  <c r="N125"/>
  <c r="O125" s="1"/>
  <c r="N142"/>
  <c r="O142" s="1"/>
  <c r="N151"/>
  <c r="O151" s="1"/>
  <c r="N349"/>
  <c r="O349" s="1"/>
  <c r="N456"/>
  <c r="O456" s="1"/>
  <c r="N385"/>
  <c r="O385" s="1"/>
  <c r="N439"/>
  <c r="O439" s="1"/>
  <c r="N395"/>
  <c r="O395" s="1"/>
  <c r="N177"/>
  <c r="O177" s="1"/>
  <c r="N245"/>
  <c r="O245" s="1"/>
  <c r="N364"/>
  <c r="O364" s="1"/>
  <c r="N332"/>
  <c r="O332" s="1"/>
  <c r="N236"/>
  <c r="O236" s="1"/>
  <c r="N186"/>
  <c r="O186" s="1"/>
  <c r="N358"/>
  <c r="O358" s="1"/>
  <c r="N230"/>
  <c r="O230" s="1"/>
  <c r="N408"/>
  <c r="O408" s="1"/>
  <c r="N357"/>
  <c r="O357" s="1"/>
  <c r="N216"/>
  <c r="O216" s="1"/>
  <c r="N262"/>
  <c r="O262" s="1"/>
  <c r="N434"/>
  <c r="O434" s="1"/>
  <c r="N257"/>
  <c r="O257" s="1"/>
  <c r="N384"/>
  <c r="O384" s="1"/>
  <c r="N314"/>
  <c r="O314" s="1"/>
  <c r="N221"/>
  <c r="O221" s="1"/>
  <c r="N275"/>
  <c r="O275" s="1"/>
  <c r="N338"/>
  <c r="O338" s="1"/>
  <c r="N274"/>
  <c r="O274" s="1"/>
  <c r="N194"/>
  <c r="O194" s="1"/>
  <c r="N414"/>
  <c r="O414" s="1"/>
  <c r="N286"/>
  <c r="O286" s="1"/>
  <c r="N276"/>
  <c r="O276" s="1"/>
  <c r="N362"/>
  <c r="O362" s="1"/>
  <c r="N334"/>
  <c r="O334" s="1"/>
  <c r="N311"/>
  <c r="O311" s="1"/>
  <c r="N255"/>
  <c r="O255" s="1"/>
  <c r="N383"/>
  <c r="O383" s="1"/>
  <c r="N199"/>
  <c r="O199" s="1"/>
  <c r="N287"/>
  <c r="O287" s="1"/>
  <c r="N196"/>
  <c r="O196" s="1"/>
  <c r="N415"/>
  <c r="O415" s="1"/>
  <c r="N175"/>
  <c r="O175" s="1"/>
  <c r="N219"/>
  <c r="O219" s="1"/>
  <c r="H11"/>
  <c r="N11" s="1"/>
  <c r="O11" s="1"/>
  <c r="H13"/>
  <c r="N13" s="1"/>
  <c r="O13" s="1"/>
  <c r="H14"/>
  <c r="N14" s="1"/>
  <c r="O14" s="1"/>
  <c r="H12"/>
  <c r="N12" s="1"/>
  <c r="O12" s="1"/>
  <c r="H9"/>
  <c r="N9" s="1"/>
  <c r="O9" s="1"/>
  <c r="H10"/>
  <c r="N10" s="1"/>
  <c r="O10" s="1"/>
  <c r="N8" i="18"/>
  <c r="O8" s="1"/>
  <c r="P8" s="1"/>
  <c r="Y219" i="13"/>
  <c r="X12"/>
  <c r="X17"/>
  <c r="X138"/>
  <c r="X449"/>
  <c r="X20"/>
  <c r="X72"/>
  <c r="X126"/>
  <c r="X143"/>
  <c r="X154"/>
  <c r="X207"/>
  <c r="X87"/>
  <c r="X129"/>
  <c r="X427"/>
  <c r="X57"/>
  <c r="X147"/>
  <c r="X29"/>
  <c r="X266"/>
  <c r="X140"/>
  <c r="X22"/>
  <c r="X37"/>
  <c r="X137"/>
  <c r="X113"/>
  <c r="X97"/>
  <c r="X212"/>
  <c r="X302"/>
  <c r="X395"/>
  <c r="X201"/>
  <c r="X260"/>
  <c r="X313"/>
  <c r="X309"/>
  <c r="X197"/>
  <c r="X306"/>
  <c r="X252"/>
  <c r="X408"/>
  <c r="X265"/>
  <c r="X442"/>
  <c r="X345"/>
  <c r="X244"/>
  <c r="X221"/>
  <c r="X422"/>
  <c r="X431"/>
  <c r="X368"/>
  <c r="X255"/>
  <c r="X374"/>
  <c r="X286"/>
  <c r="X413"/>
  <c r="X337"/>
  <c r="X216"/>
  <c r="X13"/>
  <c r="X360"/>
  <c r="X32"/>
  <c r="X47"/>
  <c r="X122"/>
  <c r="X139"/>
  <c r="X214"/>
  <c r="X312"/>
  <c r="X103"/>
  <c r="X115"/>
  <c r="X83"/>
  <c r="X118"/>
  <c r="X125"/>
  <c r="X96"/>
  <c r="X456"/>
  <c r="X362"/>
  <c r="X25"/>
  <c r="X81"/>
  <c r="X281"/>
  <c r="X18"/>
  <c r="X136"/>
  <c r="X347"/>
  <c r="X30"/>
  <c r="X132"/>
  <c r="X304"/>
  <c r="X233"/>
  <c r="X93"/>
  <c r="X54"/>
  <c r="X404"/>
  <c r="X424"/>
  <c r="X299"/>
  <c r="X190"/>
  <c r="X452"/>
  <c r="X320"/>
  <c r="X402"/>
  <c r="X283"/>
  <c r="X195"/>
  <c r="X296"/>
  <c r="X447"/>
  <c r="X383"/>
  <c r="X372"/>
  <c r="X307"/>
  <c r="X209"/>
  <c r="X401"/>
  <c r="X298"/>
  <c r="X238"/>
  <c r="X459"/>
  <c r="X385"/>
  <c r="X232"/>
  <c r="X51"/>
  <c r="X146"/>
  <c r="X367"/>
  <c r="X28"/>
  <c r="X43"/>
  <c r="X135"/>
  <c r="X150"/>
  <c r="X162"/>
  <c r="X319"/>
  <c r="X99"/>
  <c r="X121"/>
  <c r="X92"/>
  <c r="X400"/>
  <c r="X155"/>
  <c r="X21"/>
  <c r="X14"/>
  <c r="X15"/>
  <c r="X369"/>
  <c r="X128"/>
  <c r="X38"/>
  <c r="X89"/>
  <c r="X104"/>
  <c r="X420"/>
  <c r="X339"/>
  <c r="X191"/>
  <c r="X284"/>
  <c r="X227"/>
  <c r="X412"/>
  <c r="X379"/>
  <c r="X282"/>
  <c r="X329"/>
  <c r="X291"/>
  <c r="X340"/>
  <c r="X353"/>
  <c r="X351"/>
  <c r="X206"/>
  <c r="X334"/>
  <c r="X405"/>
  <c r="X396"/>
  <c r="X388"/>
  <c r="X242"/>
  <c r="X293"/>
  <c r="X444"/>
  <c r="X370"/>
  <c r="X142"/>
  <c r="X24"/>
  <c r="X39"/>
  <c r="X76"/>
  <c r="X130"/>
  <c r="X36"/>
  <c r="X158"/>
  <c r="X107"/>
  <c r="X91"/>
  <c r="X133"/>
  <c r="X88"/>
  <c r="X411"/>
  <c r="X61"/>
  <c r="X151"/>
  <c r="X33"/>
  <c r="X324"/>
  <c r="X254"/>
  <c r="X11"/>
  <c r="X144"/>
  <c r="X458"/>
  <c r="X26"/>
  <c r="X160"/>
  <c r="X196"/>
  <c r="X85"/>
  <c r="X432"/>
  <c r="X376"/>
  <c r="X27"/>
  <c r="X292"/>
  <c r="X239"/>
  <c r="X451"/>
  <c r="X375"/>
  <c r="X251"/>
  <c r="X440"/>
  <c r="X305"/>
  <c r="X245"/>
  <c r="X226"/>
  <c r="X457"/>
  <c r="X364"/>
  <c r="X428"/>
  <c r="X342"/>
  <c r="X429"/>
  <c r="X189"/>
  <c r="X288"/>
  <c r="X359"/>
  <c r="X276"/>
  <c r="X267"/>
  <c r="X381"/>
  <c r="X237"/>
  <c r="V41" i="11"/>
  <c r="P41" s="1"/>
  <c r="AA21" i="13"/>
  <c r="AA420"/>
  <c r="AA27"/>
  <c r="AA48"/>
  <c r="AA72"/>
  <c r="AA91"/>
  <c r="AA112"/>
  <c r="AA136"/>
  <c r="AA155"/>
  <c r="AA11"/>
  <c r="AA66"/>
  <c r="AA147"/>
  <c r="AA35"/>
  <c r="AA133"/>
  <c r="AA85"/>
  <c r="AA164"/>
  <c r="AA452"/>
  <c r="AA324"/>
  <c r="AA196"/>
  <c r="AA23"/>
  <c r="AA44"/>
  <c r="AA63"/>
  <c r="AA87"/>
  <c r="AA108"/>
  <c r="AA127"/>
  <c r="AA151"/>
  <c r="AA132"/>
  <c r="AA20"/>
  <c r="AA99"/>
  <c r="AA130"/>
  <c r="AA100"/>
  <c r="AA292"/>
  <c r="AA51"/>
  <c r="AA149"/>
  <c r="AA356"/>
  <c r="AA228"/>
  <c r="AA16"/>
  <c r="AA40"/>
  <c r="AA59"/>
  <c r="AA80"/>
  <c r="AA104"/>
  <c r="AA123"/>
  <c r="AA144"/>
  <c r="AA50"/>
  <c r="AA84"/>
  <c r="AA163"/>
  <c r="AA36"/>
  <c r="AA115"/>
  <c r="AA388"/>
  <c r="AA260"/>
  <c r="AA12"/>
  <c r="AA31"/>
  <c r="AA55"/>
  <c r="AA76"/>
  <c r="AA95"/>
  <c r="AA119"/>
  <c r="AA140"/>
  <c r="AA159"/>
  <c r="AA69"/>
  <c r="AA148"/>
  <c r="AA162"/>
  <c r="AA10"/>
  <c r="AA13"/>
  <c r="AA176"/>
  <c r="AA416"/>
  <c r="AA327"/>
  <c r="AA444"/>
  <c r="AA380"/>
  <c r="AA316"/>
  <c r="AA252"/>
  <c r="AA188"/>
  <c r="AA453"/>
  <c r="AA421"/>
  <c r="AA389"/>
  <c r="AA357"/>
  <c r="AA325"/>
  <c r="AA293"/>
  <c r="AA261"/>
  <c r="AA229"/>
  <c r="AA197"/>
  <c r="AA165"/>
  <c r="AA168"/>
  <c r="AA454"/>
  <c r="AA422"/>
  <c r="AA390"/>
  <c r="AA358"/>
  <c r="AA326"/>
  <c r="AA294"/>
  <c r="AA262"/>
  <c r="AA230"/>
  <c r="AA198"/>
  <c r="AA448"/>
  <c r="AA256"/>
  <c r="AA233"/>
  <c r="AA231"/>
  <c r="AA435"/>
  <c r="AA302"/>
  <c r="AA243"/>
  <c r="AA426"/>
  <c r="AA330"/>
  <c r="AA202"/>
  <c r="AA396"/>
  <c r="AA332"/>
  <c r="AA268"/>
  <c r="AA204"/>
  <c r="AA429"/>
  <c r="AA397"/>
  <c r="AA365"/>
  <c r="AA333"/>
  <c r="AA301"/>
  <c r="AA269"/>
  <c r="AA237"/>
  <c r="AA205"/>
  <c r="AA173"/>
  <c r="AA172"/>
  <c r="AA394"/>
  <c r="AA234"/>
  <c r="AA391"/>
  <c r="I460" i="6"/>
  <c r="K460" s="1"/>
  <c r="K8"/>
  <c r="I8" i="13" s="1"/>
  <c r="AA146"/>
  <c r="AA52"/>
  <c r="AA101"/>
  <c r="AA131"/>
  <c r="AA24"/>
  <c r="AA32"/>
  <c r="AA43"/>
  <c r="AA56"/>
  <c r="AA64"/>
  <c r="AA75"/>
  <c r="AA88"/>
  <c r="AA96"/>
  <c r="AA107"/>
  <c r="AA120"/>
  <c r="AA128"/>
  <c r="AA139"/>
  <c r="AA152"/>
  <c r="AA160"/>
  <c r="AA82"/>
  <c r="AA53"/>
  <c r="AA83"/>
  <c r="AA436"/>
  <c r="AA372"/>
  <c r="AA308"/>
  <c r="AA244"/>
  <c r="AA180"/>
  <c r="AA25"/>
  <c r="AA33"/>
  <c r="AA42"/>
  <c r="AA57"/>
  <c r="AA65"/>
  <c r="AA74"/>
  <c r="AA89"/>
  <c r="AA97"/>
  <c r="AA106"/>
  <c r="AA121"/>
  <c r="AA129"/>
  <c r="AA138"/>
  <c r="AA153"/>
  <c r="AA161"/>
  <c r="AA9"/>
  <c r="AA22"/>
  <c r="AA30"/>
  <c r="AA45"/>
  <c r="AA54"/>
  <c r="AA62"/>
  <c r="AA77"/>
  <c r="AA86"/>
  <c r="AA94"/>
  <c r="AA109"/>
  <c r="AA118"/>
  <c r="AA126"/>
  <c r="AA141"/>
  <c r="AA150"/>
  <c r="AA158"/>
  <c r="AA440"/>
  <c r="AA376"/>
  <c r="AA312"/>
  <c r="AA248"/>
  <c r="AA184"/>
  <c r="AA400"/>
  <c r="AA336"/>
  <c r="AA272"/>
  <c r="AA208"/>
  <c r="AA450"/>
  <c r="AA418"/>
  <c r="AA386"/>
  <c r="AA354"/>
  <c r="AA322"/>
  <c r="AA290"/>
  <c r="AA258"/>
  <c r="AA226"/>
  <c r="AA194"/>
  <c r="AA441"/>
  <c r="AA377"/>
  <c r="AA313"/>
  <c r="AA249"/>
  <c r="AA185"/>
  <c r="AA407"/>
  <c r="AA343"/>
  <c r="AA279"/>
  <c r="AA215"/>
  <c r="AA446"/>
  <c r="AA414"/>
  <c r="AA382"/>
  <c r="AA350"/>
  <c r="AA318"/>
  <c r="AA286"/>
  <c r="AA254"/>
  <c r="AA222"/>
  <c r="AA190"/>
  <c r="AA264"/>
  <c r="AA378"/>
  <c r="AA297"/>
  <c r="AA417"/>
  <c r="AA353"/>
  <c r="AA289"/>
  <c r="AA225"/>
  <c r="AA415"/>
  <c r="AA351"/>
  <c r="AA287"/>
  <c r="AA223"/>
  <c r="AA456"/>
  <c r="AA200"/>
  <c r="AA346"/>
  <c r="AA298"/>
  <c r="AA186"/>
  <c r="AA360"/>
  <c r="AA352"/>
  <c r="AA265"/>
  <c r="AA423"/>
  <c r="AA167"/>
  <c r="AA403"/>
  <c r="AA334"/>
  <c r="AA401"/>
  <c r="AA337"/>
  <c r="AA273"/>
  <c r="AA209"/>
  <c r="AA431"/>
  <c r="AA367"/>
  <c r="AA303"/>
  <c r="AA239"/>
  <c r="AA175"/>
  <c r="AA438"/>
  <c r="AA406"/>
  <c r="AA374"/>
  <c r="AA342"/>
  <c r="AA310"/>
  <c r="AA278"/>
  <c r="AA246"/>
  <c r="AA214"/>
  <c r="AA182"/>
  <c r="AA424"/>
  <c r="AA329"/>
  <c r="AA398"/>
  <c r="AA307"/>
  <c r="AA206"/>
  <c r="AA34"/>
  <c r="AA288"/>
  <c r="AA455"/>
  <c r="AA199"/>
  <c r="AA179"/>
  <c r="AA412"/>
  <c r="AA348"/>
  <c r="AA284"/>
  <c r="AA220"/>
  <c r="AA437"/>
  <c r="AA405"/>
  <c r="AA373"/>
  <c r="AA341"/>
  <c r="AA309"/>
  <c r="AA277"/>
  <c r="AA245"/>
  <c r="AA213"/>
  <c r="AA181"/>
  <c r="AA459"/>
  <c r="AA427"/>
  <c r="AA395"/>
  <c r="AA363"/>
  <c r="AA331"/>
  <c r="AA299"/>
  <c r="AA267"/>
  <c r="AA235"/>
  <c r="AA203"/>
  <c r="AA171"/>
  <c r="AA384"/>
  <c r="AA361"/>
  <c r="AA359"/>
  <c r="AA366"/>
  <c r="AA270"/>
  <c r="AA211"/>
  <c r="AA442"/>
  <c r="AA362"/>
  <c r="AA250"/>
  <c r="AA428"/>
  <c r="AA364"/>
  <c r="AA300"/>
  <c r="AA236"/>
  <c r="AA166"/>
  <c r="AA445"/>
  <c r="AA413"/>
  <c r="AA381"/>
  <c r="AA349"/>
  <c r="AA317"/>
  <c r="AA285"/>
  <c r="AA253"/>
  <c r="AA221"/>
  <c r="AA189"/>
  <c r="AA192"/>
  <c r="AA282"/>
  <c r="AA170"/>
  <c r="AA263"/>
  <c r="P460" i="10"/>
  <c r="AA18" i="13"/>
  <c r="AA114"/>
  <c r="AA37"/>
  <c r="AA67"/>
  <c r="AA116"/>
  <c r="AA98"/>
  <c r="AA15"/>
  <c r="AA28"/>
  <c r="AA39"/>
  <c r="AA47"/>
  <c r="AA60"/>
  <c r="AA71"/>
  <c r="AA79"/>
  <c r="AA92"/>
  <c r="AA103"/>
  <c r="AA111"/>
  <c r="AA124"/>
  <c r="AA135"/>
  <c r="AA143"/>
  <c r="AA156"/>
  <c r="AA19"/>
  <c r="AA68"/>
  <c r="AA117"/>
  <c r="AA404"/>
  <c r="AA340"/>
  <c r="AA276"/>
  <c r="AA212"/>
  <c r="AA14"/>
  <c r="AA29"/>
  <c r="AA38"/>
  <c r="AA46"/>
  <c r="AA61"/>
  <c r="AA70"/>
  <c r="AA78"/>
  <c r="AA93"/>
  <c r="AA102"/>
  <c r="AA110"/>
  <c r="AA125"/>
  <c r="AA134"/>
  <c r="AA142"/>
  <c r="AA157"/>
  <c r="AA17"/>
  <c r="AA26"/>
  <c r="AA41"/>
  <c r="AA49"/>
  <c r="AA58"/>
  <c r="AA73"/>
  <c r="AA81"/>
  <c r="AA90"/>
  <c r="AA105"/>
  <c r="AA113"/>
  <c r="AA122"/>
  <c r="AA137"/>
  <c r="AA145"/>
  <c r="AA154"/>
  <c r="AA408"/>
  <c r="AA344"/>
  <c r="AA280"/>
  <c r="AA216"/>
  <c r="AA432"/>
  <c r="AA368"/>
  <c r="AA304"/>
  <c r="AA240"/>
  <c r="AA434"/>
  <c r="AA402"/>
  <c r="AA370"/>
  <c r="AA338"/>
  <c r="AA306"/>
  <c r="AA274"/>
  <c r="AA242"/>
  <c r="AA210"/>
  <c r="AA178"/>
  <c r="AA409"/>
  <c r="AA345"/>
  <c r="AA281"/>
  <c r="AA217"/>
  <c r="AA439"/>
  <c r="AA375"/>
  <c r="AA311"/>
  <c r="AA247"/>
  <c r="AA183"/>
  <c r="AA451"/>
  <c r="AA419"/>
  <c r="AA387"/>
  <c r="AA355"/>
  <c r="AA323"/>
  <c r="AA291"/>
  <c r="AA259"/>
  <c r="AA227"/>
  <c r="AA195"/>
  <c r="AA392"/>
  <c r="AA458"/>
  <c r="AA266"/>
  <c r="AA425"/>
  <c r="AA449"/>
  <c r="AA385"/>
  <c r="AA321"/>
  <c r="AA257"/>
  <c r="AA193"/>
  <c r="AA447"/>
  <c r="AA383"/>
  <c r="AA319"/>
  <c r="AA255"/>
  <c r="AA191"/>
  <c r="AA328"/>
  <c r="AA410"/>
  <c r="AA314"/>
  <c r="AA218"/>
  <c r="AA232"/>
  <c r="AA224"/>
  <c r="AA393"/>
  <c r="AA295"/>
  <c r="AA430"/>
  <c r="AA371"/>
  <c r="AA275"/>
  <c r="AA433"/>
  <c r="AA369"/>
  <c r="AA305"/>
  <c r="AA241"/>
  <c r="AA177"/>
  <c r="AA399"/>
  <c r="AA335"/>
  <c r="AA271"/>
  <c r="AA207"/>
  <c r="AA443"/>
  <c r="AA411"/>
  <c r="AA379"/>
  <c r="AA347"/>
  <c r="AA315"/>
  <c r="AA283"/>
  <c r="AA251"/>
  <c r="AA219"/>
  <c r="AA187"/>
  <c r="AA296"/>
  <c r="AA320"/>
  <c r="AA457"/>
  <c r="AA201"/>
  <c r="AA339"/>
  <c r="AA238"/>
  <c r="AA174"/>
  <c r="AA169"/>
  <c r="W347"/>
  <c r="W300"/>
  <c r="W455"/>
  <c r="V106"/>
  <c r="Z24"/>
  <c r="Z40"/>
  <c r="Z56"/>
  <c r="Z72"/>
  <c r="Z88"/>
  <c r="Z104"/>
  <c r="Z120"/>
  <c r="Z136"/>
  <c r="Z152"/>
  <c r="Z161"/>
  <c r="Z129"/>
  <c r="Z145"/>
  <c r="Z14"/>
  <c r="Z47"/>
  <c r="Z79"/>
  <c r="Z111"/>
  <c r="Z143"/>
  <c r="Z36"/>
  <c r="Z68"/>
  <c r="Z100"/>
  <c r="Z132"/>
  <c r="Z12"/>
  <c r="Z33"/>
  <c r="Z49"/>
  <c r="Z65"/>
  <c r="Z81"/>
  <c r="Z97"/>
  <c r="Z113"/>
  <c r="Z9"/>
  <c r="Z34"/>
  <c r="Z50"/>
  <c r="Z66"/>
  <c r="Z82"/>
  <c r="Z98"/>
  <c r="Z114"/>
  <c r="Z130"/>
  <c r="Z31"/>
  <c r="Z63"/>
  <c r="Z95"/>
  <c r="Z127"/>
  <c r="Z164"/>
  <c r="Z19"/>
  <c r="Z52"/>
  <c r="Z84"/>
  <c r="Z116"/>
  <c r="Z148"/>
  <c r="Z146"/>
  <c r="Z163"/>
  <c r="Z420"/>
  <c r="Z379"/>
  <c r="Z375"/>
  <c r="Z200"/>
  <c r="Z172"/>
  <c r="Z168"/>
  <c r="Z29"/>
  <c r="Z45"/>
  <c r="Z61"/>
  <c r="Z77"/>
  <c r="Z93"/>
  <c r="Z109"/>
  <c r="Z125"/>
  <c r="Z141"/>
  <c r="Z126"/>
  <c r="Z142"/>
  <c r="Z159"/>
  <c r="Z59"/>
  <c r="Z75"/>
  <c r="Z91"/>
  <c r="Z107"/>
  <c r="Z123"/>
  <c r="Z139"/>
  <c r="Z155"/>
  <c r="Z160"/>
  <c r="Z242"/>
  <c r="Z238"/>
  <c r="Z220"/>
  <c r="Z215"/>
  <c r="Z15"/>
  <c r="Z32"/>
  <c r="Z48"/>
  <c r="Z64"/>
  <c r="Z80"/>
  <c r="Z96"/>
  <c r="Z112"/>
  <c r="Z128"/>
  <c r="Z144"/>
  <c r="Z25"/>
  <c r="Z105"/>
  <c r="Z121"/>
  <c r="Z137"/>
  <c r="Z153"/>
  <c r="Z162"/>
  <c r="Z26"/>
  <c r="Z42"/>
  <c r="Z58"/>
  <c r="Z74"/>
  <c r="Z90"/>
  <c r="Z106"/>
  <c r="Z122"/>
  <c r="Z138"/>
  <c r="Z154"/>
  <c r="Z55"/>
  <c r="Z71"/>
  <c r="Z87"/>
  <c r="Z103"/>
  <c r="Z119"/>
  <c r="Z135"/>
  <c r="Z151"/>
  <c r="Z11"/>
  <c r="Z28"/>
  <c r="Z92"/>
  <c r="Z108"/>
  <c r="Z124"/>
  <c r="Z140"/>
  <c r="Z156"/>
  <c r="Z37"/>
  <c r="Z53"/>
  <c r="Z69"/>
  <c r="Z85"/>
  <c r="Z101"/>
  <c r="Z117"/>
  <c r="Z133"/>
  <c r="Z149"/>
  <c r="Z13"/>
  <c r="Z38"/>
  <c r="Z54"/>
  <c r="Z70"/>
  <c r="Z86"/>
  <c r="Z102"/>
  <c r="Z118"/>
  <c r="Z134"/>
  <c r="Z150"/>
  <c r="Z384"/>
  <c r="Z271"/>
  <c r="Z236"/>
  <c r="Z213"/>
  <c r="Z450"/>
  <c r="Z446"/>
  <c r="Z441"/>
  <c r="Z408"/>
  <c r="Z404"/>
  <c r="Z348"/>
  <c r="Z426"/>
  <c r="Z397"/>
  <c r="Z385"/>
  <c r="Z374"/>
  <c r="Z357"/>
  <c r="Z347"/>
  <c r="Z343"/>
  <c r="Z286"/>
  <c r="Z280"/>
  <c r="Z336"/>
  <c r="Z318"/>
  <c r="Z287"/>
  <c r="Z254"/>
  <c r="Z201"/>
  <c r="Z179"/>
  <c r="Z437"/>
  <c r="Z373"/>
  <c r="Z331"/>
  <c r="Z279"/>
  <c r="Z267"/>
  <c r="Z189"/>
  <c r="Z301"/>
  <c r="Z224"/>
  <c r="Z186"/>
  <c r="Z456"/>
  <c r="Z365"/>
  <c r="Z260"/>
  <c r="Z392"/>
  <c r="Z428"/>
  <c r="Z203"/>
  <c r="Z405"/>
  <c r="Z265"/>
  <c r="Z175"/>
  <c r="Z191"/>
  <c r="Z171"/>
  <c r="Z199"/>
  <c r="Z185"/>
  <c r="Z389"/>
  <c r="Z360"/>
  <c r="Z342"/>
  <c r="Z210"/>
  <c r="Z206"/>
  <c r="Z435"/>
  <c r="Z338"/>
  <c r="Z330"/>
  <c r="Z297"/>
  <c r="Z273"/>
  <c r="Z255"/>
  <c r="Z250"/>
  <c r="Z232"/>
  <c r="Z223"/>
  <c r="Z218"/>
  <c r="Z423"/>
  <c r="Z359"/>
  <c r="Z325"/>
  <c r="Z313"/>
  <c r="Z294"/>
  <c r="Z261"/>
  <c r="Z249"/>
  <c r="Z230"/>
  <c r="Z219"/>
  <c r="Z192"/>
  <c r="Z396"/>
  <c r="Z314"/>
  <c r="Z290"/>
  <c r="Z268"/>
  <c r="Z182"/>
  <c r="Z388"/>
  <c r="Z444"/>
  <c r="Z341"/>
  <c r="Z310"/>
  <c r="Z277"/>
  <c r="Z439"/>
  <c r="Z316"/>
  <c r="Z256"/>
  <c r="Z329"/>
  <c r="Z237"/>
  <c r="Z449"/>
  <c r="Z438"/>
  <c r="Z421"/>
  <c r="Z411"/>
  <c r="Z407"/>
  <c r="Z352"/>
  <c r="Z335"/>
  <c r="Z326"/>
  <c r="Z321"/>
  <c r="Z309"/>
  <c r="Z300"/>
  <c r="Z244"/>
  <c r="Z226"/>
  <c r="Z333"/>
  <c r="Z457"/>
  <c r="Z445"/>
  <c r="Z430"/>
  <c r="Z425"/>
  <c r="Z415"/>
  <c r="Z410"/>
  <c r="Z395"/>
  <c r="Z381"/>
  <c r="Z366"/>
  <c r="Z361"/>
  <c r="Z351"/>
  <c r="Z346"/>
  <c r="Z298"/>
  <c r="Z234"/>
  <c r="Z212"/>
  <c r="Z217"/>
  <c r="Z198"/>
  <c r="Z165"/>
  <c r="Z207"/>
  <c r="Z174"/>
  <c r="Z406"/>
  <c r="Z288"/>
  <c r="Z222"/>
  <c r="Z452"/>
  <c r="Z246"/>
  <c r="Z272"/>
  <c r="Z432"/>
  <c r="Z243"/>
  <c r="Z22"/>
  <c r="Z451"/>
  <c r="Z387"/>
  <c r="Z368"/>
  <c r="Z307"/>
  <c r="Z173"/>
  <c r="Z253"/>
  <c r="Z21"/>
  <c r="Z30"/>
  <c r="Z46"/>
  <c r="Z62"/>
  <c r="Z78"/>
  <c r="Z94"/>
  <c r="Z110"/>
  <c r="Z10"/>
  <c r="Z27"/>
  <c r="Z43"/>
  <c r="Z20"/>
  <c r="Z41"/>
  <c r="Z57"/>
  <c r="Z73"/>
  <c r="Z89"/>
  <c r="Z17"/>
  <c r="Z23"/>
  <c r="Z39"/>
  <c r="Z436"/>
  <c r="Z386"/>
  <c r="Z382"/>
  <c r="Z377"/>
  <c r="Z289"/>
  <c r="Z240"/>
  <c r="Z196"/>
  <c r="Z178"/>
  <c r="Z170"/>
  <c r="Z44"/>
  <c r="Z60"/>
  <c r="Z76"/>
  <c r="Z16"/>
  <c r="Z18"/>
  <c r="Z35"/>
  <c r="Z51"/>
  <c r="Z67"/>
  <c r="Z83"/>
  <c r="Z99"/>
  <c r="Z115"/>
  <c r="Z131"/>
  <c r="Z147"/>
  <c r="Z454"/>
  <c r="Z367"/>
  <c r="Z322"/>
  <c r="Z276"/>
  <c r="Z262"/>
  <c r="Z431"/>
  <c r="Z418"/>
  <c r="Z394"/>
  <c r="Z281"/>
  <c r="Z252"/>
  <c r="Z247"/>
  <c r="Z434"/>
  <c r="Z422"/>
  <c r="Z403"/>
  <c r="Z312"/>
  <c r="Z292"/>
  <c r="Z274"/>
  <c r="Z266"/>
  <c r="Z235"/>
  <c r="Z231"/>
  <c r="Z193"/>
  <c r="Z184"/>
  <c r="Z180"/>
  <c r="Z433"/>
  <c r="Z402"/>
  <c r="Z390"/>
  <c r="Z371"/>
  <c r="Z354"/>
  <c r="Z214"/>
  <c r="Z181"/>
  <c r="Z169"/>
  <c r="Z195"/>
  <c r="Z197"/>
  <c r="Z187"/>
  <c r="Z166"/>
  <c r="Z453"/>
  <c r="Z337"/>
  <c r="Z233"/>
  <c r="Z376"/>
  <c r="Z284"/>
  <c r="Z424"/>
  <c r="Z448"/>
  <c r="Z356"/>
  <c r="Z308"/>
  <c r="Z412"/>
  <c r="Z440"/>
  <c r="Z414"/>
  <c r="Z409"/>
  <c r="Z362"/>
  <c r="Z324"/>
  <c r="Z311"/>
  <c r="Z302"/>
  <c r="Z258"/>
  <c r="Z241"/>
  <c r="Z400"/>
  <c r="Z380"/>
  <c r="Z293"/>
  <c r="Z459"/>
  <c r="Z447"/>
  <c r="Z442"/>
  <c r="Z427"/>
  <c r="Z413"/>
  <c r="Z398"/>
  <c r="Z393"/>
  <c r="Z383"/>
  <c r="Z378"/>
  <c r="Z363"/>
  <c r="Z349"/>
  <c r="Z334"/>
  <c r="Z303"/>
  <c r="Z270"/>
  <c r="Z239"/>
  <c r="Z209"/>
  <c r="Z227"/>
  <c r="Z167"/>
  <c r="Z202"/>
  <c r="Z205"/>
  <c r="Z190"/>
  <c r="Z443"/>
  <c r="Z257"/>
  <c r="Z416"/>
  <c r="Z282"/>
  <c r="Z264"/>
  <c r="Z208"/>
  <c r="Z345"/>
  <c r="Z304"/>
  <c r="Z278"/>
  <c r="Z275"/>
  <c r="L8"/>
  <c r="Z8" s="1"/>
  <c r="Z417"/>
  <c r="Z372"/>
  <c r="Z353"/>
  <c r="Z305"/>
  <c r="Z259"/>
  <c r="Z344"/>
  <c r="Z340"/>
  <c r="Z285"/>
  <c r="Z458"/>
  <c r="Z401"/>
  <c r="Z370"/>
  <c r="Z358"/>
  <c r="Z339"/>
  <c r="Z364"/>
  <c r="Z369"/>
  <c r="Z332"/>
  <c r="Z328"/>
  <c r="Z306"/>
  <c r="Z299"/>
  <c r="Z295"/>
  <c r="Z248"/>
  <c r="Z225"/>
  <c r="Z216"/>
  <c r="Z455"/>
  <c r="Z391"/>
  <c r="Z327"/>
  <c r="Z315"/>
  <c r="Z263"/>
  <c r="Z251"/>
  <c r="Z228"/>
  <c r="Z291"/>
  <c r="Z194"/>
  <c r="Z177"/>
  <c r="Z429"/>
  <c r="Z283"/>
  <c r="Z245"/>
  <c r="Z319"/>
  <c r="Z296"/>
  <c r="Z229"/>
  <c r="Z188"/>
  <c r="Z399"/>
  <c r="Z350"/>
  <c r="Z183"/>
  <c r="Z204"/>
  <c r="Z269"/>
  <c r="Z355"/>
  <c r="Z320"/>
  <c r="Z317"/>
  <c r="Z419"/>
  <c r="Z323"/>
  <c r="Z211"/>
  <c r="Z221"/>
  <c r="K8"/>
  <c r="Y8" s="1"/>
  <c r="Y54"/>
  <c r="Y151"/>
  <c r="Y118"/>
  <c r="Y9"/>
  <c r="Y17"/>
  <c r="Y21"/>
  <c r="Y56"/>
  <c r="Y60"/>
  <c r="Y64"/>
  <c r="Y68"/>
  <c r="Y75"/>
  <c r="Y79"/>
  <c r="Y83"/>
  <c r="Y122"/>
  <c r="Y126"/>
  <c r="Y130"/>
  <c r="Y39"/>
  <c r="Y135"/>
  <c r="Y42"/>
  <c r="Y46"/>
  <c r="Y50"/>
  <c r="Y57"/>
  <c r="Y61"/>
  <c r="Y65"/>
  <c r="Y69"/>
  <c r="Y104"/>
  <c r="Y108"/>
  <c r="Y112"/>
  <c r="Y116"/>
  <c r="Y123"/>
  <c r="Y127"/>
  <c r="Y131"/>
  <c r="Y38"/>
  <c r="Y13"/>
  <c r="Y264"/>
  <c r="Y150"/>
  <c r="Y12"/>
  <c r="Y16"/>
  <c r="Y20"/>
  <c r="Y27"/>
  <c r="Y31"/>
  <c r="Y35"/>
  <c r="Y74"/>
  <c r="Y78"/>
  <c r="Y82"/>
  <c r="Y89"/>
  <c r="Y93"/>
  <c r="Y97"/>
  <c r="Y101"/>
  <c r="Y136"/>
  <c r="Y140"/>
  <c r="Y144"/>
  <c r="Y148"/>
  <c r="Y155"/>
  <c r="Y159"/>
  <c r="Y163"/>
  <c r="Y70"/>
  <c r="Y26"/>
  <c r="Y30"/>
  <c r="Y34"/>
  <c r="Y41"/>
  <c r="Y45"/>
  <c r="Y49"/>
  <c r="Y53"/>
  <c r="Y88"/>
  <c r="Y92"/>
  <c r="Y96"/>
  <c r="Y100"/>
  <c r="Y107"/>
  <c r="Y111"/>
  <c r="Y115"/>
  <c r="Y154"/>
  <c r="Y158"/>
  <c r="Y162"/>
  <c r="Y87"/>
  <c r="Y40"/>
  <c r="Y44"/>
  <c r="Y48"/>
  <c r="Y52"/>
  <c r="Y59"/>
  <c r="Y63"/>
  <c r="Y67"/>
  <c r="Y106"/>
  <c r="Y110"/>
  <c r="Y114"/>
  <c r="Y121"/>
  <c r="Y125"/>
  <c r="Y129"/>
  <c r="Y133"/>
  <c r="Y11"/>
  <c r="Y86"/>
  <c r="Y10"/>
  <c r="Y451"/>
  <c r="Y419"/>
  <c r="Y304"/>
  <c r="Y208"/>
  <c r="Y168"/>
  <c r="Y432"/>
  <c r="Y412"/>
  <c r="Y388"/>
  <c r="Y232"/>
  <c r="Y179"/>
  <c r="Y445"/>
  <c r="Y392"/>
  <c r="Y280"/>
  <c r="Y207"/>
  <c r="Y434"/>
  <c r="Y350"/>
  <c r="Y459"/>
  <c r="Y453"/>
  <c r="Y427"/>
  <c r="Y379"/>
  <c r="Y198"/>
  <c r="Y336"/>
  <c r="Y417"/>
  <c r="Y373"/>
  <c r="Y362"/>
  <c r="Y345"/>
  <c r="Y324"/>
  <c r="Y297"/>
  <c r="Y277"/>
  <c r="Y265"/>
  <c r="Y250"/>
  <c r="Y240"/>
  <c r="Y217"/>
  <c r="Y202"/>
  <c r="Y327"/>
  <c r="Y195"/>
  <c r="Y306"/>
  <c r="Y258"/>
  <c r="Y167"/>
  <c r="Y371"/>
  <c r="Y365"/>
  <c r="Y349"/>
  <c r="Y318"/>
  <c r="Y291"/>
  <c r="Y238"/>
  <c r="Y407"/>
  <c r="Y431"/>
  <c r="Y271"/>
  <c r="Y443"/>
  <c r="Y385"/>
  <c r="Y360"/>
  <c r="Y223"/>
  <c r="Y193"/>
  <c r="Y173"/>
  <c r="Y435"/>
  <c r="Y413"/>
  <c r="Y444"/>
  <c r="Y428"/>
  <c r="Y400"/>
  <c r="Y396"/>
  <c r="Y389"/>
  <c r="Y220"/>
  <c r="Y182"/>
  <c r="Y406"/>
  <c r="Y321"/>
  <c r="Y301"/>
  <c r="Y418"/>
  <c r="Y386"/>
  <c r="Y334"/>
  <c r="Y287"/>
  <c r="Y226"/>
  <c r="Y191"/>
  <c r="Y363"/>
  <c r="Y442"/>
  <c r="Y394"/>
  <c r="Y233"/>
  <c r="Y212"/>
  <c r="Y171"/>
  <c r="Y343"/>
  <c r="Y215"/>
  <c r="Y375"/>
  <c r="Y369"/>
  <c r="Y337"/>
  <c r="Y263"/>
  <c r="Y231"/>
  <c r="Y225"/>
  <c r="Y339"/>
  <c r="Y333"/>
  <c r="Y421"/>
  <c r="Y425"/>
  <c r="Y367"/>
  <c r="Y276"/>
  <c r="Y216"/>
  <c r="Y319"/>
  <c r="Y270"/>
  <c r="Y294"/>
  <c r="Y214"/>
  <c r="Y411"/>
  <c r="Y378"/>
  <c r="Y391"/>
  <c r="Y359"/>
  <c r="Y457"/>
  <c r="Y410"/>
  <c r="Y393"/>
  <c r="Y346"/>
  <c r="Y377"/>
  <c r="Y196"/>
  <c r="Y366"/>
  <c r="Y170"/>
  <c r="Y262"/>
  <c r="Y211"/>
  <c r="Y408"/>
  <c r="Y398"/>
  <c r="Y239"/>
  <c r="Y180"/>
  <c r="Y423"/>
  <c r="Y429"/>
  <c r="Y416"/>
  <c r="Y409"/>
  <c r="Y401"/>
  <c r="Y458"/>
  <c r="Y426"/>
  <c r="Y174"/>
  <c r="Y266"/>
  <c r="Y234"/>
  <c r="Y358"/>
  <c r="Y342"/>
  <c r="Y299"/>
  <c r="Y257"/>
  <c r="Y351"/>
  <c r="Y372"/>
  <c r="Y283"/>
  <c r="Y251"/>
  <c r="Y269"/>
  <c r="Y204"/>
  <c r="Y176"/>
  <c r="Y247"/>
  <c r="Y311"/>
  <c r="Y436"/>
  <c r="Y243"/>
  <c r="Y137"/>
  <c r="Y141"/>
  <c r="Y145"/>
  <c r="Y149"/>
  <c r="Y456"/>
  <c r="Y22"/>
  <c r="Y119"/>
  <c r="Y320"/>
  <c r="Y103"/>
  <c r="Y71"/>
  <c r="Y102"/>
  <c r="Y15"/>
  <c r="Y19"/>
  <c r="Y58"/>
  <c r="Y62"/>
  <c r="Y66"/>
  <c r="Y73"/>
  <c r="Y77"/>
  <c r="Y81"/>
  <c r="Y85"/>
  <c r="Y120"/>
  <c r="Y124"/>
  <c r="Y128"/>
  <c r="Y132"/>
  <c r="Y139"/>
  <c r="Y143"/>
  <c r="Y147"/>
  <c r="Y55"/>
  <c r="Y23"/>
  <c r="Y14"/>
  <c r="Y18"/>
  <c r="Y25"/>
  <c r="Y29"/>
  <c r="Y33"/>
  <c r="Y37"/>
  <c r="Y72"/>
  <c r="Y76"/>
  <c r="Y80"/>
  <c r="Y84"/>
  <c r="Y91"/>
  <c r="Y95"/>
  <c r="Y99"/>
  <c r="Y138"/>
  <c r="Y142"/>
  <c r="Y146"/>
  <c r="Y153"/>
  <c r="Y157"/>
  <c r="Y161"/>
  <c r="Y134"/>
  <c r="Y24"/>
  <c r="Y28"/>
  <c r="Y32"/>
  <c r="Y36"/>
  <c r="Y43"/>
  <c r="Y47"/>
  <c r="Y51"/>
  <c r="Y90"/>
  <c r="Y94"/>
  <c r="Y98"/>
  <c r="Y105"/>
  <c r="Y109"/>
  <c r="Y113"/>
  <c r="Y117"/>
  <c r="Y152"/>
  <c r="Y156"/>
  <c r="Y160"/>
  <c r="Y164"/>
  <c r="Y255"/>
  <c r="Y454"/>
  <c r="Y403"/>
  <c r="Y355"/>
  <c r="Y178"/>
  <c r="Y447"/>
  <c r="Y441"/>
  <c r="Y361"/>
  <c r="Y344"/>
  <c r="Y325"/>
  <c r="Y313"/>
  <c r="Y293"/>
  <c r="Y249"/>
  <c r="Y229"/>
  <c r="Y218"/>
  <c r="Y201"/>
  <c r="Y185"/>
  <c r="Y175"/>
  <c r="Y446"/>
  <c r="Y414"/>
  <c r="Y290"/>
  <c r="Y194"/>
  <c r="Y203"/>
  <c r="Y254"/>
  <c r="Y206"/>
  <c r="Y326"/>
  <c r="Y278"/>
  <c r="Y315"/>
  <c r="Y309"/>
  <c r="Y245"/>
  <c r="Y303"/>
  <c r="Y430"/>
  <c r="Y382"/>
  <c r="Y338"/>
  <c r="Y374"/>
  <c r="Y438"/>
  <c r="Y332"/>
  <c r="Y448"/>
  <c r="Y384"/>
  <c r="Y397"/>
  <c r="Y356"/>
  <c r="Y328"/>
  <c r="Y300"/>
  <c r="Y296"/>
  <c r="Y281"/>
  <c r="Y261"/>
  <c r="Y236"/>
  <c r="Y213"/>
  <c r="Y187"/>
  <c r="Y405"/>
  <c r="Y390"/>
  <c r="Y353"/>
  <c r="Y308"/>
  <c r="Y246"/>
  <c r="Y241"/>
  <c r="Y224"/>
  <c r="Y455"/>
  <c r="Y449"/>
  <c r="Y402"/>
  <c r="Y357"/>
  <c r="Y340"/>
  <c r="Y335"/>
  <c r="Y314"/>
  <c r="Y292"/>
  <c r="Y284"/>
  <c r="Y260"/>
  <c r="Y282"/>
  <c r="Y186"/>
  <c r="Y230"/>
  <c r="Y285"/>
  <c r="Y237"/>
  <c r="Y228"/>
  <c r="Y200"/>
  <c r="Y322"/>
  <c r="Y177"/>
  <c r="Y381"/>
  <c r="Y440"/>
  <c r="Y424"/>
  <c r="Y209"/>
  <c r="Y197"/>
  <c r="Y323"/>
  <c r="Y380"/>
  <c r="Y267"/>
  <c r="Y235"/>
  <c r="Y188"/>
  <c r="Y364"/>
  <c r="Y354"/>
  <c r="Y302"/>
  <c r="Y275"/>
  <c r="Y387"/>
  <c r="Y352"/>
  <c r="Y259"/>
  <c r="Y317"/>
  <c r="Y256"/>
  <c r="Y189"/>
  <c r="Y370"/>
  <c r="Y274"/>
  <c r="Y415"/>
  <c r="Y383"/>
  <c r="Y341"/>
  <c r="Y330"/>
  <c r="Y298"/>
  <c r="Y165"/>
  <c r="Y422"/>
  <c r="Y310"/>
  <c r="Y305"/>
  <c r="Y244"/>
  <c r="Y288"/>
  <c r="Y192"/>
  <c r="Y439"/>
  <c r="Y433"/>
  <c r="Y329"/>
  <c r="Y316"/>
  <c r="Y312"/>
  <c r="Y184"/>
  <c r="Y169"/>
  <c r="Y399"/>
  <c r="Y307"/>
  <c r="Y172"/>
  <c r="Y279"/>
  <c r="Y273"/>
  <c r="Y242"/>
  <c r="Y286"/>
  <c r="Y253"/>
  <c r="Y227"/>
  <c r="Y221"/>
  <c r="Y205"/>
  <c r="Y190"/>
  <c r="Y420"/>
  <c r="Y348"/>
  <c r="Y450"/>
  <c r="Y222"/>
  <c r="Y437"/>
  <c r="Y181"/>
  <c r="Y248"/>
  <c r="Y295"/>
  <c r="Y289"/>
  <c r="Y210"/>
  <c r="Y166"/>
  <c r="Y183"/>
  <c r="Y199"/>
  <c r="Y368"/>
  <c r="Y272"/>
  <c r="W27"/>
  <c r="W49"/>
  <c r="W53"/>
  <c r="W57"/>
  <c r="W61"/>
  <c r="W68"/>
  <c r="W72"/>
  <c r="W111"/>
  <c r="W56"/>
  <c r="W142"/>
  <c r="W150"/>
  <c r="W377"/>
  <c r="W15"/>
  <c r="W29"/>
  <c r="W45"/>
  <c r="W95"/>
  <c r="W99"/>
  <c r="W103"/>
  <c r="W107"/>
  <c r="W159"/>
  <c r="W163"/>
  <c r="W19"/>
  <c r="W23"/>
  <c r="W110"/>
  <c r="W77"/>
  <c r="W81"/>
  <c r="W85"/>
  <c r="W89"/>
  <c r="W94"/>
  <c r="W98"/>
  <c r="W102"/>
  <c r="W106"/>
  <c r="W129"/>
  <c r="W158"/>
  <c r="W162"/>
  <c r="W52"/>
  <c r="W60"/>
  <c r="W146"/>
  <c r="W154"/>
  <c r="W436"/>
  <c r="W339"/>
  <c r="W18"/>
  <c r="W22"/>
  <c r="W26"/>
  <c r="W335"/>
  <c r="W415"/>
  <c r="W276"/>
  <c r="W265"/>
  <c r="W448"/>
  <c r="W64"/>
  <c r="W32"/>
  <c r="W127"/>
  <c r="W63"/>
  <c r="W76"/>
  <c r="W80"/>
  <c r="W84"/>
  <c r="W88"/>
  <c r="W113"/>
  <c r="W117"/>
  <c r="W121"/>
  <c r="W125"/>
  <c r="W33"/>
  <c r="W41"/>
  <c r="W141"/>
  <c r="W145"/>
  <c r="W149"/>
  <c r="W153"/>
  <c r="W30"/>
  <c r="W44"/>
  <c r="W114"/>
  <c r="W118"/>
  <c r="W122"/>
  <c r="W126"/>
  <c r="W132"/>
  <c r="W136"/>
  <c r="W316"/>
  <c r="W248"/>
  <c r="W243"/>
  <c r="W294"/>
  <c r="W449"/>
  <c r="W404"/>
  <c r="W389"/>
  <c r="W376"/>
  <c r="W349"/>
  <c r="W291"/>
  <c r="W31"/>
  <c r="W47"/>
  <c r="W224"/>
  <c r="W208"/>
  <c r="W196"/>
  <c r="W331"/>
  <c r="W258"/>
  <c r="W438"/>
  <c r="W267"/>
  <c r="W48"/>
  <c r="W108"/>
  <c r="W91"/>
  <c r="W115"/>
  <c r="W119"/>
  <c r="W123"/>
  <c r="W128"/>
  <c r="W35"/>
  <c r="W39"/>
  <c r="W43"/>
  <c r="W139"/>
  <c r="W143"/>
  <c r="W147"/>
  <c r="W151"/>
  <c r="W155"/>
  <c r="W120"/>
  <c r="W124"/>
  <c r="W130"/>
  <c r="W134"/>
  <c r="W138"/>
  <c r="W318"/>
  <c r="W241"/>
  <c r="W451"/>
  <c r="W441"/>
  <c r="W417"/>
  <c r="W409"/>
  <c r="W402"/>
  <c r="W385"/>
  <c r="W433"/>
  <c r="W372"/>
  <c r="W337"/>
  <c r="W324"/>
  <c r="W271"/>
  <c r="W269"/>
  <c r="W457"/>
  <c r="W410"/>
  <c r="W446"/>
  <c r="W330"/>
  <c r="W290"/>
  <c r="W183"/>
  <c r="W350"/>
  <c r="W325"/>
  <c r="W319"/>
  <c r="W311"/>
  <c r="W304"/>
  <c r="W293"/>
  <c r="W281"/>
  <c r="W270"/>
  <c r="W257"/>
  <c r="W247"/>
  <c r="W454"/>
  <c r="W442"/>
  <c r="W426"/>
  <c r="W362"/>
  <c r="W262"/>
  <c r="W209"/>
  <c r="W194"/>
  <c r="W185"/>
  <c r="W422"/>
  <c r="W268"/>
  <c r="W229"/>
  <c r="W165"/>
  <c r="W236"/>
  <c r="W180"/>
  <c r="W230"/>
  <c r="W458"/>
  <c r="W411"/>
  <c r="W403"/>
  <c r="W393"/>
  <c r="W388"/>
  <c r="W378"/>
  <c r="W370"/>
  <c r="W338"/>
  <c r="W285"/>
  <c r="W223"/>
  <c r="W191"/>
  <c r="W283"/>
  <c r="W255"/>
  <c r="W444"/>
  <c r="W414"/>
  <c r="W424"/>
  <c r="W344"/>
  <c r="W295"/>
  <c r="W418"/>
  <c r="W365"/>
  <c r="W211"/>
  <c r="W232"/>
  <c r="W216"/>
  <c r="W205"/>
  <c r="W176"/>
  <c r="W459"/>
  <c r="W452"/>
  <c r="W412"/>
  <c r="W396"/>
  <c r="W301"/>
  <c r="W249"/>
  <c r="W204"/>
  <c r="W284"/>
  <c r="W210"/>
  <c r="W380"/>
  <c r="W251"/>
  <c r="W240"/>
  <c r="W425"/>
  <c r="W400"/>
  <c r="W371"/>
  <c r="W312"/>
  <c r="W305"/>
  <c r="W297"/>
  <c r="W286"/>
  <c r="W181"/>
  <c r="W170"/>
  <c r="W167"/>
  <c r="W374"/>
  <c r="W166"/>
  <c r="W450"/>
  <c r="W401"/>
  <c r="W395"/>
  <c r="W368"/>
  <c r="W357"/>
  <c r="W214"/>
  <c r="W182"/>
  <c r="W195"/>
  <c r="W413"/>
  <c r="W408"/>
  <c r="W373"/>
  <c r="W333"/>
  <c r="W329"/>
  <c r="W321"/>
  <c r="W313"/>
  <c r="W233"/>
  <c r="W383"/>
  <c r="W263"/>
  <c r="W398"/>
  <c r="W366"/>
  <c r="W221"/>
  <c r="W238"/>
  <c r="W190"/>
  <c r="W219"/>
  <c r="W315"/>
  <c r="W423"/>
  <c r="W307"/>
  <c r="W264"/>
  <c r="W343"/>
  <c r="W200"/>
  <c r="W399"/>
  <c r="W364"/>
  <c r="W359"/>
  <c r="W187"/>
  <c r="W439"/>
  <c r="W16"/>
  <c r="W36"/>
  <c r="W40"/>
  <c r="W65"/>
  <c r="W69"/>
  <c r="W73"/>
  <c r="W228"/>
  <c r="W212"/>
  <c r="W133"/>
  <c r="W137"/>
  <c r="W353"/>
  <c r="W320"/>
  <c r="W280"/>
  <c r="W93"/>
  <c r="W97"/>
  <c r="W101"/>
  <c r="W105"/>
  <c r="W157"/>
  <c r="W161"/>
  <c r="W17"/>
  <c r="W21"/>
  <c r="W25"/>
  <c r="W51"/>
  <c r="W55"/>
  <c r="W59"/>
  <c r="W66"/>
  <c r="W70"/>
  <c r="W74"/>
  <c r="W75"/>
  <c r="W79"/>
  <c r="W83"/>
  <c r="W87"/>
  <c r="W92"/>
  <c r="W96"/>
  <c r="W100"/>
  <c r="W104"/>
  <c r="W156"/>
  <c r="W160"/>
  <c r="W164"/>
  <c r="W20"/>
  <c r="W24"/>
  <c r="W50"/>
  <c r="W54"/>
  <c r="W58"/>
  <c r="W62"/>
  <c r="W140"/>
  <c r="W144"/>
  <c r="W148"/>
  <c r="W152"/>
  <c r="W379"/>
  <c r="W309"/>
  <c r="W78"/>
  <c r="W82"/>
  <c r="W86"/>
  <c r="W90"/>
  <c r="W28"/>
  <c r="W46"/>
  <c r="W112"/>
  <c r="W116"/>
  <c r="W34"/>
  <c r="W38"/>
  <c r="W42"/>
  <c r="W67"/>
  <c r="W71"/>
  <c r="W109"/>
  <c r="W192"/>
  <c r="W131"/>
  <c r="W135"/>
  <c r="W296"/>
  <c r="W282"/>
  <c r="W394"/>
  <c r="W317"/>
  <c r="W277"/>
  <c r="W213"/>
  <c r="W202"/>
  <c r="W199"/>
  <c r="W456"/>
  <c r="W420"/>
  <c r="W443"/>
  <c r="W435"/>
  <c r="W427"/>
  <c r="W419"/>
  <c r="W322"/>
  <c r="W314"/>
  <c r="W302"/>
  <c r="W273"/>
  <c r="W266"/>
  <c r="W207"/>
  <c r="W193"/>
  <c r="W445"/>
  <c r="W440"/>
  <c r="W421"/>
  <c r="W346"/>
  <c r="W206"/>
  <c r="W174"/>
  <c r="W227"/>
  <c r="W382"/>
  <c r="W367"/>
  <c r="W342"/>
  <c r="W303"/>
  <c r="W299"/>
  <c r="W406"/>
  <c r="W386"/>
  <c r="W352"/>
  <c r="W254"/>
  <c r="W428"/>
  <c r="W345"/>
  <c r="W332"/>
  <c r="W326"/>
  <c r="W279"/>
  <c r="W184"/>
  <c r="W173"/>
  <c r="W432"/>
  <c r="W375"/>
  <c r="W358"/>
  <c r="W310"/>
  <c r="W288"/>
  <c r="W272"/>
  <c r="W237"/>
  <c r="W188"/>
  <c r="W172"/>
  <c r="W261"/>
  <c r="W218"/>
  <c r="W175"/>
  <c r="W275"/>
  <c r="W239"/>
  <c r="W201"/>
  <c r="W169"/>
  <c r="W405"/>
  <c r="W397"/>
  <c r="W354"/>
  <c r="W289"/>
  <c r="W244"/>
  <c r="W235"/>
  <c r="W226"/>
  <c r="W220"/>
  <c r="W197"/>
  <c r="W177"/>
  <c r="W392"/>
  <c r="W245"/>
  <c r="W186"/>
  <c r="W306"/>
  <c r="W231"/>
  <c r="W369"/>
  <c r="W198"/>
  <c r="W429"/>
  <c r="W348"/>
  <c r="W250"/>
  <c r="W252"/>
  <c r="W430"/>
  <c r="W416"/>
  <c r="W336"/>
  <c r="W328"/>
  <c r="W453"/>
  <c r="W381"/>
  <c r="W361"/>
  <c r="W341"/>
  <c r="W234"/>
  <c r="W225"/>
  <c r="W215"/>
  <c r="W189"/>
  <c r="W178"/>
  <c r="W390"/>
  <c r="W298"/>
  <c r="W287"/>
  <c r="W278"/>
  <c r="W253"/>
  <c r="W242"/>
  <c r="W203"/>
  <c r="W171"/>
  <c r="W274"/>
  <c r="W246"/>
  <c r="W222"/>
  <c r="W217"/>
  <c r="W179"/>
  <c r="W334"/>
  <c r="W437"/>
  <c r="W327"/>
  <c r="W434"/>
  <c r="W387"/>
  <c r="W360"/>
  <c r="W260"/>
  <c r="W308"/>
  <c r="W355"/>
  <c r="W363"/>
  <c r="W407"/>
  <c r="W259"/>
  <c r="W256"/>
  <c r="W323"/>
  <c r="W340"/>
  <c r="W391"/>
  <c r="W356"/>
  <c r="W431"/>
  <c r="W384"/>
  <c r="W168"/>
  <c r="W351"/>
  <c r="W447"/>
  <c r="W292"/>
  <c r="V52"/>
  <c r="V77"/>
  <c r="V81"/>
  <c r="V119"/>
  <c r="V55"/>
  <c r="V105"/>
  <c r="V109"/>
  <c r="V113"/>
  <c r="V117"/>
  <c r="V59"/>
  <c r="V63"/>
  <c r="V67"/>
  <c r="V71"/>
  <c r="V78"/>
  <c r="V82"/>
  <c r="V120"/>
  <c r="V412"/>
  <c r="V404"/>
  <c r="V272"/>
  <c r="V424"/>
  <c r="V392"/>
  <c r="V457"/>
  <c r="V36"/>
  <c r="V16"/>
  <c r="V21"/>
  <c r="V31"/>
  <c r="V39"/>
  <c r="V43"/>
  <c r="V47"/>
  <c r="V51"/>
  <c r="V153"/>
  <c r="V157"/>
  <c r="V161"/>
  <c r="V433"/>
  <c r="V401"/>
  <c r="V450"/>
  <c r="V377"/>
  <c r="V289"/>
  <c r="V369"/>
  <c r="V305"/>
  <c r="V241"/>
  <c r="V85"/>
  <c r="V89"/>
  <c r="V97"/>
  <c r="V102"/>
  <c r="V114"/>
  <c r="V141"/>
  <c r="V145"/>
  <c r="V403"/>
  <c r="V409"/>
  <c r="V208"/>
  <c r="V418"/>
  <c r="V313"/>
  <c r="V307"/>
  <c r="V20"/>
  <c r="V118"/>
  <c r="V19"/>
  <c r="V37"/>
  <c r="V126"/>
  <c r="V130"/>
  <c r="V134"/>
  <c r="V68"/>
  <c r="V150"/>
  <c r="V154"/>
  <c r="V158"/>
  <c r="V162"/>
  <c r="V18"/>
  <c r="V88"/>
  <c r="V26"/>
  <c r="V41"/>
  <c r="V53"/>
  <c r="V155"/>
  <c r="V159"/>
  <c r="V454"/>
  <c r="V429"/>
  <c r="V397"/>
  <c r="V386"/>
  <c r="V380"/>
  <c r="V459"/>
  <c r="V301"/>
  <c r="V448"/>
  <c r="V439"/>
  <c r="V416"/>
  <c r="V395"/>
  <c r="V337"/>
  <c r="V376"/>
  <c r="V364"/>
  <c r="V360"/>
  <c r="V332"/>
  <c r="V328"/>
  <c r="V312"/>
  <c r="V358"/>
  <c r="V294"/>
  <c r="V425"/>
  <c r="V408"/>
  <c r="V345"/>
  <c r="V304"/>
  <c r="V361"/>
  <c r="V320"/>
  <c r="V382"/>
  <c r="V318"/>
  <c r="V347"/>
  <c r="V327"/>
  <c r="V434"/>
  <c r="V417"/>
  <c r="V317"/>
  <c r="V250"/>
  <c r="V410"/>
  <c r="V447"/>
  <c r="V87"/>
  <c r="V91"/>
  <c r="V95"/>
  <c r="V99"/>
  <c r="V104"/>
  <c r="V108"/>
  <c r="V112"/>
  <c r="V139"/>
  <c r="V143"/>
  <c r="V147"/>
  <c r="V25"/>
  <c r="V40"/>
  <c r="V44"/>
  <c r="V48"/>
  <c r="V271"/>
  <c r="V353"/>
  <c r="V22"/>
  <c r="V101"/>
  <c r="V29"/>
  <c r="V17"/>
  <c r="V30"/>
  <c r="V34"/>
  <c r="V54"/>
  <c r="V124"/>
  <c r="V128"/>
  <c r="V132"/>
  <c r="V136"/>
  <c r="V62"/>
  <c r="V66"/>
  <c r="V70"/>
  <c r="V152"/>
  <c r="V73"/>
  <c r="V86"/>
  <c r="V90"/>
  <c r="V94"/>
  <c r="V98"/>
  <c r="V123"/>
  <c r="V127"/>
  <c r="V131"/>
  <c r="V135"/>
  <c r="V144"/>
  <c r="V148"/>
  <c r="V444"/>
  <c r="V436"/>
  <c r="V285"/>
  <c r="V217"/>
  <c r="V355"/>
  <c r="V57"/>
  <c r="V23"/>
  <c r="V27"/>
  <c r="V42"/>
  <c r="V46"/>
  <c r="V50"/>
  <c r="V79"/>
  <c r="V83"/>
  <c r="V28"/>
  <c r="V103"/>
  <c r="V107"/>
  <c r="V111"/>
  <c r="V115"/>
  <c r="V61"/>
  <c r="V65"/>
  <c r="V69"/>
  <c r="V76"/>
  <c r="V80"/>
  <c r="V84"/>
  <c r="V335"/>
  <c r="V426"/>
  <c r="V394"/>
  <c r="V443"/>
  <c r="V432"/>
  <c r="V423"/>
  <c r="V411"/>
  <c r="V400"/>
  <c r="V391"/>
  <c r="V379"/>
  <c r="V352"/>
  <c r="V329"/>
  <c r="V38"/>
  <c r="V223"/>
  <c r="V15"/>
  <c r="V60"/>
  <c r="V100"/>
  <c r="V125"/>
  <c r="V129"/>
  <c r="V133"/>
  <c r="V138"/>
  <c r="V142"/>
  <c r="V146"/>
  <c r="V441"/>
  <c r="V349"/>
  <c r="V449"/>
  <c r="V402"/>
  <c r="V437"/>
  <c r="V373"/>
  <c r="V309"/>
  <c r="V430"/>
  <c r="V366"/>
  <c r="V302"/>
  <c r="V363"/>
  <c r="V299"/>
  <c r="V405"/>
  <c r="V442"/>
  <c r="V378"/>
  <c r="V339"/>
  <c r="V421"/>
  <c r="V357"/>
  <c r="V374"/>
  <c r="V346"/>
  <c r="V375"/>
  <c r="V356"/>
  <c r="V389"/>
  <c r="V306"/>
  <c r="S16"/>
  <c r="S32"/>
  <c r="S86"/>
  <c r="S102"/>
  <c r="S118"/>
  <c r="S134"/>
  <c r="S156"/>
  <c r="S457"/>
  <c r="S409"/>
  <c r="S345"/>
  <c r="S326"/>
  <c r="S255"/>
  <c r="S237"/>
  <c r="S218"/>
  <c r="S195"/>
  <c r="S183"/>
  <c r="S179"/>
  <c r="S241"/>
  <c r="S201"/>
  <c r="S278"/>
  <c r="S207"/>
  <c r="S189"/>
  <c r="S431"/>
  <c r="S390"/>
  <c r="S362"/>
  <c r="S343"/>
  <c r="S331"/>
  <c r="S275"/>
  <c r="S401"/>
  <c r="S428"/>
  <c r="S364"/>
  <c r="S300"/>
  <c r="S236"/>
  <c r="S172"/>
  <c r="S149"/>
  <c r="S28"/>
  <c r="S44"/>
  <c r="S60"/>
  <c r="S76"/>
  <c r="S92"/>
  <c r="S108"/>
  <c r="S124"/>
  <c r="S140"/>
  <c r="S150"/>
  <c r="S129"/>
  <c r="S146"/>
  <c r="S147"/>
  <c r="S152"/>
  <c r="S161"/>
  <c r="S23"/>
  <c r="S39"/>
  <c r="S55"/>
  <c r="S71"/>
  <c r="S87"/>
  <c r="S103"/>
  <c r="S119"/>
  <c r="S135"/>
  <c r="S157"/>
  <c r="S422"/>
  <c r="S333"/>
  <c r="S314"/>
  <c r="S291"/>
  <c r="S257"/>
  <c r="S246"/>
  <c r="S173"/>
  <c r="S435"/>
  <c r="S427"/>
  <c r="S423"/>
  <c r="S413"/>
  <c r="S303"/>
  <c r="S285"/>
  <c r="S266"/>
  <c r="S217"/>
  <c r="S378"/>
  <c r="S319"/>
  <c r="S169"/>
  <c r="S8"/>
  <c r="S48"/>
  <c r="S64"/>
  <c r="S80"/>
  <c r="S96"/>
  <c r="S112"/>
  <c r="S128"/>
  <c r="S144"/>
  <c r="S154"/>
  <c r="S21"/>
  <c r="S37"/>
  <c r="S53"/>
  <c r="S69"/>
  <c r="S85"/>
  <c r="S101"/>
  <c r="S117"/>
  <c r="S133"/>
  <c r="S151"/>
  <c r="S22"/>
  <c r="S38"/>
  <c r="S54"/>
  <c r="S70"/>
  <c r="S27"/>
  <c r="S43"/>
  <c r="S59"/>
  <c r="S75"/>
  <c r="S91"/>
  <c r="S107"/>
  <c r="S123"/>
  <c r="S139"/>
  <c r="S162"/>
  <c r="S371"/>
  <c r="S442"/>
  <c r="S349"/>
  <c r="S330"/>
  <c r="S311"/>
  <c r="S299"/>
  <c r="S295"/>
  <c r="S283"/>
  <c r="S227"/>
  <c r="S170"/>
  <c r="S454"/>
  <c r="S410"/>
  <c r="S397"/>
  <c r="S383"/>
  <c r="S365"/>
  <c r="S346"/>
  <c r="S327"/>
  <c r="S315"/>
  <c r="S441"/>
  <c r="S289"/>
  <c r="S249"/>
  <c r="S233"/>
  <c r="S214"/>
  <c r="S420"/>
  <c r="S356"/>
  <c r="S292"/>
  <c r="S228"/>
  <c r="S450"/>
  <c r="S430"/>
  <c r="S398"/>
  <c r="S373"/>
  <c r="S334"/>
  <c r="S322"/>
  <c r="S309"/>
  <c r="S290"/>
  <c r="S277"/>
  <c r="S245"/>
  <c r="S206"/>
  <c r="S174"/>
  <c r="S392"/>
  <c r="S200"/>
  <c r="S17"/>
  <c r="S33"/>
  <c r="S49"/>
  <c r="S65"/>
  <c r="S81"/>
  <c r="S97"/>
  <c r="S113"/>
  <c r="S18"/>
  <c r="S34"/>
  <c r="S50"/>
  <c r="S66"/>
  <c r="S82"/>
  <c r="S98"/>
  <c r="S114"/>
  <c r="S130"/>
  <c r="S265"/>
  <c r="S166"/>
  <c r="S445"/>
  <c r="S419"/>
  <c r="S403"/>
  <c r="S395"/>
  <c r="S391"/>
  <c r="S379"/>
  <c r="S375"/>
  <c r="S363"/>
  <c r="S271"/>
  <c r="S243"/>
  <c r="S182"/>
  <c r="S305"/>
  <c r="S294"/>
  <c r="S221"/>
  <c r="S202"/>
  <c r="S404"/>
  <c r="S372"/>
  <c r="S308"/>
  <c r="S244"/>
  <c r="S171"/>
  <c r="S167"/>
  <c r="S316"/>
  <c r="S252"/>
  <c r="S188"/>
  <c r="S453"/>
  <c r="S434"/>
  <c r="S414"/>
  <c r="S402"/>
  <c r="S382"/>
  <c r="S350"/>
  <c r="S338"/>
  <c r="S325"/>
  <c r="S190"/>
  <c r="S178"/>
  <c r="S424"/>
  <c r="S248"/>
  <c r="S61"/>
  <c r="S77"/>
  <c r="S93"/>
  <c r="S109"/>
  <c r="S125"/>
  <c r="S141"/>
  <c r="S159"/>
  <c r="S164"/>
  <c r="S110"/>
  <c r="S126"/>
  <c r="S142"/>
  <c r="S19"/>
  <c r="S35"/>
  <c r="S51"/>
  <c r="S67"/>
  <c r="S83"/>
  <c r="S99"/>
  <c r="S115"/>
  <c r="S131"/>
  <c r="S153"/>
  <c r="S459"/>
  <c r="S455"/>
  <c r="S387"/>
  <c r="S359"/>
  <c r="S347"/>
  <c r="S253"/>
  <c r="S239"/>
  <c r="S211"/>
  <c r="S181"/>
  <c r="S351"/>
  <c r="S323"/>
  <c r="S353"/>
  <c r="S313"/>
  <c r="S451"/>
  <c r="S439"/>
  <c r="S369"/>
  <c r="S355"/>
  <c r="S310"/>
  <c r="S193"/>
  <c r="S433"/>
  <c r="S177"/>
  <c r="S396"/>
  <c r="S332"/>
  <c r="S268"/>
  <c r="S270"/>
  <c r="S258"/>
  <c r="S238"/>
  <c r="S226"/>
  <c r="S213"/>
  <c r="S194"/>
  <c r="S440"/>
  <c r="S296"/>
  <c r="S168"/>
  <c r="S36"/>
  <c r="S52"/>
  <c r="S68"/>
  <c r="S84"/>
  <c r="S100"/>
  <c r="S116"/>
  <c r="S132"/>
  <c r="S158"/>
  <c r="S25"/>
  <c r="S41"/>
  <c r="S57"/>
  <c r="S160"/>
  <c r="S15"/>
  <c r="S31"/>
  <c r="S47"/>
  <c r="S63"/>
  <c r="S79"/>
  <c r="S95"/>
  <c r="S111"/>
  <c r="S127"/>
  <c r="S143"/>
  <c r="S148"/>
  <c r="S406"/>
  <c r="S335"/>
  <c r="S307"/>
  <c r="S279"/>
  <c r="S267"/>
  <c r="S230"/>
  <c r="S393"/>
  <c r="S377"/>
  <c r="S361"/>
  <c r="S449"/>
  <c r="S425"/>
  <c r="S273"/>
  <c r="S259"/>
  <c r="S231"/>
  <c r="S219"/>
  <c r="S186"/>
  <c r="S165"/>
  <c r="S385"/>
  <c r="S209"/>
  <c r="S417"/>
  <c r="S446"/>
  <c r="S421"/>
  <c r="S389"/>
  <c r="S370"/>
  <c r="S357"/>
  <c r="S318"/>
  <c r="S306"/>
  <c r="S286"/>
  <c r="S274"/>
  <c r="S261"/>
  <c r="S242"/>
  <c r="S229"/>
  <c r="S197"/>
  <c r="S456"/>
  <c r="S376"/>
  <c r="S184"/>
  <c r="S272"/>
  <c r="S224"/>
  <c r="S264"/>
  <c r="S352"/>
  <c r="S432"/>
  <c r="S416"/>
  <c r="S448"/>
  <c r="S240"/>
  <c r="S320"/>
  <c r="S280"/>
  <c r="S288"/>
  <c r="S232"/>
  <c r="S408"/>
  <c r="S176"/>
  <c r="S444"/>
  <c r="S380"/>
  <c r="S293"/>
  <c r="S254"/>
  <c r="S222"/>
  <c r="S210"/>
  <c r="S24"/>
  <c r="S40"/>
  <c r="S56"/>
  <c r="S72"/>
  <c r="S88"/>
  <c r="S104"/>
  <c r="S120"/>
  <c r="S136"/>
  <c r="S145"/>
  <c r="S163"/>
  <c r="S29"/>
  <c r="S45"/>
  <c r="S30"/>
  <c r="S46"/>
  <c r="S62"/>
  <c r="S78"/>
  <c r="S94"/>
  <c r="S225"/>
  <c r="S185"/>
  <c r="S438"/>
  <c r="S337"/>
  <c r="S297"/>
  <c r="S281"/>
  <c r="S262"/>
  <c r="S234"/>
  <c r="S215"/>
  <c r="S203"/>
  <c r="S199"/>
  <c r="S458"/>
  <c r="S399"/>
  <c r="S381"/>
  <c r="S367"/>
  <c r="S339"/>
  <c r="S205"/>
  <c r="S191"/>
  <c r="S429"/>
  <c r="S394"/>
  <c r="S329"/>
  <c r="S282"/>
  <c r="S263"/>
  <c r="S251"/>
  <c r="S247"/>
  <c r="S235"/>
  <c r="S452"/>
  <c r="S443"/>
  <c r="S411"/>
  <c r="S407"/>
  <c r="S388"/>
  <c r="S324"/>
  <c r="S260"/>
  <c r="S196"/>
  <c r="S187"/>
  <c r="S204"/>
  <c r="S437"/>
  <c r="S418"/>
  <c r="S405"/>
  <c r="S386"/>
  <c r="S366"/>
  <c r="S354"/>
  <c r="S341"/>
  <c r="S302"/>
  <c r="S20"/>
  <c r="S73"/>
  <c r="S89"/>
  <c r="S105"/>
  <c r="S121"/>
  <c r="S137"/>
  <c r="S155"/>
  <c r="S26"/>
  <c r="S42"/>
  <c r="S58"/>
  <c r="S74"/>
  <c r="S90"/>
  <c r="S106"/>
  <c r="S122"/>
  <c r="S138"/>
  <c r="S426"/>
  <c r="S321"/>
  <c r="S447"/>
  <c r="S342"/>
  <c r="S269"/>
  <c r="S250"/>
  <c r="S175"/>
  <c r="S415"/>
  <c r="S358"/>
  <c r="S301"/>
  <c r="S287"/>
  <c r="S374"/>
  <c r="S317"/>
  <c r="S298"/>
  <c r="S223"/>
  <c r="S198"/>
  <c r="S436"/>
  <c r="S340"/>
  <c r="S276"/>
  <c r="S212"/>
  <c r="S180"/>
  <c r="S412"/>
  <c r="S348"/>
  <c r="S284"/>
  <c r="S220"/>
  <c r="S304"/>
  <c r="S336"/>
  <c r="S344"/>
  <c r="S216"/>
  <c r="S208"/>
  <c r="S192"/>
  <c r="S328"/>
  <c r="S312"/>
  <c r="S360"/>
  <c r="S400"/>
  <c r="S384"/>
  <c r="S256"/>
  <c r="R18"/>
  <c r="R82"/>
  <c r="R114"/>
  <c r="R146"/>
  <c r="R24"/>
  <c r="R32"/>
  <c r="R43"/>
  <c r="R58"/>
  <c r="R73"/>
  <c r="R81"/>
  <c r="R92"/>
  <c r="R103"/>
  <c r="R111"/>
  <c r="R126"/>
  <c r="R141"/>
  <c r="R152"/>
  <c r="R160"/>
  <c r="R419"/>
  <c r="R370"/>
  <c r="R191"/>
  <c r="R434"/>
  <c r="R287"/>
  <c r="R447"/>
  <c r="R431"/>
  <c r="R459"/>
  <c r="R403"/>
  <c r="R361"/>
  <c r="R332"/>
  <c r="R275"/>
  <c r="R254"/>
  <c r="R233"/>
  <c r="R188"/>
  <c r="R225"/>
  <c r="R212"/>
  <c r="R187"/>
  <c r="R432"/>
  <c r="R22"/>
  <c r="R34"/>
  <c r="R16"/>
  <c r="R42"/>
  <c r="R57"/>
  <c r="R76"/>
  <c r="R95"/>
  <c r="R136"/>
  <c r="R144"/>
  <c r="R132"/>
  <c r="R164"/>
  <c r="R417"/>
  <c r="R410"/>
  <c r="R322"/>
  <c r="R246"/>
  <c r="R367"/>
  <c r="R250"/>
  <c r="R449"/>
  <c r="R442"/>
  <c r="R408"/>
  <c r="R392"/>
  <c r="R360"/>
  <c r="R344"/>
  <c r="R328"/>
  <c r="R312"/>
  <c r="R280"/>
  <c r="R264"/>
  <c r="R206"/>
  <c r="R350"/>
  <c r="R239"/>
  <c r="R284"/>
  <c r="R227"/>
  <c r="R401"/>
  <c r="R363"/>
  <c r="R299"/>
  <c r="R273"/>
  <c r="R260"/>
  <c r="R407"/>
  <c r="R381"/>
  <c r="R368"/>
  <c r="R343"/>
  <c r="R304"/>
  <c r="R279"/>
  <c r="R51"/>
  <c r="R84"/>
  <c r="R49"/>
  <c r="R71"/>
  <c r="R120"/>
  <c r="R223"/>
  <c r="R232"/>
  <c r="R394"/>
  <c r="R266"/>
  <c r="R245"/>
  <c r="R364"/>
  <c r="R236"/>
  <c r="R412"/>
  <c r="R209"/>
  <c r="R171"/>
  <c r="R440"/>
  <c r="R354"/>
  <c r="R456"/>
  <c r="R380"/>
  <c r="R384"/>
  <c r="R359"/>
  <c r="R117"/>
  <c r="R37"/>
  <c r="R69"/>
  <c r="R101"/>
  <c r="R133"/>
  <c r="R115"/>
  <c r="R17"/>
  <c r="R28"/>
  <c r="R39"/>
  <c r="R47"/>
  <c r="R62"/>
  <c r="R77"/>
  <c r="R88"/>
  <c r="R96"/>
  <c r="R107"/>
  <c r="R122"/>
  <c r="R137"/>
  <c r="R145"/>
  <c r="R156"/>
  <c r="R446"/>
  <c r="R415"/>
  <c r="R306"/>
  <c r="R458"/>
  <c r="R424"/>
  <c r="R351"/>
  <c r="R256"/>
  <c r="R451"/>
  <c r="R435"/>
  <c r="R194"/>
  <c r="R452"/>
  <c r="R396"/>
  <c r="R339"/>
  <c r="R268"/>
  <c r="R252"/>
  <c r="R195"/>
  <c r="R179"/>
  <c r="R428"/>
  <c r="R219"/>
  <c r="R180"/>
  <c r="R416"/>
  <c r="R102"/>
  <c r="R150"/>
  <c r="R70"/>
  <c r="R23"/>
  <c r="R31"/>
  <c r="R80"/>
  <c r="R106"/>
  <c r="R121"/>
  <c r="R129"/>
  <c r="R140"/>
  <c r="R151"/>
  <c r="R36"/>
  <c r="R421"/>
  <c r="R413"/>
  <c r="R386"/>
  <c r="R207"/>
  <c r="R430"/>
  <c r="R303"/>
  <c r="R453"/>
  <c r="R445"/>
  <c r="R418"/>
  <c r="R405"/>
  <c r="R373"/>
  <c r="R357"/>
  <c r="R341"/>
  <c r="R325"/>
  <c r="R261"/>
  <c r="R437"/>
  <c r="R429"/>
  <c r="R398"/>
  <c r="R366"/>
  <c r="R334"/>
  <c r="R270"/>
  <c r="R210"/>
  <c r="R443"/>
  <c r="R377"/>
  <c r="R348"/>
  <c r="R291"/>
  <c r="R243"/>
  <c r="R220"/>
  <c r="R204"/>
  <c r="R395"/>
  <c r="R369"/>
  <c r="R331"/>
  <c r="R244"/>
  <c r="R455"/>
  <c r="R423"/>
  <c r="R375"/>
  <c r="R311"/>
  <c r="R215"/>
  <c r="R176"/>
  <c r="R99"/>
  <c r="R131"/>
  <c r="R15"/>
  <c r="R56"/>
  <c r="R64"/>
  <c r="R75"/>
  <c r="R383"/>
  <c r="R378"/>
  <c r="R346"/>
  <c r="R298"/>
  <c r="R444"/>
  <c r="R63"/>
  <c r="R104"/>
  <c r="R112"/>
  <c r="R123"/>
  <c r="R425"/>
  <c r="R399"/>
  <c r="R457"/>
  <c r="R365"/>
  <c r="H10" i="11"/>
  <c r="V303" i="13"/>
  <c r="R310"/>
  <c r="R20"/>
  <c r="R35"/>
  <c r="R67"/>
  <c r="R116"/>
  <c r="R148"/>
  <c r="R85"/>
  <c r="R46"/>
  <c r="R125"/>
  <c r="R183"/>
  <c r="R30"/>
  <c r="R60"/>
  <c r="R105"/>
  <c r="R113"/>
  <c r="R124"/>
  <c r="R158"/>
  <c r="R168"/>
  <c r="R177"/>
  <c r="R68"/>
  <c r="R48"/>
  <c r="R55"/>
  <c r="R108"/>
  <c r="R138"/>
  <c r="R50"/>
  <c r="R98"/>
  <c r="R409"/>
  <c r="R172"/>
  <c r="R448"/>
  <c r="R389"/>
  <c r="R309"/>
  <c r="R293"/>
  <c r="R277"/>
  <c r="R211"/>
  <c r="R337"/>
  <c r="R305"/>
  <c r="R267"/>
  <c r="R439"/>
  <c r="R349"/>
  <c r="R317"/>
  <c r="R285"/>
  <c r="R221"/>
  <c r="R189"/>
  <c r="R26"/>
  <c r="R41"/>
  <c r="R45"/>
  <c r="R79"/>
  <c r="R90"/>
  <c r="R94"/>
  <c r="R109"/>
  <c r="R128"/>
  <c r="R135"/>
  <c r="R139"/>
  <c r="R143"/>
  <c r="R154"/>
  <c r="R402"/>
  <c r="R338"/>
  <c r="R274"/>
  <c r="R242"/>
  <c r="R319"/>
  <c r="R216"/>
  <c r="R200"/>
  <c r="R184"/>
  <c r="R414"/>
  <c r="R362"/>
  <c r="R330"/>
  <c r="R282"/>
  <c r="R255"/>
  <c r="R247"/>
  <c r="R226"/>
  <c r="R427"/>
  <c r="R420"/>
  <c r="R393"/>
  <c r="R371"/>
  <c r="R329"/>
  <c r="R307"/>
  <c r="R265"/>
  <c r="R169"/>
  <c r="R251"/>
  <c r="R235"/>
  <c r="R203"/>
  <c r="R118"/>
  <c r="R134"/>
  <c r="R19"/>
  <c r="R25"/>
  <c r="R29"/>
  <c r="R33"/>
  <c r="R40"/>
  <c r="R44"/>
  <c r="R59"/>
  <c r="R74"/>
  <c r="R78"/>
  <c r="R89"/>
  <c r="R93"/>
  <c r="R97"/>
  <c r="R119"/>
  <c r="R127"/>
  <c r="R142"/>
  <c r="R153"/>
  <c r="R157"/>
  <c r="R161"/>
  <c r="R218"/>
  <c r="R186"/>
  <c r="R441"/>
  <c r="R178"/>
  <c r="R411"/>
  <c r="R387"/>
  <c r="R345"/>
  <c r="R323"/>
  <c r="R281"/>
  <c r="R259"/>
  <c r="R217"/>
  <c r="R201"/>
  <c r="R385"/>
  <c r="R379"/>
  <c r="R353"/>
  <c r="R347"/>
  <c r="R321"/>
  <c r="R315"/>
  <c r="R289"/>
  <c r="R283"/>
  <c r="R397"/>
  <c r="R391"/>
  <c r="R333"/>
  <c r="R327"/>
  <c r="R301"/>
  <c r="R295"/>
  <c r="R269"/>
  <c r="R263"/>
  <c r="R231"/>
  <c r="R205"/>
  <c r="R199"/>
  <c r="R173"/>
  <c r="R167"/>
  <c r="R342"/>
  <c r="R294"/>
  <c r="R262"/>
  <c r="R214"/>
  <c r="R198"/>
  <c r="R390"/>
  <c r="R237"/>
  <c r="R182"/>
  <c r="R230"/>
  <c r="R297"/>
  <c r="R193"/>
  <c r="R248"/>
  <c r="R27"/>
  <c r="R61"/>
  <c r="R65"/>
  <c r="R72"/>
  <c r="R87"/>
  <c r="R91"/>
  <c r="R110"/>
  <c r="R155"/>
  <c r="R159"/>
  <c r="R21"/>
  <c r="R147"/>
  <c r="R258"/>
  <c r="R376"/>
  <c r="R296"/>
  <c r="R222"/>
  <c r="R190"/>
  <c r="R174"/>
  <c r="R433"/>
  <c r="R426"/>
  <c r="R382"/>
  <c r="R318"/>
  <c r="R302"/>
  <c r="R286"/>
  <c r="R436"/>
  <c r="R355"/>
  <c r="R313"/>
  <c r="R388"/>
  <c r="R356"/>
  <c r="R324"/>
  <c r="R292"/>
  <c r="R400"/>
  <c r="R336"/>
  <c r="R272"/>
  <c r="R208"/>
  <c r="R100"/>
  <c r="R52"/>
  <c r="R163"/>
  <c r="R53"/>
  <c r="R240"/>
  <c r="R229"/>
  <c r="R213"/>
  <c r="R197"/>
  <c r="R181"/>
  <c r="R165"/>
  <c r="R314"/>
  <c r="R300"/>
  <c r="R238"/>
  <c r="R185"/>
  <c r="R228"/>
  <c r="R196"/>
  <c r="R54"/>
  <c r="R38"/>
  <c r="R86"/>
  <c r="R66"/>
  <c r="R83"/>
  <c r="R130"/>
  <c r="R149"/>
  <c r="R162"/>
  <c r="R450"/>
  <c r="R290"/>
  <c r="R175"/>
  <c r="R335"/>
  <c r="R271"/>
  <c r="R234"/>
  <c r="R202"/>
  <c r="R170"/>
  <c r="R249"/>
  <c r="R316"/>
  <c r="R404"/>
  <c r="R372"/>
  <c r="R340"/>
  <c r="R308"/>
  <c r="R276"/>
  <c r="R352"/>
  <c r="R320"/>
  <c r="R288"/>
  <c r="R224"/>
  <c r="R192"/>
  <c r="R374"/>
  <c r="R241"/>
  <c r="R358"/>
  <c r="R278"/>
  <c r="R454"/>
  <c r="R253"/>
  <c r="R257"/>
  <c r="R438"/>
  <c r="R406"/>
  <c r="R422"/>
  <c r="R166"/>
  <c r="R326"/>
  <c r="V224"/>
  <c r="V204"/>
  <c r="V336"/>
  <c r="V189"/>
  <c r="V185"/>
  <c r="V288"/>
  <c r="V265"/>
  <c r="V456"/>
  <c r="V249"/>
  <c r="V365"/>
  <c r="V237"/>
  <c r="V413"/>
  <c r="V385"/>
  <c r="V321"/>
  <c r="V253"/>
  <c r="V427"/>
  <c r="V407"/>
  <c r="V269"/>
  <c r="V209"/>
  <c r="V177"/>
  <c r="V245"/>
  <c r="V181"/>
  <c r="V171"/>
  <c r="V348"/>
  <c r="V344"/>
  <c r="V316"/>
  <c r="V300"/>
  <c r="V296"/>
  <c r="V284"/>
  <c r="V280"/>
  <c r="V268"/>
  <c r="V264"/>
  <c r="V252"/>
  <c r="V248"/>
  <c r="V236"/>
  <c r="V232"/>
  <c r="V200"/>
  <c r="V422"/>
  <c r="V230"/>
  <c r="V198"/>
  <c r="V343"/>
  <c r="V324"/>
  <c r="V279"/>
  <c r="V260"/>
  <c r="V235"/>
  <c r="V333"/>
  <c r="V273"/>
  <c r="V225"/>
  <c r="V213"/>
  <c r="V184"/>
  <c r="V173"/>
  <c r="V396"/>
  <c r="V388"/>
  <c r="V205"/>
  <c r="V201"/>
  <c r="V188"/>
  <c r="V172"/>
  <c r="V233"/>
  <c r="V293"/>
  <c r="V229"/>
  <c r="V210"/>
  <c r="V178"/>
  <c r="V438"/>
  <c r="V310"/>
  <c r="V246"/>
  <c r="V214"/>
  <c r="V170"/>
  <c r="V372"/>
  <c r="V308"/>
  <c r="V283"/>
  <c r="V263"/>
  <c r="V244"/>
  <c r="V216"/>
  <c r="V326"/>
  <c r="V262"/>
  <c r="V453"/>
  <c r="V445"/>
  <c r="V381"/>
  <c r="V257"/>
  <c r="V203"/>
  <c r="V192"/>
  <c r="V330"/>
  <c r="V314"/>
  <c r="V398"/>
  <c r="V440"/>
  <c r="V428"/>
  <c r="V420"/>
  <c r="V393"/>
  <c r="V368"/>
  <c r="V281"/>
  <c r="V240"/>
  <c r="V221"/>
  <c r="V297"/>
  <c r="V256"/>
  <c r="V419"/>
  <c r="V414"/>
  <c r="V350"/>
  <c r="V286"/>
  <c r="V359"/>
  <c r="V340"/>
  <c r="V315"/>
  <c r="V295"/>
  <c r="V276"/>
  <c r="V251"/>
  <c r="V231"/>
  <c r="V341"/>
  <c r="V390"/>
  <c r="V165"/>
  <c r="V311"/>
  <c r="V267"/>
  <c r="V180"/>
  <c r="V455"/>
  <c r="V383"/>
  <c r="V212"/>
  <c r="V287"/>
  <c r="V191"/>
  <c r="V196"/>
  <c r="V415"/>
  <c r="V387"/>
  <c r="V207"/>
  <c r="V175"/>
  <c r="V351"/>
  <c r="V116"/>
  <c r="V137"/>
  <c r="V156"/>
  <c r="V160"/>
  <c r="V35"/>
  <c r="V140"/>
  <c r="V24"/>
  <c r="V121"/>
  <c r="V193"/>
  <c r="V168"/>
  <c r="V93"/>
  <c r="V110"/>
  <c r="V75"/>
  <c r="V435"/>
  <c r="V291"/>
  <c r="V371"/>
  <c r="V243"/>
  <c r="V195"/>
  <c r="V149"/>
  <c r="V58"/>
  <c r="V74"/>
  <c r="V32"/>
  <c r="V56"/>
  <c r="V122"/>
  <c r="V64"/>
  <c r="V72"/>
  <c r="V92"/>
  <c r="V96"/>
  <c r="V45"/>
  <c r="V49"/>
  <c r="V151"/>
  <c r="V163"/>
  <c r="V220"/>
  <c r="V187"/>
  <c r="V176"/>
  <c r="V451"/>
  <c r="V218"/>
  <c r="V186"/>
  <c r="V238"/>
  <c r="V458"/>
  <c r="V166"/>
  <c r="V266"/>
  <c r="V206"/>
  <c r="V331"/>
  <c r="V247"/>
  <c r="V323"/>
  <c r="V211"/>
  <c r="V179"/>
  <c r="V446"/>
  <c r="V254"/>
  <c r="V222"/>
  <c r="V190"/>
  <c r="V282"/>
  <c r="V202"/>
  <c r="V292"/>
  <c r="V384"/>
  <c r="V169"/>
  <c r="V277"/>
  <c r="V259"/>
  <c r="V174"/>
  <c r="V275"/>
  <c r="V227"/>
  <c r="V167"/>
  <c r="V325"/>
  <c r="V261"/>
  <c r="V197"/>
  <c r="V370"/>
  <c r="V354"/>
  <c r="V338"/>
  <c r="V322"/>
  <c r="V290"/>
  <c r="V274"/>
  <c r="V258"/>
  <c r="V242"/>
  <c r="V226"/>
  <c r="V194"/>
  <c r="V406"/>
  <c r="V342"/>
  <c r="V278"/>
  <c r="V182"/>
  <c r="V362"/>
  <c r="V298"/>
  <c r="V234"/>
  <c r="V334"/>
  <c r="V270"/>
  <c r="V255"/>
  <c r="V319"/>
  <c r="V199"/>
  <c r="V183"/>
  <c r="V452"/>
  <c r="V367"/>
  <c r="V215"/>
  <c r="V239"/>
  <c r="V431"/>
  <c r="V228"/>
  <c r="V219"/>
  <c r="V399"/>
  <c r="D472" i="11"/>
  <c r="E472" s="1"/>
  <c r="D471"/>
  <c r="E471" s="1"/>
  <c r="W16"/>
  <c r="N16"/>
  <c r="O16" s="1"/>
  <c r="Z176" i="13"/>
  <c r="X8"/>
  <c r="T8"/>
  <c r="U8"/>
  <c r="R8" i="10"/>
  <c r="K8" i="5"/>
  <c r="V12" i="13" l="1"/>
  <c r="V13"/>
  <c r="V9"/>
  <c r="V14"/>
  <c r="V11"/>
  <c r="V10"/>
  <c r="H8"/>
  <c r="D461" i="18"/>
  <c r="E461" s="1"/>
  <c r="D462"/>
  <c r="D465" s="1"/>
  <c r="M8" i="13"/>
  <c r="AA8" s="1"/>
  <c r="R460" i="10"/>
  <c r="R8" i="13"/>
  <c r="V164"/>
  <c r="P16" i="11"/>
  <c r="D470" s="1"/>
  <c r="E470" s="1"/>
  <c r="D469"/>
  <c r="E469" s="1"/>
  <c r="O10"/>
  <c r="Z158" i="13" l="1"/>
  <c r="P158" s="1"/>
  <c r="W37"/>
  <c r="P37" s="1"/>
  <c r="V33"/>
  <c r="P323"/>
  <c r="E462" i="18"/>
  <c r="E465"/>
  <c r="P269" i="13"/>
  <c r="P409"/>
  <c r="P244"/>
  <c r="P85"/>
  <c r="P187"/>
  <c r="P60"/>
  <c r="P433"/>
  <c r="P135"/>
  <c r="P455"/>
  <c r="P339"/>
  <c r="P447"/>
  <c r="P312"/>
  <c r="P215"/>
  <c r="P233"/>
  <c r="P368"/>
  <c r="P267"/>
  <c r="P150"/>
  <c r="P237"/>
  <c r="P358"/>
  <c r="P140"/>
  <c r="P283"/>
  <c r="P87"/>
  <c r="P159"/>
  <c r="P68"/>
  <c r="P234"/>
  <c r="P382"/>
  <c r="P295"/>
  <c r="P186"/>
  <c r="P99"/>
  <c r="P219"/>
  <c r="P367"/>
  <c r="P39"/>
  <c r="P118"/>
  <c r="P170"/>
  <c r="P284"/>
  <c r="P89"/>
  <c r="P238"/>
  <c r="P246"/>
  <c r="P297"/>
  <c r="P34"/>
  <c r="P307"/>
  <c r="P128"/>
  <c r="P422"/>
  <c r="P302"/>
  <c r="P330"/>
  <c r="P360"/>
  <c r="P445"/>
  <c r="P424"/>
  <c r="P77"/>
  <c r="P325"/>
  <c r="P117"/>
  <c r="P365"/>
  <c r="P359"/>
  <c r="P442"/>
  <c r="P126"/>
  <c r="P449"/>
  <c r="P255"/>
  <c r="P86"/>
  <c r="P288"/>
  <c r="P223"/>
  <c r="P28"/>
  <c r="P378"/>
  <c r="P189"/>
  <c r="P93"/>
  <c r="P167"/>
  <c r="P336"/>
  <c r="P199"/>
  <c r="P390"/>
  <c r="P166"/>
  <c r="P184"/>
  <c r="P45"/>
  <c r="P231"/>
  <c r="P91"/>
  <c r="P405"/>
  <c r="P52"/>
  <c r="P393"/>
  <c r="P332"/>
  <c r="P286"/>
  <c r="P412"/>
  <c r="P69"/>
  <c r="P458"/>
  <c r="P131"/>
  <c r="P418"/>
  <c r="P446"/>
  <c r="P162"/>
  <c r="P372"/>
  <c r="P232"/>
  <c r="P439"/>
  <c r="P338"/>
  <c r="P47"/>
  <c r="P179"/>
  <c r="P220"/>
  <c r="P291"/>
  <c r="P143"/>
  <c r="P193"/>
  <c r="P417"/>
  <c r="P352"/>
  <c r="P373"/>
  <c r="P303"/>
  <c r="P425"/>
  <c r="P116"/>
  <c r="P400"/>
  <c r="P115"/>
  <c r="P340"/>
  <c r="P46"/>
  <c r="P133"/>
  <c r="P71"/>
  <c r="P408"/>
  <c r="P452"/>
  <c r="P161"/>
  <c r="P290"/>
  <c r="P156"/>
  <c r="P30"/>
  <c r="P15"/>
  <c r="P112"/>
  <c r="P42"/>
  <c r="P165"/>
  <c r="P64"/>
  <c r="P111"/>
  <c r="P432"/>
  <c r="P134"/>
  <c r="P278"/>
  <c r="P299"/>
  <c r="P16"/>
  <c r="P175"/>
  <c r="P371"/>
  <c r="P309"/>
  <c r="P188"/>
  <c r="P217"/>
  <c r="P398"/>
  <c r="P21"/>
  <c r="P123"/>
  <c r="P197"/>
  <c r="P261"/>
  <c r="P265"/>
  <c r="P403"/>
  <c r="P322"/>
  <c r="P121"/>
  <c r="P104"/>
  <c r="P319"/>
  <c r="P19"/>
  <c r="P153"/>
  <c r="P27"/>
  <c r="P228"/>
  <c r="P308"/>
  <c r="P160"/>
  <c r="P250"/>
  <c r="P84"/>
  <c r="P56"/>
  <c r="P349"/>
  <c r="P154"/>
  <c r="P59"/>
  <c r="P385"/>
  <c r="P450"/>
  <c r="P183"/>
  <c r="P92"/>
  <c r="P49"/>
  <c r="P268"/>
  <c r="P196"/>
  <c r="P22"/>
  <c r="P366"/>
  <c r="P103"/>
  <c r="P275"/>
  <c r="P384"/>
  <c r="P32"/>
  <c r="P26"/>
  <c r="P391"/>
  <c r="P355"/>
  <c r="P314"/>
  <c r="P316"/>
  <c r="P82"/>
  <c r="P343"/>
  <c r="P209"/>
  <c r="P443"/>
  <c r="P35"/>
  <c r="P337"/>
  <c r="P281"/>
  <c r="P190"/>
  <c r="P185"/>
  <c r="P326"/>
  <c r="P230"/>
  <c r="P397"/>
  <c r="P181"/>
  <c r="P257"/>
  <c r="P168"/>
  <c r="P98"/>
  <c r="P404"/>
  <c r="P141"/>
  <c r="P279"/>
  <c r="P258"/>
  <c r="P20"/>
  <c r="P313"/>
  <c r="P294"/>
  <c r="P31"/>
  <c r="P138"/>
  <c r="P402"/>
  <c r="P201"/>
  <c r="P236"/>
  <c r="P310"/>
  <c r="P65"/>
  <c r="P48"/>
  <c r="P427"/>
  <c r="P435"/>
  <c r="P293"/>
  <c r="P413"/>
  <c r="P292"/>
  <c r="P169"/>
  <c r="P25"/>
  <c r="P90"/>
  <c r="P40"/>
  <c r="P315"/>
  <c r="P119"/>
  <c r="P376"/>
  <c r="P108"/>
  <c r="P276"/>
  <c r="P401"/>
  <c r="P331"/>
  <c r="P436"/>
  <c r="P50"/>
  <c r="P389"/>
  <c r="P75"/>
  <c r="P67"/>
  <c r="P414"/>
  <c r="P132"/>
  <c r="P270"/>
  <c r="P345"/>
  <c r="P407"/>
  <c r="P152"/>
  <c r="P252"/>
  <c r="P421"/>
  <c r="P73"/>
  <c r="P419"/>
  <c r="P212"/>
  <c r="P280"/>
  <c r="P380"/>
  <c r="P437"/>
  <c r="P420"/>
  <c r="P259"/>
  <c r="P253"/>
  <c r="P459"/>
  <c r="P260"/>
  <c r="P245"/>
  <c r="P122"/>
  <c r="P63"/>
  <c r="P282"/>
  <c r="P411"/>
  <c r="P13"/>
  <c r="P10"/>
  <c r="P11"/>
  <c r="P328"/>
  <c r="P320"/>
  <c r="P43"/>
  <c r="P429"/>
  <c r="P394"/>
  <c r="P375"/>
  <c r="P369"/>
  <c r="P304"/>
  <c r="P94"/>
  <c r="P195"/>
  <c r="P202"/>
  <c r="P107"/>
  <c r="P106"/>
  <c r="P354"/>
  <c r="P264"/>
  <c r="P251"/>
  <c r="P102"/>
  <c r="P83"/>
  <c r="P53"/>
  <c r="P41"/>
  <c r="P12"/>
  <c r="P453"/>
  <c r="P444"/>
  <c r="P392"/>
  <c r="P377"/>
  <c r="P379"/>
  <c r="P348"/>
  <c r="P342"/>
  <c r="P271"/>
  <c r="P241"/>
  <c r="P206"/>
  <c r="P136"/>
  <c r="P95"/>
  <c r="P74"/>
  <c r="P44"/>
  <c r="P114"/>
  <c r="P36"/>
  <c r="P287"/>
  <c r="P120"/>
  <c r="P101"/>
  <c r="P423"/>
  <c r="P191"/>
  <c r="P361"/>
  <c r="P434"/>
  <c r="P387"/>
  <c r="P410"/>
  <c r="P353"/>
  <c r="P142"/>
  <c r="P210"/>
  <c r="P225"/>
  <c r="P222"/>
  <c r="P346"/>
  <c r="P173"/>
  <c r="P335"/>
  <c r="P235"/>
  <c r="P254"/>
  <c r="P357"/>
  <c r="P129"/>
  <c r="P227"/>
  <c r="N8"/>
  <c r="P440"/>
  <c r="P176"/>
  <c r="P324"/>
  <c r="P262"/>
  <c r="P396"/>
  <c r="P218"/>
  <c r="P321"/>
  <c r="P318"/>
  <c r="P146"/>
  <c r="P125"/>
  <c r="P344"/>
  <c r="P177"/>
  <c r="P109"/>
  <c r="P113"/>
  <c r="P399"/>
  <c r="P229"/>
  <c r="P204"/>
  <c r="P386"/>
  <c r="P438"/>
  <c r="W8"/>
  <c r="V8"/>
  <c r="P256"/>
  <c r="P395"/>
  <c r="P317"/>
  <c r="P55"/>
  <c r="P272"/>
  <c r="P96"/>
  <c r="P80"/>
  <c r="P347"/>
  <c r="P203"/>
  <c r="P285"/>
  <c r="P29"/>
  <c r="P415"/>
  <c r="P416"/>
  <c r="P431"/>
  <c r="P88"/>
  <c r="P180"/>
  <c r="P139"/>
  <c r="P57"/>
  <c r="P145"/>
  <c r="P211"/>
  <c r="P277"/>
  <c r="P61"/>
  <c r="P51"/>
  <c r="P356"/>
  <c r="P207"/>
  <c r="P147"/>
  <c r="P54"/>
  <c r="P198"/>
  <c r="P221"/>
  <c r="P370"/>
  <c r="P441"/>
  <c r="P388"/>
  <c r="P300"/>
  <c r="P14"/>
  <c r="P172"/>
  <c r="P137"/>
  <c r="P171"/>
  <c r="P194"/>
  <c r="P81"/>
  <c r="P148"/>
  <c r="P130"/>
  <c r="P406"/>
  <c r="P157"/>
  <c r="P24"/>
  <c r="P38"/>
  <c r="P149"/>
  <c r="P334"/>
  <c r="P243"/>
  <c r="P274"/>
  <c r="P311"/>
  <c r="P124"/>
  <c r="P178"/>
  <c r="P242"/>
  <c r="P76"/>
  <c r="P247"/>
  <c r="P79"/>
  <c r="P105"/>
  <c r="P17"/>
  <c r="P273"/>
  <c r="P144"/>
  <c r="P351"/>
  <c r="P301"/>
  <c r="P249"/>
  <c r="P305"/>
  <c r="P448"/>
  <c r="P23"/>
  <c r="P208"/>
  <c r="P266"/>
  <c r="P78"/>
  <c r="P456"/>
  <c r="P364"/>
  <c r="P200"/>
  <c r="P70"/>
  <c r="P428"/>
  <c r="P18"/>
  <c r="P151"/>
  <c r="P350"/>
  <c r="P248"/>
  <c r="P306"/>
  <c r="P97"/>
  <c r="P362"/>
  <c r="P240"/>
  <c r="P224"/>
  <c r="P213"/>
  <c r="P426"/>
  <c r="P329"/>
  <c r="P216"/>
  <c r="P457"/>
  <c r="P155"/>
  <c r="P430"/>
  <c r="P214"/>
  <c r="P9"/>
  <c r="P327"/>
  <c r="P163"/>
  <c r="P451"/>
  <c r="P363"/>
  <c r="P263"/>
  <c r="P72"/>
  <c r="P454"/>
  <c r="P58"/>
  <c r="P205"/>
  <c r="P289"/>
  <c r="P333"/>
  <c r="P192"/>
  <c r="P174"/>
  <c r="P127"/>
  <c r="P374"/>
  <c r="P341"/>
  <c r="P62"/>
  <c r="P296"/>
  <c r="P100"/>
  <c r="P66"/>
  <c r="P383"/>
  <c r="P298"/>
  <c r="P110"/>
  <c r="P381"/>
  <c r="P226"/>
  <c r="P239"/>
  <c r="P182"/>
  <c r="D473" i="11"/>
  <c r="E473" s="1"/>
  <c r="P33" i="13" l="1"/>
  <c r="O8"/>
  <c r="P164"/>
  <c r="K9" i="11"/>
  <c r="L9"/>
  <c r="F9"/>
  <c r="H9"/>
  <c r="J9"/>
  <c r="E9"/>
  <c r="G9"/>
  <c r="I9"/>
  <c r="D9"/>
  <c r="P8" i="13" l="1"/>
</calcChain>
</file>

<file path=xl/sharedStrings.xml><?xml version="1.0" encoding="utf-8"?>
<sst xmlns="http://schemas.openxmlformats.org/spreadsheetml/2006/main" count="21152" uniqueCount="2922">
  <si>
    <t>UNIVERSITE DE CONSTANTINE 1</t>
  </si>
  <si>
    <t xml:space="preserve">INSTITUT DES SCIENCES VETERINAIRES </t>
  </si>
  <si>
    <t>CINQUIEME ANNEE DV</t>
  </si>
  <si>
    <t>Module: Reproduction (coef: 3)</t>
  </si>
  <si>
    <t>N°</t>
  </si>
  <si>
    <t>Nom</t>
  </si>
  <si>
    <t>Prénom</t>
  </si>
  <si>
    <t>C1</t>
  </si>
  <si>
    <t>C2</t>
  </si>
  <si>
    <t>Moy</t>
  </si>
  <si>
    <t>MoyC</t>
  </si>
  <si>
    <t>Max</t>
  </si>
  <si>
    <t>Rat(/20)</t>
  </si>
  <si>
    <t>Acquis</t>
  </si>
  <si>
    <t>Session</t>
  </si>
  <si>
    <t>Synth(/60)</t>
  </si>
  <si>
    <t>Rat(/60)</t>
  </si>
  <si>
    <t>Module: Ruminants (coef: 3)</t>
  </si>
  <si>
    <t>Module: Toxicologie (coef: 2)</t>
  </si>
  <si>
    <t>Syn/20</t>
  </si>
  <si>
    <t>Module: Infectieux (coef: 3)</t>
  </si>
  <si>
    <t>Module: Aviaire (coef: 3)</t>
  </si>
  <si>
    <t>Module: Equine (coef: 3)</t>
  </si>
  <si>
    <t>Module: Chirurgie (coef: 3)</t>
  </si>
  <si>
    <t>Module: Législation (coef: 2)</t>
  </si>
  <si>
    <t>Enseignant responsable: Dr. KABOUIA R.</t>
  </si>
  <si>
    <t>Syn/40</t>
  </si>
  <si>
    <t>Module: HIDAOA (coef: 3)</t>
  </si>
  <si>
    <t>Module: Clinique (coef: 3)</t>
  </si>
  <si>
    <t>HIDAOA</t>
  </si>
  <si>
    <t>Repro</t>
  </si>
  <si>
    <t>Equ</t>
  </si>
  <si>
    <t>Inf</t>
  </si>
  <si>
    <t>Hid</t>
  </si>
  <si>
    <t>Chi</t>
  </si>
  <si>
    <t>Avi</t>
  </si>
  <si>
    <t xml:space="preserve">Nom </t>
  </si>
  <si>
    <t>PRENOM</t>
  </si>
  <si>
    <t>KHADIDJA</t>
  </si>
  <si>
    <t>خديجة</t>
  </si>
  <si>
    <t>F</t>
  </si>
  <si>
    <t>جيجل</t>
  </si>
  <si>
    <t>ABDELATIF</t>
  </si>
  <si>
    <t>M</t>
  </si>
  <si>
    <t>CONSTANTINE</t>
  </si>
  <si>
    <t>قسنطينة</t>
  </si>
  <si>
    <t>KHALED</t>
  </si>
  <si>
    <t>خالد</t>
  </si>
  <si>
    <t>EL EULMA</t>
  </si>
  <si>
    <t>سطيف</t>
  </si>
  <si>
    <t>شمس الدين</t>
  </si>
  <si>
    <t xml:space="preserve">عبد الرزاق </t>
  </si>
  <si>
    <t>RAMZI</t>
  </si>
  <si>
    <t>رمزي</t>
  </si>
  <si>
    <t>MILA</t>
  </si>
  <si>
    <t>ميلة</t>
  </si>
  <si>
    <t>ZAKARIA</t>
  </si>
  <si>
    <t>زكرياء</t>
  </si>
  <si>
    <t>HADJER</t>
  </si>
  <si>
    <t>هاجر</t>
  </si>
  <si>
    <t>BORDJ BOUARRIRIDJ</t>
  </si>
  <si>
    <t>AHMED</t>
  </si>
  <si>
    <t>أحمد</t>
  </si>
  <si>
    <t>ANNABA</t>
  </si>
  <si>
    <t>عنابة</t>
  </si>
  <si>
    <t>OUM EL BOUAGHI</t>
  </si>
  <si>
    <t xml:space="preserve">HADJER </t>
  </si>
  <si>
    <t>رامي</t>
  </si>
  <si>
    <t>رقية</t>
  </si>
  <si>
    <t>AISSAOUI</t>
  </si>
  <si>
    <t xml:space="preserve">AISSAOUI </t>
  </si>
  <si>
    <t>سماح</t>
  </si>
  <si>
    <t>SEDRATA</t>
  </si>
  <si>
    <t>منصف</t>
  </si>
  <si>
    <t>WALID</t>
  </si>
  <si>
    <t>وليد</t>
  </si>
  <si>
    <t xml:space="preserve">FATIMA ZOHRA </t>
  </si>
  <si>
    <t>فاطمة الزهراء</t>
  </si>
  <si>
    <t xml:space="preserve">SETIF </t>
  </si>
  <si>
    <t>شراف الدين</t>
  </si>
  <si>
    <t>ROUMAISSA</t>
  </si>
  <si>
    <t>SKIKDA</t>
  </si>
  <si>
    <t>سكيكدة</t>
  </si>
  <si>
    <t>SOFIA</t>
  </si>
  <si>
    <t>MERYEM</t>
  </si>
  <si>
    <t>مريم</t>
  </si>
  <si>
    <t>JIJEL</t>
  </si>
  <si>
    <t>MERIEM</t>
  </si>
  <si>
    <t>GUELMA</t>
  </si>
  <si>
    <t>قالمة</t>
  </si>
  <si>
    <t>منال</t>
  </si>
  <si>
    <t>شعيب</t>
  </si>
  <si>
    <t>MOHAMED</t>
  </si>
  <si>
    <t>محمد</t>
  </si>
  <si>
    <t>YOUCEF</t>
  </si>
  <si>
    <t>يوسف</t>
  </si>
  <si>
    <t>HANANE</t>
  </si>
  <si>
    <t>حنان</t>
  </si>
  <si>
    <t>SARA</t>
  </si>
  <si>
    <t>سارة</t>
  </si>
  <si>
    <t>TEBESSA</t>
  </si>
  <si>
    <t>تبسة</t>
  </si>
  <si>
    <t>MOHAMED AMINE</t>
  </si>
  <si>
    <t>تيزي وزو</t>
  </si>
  <si>
    <t>CHAIMA</t>
  </si>
  <si>
    <t>شيماء</t>
  </si>
  <si>
    <t>SAFIA</t>
  </si>
  <si>
    <t>OMAYMA</t>
  </si>
  <si>
    <t>أميمة</t>
  </si>
  <si>
    <t>11/4063259</t>
  </si>
  <si>
    <t>محمد لمين</t>
  </si>
  <si>
    <t>AYADI</t>
  </si>
  <si>
    <t>LYNDA</t>
  </si>
  <si>
    <t>ليندة</t>
  </si>
  <si>
    <t>BEJAIA</t>
  </si>
  <si>
    <t>بجاية</t>
  </si>
  <si>
    <t>ABDELBAKI</t>
  </si>
  <si>
    <t>ABIR</t>
  </si>
  <si>
    <t>عبير</t>
  </si>
  <si>
    <t>Younes</t>
  </si>
  <si>
    <t>يونس</t>
  </si>
  <si>
    <t>GHARDAIA</t>
  </si>
  <si>
    <t>غرداية</t>
  </si>
  <si>
    <t>هشام</t>
  </si>
  <si>
    <t>AMIRA</t>
  </si>
  <si>
    <t>أميرة</t>
  </si>
  <si>
    <t>NABIL</t>
  </si>
  <si>
    <t>IDIR</t>
  </si>
  <si>
    <t>إدير</t>
  </si>
  <si>
    <t>SETIF</t>
  </si>
  <si>
    <t>WIDAD</t>
  </si>
  <si>
    <t>وداد</t>
  </si>
  <si>
    <t>BARGOUG</t>
  </si>
  <si>
    <t>OUSSAMA</t>
  </si>
  <si>
    <t>أسامة</t>
  </si>
  <si>
    <t>AMINE</t>
  </si>
  <si>
    <t>أمين</t>
  </si>
  <si>
    <t>SOUK AHRAS</t>
  </si>
  <si>
    <t>NOUR EL HOUDA</t>
  </si>
  <si>
    <t>نور الهدى</t>
  </si>
  <si>
    <t>NAAMA</t>
  </si>
  <si>
    <t>BELAMRI</t>
  </si>
  <si>
    <t>IMANE</t>
  </si>
  <si>
    <t>إيمان</t>
  </si>
  <si>
    <t>ورقلة</t>
  </si>
  <si>
    <t>LOUBNA</t>
  </si>
  <si>
    <t>HOUSSEM EDDINE</t>
  </si>
  <si>
    <t>حسام الدين</t>
  </si>
  <si>
    <t xml:space="preserve">ABDERAOUF </t>
  </si>
  <si>
    <t>عبد الرؤوف</t>
  </si>
  <si>
    <t>BOUCHRA</t>
  </si>
  <si>
    <t>بشرى</t>
  </si>
  <si>
    <t>HAMZA</t>
  </si>
  <si>
    <t>حمزة</t>
  </si>
  <si>
    <t>رياض</t>
  </si>
  <si>
    <t>وائل</t>
  </si>
  <si>
    <t>ABDELKRIM</t>
  </si>
  <si>
    <t>عبد الكريم</t>
  </si>
  <si>
    <t>ZAHRA</t>
  </si>
  <si>
    <t>M'SILA</t>
  </si>
  <si>
    <t>مسيلة</t>
  </si>
  <si>
    <t>صبرينة</t>
  </si>
  <si>
    <t>BENCHIHEB</t>
  </si>
  <si>
    <t>BENDJELLOUL</t>
  </si>
  <si>
    <t xml:space="preserve">RAYANE </t>
  </si>
  <si>
    <t>ريان</t>
  </si>
  <si>
    <t xml:space="preserve">بن جلول </t>
  </si>
  <si>
    <t>ABDERAOUF</t>
  </si>
  <si>
    <t>ABDERRAHMANE</t>
  </si>
  <si>
    <t>INES</t>
  </si>
  <si>
    <t>BATNA</t>
  </si>
  <si>
    <t>باتنة</t>
  </si>
  <si>
    <t>MAROUA</t>
  </si>
  <si>
    <t>مروى</t>
  </si>
  <si>
    <t>YAKOUB</t>
  </si>
  <si>
    <t>يعقوب</t>
  </si>
  <si>
    <t>ASMA</t>
  </si>
  <si>
    <t>أسماء</t>
  </si>
  <si>
    <t>علي</t>
  </si>
  <si>
    <t>FARIS</t>
  </si>
  <si>
    <t>فارس</t>
  </si>
  <si>
    <t>RABAH</t>
  </si>
  <si>
    <t>رابح</t>
  </si>
  <si>
    <t>IMENE</t>
  </si>
  <si>
    <t>BENYAHIA</t>
  </si>
  <si>
    <t>سامية</t>
  </si>
  <si>
    <t>AMINA</t>
  </si>
  <si>
    <t>أمينة</t>
  </si>
  <si>
    <t>SOUMIA</t>
  </si>
  <si>
    <t>سمية</t>
  </si>
  <si>
    <t>BOUAFIA</t>
  </si>
  <si>
    <t>SELMA</t>
  </si>
  <si>
    <t>سلمى</t>
  </si>
  <si>
    <t>KHAOULA</t>
  </si>
  <si>
    <t>إلياس</t>
  </si>
  <si>
    <t>RAYENE</t>
  </si>
  <si>
    <t>BOUCHAAR</t>
  </si>
  <si>
    <t>بوالشعر</t>
  </si>
  <si>
    <t>HOUSSAM</t>
  </si>
  <si>
    <t>حسام</t>
  </si>
  <si>
    <t>BOUCHAREB</t>
  </si>
  <si>
    <t>عماد الدين</t>
  </si>
  <si>
    <t>KARIMA</t>
  </si>
  <si>
    <t>كريمة</t>
  </si>
  <si>
    <t>إنتصار</t>
  </si>
  <si>
    <t>FATIMA</t>
  </si>
  <si>
    <t>فاطمة</t>
  </si>
  <si>
    <t>عقبة</t>
  </si>
  <si>
    <t>ILYES</t>
  </si>
  <si>
    <t>EL MILIA</t>
  </si>
  <si>
    <t>أمير</t>
  </si>
  <si>
    <t>BOUGAA</t>
  </si>
  <si>
    <t>مروان</t>
  </si>
  <si>
    <t>SAMI</t>
  </si>
  <si>
    <t>سامي</t>
  </si>
  <si>
    <t>BOUKAACHE</t>
  </si>
  <si>
    <t>ZINEDDINE</t>
  </si>
  <si>
    <t>زين الدين</t>
  </si>
  <si>
    <t>RANIA</t>
  </si>
  <si>
    <t>رانية</t>
  </si>
  <si>
    <t>HALA</t>
  </si>
  <si>
    <t>هالة</t>
  </si>
  <si>
    <t>BOULBAIR</t>
  </si>
  <si>
    <t>بوالبعير</t>
  </si>
  <si>
    <t>WARDA</t>
  </si>
  <si>
    <t>02/505862</t>
  </si>
  <si>
    <t>وردة</t>
  </si>
  <si>
    <t>BOULFELFEL</t>
  </si>
  <si>
    <t>أحلام</t>
  </si>
  <si>
    <t>BOUMAIZA</t>
  </si>
  <si>
    <t>MOUFIDA</t>
  </si>
  <si>
    <t>مفيدة</t>
  </si>
  <si>
    <t>جابر</t>
  </si>
  <si>
    <t>BOURBIA</t>
  </si>
  <si>
    <t>HOCINE</t>
  </si>
  <si>
    <t>حسين</t>
  </si>
  <si>
    <t>أيمن</t>
  </si>
  <si>
    <t>جمال الدين</t>
  </si>
  <si>
    <t>BOUTI</t>
  </si>
  <si>
    <t>لميس</t>
  </si>
  <si>
    <t xml:space="preserve">BOUZITOUNA </t>
  </si>
  <si>
    <t>SALIM</t>
  </si>
  <si>
    <t>سليم</t>
  </si>
  <si>
    <t>CHEBIRA</t>
  </si>
  <si>
    <t>SOMIA</t>
  </si>
  <si>
    <t xml:space="preserve">شروانة </t>
  </si>
  <si>
    <t>CHERTIOUA</t>
  </si>
  <si>
    <t>OKBA</t>
  </si>
  <si>
    <t>SOUHEILA</t>
  </si>
  <si>
    <t>سهيلة</t>
  </si>
  <si>
    <t xml:space="preserve">CHIBANI </t>
  </si>
  <si>
    <t>WAFIYA</t>
  </si>
  <si>
    <t>وافية</t>
  </si>
  <si>
    <t>MARWA</t>
  </si>
  <si>
    <t>BILAL</t>
  </si>
  <si>
    <t>مروة</t>
  </si>
  <si>
    <t>DERBAL</t>
  </si>
  <si>
    <t>CHAHRA</t>
  </si>
  <si>
    <t>العلمة - سطيف</t>
  </si>
  <si>
    <t>WISSAM</t>
  </si>
  <si>
    <t>وسام</t>
  </si>
  <si>
    <t>BOUZIANE</t>
  </si>
  <si>
    <t>سندس</t>
  </si>
  <si>
    <t>خولة</t>
  </si>
  <si>
    <t>FILALI</t>
  </si>
  <si>
    <t>FATIMA ZOHRA</t>
  </si>
  <si>
    <t>وسيلة</t>
  </si>
  <si>
    <t>GHARBI</t>
  </si>
  <si>
    <t>صهيب</t>
  </si>
  <si>
    <t>سيف الإسلام</t>
  </si>
  <si>
    <t>AYMEN</t>
  </si>
  <si>
    <t>HADDAD</t>
  </si>
  <si>
    <t>حداد</t>
  </si>
  <si>
    <t>سوسن</t>
  </si>
  <si>
    <t>نورهان</t>
  </si>
  <si>
    <t>CHAHRAZED</t>
  </si>
  <si>
    <t>شهرزاد</t>
  </si>
  <si>
    <t>HAMLAOUI</t>
  </si>
  <si>
    <t>حملاوي</t>
  </si>
  <si>
    <t>FATMA</t>
  </si>
  <si>
    <t xml:space="preserve">AIN MLILA </t>
  </si>
  <si>
    <t>HAMOUDA</t>
  </si>
  <si>
    <t>ABDERRAOUF</t>
  </si>
  <si>
    <t>أنور</t>
  </si>
  <si>
    <t>خنشلة</t>
  </si>
  <si>
    <t>كريم</t>
  </si>
  <si>
    <t>عبد المالك</t>
  </si>
  <si>
    <t>YASSER</t>
  </si>
  <si>
    <t>ياسر</t>
  </si>
  <si>
    <t>OUED ATHMANIA</t>
  </si>
  <si>
    <t>KHALFAOUI</t>
  </si>
  <si>
    <t>خلفاوي</t>
  </si>
  <si>
    <t>KHELIFI</t>
  </si>
  <si>
    <t>الجزائر</t>
  </si>
  <si>
    <t>محمد أنيس</t>
  </si>
  <si>
    <t>SAMIRA</t>
  </si>
  <si>
    <t>سميرة</t>
  </si>
  <si>
    <t>KITOUNI</t>
  </si>
  <si>
    <t>SAMIHA</t>
  </si>
  <si>
    <t>سميحة</t>
  </si>
  <si>
    <t>لحسن</t>
  </si>
  <si>
    <t>LAMRI</t>
  </si>
  <si>
    <t>ANIS</t>
  </si>
  <si>
    <t>أنيس</t>
  </si>
  <si>
    <t>LARKEM</t>
  </si>
  <si>
    <t>لطرش</t>
  </si>
  <si>
    <t xml:space="preserve">LATRECHE </t>
  </si>
  <si>
    <t>EL KHROUB</t>
  </si>
  <si>
    <t>LOUCIF</t>
  </si>
  <si>
    <t>لوصيف</t>
  </si>
  <si>
    <t>MADANI</t>
  </si>
  <si>
    <t xml:space="preserve">MADANI </t>
  </si>
  <si>
    <t>AHMED AMINE</t>
  </si>
  <si>
    <t>11/5067984</t>
  </si>
  <si>
    <t>ADEL</t>
  </si>
  <si>
    <t>عادل</t>
  </si>
  <si>
    <t>MANSOURI</t>
  </si>
  <si>
    <t>منصوري</t>
  </si>
  <si>
    <t>مصطفى</t>
  </si>
  <si>
    <t>ACHRAF</t>
  </si>
  <si>
    <t>أشرف</t>
  </si>
  <si>
    <t>MEDJMEDJ</t>
  </si>
  <si>
    <t>MEHDI</t>
  </si>
  <si>
    <t>مهدي</t>
  </si>
  <si>
    <t>MERABET</t>
  </si>
  <si>
    <t>MESSAI</t>
  </si>
  <si>
    <t>عمار</t>
  </si>
  <si>
    <t>ZEYNEB</t>
  </si>
  <si>
    <t>زينب</t>
  </si>
  <si>
    <t>NACERI</t>
  </si>
  <si>
    <t>MOUSTAFA</t>
  </si>
  <si>
    <t xml:space="preserve">MERIEM </t>
  </si>
  <si>
    <t>ZINEB</t>
  </si>
  <si>
    <t xml:space="preserve">SAIDI </t>
  </si>
  <si>
    <t>SAIDOUNI</t>
  </si>
  <si>
    <t>10/4033881</t>
  </si>
  <si>
    <t>سعيدوني</t>
  </si>
  <si>
    <t>SAOUDI</t>
  </si>
  <si>
    <t>SEHAB</t>
  </si>
  <si>
    <t>SENANE</t>
  </si>
  <si>
    <t>رجاء</t>
  </si>
  <si>
    <t xml:space="preserve">SOLTANI </t>
  </si>
  <si>
    <t>سلطاني</t>
  </si>
  <si>
    <t>KHOULOUD</t>
  </si>
  <si>
    <t>خلود</t>
  </si>
  <si>
    <t>RANDA</t>
  </si>
  <si>
    <t>رندة</t>
  </si>
  <si>
    <t>TALEB</t>
  </si>
  <si>
    <t>AZZABA</t>
  </si>
  <si>
    <t>الشلف</t>
  </si>
  <si>
    <t>MOUNIA</t>
  </si>
  <si>
    <t>مونية</t>
  </si>
  <si>
    <t>ZOUAOUI</t>
  </si>
  <si>
    <t>زواوي</t>
  </si>
  <si>
    <t xml:space="preserve">ZOUAOUI </t>
  </si>
  <si>
    <t>REPRODUCTION 3</t>
  </si>
  <si>
    <t>RUMINANT 3</t>
  </si>
  <si>
    <t>TOXICOLOGIE 2</t>
  </si>
  <si>
    <t>INFECTIEUX 3</t>
  </si>
  <si>
    <t>AVIAIRE 3</t>
  </si>
  <si>
    <t>EQUINE 3</t>
  </si>
  <si>
    <t>CHIRURGIE 3</t>
  </si>
  <si>
    <t>LEGISLATION 2</t>
  </si>
  <si>
    <t xml:space="preserve"> HIDAOA 3</t>
  </si>
  <si>
    <t>CLINIQUE 3</t>
  </si>
  <si>
    <t>TOTAL</t>
  </si>
  <si>
    <t>MOY G</t>
  </si>
  <si>
    <t>Résultat</t>
  </si>
  <si>
    <t>session</t>
  </si>
  <si>
    <t>2015-2016</t>
  </si>
  <si>
    <t>nom</t>
  </si>
  <si>
    <t>prenom</t>
  </si>
  <si>
    <t xml:space="preserve">       REPUBLIQUE ALGERIENNE DEMOCRATIQUE ET POPULAIRE</t>
  </si>
  <si>
    <t xml:space="preserve">                        MINISTERE DE L'ENSEIGNEMENT SUPERIEURE</t>
  </si>
  <si>
    <t xml:space="preserve">                        UNIVERSITE LES FRERES MENTOURI</t>
  </si>
  <si>
    <t xml:space="preserve">                      INSTITUT DES SCIENCES VETERINAIRES</t>
  </si>
  <si>
    <t>DEPARTEMENT DE MEDECINE , CHIRURGIE ET PRODUCTION ANIMALE</t>
  </si>
  <si>
    <t>RESULTATS SERIE 1</t>
  </si>
  <si>
    <t>NOM</t>
  </si>
  <si>
    <t>AVIAIRE</t>
  </si>
  <si>
    <t>EQUINE</t>
  </si>
  <si>
    <t>LEGISLATION</t>
  </si>
  <si>
    <t>CHIRURGIE</t>
  </si>
  <si>
    <t>INFECTIEUX</t>
  </si>
  <si>
    <t>RUMINANTS</t>
  </si>
  <si>
    <t>REPRODUCTION</t>
  </si>
  <si>
    <t>TOXICOLOGIE</t>
  </si>
  <si>
    <t>CHARAF EDDINE</t>
  </si>
  <si>
    <t xml:space="preserve">Enseignant responsable: Dr. BEROUAL K. </t>
  </si>
  <si>
    <t>admis j1 + j2+sept</t>
  </si>
  <si>
    <t>admij1</t>
  </si>
  <si>
    <t>admis j2</t>
  </si>
  <si>
    <t>admis sept</t>
  </si>
  <si>
    <t>Ajournés</t>
  </si>
  <si>
    <t>ADMIS</t>
  </si>
  <si>
    <t>AJOURNES</t>
  </si>
  <si>
    <t xml:space="preserve">DELIBIRATIONS JUIN </t>
  </si>
  <si>
    <t>MERCREDI LE 15/06/2016</t>
  </si>
  <si>
    <t>Enseignant responsable: prof BEN MAKHLOUF.</t>
  </si>
  <si>
    <t>syn /20</t>
  </si>
  <si>
    <t>Synthèse /20</t>
  </si>
  <si>
    <t>Synth(/20)</t>
  </si>
  <si>
    <t>ANNEE UNIVERSITAIRE 2016-2017</t>
  </si>
  <si>
    <t>n° ordre</t>
  </si>
  <si>
    <t>Matricule du catre</t>
  </si>
  <si>
    <t>ANNEE INSCRIT</t>
  </si>
  <si>
    <t>الاسم</t>
  </si>
  <si>
    <t>االلقب</t>
  </si>
  <si>
    <t>Sexe</t>
  </si>
  <si>
    <t xml:space="preserve">Date de naissace </t>
  </si>
  <si>
    <t>الولاية</t>
  </si>
  <si>
    <t>WILAYA</t>
  </si>
  <si>
    <t>commune</t>
  </si>
  <si>
    <t>Code gèographi</t>
  </si>
  <si>
    <t>CHIMIE</t>
  </si>
  <si>
    <t>PHYSIQUE</t>
  </si>
  <si>
    <t>MATHEMATIQUE</t>
  </si>
  <si>
    <t>HISTOLOGIE</t>
  </si>
  <si>
    <t>EMBRYOLOGIE</t>
  </si>
  <si>
    <t>BIOCHIMIE</t>
  </si>
  <si>
    <t>CYTOLOGIE-PHYS</t>
  </si>
  <si>
    <t>CYTOLOGIE-GENE</t>
  </si>
  <si>
    <t>totale</t>
  </si>
  <si>
    <t>moy</t>
  </si>
  <si>
    <t>session A1</t>
  </si>
  <si>
    <t>ANNEE A1</t>
  </si>
  <si>
    <t>ANNEE</t>
  </si>
  <si>
    <t>ANATOMIE</t>
  </si>
  <si>
    <t xml:space="preserve">PHYSIO </t>
  </si>
  <si>
    <t>ZOOTEC1</t>
  </si>
  <si>
    <t>ZOOLOG</t>
  </si>
  <si>
    <t>MICROBIO IMMU1</t>
  </si>
  <si>
    <t>HISTO-SPECIALE</t>
  </si>
  <si>
    <t>ALIMENTATION</t>
  </si>
  <si>
    <t>FRANCAIS</t>
  </si>
  <si>
    <t>INFORMATIQUE</t>
  </si>
  <si>
    <t>TotalA2</t>
  </si>
  <si>
    <t>moyA2</t>
  </si>
  <si>
    <t>session A2</t>
  </si>
  <si>
    <t>ANNEE A2</t>
  </si>
  <si>
    <t xml:space="preserve">PHYSIO-REP </t>
  </si>
  <si>
    <t>ZOOTEC II</t>
  </si>
  <si>
    <t>PHARMACO</t>
  </si>
  <si>
    <t>MICROBIO-immu 2</t>
  </si>
  <si>
    <t>PARASITO</t>
  </si>
  <si>
    <t>PHYSIO PATHA</t>
  </si>
  <si>
    <t>SEMIO</t>
  </si>
  <si>
    <t>ANAT-PATHO</t>
  </si>
  <si>
    <t>TotaleA3</t>
  </si>
  <si>
    <t>MoyA3</t>
  </si>
  <si>
    <t>SessionA3</t>
  </si>
  <si>
    <t>annee univ</t>
  </si>
  <si>
    <t>Reproduction 3</t>
  </si>
  <si>
    <t>Ruminant 3</t>
  </si>
  <si>
    <t>Parasitologie 3</t>
  </si>
  <si>
    <t>Infectieux 3</t>
  </si>
  <si>
    <t>Carnivores 3</t>
  </si>
  <si>
    <t>Chirurgie 3</t>
  </si>
  <si>
    <t>biochimie 2</t>
  </si>
  <si>
    <t>HIDAOA 3</t>
  </si>
  <si>
    <t>Anaphath 2</t>
  </si>
  <si>
    <t>Clinique 3</t>
  </si>
  <si>
    <t xml:space="preserve">annee unive A4 </t>
  </si>
  <si>
    <t>anee</t>
  </si>
  <si>
    <t>12/ 8040034</t>
  </si>
  <si>
    <t>2012/2013</t>
  </si>
  <si>
    <t>سيد أحمد</t>
  </si>
  <si>
    <t xml:space="preserve">عباش </t>
  </si>
  <si>
    <t>ABBACHE</t>
  </si>
  <si>
    <t>SID  AHMED</t>
  </si>
  <si>
    <t>معسكر</t>
  </si>
  <si>
    <t xml:space="preserve">MASCARA </t>
  </si>
  <si>
    <t>MASCARA</t>
  </si>
  <si>
    <t>JUIN I</t>
  </si>
  <si>
    <t>2012-2013</t>
  </si>
  <si>
    <t>2013-2014</t>
  </si>
  <si>
    <t>2014-2015</t>
  </si>
  <si>
    <t>11/4028608</t>
  </si>
  <si>
    <t>2011/2012</t>
  </si>
  <si>
    <t xml:space="preserve">عبد الرؤوف وليد </t>
  </si>
  <si>
    <t xml:space="preserve">عباسي </t>
  </si>
  <si>
    <t>ABBACI</t>
  </si>
  <si>
    <t>ABDERAOUF WALID</t>
  </si>
  <si>
    <t xml:space="preserve">CONSTANTINE </t>
  </si>
  <si>
    <t>SEPT</t>
  </si>
  <si>
    <t>10/4017600</t>
  </si>
  <si>
    <t>2010/2011</t>
  </si>
  <si>
    <t>سمير</t>
  </si>
  <si>
    <t>عباد</t>
  </si>
  <si>
    <t>ABBAD</t>
  </si>
  <si>
    <t>SAMIR</t>
  </si>
  <si>
    <t>EL CHERIAA</t>
  </si>
  <si>
    <t>2011-2012</t>
  </si>
  <si>
    <t>12/4038090</t>
  </si>
  <si>
    <t>محمد محسن</t>
  </si>
  <si>
    <t xml:space="preserve">عبد اللطيف </t>
  </si>
  <si>
    <t xml:space="preserve">ABDELATIF </t>
  </si>
  <si>
    <t>MOHAMED  MOHCENE</t>
  </si>
  <si>
    <t>JUIN II</t>
  </si>
  <si>
    <t>12/ 5008297</t>
  </si>
  <si>
    <t xml:space="preserve">عبد الباقي </t>
  </si>
  <si>
    <t xml:space="preserve">ABDELBAKI  </t>
  </si>
  <si>
    <t xml:space="preserve">ABDERRAOUF </t>
  </si>
  <si>
    <t xml:space="preserve">BATNA </t>
  </si>
  <si>
    <t>BITAME</t>
  </si>
  <si>
    <t>11/9032662</t>
  </si>
  <si>
    <t xml:space="preserve">عبد اللاوي </t>
  </si>
  <si>
    <t>ABDELLAOUI</t>
  </si>
  <si>
    <t>REGUAI</t>
  </si>
  <si>
    <t>WARGLA</t>
  </si>
  <si>
    <t>12/6003873</t>
  </si>
  <si>
    <t>رحمة</t>
  </si>
  <si>
    <t>عبد لي</t>
  </si>
  <si>
    <t>ABDELLI</t>
  </si>
  <si>
    <t>RAHMA</t>
  </si>
  <si>
    <t xml:space="preserve">F </t>
  </si>
  <si>
    <t>12/4034051</t>
  </si>
  <si>
    <t>محمد عبد المجيد</t>
  </si>
  <si>
    <t>عبدالنور</t>
  </si>
  <si>
    <t xml:space="preserve">ABDENNOUR </t>
  </si>
  <si>
    <t xml:space="preserve">MOHAMED ABDELMADJID </t>
  </si>
  <si>
    <t>11/4002177</t>
  </si>
  <si>
    <t xml:space="preserve">عبدي </t>
  </si>
  <si>
    <t>ABDI</t>
  </si>
  <si>
    <t>ام البواقي</t>
  </si>
  <si>
    <t>AIN BAIDA</t>
  </si>
  <si>
    <t>12/ 4 059608</t>
  </si>
  <si>
    <t>السعيد</t>
  </si>
  <si>
    <t xml:space="preserve">عبد مزيان </t>
  </si>
  <si>
    <t>ABDMEZIEN</t>
  </si>
  <si>
    <t>SAID</t>
  </si>
  <si>
    <t>EL GRAREM</t>
  </si>
  <si>
    <t>12/3059305</t>
  </si>
  <si>
    <t xml:space="preserve">عبدو </t>
  </si>
  <si>
    <t xml:space="preserve">ABDOU </t>
  </si>
  <si>
    <t>LAMIS</t>
  </si>
  <si>
    <t>برج بو عريريج</t>
  </si>
  <si>
    <t>BORDJ BOUARRERIDJ</t>
  </si>
  <si>
    <t>MEDJANA</t>
  </si>
  <si>
    <t>12/5060656</t>
  </si>
  <si>
    <t xml:space="preserve">عابد </t>
  </si>
  <si>
    <t xml:space="preserve">ABED </t>
  </si>
  <si>
    <t>AIN AZALE</t>
  </si>
  <si>
    <t>12/5054713</t>
  </si>
  <si>
    <t>الصالح</t>
  </si>
  <si>
    <t xml:space="preserve">عابر </t>
  </si>
  <si>
    <t>ABER</t>
  </si>
  <si>
    <t>SALAH</t>
  </si>
  <si>
    <t>EL KHERBA</t>
  </si>
  <si>
    <t>12/5048844</t>
  </si>
  <si>
    <t xml:space="preserve">عشاش </t>
  </si>
  <si>
    <t>ACHECHE</t>
  </si>
  <si>
    <t>12/ 4037700</t>
  </si>
  <si>
    <t xml:space="preserve">عاشوري </t>
  </si>
  <si>
    <t xml:space="preserve">ACHOURI </t>
  </si>
  <si>
    <t>12/4037840</t>
  </si>
  <si>
    <t>RAYANE</t>
  </si>
  <si>
    <t>12/6023799</t>
  </si>
  <si>
    <t xml:space="preserve">عدوان </t>
  </si>
  <si>
    <t>ADOUANE</t>
  </si>
  <si>
    <t>RIANE</t>
  </si>
  <si>
    <t xml:space="preserve">12/ 4048675 </t>
  </si>
  <si>
    <t>نهى أسماء</t>
  </si>
  <si>
    <t xml:space="preserve">عقون </t>
  </si>
  <si>
    <t>AGGOUN</t>
  </si>
  <si>
    <t>NOUHA ASMA</t>
  </si>
  <si>
    <t xml:space="preserve">KHENCHELA </t>
  </si>
  <si>
    <t>10/40347738</t>
  </si>
  <si>
    <t>AGGOUNE</t>
  </si>
  <si>
    <t>OUED ZENATI/GUELMA</t>
  </si>
  <si>
    <t>WED ZNATI</t>
  </si>
  <si>
    <t>12/ 4073302</t>
  </si>
  <si>
    <t>غصن البان</t>
  </si>
  <si>
    <t xml:space="preserve">أحمد يحي </t>
  </si>
  <si>
    <t xml:space="preserve">AHMED YAHIA </t>
  </si>
  <si>
    <t xml:space="preserve">GHOSN EL BEN </t>
  </si>
  <si>
    <t>EL ALMA</t>
  </si>
  <si>
    <t>12/ 4044566</t>
  </si>
  <si>
    <t>دورية</t>
  </si>
  <si>
    <t xml:space="preserve">عيساوي </t>
  </si>
  <si>
    <t>DORIA</t>
  </si>
  <si>
    <t>فرنسا</t>
  </si>
  <si>
    <t xml:space="preserve">FRANCE </t>
  </si>
  <si>
    <t>12/4065634</t>
  </si>
  <si>
    <t xml:space="preserve">عادل </t>
  </si>
  <si>
    <t xml:space="preserve"> آيت عامر </t>
  </si>
  <si>
    <t xml:space="preserve">AIT AMEUR </t>
  </si>
  <si>
    <t xml:space="preserve">ADEL </t>
  </si>
  <si>
    <t>CHELLGHOUM EL AID</t>
  </si>
  <si>
    <t>12/4065391</t>
  </si>
  <si>
    <t>حفيظة</t>
  </si>
  <si>
    <t xml:space="preserve">علي خلاف </t>
  </si>
  <si>
    <t>ALI KHELLAF</t>
  </si>
  <si>
    <t>HAFIHDA</t>
  </si>
  <si>
    <t>12/4067567</t>
  </si>
  <si>
    <t>عبد الحق</t>
  </si>
  <si>
    <t xml:space="preserve">علوش </t>
  </si>
  <si>
    <t xml:space="preserve">ALLOUCHE </t>
  </si>
  <si>
    <t>ABDELHAK</t>
  </si>
  <si>
    <t xml:space="preserve">MILA </t>
  </si>
  <si>
    <t>TADJENENT</t>
  </si>
  <si>
    <t>12/4005902</t>
  </si>
  <si>
    <t xml:space="preserve">عمارة </t>
  </si>
  <si>
    <t>AMARA</t>
  </si>
  <si>
    <t>ROKIA</t>
  </si>
  <si>
    <t>ELKHROUB</t>
  </si>
  <si>
    <t>12/3009879</t>
  </si>
  <si>
    <t>صورية</t>
  </si>
  <si>
    <t xml:space="preserve">عماري </t>
  </si>
  <si>
    <t xml:space="preserve">AMARI </t>
  </si>
  <si>
    <t>SORIA</t>
  </si>
  <si>
    <t>KHERRATA</t>
  </si>
  <si>
    <t>12/5049078</t>
  </si>
  <si>
    <t>عبد القادر</t>
  </si>
  <si>
    <t xml:space="preserve">أمين </t>
  </si>
  <si>
    <t xml:space="preserve">AMINE </t>
  </si>
  <si>
    <t>ABDELKADER</t>
  </si>
  <si>
    <t>12/3056205</t>
  </si>
  <si>
    <t xml:space="preserve"> آمنة</t>
  </si>
  <si>
    <t>عميري</t>
  </si>
  <si>
    <t xml:space="preserve">AMIRI </t>
  </si>
  <si>
    <t xml:space="preserve">AMINA </t>
  </si>
  <si>
    <t>12/5065472</t>
  </si>
  <si>
    <t xml:space="preserve">عمران </t>
  </si>
  <si>
    <t>AMRANE</t>
  </si>
  <si>
    <t xml:space="preserve">YOUCEF </t>
  </si>
  <si>
    <t>TALAIFACEN</t>
  </si>
  <si>
    <t>12/6008353</t>
  </si>
  <si>
    <t>نعيمة</t>
  </si>
  <si>
    <t>عمران</t>
  </si>
  <si>
    <t xml:space="preserve">AMRANE </t>
  </si>
  <si>
    <t>NAIMA</t>
  </si>
  <si>
    <t xml:space="preserve">SKIKDA </t>
  </si>
  <si>
    <t>COLO</t>
  </si>
  <si>
    <t>11/4061268</t>
  </si>
  <si>
    <t>عمر</t>
  </si>
  <si>
    <t xml:space="preserve">عمراني </t>
  </si>
  <si>
    <t xml:space="preserve">AMRANI </t>
  </si>
  <si>
    <t>OMAR</t>
  </si>
  <si>
    <t>12/4033924</t>
  </si>
  <si>
    <t xml:space="preserve">AHMED </t>
  </si>
  <si>
    <t>WADI ATMANIA</t>
  </si>
  <si>
    <t>12/40042332</t>
  </si>
  <si>
    <t>عائشة ياسمين</t>
  </si>
  <si>
    <t xml:space="preserve">عمراوي </t>
  </si>
  <si>
    <t>AMRAOUI</t>
  </si>
  <si>
    <t>AICHA  YASMINE</t>
  </si>
  <si>
    <t>12/3044070</t>
  </si>
  <si>
    <t xml:space="preserve">عوار </t>
  </si>
  <si>
    <t xml:space="preserve">AOUAR </t>
  </si>
  <si>
    <t xml:space="preserve">YOUNES </t>
  </si>
  <si>
    <t xml:space="preserve">JIJEL </t>
  </si>
  <si>
    <t>DJEMAA</t>
  </si>
  <si>
    <t>12/ 4032282</t>
  </si>
  <si>
    <t xml:space="preserve">عواطي </t>
  </si>
  <si>
    <t xml:space="preserve">AOUATI </t>
  </si>
  <si>
    <t>MEROUA</t>
  </si>
  <si>
    <t>11/4028455</t>
  </si>
  <si>
    <t xml:space="preserve">عويسات </t>
  </si>
  <si>
    <t>AOUISSAT</t>
  </si>
  <si>
    <t>SOUNDOUS</t>
  </si>
  <si>
    <t>12/3054397</t>
  </si>
  <si>
    <t>عبد الغني</t>
  </si>
  <si>
    <t xml:space="preserve"> أرزقي </t>
  </si>
  <si>
    <t>AREZKI</t>
  </si>
  <si>
    <t xml:space="preserve">ABDELGHANI </t>
  </si>
  <si>
    <t xml:space="preserve">ALGER </t>
  </si>
  <si>
    <t>EL HARACHE</t>
  </si>
  <si>
    <t>12/ 5070622</t>
  </si>
  <si>
    <t xml:space="preserve">عسيل </t>
  </si>
  <si>
    <t xml:space="preserve">ASSIL </t>
  </si>
  <si>
    <t>12/4072625</t>
  </si>
  <si>
    <t xml:space="preserve">عتماني </t>
  </si>
  <si>
    <t>ATMANI</t>
  </si>
  <si>
    <t>11/4029223</t>
  </si>
  <si>
    <t xml:space="preserve"> نور الهدى</t>
  </si>
  <si>
    <t>عطوي</t>
  </si>
  <si>
    <t>ATOUI</t>
  </si>
  <si>
    <t>11/4028681</t>
  </si>
  <si>
    <t xml:space="preserve">عطوي </t>
  </si>
  <si>
    <t xml:space="preserve">ATOUI </t>
  </si>
  <si>
    <t>12/5061224</t>
  </si>
  <si>
    <t>ATTOUI</t>
  </si>
  <si>
    <t xml:space="preserve">BOUTALEB </t>
  </si>
  <si>
    <t xml:space="preserve">عيادي </t>
  </si>
  <si>
    <t xml:space="preserve">HOUSSAM </t>
  </si>
  <si>
    <t>TASSALA CENTRE</t>
  </si>
  <si>
    <t>12/3055461</t>
  </si>
  <si>
    <t xml:space="preserve">AYADI </t>
  </si>
  <si>
    <t>HEMZA</t>
  </si>
  <si>
    <t>RASS EL OUED</t>
  </si>
  <si>
    <t>10/4026773</t>
  </si>
  <si>
    <t>عزيل</t>
  </si>
  <si>
    <t xml:space="preserve">AZIL </t>
  </si>
  <si>
    <t>12/5053778</t>
  </si>
  <si>
    <t xml:space="preserve">أزرة  </t>
  </si>
  <si>
    <t>AZRA</t>
  </si>
  <si>
    <t>12/4034247</t>
  </si>
  <si>
    <t xml:space="preserve">عزيزي </t>
  </si>
  <si>
    <t xml:space="preserve">AZZIZI </t>
  </si>
  <si>
    <t>12/ 5053931</t>
  </si>
  <si>
    <t>فاتح</t>
  </si>
  <si>
    <t xml:space="preserve"> عزوز </t>
  </si>
  <si>
    <t>AZZOUZ</t>
  </si>
  <si>
    <t xml:space="preserve">FATEH </t>
  </si>
  <si>
    <t>12/9064921</t>
  </si>
  <si>
    <t xml:space="preserve"> باعلي </t>
  </si>
  <si>
    <t>BAALI</t>
  </si>
  <si>
    <t>EL A TIEUF</t>
  </si>
  <si>
    <t>12/6035937</t>
  </si>
  <si>
    <t xml:space="preserve">بعلي </t>
  </si>
  <si>
    <t xml:space="preserve">BAALI </t>
  </si>
  <si>
    <t xml:space="preserve">KHAOULA </t>
  </si>
  <si>
    <t>ajournee 2013</t>
  </si>
  <si>
    <t>12/5053004</t>
  </si>
  <si>
    <t xml:space="preserve"> ريان</t>
  </si>
  <si>
    <t xml:space="preserve">بشير الشريف </t>
  </si>
  <si>
    <t xml:space="preserve">BACHIR  CHERIF </t>
  </si>
  <si>
    <t>11/4027907</t>
  </si>
  <si>
    <t>الأزهري</t>
  </si>
  <si>
    <t>باش تارزي</t>
  </si>
  <si>
    <t>BACHTARZI</t>
  </si>
  <si>
    <t>EL AZHARI</t>
  </si>
  <si>
    <t>12/5059418</t>
  </si>
  <si>
    <t>صابر</t>
  </si>
  <si>
    <t xml:space="preserve">بهلول </t>
  </si>
  <si>
    <t xml:space="preserve">BAHLOUL </t>
  </si>
  <si>
    <t xml:space="preserve">SABER </t>
  </si>
  <si>
    <t>BENI WERTILENE</t>
  </si>
  <si>
    <t>12/4005918</t>
  </si>
  <si>
    <t xml:space="preserve">برجاق </t>
  </si>
  <si>
    <t>BARDJAK</t>
  </si>
  <si>
    <t xml:space="preserve">OUM EL BOUAGHI </t>
  </si>
  <si>
    <t>12/4062602</t>
  </si>
  <si>
    <t>اميرة</t>
  </si>
  <si>
    <t>بارش</t>
  </si>
  <si>
    <t>BARECHE</t>
  </si>
  <si>
    <t xml:space="preserve">BOUHATEM </t>
  </si>
  <si>
    <t>12/6030899</t>
  </si>
  <si>
    <t xml:space="preserve">بزملال </t>
  </si>
  <si>
    <t>BAZEMLAL</t>
  </si>
  <si>
    <t>BOUNOURA</t>
  </si>
  <si>
    <t>12/9060116</t>
  </si>
  <si>
    <t xml:space="preserve">بازين </t>
  </si>
  <si>
    <t xml:space="preserve">BAZINE </t>
  </si>
  <si>
    <t xml:space="preserve">DJABER </t>
  </si>
  <si>
    <t>12/4038168</t>
  </si>
  <si>
    <t xml:space="preserve"> نريمان</t>
  </si>
  <si>
    <t>بشوع</t>
  </si>
  <si>
    <t xml:space="preserve">BECHOU </t>
  </si>
  <si>
    <t>NARIMENE</t>
  </si>
  <si>
    <t>سوق اهراس</t>
  </si>
  <si>
    <t>11/4030809</t>
  </si>
  <si>
    <t xml:space="preserve">بغدادي </t>
  </si>
  <si>
    <t>BEGHDADI</t>
  </si>
  <si>
    <t xml:space="preserve">HICHEM </t>
  </si>
  <si>
    <t>12/3053152</t>
  </si>
  <si>
    <t xml:space="preserve">بقورة </t>
  </si>
  <si>
    <t xml:space="preserve">BEGHOURA </t>
  </si>
  <si>
    <t>BORDJ BOUARRARIDJ</t>
  </si>
  <si>
    <t>12/5052914</t>
  </si>
  <si>
    <t xml:space="preserve">بهات </t>
  </si>
  <si>
    <t xml:space="preserve">BEHAT </t>
  </si>
  <si>
    <t xml:space="preserve">KHEDIDJA </t>
  </si>
  <si>
    <t xml:space="preserve">EL EULMA </t>
  </si>
  <si>
    <t>12/4038017</t>
  </si>
  <si>
    <t xml:space="preserve">بكوش </t>
  </si>
  <si>
    <t>BEKKOUCHE</t>
  </si>
  <si>
    <t>12/4038095</t>
  </si>
  <si>
    <t>محمد وسيم</t>
  </si>
  <si>
    <t xml:space="preserve">بلعجال </t>
  </si>
  <si>
    <t>BELADJAL</t>
  </si>
  <si>
    <t>MOHAMED WASSIM</t>
  </si>
  <si>
    <t>12/5053308</t>
  </si>
  <si>
    <t xml:space="preserve">بلعيد </t>
  </si>
  <si>
    <t>BELAID</t>
  </si>
  <si>
    <t>12/5060751</t>
  </si>
  <si>
    <t xml:space="preserve">سفيان </t>
  </si>
  <si>
    <t xml:space="preserve">بلعيفة </t>
  </si>
  <si>
    <t>BELAIFA</t>
  </si>
  <si>
    <t>SOUFIENE</t>
  </si>
  <si>
    <t>12/ 4066787</t>
  </si>
  <si>
    <t xml:space="preserve">بلعمري </t>
  </si>
  <si>
    <t xml:space="preserve">BELAMRI </t>
  </si>
  <si>
    <t>OUED EL ATMANIA</t>
  </si>
  <si>
    <t>11/5051511</t>
  </si>
  <si>
    <t xml:space="preserve">بلعوط </t>
  </si>
  <si>
    <t xml:space="preserve">BELAOUT </t>
  </si>
  <si>
    <t>OUED EL BERD</t>
  </si>
  <si>
    <t>12/3055006</t>
  </si>
  <si>
    <t xml:space="preserve"> محمد علاء الدين</t>
  </si>
  <si>
    <t xml:space="preserve"> بلعيادي</t>
  </si>
  <si>
    <t xml:space="preserve">BELAYADI </t>
  </si>
  <si>
    <t>MOHAMED ALA EDDINE</t>
  </si>
  <si>
    <t>RAS EL WAD</t>
  </si>
  <si>
    <t>10/3041958</t>
  </si>
  <si>
    <t xml:space="preserve"> بلمرابط </t>
  </si>
  <si>
    <t>BELEMRABET</t>
  </si>
  <si>
    <t>ZAKARYA</t>
  </si>
  <si>
    <t>OULED RABEH</t>
  </si>
  <si>
    <t>12/4034820</t>
  </si>
  <si>
    <t xml:space="preserve">بلغريب </t>
  </si>
  <si>
    <t>BELGHERIB</t>
  </si>
  <si>
    <t>SEIF EL ISLEM</t>
  </si>
  <si>
    <t>11/4063260</t>
  </si>
  <si>
    <t xml:space="preserve">بلهدري </t>
  </si>
  <si>
    <t>BELHEDRI</t>
  </si>
  <si>
    <t>HOUSSAM EDDINE</t>
  </si>
  <si>
    <t>AIN EL KEBIRA</t>
  </si>
  <si>
    <t>12/4036206</t>
  </si>
  <si>
    <t xml:space="preserve">بلحناشي </t>
  </si>
  <si>
    <t>BELHANNACHI</t>
  </si>
  <si>
    <t>12/3060605</t>
  </si>
  <si>
    <t xml:space="preserve">بلهوشات </t>
  </si>
  <si>
    <t>BELHAOUCHET</t>
  </si>
  <si>
    <t>كييف - أكرانيا</t>
  </si>
  <si>
    <t>KIEV- OUKRANIA</t>
  </si>
  <si>
    <t>KAIFE</t>
  </si>
  <si>
    <t>11/4003947</t>
  </si>
  <si>
    <t xml:space="preserve">بلحاتم </t>
  </si>
  <si>
    <t>BELHATEM</t>
  </si>
  <si>
    <t>12/4064051</t>
  </si>
  <si>
    <t>بلخن</t>
  </si>
  <si>
    <t>BELKHEN</t>
  </si>
  <si>
    <t>12/4030847</t>
  </si>
  <si>
    <t>أمين مهدي</t>
  </si>
  <si>
    <t xml:space="preserve">بلخوجة </t>
  </si>
  <si>
    <t>BELKHODJA</t>
  </si>
  <si>
    <t>AMIN MEHDI</t>
  </si>
  <si>
    <t>12/5053299</t>
  </si>
  <si>
    <t>فطيمة</t>
  </si>
  <si>
    <t xml:space="preserve">بلاغمة </t>
  </si>
  <si>
    <t>BELLAGHMA</t>
  </si>
  <si>
    <t>TADJNANET</t>
  </si>
  <si>
    <t>12/4062018</t>
  </si>
  <si>
    <t xml:space="preserve">بليمان </t>
  </si>
  <si>
    <t xml:space="preserve">BELIMANE </t>
  </si>
  <si>
    <t>FERDJIOUA</t>
  </si>
  <si>
    <t>12/4032617</t>
  </si>
  <si>
    <t xml:space="preserve">بلو </t>
  </si>
  <si>
    <t>BELLOU</t>
  </si>
  <si>
    <t>12/4037921</t>
  </si>
  <si>
    <t>شفيق</t>
  </si>
  <si>
    <t xml:space="preserve">بلماحي </t>
  </si>
  <si>
    <t>BELMAHI</t>
  </si>
  <si>
    <t>CHAFIK</t>
  </si>
  <si>
    <t>12/4030796</t>
  </si>
  <si>
    <t xml:space="preserve">بن علال </t>
  </si>
  <si>
    <t xml:space="preserve">BENALLEL </t>
  </si>
  <si>
    <t xml:space="preserve">AMIR </t>
  </si>
  <si>
    <t>12/4037599</t>
  </si>
  <si>
    <t xml:space="preserve">بن عامر </t>
  </si>
  <si>
    <t xml:space="preserve">BENAMER </t>
  </si>
  <si>
    <t>12/4031319</t>
  </si>
  <si>
    <t>خولة عبير</t>
  </si>
  <si>
    <t xml:space="preserve"> بن الشيخ الحسين </t>
  </si>
  <si>
    <t>BENCHEIKH LEHOCINE</t>
  </si>
  <si>
    <t xml:space="preserve">KHAWLA  ABIR </t>
  </si>
  <si>
    <t>12/6030627</t>
  </si>
  <si>
    <t>خالد منجى</t>
  </si>
  <si>
    <t xml:space="preserve">بن شتاح </t>
  </si>
  <si>
    <t xml:space="preserve">BENCHETTAH </t>
  </si>
  <si>
    <t>KHALED MOUNDJI</t>
  </si>
  <si>
    <t xml:space="preserve">GUELMA </t>
  </si>
  <si>
    <t>OUEDE ZENATI</t>
  </si>
  <si>
    <t>12/4032628</t>
  </si>
  <si>
    <t xml:space="preserve">بن شيهب </t>
  </si>
  <si>
    <t>HALLA</t>
  </si>
  <si>
    <t>12/4031245</t>
  </si>
  <si>
    <t>حيان</t>
  </si>
  <si>
    <t xml:space="preserve">بن الشيخ الحسين </t>
  </si>
  <si>
    <t>BENCHIKH  LEHOCINE</t>
  </si>
  <si>
    <t>HAYANE</t>
  </si>
  <si>
    <t>الطارف</t>
  </si>
  <si>
    <t xml:space="preserve">EL TAREF </t>
  </si>
  <si>
    <t>EL TAREF</t>
  </si>
  <si>
    <t>12/5064067</t>
  </si>
  <si>
    <t xml:space="preserve">بن الشين </t>
  </si>
  <si>
    <t xml:space="preserve">BENCHINE </t>
  </si>
  <si>
    <t xml:space="preserve">KHAWLA </t>
  </si>
  <si>
    <t>SALEH BEY</t>
  </si>
  <si>
    <t>12/4068552</t>
  </si>
  <si>
    <t xml:space="preserve">بن داود </t>
  </si>
  <si>
    <t xml:space="preserve">BENDAOUD </t>
  </si>
  <si>
    <t>ZINE EDDINE</t>
  </si>
  <si>
    <t>12/4027584</t>
  </si>
  <si>
    <t>شراز فراح</t>
  </si>
  <si>
    <t xml:space="preserve">BENDJELLOUL </t>
  </si>
  <si>
    <t xml:space="preserve">CHIRAZ FARAH </t>
  </si>
  <si>
    <t>12/ 4031864</t>
  </si>
  <si>
    <t>12/4032749</t>
  </si>
  <si>
    <t>يوسف رامي</t>
  </si>
  <si>
    <t>بن حبرو</t>
  </si>
  <si>
    <t xml:space="preserve">BENHABROU </t>
  </si>
  <si>
    <t xml:space="preserve">YOUCEF  RAMI </t>
  </si>
  <si>
    <t>12/4004514</t>
  </si>
  <si>
    <t>هناء ريان</t>
  </si>
  <si>
    <t xml:space="preserve">بن حمادي </t>
  </si>
  <si>
    <t xml:space="preserve">BENHAMADI </t>
  </si>
  <si>
    <t xml:space="preserve">HANA RAYEN </t>
  </si>
  <si>
    <t>ام الواقي</t>
  </si>
  <si>
    <t>12/4028335</t>
  </si>
  <si>
    <t xml:space="preserve"> زين الدين</t>
  </si>
  <si>
    <t>بن حمادي</t>
  </si>
  <si>
    <t xml:space="preserve">BENHAMMADI </t>
  </si>
  <si>
    <t>12/  4045121</t>
  </si>
  <si>
    <t xml:space="preserve">بن قارة </t>
  </si>
  <si>
    <t xml:space="preserve">BENKARA </t>
  </si>
  <si>
    <t>12/4045370</t>
  </si>
  <si>
    <t xml:space="preserve">بن خالفة </t>
  </si>
  <si>
    <t xml:space="preserve">BENKHALFA </t>
  </si>
  <si>
    <t>12/3060631</t>
  </si>
  <si>
    <t xml:space="preserve"> سيف الدين</t>
  </si>
  <si>
    <t>بن العربي</t>
  </si>
  <si>
    <t xml:space="preserve">BENLARBI </t>
  </si>
  <si>
    <t>SIFFEDDINE</t>
  </si>
  <si>
    <t>AIN TAGHROUT</t>
  </si>
  <si>
    <t>12/ 4045884</t>
  </si>
  <si>
    <t xml:space="preserve">بن محمود </t>
  </si>
  <si>
    <t>BENMAHMOUD</t>
  </si>
  <si>
    <t xml:space="preserve">AMIRA </t>
  </si>
  <si>
    <t>12/4058800</t>
  </si>
  <si>
    <t>ياسمينة</t>
  </si>
  <si>
    <t xml:space="preserve">بن مخلوف </t>
  </si>
  <si>
    <t xml:space="preserve">BENMAKHLOUF </t>
  </si>
  <si>
    <t xml:space="preserve">YASMINA </t>
  </si>
  <si>
    <t>12/3056395</t>
  </si>
  <si>
    <t xml:space="preserve"> ريمة</t>
  </si>
  <si>
    <t>بن مقيدش</t>
  </si>
  <si>
    <t xml:space="preserve">BENMEKIDECHE </t>
  </si>
  <si>
    <t xml:space="preserve">RIMA </t>
  </si>
  <si>
    <t>RAS ELOUED</t>
  </si>
  <si>
    <t>11/3054938</t>
  </si>
  <si>
    <t xml:space="preserve"> نبيل</t>
  </si>
  <si>
    <t>بن مرزوق</t>
  </si>
  <si>
    <t>BENMERZOUG</t>
  </si>
  <si>
    <t>12/4032063</t>
  </si>
  <si>
    <t xml:space="preserve"> لبنى</t>
  </si>
  <si>
    <t>بن أودينة</t>
  </si>
  <si>
    <t>BENOUDINA</t>
  </si>
  <si>
    <t>12/4037756</t>
  </si>
  <si>
    <t xml:space="preserve"> بن اونيس </t>
  </si>
  <si>
    <t>BENOUNIS</t>
  </si>
  <si>
    <t>12/4031543</t>
  </si>
  <si>
    <t xml:space="preserve"> زهرة</t>
  </si>
  <si>
    <t>بن رامول</t>
  </si>
  <si>
    <t xml:space="preserve">BENRAMOUL </t>
  </si>
  <si>
    <t>12/4038201</t>
  </si>
  <si>
    <t xml:space="preserve">بن السعيد </t>
  </si>
  <si>
    <t>BENSAID</t>
  </si>
  <si>
    <t>12/4032240</t>
  </si>
  <si>
    <t>محمد لطفي</t>
  </si>
  <si>
    <t xml:space="preserve">بن سعيد </t>
  </si>
  <si>
    <t>MOHAMED LOTFI</t>
  </si>
  <si>
    <t>12/4031554</t>
  </si>
  <si>
    <t xml:space="preserve"> زينب</t>
  </si>
  <si>
    <t xml:space="preserve"> بن صويلح</t>
  </si>
  <si>
    <t xml:space="preserve">BENSOUILAH </t>
  </si>
  <si>
    <t>11/4041277</t>
  </si>
  <si>
    <t>محمد اسكندر</t>
  </si>
  <si>
    <t xml:space="preserve">بن طاق </t>
  </si>
  <si>
    <t>BENTAG</t>
  </si>
  <si>
    <t>MOHAMED ISKENDER</t>
  </si>
  <si>
    <t>AIN MLILA</t>
  </si>
  <si>
    <t>12/4040166</t>
  </si>
  <si>
    <t xml:space="preserve"> خولة</t>
  </si>
  <si>
    <t xml:space="preserve"> بن ثلجون</t>
  </si>
  <si>
    <t>BENTELDJOUNE</t>
  </si>
  <si>
    <t>12/3060977</t>
  </si>
  <si>
    <t xml:space="preserve"> بن يحي </t>
  </si>
  <si>
    <t>AHLAM</t>
  </si>
  <si>
    <t>BIRKASD ALI</t>
  </si>
  <si>
    <t>12/4058146</t>
  </si>
  <si>
    <t>بن زرافة</t>
  </si>
  <si>
    <t>BENZERAFA</t>
  </si>
  <si>
    <t>JUIN I I transf</t>
  </si>
  <si>
    <t>11/4058274</t>
  </si>
  <si>
    <t>برش</t>
  </si>
  <si>
    <t>BERCHE</t>
  </si>
  <si>
    <t>12/4034087</t>
  </si>
  <si>
    <t xml:space="preserve">برقوق </t>
  </si>
  <si>
    <t>AIN SMARA</t>
  </si>
  <si>
    <t>12/4031041</t>
  </si>
  <si>
    <t xml:space="preserve">بسطانجي </t>
  </si>
  <si>
    <t xml:space="preserve">BESTANDJI </t>
  </si>
  <si>
    <t>12/2002687</t>
  </si>
  <si>
    <t>محمد الأمين</t>
  </si>
  <si>
    <t xml:space="preserve">بزينة </t>
  </si>
  <si>
    <t>BEZZINA</t>
  </si>
  <si>
    <t>MOHAMED ELAMIN</t>
  </si>
  <si>
    <t>CHELF</t>
  </si>
  <si>
    <t>12/6009594</t>
  </si>
  <si>
    <t>طه ياسين</t>
  </si>
  <si>
    <t xml:space="preserve">بليكز </t>
  </si>
  <si>
    <t>BLIKAZ</t>
  </si>
  <si>
    <t xml:space="preserve"> TAHA YACINE </t>
  </si>
  <si>
    <t>12/5064030</t>
  </si>
  <si>
    <t xml:space="preserve"> ياسمين</t>
  </si>
  <si>
    <t>بليليطة</t>
  </si>
  <si>
    <t xml:space="preserve">BLILITA </t>
  </si>
  <si>
    <t>YASMINE</t>
  </si>
  <si>
    <t>12/5053224</t>
  </si>
  <si>
    <t xml:space="preserve">بوعبيد </t>
  </si>
  <si>
    <t>BOUABID</t>
  </si>
  <si>
    <t xml:space="preserve">ABDERRAZEK </t>
  </si>
  <si>
    <t>BENI AZIZ</t>
  </si>
  <si>
    <t>12/4031022</t>
  </si>
  <si>
    <t>الصديق</t>
  </si>
  <si>
    <t xml:space="preserve">بوعافية </t>
  </si>
  <si>
    <t xml:space="preserve">BOUAFIA </t>
  </si>
  <si>
    <t>SEDDIK</t>
  </si>
  <si>
    <t>12/6001675</t>
  </si>
  <si>
    <t xml:space="preserve">بوعيطة </t>
  </si>
  <si>
    <t xml:space="preserve">BOUAITA </t>
  </si>
  <si>
    <t xml:space="preserve">RIAD </t>
  </si>
  <si>
    <t>07/4004163</t>
  </si>
  <si>
    <t>2006/2007</t>
  </si>
  <si>
    <t>احمد زين الدين</t>
  </si>
  <si>
    <t xml:space="preserve">بوعلي </t>
  </si>
  <si>
    <t>BOUALI</t>
  </si>
  <si>
    <t>AHMED ZINEDDINE</t>
  </si>
  <si>
    <t>OUM ELBOUAGHI</t>
  </si>
  <si>
    <t>AIN MILILA</t>
  </si>
  <si>
    <t>2008-2009</t>
  </si>
  <si>
    <t>2009-2010</t>
  </si>
  <si>
    <t>12/5059475</t>
  </si>
  <si>
    <t xml:space="preserve"> قاسة</t>
  </si>
  <si>
    <t>بوعمامة</t>
  </si>
  <si>
    <t>BOUAMAMA</t>
  </si>
  <si>
    <t>KASSA</t>
  </si>
  <si>
    <t>BEN MOHLI</t>
  </si>
  <si>
    <t>12/4073654</t>
  </si>
  <si>
    <t xml:space="preserve">بوعزيز </t>
  </si>
  <si>
    <t>BOUAZIZ</t>
  </si>
  <si>
    <t>WAIEL</t>
  </si>
  <si>
    <t>CHELGHOUM  LAID</t>
  </si>
  <si>
    <t>12/6003065</t>
  </si>
  <si>
    <t xml:space="preserve"> عبد الرؤوف</t>
  </si>
  <si>
    <t>بوبعيو</t>
  </si>
  <si>
    <t xml:space="preserve">BOUBAIOU </t>
  </si>
  <si>
    <t>RAMDANE DJAMEL</t>
  </si>
  <si>
    <t xml:space="preserve">JUIN II </t>
  </si>
  <si>
    <t>12/6041244</t>
  </si>
  <si>
    <t xml:space="preserve">بوبكر </t>
  </si>
  <si>
    <t xml:space="preserve">BOUBEKEUR </t>
  </si>
  <si>
    <t>القالة</t>
  </si>
  <si>
    <t xml:space="preserve">EL KALA </t>
  </si>
  <si>
    <t>EL KALA</t>
  </si>
  <si>
    <t>12/4033627</t>
  </si>
  <si>
    <t xml:space="preserve">بوبرطخ </t>
  </si>
  <si>
    <t>BOUBERTAKH</t>
  </si>
  <si>
    <t>12/4061938</t>
  </si>
  <si>
    <t>فتيحة</t>
  </si>
  <si>
    <t xml:space="preserve">بوسكين </t>
  </si>
  <si>
    <t xml:space="preserve">BOUCEKKINE </t>
  </si>
  <si>
    <t xml:space="preserve">FATIHA </t>
  </si>
  <si>
    <t>12/4031499</t>
  </si>
  <si>
    <t xml:space="preserve">BOUCHAAR </t>
  </si>
  <si>
    <t>12/3043250</t>
  </si>
  <si>
    <t xml:space="preserve">BOUCHAR </t>
  </si>
  <si>
    <t>TAHIR</t>
  </si>
  <si>
    <t>12/4031220</t>
  </si>
  <si>
    <t>حمزة رفيق</t>
  </si>
  <si>
    <t xml:space="preserve">بوشارب </t>
  </si>
  <si>
    <t xml:space="preserve">BOUCHAREB </t>
  </si>
  <si>
    <t>HAMZA RAFIK</t>
  </si>
  <si>
    <t>12/4065950</t>
  </si>
  <si>
    <t xml:space="preserve">بوشارف </t>
  </si>
  <si>
    <t>BOUCHAREF</t>
  </si>
  <si>
    <t>12/3038472</t>
  </si>
  <si>
    <t>ساطع</t>
  </si>
  <si>
    <t xml:space="preserve">بوشكرين </t>
  </si>
  <si>
    <t>BOUCHEKRINE</t>
  </si>
  <si>
    <t>SATIA</t>
  </si>
  <si>
    <t>12/3057273</t>
  </si>
  <si>
    <t xml:space="preserve">بوشمال </t>
  </si>
  <si>
    <t xml:space="preserve">BOUCHEMAL </t>
  </si>
  <si>
    <t>MOHAMMED</t>
  </si>
  <si>
    <t>MANSOURA</t>
  </si>
  <si>
    <t>12/3040874</t>
  </si>
  <si>
    <t>سيد علي</t>
  </si>
  <si>
    <t xml:space="preserve">بوجدير </t>
  </si>
  <si>
    <t xml:space="preserve">BOUDJEDIR </t>
  </si>
  <si>
    <t>SID ALI</t>
  </si>
  <si>
    <t>11/5046868</t>
  </si>
  <si>
    <t>امين</t>
  </si>
  <si>
    <t xml:space="preserve">بودوخة </t>
  </si>
  <si>
    <t>BOUDOUKHA</t>
  </si>
  <si>
    <t>12/4011691</t>
  </si>
  <si>
    <t xml:space="preserve">بوقادي </t>
  </si>
  <si>
    <t>BOUGADI</t>
  </si>
  <si>
    <t>AIN FAKEROUNE</t>
  </si>
  <si>
    <t>11/4028935</t>
  </si>
  <si>
    <t>محمد سيف</t>
  </si>
  <si>
    <t xml:space="preserve">بوغشيش </t>
  </si>
  <si>
    <t>BOUGHACHICHE</t>
  </si>
  <si>
    <t>MOUHAMED SEIF</t>
  </si>
  <si>
    <t>11/4054224</t>
  </si>
  <si>
    <t xml:space="preserve">بوقروري </t>
  </si>
  <si>
    <t>BOUGROURI</t>
  </si>
  <si>
    <t>12/4031320</t>
  </si>
  <si>
    <t>خولة مارية</t>
  </si>
  <si>
    <t xml:space="preserve">بوقطاية </t>
  </si>
  <si>
    <t>BOUGUETAIA</t>
  </si>
  <si>
    <t>KHAOULA MARIA</t>
  </si>
  <si>
    <t>12/4058525</t>
  </si>
  <si>
    <t xml:space="preserve">بوقطوشة </t>
  </si>
  <si>
    <t>BOUGUETTOUCHA</t>
  </si>
  <si>
    <t xml:space="preserve">ABIR </t>
  </si>
  <si>
    <t>12/4038258</t>
  </si>
  <si>
    <t xml:space="preserve">بوحديجي </t>
  </si>
  <si>
    <t>BOUHADIDJI</t>
  </si>
  <si>
    <t>12/4031078</t>
  </si>
  <si>
    <t xml:space="preserve">بوحفص </t>
  </si>
  <si>
    <t>BOUHAFS</t>
  </si>
  <si>
    <t>12/5056907</t>
  </si>
  <si>
    <t xml:space="preserve"> شهرة</t>
  </si>
  <si>
    <t>بوهاني</t>
  </si>
  <si>
    <t>BOUHANI</t>
  </si>
  <si>
    <t>12/4044767</t>
  </si>
  <si>
    <t xml:space="preserve"> سفيان</t>
  </si>
  <si>
    <t>بوهيدل</t>
  </si>
  <si>
    <t xml:space="preserve">BOUHIDEL </t>
  </si>
  <si>
    <t>SOFIANE</t>
  </si>
  <si>
    <t>11/4029395</t>
  </si>
  <si>
    <t>يوسف إسحاق</t>
  </si>
  <si>
    <t xml:space="preserve">بوكعاش </t>
  </si>
  <si>
    <t xml:space="preserve">BOUKAACHE </t>
  </si>
  <si>
    <t>YOUCEF ISHAK</t>
  </si>
  <si>
    <t>12/4032618</t>
  </si>
  <si>
    <t xml:space="preserve">بوكعباش </t>
  </si>
  <si>
    <t xml:space="preserve">BOUKABACHE </t>
  </si>
  <si>
    <t>10/4002182</t>
  </si>
  <si>
    <t>حبيب الرحمان عاصم</t>
  </si>
  <si>
    <t xml:space="preserve">بوكفة </t>
  </si>
  <si>
    <t>BOUKEFFA</t>
  </si>
  <si>
    <t>HABIB ERRAHMENE ASSEM</t>
  </si>
  <si>
    <t>11/5057171</t>
  </si>
  <si>
    <t xml:space="preserve">بوكروشة </t>
  </si>
  <si>
    <t>BOUKERROUCHA</t>
  </si>
  <si>
    <t>12/4002286</t>
  </si>
  <si>
    <t xml:space="preserve">بوخالفة </t>
  </si>
  <si>
    <t>BOUKHALFA</t>
  </si>
  <si>
    <t>12/4038922</t>
  </si>
  <si>
    <t xml:space="preserve">بوخميس </t>
  </si>
  <si>
    <t>BOUKHMIS</t>
  </si>
  <si>
    <t xml:space="preserve">MERYEM </t>
  </si>
  <si>
    <t>12/6016378</t>
  </si>
  <si>
    <t xml:space="preserve">بولعبايز </t>
  </si>
  <si>
    <t>BOULABEIZ</t>
  </si>
  <si>
    <t>11/4060496</t>
  </si>
  <si>
    <t>عبد الجبار</t>
  </si>
  <si>
    <t xml:space="preserve">بولعجول </t>
  </si>
  <si>
    <t>BOULADJOUL</t>
  </si>
  <si>
    <t>ABDELDJABAR</t>
  </si>
  <si>
    <t>12/4065569</t>
  </si>
  <si>
    <t xml:space="preserve">بولحبال </t>
  </si>
  <si>
    <t xml:space="preserve">BOULAHBAL </t>
  </si>
  <si>
    <t xml:space="preserve">SIF EDDINE </t>
  </si>
  <si>
    <t>12/4058741</t>
  </si>
  <si>
    <t xml:space="preserve">بوالعيش </t>
  </si>
  <si>
    <t xml:space="preserve">BOULAICHE </t>
  </si>
  <si>
    <t xml:space="preserve">NOUR EL HOUDA </t>
  </si>
  <si>
    <t>12/4006466</t>
  </si>
  <si>
    <t xml:space="preserve">بولقرون </t>
  </si>
  <si>
    <t xml:space="preserve">BOULAKROUNE </t>
  </si>
  <si>
    <t>12/9053262</t>
  </si>
  <si>
    <t>مليكة</t>
  </si>
  <si>
    <t xml:space="preserve">بولال </t>
  </si>
  <si>
    <t>BOULAL</t>
  </si>
  <si>
    <t>MALIKA</t>
  </si>
  <si>
    <t>الوادي</t>
  </si>
  <si>
    <t xml:space="preserve">EL OUED </t>
  </si>
  <si>
    <t>12/3057276</t>
  </si>
  <si>
    <t xml:space="preserve"> يعقوب</t>
  </si>
  <si>
    <t>بولعراس</t>
  </si>
  <si>
    <t>BOULARAS</t>
  </si>
  <si>
    <t>10/ 3045357</t>
  </si>
  <si>
    <t>عفاف</t>
  </si>
  <si>
    <t xml:space="preserve">بولعروق </t>
  </si>
  <si>
    <t xml:space="preserve">BOULAROUK </t>
  </si>
  <si>
    <t>AFAF</t>
  </si>
  <si>
    <t>12/4032432</t>
  </si>
  <si>
    <t>مهدي كريم</t>
  </si>
  <si>
    <t xml:space="preserve">بوالفلفل </t>
  </si>
  <si>
    <t xml:space="preserve">BOULFELFEL </t>
  </si>
  <si>
    <t xml:space="preserve">MEHDI KARIM </t>
  </si>
  <si>
    <t>12/4053521</t>
  </si>
  <si>
    <t>وفاء</t>
  </si>
  <si>
    <t xml:space="preserve">بولفراخ </t>
  </si>
  <si>
    <t>BOULFRAKH</t>
  </si>
  <si>
    <t>WAFA</t>
  </si>
  <si>
    <t>12/4040316</t>
  </si>
  <si>
    <t xml:space="preserve">بوالمرقة </t>
  </si>
  <si>
    <t>BOULMERKA</t>
  </si>
  <si>
    <t>11/6018458</t>
  </si>
  <si>
    <t>بومايلة</t>
  </si>
  <si>
    <t>BOUMAILA</t>
  </si>
  <si>
    <t>12/3053254</t>
  </si>
  <si>
    <t xml:space="preserve">بومعيزة </t>
  </si>
  <si>
    <t xml:space="preserve">BOUMAIZA </t>
  </si>
  <si>
    <t xml:space="preserve">KHANCHELA </t>
  </si>
  <si>
    <t>12/6031290</t>
  </si>
  <si>
    <t xml:space="preserve">بومعزة </t>
  </si>
  <si>
    <t>BOUMAZA</t>
  </si>
  <si>
    <t>BOUCHEGOUF</t>
  </si>
  <si>
    <t>12/4031212</t>
  </si>
  <si>
    <t xml:space="preserve">حمزة </t>
  </si>
  <si>
    <t xml:space="preserve">بوناب </t>
  </si>
  <si>
    <t>BOUNAB</t>
  </si>
  <si>
    <t xml:space="preserve">HAMZA </t>
  </si>
  <si>
    <t>12/4032348</t>
  </si>
  <si>
    <t>مريم إكرام</t>
  </si>
  <si>
    <t xml:space="preserve">بوودن </t>
  </si>
  <si>
    <t xml:space="preserve">BOUOUDEN </t>
  </si>
  <si>
    <t xml:space="preserve">MERIEM IKRAM </t>
  </si>
  <si>
    <t>12/3040710</t>
  </si>
  <si>
    <t>آمال</t>
  </si>
  <si>
    <t xml:space="preserve">بورحلي </t>
  </si>
  <si>
    <t xml:space="preserve">BOURAHLI </t>
  </si>
  <si>
    <t xml:space="preserve">AMEL </t>
  </si>
  <si>
    <t>12/4001188</t>
  </si>
  <si>
    <t>هيثم</t>
  </si>
  <si>
    <t xml:space="preserve">بوراس </t>
  </si>
  <si>
    <t xml:space="preserve">BOURAS </t>
  </si>
  <si>
    <t>HAITHEM</t>
  </si>
  <si>
    <t>12/4031626</t>
  </si>
  <si>
    <t xml:space="preserve">بوربيع </t>
  </si>
  <si>
    <t xml:space="preserve">SELMA </t>
  </si>
  <si>
    <t>12/3056535</t>
  </si>
  <si>
    <t xml:space="preserve">بوصبع </t>
  </si>
  <si>
    <t>BOUSBAA</t>
  </si>
  <si>
    <t>LAHSEN</t>
  </si>
  <si>
    <t>12/4034908</t>
  </si>
  <si>
    <t>معاد</t>
  </si>
  <si>
    <t xml:space="preserve">بوصبوعة </t>
  </si>
  <si>
    <t>BOUSEBOUA</t>
  </si>
  <si>
    <t>MOUAD</t>
  </si>
  <si>
    <t>12/6001293</t>
  </si>
  <si>
    <t xml:space="preserve"> أمنة</t>
  </si>
  <si>
    <t>بوسقيعة</t>
  </si>
  <si>
    <t>BOUSKIA</t>
  </si>
  <si>
    <t>10/4027620</t>
  </si>
  <si>
    <t xml:space="preserve">بوسام </t>
  </si>
  <si>
    <t>BOUSSAM</t>
  </si>
  <si>
    <t>12/4073290</t>
  </si>
  <si>
    <t xml:space="preserve">بوسجرة </t>
  </si>
  <si>
    <t>BOUSSEDJRA</t>
  </si>
  <si>
    <t xml:space="preserve">AMMAR </t>
  </si>
  <si>
    <t>OUDE ATHMANIA</t>
  </si>
  <si>
    <t>10/4003463</t>
  </si>
  <si>
    <t xml:space="preserve">اسامة </t>
  </si>
  <si>
    <t>BOUSSEKKINE</t>
  </si>
  <si>
    <t>11/4053212</t>
  </si>
  <si>
    <t>بوالصوف</t>
  </si>
  <si>
    <t>BOUSSOUF</t>
  </si>
  <si>
    <t>12/ 4068545</t>
  </si>
  <si>
    <t>بوطغان</t>
  </si>
  <si>
    <t>BOUTAGHANE</t>
  </si>
  <si>
    <t>11/3041948</t>
  </si>
  <si>
    <t>طارق</t>
  </si>
  <si>
    <t xml:space="preserve">بوطارفة </t>
  </si>
  <si>
    <t>BOUTARFA</t>
  </si>
  <si>
    <t>TARIQ</t>
  </si>
  <si>
    <t>SATORA</t>
  </si>
  <si>
    <t>12/3038400</t>
  </si>
  <si>
    <t>فايزة</t>
  </si>
  <si>
    <t xml:space="preserve">بوطيان </t>
  </si>
  <si>
    <t xml:space="preserve">BOUTAYANE </t>
  </si>
  <si>
    <t>FAIZA</t>
  </si>
  <si>
    <t>12/4031763</t>
  </si>
  <si>
    <t>شيراز</t>
  </si>
  <si>
    <t xml:space="preserve">بوطبة </t>
  </si>
  <si>
    <t>BOUTEBBA</t>
  </si>
  <si>
    <t>CHIRAZ</t>
  </si>
  <si>
    <t>11/ 4031446</t>
  </si>
  <si>
    <t xml:space="preserve">بوثلجة </t>
  </si>
  <si>
    <t>BOUTELDJA</t>
  </si>
  <si>
    <t>12/4004206</t>
  </si>
  <si>
    <t xml:space="preserve"> صبرينة</t>
  </si>
  <si>
    <t xml:space="preserve">بوتي </t>
  </si>
  <si>
    <t xml:space="preserve">BOUTI </t>
  </si>
  <si>
    <t xml:space="preserve">SABRINA </t>
  </si>
  <si>
    <t>12/6048263</t>
  </si>
  <si>
    <t xml:space="preserve">بوالطوطاو </t>
  </si>
  <si>
    <t>BOUTOUATOU</t>
  </si>
  <si>
    <t>CHRIAA</t>
  </si>
  <si>
    <t>12/4032506</t>
  </si>
  <si>
    <t xml:space="preserve">نسرين </t>
  </si>
  <si>
    <t xml:space="preserve"> بوزحزح </t>
  </si>
  <si>
    <t>BOUZAHZAH</t>
  </si>
  <si>
    <t>NESSRINE</t>
  </si>
  <si>
    <t>12/3037216</t>
  </si>
  <si>
    <t>عايدة</t>
  </si>
  <si>
    <t xml:space="preserve">بوزغلة </t>
  </si>
  <si>
    <t xml:space="preserve">BOUZEGHLA </t>
  </si>
  <si>
    <t xml:space="preserve">AIDA </t>
  </si>
  <si>
    <t>12/4059113</t>
  </si>
  <si>
    <t>أنيس عبد الرؤوف</t>
  </si>
  <si>
    <t xml:space="preserve">بوزريدة </t>
  </si>
  <si>
    <t xml:space="preserve">BOUZERIDA </t>
  </si>
  <si>
    <t>ANIS  ABDERRAOUF</t>
  </si>
  <si>
    <t>11/4028388</t>
  </si>
  <si>
    <t xml:space="preserve">بوزيان </t>
  </si>
  <si>
    <t xml:space="preserve">BOUZIANE </t>
  </si>
  <si>
    <t>12/5084605</t>
  </si>
  <si>
    <t xml:space="preserve"> حمزة</t>
  </si>
  <si>
    <t>بوزيد</t>
  </si>
  <si>
    <t>BOUZID</t>
  </si>
  <si>
    <t>BELAIBA</t>
  </si>
  <si>
    <t>12/4034857</t>
  </si>
  <si>
    <t xml:space="preserve">بوزيتونة </t>
  </si>
  <si>
    <t>FATEH</t>
  </si>
  <si>
    <t>10/4009643</t>
  </si>
  <si>
    <t xml:space="preserve">براهيمي </t>
  </si>
  <si>
    <t>BRAHIMI</t>
  </si>
  <si>
    <t>12/5052708</t>
  </si>
  <si>
    <t xml:space="preserve">BRAHIMI </t>
  </si>
  <si>
    <t>ANWAR</t>
  </si>
  <si>
    <t>BAZER SAKRA</t>
  </si>
  <si>
    <t>11/4029101</t>
  </si>
  <si>
    <t xml:space="preserve">برانية </t>
  </si>
  <si>
    <t>BRANIA</t>
  </si>
  <si>
    <t xml:space="preserve">MONCEF </t>
  </si>
  <si>
    <t>12/ 3053724</t>
  </si>
  <si>
    <t>محب الدين</t>
  </si>
  <si>
    <t xml:space="preserve">بريكي </t>
  </si>
  <si>
    <t>BRIKI</t>
  </si>
  <si>
    <t>MOUHIB  EDDINE</t>
  </si>
  <si>
    <t>12/4066638</t>
  </si>
  <si>
    <t xml:space="preserve"> سلمى</t>
  </si>
  <si>
    <t xml:space="preserve">شعلال </t>
  </si>
  <si>
    <t xml:space="preserve">CHAALLAL </t>
  </si>
  <si>
    <t>12/4030834</t>
  </si>
  <si>
    <t>أميرة نورهان</t>
  </si>
  <si>
    <t xml:space="preserve">شايب </t>
  </si>
  <si>
    <t>CHAIB</t>
  </si>
  <si>
    <t>AMIRA NORHANE</t>
  </si>
  <si>
    <t>12/6016536</t>
  </si>
  <si>
    <t xml:space="preserve">شاقور </t>
  </si>
  <si>
    <t xml:space="preserve">CHAKOUR </t>
  </si>
  <si>
    <t>COLLE</t>
  </si>
  <si>
    <t>12/4032161</t>
  </si>
  <si>
    <t>محمد إسلام</t>
  </si>
  <si>
    <t xml:space="preserve">شكري </t>
  </si>
  <si>
    <t>CHAKRI</t>
  </si>
  <si>
    <t xml:space="preserve">MOHAMED ISLAM </t>
  </si>
  <si>
    <t>12/4037689</t>
  </si>
  <si>
    <t xml:space="preserve">شامي </t>
  </si>
  <si>
    <t>CHAMI</t>
  </si>
  <si>
    <t>12/5084615</t>
  </si>
  <si>
    <t>خليل</t>
  </si>
  <si>
    <t xml:space="preserve">CHAMI </t>
  </si>
  <si>
    <t xml:space="preserve">KHALIL </t>
  </si>
  <si>
    <t xml:space="preserve">MSILA </t>
  </si>
  <si>
    <t>MAGRA</t>
  </si>
  <si>
    <t>11/4060370</t>
  </si>
  <si>
    <t>عبد المؤمن</t>
  </si>
  <si>
    <t xml:space="preserve">شارف </t>
  </si>
  <si>
    <t>CHAREF</t>
  </si>
  <si>
    <t>ABDELMOUMIN</t>
  </si>
  <si>
    <t>12/6024000</t>
  </si>
  <si>
    <t xml:space="preserve">عماد الدين </t>
  </si>
  <si>
    <t xml:space="preserve">شبيرة </t>
  </si>
  <si>
    <t xml:space="preserve">CHEBIRA </t>
  </si>
  <si>
    <t xml:space="preserve">IMADEDDINE </t>
  </si>
  <si>
    <t>EL MILIIA</t>
  </si>
  <si>
    <t>12/4032800</t>
  </si>
  <si>
    <t xml:space="preserve">شكيرب </t>
  </si>
  <si>
    <t xml:space="preserve">CHEKIREB </t>
  </si>
  <si>
    <t xml:space="preserve">AIMEN </t>
  </si>
  <si>
    <t>12/ 4062204</t>
  </si>
  <si>
    <t xml:space="preserve">شلوق </t>
  </si>
  <si>
    <t>CHELLOUG</t>
  </si>
  <si>
    <t xml:space="preserve">SAWSEN </t>
  </si>
  <si>
    <t>TELEGHMA</t>
  </si>
  <si>
    <t>12/5049352</t>
  </si>
  <si>
    <t>محمد امين</t>
  </si>
  <si>
    <t xml:space="preserve">شملي </t>
  </si>
  <si>
    <t>CHEMLI</t>
  </si>
  <si>
    <t>12/505292 1</t>
  </si>
  <si>
    <t xml:space="preserve">شنافي </t>
  </si>
  <si>
    <t>CHENAFI</t>
  </si>
  <si>
    <t>12/6002763</t>
  </si>
  <si>
    <t>أحمد صهيب</t>
  </si>
  <si>
    <t xml:space="preserve">شنوف </t>
  </si>
  <si>
    <t xml:space="preserve">CHENNOUF </t>
  </si>
  <si>
    <t>AHMED SOUHEIB</t>
  </si>
  <si>
    <t>RAMD ANE DJAMEL</t>
  </si>
  <si>
    <t>12/4033958</t>
  </si>
  <si>
    <t>حليمة</t>
  </si>
  <si>
    <t xml:space="preserve">CHEROUANA </t>
  </si>
  <si>
    <t xml:space="preserve">HALIMA </t>
  </si>
  <si>
    <t>12/4066738</t>
  </si>
  <si>
    <t xml:space="preserve">شرتيوة </t>
  </si>
  <si>
    <t>12/3042221</t>
  </si>
  <si>
    <t xml:space="preserve">شطيبي </t>
  </si>
  <si>
    <t xml:space="preserve">CHETIBI </t>
  </si>
  <si>
    <t>TAHER</t>
  </si>
  <si>
    <t>12/6032294</t>
  </si>
  <si>
    <t xml:space="preserve">شطايبي </t>
  </si>
  <si>
    <t xml:space="preserve">CHETTIBI </t>
  </si>
  <si>
    <t>12/6034438</t>
  </si>
  <si>
    <t>ياسمين</t>
  </si>
  <si>
    <t>YASSMINE</t>
  </si>
  <si>
    <t>OUAD ZNATI</t>
  </si>
  <si>
    <t>11/4004661</t>
  </si>
  <si>
    <t>علية</t>
  </si>
  <si>
    <t xml:space="preserve">شيباني </t>
  </si>
  <si>
    <t>CHIBANI</t>
  </si>
  <si>
    <t>OULYA</t>
  </si>
  <si>
    <t>AIN FAKROUN</t>
  </si>
  <si>
    <t>12/4031606</t>
  </si>
  <si>
    <t>سامي وسيم</t>
  </si>
  <si>
    <t>شيهب</t>
  </si>
  <si>
    <t xml:space="preserve">CHIHEB </t>
  </si>
  <si>
    <t xml:space="preserve">SAMY  OUSSIM </t>
  </si>
  <si>
    <t>12/3050406</t>
  </si>
  <si>
    <t xml:space="preserve">شيكر </t>
  </si>
  <si>
    <t>CHIKEUR</t>
  </si>
  <si>
    <t>12/4037633</t>
  </si>
  <si>
    <t>إبراهيم الخليل</t>
  </si>
  <si>
    <t xml:space="preserve">شواح </t>
  </si>
  <si>
    <t xml:space="preserve">CHOUAH </t>
  </si>
  <si>
    <t>BRAHIM EL KHALIL</t>
  </si>
  <si>
    <t>11/4029089</t>
  </si>
  <si>
    <t xml:space="preserve">شويطر </t>
  </si>
  <si>
    <t xml:space="preserve">CHOUITER </t>
  </si>
  <si>
    <t>MENAL</t>
  </si>
  <si>
    <t>12/3053884</t>
  </si>
  <si>
    <t xml:space="preserve">دحماني </t>
  </si>
  <si>
    <t xml:space="preserve">DAHMANI </t>
  </si>
  <si>
    <t>12/4045022</t>
  </si>
  <si>
    <t>عبد الكريم انيس سفيان</t>
  </si>
  <si>
    <t xml:space="preserve">دعماش </t>
  </si>
  <si>
    <t>DAMACHE</t>
  </si>
  <si>
    <t>ABDELKRIME ANIS SOFIANE</t>
  </si>
  <si>
    <t>09/4027511</t>
  </si>
  <si>
    <t>2008/2009</t>
  </si>
  <si>
    <t xml:space="preserve">دمبري </t>
  </si>
  <si>
    <t xml:space="preserve">DAMBRI </t>
  </si>
  <si>
    <t>ABDELMALIK</t>
  </si>
  <si>
    <t>12/ 3053600</t>
  </si>
  <si>
    <t xml:space="preserve">عمار أسامة </t>
  </si>
  <si>
    <t xml:space="preserve">داود </t>
  </si>
  <si>
    <t>DAOUD</t>
  </si>
  <si>
    <t>AMMAR OUSSAMA</t>
  </si>
  <si>
    <t>12/4059751</t>
  </si>
  <si>
    <t>دباح</t>
  </si>
  <si>
    <t>DEBAH</t>
  </si>
  <si>
    <t>GRAREM GOUGA</t>
  </si>
  <si>
    <t>12/4028053</t>
  </si>
  <si>
    <t xml:space="preserve">دشاش </t>
  </si>
  <si>
    <t>DECHACHE</t>
  </si>
  <si>
    <t>12/4040431</t>
  </si>
  <si>
    <t xml:space="preserve">دفوس </t>
  </si>
  <si>
    <t>DEFFOUS</t>
  </si>
  <si>
    <t>OUAFA</t>
  </si>
  <si>
    <t>12/4032372</t>
  </si>
  <si>
    <t>ملاي سيد علي</t>
  </si>
  <si>
    <t>دمق</t>
  </si>
  <si>
    <t>DEMMAK</t>
  </si>
  <si>
    <t xml:space="preserve">MOULAY SID  ALI </t>
  </si>
  <si>
    <t>12/4040139</t>
  </si>
  <si>
    <t xml:space="preserve">تقي الدين </t>
  </si>
  <si>
    <t xml:space="preserve">دنش </t>
  </si>
  <si>
    <t xml:space="preserve">DENECHE </t>
  </si>
  <si>
    <t>TAKI EDDINE</t>
  </si>
  <si>
    <t>12/4030777</t>
  </si>
  <si>
    <t>أشرف الدين</t>
  </si>
  <si>
    <t xml:space="preserve">دربال </t>
  </si>
  <si>
    <t>ACHRAF EDDINE</t>
  </si>
  <si>
    <t>12/4037825</t>
  </si>
  <si>
    <t xml:space="preserve">دردور </t>
  </si>
  <si>
    <t xml:space="preserve">DERDOUR </t>
  </si>
  <si>
    <t xml:space="preserve">RANDA </t>
  </si>
  <si>
    <t>KHROUB</t>
  </si>
  <si>
    <t>12/4033666</t>
  </si>
  <si>
    <t>ناهد</t>
  </si>
  <si>
    <t xml:space="preserve">درقال </t>
  </si>
  <si>
    <t>DERGAL</t>
  </si>
  <si>
    <t xml:space="preserve">NAHED </t>
  </si>
  <si>
    <t>12/3053950</t>
  </si>
  <si>
    <t xml:space="preserve">ديش </t>
  </si>
  <si>
    <t xml:space="preserve">DIECHE </t>
  </si>
  <si>
    <t xml:space="preserve">WAFA </t>
  </si>
  <si>
    <t>BORDJBOUARRERIDJ</t>
  </si>
  <si>
    <t>11/6006622</t>
  </si>
  <si>
    <t xml:space="preserve">جقريف </t>
  </si>
  <si>
    <t>DJEKRIF</t>
  </si>
  <si>
    <t>11/4060356</t>
  </si>
  <si>
    <t>جعوط</t>
  </si>
  <si>
    <t xml:space="preserve">DJAOUT </t>
  </si>
  <si>
    <t>CHEMESS EDDINE</t>
  </si>
  <si>
    <t>12/6053652</t>
  </si>
  <si>
    <t xml:space="preserve">جبابرية </t>
  </si>
  <si>
    <t>DJEBABRIA</t>
  </si>
  <si>
    <t>OSEMA</t>
  </si>
  <si>
    <t>12/3056622</t>
  </si>
  <si>
    <t xml:space="preserve">جدي </t>
  </si>
  <si>
    <t xml:space="preserve">DJEDDI </t>
  </si>
  <si>
    <t>12/3038536</t>
  </si>
  <si>
    <t>فادية</t>
  </si>
  <si>
    <t xml:space="preserve">جليط </t>
  </si>
  <si>
    <t xml:space="preserve">DJELLIT </t>
  </si>
  <si>
    <t>FADIA</t>
  </si>
  <si>
    <t>12/5068821</t>
  </si>
  <si>
    <t>أمنة</t>
  </si>
  <si>
    <t xml:space="preserve">جمعيون </t>
  </si>
  <si>
    <t>DJEMAIOUNE</t>
  </si>
  <si>
    <t>11/4028606</t>
  </si>
  <si>
    <t xml:space="preserve">جمام </t>
  </si>
  <si>
    <t>DJAMAM</t>
  </si>
  <si>
    <t>12/6003761</t>
  </si>
  <si>
    <t xml:space="preserve">جيلاني </t>
  </si>
  <si>
    <t xml:space="preserve">DJILANI </t>
  </si>
  <si>
    <t>12/6003033</t>
  </si>
  <si>
    <t xml:space="preserve">دوب </t>
  </si>
  <si>
    <t>DOB</t>
  </si>
  <si>
    <t>12/6003055</t>
  </si>
  <si>
    <t xml:space="preserve">سيف الدين </t>
  </si>
  <si>
    <t xml:space="preserve">SEIF EDDINE </t>
  </si>
  <si>
    <t>12/4040071</t>
  </si>
  <si>
    <t>آدم</t>
  </si>
  <si>
    <t xml:space="preserve">درايدية </t>
  </si>
  <si>
    <t>DRAIDIA</t>
  </si>
  <si>
    <t xml:space="preserve">ADEM </t>
  </si>
  <si>
    <t>11/3048603</t>
  </si>
  <si>
    <t xml:space="preserve"> مريم</t>
  </si>
  <si>
    <t>دريسي</t>
  </si>
  <si>
    <t>DRICI</t>
  </si>
  <si>
    <t>12/4004542</t>
  </si>
  <si>
    <t xml:space="preserve"> ياقوت</t>
  </si>
  <si>
    <t>فاضلي</t>
  </si>
  <si>
    <t xml:space="preserve">FADLI </t>
  </si>
  <si>
    <t xml:space="preserve">YAKOUT </t>
  </si>
  <si>
    <t>12/4032991</t>
  </si>
  <si>
    <t>نورة</t>
  </si>
  <si>
    <t xml:space="preserve">فاطمي </t>
  </si>
  <si>
    <t xml:space="preserve">FATMI </t>
  </si>
  <si>
    <t>NOURA</t>
  </si>
  <si>
    <t>12/ 4033085</t>
  </si>
  <si>
    <t>رمضان</t>
  </si>
  <si>
    <t xml:space="preserve">فرحي </t>
  </si>
  <si>
    <t xml:space="preserve">FERHI </t>
  </si>
  <si>
    <t>RAMDANE</t>
  </si>
  <si>
    <t>12/4030259</t>
  </si>
  <si>
    <t xml:space="preserve">فيلالي </t>
  </si>
  <si>
    <t>12/6034244</t>
  </si>
  <si>
    <t xml:space="preserve">FILLALI </t>
  </si>
  <si>
    <t>OUED ZENATI</t>
  </si>
  <si>
    <t>12/4006327</t>
  </si>
  <si>
    <t>فريتح</t>
  </si>
  <si>
    <t>FRITAH</t>
  </si>
  <si>
    <t>11/6042521</t>
  </si>
  <si>
    <t xml:space="preserve"> زكرياء</t>
  </si>
  <si>
    <t>فراطسة</t>
  </si>
  <si>
    <t>FRATSA</t>
  </si>
  <si>
    <t>12/9039714</t>
  </si>
  <si>
    <t xml:space="preserve">قانة </t>
  </si>
  <si>
    <t>GANA</t>
  </si>
  <si>
    <t>HALIMA</t>
  </si>
  <si>
    <t>OURGELA</t>
  </si>
  <si>
    <t>SIDI BOUZIZE</t>
  </si>
  <si>
    <t>12/4032299</t>
  </si>
  <si>
    <t>قط</t>
  </si>
  <si>
    <t>GATT</t>
  </si>
  <si>
    <t>12/5070030</t>
  </si>
  <si>
    <t>لمياء</t>
  </si>
  <si>
    <t xml:space="preserve">غربي </t>
  </si>
  <si>
    <t xml:space="preserve">GHARBI </t>
  </si>
  <si>
    <t>LAMYA</t>
  </si>
  <si>
    <t>النعامة</t>
  </si>
  <si>
    <t>AIN AL SEFRA</t>
  </si>
  <si>
    <t>12/4033973</t>
  </si>
  <si>
    <t xml:space="preserve">غرزي </t>
  </si>
  <si>
    <t xml:space="preserve">GHARZI </t>
  </si>
  <si>
    <t>12/5061260</t>
  </si>
  <si>
    <t xml:space="preserve"> فارس</t>
  </si>
  <si>
    <t>غدير</t>
  </si>
  <si>
    <t>GHEDIR</t>
  </si>
  <si>
    <t>FARES</t>
  </si>
  <si>
    <t>11/4032088</t>
  </si>
  <si>
    <t xml:space="preserve"> كوثر</t>
  </si>
  <si>
    <t>غرابي</t>
  </si>
  <si>
    <t>GHERABI</t>
  </si>
  <si>
    <t>KAOUTER</t>
  </si>
  <si>
    <t>sept</t>
  </si>
  <si>
    <t>12/5074830</t>
  </si>
  <si>
    <t xml:space="preserve"> سامي</t>
  </si>
  <si>
    <t>12/3063988</t>
  </si>
  <si>
    <t>غرس الله</t>
  </si>
  <si>
    <t>GHERSALLAH</t>
  </si>
  <si>
    <t>11/4030692</t>
  </si>
  <si>
    <t xml:space="preserve">هاجر </t>
  </si>
  <si>
    <t xml:space="preserve">غضبان </t>
  </si>
  <si>
    <t>GHODBANE</t>
  </si>
  <si>
    <t>11/4035244</t>
  </si>
  <si>
    <t xml:space="preserve">غراب </t>
  </si>
  <si>
    <t>GHORAB</t>
  </si>
  <si>
    <t>12/ 5062996</t>
  </si>
  <si>
    <t xml:space="preserve">غول </t>
  </si>
  <si>
    <t xml:space="preserve">GHOUL </t>
  </si>
  <si>
    <t xml:space="preserve">AYOUB </t>
  </si>
  <si>
    <t>11/4030569</t>
  </si>
  <si>
    <t xml:space="preserve">أيوب </t>
  </si>
  <si>
    <t>BENI FOUDA</t>
  </si>
  <si>
    <t>12/4004447</t>
  </si>
  <si>
    <t>نجلاء</t>
  </si>
  <si>
    <t xml:space="preserve">قواجلية </t>
  </si>
  <si>
    <t>GOUADJELIA</t>
  </si>
  <si>
    <t>NEDJLA</t>
  </si>
  <si>
    <t>12/4033981</t>
  </si>
  <si>
    <t xml:space="preserve">رندة </t>
  </si>
  <si>
    <t xml:space="preserve">قواورة </t>
  </si>
  <si>
    <t>GOUAOURA</t>
  </si>
  <si>
    <t>12/ 4027758</t>
  </si>
  <si>
    <t>قطاية</t>
  </si>
  <si>
    <t xml:space="preserve">GOUTTAYA </t>
  </si>
  <si>
    <t>12/4066574</t>
  </si>
  <si>
    <t xml:space="preserve">قهوال </t>
  </si>
  <si>
    <t xml:space="preserve">GUEHOUAL </t>
  </si>
  <si>
    <t>DJAMAL EDDINE</t>
  </si>
  <si>
    <t>OUED AL ATHMANIA</t>
  </si>
  <si>
    <t>12/4032120</t>
  </si>
  <si>
    <t>مارية خولة</t>
  </si>
  <si>
    <t xml:space="preserve">قرعيش </t>
  </si>
  <si>
    <t>GUERRAICHE</t>
  </si>
  <si>
    <t xml:space="preserve">MARIA KHAOULA </t>
  </si>
  <si>
    <t>12/3053937</t>
  </si>
  <si>
    <t>هيثم عصام الدين</t>
  </si>
  <si>
    <t xml:space="preserve">قروج </t>
  </si>
  <si>
    <t>GUERROUDJ</t>
  </si>
  <si>
    <t>HAITHEM ISSAM EDDINE</t>
  </si>
  <si>
    <t>12/6031067</t>
  </si>
  <si>
    <t xml:space="preserve">حشوف </t>
  </si>
  <si>
    <t xml:space="preserve">HACHOUF </t>
  </si>
  <si>
    <t>12/4038050</t>
  </si>
  <si>
    <t xml:space="preserve"> لينة</t>
  </si>
  <si>
    <t>LINA</t>
  </si>
  <si>
    <t>12/2070372</t>
  </si>
  <si>
    <t xml:space="preserve">حديد </t>
  </si>
  <si>
    <t>HADID</t>
  </si>
  <si>
    <t xml:space="preserve">FATMA ZOHRA </t>
  </si>
  <si>
    <t>عين دفلة</t>
  </si>
  <si>
    <t xml:space="preserve">AIN DEFLA </t>
  </si>
  <si>
    <t>KHEMIS MILIANA</t>
  </si>
  <si>
    <t>12/9064915</t>
  </si>
  <si>
    <t xml:space="preserve">عبد الرحمان </t>
  </si>
  <si>
    <t xml:space="preserve">حاج امحمد </t>
  </si>
  <si>
    <t>HADJ MAHAMMED</t>
  </si>
  <si>
    <t>12/4038128</t>
  </si>
  <si>
    <t>مريم الباتول</t>
  </si>
  <si>
    <t xml:space="preserve">حجاج </t>
  </si>
  <si>
    <t>HADJADJ</t>
  </si>
  <si>
    <t xml:space="preserve">MERIEM BATOUL </t>
  </si>
  <si>
    <t xml:space="preserve">12/ 5061244 </t>
  </si>
  <si>
    <t xml:space="preserve"> صلاح الدين </t>
  </si>
  <si>
    <t>حاجي</t>
  </si>
  <si>
    <t>HADJI</t>
  </si>
  <si>
    <t xml:space="preserve">SALAH EDDINE </t>
  </si>
  <si>
    <t>HAMMA</t>
  </si>
  <si>
    <t>12/4068418</t>
  </si>
  <si>
    <t xml:space="preserve">  أنور</t>
  </si>
  <si>
    <t>حجيرة</t>
  </si>
  <si>
    <t>HADJIRA</t>
  </si>
  <si>
    <t xml:space="preserve">ANOUAR </t>
  </si>
  <si>
    <t>12/4037677</t>
  </si>
  <si>
    <t xml:space="preserve"> الرميصاء</t>
  </si>
  <si>
    <t>حيوني</t>
  </si>
  <si>
    <t xml:space="preserve">HAIOUNI </t>
  </si>
  <si>
    <t>12/4032570</t>
  </si>
  <si>
    <t xml:space="preserve">حمامة </t>
  </si>
  <si>
    <t>HAMAMA</t>
  </si>
  <si>
    <t>12/4030943</t>
  </si>
  <si>
    <t xml:space="preserve"> حميودة </t>
  </si>
  <si>
    <t>HAMIOUDA</t>
  </si>
  <si>
    <t>12/4032748</t>
  </si>
  <si>
    <t xml:space="preserve"> يوسف إسلام</t>
  </si>
  <si>
    <t>YOUCEF  ISLAM</t>
  </si>
  <si>
    <t>12/3060563</t>
  </si>
  <si>
    <t xml:space="preserve"> حماش </t>
  </si>
  <si>
    <t>HAMMACHE</t>
  </si>
  <si>
    <t>12/5061168</t>
  </si>
  <si>
    <t xml:space="preserve">حماش </t>
  </si>
  <si>
    <t>HEMMACHE</t>
  </si>
  <si>
    <t>OSAMA</t>
  </si>
  <si>
    <t>11/5077305</t>
  </si>
  <si>
    <t>الربيع</t>
  </si>
  <si>
    <t xml:space="preserve"> حماموش </t>
  </si>
  <si>
    <t>HAMMAMOUCHE</t>
  </si>
  <si>
    <t>RABIAA</t>
  </si>
  <si>
    <t>12/4033962</t>
  </si>
  <si>
    <t xml:space="preserve">حنين </t>
  </si>
  <si>
    <t xml:space="preserve"> حمو </t>
  </si>
  <si>
    <t xml:space="preserve">HAMMOU </t>
  </si>
  <si>
    <t>HANINE</t>
  </si>
  <si>
    <t>12/5060 807</t>
  </si>
  <si>
    <t xml:space="preserve">فريال </t>
  </si>
  <si>
    <t xml:space="preserve">حمودة </t>
  </si>
  <si>
    <t>FERIEL</t>
  </si>
  <si>
    <t>AIN AZEL</t>
  </si>
  <si>
    <t>12/4066703</t>
  </si>
  <si>
    <t xml:space="preserve">مروة </t>
  </si>
  <si>
    <t xml:space="preserve"> حروش </t>
  </si>
  <si>
    <t xml:space="preserve">HAROUCHE </t>
  </si>
  <si>
    <t>12/6041148</t>
  </si>
  <si>
    <t>دلال</t>
  </si>
  <si>
    <t xml:space="preserve">حساني </t>
  </si>
  <si>
    <t xml:space="preserve">HASSANI </t>
  </si>
  <si>
    <t>DALLEL</t>
  </si>
  <si>
    <t>TEREF</t>
  </si>
  <si>
    <t>12/1014038</t>
  </si>
  <si>
    <t>أرزقي</t>
  </si>
  <si>
    <t xml:space="preserve">حبحاب  </t>
  </si>
  <si>
    <t>HEBHAB</t>
  </si>
  <si>
    <t xml:space="preserve">AREZKI </t>
  </si>
  <si>
    <t xml:space="preserve">TIZI OUZOU </t>
  </si>
  <si>
    <t>BOUZEGUNE</t>
  </si>
  <si>
    <t>12/4019873</t>
  </si>
  <si>
    <t>محفوظ</t>
  </si>
  <si>
    <t xml:space="preserve">هميلة </t>
  </si>
  <si>
    <t>HEMILA</t>
  </si>
  <si>
    <t xml:space="preserve">MAHFOUD </t>
  </si>
  <si>
    <t>CHERIA</t>
  </si>
  <si>
    <t>10/6006849</t>
  </si>
  <si>
    <t>هواين</t>
  </si>
  <si>
    <t>HEOUAINE</t>
  </si>
  <si>
    <t>AIN KECHERA</t>
  </si>
  <si>
    <t>2010-2011</t>
  </si>
  <si>
    <t>12/3039937</t>
  </si>
  <si>
    <t xml:space="preserve">حيمروش </t>
  </si>
  <si>
    <t xml:space="preserve">HIMROUCHE  </t>
  </si>
  <si>
    <t xml:space="preserve">SAMAH </t>
  </si>
  <si>
    <t>12/4028603</t>
  </si>
  <si>
    <t>عبد الحفيظ</t>
  </si>
  <si>
    <t xml:space="preserve">حيرش </t>
  </si>
  <si>
    <t xml:space="preserve">HIRECHE </t>
  </si>
  <si>
    <t xml:space="preserve">ABDELHAFID </t>
  </si>
  <si>
    <t>11/4034162</t>
  </si>
  <si>
    <t xml:space="preserve">يخلف </t>
  </si>
  <si>
    <t>IKHLEF</t>
  </si>
  <si>
    <t>12/4032254</t>
  </si>
  <si>
    <t>محمد ندير</t>
  </si>
  <si>
    <t xml:space="preserve">قادري </t>
  </si>
  <si>
    <t xml:space="preserve">KADRI </t>
  </si>
  <si>
    <t xml:space="preserve">MOHAMMED NADIR </t>
  </si>
  <si>
    <t>12/4038502</t>
  </si>
  <si>
    <t xml:space="preserve">كحلوش </t>
  </si>
  <si>
    <t xml:space="preserve">KAHLOUCHE </t>
  </si>
  <si>
    <t xml:space="preserve">RANIA </t>
  </si>
  <si>
    <t>12/4032368</t>
  </si>
  <si>
    <t xml:space="preserve">قربوع </t>
  </si>
  <si>
    <t>KARBOUA</t>
  </si>
  <si>
    <t>11/4036309</t>
  </si>
  <si>
    <t xml:space="preserve"> سيف الدين </t>
  </si>
  <si>
    <t>قربوع لعور</t>
  </si>
  <si>
    <t>KERBOUA LAOUAR</t>
  </si>
  <si>
    <t xml:space="preserve"> SEIF EDDINE</t>
  </si>
  <si>
    <t>12/ 4059938</t>
  </si>
  <si>
    <t xml:space="preserve">كشكار </t>
  </si>
  <si>
    <t xml:space="preserve">KECHKAR </t>
  </si>
  <si>
    <t xml:space="preserve">ALI </t>
  </si>
  <si>
    <t>12/ 3043200</t>
  </si>
  <si>
    <t xml:space="preserve"> سارة</t>
  </si>
  <si>
    <t xml:space="preserve"> كحيلة</t>
  </si>
  <si>
    <t xml:space="preserve">KEHILA </t>
  </si>
  <si>
    <t xml:space="preserve">SARA </t>
  </si>
  <si>
    <t>12/4040097</t>
  </si>
  <si>
    <t xml:space="preserve"> قلقل </t>
  </si>
  <si>
    <t>KELKEL</t>
  </si>
  <si>
    <t>12/3038654</t>
  </si>
  <si>
    <t>يحي</t>
  </si>
  <si>
    <t xml:space="preserve">قميحة </t>
  </si>
  <si>
    <t xml:space="preserve">KEMIHA </t>
  </si>
  <si>
    <t xml:space="preserve">YAHIA </t>
  </si>
  <si>
    <t>12/4040400</t>
  </si>
  <si>
    <t xml:space="preserve"> قربوعة</t>
  </si>
  <si>
    <t>KERBOUA</t>
  </si>
  <si>
    <t>12/3045156</t>
  </si>
  <si>
    <t>كربوش</t>
  </si>
  <si>
    <t xml:space="preserve">KERBOUCHE  </t>
  </si>
  <si>
    <t>12/4032512</t>
  </si>
  <si>
    <t>نسرين سناء</t>
  </si>
  <si>
    <t>كرور</t>
  </si>
  <si>
    <t xml:space="preserve">KERROUR </t>
  </si>
  <si>
    <t>NESRINE  SANA</t>
  </si>
  <si>
    <t>12/3053248</t>
  </si>
  <si>
    <t>خليل بدر الدين</t>
  </si>
  <si>
    <t xml:space="preserve">كسوار </t>
  </si>
  <si>
    <t>KESSOUAR</t>
  </si>
  <si>
    <t xml:space="preserve">KHALIL  BADR EDDINE </t>
  </si>
  <si>
    <t>12/3055047</t>
  </si>
  <si>
    <t xml:space="preserve">خبابة </t>
  </si>
  <si>
    <t>KHABABA</t>
  </si>
  <si>
    <t xml:space="preserve">WAIL </t>
  </si>
  <si>
    <t>12/4034775</t>
  </si>
  <si>
    <t xml:space="preserve">خلدون </t>
  </si>
  <si>
    <t xml:space="preserve">KHELDOUN </t>
  </si>
  <si>
    <t xml:space="preserve">RADJA </t>
  </si>
  <si>
    <t>12/3053537</t>
  </si>
  <si>
    <t xml:space="preserve"> عبد الكريم</t>
  </si>
  <si>
    <t xml:space="preserve">KHALFAOUI  </t>
  </si>
  <si>
    <t>12/ 4031384</t>
  </si>
  <si>
    <t>رشا</t>
  </si>
  <si>
    <t xml:space="preserve">ختلة </t>
  </si>
  <si>
    <t xml:space="preserve">KHATLA </t>
  </si>
  <si>
    <t xml:space="preserve"> RACHA </t>
  </si>
  <si>
    <t>12/4073666</t>
  </si>
  <si>
    <t>وسام صبري</t>
  </si>
  <si>
    <t xml:space="preserve">خبازة </t>
  </si>
  <si>
    <t>KHEBBAZA</t>
  </si>
  <si>
    <t xml:space="preserve">OUISSEM SABRI </t>
  </si>
  <si>
    <t>12/4031076</t>
  </si>
  <si>
    <t xml:space="preserve">خلفي </t>
  </si>
  <si>
    <t xml:space="preserve">KHELFI </t>
  </si>
  <si>
    <t>12/9031401</t>
  </si>
  <si>
    <t xml:space="preserve">خنيفي </t>
  </si>
  <si>
    <t xml:space="preserve">KHENIFI </t>
  </si>
  <si>
    <t>SOHEYB</t>
  </si>
  <si>
    <t>الاغواط</t>
  </si>
  <si>
    <t>LAGHWAT</t>
  </si>
  <si>
    <t>SIDI ALI</t>
  </si>
  <si>
    <t>12/4073454</t>
  </si>
  <si>
    <t xml:space="preserve"> مروة </t>
  </si>
  <si>
    <t xml:space="preserve"> خنيش</t>
  </si>
  <si>
    <t>KHENNICHE</t>
  </si>
  <si>
    <t>12/6020465</t>
  </si>
  <si>
    <t>نادية</t>
  </si>
  <si>
    <t xml:space="preserve"> خروف </t>
  </si>
  <si>
    <t xml:space="preserve">KHEROUF </t>
  </si>
  <si>
    <t>NADIA</t>
  </si>
  <si>
    <t>12/4030886</t>
  </si>
  <si>
    <t>إحسان مينة</t>
  </si>
  <si>
    <t>خسراني</t>
  </si>
  <si>
    <t>KHESRANI</t>
  </si>
  <si>
    <t>IHSEN MINA</t>
  </si>
  <si>
    <t>12/ 4032178</t>
  </si>
  <si>
    <t xml:space="preserve">خزار </t>
  </si>
  <si>
    <t xml:space="preserve">KHEZZAR </t>
  </si>
  <si>
    <t xml:space="preserve">MOHAMED EL AMINE </t>
  </si>
  <si>
    <t>11/5083763</t>
  </si>
  <si>
    <t xml:space="preserve">خيري </t>
  </si>
  <si>
    <t>KHIRI</t>
  </si>
  <si>
    <t>M 'SILA</t>
  </si>
  <si>
    <t>11/4041353</t>
  </si>
  <si>
    <t xml:space="preserve">كيحل </t>
  </si>
  <si>
    <t>KIHAL</t>
  </si>
  <si>
    <t xml:space="preserve"> MOHAMED LAMINE</t>
  </si>
  <si>
    <t>11/4027822</t>
  </si>
  <si>
    <t xml:space="preserve">قيطوني </t>
  </si>
  <si>
    <t xml:space="preserve">KITOUNI </t>
  </si>
  <si>
    <t>12/4006038</t>
  </si>
  <si>
    <t xml:space="preserve"> مفيدة</t>
  </si>
  <si>
    <t>كلاعي</t>
  </si>
  <si>
    <t>KLAI</t>
  </si>
  <si>
    <t xml:space="preserve">MOUFIDA </t>
  </si>
  <si>
    <t>12/4004504</t>
  </si>
  <si>
    <t>هبة الرحمان</t>
  </si>
  <si>
    <t xml:space="preserve"> كواشي </t>
  </si>
  <si>
    <t xml:space="preserve">KOUACHI </t>
  </si>
  <si>
    <t>HIBAT ERAHMANE</t>
  </si>
  <si>
    <t>12/4070012</t>
  </si>
  <si>
    <t>منيرة</t>
  </si>
  <si>
    <t xml:space="preserve">قوادرة </t>
  </si>
  <si>
    <t>KOUADRA</t>
  </si>
  <si>
    <t>MOUNIRA</t>
  </si>
  <si>
    <t>12/5053879</t>
  </si>
  <si>
    <t xml:space="preserve"> أميرة</t>
  </si>
  <si>
    <t>كرودير</t>
  </si>
  <si>
    <t xml:space="preserve">KROUDIR </t>
  </si>
  <si>
    <t>12/4008458</t>
  </si>
  <si>
    <t xml:space="preserve"> لعبيدي </t>
  </si>
  <si>
    <t xml:space="preserve">LABIDI </t>
  </si>
  <si>
    <t>12/4039159</t>
  </si>
  <si>
    <t xml:space="preserve">لشطر </t>
  </si>
  <si>
    <t xml:space="preserve">LACHTER </t>
  </si>
  <si>
    <t>12/9051887</t>
  </si>
  <si>
    <t xml:space="preserve">لقصير </t>
  </si>
  <si>
    <t>LAGSIER</t>
  </si>
  <si>
    <t>ELMEGHAIER</t>
  </si>
  <si>
    <t>12/5082805</t>
  </si>
  <si>
    <t>لهمك</t>
  </si>
  <si>
    <t>LAHMEK</t>
  </si>
  <si>
    <t>المدية</t>
  </si>
  <si>
    <t>MEDIA</t>
  </si>
  <si>
    <t>AIN BOUSSIF</t>
  </si>
  <si>
    <t>11/4040493</t>
  </si>
  <si>
    <t>حوا ء   نورهان</t>
  </si>
  <si>
    <t xml:space="preserve">لحمر </t>
  </si>
  <si>
    <t xml:space="preserve">LAHMAR </t>
  </si>
  <si>
    <t xml:space="preserve">HAOUA NORHANE </t>
  </si>
  <si>
    <t>12/3060653</t>
  </si>
  <si>
    <t>عبد السميع</t>
  </si>
  <si>
    <t xml:space="preserve">لحميدي </t>
  </si>
  <si>
    <t xml:space="preserve">LAHMIDI </t>
  </si>
  <si>
    <t>ABDESSAMIA</t>
  </si>
  <si>
    <t>12/6012406</t>
  </si>
  <si>
    <t>العيدي</t>
  </si>
  <si>
    <t xml:space="preserve">LAIDI </t>
  </si>
  <si>
    <t>COLLO</t>
  </si>
  <si>
    <t>12/3056257</t>
  </si>
  <si>
    <t xml:space="preserve"> أيمن</t>
  </si>
  <si>
    <t>لكحل</t>
  </si>
  <si>
    <t xml:space="preserve">LAKHAL </t>
  </si>
  <si>
    <t>AIMEN</t>
  </si>
  <si>
    <t>12/3053372</t>
  </si>
  <si>
    <t xml:space="preserve">لعموري </t>
  </si>
  <si>
    <t xml:space="preserve">LAMOURI </t>
  </si>
  <si>
    <t>12/4067526</t>
  </si>
  <si>
    <t>العمري</t>
  </si>
  <si>
    <t xml:space="preserve">LAMRI </t>
  </si>
  <si>
    <t xml:space="preserve">SOUFIANE </t>
  </si>
  <si>
    <t>TADJENANET</t>
  </si>
  <si>
    <t>10/6002526</t>
  </si>
  <si>
    <t>فريدة</t>
  </si>
  <si>
    <t xml:space="preserve">لرقم </t>
  </si>
  <si>
    <t>FARIDA</t>
  </si>
  <si>
    <t>11/4060411</t>
  </si>
  <si>
    <t xml:space="preserve"> مراد</t>
  </si>
  <si>
    <t xml:space="preserve">MOURAD </t>
  </si>
  <si>
    <t>12/4031308</t>
  </si>
  <si>
    <t>لحوت</t>
  </si>
  <si>
    <t xml:space="preserve">LEHOUT </t>
  </si>
  <si>
    <t>12/4037896</t>
  </si>
  <si>
    <t xml:space="preserve">لحوت </t>
  </si>
  <si>
    <t xml:space="preserve">SOMIA </t>
  </si>
  <si>
    <t>11/4028699</t>
  </si>
  <si>
    <t xml:space="preserve">لمنور </t>
  </si>
  <si>
    <t xml:space="preserve">LEMNAOUER </t>
  </si>
  <si>
    <t xml:space="preserve">IMED EDDINE </t>
  </si>
  <si>
    <t>12/4065637</t>
  </si>
  <si>
    <t>عباس</t>
  </si>
  <si>
    <t xml:space="preserve">لمرابط </t>
  </si>
  <si>
    <t xml:space="preserve">LEMRABET </t>
  </si>
  <si>
    <t>ABBAS</t>
  </si>
  <si>
    <t>12/ 3056627</t>
  </si>
  <si>
    <t xml:space="preserve"> وردة</t>
  </si>
  <si>
    <t xml:space="preserve">الوالي </t>
  </si>
  <si>
    <t xml:space="preserve">LOUALI </t>
  </si>
  <si>
    <t>RASELOUED</t>
  </si>
  <si>
    <t>12/6016477</t>
  </si>
  <si>
    <t xml:space="preserve">LOUCIF </t>
  </si>
  <si>
    <t>12/4031494</t>
  </si>
  <si>
    <t>ضياء الدين</t>
  </si>
  <si>
    <t xml:space="preserve">لوصيف </t>
  </si>
  <si>
    <t xml:space="preserve">DIA EDDINE </t>
  </si>
  <si>
    <t>09/4023257</t>
  </si>
  <si>
    <t>صندرة</t>
  </si>
  <si>
    <t xml:space="preserve">مداني </t>
  </si>
  <si>
    <t>SANDRA</t>
  </si>
  <si>
    <t>CONSTATINE</t>
  </si>
  <si>
    <t>12/4032209</t>
  </si>
  <si>
    <t>محمد حسام الدين</t>
  </si>
  <si>
    <t xml:space="preserve">محفوف </t>
  </si>
  <si>
    <t>MAHFOUF</t>
  </si>
  <si>
    <t>MOHAMMED HOUSSEM EDDINE</t>
  </si>
  <si>
    <t>12/4044492</t>
  </si>
  <si>
    <t>حواء</t>
  </si>
  <si>
    <t>مانع</t>
  </si>
  <si>
    <t>MANA</t>
  </si>
  <si>
    <t>HAOUA</t>
  </si>
  <si>
    <t>10/4035979</t>
  </si>
  <si>
    <t>12/3052937</t>
  </si>
  <si>
    <t xml:space="preserve">أحمد لخضر </t>
  </si>
  <si>
    <t xml:space="preserve">مسعودان </t>
  </si>
  <si>
    <t>MESSAOUDENE</t>
  </si>
  <si>
    <t xml:space="preserve">AHMED LAKHDAR </t>
  </si>
  <si>
    <t>BORDJ BOUARIRIDJ</t>
  </si>
  <si>
    <t>12/4016531</t>
  </si>
  <si>
    <t>يسري</t>
  </si>
  <si>
    <t xml:space="preserve">مزوز </t>
  </si>
  <si>
    <t xml:space="preserve">MAZOUZ </t>
  </si>
  <si>
    <t xml:space="preserve">YOUSRI </t>
  </si>
  <si>
    <t>OUENZA</t>
  </si>
  <si>
    <t>11/4053179</t>
  </si>
  <si>
    <t>محمد علي</t>
  </si>
  <si>
    <t xml:space="preserve">مباركي </t>
  </si>
  <si>
    <t>MEBARKI</t>
  </si>
  <si>
    <t>MOHMED ALI</t>
  </si>
  <si>
    <t>MCHIRA</t>
  </si>
  <si>
    <t>12/305065 9</t>
  </si>
  <si>
    <t xml:space="preserve">مبروك </t>
  </si>
  <si>
    <t xml:space="preserve">MEBROUK </t>
  </si>
  <si>
    <t>11/4035601</t>
  </si>
  <si>
    <t xml:space="preserve">مسيلي </t>
  </si>
  <si>
    <t>MECILI</t>
  </si>
  <si>
    <t>DHIYA EDDINE</t>
  </si>
  <si>
    <t>12/4032593</t>
  </si>
  <si>
    <t xml:space="preserve"> نوفل </t>
  </si>
  <si>
    <t>مجماج</t>
  </si>
  <si>
    <t>MEDJEMADJ</t>
  </si>
  <si>
    <t xml:space="preserve">NAOUFEL </t>
  </si>
  <si>
    <t>12/6032261</t>
  </si>
  <si>
    <t xml:space="preserve">مفتاح </t>
  </si>
  <si>
    <t>MEFTAH</t>
  </si>
  <si>
    <t>قلمة</t>
  </si>
  <si>
    <t>12/4020542</t>
  </si>
  <si>
    <t>رحاب</t>
  </si>
  <si>
    <t xml:space="preserve">مقروس </t>
  </si>
  <si>
    <t>MEGROUS</t>
  </si>
  <si>
    <t>RIHAB</t>
  </si>
  <si>
    <t>ELAOUINAT</t>
  </si>
  <si>
    <t>12/4032210</t>
  </si>
  <si>
    <t>محمد خليل</t>
  </si>
  <si>
    <t xml:space="preserve">مقناني </t>
  </si>
  <si>
    <t xml:space="preserve">MEGUENANI </t>
  </si>
  <si>
    <t>MOHAMED KHALIL</t>
  </si>
  <si>
    <t>12/4031432</t>
  </si>
  <si>
    <t xml:space="preserve">محرزي </t>
  </si>
  <si>
    <t xml:space="preserve">MEHARZI </t>
  </si>
  <si>
    <t xml:space="preserve">NOREL HOUDA </t>
  </si>
  <si>
    <t>12/4038083</t>
  </si>
  <si>
    <t>محمد عبد الرحمان</t>
  </si>
  <si>
    <t xml:space="preserve">مهناوي </t>
  </si>
  <si>
    <t>MEHENNAOUI</t>
  </si>
  <si>
    <t xml:space="preserve">MOHAMED ABED EL REHMEN </t>
  </si>
  <si>
    <t>12/ 4067667</t>
  </si>
  <si>
    <t>مخاليف</t>
  </si>
  <si>
    <t>MEKHALIF</t>
  </si>
  <si>
    <t xml:space="preserve">NOUR EL HODA </t>
  </si>
  <si>
    <t>11/6030778</t>
  </si>
  <si>
    <t xml:space="preserve">مالكي </t>
  </si>
  <si>
    <t>MELKI</t>
  </si>
  <si>
    <t>YAGOUB</t>
  </si>
  <si>
    <t>11/6045163</t>
  </si>
  <si>
    <t>ايمن جبير</t>
  </si>
  <si>
    <t xml:space="preserve">ملاخ </t>
  </si>
  <si>
    <t>MELLAKH</t>
  </si>
  <si>
    <t>AIMENE DJOUBEIR</t>
  </si>
  <si>
    <t>12/6049514</t>
  </si>
  <si>
    <t>مناصرية</t>
  </si>
  <si>
    <t xml:space="preserve">MENASRIA </t>
  </si>
  <si>
    <t xml:space="preserve">KARIMA </t>
  </si>
  <si>
    <t>SOUK AHRASS</t>
  </si>
  <si>
    <t>12/4058590</t>
  </si>
  <si>
    <t>كمال الدين</t>
  </si>
  <si>
    <t xml:space="preserve">منور </t>
  </si>
  <si>
    <t xml:space="preserve">MENNOUR </t>
  </si>
  <si>
    <t xml:space="preserve">KAMAL EDDINE </t>
  </si>
  <si>
    <t>12/4032156</t>
  </si>
  <si>
    <t xml:space="preserve">مرابط </t>
  </si>
  <si>
    <t xml:space="preserve">MERABET </t>
  </si>
  <si>
    <t>MOHAMED ANIS</t>
  </si>
  <si>
    <t>12/4037644</t>
  </si>
  <si>
    <t xml:space="preserve">مراجي </t>
  </si>
  <si>
    <t xml:space="preserve">MERADJI </t>
  </si>
  <si>
    <t xml:space="preserve">INTISSAR </t>
  </si>
  <si>
    <t>12/1001526</t>
  </si>
  <si>
    <t xml:space="preserve">مرغيدو </t>
  </si>
  <si>
    <t xml:space="preserve">MERGHIDOU </t>
  </si>
  <si>
    <t xml:space="preserve">WASSILA </t>
  </si>
  <si>
    <t>تمنراست</t>
  </si>
  <si>
    <t xml:space="preserve">TAMANRASSET </t>
  </si>
  <si>
    <t>IN SALAH</t>
  </si>
  <si>
    <t>12/3054962</t>
  </si>
  <si>
    <t xml:space="preserve">مروش </t>
  </si>
  <si>
    <t xml:space="preserve">MERROUCHE </t>
  </si>
  <si>
    <t>BOURDJ B</t>
  </si>
  <si>
    <t>12/5062737</t>
  </si>
  <si>
    <t xml:space="preserve">مسموس </t>
  </si>
  <si>
    <t xml:space="preserve">MESMOUS </t>
  </si>
  <si>
    <t>11/4017338</t>
  </si>
  <si>
    <t>الصافية</t>
  </si>
  <si>
    <t xml:space="preserve">مسعي </t>
  </si>
  <si>
    <t>12/5052685</t>
  </si>
  <si>
    <t>12/4068554</t>
  </si>
  <si>
    <t xml:space="preserve">زين الدين </t>
  </si>
  <si>
    <t xml:space="preserve">مسلم </t>
  </si>
  <si>
    <t>MESSELEM</t>
  </si>
  <si>
    <t xml:space="preserve">ZINE EDDINE </t>
  </si>
  <si>
    <t>09/4052824</t>
  </si>
  <si>
    <t>محمد بوجمعة</t>
  </si>
  <si>
    <t xml:space="preserve">مزياني </t>
  </si>
  <si>
    <t>MEZIANI</t>
  </si>
  <si>
    <t>MOHAMED BOUDJEMAA</t>
  </si>
  <si>
    <t>12/4038449</t>
  </si>
  <si>
    <t xml:space="preserve"> محمد زين الدين</t>
  </si>
  <si>
    <t>ميهوب</t>
  </si>
  <si>
    <t xml:space="preserve">MIHOUB </t>
  </si>
  <si>
    <t>MOHAMED  ZINEDDINE</t>
  </si>
  <si>
    <t>12/4031379</t>
  </si>
  <si>
    <t xml:space="preserve">موالكية </t>
  </si>
  <si>
    <t>MOUALKIA</t>
  </si>
  <si>
    <t>12/4031260</t>
  </si>
  <si>
    <t>12/5062359</t>
  </si>
  <si>
    <t xml:space="preserve">مويات </t>
  </si>
  <si>
    <t>MOUYET</t>
  </si>
  <si>
    <t>12/4031599</t>
  </si>
  <si>
    <t xml:space="preserve">نابتي </t>
  </si>
  <si>
    <t xml:space="preserve">NABTI </t>
  </si>
  <si>
    <t>12/4031082</t>
  </si>
  <si>
    <t xml:space="preserve">ناصري </t>
  </si>
  <si>
    <t xml:space="preserve">NACERI </t>
  </si>
  <si>
    <t>12/4002814</t>
  </si>
  <si>
    <t>مشيرة</t>
  </si>
  <si>
    <t>ناجة</t>
  </si>
  <si>
    <t xml:space="preserve">NADJA </t>
  </si>
  <si>
    <t xml:space="preserve">MOUCHIRA </t>
  </si>
  <si>
    <t>AIN BEIDA</t>
  </si>
  <si>
    <t>12/6051073</t>
  </si>
  <si>
    <t xml:space="preserve">ناجي </t>
  </si>
  <si>
    <t xml:space="preserve">NADJI </t>
  </si>
  <si>
    <t>12/ 5070173</t>
  </si>
  <si>
    <t xml:space="preserve">NASRI </t>
  </si>
  <si>
    <t>12/6019044</t>
  </si>
  <si>
    <t xml:space="preserve">نجاح </t>
  </si>
  <si>
    <t xml:space="preserve">NEDJAH </t>
  </si>
  <si>
    <t>12/6003819</t>
  </si>
  <si>
    <t>حاتم</t>
  </si>
  <si>
    <t xml:space="preserve">نواري </t>
  </si>
  <si>
    <t xml:space="preserve">NOUARI </t>
  </si>
  <si>
    <t xml:space="preserve">HATEM </t>
  </si>
  <si>
    <t>12/4037636</t>
  </si>
  <si>
    <t>إشراق سعدية مباركة</t>
  </si>
  <si>
    <t xml:space="preserve">أوبيري </t>
  </si>
  <si>
    <t xml:space="preserve">OUBIRI </t>
  </si>
  <si>
    <t xml:space="preserve">ICHRAK SAADIA MEBARKA </t>
  </si>
  <si>
    <t>11/4031374</t>
  </si>
  <si>
    <t xml:space="preserve">أوشنان </t>
  </si>
  <si>
    <t>OUCHENANE</t>
  </si>
  <si>
    <t>ABDEL HAFID</t>
  </si>
  <si>
    <t>HAMMA BOUZIANE</t>
  </si>
  <si>
    <t>12/ 3055665</t>
  </si>
  <si>
    <t>صبرين دنيا زاد</t>
  </si>
  <si>
    <t xml:space="preserve">أوسيف </t>
  </si>
  <si>
    <t xml:space="preserve">OUCIF </t>
  </si>
  <si>
    <t>SABRINE  DOUNIA ZED</t>
  </si>
  <si>
    <t>11/4028565</t>
  </si>
  <si>
    <t xml:space="preserve">ويلي </t>
  </si>
  <si>
    <t xml:space="preserve">OUILI </t>
  </si>
  <si>
    <t>SOUHAIB</t>
  </si>
  <si>
    <t>12/ 305 3376</t>
  </si>
  <si>
    <t xml:space="preserve">أوكيل </t>
  </si>
  <si>
    <t xml:space="preserve">OUKIL </t>
  </si>
  <si>
    <t>12/4065347</t>
  </si>
  <si>
    <t xml:space="preserve">أورزيفي </t>
  </si>
  <si>
    <t>OURZIFI</t>
  </si>
  <si>
    <t>12/1016161</t>
  </si>
  <si>
    <t xml:space="preserve"> ياسين</t>
  </si>
  <si>
    <t>أوسعدان</t>
  </si>
  <si>
    <t>OUSSADANE</t>
  </si>
  <si>
    <t xml:space="preserve">YACINE </t>
  </si>
  <si>
    <t>AIN EL HAMMAM</t>
  </si>
  <si>
    <t>12/4017725</t>
  </si>
  <si>
    <t xml:space="preserve">رابح </t>
  </si>
  <si>
    <t>ZIYNEB</t>
  </si>
  <si>
    <t>12/1013236</t>
  </si>
  <si>
    <t xml:space="preserve"> حكيم</t>
  </si>
  <si>
    <t>رابية</t>
  </si>
  <si>
    <t>RABIA</t>
  </si>
  <si>
    <t>HAKIM</t>
  </si>
  <si>
    <t>TIGZIRT</t>
  </si>
  <si>
    <t>12/5060813</t>
  </si>
  <si>
    <t xml:space="preserve">رباج </t>
  </si>
  <si>
    <t xml:space="preserve">REBADJ </t>
  </si>
  <si>
    <t xml:space="preserve">KARIM </t>
  </si>
  <si>
    <t>12/60344 33</t>
  </si>
  <si>
    <t xml:space="preserve">رحاب </t>
  </si>
  <si>
    <t xml:space="preserve">REHAB </t>
  </si>
  <si>
    <t xml:space="preserve"> OUISSEM </t>
  </si>
  <si>
    <t>12/4073188</t>
  </si>
  <si>
    <t xml:space="preserve"> عبد الحفيظ</t>
  </si>
  <si>
    <t>رماش</t>
  </si>
  <si>
    <t xml:space="preserve">REMMACHE </t>
  </si>
  <si>
    <t>12/3039916</t>
  </si>
  <si>
    <t xml:space="preserve">رضا </t>
  </si>
  <si>
    <t xml:space="preserve">RIDA </t>
  </si>
  <si>
    <t>SAMIYA</t>
  </si>
  <si>
    <t>12/4038068</t>
  </si>
  <si>
    <t xml:space="preserve">محمد أنيس </t>
  </si>
  <si>
    <t xml:space="preserve">ريغة </t>
  </si>
  <si>
    <t>RIGHA</t>
  </si>
  <si>
    <t>MOHAMMED ANIS</t>
  </si>
  <si>
    <t>12/6003918</t>
  </si>
  <si>
    <t xml:space="preserve">روابح </t>
  </si>
  <si>
    <t xml:space="preserve">ROUABAH </t>
  </si>
  <si>
    <t>12/5075709</t>
  </si>
  <si>
    <t xml:space="preserve">روينة </t>
  </si>
  <si>
    <t xml:space="preserve">ROUINA </t>
  </si>
  <si>
    <t>SOHAIB</t>
  </si>
  <si>
    <t>12/6016252</t>
  </si>
  <si>
    <t xml:space="preserve">ساعد جاب الله </t>
  </si>
  <si>
    <t xml:space="preserve">SAD DJABALLAH </t>
  </si>
  <si>
    <t>EL HARROUCH</t>
  </si>
  <si>
    <t>12/4065672</t>
  </si>
  <si>
    <t xml:space="preserve">صاف </t>
  </si>
  <si>
    <t xml:space="preserve">SAF </t>
  </si>
  <si>
    <t>12/5058237</t>
  </si>
  <si>
    <t>نصير</t>
  </si>
  <si>
    <t xml:space="preserve">صحراوي </t>
  </si>
  <si>
    <t xml:space="preserve">SAHRAOUI </t>
  </si>
  <si>
    <t xml:space="preserve">NACIR </t>
  </si>
  <si>
    <t>BIR ELARCHE</t>
  </si>
  <si>
    <t>12/5061234</t>
  </si>
  <si>
    <t xml:space="preserve">سعيدي </t>
  </si>
  <si>
    <t xml:space="preserve">CHOUAIB </t>
  </si>
  <si>
    <t>12/5070105</t>
  </si>
  <si>
    <t>محمد الصالح</t>
  </si>
  <si>
    <t>MOHAMED SALAH</t>
  </si>
  <si>
    <t>12/3053977</t>
  </si>
  <si>
    <t xml:space="preserve"> ياسمينة</t>
  </si>
  <si>
    <t>سخراوي</t>
  </si>
  <si>
    <t xml:space="preserve">SEKHRAOUI </t>
  </si>
  <si>
    <t>YASMINA</t>
  </si>
  <si>
    <t>12/4058707</t>
  </si>
  <si>
    <t xml:space="preserve">سعودي </t>
  </si>
  <si>
    <t xml:space="preserve">JUIN I </t>
  </si>
  <si>
    <t>12/4060464</t>
  </si>
  <si>
    <t xml:space="preserve">سارية </t>
  </si>
  <si>
    <t xml:space="preserve">SARIA </t>
  </si>
  <si>
    <t xml:space="preserve">YASSER </t>
  </si>
  <si>
    <t>12/5052831</t>
  </si>
  <si>
    <t>سفاري</t>
  </si>
  <si>
    <t xml:space="preserve">SEFFARI </t>
  </si>
  <si>
    <t xml:space="preserve">BADREDDINE </t>
  </si>
  <si>
    <t>12/4030540</t>
  </si>
  <si>
    <t xml:space="preserve">صفصاف </t>
  </si>
  <si>
    <t xml:space="preserve">SAFSAF </t>
  </si>
  <si>
    <t>12/4034061</t>
  </si>
  <si>
    <t>ملاك</t>
  </si>
  <si>
    <t>صغيري</t>
  </si>
  <si>
    <t>SEGHIRI</t>
  </si>
  <si>
    <t>MALAK</t>
  </si>
  <si>
    <t>12/3058536</t>
  </si>
  <si>
    <t xml:space="preserve">سقني </t>
  </si>
  <si>
    <t xml:space="preserve">SEGUENI </t>
  </si>
  <si>
    <t xml:space="preserve">NOURELHOUDA </t>
  </si>
  <si>
    <t>12/ 2059113</t>
  </si>
  <si>
    <t xml:space="preserve">سحاب </t>
  </si>
  <si>
    <t xml:space="preserve">SEHAB </t>
  </si>
  <si>
    <t>تيبازة</t>
  </si>
  <si>
    <t>TIPAZA</t>
  </si>
  <si>
    <t>KALEA</t>
  </si>
  <si>
    <t>12/4060393</t>
  </si>
  <si>
    <t>كلثوم</t>
  </si>
  <si>
    <t xml:space="preserve">سخري </t>
  </si>
  <si>
    <t xml:space="preserve">SEKHRI </t>
  </si>
  <si>
    <t xml:space="preserve">KELTHOUM </t>
  </si>
  <si>
    <t>12/4034086</t>
  </si>
  <si>
    <t xml:space="preserve">صلاي </t>
  </si>
  <si>
    <t>SELLAI</t>
  </si>
  <si>
    <t>10/4033409</t>
  </si>
  <si>
    <t>الحسين</t>
  </si>
  <si>
    <t xml:space="preserve">سميرة </t>
  </si>
  <si>
    <t>SEMIRA</t>
  </si>
  <si>
    <t>EL HOCINE</t>
  </si>
  <si>
    <t>12/4030866</t>
  </si>
  <si>
    <t>أنيس محمد أمير</t>
  </si>
  <si>
    <t xml:space="preserve">سنان </t>
  </si>
  <si>
    <t>ANIS MOHAMED AMIR</t>
  </si>
  <si>
    <t>12/ 4058716</t>
  </si>
  <si>
    <t>نجيبة</t>
  </si>
  <si>
    <t xml:space="preserve">سراوي </t>
  </si>
  <si>
    <t xml:space="preserve">SERAOUI </t>
  </si>
  <si>
    <t xml:space="preserve">NADJIBA </t>
  </si>
  <si>
    <t>12/4031224</t>
  </si>
  <si>
    <t xml:space="preserve">سماير </t>
  </si>
  <si>
    <t>SMAIR</t>
  </si>
  <si>
    <t>12/4031348</t>
  </si>
  <si>
    <t xml:space="preserve">سولي </t>
  </si>
  <si>
    <t xml:space="preserve">SOULI </t>
  </si>
  <si>
    <t xml:space="preserve">RAMI </t>
  </si>
  <si>
    <t>12/4038042</t>
  </si>
  <si>
    <t>ليديا</t>
  </si>
  <si>
    <t xml:space="preserve">ثابتي </t>
  </si>
  <si>
    <t xml:space="preserve">TABTI </t>
  </si>
  <si>
    <t>LIDYA</t>
  </si>
  <si>
    <t>12/3053475</t>
  </si>
  <si>
    <t xml:space="preserve"> صديق</t>
  </si>
  <si>
    <t>طاهر جودي</t>
  </si>
  <si>
    <t>TAHER DJOUDI</t>
  </si>
  <si>
    <t>12/4036455</t>
  </si>
  <si>
    <t xml:space="preserve">طايق </t>
  </si>
  <si>
    <t xml:space="preserve">TAIK </t>
  </si>
  <si>
    <t>MERWAN</t>
  </si>
  <si>
    <t>12/4037656</t>
  </si>
  <si>
    <t>ايناس</t>
  </si>
  <si>
    <t xml:space="preserve">طالب </t>
  </si>
  <si>
    <t>11/4006117</t>
  </si>
  <si>
    <t>KHALIL</t>
  </si>
  <si>
    <t>BIR CHOUHADA</t>
  </si>
  <si>
    <t>12/6051271</t>
  </si>
  <si>
    <t xml:space="preserve">TALEB </t>
  </si>
  <si>
    <t>MDOUROUCH</t>
  </si>
  <si>
    <t>12/4013860</t>
  </si>
  <si>
    <t>إيناس ملاك</t>
  </si>
  <si>
    <t xml:space="preserve">تطار </t>
  </si>
  <si>
    <t>TATAR</t>
  </si>
  <si>
    <t>INASSE MALLEK</t>
  </si>
  <si>
    <t>10/3041971</t>
  </si>
  <si>
    <t xml:space="preserve">تبوب </t>
  </si>
  <si>
    <t>TEBBOUB</t>
  </si>
  <si>
    <t>EL MILLIA</t>
  </si>
  <si>
    <t>12/5053305</t>
  </si>
  <si>
    <t>قيس</t>
  </si>
  <si>
    <t>طبوب</t>
  </si>
  <si>
    <t>KAIS</t>
  </si>
  <si>
    <t xml:space="preserve"> SETIF</t>
  </si>
  <si>
    <t>12/4061661</t>
  </si>
  <si>
    <t xml:space="preserve">طرفية </t>
  </si>
  <si>
    <t>TERFIA</t>
  </si>
  <si>
    <t>HANAN</t>
  </si>
  <si>
    <t>BOUDRIA BENI  YADJISE</t>
  </si>
  <si>
    <t>12/4045354</t>
  </si>
  <si>
    <t xml:space="preserve"> محمد ندير</t>
  </si>
  <si>
    <t>تيفور</t>
  </si>
  <si>
    <t xml:space="preserve">TIFOUR </t>
  </si>
  <si>
    <t>MOHAMED NADIR</t>
  </si>
  <si>
    <t>12/4038119</t>
  </si>
  <si>
    <t xml:space="preserve">تليلاني </t>
  </si>
  <si>
    <t xml:space="preserve">TLILANI </t>
  </si>
  <si>
    <t>11/4060261</t>
  </si>
  <si>
    <t xml:space="preserve">توهامي </t>
  </si>
  <si>
    <t>TOUHAMI</t>
  </si>
  <si>
    <t>12/4004222</t>
  </si>
  <si>
    <t>صوفيا</t>
  </si>
  <si>
    <t xml:space="preserve">تريكي </t>
  </si>
  <si>
    <t xml:space="preserve">TRIKI </t>
  </si>
  <si>
    <t>12/ 6004022</t>
  </si>
  <si>
    <t>محمد صالح ياسين</t>
  </si>
  <si>
    <t>MOHAMED SALAH  YACINE</t>
  </si>
  <si>
    <t>12/5052879</t>
  </si>
  <si>
    <t xml:space="preserve"> حسناء</t>
  </si>
  <si>
    <t>يعلاوي</t>
  </si>
  <si>
    <t>YALLAOUI</t>
  </si>
  <si>
    <t>HASNA</t>
  </si>
  <si>
    <t>11/4062326</t>
  </si>
  <si>
    <t xml:space="preserve">يحي </t>
  </si>
  <si>
    <t>12/7019276</t>
  </si>
  <si>
    <t>محمد يونس</t>
  </si>
  <si>
    <t xml:space="preserve">MOHAMMED YOUNES </t>
  </si>
  <si>
    <t>تلمسان</t>
  </si>
  <si>
    <t>TELEMCEN</t>
  </si>
  <si>
    <t>MAGENIA</t>
  </si>
  <si>
    <t>12/5048603</t>
  </si>
  <si>
    <t xml:space="preserve"> رانية إكرام</t>
  </si>
  <si>
    <t xml:space="preserve"> يلس</t>
  </si>
  <si>
    <t xml:space="preserve">YELLES </t>
  </si>
  <si>
    <t xml:space="preserve">RANIA IKRAM </t>
  </si>
  <si>
    <t>12/ 3037490</t>
  </si>
  <si>
    <t xml:space="preserve">يونسي </t>
  </si>
  <si>
    <t xml:space="preserve">YOUNSI </t>
  </si>
  <si>
    <t xml:space="preserve">NOURHANE </t>
  </si>
  <si>
    <t>وهران</t>
  </si>
  <si>
    <t>ORAN</t>
  </si>
  <si>
    <t>11/4034248</t>
  </si>
  <si>
    <t xml:space="preserve"> عبد الناصر خالد</t>
  </si>
  <si>
    <t>زعاف</t>
  </si>
  <si>
    <t>ZAAF</t>
  </si>
  <si>
    <t>ABDELNASSER KHALED</t>
  </si>
  <si>
    <t>12/4044316</t>
  </si>
  <si>
    <t>أميرة نادية</t>
  </si>
  <si>
    <t xml:space="preserve">زابي </t>
  </si>
  <si>
    <t xml:space="preserve">ZABI </t>
  </si>
  <si>
    <t xml:space="preserve">AMIRA  NADIA </t>
  </si>
  <si>
    <t>11/3048130</t>
  </si>
  <si>
    <t xml:space="preserve">زهراوي </t>
  </si>
  <si>
    <t>ZAHRAOUI</t>
  </si>
  <si>
    <t>12/5063859</t>
  </si>
  <si>
    <t>زيور</t>
  </si>
  <si>
    <t>ZAIOUR</t>
  </si>
  <si>
    <t>صالح باي - سطيف</t>
  </si>
  <si>
    <t>12/4067382</t>
  </si>
  <si>
    <t xml:space="preserve">زبيش </t>
  </si>
  <si>
    <t xml:space="preserve">ZEBBICHE </t>
  </si>
  <si>
    <t>12/3051264</t>
  </si>
  <si>
    <t xml:space="preserve">زغبيب </t>
  </si>
  <si>
    <t>ZEGHBIB</t>
  </si>
  <si>
    <t>12/4061898</t>
  </si>
  <si>
    <t>AIN LEHJAR</t>
  </si>
  <si>
    <t>10/9035065</t>
  </si>
  <si>
    <t xml:space="preserve">زغيدي </t>
  </si>
  <si>
    <t>ZEGHIDI</t>
  </si>
  <si>
    <t>OUARDA</t>
  </si>
  <si>
    <t>12/3063780</t>
  </si>
  <si>
    <t xml:space="preserve">زروق </t>
  </si>
  <si>
    <t>ZERROUG</t>
  </si>
  <si>
    <t>BORDJ BOURIRIDJ</t>
  </si>
  <si>
    <t>12/ 5084723</t>
  </si>
  <si>
    <t>ناصر</t>
  </si>
  <si>
    <t xml:space="preserve">زروقي </t>
  </si>
  <si>
    <t xml:space="preserve">ZERROUKI </t>
  </si>
  <si>
    <t xml:space="preserve">NACER </t>
  </si>
  <si>
    <t xml:space="preserve"> MSILA </t>
  </si>
  <si>
    <t>12/3051452</t>
  </si>
  <si>
    <t xml:space="preserve"> ياسر</t>
  </si>
  <si>
    <t>زرزايحي</t>
  </si>
  <si>
    <t xml:space="preserve">ZERZAIHI </t>
  </si>
  <si>
    <t>MILLIA</t>
  </si>
  <si>
    <t>11/4040475</t>
  </si>
  <si>
    <t>حمزة سيف الدين</t>
  </si>
  <si>
    <t>زيتوني</t>
  </si>
  <si>
    <t>ZITOUNI</t>
  </si>
  <si>
    <t>HAMZA SEIF EDDINE</t>
  </si>
  <si>
    <t>12/3055142</t>
  </si>
  <si>
    <t xml:space="preserve"> إيمان</t>
  </si>
  <si>
    <t>12/4004007</t>
  </si>
  <si>
    <t xml:space="preserve">زغمار </t>
  </si>
  <si>
    <t>ZOGHMAR</t>
  </si>
  <si>
    <t>05/4000504</t>
  </si>
  <si>
    <t>2005/2006</t>
  </si>
  <si>
    <t xml:space="preserve">بلال </t>
  </si>
  <si>
    <t>SOLTANI</t>
  </si>
  <si>
    <t>BILLAL</t>
  </si>
  <si>
    <t>2007-2008</t>
  </si>
  <si>
    <t>أحمد امين</t>
  </si>
  <si>
    <t>SIDI AISSA</t>
  </si>
  <si>
    <t>2002/2003</t>
  </si>
  <si>
    <t>2003-2004</t>
  </si>
  <si>
    <t>2004-2005</t>
  </si>
  <si>
    <t>2006-2007</t>
  </si>
  <si>
    <t>Sid Ahmed</t>
  </si>
  <si>
    <t xml:space="preserve">Abderraouf </t>
  </si>
  <si>
    <t xml:space="preserve">Samir </t>
  </si>
  <si>
    <t>Mohamed Mohcene</t>
  </si>
  <si>
    <t>Abderraouf</t>
  </si>
  <si>
    <t xml:space="preserve">ABDELLAOUI </t>
  </si>
  <si>
    <t>Reguia</t>
  </si>
  <si>
    <t>Rahma</t>
  </si>
  <si>
    <t>ABDENNOUR</t>
  </si>
  <si>
    <t>Mohamed Abdelmadjid</t>
  </si>
  <si>
    <t>Khouloud</t>
  </si>
  <si>
    <t>Said</t>
  </si>
  <si>
    <t>ABDOU</t>
  </si>
  <si>
    <t>Lamis</t>
  </si>
  <si>
    <t>ABED</t>
  </si>
  <si>
    <t>Idir</t>
  </si>
  <si>
    <t>Salah</t>
  </si>
  <si>
    <t>Soumia</t>
  </si>
  <si>
    <t>ACHOURI</t>
  </si>
  <si>
    <t>Imene</t>
  </si>
  <si>
    <t>Rayane</t>
  </si>
  <si>
    <t>Riane</t>
  </si>
  <si>
    <t>Nouha Asma</t>
  </si>
  <si>
    <t>Hocine</t>
  </si>
  <si>
    <t>AHMED YAHIA</t>
  </si>
  <si>
    <t>Ghosn El Ben</t>
  </si>
  <si>
    <t>Doria</t>
  </si>
  <si>
    <t>AIT AMEUR</t>
  </si>
  <si>
    <t>Adel</t>
  </si>
  <si>
    <t>Hafidha</t>
  </si>
  <si>
    <t>ALLOUCHE</t>
  </si>
  <si>
    <t>Abdelhak</t>
  </si>
  <si>
    <t>Rokia</t>
  </si>
  <si>
    <t>AMARI</t>
  </si>
  <si>
    <t>Soraya</t>
  </si>
  <si>
    <t>Abdelkader</t>
  </si>
  <si>
    <t>AMIRI</t>
  </si>
  <si>
    <t>Amina</t>
  </si>
  <si>
    <t>Naima</t>
  </si>
  <si>
    <t xml:space="preserve">Youcef </t>
  </si>
  <si>
    <t>AMRANI</t>
  </si>
  <si>
    <t>Ahmed</t>
  </si>
  <si>
    <t>Omar</t>
  </si>
  <si>
    <t>AichaYasmine</t>
  </si>
  <si>
    <t>AOUAR</t>
  </si>
  <si>
    <t>AOUATI</t>
  </si>
  <si>
    <t xml:space="preserve">Meroua </t>
  </si>
  <si>
    <t>Soundous</t>
  </si>
  <si>
    <t>Abdelghani</t>
  </si>
  <si>
    <t>ASSIL</t>
  </si>
  <si>
    <t>Oussama</t>
  </si>
  <si>
    <t>Nour El Houda</t>
  </si>
  <si>
    <t>Okba</t>
  </si>
  <si>
    <t>Salim</t>
  </si>
  <si>
    <t>Hamza</t>
  </si>
  <si>
    <t>Houssam</t>
  </si>
  <si>
    <t>AZIL</t>
  </si>
  <si>
    <t>Anis</t>
  </si>
  <si>
    <t>Youcef</t>
  </si>
  <si>
    <t>AZZIZI</t>
  </si>
  <si>
    <t>Charaf Eddine</t>
  </si>
  <si>
    <t>Fateh</t>
  </si>
  <si>
    <t>Khaoula</t>
  </si>
  <si>
    <t>BACHIR CHERIF</t>
  </si>
  <si>
    <t>Elazhari</t>
  </si>
  <si>
    <t>BAHLOUL</t>
  </si>
  <si>
    <t>Saber</t>
  </si>
  <si>
    <t>Souheila</t>
  </si>
  <si>
    <t>Amira</t>
  </si>
  <si>
    <t>Amine</t>
  </si>
  <si>
    <t>BAZINE</t>
  </si>
  <si>
    <t>Djaber</t>
  </si>
  <si>
    <t>BECHOU</t>
  </si>
  <si>
    <t>Narimane</t>
  </si>
  <si>
    <t>Hichem</t>
  </si>
  <si>
    <t>BEGHOURA</t>
  </si>
  <si>
    <t>Achref</t>
  </si>
  <si>
    <t>BEHAT</t>
  </si>
  <si>
    <t>Khadidja</t>
  </si>
  <si>
    <t>Fatima Zohra</t>
  </si>
  <si>
    <t>Mohamed Wassim</t>
  </si>
  <si>
    <t>Karima</t>
  </si>
  <si>
    <t>Soufien</t>
  </si>
  <si>
    <t>Wissam</t>
  </si>
  <si>
    <t>BELAOUT</t>
  </si>
  <si>
    <t>BELAYADI</t>
  </si>
  <si>
    <t>Mohamed Ala Eddine</t>
  </si>
  <si>
    <t>BELEGHRIB</t>
  </si>
  <si>
    <t>Seif El Islem</t>
  </si>
  <si>
    <t>Zakarya</t>
  </si>
  <si>
    <t>Mohamed</t>
  </si>
  <si>
    <t>Houssam Eddine</t>
  </si>
  <si>
    <t>Faris</t>
  </si>
  <si>
    <t>Amine Mehdi</t>
  </si>
  <si>
    <t>Fatima</t>
  </si>
  <si>
    <t>BELLIMANE</t>
  </si>
  <si>
    <t>Meriem</t>
  </si>
  <si>
    <t>Hadjer</t>
  </si>
  <si>
    <t>Chafik</t>
  </si>
  <si>
    <t>BENALLEL</t>
  </si>
  <si>
    <t>Amir</t>
  </si>
  <si>
    <t>BENAMER</t>
  </si>
  <si>
    <t>Asma</t>
  </si>
  <si>
    <t>Hayan</t>
  </si>
  <si>
    <t>Khaoula Abir</t>
  </si>
  <si>
    <t>BENCHETTAH</t>
  </si>
  <si>
    <t>Khaled Moundji</t>
  </si>
  <si>
    <t>Halla</t>
  </si>
  <si>
    <t>BENDAOUD</t>
  </si>
  <si>
    <t>Zineddine</t>
  </si>
  <si>
    <t>Abderaouf</t>
  </si>
  <si>
    <t>Shiraz Farah</t>
  </si>
  <si>
    <t>BENHABROU</t>
  </si>
  <si>
    <t>Youcef Rami</t>
  </si>
  <si>
    <t>BENHAMADI</t>
  </si>
  <si>
    <t>Hana Rayen</t>
  </si>
  <si>
    <t>BENHAMMADI</t>
  </si>
  <si>
    <t>BENKARA</t>
  </si>
  <si>
    <t>BENKHALFA</t>
  </si>
  <si>
    <t>Maroua</t>
  </si>
  <si>
    <t>BENLARBI</t>
  </si>
  <si>
    <t>Siffeddine</t>
  </si>
  <si>
    <t>BENMAKHLOUF</t>
  </si>
  <si>
    <t>Yasmina</t>
  </si>
  <si>
    <t>BENMEKIDECHE</t>
  </si>
  <si>
    <t>Rima</t>
  </si>
  <si>
    <t>Nabil</t>
  </si>
  <si>
    <t>Loubna</t>
  </si>
  <si>
    <t>Hanane</t>
  </si>
  <si>
    <t>BENRAMOUL</t>
  </si>
  <si>
    <t>Zahra</t>
  </si>
  <si>
    <t>Mohamed Lotfi</t>
  </si>
  <si>
    <t>BENSOUILEH</t>
  </si>
  <si>
    <t>Zineb</t>
  </si>
  <si>
    <t>Mohamed Iskander</t>
  </si>
  <si>
    <t>Ahlam</t>
  </si>
  <si>
    <t>BENZARAFA</t>
  </si>
  <si>
    <t>BERKOUK</t>
  </si>
  <si>
    <t>Hala</t>
  </si>
  <si>
    <t>BESTANDJI</t>
  </si>
  <si>
    <t>Mohamed Elamin</t>
  </si>
  <si>
    <t>Taha Yacine</t>
  </si>
  <si>
    <t>BLILITA</t>
  </si>
  <si>
    <t>Yasmine</t>
  </si>
  <si>
    <t>Abderazak</t>
  </si>
  <si>
    <t>Seddik</t>
  </si>
  <si>
    <t>BOUAITA</t>
  </si>
  <si>
    <t>Riad</t>
  </si>
  <si>
    <t>Ahmed Zineddine</t>
  </si>
  <si>
    <t>Kassa</t>
  </si>
  <si>
    <t>Waiel</t>
  </si>
  <si>
    <t>BOUBAIOU</t>
  </si>
  <si>
    <t>BOUBAKEUR</t>
  </si>
  <si>
    <t>Sara</t>
  </si>
  <si>
    <t>BOUCEKKINE</t>
  </si>
  <si>
    <t>Fatiha</t>
  </si>
  <si>
    <t>Rayene</t>
  </si>
  <si>
    <t>BOUCHAR</t>
  </si>
  <si>
    <t>Hamza Rafik</t>
  </si>
  <si>
    <t xml:space="preserve">Mehdi </t>
  </si>
  <si>
    <t>Satia</t>
  </si>
  <si>
    <t>BOUCHEMAL</t>
  </si>
  <si>
    <t>BOUDJEDIR</t>
  </si>
  <si>
    <t>Sid Ali</t>
  </si>
  <si>
    <t>Mounia</t>
  </si>
  <si>
    <t xml:space="preserve">BOUGHACHICHE    </t>
  </si>
  <si>
    <t>Mohamed Seif</t>
  </si>
  <si>
    <t>Meryem</t>
  </si>
  <si>
    <t>Khaoula Maria</t>
  </si>
  <si>
    <t>Abir</t>
  </si>
  <si>
    <t>Walid</t>
  </si>
  <si>
    <t>Chahra</t>
  </si>
  <si>
    <t>BOUHIDEL</t>
  </si>
  <si>
    <t>Sofiane</t>
  </si>
  <si>
    <t>BOUKAABACHE</t>
  </si>
  <si>
    <t>Youcef Ishak</t>
  </si>
  <si>
    <t>Habib El Rahmane Assem</t>
  </si>
  <si>
    <t>Samira</t>
  </si>
  <si>
    <t>Omayma</t>
  </si>
  <si>
    <t>BOULABAIZ</t>
  </si>
  <si>
    <t>Abdeldjabar</t>
  </si>
  <si>
    <t>BOULAHBAL</t>
  </si>
  <si>
    <t>Sif Eddine</t>
  </si>
  <si>
    <t>BOULAICHE</t>
  </si>
  <si>
    <t>Nour El houda</t>
  </si>
  <si>
    <t>BOULAKROUNE</t>
  </si>
  <si>
    <t>Marwa</t>
  </si>
  <si>
    <t>Malika</t>
  </si>
  <si>
    <t>Yakoub</t>
  </si>
  <si>
    <t>BOULAROUK</t>
  </si>
  <si>
    <t>Afaf</t>
  </si>
  <si>
    <t>Mehdi Karim</t>
  </si>
  <si>
    <t>wafa</t>
  </si>
  <si>
    <t>Wissem</t>
  </si>
  <si>
    <t xml:space="preserve">Abir </t>
  </si>
  <si>
    <t>BOUOUDEN</t>
  </si>
  <si>
    <t>Meriem Ikram</t>
  </si>
  <si>
    <t>BOURAHLI</t>
  </si>
  <si>
    <t>Amel</t>
  </si>
  <si>
    <t>BOURAS</t>
  </si>
  <si>
    <t xml:space="preserve">Haitem </t>
  </si>
  <si>
    <t>Selma</t>
  </si>
  <si>
    <t>Lahssen</t>
  </si>
  <si>
    <t>Mouad</t>
  </si>
  <si>
    <t>Chahrazed</t>
  </si>
  <si>
    <t>Amar</t>
  </si>
  <si>
    <t>Tarek</t>
  </si>
  <si>
    <t>BOUTAYANE</t>
  </si>
  <si>
    <t>Faiza</t>
  </si>
  <si>
    <t>Chiraz</t>
  </si>
  <si>
    <t>Sabrina</t>
  </si>
  <si>
    <t>Nassrine</t>
  </si>
  <si>
    <t>BOUZEGHLA</t>
  </si>
  <si>
    <t>Aida</t>
  </si>
  <si>
    <t>BOUZERIDA</t>
  </si>
  <si>
    <t>Anis Abderraouf</t>
  </si>
  <si>
    <t>Sami</t>
  </si>
  <si>
    <t>BOUZITOUNA</t>
  </si>
  <si>
    <t>Anouar</t>
  </si>
  <si>
    <t>Moncef</t>
  </si>
  <si>
    <t>Mouhib Eddine</t>
  </si>
  <si>
    <t>CHAALAL</t>
  </si>
  <si>
    <t>Amira Nourhane</t>
  </si>
  <si>
    <t>CHAKOUR</t>
  </si>
  <si>
    <t>Wafa</t>
  </si>
  <si>
    <t>Mohamed Islam</t>
  </si>
  <si>
    <t>Ilyes</t>
  </si>
  <si>
    <t>Khalil</t>
  </si>
  <si>
    <t>Abdelmoumin</t>
  </si>
  <si>
    <t>Imed Eddine</t>
  </si>
  <si>
    <t>CHEKIREB</t>
  </si>
  <si>
    <t>Aimen</t>
  </si>
  <si>
    <t>Sawsen</t>
  </si>
  <si>
    <t>Med lamine</t>
  </si>
  <si>
    <t>CHENNOUF</t>
  </si>
  <si>
    <t>Ahmed S'ohaib</t>
  </si>
  <si>
    <t>Halima</t>
  </si>
  <si>
    <t>CHETIBI</t>
  </si>
  <si>
    <t>CHETTIBI</t>
  </si>
  <si>
    <t>Fatma</t>
  </si>
  <si>
    <t>Yassmine</t>
  </si>
  <si>
    <t>Oulya</t>
  </si>
  <si>
    <t>CHIHEB</t>
  </si>
  <si>
    <t>CHOUAH</t>
  </si>
  <si>
    <t>Ibrahim El Khalil</t>
  </si>
  <si>
    <t>CHOUITER</t>
  </si>
  <si>
    <t>Manel</t>
  </si>
  <si>
    <t>DAHMANI</t>
  </si>
  <si>
    <t xml:space="preserve">Abdelkrim Sofiane Anis </t>
  </si>
  <si>
    <t>DAMBRI</t>
  </si>
  <si>
    <t>Abd Elmalek</t>
  </si>
  <si>
    <t>Ammar Oussama</t>
  </si>
  <si>
    <t>Houssem</t>
  </si>
  <si>
    <t>Mouley Sid Ali</t>
  </si>
  <si>
    <t>DENECHE</t>
  </si>
  <si>
    <t>Taki Eddine</t>
  </si>
  <si>
    <t>Achrafeddine</t>
  </si>
  <si>
    <t>DERDOUR</t>
  </si>
  <si>
    <t>Randa</t>
  </si>
  <si>
    <t>Nahed</t>
  </si>
  <si>
    <t>DICHE</t>
  </si>
  <si>
    <t>DJAOUT</t>
  </si>
  <si>
    <t>Chemsseddine</t>
  </si>
  <si>
    <t>DJEDDI</t>
  </si>
  <si>
    <t>Wided</t>
  </si>
  <si>
    <t>DJELLIT</t>
  </si>
  <si>
    <t>Fadia</t>
  </si>
  <si>
    <t>DJEMAM</t>
  </si>
  <si>
    <t>DJILANI</t>
  </si>
  <si>
    <t>Seif Eddine</t>
  </si>
  <si>
    <t>Adem</t>
  </si>
  <si>
    <t>FADLI</t>
  </si>
  <si>
    <t>Yakout</t>
  </si>
  <si>
    <t>FATMI</t>
  </si>
  <si>
    <t>Nora</t>
  </si>
  <si>
    <t>FERHI</t>
  </si>
  <si>
    <t>Ramdane</t>
  </si>
  <si>
    <t>Bouchra</t>
  </si>
  <si>
    <t>Zakzria</t>
  </si>
  <si>
    <t>Lamia</t>
  </si>
  <si>
    <t>GHARZI</t>
  </si>
  <si>
    <t>Rania</t>
  </si>
  <si>
    <t>Fares</t>
  </si>
  <si>
    <t>Kaouter</t>
  </si>
  <si>
    <t>GHOUL</t>
  </si>
  <si>
    <t>Ayoub</t>
  </si>
  <si>
    <t>Nedjla</t>
  </si>
  <si>
    <t>GOUTTAYA</t>
  </si>
  <si>
    <t>GUEHOUAL</t>
  </si>
  <si>
    <t>Djamel Eddine</t>
  </si>
  <si>
    <t xml:space="preserve">Maria </t>
  </si>
  <si>
    <t>Haithem Issam Eddine</t>
  </si>
  <si>
    <t>HACHOUF</t>
  </si>
  <si>
    <t>Lina</t>
  </si>
  <si>
    <t>HADJ  MAHAMMED</t>
  </si>
  <si>
    <t>Abderahmane</t>
  </si>
  <si>
    <t>Meriem Batoul</t>
  </si>
  <si>
    <t>Salah Eddine</t>
  </si>
  <si>
    <t>HAIOUNI</t>
  </si>
  <si>
    <t>Roumaissa</t>
  </si>
  <si>
    <t>Youcef Islam</t>
  </si>
  <si>
    <t>Rabiaa</t>
  </si>
  <si>
    <t>HAMMOU</t>
  </si>
  <si>
    <t>Hanine</t>
  </si>
  <si>
    <t>Feriel</t>
  </si>
  <si>
    <t>HAROUCHE</t>
  </si>
  <si>
    <t>HASSANI</t>
  </si>
  <si>
    <t>Dallel</t>
  </si>
  <si>
    <t>Arezki</t>
  </si>
  <si>
    <t>Mahfoud</t>
  </si>
  <si>
    <t>HIMROUCHE</t>
  </si>
  <si>
    <t>Samah</t>
  </si>
  <si>
    <t>HIRECHE</t>
  </si>
  <si>
    <t>Abdelhafid</t>
  </si>
  <si>
    <t>Salma</t>
  </si>
  <si>
    <t>KADRI</t>
  </si>
  <si>
    <t>Mohamed Nadir</t>
  </si>
  <si>
    <t>KAHLOUCHE</t>
  </si>
  <si>
    <t>Moufida</t>
  </si>
  <si>
    <t>KARBOUA LAOUAR</t>
  </si>
  <si>
    <t>Seifeddine</t>
  </si>
  <si>
    <t>KECHKAR</t>
  </si>
  <si>
    <t>Ali</t>
  </si>
  <si>
    <t>KEHILA</t>
  </si>
  <si>
    <t>KEMIHA</t>
  </si>
  <si>
    <t>Yahia</t>
  </si>
  <si>
    <t>KERBOUCHE</t>
  </si>
  <si>
    <t>KERROUR</t>
  </si>
  <si>
    <t>Nesrine Sana</t>
  </si>
  <si>
    <t>Khallil</t>
  </si>
  <si>
    <t>Wail</t>
  </si>
  <si>
    <t>KHALDOUNE</t>
  </si>
  <si>
    <t>Radja</t>
  </si>
  <si>
    <t>Abdelkrim</t>
  </si>
  <si>
    <t>KHATLA</t>
  </si>
  <si>
    <t>Racha</t>
  </si>
  <si>
    <t>KHEBAZA</t>
  </si>
  <si>
    <t>Ouissem Sabri</t>
  </si>
  <si>
    <t>KHENIFI</t>
  </si>
  <si>
    <t>Soheyb</t>
  </si>
  <si>
    <t>KHEROUF</t>
  </si>
  <si>
    <t>Nadia</t>
  </si>
  <si>
    <t>Ihcene Mina</t>
  </si>
  <si>
    <t>KHEZZAR</t>
  </si>
  <si>
    <t>Mohamed El amine</t>
  </si>
  <si>
    <t>Khaled</t>
  </si>
  <si>
    <t>KIHEL</t>
  </si>
  <si>
    <t>Mohamed Lamine</t>
  </si>
  <si>
    <t>KOUACHI</t>
  </si>
  <si>
    <t>Hibat Errahmane</t>
  </si>
  <si>
    <t>Mounira</t>
  </si>
  <si>
    <t>KROUDIR</t>
  </si>
  <si>
    <t>LABIDI</t>
  </si>
  <si>
    <t>LACHTER</t>
  </si>
  <si>
    <t>Linda</t>
  </si>
  <si>
    <t>Samiha</t>
  </si>
  <si>
    <t>LAHMAR</t>
  </si>
  <si>
    <t>Haoua Nourhane</t>
  </si>
  <si>
    <t>LAHMIDI</t>
  </si>
  <si>
    <t>Abdessamia</t>
  </si>
  <si>
    <t>LAIDI</t>
  </si>
  <si>
    <t>LAKHAL</t>
  </si>
  <si>
    <t>LAMOURI</t>
  </si>
  <si>
    <t>Farida</t>
  </si>
  <si>
    <t>LATRECHE</t>
  </si>
  <si>
    <t>Mourad</t>
  </si>
  <si>
    <t>LEHOUT</t>
  </si>
  <si>
    <t>Somia</t>
  </si>
  <si>
    <t>LEMNAOUER</t>
  </si>
  <si>
    <t>Imededdine</t>
  </si>
  <si>
    <t>LEMRABET</t>
  </si>
  <si>
    <t>Abbes</t>
  </si>
  <si>
    <t>LOUALI</t>
  </si>
  <si>
    <t>Warda</t>
  </si>
  <si>
    <t>Diaeddine</t>
  </si>
  <si>
    <t>Sandra</t>
  </si>
  <si>
    <t>Mohamed Houssem Eddine</t>
  </si>
  <si>
    <t>Haoua</t>
  </si>
  <si>
    <t>Mehdi</t>
  </si>
  <si>
    <t>MAZOUZ</t>
  </si>
  <si>
    <t>Yousri</t>
  </si>
  <si>
    <t>Mohamed Ali</t>
  </si>
  <si>
    <t>MEBROUK</t>
  </si>
  <si>
    <t>Ramzi</t>
  </si>
  <si>
    <t>Dhiyaeddine</t>
  </si>
  <si>
    <t>Naoufel</t>
  </si>
  <si>
    <t>Rihab</t>
  </si>
  <si>
    <t>MEGUENANI</t>
  </si>
  <si>
    <t>Mohamed Khalil</t>
  </si>
  <si>
    <t>MEHANNAOUI</t>
  </si>
  <si>
    <t>Mohamed Abderahmane</t>
  </si>
  <si>
    <t>MEHARZI</t>
  </si>
  <si>
    <t>Yagoub</t>
  </si>
  <si>
    <t xml:space="preserve"> AYMEN Djoubeir</t>
  </si>
  <si>
    <t>MENASRIA</t>
  </si>
  <si>
    <t>MENNOUR</t>
  </si>
  <si>
    <t>Kamel Eddine</t>
  </si>
  <si>
    <t>Mohamed Anis</t>
  </si>
  <si>
    <t>MERADJI</t>
  </si>
  <si>
    <t>Intissar</t>
  </si>
  <si>
    <t>MERGHIDOU</t>
  </si>
  <si>
    <t>Wassila</t>
  </si>
  <si>
    <t>MERROUCHE</t>
  </si>
  <si>
    <t>Chaima</t>
  </si>
  <si>
    <t>MESMOUS</t>
  </si>
  <si>
    <t xml:space="preserve">MESSAI </t>
  </si>
  <si>
    <t>Safia</t>
  </si>
  <si>
    <t>Ahmed Lakhdar</t>
  </si>
  <si>
    <t xml:space="preserve">MEZIANI </t>
  </si>
  <si>
    <t>Mohamed  Boudjemaa</t>
  </si>
  <si>
    <t>MIHOUB</t>
  </si>
  <si>
    <t>Med Zineddine</t>
  </si>
  <si>
    <t>Abdrraouf</t>
  </si>
  <si>
    <t>NABTI</t>
  </si>
  <si>
    <t>Aymen</t>
  </si>
  <si>
    <t>NADJA</t>
  </si>
  <si>
    <t>Mouchira</t>
  </si>
  <si>
    <t>NADJI</t>
  </si>
  <si>
    <t>NASRI</t>
  </si>
  <si>
    <t>NEDJAH</t>
  </si>
  <si>
    <t>NOUARI</t>
  </si>
  <si>
    <t>Hatem</t>
  </si>
  <si>
    <t>OUBIRI</t>
  </si>
  <si>
    <t>Ichrak Saadia Mebarka</t>
  </si>
  <si>
    <t>OUCIF</t>
  </si>
  <si>
    <t>Sabrine Douniazed</t>
  </si>
  <si>
    <t>OUILI</t>
  </si>
  <si>
    <t>Soheib</t>
  </si>
  <si>
    <t>OUKIL</t>
  </si>
  <si>
    <t>Yacine</t>
  </si>
  <si>
    <t>Hakim</t>
  </si>
  <si>
    <t>REBADJ</t>
  </si>
  <si>
    <t>Karim</t>
  </si>
  <si>
    <t>REHAB</t>
  </si>
  <si>
    <t>REMMACHE</t>
  </si>
  <si>
    <t>RIDA</t>
  </si>
  <si>
    <t>Samia</t>
  </si>
  <si>
    <t>ROUABAH</t>
  </si>
  <si>
    <t>ROUINA</t>
  </si>
  <si>
    <t>Sohaib</t>
  </si>
  <si>
    <t>SAAD DJABALLAH</t>
  </si>
  <si>
    <t>SAF</t>
  </si>
  <si>
    <t>SAHRAOUI</t>
  </si>
  <si>
    <t>Nacir</t>
  </si>
  <si>
    <t>SAIDI</t>
  </si>
  <si>
    <t>Chouaib</t>
  </si>
  <si>
    <t>Mohamed Salah</t>
  </si>
  <si>
    <t>SAKHRAOUI</t>
  </si>
  <si>
    <t>SARIA</t>
  </si>
  <si>
    <t>Yasser</t>
  </si>
  <si>
    <t>SEFFARI</t>
  </si>
  <si>
    <t>Badreddine</t>
  </si>
  <si>
    <t>SEFSAF</t>
  </si>
  <si>
    <t>Malak</t>
  </si>
  <si>
    <t>SEGUENI</t>
  </si>
  <si>
    <t>Nour Elhouda</t>
  </si>
  <si>
    <t>SEKHRI</t>
  </si>
  <si>
    <t>Keltoum</t>
  </si>
  <si>
    <t>El Hocine</t>
  </si>
  <si>
    <t>Anis Mohamed Amir</t>
  </si>
  <si>
    <t>SERAOUI</t>
  </si>
  <si>
    <t>Nadjiba</t>
  </si>
  <si>
    <t>SOULI</t>
  </si>
  <si>
    <t>Rami</t>
  </si>
  <si>
    <t>TABBOUB</t>
  </si>
  <si>
    <t>Kais</t>
  </si>
  <si>
    <t>TABTI</t>
  </si>
  <si>
    <t>Lydia</t>
  </si>
  <si>
    <t>TAIK</t>
  </si>
  <si>
    <t>Marouan</t>
  </si>
  <si>
    <t>Ines</t>
  </si>
  <si>
    <t>Ines Malek</t>
  </si>
  <si>
    <t xml:space="preserve">Zeyneb  </t>
  </si>
  <si>
    <t>TIFOUR</t>
  </si>
  <si>
    <t>TLILANI</t>
  </si>
  <si>
    <t>Mariem</t>
  </si>
  <si>
    <t xml:space="preserve">TOUHAMI </t>
  </si>
  <si>
    <t>TRIKI</t>
  </si>
  <si>
    <t>Mohamed Salah Yacine</t>
  </si>
  <si>
    <t>Sofia</t>
  </si>
  <si>
    <t>YAALAOUI</t>
  </si>
  <si>
    <t>Hasna</t>
  </si>
  <si>
    <t>YAHIA</t>
  </si>
  <si>
    <t>Mohamed Younes</t>
  </si>
  <si>
    <t>YELLES</t>
  </si>
  <si>
    <t>Rania Ikram</t>
  </si>
  <si>
    <t>YOUNSI</t>
  </si>
  <si>
    <t>Nourhane</t>
  </si>
  <si>
    <t>Abdelnasser khaled</t>
  </si>
  <si>
    <t>ZABI</t>
  </si>
  <si>
    <t>Amira Nadia</t>
  </si>
  <si>
    <t>Rabah</t>
  </si>
  <si>
    <t>ZEBBICHE</t>
  </si>
  <si>
    <t>Wafiya</t>
  </si>
  <si>
    <t xml:space="preserve">ZEGHIDI </t>
  </si>
  <si>
    <t>Ouarda</t>
  </si>
  <si>
    <t>Takieddine</t>
  </si>
  <si>
    <t>ZERROUKI</t>
  </si>
  <si>
    <t>Nacer</t>
  </si>
  <si>
    <t>ZERZAIHI</t>
  </si>
  <si>
    <t>Hamza Seif Eddine</t>
  </si>
  <si>
    <t>ZOUGHMAR</t>
  </si>
  <si>
    <t xml:space="preserve">DELIBIRATION JUIN 1 </t>
  </si>
  <si>
    <t>DELIBIRATIONS FINALE</t>
  </si>
  <si>
    <t>Enseignants responsables:  Dr Aimeur R</t>
  </si>
  <si>
    <t xml:space="preserve">Enseignant responsable: Dr. Ghoribi L.    </t>
  </si>
  <si>
    <t>Enseignant responsable:GABLI</t>
  </si>
  <si>
    <t>Enseignant responsable: Dr.KRAOUCHI D.E.</t>
  </si>
  <si>
    <t>Enseignants responsables : Prof  Bensegueni A</t>
  </si>
  <si>
    <t>Enseignants responsables: DIB A.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</si>
</sst>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0.00;[Red]0.0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sz val="11"/>
      <color theme="1"/>
      <name val="Times New Roman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Times New Roman"/>
      <family val="1"/>
    </font>
    <font>
      <b/>
      <sz val="12"/>
      <color theme="4"/>
      <name val="Times New Roman"/>
      <family val="1"/>
    </font>
    <font>
      <b/>
      <sz val="12"/>
      <color theme="5"/>
      <name val="Times New Roman"/>
      <family val="1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b/>
      <sz val="10"/>
      <color theme="5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1"/>
      <name val="Arial"/>
      <family val="2"/>
    </font>
    <font>
      <b/>
      <sz val="11"/>
      <color rgb="FF0070C0"/>
      <name val="Calibri"/>
      <family val="2"/>
      <scheme val="minor"/>
    </font>
    <font>
      <b/>
      <i/>
      <sz val="16"/>
      <color theme="1"/>
      <name val="Times New Roman"/>
      <family val="1"/>
    </font>
    <font>
      <b/>
      <sz val="12"/>
      <color rgb="FF0070C0"/>
      <name val="Arial"/>
      <family val="2"/>
    </font>
    <font>
      <b/>
      <sz val="16"/>
      <color rgb="FFFF0000"/>
      <name val="Times New Roman"/>
      <family val="1"/>
    </font>
    <font>
      <sz val="16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6"/>
      <color theme="1"/>
      <name val="Times New Roman"/>
      <family val="1"/>
    </font>
    <font>
      <b/>
      <sz val="10"/>
      <color theme="4"/>
      <name val="Arial"/>
      <family val="2"/>
    </font>
    <font>
      <sz val="12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00B0F0"/>
      <name val="Times New Roman"/>
      <family val="1"/>
    </font>
    <font>
      <sz val="16"/>
      <color theme="1"/>
      <name val="Calibri"/>
      <family val="2"/>
      <scheme val="minor"/>
    </font>
    <font>
      <sz val="10"/>
      <name val="Times New Roman"/>
      <family val="2"/>
    </font>
    <font>
      <b/>
      <sz val="10"/>
      <color theme="0"/>
      <name val="Arial"/>
      <family val="2"/>
    </font>
    <font>
      <b/>
      <sz val="10"/>
      <color theme="0" tint="-0.499984740745262"/>
      <name val="Arial"/>
      <family val="2"/>
    </font>
    <font>
      <b/>
      <sz val="10"/>
      <name val="Arial"/>
      <family val="2"/>
    </font>
    <font>
      <sz val="14"/>
      <color theme="1"/>
      <name val="Calibri"/>
      <family val="2"/>
    </font>
    <font>
      <sz val="14"/>
      <color theme="9" tint="-0.49998474074526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b/>
      <i/>
      <sz val="11"/>
      <color theme="1"/>
      <name val="Times New Roman"/>
      <family val="1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b/>
      <i/>
      <sz val="14"/>
      <name val="Times New Roman"/>
      <family val="1"/>
    </font>
    <font>
      <b/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rgb="FFFF0000"/>
      <name val="Calibri"/>
      <family val="2"/>
      <scheme val="minor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Times New Roman"/>
      <family val="1"/>
    </font>
    <font>
      <sz val="10"/>
      <color rgb="FFFF0000"/>
      <name val="Calibri"/>
      <family val="2"/>
      <scheme val="minor"/>
    </font>
    <font>
      <sz val="10"/>
      <name val="Times New Roman"/>
      <family val="1"/>
    </font>
    <font>
      <sz val="10"/>
      <name val="Calibri"/>
      <family val="2"/>
      <scheme val="minor"/>
    </font>
    <font>
      <sz val="14"/>
      <color rgb="FFFF0000"/>
      <name val="Times New Roman"/>
      <family val="1"/>
    </font>
    <font>
      <sz val="20"/>
      <color theme="1"/>
      <name val="Times New Roman"/>
      <family val="1"/>
    </font>
    <font>
      <sz val="20"/>
      <name val="Times New Roman"/>
      <family val="1"/>
    </font>
    <font>
      <sz val="12"/>
      <color theme="5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i/>
      <sz val="10"/>
      <color theme="1"/>
      <name val="Times New Roman"/>
      <family val="1"/>
    </font>
    <font>
      <sz val="10"/>
      <name val="Cambria"/>
      <family val="1"/>
      <scheme val="major"/>
    </font>
    <font>
      <i/>
      <sz val="10"/>
      <name val="Times New Roman"/>
      <family val="1"/>
    </font>
    <font>
      <b/>
      <sz val="10"/>
      <name val="Calibri"/>
      <family val="2"/>
      <scheme val="minor"/>
    </font>
    <font>
      <sz val="13"/>
      <color theme="1"/>
      <name val="Calibri"/>
      <family val="2"/>
    </font>
    <font>
      <sz val="13"/>
      <color theme="5" tint="-0.249977111117893"/>
      <name val="Calibri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2"/>
      <color rgb="FF00B050"/>
      <name val="Calibri"/>
      <family val="2"/>
      <scheme val="minor"/>
    </font>
    <font>
      <sz val="13"/>
      <color rgb="FFFF0000"/>
      <name val="Calibri"/>
      <family val="2"/>
    </font>
    <font>
      <b/>
      <sz val="11"/>
      <name val="Calibri"/>
      <family val="2"/>
      <scheme val="minor"/>
    </font>
    <font>
      <sz val="13"/>
      <name val="Calibri"/>
      <family val="2"/>
    </font>
    <font>
      <sz val="12"/>
      <color rgb="FFFF0000"/>
      <name val="Calibri"/>
      <family val="2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rgb="FF00B050"/>
      <name val="Calibri"/>
      <family val="2"/>
      <scheme val="minor"/>
    </font>
    <font>
      <b/>
      <sz val="11"/>
      <name val="Times New Roman"/>
      <family val="1"/>
    </font>
    <font>
      <sz val="10"/>
      <name val="Calibri"/>
      <family val="2"/>
    </font>
    <font>
      <b/>
      <sz val="10"/>
      <name val="Calibri"/>
      <family val="2"/>
    </font>
    <font>
      <sz val="12"/>
      <color rgb="FF7030A0"/>
      <name val="Calibri"/>
      <family val="2"/>
    </font>
    <font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sz val="14"/>
      <name val="Times New Roman"/>
      <family val="1"/>
    </font>
    <font>
      <b/>
      <sz val="14"/>
      <color theme="5"/>
      <name val="Times New Roman"/>
      <family val="1"/>
    </font>
    <font>
      <sz val="12"/>
      <color rgb="FF00B050"/>
      <name val="Times New Roman"/>
      <family val="1"/>
    </font>
    <font>
      <b/>
      <i/>
      <sz val="12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86" fillId="0" borderId="0"/>
  </cellStyleXfs>
  <cellXfs count="711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1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/>
    </xf>
    <xf numFmtId="2" fontId="10" fillId="0" borderId="4" xfId="1" applyNumberFormat="1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/>
    <xf numFmtId="0" fontId="4" fillId="0" borderId="1" xfId="2" applyFont="1" applyBorder="1" applyAlignment="1">
      <alignment horizontal="center"/>
    </xf>
    <xf numFmtId="164" fontId="15" fillId="0" borderId="5" xfId="0" applyNumberFormat="1" applyFont="1" applyBorder="1" applyAlignment="1" applyProtection="1">
      <alignment horizontal="center"/>
      <protection hidden="1"/>
    </xf>
    <xf numFmtId="164" fontId="16" fillId="0" borderId="5" xfId="1" applyNumberFormat="1" applyFont="1" applyBorder="1" applyAlignment="1" applyProtection="1">
      <alignment horizontal="center"/>
      <protection locked="0"/>
    </xf>
    <xf numFmtId="2" fontId="15" fillId="0" borderId="5" xfId="0" applyNumberFormat="1" applyFont="1" applyBorder="1" applyAlignment="1" applyProtection="1">
      <alignment horizontal="center"/>
      <protection hidden="1"/>
    </xf>
    <xf numFmtId="0" fontId="0" fillId="0" borderId="1" xfId="0" applyBorder="1"/>
    <xf numFmtId="2" fontId="13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9" fillId="0" borderId="0" xfId="0" applyFont="1" applyProtection="1">
      <protection locked="0"/>
    </xf>
    <xf numFmtId="0" fontId="8" fillId="0" borderId="0" xfId="0" applyFont="1"/>
    <xf numFmtId="0" fontId="4" fillId="0" borderId="5" xfId="2" applyFont="1" applyBorder="1" applyAlignment="1">
      <alignment horizontal="center"/>
    </xf>
    <xf numFmtId="164" fontId="22" fillId="0" borderId="5" xfId="0" applyNumberFormat="1" applyFont="1" applyBorder="1" applyAlignment="1" applyProtection="1">
      <alignment horizontal="center"/>
      <protection locked="0"/>
    </xf>
    <xf numFmtId="0" fontId="25" fillId="0" borderId="1" xfId="0" applyFont="1" applyBorder="1"/>
    <xf numFmtId="0" fontId="19" fillId="0" borderId="0" xfId="0" applyFont="1"/>
    <xf numFmtId="2" fontId="26" fillId="0" borderId="0" xfId="0" applyNumberFormat="1" applyFont="1" applyAlignment="1">
      <alignment horizontal="center"/>
    </xf>
    <xf numFmtId="0" fontId="27" fillId="0" borderId="1" xfId="0" applyFont="1" applyBorder="1" applyAlignment="1">
      <alignment horizontal="center" vertical="top"/>
    </xf>
    <xf numFmtId="0" fontId="27" fillId="0" borderId="1" xfId="0" applyFont="1" applyFill="1" applyBorder="1" applyAlignment="1">
      <alignment horizontal="center" vertical="top"/>
    </xf>
    <xf numFmtId="2" fontId="28" fillId="0" borderId="1" xfId="2" applyNumberFormat="1" applyFont="1" applyBorder="1" applyAlignment="1">
      <alignment horizontal="center"/>
    </xf>
    <xf numFmtId="164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/>
    <xf numFmtId="0" fontId="30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32" fillId="0" borderId="1" xfId="2" applyFont="1" applyBorder="1" applyAlignment="1">
      <alignment horizontal="center"/>
    </xf>
    <xf numFmtId="0" fontId="33" fillId="2" borderId="1" xfId="2" applyFont="1" applyFill="1" applyBorder="1" applyAlignment="1">
      <alignment horizontal="center"/>
    </xf>
    <xf numFmtId="0" fontId="33" fillId="0" borderId="1" xfId="2" applyFont="1" applyBorder="1" applyAlignment="1">
      <alignment horizontal="center"/>
    </xf>
    <xf numFmtId="0" fontId="25" fillId="0" borderId="1" xfId="2" applyFont="1" applyBorder="1" applyAlignment="1">
      <alignment horizontal="center"/>
    </xf>
    <xf numFmtId="2" fontId="13" fillId="0" borderId="6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4" fillId="2" borderId="0" xfId="0" applyFont="1" applyFill="1"/>
    <xf numFmtId="2" fontId="10" fillId="2" borderId="2" xfId="0" applyNumberFormat="1" applyFont="1" applyFill="1" applyBorder="1" applyAlignment="1">
      <alignment horizontal="center" vertical="center"/>
    </xf>
    <xf numFmtId="164" fontId="15" fillId="2" borderId="5" xfId="0" applyNumberFormat="1" applyFont="1" applyFill="1" applyBorder="1" applyAlignment="1" applyProtection="1">
      <alignment horizontal="center"/>
      <protection hidden="1"/>
    </xf>
    <xf numFmtId="164" fontId="36" fillId="0" borderId="5" xfId="0" applyNumberFormat="1" applyFont="1" applyBorder="1" applyAlignment="1" applyProtection="1">
      <alignment horizontal="center"/>
      <protection locked="0"/>
    </xf>
    <xf numFmtId="2" fontId="0" fillId="0" borderId="1" xfId="0" applyNumberFormat="1" applyBorder="1" applyAlignment="1">
      <alignment horizontal="center"/>
    </xf>
    <xf numFmtId="2" fontId="10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10" fillId="0" borderId="1" xfId="1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  <protection hidden="1"/>
    </xf>
    <xf numFmtId="2" fontId="13" fillId="0" borderId="7" xfId="1" applyNumberFormat="1" applyFont="1" applyFill="1" applyBorder="1" applyAlignment="1">
      <alignment horizontal="center"/>
    </xf>
    <xf numFmtId="2" fontId="40" fillId="0" borderId="7" xfId="0" applyNumberFormat="1" applyFont="1" applyBorder="1" applyAlignment="1">
      <alignment horizontal="center"/>
    </xf>
    <xf numFmtId="0" fontId="18" fillId="0" borderId="0" xfId="0" applyFont="1"/>
    <xf numFmtId="0" fontId="5" fillId="2" borderId="0" xfId="0" applyFont="1" applyFill="1"/>
    <xf numFmtId="0" fontId="0" fillId="0" borderId="0" xfId="0" applyAlignment="1">
      <alignment horizontal="center"/>
    </xf>
    <xf numFmtId="2" fontId="44" fillId="0" borderId="2" xfId="0" applyNumberFormat="1" applyFont="1" applyBorder="1" applyAlignment="1">
      <alignment horizontal="center" vertical="center"/>
    </xf>
    <xf numFmtId="2" fontId="38" fillId="0" borderId="2" xfId="0" applyNumberFormat="1" applyFont="1" applyBorder="1" applyAlignment="1">
      <alignment horizontal="center" vertical="center"/>
    </xf>
    <xf numFmtId="2" fontId="38" fillId="2" borderId="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8" fillId="0" borderId="12" xfId="2" applyFont="1" applyBorder="1" applyAlignment="1">
      <alignment horizontal="center"/>
    </xf>
    <xf numFmtId="0" fontId="8" fillId="0" borderId="9" xfId="2" applyFont="1" applyBorder="1" applyAlignment="1">
      <alignment horizontal="center"/>
    </xf>
    <xf numFmtId="0" fontId="33" fillId="0" borderId="8" xfId="2" applyFont="1" applyBorder="1" applyAlignment="1">
      <alignment horizontal="center"/>
    </xf>
    <xf numFmtId="0" fontId="33" fillId="0" borderId="4" xfId="2" applyFont="1" applyBorder="1" applyAlignment="1">
      <alignment horizontal="center"/>
    </xf>
    <xf numFmtId="164" fontId="15" fillId="0" borderId="5" xfId="0" applyNumberFormat="1" applyFont="1" applyBorder="1" applyAlignment="1" applyProtection="1">
      <alignment horizontal="center" vertical="center"/>
      <protection locked="0"/>
    </xf>
    <xf numFmtId="43" fontId="40" fillId="0" borderId="1" xfId="1" applyFont="1" applyFill="1" applyBorder="1"/>
    <xf numFmtId="164" fontId="15" fillId="0" borderId="1" xfId="0" applyNumberFormat="1" applyFont="1" applyBorder="1" applyAlignment="1" applyProtection="1">
      <alignment horizontal="center" vertical="center"/>
      <protection locked="0"/>
    </xf>
    <xf numFmtId="164" fontId="47" fillId="0" borderId="5" xfId="0" applyNumberFormat="1" applyFon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 applyProtection="1">
      <alignment horizontal="center"/>
      <protection hidden="1"/>
    </xf>
    <xf numFmtId="164" fontId="36" fillId="0" borderId="1" xfId="0" applyNumberFormat="1" applyFont="1" applyBorder="1" applyAlignment="1" applyProtection="1">
      <alignment horizontal="center"/>
      <protection locked="0"/>
    </xf>
    <xf numFmtId="164" fontId="22" fillId="0" borderId="1" xfId="0" applyNumberFormat="1" applyFont="1" applyBorder="1" applyAlignment="1" applyProtection="1">
      <alignment horizontal="center"/>
      <protection locked="0"/>
    </xf>
    <xf numFmtId="2" fontId="15" fillId="0" borderId="1" xfId="0" applyNumberFormat="1" applyFont="1" applyBorder="1" applyAlignment="1" applyProtection="1">
      <alignment horizontal="center"/>
      <protection hidden="1"/>
    </xf>
    <xf numFmtId="164" fontId="47" fillId="0" borderId="1" xfId="0" applyNumberFormat="1" applyFont="1" applyBorder="1" applyAlignment="1" applyProtection="1">
      <alignment horizontal="center"/>
      <protection locked="0"/>
    </xf>
    <xf numFmtId="164" fontId="48" fillId="0" borderId="1" xfId="0" applyNumberFormat="1" applyFont="1" applyBorder="1" applyAlignment="1" applyProtection="1">
      <alignment horizontal="center"/>
      <protection locked="0"/>
    </xf>
    <xf numFmtId="164" fontId="15" fillId="2" borderId="1" xfId="0" applyNumberFormat="1" applyFont="1" applyFill="1" applyBorder="1" applyAlignment="1" applyProtection="1">
      <alignment horizontal="center" vertical="center"/>
      <protection locked="0"/>
    </xf>
    <xf numFmtId="164" fontId="15" fillId="2" borderId="5" xfId="0" applyNumberFormat="1" applyFont="1" applyFill="1" applyBorder="1" applyAlignment="1" applyProtection="1">
      <alignment horizontal="center" vertical="center"/>
      <protection locked="0"/>
    </xf>
    <xf numFmtId="164" fontId="49" fillId="0" borderId="1" xfId="0" applyNumberFormat="1" applyFont="1" applyBorder="1" applyAlignment="1" applyProtection="1">
      <alignment horizontal="center"/>
      <protection locked="0"/>
    </xf>
    <xf numFmtId="0" fontId="46" fillId="0" borderId="5" xfId="2" applyFont="1" applyBorder="1" applyAlignment="1" applyProtection="1">
      <alignment horizontal="center" vertical="center"/>
      <protection locked="0"/>
    </xf>
    <xf numFmtId="0" fontId="50" fillId="3" borderId="1" xfId="0" applyFont="1" applyFill="1" applyBorder="1" applyAlignment="1"/>
    <xf numFmtId="0" fontId="51" fillId="3" borderId="1" xfId="0" applyFont="1" applyFill="1" applyBorder="1" applyAlignment="1"/>
    <xf numFmtId="14" fontId="50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/>
    <xf numFmtId="0" fontId="52" fillId="2" borderId="1" xfId="0" applyFont="1" applyFill="1" applyBorder="1" applyAlignment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ont="1"/>
    <xf numFmtId="0" fontId="54" fillId="0" borderId="13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55" fillId="4" borderId="11" xfId="0" applyFont="1" applyFill="1" applyBorder="1" applyAlignment="1">
      <alignment horizontal="center" vertical="center" textRotation="180"/>
    </xf>
    <xf numFmtId="2" fontId="0" fillId="0" borderId="1" xfId="0" applyNumberFormat="1" applyBorder="1"/>
    <xf numFmtId="0" fontId="2" fillId="5" borderId="11" xfId="0" applyFont="1" applyFill="1" applyBorder="1" applyAlignment="1">
      <alignment textRotation="90"/>
    </xf>
    <xf numFmtId="0" fontId="2" fillId="6" borderId="11" xfId="0" applyFont="1" applyFill="1" applyBorder="1" applyAlignment="1">
      <alignment textRotation="90"/>
    </xf>
    <xf numFmtId="0" fontId="2" fillId="7" borderId="11" xfId="0" applyFont="1" applyFill="1" applyBorder="1" applyAlignment="1">
      <alignment textRotation="90"/>
    </xf>
    <xf numFmtId="0" fontId="25" fillId="7" borderId="11" xfId="0" applyFont="1" applyFill="1" applyBorder="1" applyAlignment="1">
      <alignment horizontal="center" textRotation="90"/>
    </xf>
    <xf numFmtId="0" fontId="0" fillId="8" borderId="1" xfId="0" applyFill="1" applyBorder="1"/>
    <xf numFmtId="0" fontId="3" fillId="0" borderId="1" xfId="0" applyFont="1" applyBorder="1"/>
    <xf numFmtId="0" fontId="24" fillId="0" borderId="0" xfId="0" applyFont="1"/>
    <xf numFmtId="0" fontId="23" fillId="0" borderId="0" xfId="0" applyFont="1"/>
    <xf numFmtId="0" fontId="23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56" fillId="0" borderId="0" xfId="0" applyFont="1"/>
    <xf numFmtId="0" fontId="57" fillId="0" borderId="12" xfId="0" applyFont="1" applyFill="1" applyBorder="1" applyAlignment="1">
      <alignment vertical="center"/>
    </xf>
    <xf numFmtId="0" fontId="57" fillId="0" borderId="9" xfId="0" applyFont="1" applyFill="1" applyBorder="1" applyAlignment="1">
      <alignment vertical="center"/>
    </xf>
    <xf numFmtId="0" fontId="58" fillId="0" borderId="8" xfId="0" applyFont="1" applyBorder="1" applyAlignment="1">
      <alignment horizontal="center"/>
    </xf>
    <xf numFmtId="0" fontId="58" fillId="2" borderId="10" xfId="0" applyFont="1" applyFill="1" applyBorder="1" applyAlignment="1">
      <alignment horizontal="center"/>
    </xf>
    <xf numFmtId="0" fontId="23" fillId="0" borderId="5" xfId="2" applyFont="1" applyFill="1" applyBorder="1" applyAlignment="1"/>
    <xf numFmtId="0" fontId="20" fillId="0" borderId="5" xfId="0" applyFont="1" applyFill="1" applyBorder="1" applyAlignment="1">
      <alignment vertical="center"/>
    </xf>
    <xf numFmtId="2" fontId="59" fillId="0" borderId="5" xfId="1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vertical="center"/>
    </xf>
    <xf numFmtId="0" fontId="2" fillId="0" borderId="0" xfId="0" applyFont="1"/>
    <xf numFmtId="2" fontId="60" fillId="2" borderId="1" xfId="0" applyNumberFormat="1" applyFont="1" applyFill="1" applyBorder="1" applyAlignment="1">
      <alignment horizontal="center"/>
    </xf>
    <xf numFmtId="0" fontId="55" fillId="0" borderId="5" xfId="0" applyFont="1" applyFill="1" applyBorder="1" applyAlignment="1">
      <alignment vertical="center"/>
    </xf>
    <xf numFmtId="2" fontId="24" fillId="0" borderId="1" xfId="0" applyNumberFormat="1" applyFont="1" applyFill="1" applyBorder="1" applyAlignment="1">
      <alignment horizontal="center" vertical="top" wrapText="1"/>
    </xf>
    <xf numFmtId="2" fontId="14" fillId="0" borderId="1" xfId="1" applyNumberFormat="1" applyFont="1" applyFill="1" applyBorder="1" applyAlignment="1"/>
    <xf numFmtId="2" fontId="0" fillId="0" borderId="6" xfId="0" applyNumberFormat="1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2" fontId="19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9" xfId="0" applyFont="1" applyBorder="1" applyAlignment="1">
      <alignment horizontal="center"/>
    </xf>
    <xf numFmtId="2" fontId="35" fillId="0" borderId="1" xfId="0" applyNumberFormat="1" applyFont="1" applyBorder="1" applyAlignment="1">
      <alignment horizontal="center"/>
    </xf>
    <xf numFmtId="0" fontId="61" fillId="0" borderId="4" xfId="2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2" fillId="0" borderId="1" xfId="0" applyFont="1" applyBorder="1"/>
    <xf numFmtId="2" fontId="2" fillId="0" borderId="1" xfId="0" applyNumberFormat="1" applyFont="1" applyBorder="1"/>
    <xf numFmtId="0" fontId="34" fillId="0" borderId="1" xfId="0" applyFont="1" applyBorder="1"/>
    <xf numFmtId="2" fontId="34" fillId="0" borderId="1" xfId="0" applyNumberFormat="1" applyFont="1" applyBorder="1"/>
    <xf numFmtId="0" fontId="34" fillId="0" borderId="0" xfId="0" applyFont="1"/>
    <xf numFmtId="2" fontId="21" fillId="2" borderId="5" xfId="0" applyNumberFormat="1" applyFont="1" applyFill="1" applyBorder="1" applyAlignment="1">
      <alignment horizontal="center"/>
    </xf>
    <xf numFmtId="2" fontId="23" fillId="2" borderId="1" xfId="0" applyNumberFormat="1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2" fontId="20" fillId="2" borderId="1" xfId="0" applyNumberFormat="1" applyFont="1" applyFill="1" applyBorder="1" applyAlignment="1">
      <alignment horizontal="center"/>
    </xf>
    <xf numFmtId="0" fontId="34" fillId="8" borderId="0" xfId="0" applyFont="1" applyFill="1"/>
    <xf numFmtId="0" fontId="34" fillId="0" borderId="1" xfId="0" applyFont="1" applyFill="1" applyBorder="1"/>
    <xf numFmtId="2" fontId="34" fillId="0" borderId="1" xfId="0" applyNumberFormat="1" applyFont="1" applyFill="1" applyBorder="1"/>
    <xf numFmtId="0" fontId="0" fillId="0" borderId="0" xfId="0" applyFill="1"/>
    <xf numFmtId="0" fontId="2" fillId="0" borderId="0" xfId="0" applyFont="1" applyFill="1"/>
    <xf numFmtId="0" fontId="62" fillId="0" borderId="0" xfId="0" applyFont="1"/>
    <xf numFmtId="0" fontId="63" fillId="0" borderId="0" xfId="0" applyFont="1"/>
    <xf numFmtId="0" fontId="63" fillId="0" borderId="1" xfId="0" applyFont="1" applyBorder="1"/>
    <xf numFmtId="0" fontId="64" fillId="2" borderId="1" xfId="0" applyFont="1" applyFill="1" applyBorder="1"/>
    <xf numFmtId="2" fontId="63" fillId="0" borderId="1" xfId="0" applyNumberFormat="1" applyFont="1" applyBorder="1"/>
    <xf numFmtId="0" fontId="15" fillId="0" borderId="0" xfId="0" applyFont="1"/>
    <xf numFmtId="0" fontId="15" fillId="0" borderId="0" xfId="0" applyFont="1" applyAlignment="1">
      <alignment horizontal="center"/>
    </xf>
    <xf numFmtId="0" fontId="65" fillId="0" borderId="0" xfId="0" applyFont="1"/>
    <xf numFmtId="0" fontId="64" fillId="0" borderId="0" xfId="0" applyFont="1"/>
    <xf numFmtId="0" fontId="64" fillId="0" borderId="1" xfId="0" applyFont="1" applyBorder="1"/>
    <xf numFmtId="0" fontId="66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8" fillId="0" borderId="13" xfId="0" applyFont="1" applyBorder="1" applyAlignment="1">
      <alignment horizontal="center" vertical="center"/>
    </xf>
    <xf numFmtId="0" fontId="69" fillId="7" borderId="11" xfId="0" applyFont="1" applyFill="1" applyBorder="1" applyAlignment="1">
      <alignment textRotation="90"/>
    </xf>
    <xf numFmtId="0" fontId="15" fillId="7" borderId="11" xfId="0" applyFont="1" applyFill="1" applyBorder="1" applyAlignment="1">
      <alignment horizontal="center" textRotation="90"/>
    </xf>
    <xf numFmtId="0" fontId="70" fillId="4" borderId="11" xfId="0" applyFont="1" applyFill="1" applyBorder="1" applyAlignment="1">
      <alignment horizontal="center" vertical="center" textRotation="180"/>
    </xf>
    <xf numFmtId="0" fontId="69" fillId="5" borderId="11" xfId="0" applyFont="1" applyFill="1" applyBorder="1" applyAlignment="1">
      <alignment textRotation="90"/>
    </xf>
    <xf numFmtId="2" fontId="63" fillId="0" borderId="1" xfId="0" applyNumberFormat="1" applyFont="1" applyBorder="1" applyAlignment="1">
      <alignment horizontal="center"/>
    </xf>
    <xf numFmtId="2" fontId="71" fillId="0" borderId="1" xfId="0" applyNumberFormat="1" applyFont="1" applyFill="1" applyBorder="1"/>
    <xf numFmtId="0" fontId="71" fillId="0" borderId="1" xfId="0" applyFont="1" applyFill="1" applyBorder="1"/>
    <xf numFmtId="2" fontId="71" fillId="0" borderId="1" xfId="0" applyNumberFormat="1" applyFont="1" applyBorder="1"/>
    <xf numFmtId="0" fontId="71" fillId="0" borderId="1" xfId="0" applyFont="1" applyBorder="1"/>
    <xf numFmtId="0" fontId="69" fillId="0" borderId="1" xfId="0" applyFont="1" applyBorder="1"/>
    <xf numFmtId="2" fontId="72" fillId="0" borderId="1" xfId="0" applyNumberFormat="1" applyFont="1" applyFill="1" applyBorder="1" applyAlignment="1">
      <alignment horizontal="center" vertical="top" wrapText="1"/>
    </xf>
    <xf numFmtId="2" fontId="0" fillId="0" borderId="5" xfId="0" applyNumberFormat="1" applyBorder="1" applyAlignment="1">
      <alignment horizontal="center"/>
    </xf>
    <xf numFmtId="2" fontId="29" fillId="2" borderId="5" xfId="0" applyNumberFormat="1" applyFont="1" applyFill="1" applyBorder="1" applyAlignment="1">
      <alignment horizontal="center" vertical="top" wrapText="1"/>
    </xf>
    <xf numFmtId="0" fontId="20" fillId="8" borderId="5" xfId="0" applyFont="1" applyFill="1" applyBorder="1" applyAlignment="1">
      <alignment vertical="center"/>
    </xf>
    <xf numFmtId="2" fontId="11" fillId="0" borderId="16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2" fillId="2" borderId="0" xfId="0" applyFont="1" applyFill="1"/>
    <xf numFmtId="0" fontId="9" fillId="2" borderId="1" xfId="2" applyFont="1" applyFill="1" applyBorder="1" applyAlignment="1">
      <alignment horizontal="center"/>
    </xf>
    <xf numFmtId="2" fontId="23" fillId="2" borderId="5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43" fontId="14" fillId="2" borderId="1" xfId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73" fillId="2" borderId="1" xfId="0" applyFont="1" applyFill="1" applyBorder="1" applyAlignment="1">
      <alignment horizontal="center"/>
    </xf>
    <xf numFmtId="0" fontId="73" fillId="2" borderId="7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43" fontId="14" fillId="2" borderId="7" xfId="1" applyFont="1" applyFill="1" applyBorder="1" applyAlignment="1">
      <alignment horizontal="center"/>
    </xf>
    <xf numFmtId="43" fontId="35" fillId="2" borderId="7" xfId="1" applyFont="1" applyFill="1" applyBorder="1" applyAlignment="1">
      <alignment horizontal="center"/>
    </xf>
    <xf numFmtId="2" fontId="73" fillId="2" borderId="7" xfId="0" applyNumberFormat="1" applyFont="1" applyFill="1" applyBorder="1" applyAlignment="1">
      <alignment horizontal="center"/>
    </xf>
    <xf numFmtId="2" fontId="74" fillId="2" borderId="7" xfId="0" applyNumberFormat="1" applyFont="1" applyFill="1" applyBorder="1" applyAlignment="1">
      <alignment horizontal="center"/>
    </xf>
    <xf numFmtId="43" fontId="39" fillId="2" borderId="7" xfId="1" applyFont="1" applyFill="1" applyBorder="1" applyAlignment="1">
      <alignment horizontal="center"/>
    </xf>
    <xf numFmtId="2" fontId="75" fillId="0" borderId="2" xfId="0" applyNumberFormat="1" applyFont="1" applyBorder="1" applyAlignment="1">
      <alignment horizontal="center" vertical="center"/>
    </xf>
    <xf numFmtId="2" fontId="34" fillId="8" borderId="1" xfId="0" applyNumberFormat="1" applyFont="1" applyFill="1" applyBorder="1" applyAlignment="1">
      <alignment horizontal="center"/>
    </xf>
    <xf numFmtId="0" fontId="0" fillId="8" borderId="0" xfId="0" applyFill="1"/>
    <xf numFmtId="0" fontId="63" fillId="0" borderId="1" xfId="0" applyFont="1" applyBorder="1" applyAlignment="1"/>
    <xf numFmtId="0" fontId="76" fillId="10" borderId="1" xfId="0" applyFont="1" applyFill="1" applyBorder="1" applyAlignment="1">
      <alignment horizontal="center" wrapText="1"/>
    </xf>
    <xf numFmtId="0" fontId="77" fillId="10" borderId="1" xfId="0" applyFont="1" applyFill="1" applyBorder="1" applyAlignment="1">
      <alignment horizontal="center" vertical="center" wrapText="1"/>
    </xf>
    <xf numFmtId="0" fontId="78" fillId="11" borderId="1" xfId="0" applyFont="1" applyFill="1" applyBorder="1" applyAlignment="1"/>
    <xf numFmtId="0" fontId="63" fillId="11" borderId="1" xfId="0" applyFont="1" applyFill="1" applyBorder="1" applyAlignment="1"/>
    <xf numFmtId="0" fontId="71" fillId="0" borderId="1" xfId="0" applyFont="1" applyFill="1" applyBorder="1" applyAlignment="1">
      <alignment horizontal="center"/>
    </xf>
    <xf numFmtId="0" fontId="79" fillId="0" borderId="1" xfId="0" applyFont="1" applyFill="1" applyBorder="1" applyAlignment="1">
      <alignment horizontal="center"/>
    </xf>
    <xf numFmtId="0" fontId="80" fillId="0" borderId="1" xfId="0" applyFont="1" applyFill="1" applyBorder="1" applyAlignment="1"/>
    <xf numFmtId="2" fontId="80" fillId="0" borderId="1" xfId="0" applyNumberFormat="1" applyFont="1" applyFill="1" applyBorder="1" applyAlignment="1"/>
    <xf numFmtId="2" fontId="80" fillId="0" borderId="11" xfId="0" applyNumberFormat="1" applyFont="1" applyFill="1" applyBorder="1" applyAlignment="1"/>
    <xf numFmtId="2" fontId="81" fillId="0" borderId="11" xfId="0" applyNumberFormat="1" applyFont="1" applyFill="1" applyBorder="1" applyAlignment="1">
      <alignment horizontal="center"/>
    </xf>
    <xf numFmtId="0" fontId="81" fillId="0" borderId="11" xfId="0" applyFont="1" applyFill="1" applyBorder="1" applyAlignment="1">
      <alignment horizontal="center"/>
    </xf>
    <xf numFmtId="0" fontId="78" fillId="12" borderId="1" xfId="0" applyFont="1" applyFill="1" applyBorder="1" applyAlignment="1"/>
    <xf numFmtId="0" fontId="63" fillId="12" borderId="1" xfId="0" applyFont="1" applyFill="1" applyBorder="1" applyAlignment="1">
      <alignment horizontal="left"/>
    </xf>
    <xf numFmtId="0" fontId="63" fillId="12" borderId="1" xfId="0" applyFont="1" applyFill="1" applyBorder="1" applyAlignment="1">
      <alignment horizontal="center"/>
    </xf>
    <xf numFmtId="0" fontId="76" fillId="13" borderId="1" xfId="0" applyFont="1" applyFill="1" applyBorder="1" applyAlignment="1">
      <alignment horizontal="center"/>
    </xf>
    <xf numFmtId="0" fontId="76" fillId="6" borderId="1" xfId="0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70" fillId="4" borderId="1" xfId="0" applyFont="1" applyFill="1" applyBorder="1" applyAlignment="1">
      <alignment horizontal="center"/>
    </xf>
    <xf numFmtId="0" fontId="63" fillId="0" borderId="17" xfId="0" applyFont="1" applyBorder="1" applyAlignment="1"/>
    <xf numFmtId="0" fontId="63" fillId="0" borderId="0" xfId="0" applyFont="1" applyAlignment="1"/>
    <xf numFmtId="0" fontId="82" fillId="2" borderId="1" xfId="0" applyFont="1" applyFill="1" applyBorder="1"/>
    <xf numFmtId="0" fontId="83" fillId="2" borderId="1" xfId="0" applyFont="1" applyFill="1" applyBorder="1" applyAlignment="1">
      <alignment horizontal="right"/>
    </xf>
    <xf numFmtId="0" fontId="52" fillId="0" borderId="1" xfId="0" applyFont="1" applyFill="1" applyBorder="1"/>
    <xf numFmtId="0" fontId="82" fillId="2" borderId="1" xfId="0" applyFont="1" applyFill="1" applyBorder="1" applyAlignment="1">
      <alignment horizontal="center"/>
    </xf>
    <xf numFmtId="14" fontId="82" fillId="2" borderId="1" xfId="0" applyNumberFormat="1" applyFont="1" applyFill="1" applyBorder="1" applyAlignment="1">
      <alignment horizontal="left"/>
    </xf>
    <xf numFmtId="14" fontId="82" fillId="2" borderId="1" xfId="0" applyNumberFormat="1" applyFont="1" applyFill="1" applyBorder="1" applyAlignment="1">
      <alignment horizontal="right"/>
    </xf>
    <xf numFmtId="14" fontId="52" fillId="2" borderId="1" xfId="0" applyNumberFormat="1" applyFont="1" applyFill="1" applyBorder="1" applyAlignment="1"/>
    <xf numFmtId="0" fontId="82" fillId="2" borderId="1" xfId="0" applyNumberFormat="1" applyFont="1" applyFill="1" applyBorder="1" applyAlignment="1">
      <alignment horizontal="center"/>
    </xf>
    <xf numFmtId="2" fontId="55" fillId="0" borderId="1" xfId="0" applyNumberFormat="1" applyFont="1" applyBorder="1" applyAlignment="1">
      <alignment horizontal="center"/>
    </xf>
    <xf numFmtId="2" fontId="55" fillId="2" borderId="1" xfId="0" applyNumberFormat="1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2" fontId="84" fillId="0" borderId="1" xfId="0" applyNumberFormat="1" applyFont="1" applyBorder="1" applyAlignment="1">
      <alignment horizontal="center"/>
    </xf>
    <xf numFmtId="0" fontId="55" fillId="14" borderId="1" xfId="0" applyFont="1" applyFill="1" applyBorder="1"/>
    <xf numFmtId="2" fontId="85" fillId="0" borderId="1" xfId="0" applyNumberFormat="1" applyFont="1" applyBorder="1" applyAlignment="1">
      <alignment horizontal="center" vertical="center"/>
    </xf>
    <xf numFmtId="2" fontId="85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/>
    </xf>
    <xf numFmtId="2" fontId="2" fillId="0" borderId="11" xfId="0" applyNumberFormat="1" applyFont="1" applyBorder="1" applyAlignment="1">
      <alignment horizontal="center"/>
    </xf>
    <xf numFmtId="2" fontId="2" fillId="0" borderId="11" xfId="0" applyNumberFormat="1" applyFont="1" applyBorder="1" applyAlignment="1">
      <alignment horizontal="left"/>
    </xf>
    <xf numFmtId="2" fontId="0" fillId="0" borderId="11" xfId="0" applyNumberFormat="1" applyBorder="1" applyAlignment="1">
      <alignment horizontal="left"/>
    </xf>
    <xf numFmtId="0" fontId="0" fillId="0" borderId="11" xfId="0" applyBorder="1"/>
    <xf numFmtId="0" fontId="2" fillId="0" borderId="17" xfId="0" applyFont="1" applyFill="1" applyBorder="1"/>
    <xf numFmtId="0" fontId="2" fillId="0" borderId="1" xfId="0" applyFont="1" applyFill="1" applyBorder="1"/>
    <xf numFmtId="0" fontId="50" fillId="2" borderId="1" xfId="0" applyFont="1" applyFill="1" applyBorder="1"/>
    <xf numFmtId="0" fontId="50" fillId="2" borderId="1" xfId="0" applyFont="1" applyFill="1" applyBorder="1" applyAlignment="1">
      <alignment horizontal="center"/>
    </xf>
    <xf numFmtId="2" fontId="85" fillId="0" borderId="1" xfId="3" applyNumberFormat="1" applyFont="1" applyFill="1" applyBorder="1" applyAlignment="1">
      <alignment horizontal="center" vertical="top"/>
    </xf>
    <xf numFmtId="2" fontId="85" fillId="2" borderId="1" xfId="0" applyNumberFormat="1" applyFont="1" applyFill="1" applyBorder="1" applyAlignment="1">
      <alignment horizontal="center"/>
    </xf>
    <xf numFmtId="2" fontId="85" fillId="0" borderId="1" xfId="0" applyNumberFormat="1" applyFont="1" applyFill="1" applyBorder="1" applyAlignment="1">
      <alignment horizontal="center"/>
    </xf>
    <xf numFmtId="0" fontId="56" fillId="4" borderId="1" xfId="0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82" fillId="3" borderId="1" xfId="0" applyFont="1" applyFill="1" applyBorder="1" applyAlignment="1"/>
    <xf numFmtId="14" fontId="82" fillId="3" borderId="1" xfId="0" applyNumberFormat="1" applyFont="1" applyFill="1" applyBorder="1" applyAlignment="1">
      <alignment horizontal="left"/>
    </xf>
    <xf numFmtId="14" fontId="52" fillId="3" borderId="1" xfId="0" applyNumberFormat="1" applyFont="1" applyFill="1" applyBorder="1" applyAlignment="1"/>
    <xf numFmtId="164" fontId="34" fillId="0" borderId="1" xfId="0" applyNumberFormat="1" applyFont="1" applyBorder="1" applyAlignment="1">
      <alignment horizontal="center"/>
    </xf>
    <xf numFmtId="164" fontId="34" fillId="0" borderId="1" xfId="0" applyNumberFormat="1" applyFont="1" applyFill="1" applyBorder="1" applyAlignment="1">
      <alignment horizontal="center"/>
    </xf>
    <xf numFmtId="164" fontId="85" fillId="0" borderId="1" xfId="0" applyNumberFormat="1" applyFont="1" applyFill="1" applyBorder="1" applyAlignment="1">
      <alignment horizontal="center"/>
    </xf>
    <xf numFmtId="0" fontId="55" fillId="0" borderId="1" xfId="0" applyFont="1" applyFill="1" applyBorder="1"/>
    <xf numFmtId="2" fontId="87" fillId="0" borderId="1" xfId="0" applyNumberFormat="1" applyFont="1" applyFill="1" applyBorder="1" applyAlignment="1">
      <alignment horizontal="center"/>
    </xf>
    <xf numFmtId="0" fontId="82" fillId="2" borderId="1" xfId="0" applyFont="1" applyFill="1" applyBorder="1" applyAlignment="1">
      <alignment horizontal="left"/>
    </xf>
    <xf numFmtId="0" fontId="82" fillId="2" borderId="1" xfId="0" applyFont="1" applyFill="1" applyBorder="1" applyAlignment="1"/>
    <xf numFmtId="0" fontId="82" fillId="0" borderId="1" xfId="0" applyFont="1" applyFill="1" applyBorder="1" applyAlignment="1"/>
    <xf numFmtId="14" fontId="88" fillId="15" borderId="1" xfId="0" applyNumberFormat="1" applyFont="1" applyFill="1" applyBorder="1" applyAlignment="1">
      <alignment horizontal="left"/>
    </xf>
    <xf numFmtId="0" fontId="82" fillId="3" borderId="1" xfId="0" applyFont="1" applyFill="1" applyBorder="1" applyAlignment="1">
      <alignment horizontal="center"/>
    </xf>
    <xf numFmtId="14" fontId="82" fillId="3" borderId="1" xfId="0" applyNumberFormat="1" applyFont="1" applyFill="1" applyBorder="1" applyAlignment="1">
      <alignment horizontal="right"/>
    </xf>
    <xf numFmtId="0" fontId="82" fillId="3" borderId="1" xfId="0" applyNumberFormat="1" applyFont="1" applyFill="1" applyBorder="1" applyAlignment="1">
      <alignment horizontal="center"/>
    </xf>
    <xf numFmtId="0" fontId="82" fillId="0" borderId="1" xfId="0" applyFont="1" applyBorder="1" applyAlignment="1"/>
    <xf numFmtId="0" fontId="52" fillId="0" borderId="1" xfId="0" applyFont="1" applyBorder="1" applyAlignment="1"/>
    <xf numFmtId="0" fontId="82" fillId="0" borderId="1" xfId="0" applyFont="1" applyBorder="1" applyAlignment="1">
      <alignment horizontal="center"/>
    </xf>
    <xf numFmtId="14" fontId="82" fillId="0" borderId="1" xfId="0" applyNumberFormat="1" applyFont="1" applyBorder="1" applyAlignment="1">
      <alignment horizontal="left"/>
    </xf>
    <xf numFmtId="14" fontId="82" fillId="0" borderId="1" xfId="0" applyNumberFormat="1" applyFont="1" applyBorder="1" applyAlignment="1">
      <alignment horizontal="right"/>
    </xf>
    <xf numFmtId="14" fontId="52" fillId="0" borderId="1" xfId="0" applyNumberFormat="1" applyFont="1" applyBorder="1" applyAlignment="1"/>
    <xf numFmtId="1" fontId="82" fillId="0" borderId="1" xfId="0" applyNumberFormat="1" applyFont="1" applyBorder="1" applyAlignment="1">
      <alignment horizontal="center"/>
    </xf>
    <xf numFmtId="2" fontId="89" fillId="0" borderId="1" xfId="3" applyNumberFormat="1" applyFont="1" applyFill="1" applyBorder="1" applyAlignment="1">
      <alignment horizontal="center"/>
    </xf>
    <xf numFmtId="2" fontId="89" fillId="2" borderId="1" xfId="0" applyNumberFormat="1" applyFont="1" applyFill="1" applyBorder="1" applyAlignment="1">
      <alignment horizontal="center"/>
    </xf>
    <xf numFmtId="2" fontId="89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82" fillId="0" borderId="1" xfId="0" applyNumberFormat="1" applyFont="1" applyBorder="1" applyAlignment="1">
      <alignment horizontal="center"/>
    </xf>
    <xf numFmtId="2" fontId="85" fillId="0" borderId="1" xfId="3" applyNumberFormat="1" applyFont="1" applyFill="1" applyBorder="1" applyAlignment="1">
      <alignment horizontal="center"/>
    </xf>
    <xf numFmtId="17" fontId="82" fillId="0" borderId="1" xfId="0" applyNumberFormat="1" applyFont="1" applyBorder="1" applyAlignment="1"/>
    <xf numFmtId="0" fontId="82" fillId="3" borderId="1" xfId="0" applyFont="1" applyFill="1" applyBorder="1" applyAlignment="1">
      <alignment horizontal="left"/>
    </xf>
    <xf numFmtId="14" fontId="52" fillId="3" borderId="1" xfId="0" applyNumberFormat="1" applyFont="1" applyFill="1" applyBorder="1" applyAlignment="1">
      <alignment horizontal="left"/>
    </xf>
    <xf numFmtId="17" fontId="82" fillId="2" borderId="1" xfId="0" applyNumberFormat="1" applyFont="1" applyFill="1" applyBorder="1" applyAlignment="1"/>
    <xf numFmtId="164" fontId="89" fillId="0" borderId="1" xfId="0" applyNumberFormat="1" applyFont="1" applyFill="1" applyBorder="1" applyAlignment="1">
      <alignment horizontal="center"/>
    </xf>
    <xf numFmtId="2" fontId="34" fillId="0" borderId="1" xfId="0" applyNumberFormat="1" applyFont="1" applyBorder="1" applyAlignment="1">
      <alignment horizontal="left"/>
    </xf>
    <xf numFmtId="14" fontId="52" fillId="2" borderId="1" xfId="0" applyNumberFormat="1" applyFont="1" applyFill="1" applyBorder="1"/>
    <xf numFmtId="0" fontId="82" fillId="0" borderId="1" xfId="0" applyFont="1" applyFill="1" applyBorder="1" applyAlignment="1">
      <alignment horizontal="left"/>
    </xf>
    <xf numFmtId="0" fontId="52" fillId="0" borderId="1" xfId="0" applyFont="1" applyFill="1" applyBorder="1" applyAlignment="1">
      <alignment horizontal="left"/>
    </xf>
    <xf numFmtId="0" fontId="82" fillId="0" borderId="1" xfId="0" applyFont="1" applyFill="1" applyBorder="1" applyAlignment="1">
      <alignment horizontal="center"/>
    </xf>
    <xf numFmtId="14" fontId="82" fillId="0" borderId="1" xfId="0" applyNumberFormat="1" applyFont="1" applyFill="1" applyBorder="1" applyAlignment="1">
      <alignment horizontal="left"/>
    </xf>
    <xf numFmtId="14" fontId="82" fillId="0" borderId="1" xfId="0" applyNumberFormat="1" applyFont="1" applyFill="1" applyBorder="1" applyAlignment="1">
      <alignment horizontal="right"/>
    </xf>
    <xf numFmtId="14" fontId="52" fillId="0" borderId="1" xfId="0" applyNumberFormat="1" applyFont="1" applyFill="1" applyBorder="1" applyAlignment="1">
      <alignment horizontal="left"/>
    </xf>
    <xf numFmtId="0" fontId="8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/>
    <xf numFmtId="14" fontId="52" fillId="0" borderId="1" xfId="0" applyNumberFormat="1" applyFont="1" applyFill="1" applyBorder="1" applyAlignment="1"/>
    <xf numFmtId="16" fontId="82" fillId="0" borderId="1" xfId="0" applyNumberFormat="1" applyFont="1" applyFill="1" applyBorder="1" applyAlignment="1"/>
    <xf numFmtId="0" fontId="83" fillId="0" borderId="1" xfId="0" applyFont="1" applyFill="1" applyBorder="1" applyAlignment="1">
      <alignment horizontal="right"/>
    </xf>
    <xf numFmtId="2" fontId="55" fillId="0" borderId="1" xfId="0" applyNumberFormat="1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center"/>
    </xf>
    <xf numFmtId="2" fontId="84" fillId="0" borderId="1" xfId="0" applyNumberFormat="1" applyFont="1" applyFill="1" applyBorder="1" applyAlignment="1">
      <alignment horizontal="center"/>
    </xf>
    <xf numFmtId="2" fontId="85" fillId="8" borderId="1" xfId="0" applyNumberFormat="1" applyFont="1" applyFill="1" applyBorder="1" applyAlignment="1">
      <alignment horizontal="center" vertical="center"/>
    </xf>
    <xf numFmtId="0" fontId="34" fillId="8" borderId="1" xfId="0" applyFont="1" applyFill="1" applyBorder="1"/>
    <xf numFmtId="2" fontId="2" fillId="8" borderId="1" xfId="0" applyNumberFormat="1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left"/>
    </xf>
    <xf numFmtId="2" fontId="0" fillId="8" borderId="1" xfId="0" applyNumberFormat="1" applyFill="1" applyBorder="1" applyAlignment="1">
      <alignment horizontal="left"/>
    </xf>
    <xf numFmtId="0" fontId="2" fillId="8" borderId="17" xfId="0" applyFont="1" applyFill="1" applyBorder="1"/>
    <xf numFmtId="0" fontId="2" fillId="8" borderId="1" xfId="0" applyFont="1" applyFill="1" applyBorder="1"/>
    <xf numFmtId="2" fontId="34" fillId="8" borderId="1" xfId="0" applyNumberFormat="1" applyFont="1" applyFill="1" applyBorder="1"/>
    <xf numFmtId="2" fontId="71" fillId="8" borderId="1" xfId="0" applyNumberFormat="1" applyFont="1" applyFill="1" applyBorder="1"/>
    <xf numFmtId="2" fontId="85" fillId="8" borderId="1" xfId="3" applyNumberFormat="1" applyFont="1" applyFill="1" applyBorder="1" applyAlignment="1">
      <alignment horizontal="center" vertical="top"/>
    </xf>
    <xf numFmtId="2" fontId="85" fillId="8" borderId="1" xfId="0" applyNumberFormat="1" applyFont="1" applyFill="1" applyBorder="1" applyAlignment="1">
      <alignment horizontal="center"/>
    </xf>
    <xf numFmtId="0" fontId="56" fillId="8" borderId="1" xfId="0" applyFont="1" applyFill="1" applyBorder="1" applyAlignment="1">
      <alignment horizontal="center"/>
    </xf>
    <xf numFmtId="0" fontId="90" fillId="16" borderId="1" xfId="0" applyFont="1" applyFill="1" applyBorder="1" applyAlignment="1">
      <alignment horizontal="left"/>
    </xf>
    <xf numFmtId="0" fontId="90" fillId="16" borderId="1" xfId="0" applyFont="1" applyFill="1" applyBorder="1" applyAlignment="1">
      <alignment horizontal="right"/>
    </xf>
    <xf numFmtId="0" fontId="53" fillId="16" borderId="1" xfId="0" applyFont="1" applyFill="1" applyBorder="1" applyAlignment="1">
      <alignment horizontal="left"/>
    </xf>
    <xf numFmtId="0" fontId="90" fillId="16" borderId="1" xfId="0" applyFont="1" applyFill="1" applyBorder="1" applyAlignment="1">
      <alignment horizontal="center"/>
    </xf>
    <xf numFmtId="14" fontId="90" fillId="16" borderId="1" xfId="0" applyNumberFormat="1" applyFont="1" applyFill="1" applyBorder="1" applyAlignment="1">
      <alignment horizontal="left"/>
    </xf>
    <xf numFmtId="14" fontId="90" fillId="16" borderId="1" xfId="0" applyNumberFormat="1" applyFont="1" applyFill="1" applyBorder="1" applyAlignment="1">
      <alignment horizontal="right"/>
    </xf>
    <xf numFmtId="14" fontId="53" fillId="16" borderId="1" xfId="0" applyNumberFormat="1" applyFont="1" applyFill="1" applyBorder="1" applyAlignment="1">
      <alignment horizontal="left"/>
    </xf>
    <xf numFmtId="0" fontId="90" fillId="16" borderId="1" xfId="0" applyNumberFormat="1" applyFont="1" applyFill="1" applyBorder="1" applyAlignment="1">
      <alignment horizontal="center"/>
    </xf>
    <xf numFmtId="0" fontId="0" fillId="9" borderId="0" xfId="0" applyFill="1"/>
    <xf numFmtId="0" fontId="34" fillId="9" borderId="1" xfId="0" applyFont="1" applyFill="1" applyBorder="1"/>
    <xf numFmtId="0" fontId="34" fillId="16" borderId="1" xfId="0" applyFont="1" applyFill="1" applyBorder="1"/>
    <xf numFmtId="0" fontId="71" fillId="16" borderId="1" xfId="0" applyFont="1" applyFill="1" applyBorder="1"/>
    <xf numFmtId="2" fontId="34" fillId="16" borderId="1" xfId="0" applyNumberFormat="1" applyFont="1" applyFill="1" applyBorder="1"/>
    <xf numFmtId="2" fontId="85" fillId="16" borderId="1" xfId="3" applyNumberFormat="1" applyFont="1" applyFill="1" applyBorder="1" applyAlignment="1">
      <alignment horizontal="center" vertical="top"/>
    </xf>
    <xf numFmtId="2" fontId="85" fillId="16" borderId="1" xfId="0" applyNumberFormat="1" applyFont="1" applyFill="1" applyBorder="1" applyAlignment="1">
      <alignment horizontal="center"/>
    </xf>
    <xf numFmtId="0" fontId="34" fillId="16" borderId="1" xfId="0" applyFont="1" applyFill="1" applyBorder="1" applyAlignment="1">
      <alignment horizontal="center"/>
    </xf>
    <xf numFmtId="2" fontId="34" fillId="16" borderId="1" xfId="0" applyNumberFormat="1" applyFont="1" applyFill="1" applyBorder="1" applyAlignment="1">
      <alignment horizontal="center"/>
    </xf>
    <xf numFmtId="2" fontId="34" fillId="16" borderId="1" xfId="0" applyNumberFormat="1" applyFont="1" applyFill="1" applyBorder="1" applyAlignment="1">
      <alignment horizontal="left"/>
    </xf>
    <xf numFmtId="0" fontId="34" fillId="16" borderId="17" xfId="0" applyFont="1" applyFill="1" applyBorder="1"/>
    <xf numFmtId="0" fontId="82" fillId="0" borderId="1" xfId="0" applyFont="1" applyBorder="1"/>
    <xf numFmtId="0" fontId="52" fillId="0" borderId="1" xfId="0" applyFont="1" applyBorder="1"/>
    <xf numFmtId="14" fontId="52" fillId="0" borderId="1" xfId="0" applyNumberFormat="1" applyFont="1" applyBorder="1"/>
    <xf numFmtId="0" fontId="34" fillId="17" borderId="1" xfId="0" applyFont="1" applyFill="1" applyBorder="1"/>
    <xf numFmtId="0" fontId="71" fillId="17" borderId="1" xfId="0" applyFont="1" applyFill="1" applyBorder="1"/>
    <xf numFmtId="2" fontId="34" fillId="17" borderId="1" xfId="0" applyNumberFormat="1" applyFont="1" applyFill="1" applyBorder="1"/>
    <xf numFmtId="0" fontId="82" fillId="0" borderId="1" xfId="0" applyFont="1" applyFill="1" applyBorder="1"/>
    <xf numFmtId="2" fontId="34" fillId="0" borderId="1" xfId="3" applyNumberFormat="1" applyFont="1" applyFill="1" applyBorder="1" applyAlignment="1">
      <alignment vertical="top"/>
    </xf>
    <xf numFmtId="0" fontId="34" fillId="17" borderId="1" xfId="0" applyFont="1" applyFill="1" applyBorder="1" applyAlignment="1">
      <alignment horizontal="center"/>
    </xf>
    <xf numFmtId="14" fontId="52" fillId="2" borderId="1" xfId="0" applyNumberFormat="1" applyFont="1" applyFill="1" applyBorder="1" applyAlignment="1">
      <alignment horizontal="left"/>
    </xf>
    <xf numFmtId="0" fontId="88" fillId="0" borderId="1" xfId="0" applyFont="1" applyFill="1" applyBorder="1"/>
    <xf numFmtId="0" fontId="88" fillId="0" borderId="1" xfId="0" applyFont="1" applyFill="1" applyBorder="1" applyAlignment="1">
      <alignment horizontal="right"/>
    </xf>
    <xf numFmtId="0" fontId="91" fillId="0" borderId="1" xfId="0" applyFont="1" applyFill="1" applyBorder="1"/>
    <xf numFmtId="0" fontId="88" fillId="0" borderId="1" xfId="0" applyFont="1" applyFill="1" applyBorder="1" applyAlignment="1">
      <alignment horizontal="center"/>
    </xf>
    <xf numFmtId="14" fontId="88" fillId="0" borderId="1" xfId="0" applyNumberFormat="1" applyFont="1" applyFill="1" applyBorder="1" applyAlignment="1">
      <alignment horizontal="left"/>
    </xf>
    <xf numFmtId="14" fontId="88" fillId="0" borderId="1" xfId="0" applyNumberFormat="1" applyFont="1" applyFill="1" applyBorder="1" applyAlignment="1">
      <alignment horizontal="right"/>
    </xf>
    <xf numFmtId="14" fontId="91" fillId="0" borderId="1" xfId="0" applyNumberFormat="1" applyFont="1" applyFill="1" applyBorder="1" applyAlignment="1">
      <alignment horizontal="left"/>
    </xf>
    <xf numFmtId="0" fontId="88" fillId="0" borderId="1" xfId="0" applyNumberFormat="1" applyFont="1" applyFill="1" applyBorder="1" applyAlignment="1">
      <alignment horizontal="center"/>
    </xf>
    <xf numFmtId="2" fontId="92" fillId="0" borderId="1" xfId="0" applyNumberFormat="1" applyFont="1" applyFill="1" applyBorder="1" applyAlignment="1">
      <alignment horizontal="center"/>
    </xf>
    <xf numFmtId="2" fontId="93" fillId="0" borderId="1" xfId="0" applyNumberFormat="1" applyFont="1" applyFill="1" applyBorder="1" applyAlignment="1">
      <alignment horizontal="center"/>
    </xf>
    <xf numFmtId="0" fontId="92" fillId="0" borderId="1" xfId="0" applyFont="1" applyFill="1" applyBorder="1"/>
    <xf numFmtId="0" fontId="69" fillId="0" borderId="1" xfId="0" applyFont="1" applyFill="1" applyBorder="1"/>
    <xf numFmtId="2" fontId="2" fillId="0" borderId="1" xfId="0" applyNumberFormat="1" applyFont="1" applyFill="1" applyBorder="1"/>
    <xf numFmtId="2" fontId="17" fillId="0" borderId="1" xfId="3" applyNumberFormat="1" applyFont="1" applyFill="1" applyBorder="1" applyAlignment="1">
      <alignment horizontal="center" vertical="top"/>
    </xf>
    <xf numFmtId="2" fontId="17" fillId="0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left"/>
    </xf>
    <xf numFmtId="2" fontId="0" fillId="0" borderId="0" xfId="0" applyNumberFormat="1" applyFill="1"/>
    <xf numFmtId="2" fontId="0" fillId="0" borderId="1" xfId="0" applyNumberFormat="1" applyFill="1" applyBorder="1" applyAlignment="1">
      <alignment horizontal="left"/>
    </xf>
    <xf numFmtId="0" fontId="0" fillId="0" borderId="1" xfId="0" applyFill="1" applyBorder="1"/>
    <xf numFmtId="0" fontId="2" fillId="17" borderId="1" xfId="0" applyFont="1" applyFill="1" applyBorder="1" applyAlignment="1">
      <alignment horizontal="center"/>
    </xf>
    <xf numFmtId="16" fontId="82" fillId="2" borderId="1" xfId="0" applyNumberFormat="1" applyFont="1" applyFill="1" applyBorder="1" applyAlignment="1">
      <alignment horizontal="left"/>
    </xf>
    <xf numFmtId="2" fontId="17" fillId="17" borderId="1" xfId="0" applyNumberFormat="1" applyFont="1" applyFill="1" applyBorder="1" applyAlignment="1">
      <alignment horizontal="center"/>
    </xf>
    <xf numFmtId="0" fontId="82" fillId="8" borderId="1" xfId="0" applyFont="1" applyFill="1" applyBorder="1" applyAlignment="1"/>
    <xf numFmtId="0" fontId="82" fillId="8" borderId="1" xfId="0" applyFont="1" applyFill="1" applyBorder="1" applyAlignment="1">
      <alignment horizontal="left"/>
    </xf>
    <xf numFmtId="0" fontId="83" fillId="8" borderId="1" xfId="0" applyFont="1" applyFill="1" applyBorder="1" applyAlignment="1">
      <alignment horizontal="right"/>
    </xf>
    <xf numFmtId="0" fontId="52" fillId="8" borderId="1" xfId="0" applyFont="1" applyFill="1" applyBorder="1" applyAlignment="1"/>
    <xf numFmtId="0" fontId="82" fillId="8" borderId="1" xfId="0" applyFont="1" applyFill="1" applyBorder="1" applyAlignment="1">
      <alignment horizontal="center"/>
    </xf>
    <xf numFmtId="14" fontId="82" fillId="8" borderId="1" xfId="0" applyNumberFormat="1" applyFont="1" applyFill="1" applyBorder="1" applyAlignment="1">
      <alignment horizontal="left"/>
    </xf>
    <xf numFmtId="14" fontId="82" fillId="8" borderId="1" xfId="0" applyNumberFormat="1" applyFont="1" applyFill="1" applyBorder="1" applyAlignment="1">
      <alignment horizontal="right"/>
    </xf>
    <xf numFmtId="14" fontId="52" fillId="8" borderId="1" xfId="0" applyNumberFormat="1" applyFont="1" applyFill="1" applyBorder="1" applyAlignment="1"/>
    <xf numFmtId="0" fontId="82" fillId="8" borderId="1" xfId="0" applyNumberFormat="1" applyFont="1" applyFill="1" applyBorder="1" applyAlignment="1">
      <alignment horizontal="center"/>
    </xf>
    <xf numFmtId="0" fontId="94" fillId="8" borderId="1" xfId="0" applyFont="1" applyFill="1" applyBorder="1"/>
    <xf numFmtId="2" fontId="17" fillId="8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34" fillId="8" borderId="1" xfId="0" applyNumberFormat="1" applyFont="1" applyFill="1" applyBorder="1" applyAlignment="1">
      <alignment horizontal="left"/>
    </xf>
    <xf numFmtId="16" fontId="82" fillId="3" borderId="1" xfId="0" applyNumberFormat="1" applyFont="1" applyFill="1" applyBorder="1" applyAlignment="1"/>
    <xf numFmtId="0" fontId="82" fillId="8" borderId="1" xfId="0" applyFont="1" applyFill="1" applyBorder="1"/>
    <xf numFmtId="0" fontId="52" fillId="8" borderId="1" xfId="0" applyFont="1" applyFill="1" applyBorder="1"/>
    <xf numFmtId="14" fontId="52" fillId="8" borderId="1" xfId="0" applyNumberFormat="1" applyFont="1" applyFill="1" applyBorder="1" applyAlignment="1">
      <alignment horizontal="left"/>
    </xf>
    <xf numFmtId="14" fontId="52" fillId="0" borderId="1" xfId="0" applyNumberFormat="1" applyFont="1" applyFill="1" applyBorder="1"/>
    <xf numFmtId="164" fontId="2" fillId="0" borderId="1" xfId="0" applyNumberFormat="1" applyFont="1" applyBorder="1"/>
    <xf numFmtId="164" fontId="2" fillId="17" borderId="1" xfId="0" applyNumberFormat="1" applyFont="1" applyFill="1" applyBorder="1"/>
    <xf numFmtId="0" fontId="88" fillId="2" borderId="1" xfId="0" applyFont="1" applyFill="1" applyBorder="1" applyAlignment="1"/>
    <xf numFmtId="0" fontId="2" fillId="17" borderId="1" xfId="0" applyFont="1" applyFill="1" applyBorder="1"/>
    <xf numFmtId="0" fontId="52" fillId="2" borderId="1" xfId="0" applyFont="1" applyFill="1" applyBorder="1"/>
    <xf numFmtId="2" fontId="19" fillId="2" borderId="1" xfId="0" applyNumberFormat="1" applyFont="1" applyFill="1" applyBorder="1" applyAlignment="1">
      <alignment horizontal="center"/>
    </xf>
    <xf numFmtId="2" fontId="84" fillId="2" borderId="1" xfId="0" applyNumberFormat="1" applyFont="1" applyFill="1" applyBorder="1" applyAlignment="1">
      <alignment horizontal="center"/>
    </xf>
    <xf numFmtId="0" fontId="55" fillId="2" borderId="1" xfId="0" applyFont="1" applyFill="1" applyBorder="1"/>
    <xf numFmtId="0" fontId="34" fillId="2" borderId="1" xfId="0" applyFont="1" applyFill="1" applyBorder="1"/>
    <xf numFmtId="0" fontId="71" fillId="2" borderId="1" xfId="0" applyFont="1" applyFill="1" applyBorder="1"/>
    <xf numFmtId="2" fontId="34" fillId="2" borderId="1" xfId="0" applyNumberFormat="1" applyFont="1" applyFill="1" applyBorder="1"/>
    <xf numFmtId="2" fontId="85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left"/>
    </xf>
    <xf numFmtId="2" fontId="0" fillId="2" borderId="1" xfId="0" applyNumberFormat="1" applyFill="1" applyBorder="1" applyAlignment="1">
      <alignment horizontal="left"/>
    </xf>
    <xf numFmtId="0" fontId="2" fillId="2" borderId="17" xfId="0" applyFont="1" applyFill="1" applyBorder="1"/>
    <xf numFmtId="0" fontId="2" fillId="2" borderId="1" xfId="0" applyFont="1" applyFill="1" applyBorder="1"/>
    <xf numFmtId="0" fontId="0" fillId="2" borderId="0" xfId="0" applyFill="1"/>
    <xf numFmtId="164" fontId="94" fillId="17" borderId="1" xfId="0" applyNumberFormat="1" applyFont="1" applyFill="1" applyBorder="1"/>
    <xf numFmtId="1" fontId="34" fillId="0" borderId="1" xfId="0" applyNumberFormat="1" applyFont="1" applyFill="1" applyBorder="1"/>
    <xf numFmtId="17" fontId="82" fillId="3" borderId="1" xfId="0" applyNumberFormat="1" applyFont="1" applyFill="1" applyBorder="1" applyAlignment="1">
      <alignment horizontal="left"/>
    </xf>
    <xf numFmtId="0" fontId="52" fillId="3" borderId="1" xfId="0" applyFont="1" applyFill="1" applyBorder="1" applyAlignment="1">
      <alignment horizontal="left"/>
    </xf>
    <xf numFmtId="16" fontId="82" fillId="2" borderId="1" xfId="0" applyNumberFormat="1" applyFont="1" applyFill="1" applyBorder="1" applyAlignment="1"/>
    <xf numFmtId="0" fontId="13" fillId="16" borderId="1" xfId="0" applyFont="1" applyFill="1" applyBorder="1"/>
    <xf numFmtId="0" fontId="82" fillId="16" borderId="1" xfId="0" applyFont="1" applyFill="1" applyBorder="1" applyAlignment="1">
      <alignment horizontal="left"/>
    </xf>
    <xf numFmtId="0" fontId="83" fillId="16" borderId="1" xfId="0" applyFont="1" applyFill="1" applyBorder="1" applyAlignment="1">
      <alignment horizontal="right"/>
    </xf>
    <xf numFmtId="0" fontId="52" fillId="16" borderId="1" xfId="0" applyFont="1" applyFill="1" applyBorder="1"/>
    <xf numFmtId="0" fontId="13" fillId="16" borderId="1" xfId="0" applyFont="1" applyFill="1" applyBorder="1" applyAlignment="1">
      <alignment horizontal="center"/>
    </xf>
    <xf numFmtId="14" fontId="13" fillId="16" borderId="1" xfId="0" applyNumberFormat="1" applyFont="1" applyFill="1" applyBorder="1" applyAlignment="1">
      <alignment horizontal="left"/>
    </xf>
    <xf numFmtId="14" fontId="82" fillId="16" borderId="1" xfId="0" applyNumberFormat="1" applyFont="1" applyFill="1" applyBorder="1" applyAlignment="1">
      <alignment horizontal="right"/>
    </xf>
    <xf numFmtId="14" fontId="52" fillId="16" borderId="1" xfId="0" applyNumberFormat="1" applyFont="1" applyFill="1" applyBorder="1" applyAlignment="1"/>
    <xf numFmtId="14" fontId="13" fillId="0" borderId="1" xfId="0" applyNumberFormat="1" applyFont="1" applyBorder="1" applyAlignment="1">
      <alignment horizontal="left"/>
    </xf>
    <xf numFmtId="0" fontId="2" fillId="16" borderId="1" xfId="0" applyFont="1" applyFill="1" applyBorder="1"/>
    <xf numFmtId="0" fontId="55" fillId="16" borderId="1" xfId="0" applyFont="1" applyFill="1" applyBorder="1"/>
    <xf numFmtId="0" fontId="17" fillId="16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2" fontId="2" fillId="16" borderId="1" xfId="0" applyNumberFormat="1" applyFont="1" applyFill="1" applyBorder="1" applyAlignment="1">
      <alignment horizontal="center"/>
    </xf>
    <xf numFmtId="2" fontId="2" fillId="16" borderId="1" xfId="0" applyNumberFormat="1" applyFont="1" applyFill="1" applyBorder="1" applyAlignment="1">
      <alignment horizontal="left"/>
    </xf>
    <xf numFmtId="2" fontId="0" fillId="16" borderId="1" xfId="0" applyNumberFormat="1" applyFill="1" applyBorder="1" applyAlignment="1">
      <alignment horizontal="left"/>
    </xf>
    <xf numFmtId="0" fontId="0" fillId="16" borderId="1" xfId="0" applyFill="1" applyBorder="1"/>
    <xf numFmtId="0" fontId="2" fillId="16" borderId="17" xfId="0" applyFont="1" applyFill="1" applyBorder="1"/>
    <xf numFmtId="0" fontId="0" fillId="16" borderId="0" xfId="0" applyFill="1"/>
    <xf numFmtId="2" fontId="71" fillId="17" borderId="1" xfId="0" applyNumberFormat="1" applyFont="1" applyFill="1" applyBorder="1"/>
    <xf numFmtId="2" fontId="95" fillId="0" borderId="1" xfId="0" applyNumberFormat="1" applyFont="1" applyBorder="1" applyAlignment="1">
      <alignment horizontal="center"/>
    </xf>
    <xf numFmtId="14" fontId="91" fillId="15" borderId="1" xfId="0" applyNumberFormat="1" applyFont="1" applyFill="1" applyBorder="1" applyAlignment="1"/>
    <xf numFmtId="2" fontId="34" fillId="0" borderId="1" xfId="0" applyNumberFormat="1" applyFont="1" applyBorder="1" applyAlignment="1">
      <alignment horizontal="center" vertical="center"/>
    </xf>
    <xf numFmtId="2" fontId="34" fillId="0" borderId="1" xfId="0" applyNumberFormat="1" applyFont="1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14" fontId="91" fillId="15" borderId="1" xfId="0" applyNumberFormat="1" applyFont="1" applyFill="1" applyBorder="1" applyAlignment="1">
      <alignment horizontal="left"/>
    </xf>
    <xf numFmtId="14" fontId="91" fillId="15" borderId="1" xfId="0" applyNumberFormat="1" applyFont="1" applyFill="1" applyBorder="1"/>
    <xf numFmtId="2" fontId="55" fillId="8" borderId="1" xfId="0" applyNumberFormat="1" applyFont="1" applyFill="1" applyBorder="1" applyAlignment="1">
      <alignment horizontal="center"/>
    </xf>
    <xf numFmtId="2" fontId="19" fillId="8" borderId="1" xfId="0" applyNumberFormat="1" applyFont="1" applyFill="1" applyBorder="1" applyAlignment="1">
      <alignment horizontal="center"/>
    </xf>
    <xf numFmtId="2" fontId="84" fillId="8" borderId="1" xfId="0" applyNumberFormat="1" applyFont="1" applyFill="1" applyBorder="1" applyAlignment="1">
      <alignment horizontal="center"/>
    </xf>
    <xf numFmtId="0" fontId="90" fillId="16" borderId="1" xfId="0" applyFont="1" applyFill="1" applyBorder="1" applyAlignment="1"/>
    <xf numFmtId="0" fontId="52" fillId="16" borderId="1" xfId="0" applyFont="1" applyFill="1" applyBorder="1" applyAlignment="1"/>
    <xf numFmtId="0" fontId="82" fillId="16" borderId="1" xfId="0" applyFont="1" applyFill="1" applyBorder="1" applyAlignment="1">
      <alignment horizontal="center"/>
    </xf>
    <xf numFmtId="14" fontId="82" fillId="16" borderId="1" xfId="0" applyNumberFormat="1" applyFont="1" applyFill="1" applyBorder="1" applyAlignment="1">
      <alignment horizontal="left"/>
    </xf>
    <xf numFmtId="0" fontId="82" fillId="16" borderId="1" xfId="0" applyNumberFormat="1" applyFont="1" applyFill="1" applyBorder="1" applyAlignment="1">
      <alignment horizontal="center"/>
    </xf>
    <xf numFmtId="0" fontId="85" fillId="16" borderId="1" xfId="0" applyFont="1" applyFill="1" applyBorder="1" applyAlignment="1">
      <alignment horizontal="center"/>
    </xf>
    <xf numFmtId="0" fontId="82" fillId="16" borderId="1" xfId="0" applyFont="1" applyFill="1" applyBorder="1"/>
    <xf numFmtId="14" fontId="52" fillId="16" borderId="1" xfId="0" applyNumberFormat="1" applyFont="1" applyFill="1" applyBorder="1" applyAlignment="1">
      <alignment horizontal="left"/>
    </xf>
    <xf numFmtId="2" fontId="85" fillId="16" borderId="1" xfId="0" applyNumberFormat="1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/>
    </xf>
    <xf numFmtId="0" fontId="34" fillId="0" borderId="0" xfId="0" applyFont="1" applyFill="1" applyBorder="1"/>
    <xf numFmtId="0" fontId="56" fillId="0" borderId="1" xfId="0" applyFont="1" applyFill="1" applyBorder="1" applyAlignment="1">
      <alignment horizontal="center"/>
    </xf>
    <xf numFmtId="2" fontId="34" fillId="0" borderId="1" xfId="0" applyNumberFormat="1" applyFont="1" applyFill="1" applyBorder="1" applyAlignment="1">
      <alignment horizontal="center"/>
    </xf>
    <xf numFmtId="2" fontId="34" fillId="0" borderId="1" xfId="0" applyNumberFormat="1" applyFont="1" applyFill="1" applyBorder="1" applyAlignment="1">
      <alignment horizontal="left"/>
    </xf>
    <xf numFmtId="2" fontId="55" fillId="16" borderId="1" xfId="0" applyNumberFormat="1" applyFont="1" applyFill="1" applyBorder="1" applyAlignment="1">
      <alignment horizontal="center"/>
    </xf>
    <xf numFmtId="2" fontId="19" fillId="16" borderId="1" xfId="0" applyNumberFormat="1" applyFont="1" applyFill="1" applyBorder="1" applyAlignment="1">
      <alignment horizontal="center"/>
    </xf>
    <xf numFmtId="2" fontId="84" fillId="16" borderId="1" xfId="0" applyNumberFormat="1" applyFont="1" applyFill="1" applyBorder="1" applyAlignment="1">
      <alignment horizontal="center"/>
    </xf>
    <xf numFmtId="2" fontId="34" fillId="16" borderId="1" xfId="3" applyNumberFormat="1" applyFont="1" applyFill="1" applyBorder="1" applyAlignment="1">
      <alignment vertical="top"/>
    </xf>
    <xf numFmtId="2" fontId="89" fillId="16" borderId="1" xfId="0" applyNumberFormat="1" applyFont="1" applyFill="1" applyBorder="1" applyAlignment="1">
      <alignment horizontal="center"/>
    </xf>
    <xf numFmtId="0" fontId="94" fillId="16" borderId="1" xfId="0" applyFont="1" applyFill="1" applyBorder="1" applyAlignment="1">
      <alignment horizontal="center"/>
    </xf>
    <xf numFmtId="2" fontId="55" fillId="14" borderId="1" xfId="0" applyNumberFormat="1" applyFont="1" applyFill="1" applyBorder="1"/>
    <xf numFmtId="0" fontId="52" fillId="2" borderId="1" xfId="0" applyFont="1" applyFill="1" applyBorder="1" applyAlignment="1">
      <alignment horizontal="left"/>
    </xf>
    <xf numFmtId="0" fontId="82" fillId="16" borderId="1" xfId="0" applyFont="1" applyFill="1" applyBorder="1" applyAlignment="1"/>
    <xf numFmtId="0" fontId="56" fillId="16" borderId="1" xfId="0" applyFont="1" applyFill="1" applyBorder="1" applyAlignment="1">
      <alignment horizontal="center"/>
    </xf>
    <xf numFmtId="0" fontId="88" fillId="0" borderId="1" xfId="0" applyFont="1" applyFill="1" applyBorder="1" applyAlignment="1"/>
    <xf numFmtId="0" fontId="88" fillId="2" borderId="1" xfId="0" applyFont="1" applyFill="1" applyBorder="1" applyAlignment="1">
      <alignment horizontal="right"/>
    </xf>
    <xf numFmtId="0" fontId="91" fillId="2" borderId="1" xfId="0" applyFont="1" applyFill="1" applyBorder="1" applyAlignment="1"/>
    <xf numFmtId="14" fontId="91" fillId="0" borderId="1" xfId="0" applyNumberFormat="1" applyFont="1" applyFill="1" applyBorder="1" applyAlignment="1"/>
    <xf numFmtId="2" fontId="17" fillId="16" borderId="1" xfId="0" applyNumberFormat="1" applyFont="1" applyFill="1" applyBorder="1" applyAlignment="1">
      <alignment horizontal="center"/>
    </xf>
    <xf numFmtId="2" fontId="34" fillId="16" borderId="1" xfId="0" applyNumberFormat="1" applyFont="1" applyFill="1" applyBorder="1" applyAlignment="1">
      <alignment horizontal="center" vertical="center"/>
    </xf>
    <xf numFmtId="2" fontId="34" fillId="16" borderId="1" xfId="0" applyNumberFormat="1" applyFont="1" applyFill="1" applyBorder="1" applyAlignment="1">
      <alignment horizontal="left" vertical="center"/>
    </xf>
    <xf numFmtId="2" fontId="0" fillId="16" borderId="1" xfId="0" applyNumberFormat="1" applyFill="1" applyBorder="1" applyAlignment="1">
      <alignment horizontal="left" vertical="center"/>
    </xf>
    <xf numFmtId="0" fontId="0" fillId="16" borderId="1" xfId="0" applyFill="1" applyBorder="1" applyAlignment="1">
      <alignment vertical="center"/>
    </xf>
    <xf numFmtId="2" fontId="85" fillId="17" borderId="1" xfId="0" applyNumberFormat="1" applyFont="1" applyFill="1" applyBorder="1" applyAlignment="1">
      <alignment horizontal="center"/>
    </xf>
    <xf numFmtId="0" fontId="88" fillId="16" borderId="1" xfId="0" applyFont="1" applyFill="1" applyBorder="1" applyAlignment="1">
      <alignment horizontal="left"/>
    </xf>
    <xf numFmtId="0" fontId="88" fillId="16" borderId="1" xfId="0" applyFont="1" applyFill="1" applyBorder="1" applyAlignment="1">
      <alignment horizontal="right"/>
    </xf>
    <xf numFmtId="14" fontId="18" fillId="16" borderId="1" xfId="0" applyNumberFormat="1" applyFont="1" applyFill="1" applyBorder="1"/>
    <xf numFmtId="14" fontId="37" fillId="15" borderId="1" xfId="0" applyNumberFormat="1" applyFont="1" applyFill="1" applyBorder="1"/>
    <xf numFmtId="0" fontId="0" fillId="16" borderId="1" xfId="0" applyNumberFormat="1" applyFill="1" applyBorder="1" applyAlignment="1">
      <alignment horizontal="center"/>
    </xf>
    <xf numFmtId="0" fontId="94" fillId="16" borderId="1" xfId="0" applyFont="1" applyFill="1" applyBorder="1"/>
    <xf numFmtId="2" fontId="71" fillId="16" borderId="1" xfId="0" applyNumberFormat="1" applyFont="1" applyFill="1" applyBorder="1"/>
    <xf numFmtId="0" fontId="87" fillId="16" borderId="1" xfId="0" applyFont="1" applyFill="1" applyBorder="1" applyAlignment="1">
      <alignment horizontal="center"/>
    </xf>
    <xf numFmtId="0" fontId="88" fillId="0" borderId="1" xfId="0" applyFont="1" applyBorder="1"/>
    <xf numFmtId="164" fontId="2" fillId="2" borderId="1" xfId="0" applyNumberFormat="1" applyFont="1" applyFill="1" applyBorder="1"/>
    <xf numFmtId="164" fontId="2" fillId="0" borderId="1" xfId="0" applyNumberFormat="1" applyFont="1" applyFill="1" applyBorder="1"/>
    <xf numFmtId="0" fontId="18" fillId="16" borderId="1" xfId="0" applyFont="1" applyFill="1" applyBorder="1"/>
    <xf numFmtId="0" fontId="94" fillId="0" borderId="1" xfId="0" applyFont="1" applyBorder="1" applyAlignment="1">
      <alignment horizontal="center"/>
    </xf>
    <xf numFmtId="17" fontId="82" fillId="0" borderId="1" xfId="0" applyNumberFormat="1" applyFont="1" applyBorder="1"/>
    <xf numFmtId="14" fontId="91" fillId="0" borderId="1" xfId="0" applyNumberFormat="1" applyFont="1" applyFill="1" applyBorder="1"/>
    <xf numFmtId="0" fontId="90" fillId="0" borderId="1" xfId="0" applyFont="1" applyFill="1" applyBorder="1"/>
    <xf numFmtId="0" fontId="90" fillId="2" borderId="1" xfId="0" applyFont="1" applyFill="1" applyBorder="1" applyAlignment="1">
      <alignment horizontal="right"/>
    </xf>
    <xf numFmtId="0" fontId="53" fillId="2" borderId="1" xfId="0" applyFont="1" applyFill="1" applyBorder="1"/>
    <xf numFmtId="0" fontId="90" fillId="0" borderId="1" xfId="0" applyFont="1" applyFill="1" applyBorder="1" applyAlignment="1">
      <alignment horizontal="center"/>
    </xf>
    <xf numFmtId="14" fontId="90" fillId="0" borderId="1" xfId="0" applyNumberFormat="1" applyFont="1" applyFill="1" applyBorder="1" applyAlignment="1">
      <alignment horizontal="left"/>
    </xf>
    <xf numFmtId="14" fontId="90" fillId="0" borderId="1" xfId="0" applyNumberFormat="1" applyFont="1" applyBorder="1" applyAlignment="1">
      <alignment horizontal="right"/>
    </xf>
    <xf numFmtId="14" fontId="53" fillId="0" borderId="1" xfId="0" applyNumberFormat="1" applyFont="1" applyFill="1" applyBorder="1" applyAlignment="1">
      <alignment horizontal="left"/>
    </xf>
    <xf numFmtId="0" fontId="90" fillId="0" borderId="1" xfId="0" applyNumberFormat="1" applyFont="1" applyFill="1" applyBorder="1" applyAlignment="1">
      <alignment horizontal="center"/>
    </xf>
    <xf numFmtId="164" fontId="34" fillId="2" borderId="1" xfId="0" applyNumberFormat="1" applyFont="1" applyFill="1" applyBorder="1"/>
    <xf numFmtId="164" fontId="34" fillId="0" borderId="1" xfId="0" applyNumberFormat="1" applyFont="1" applyFill="1" applyBorder="1"/>
    <xf numFmtId="0" fontId="34" fillId="0" borderId="1" xfId="0" applyNumberFormat="1" applyFont="1" applyFill="1" applyBorder="1"/>
    <xf numFmtId="0" fontId="71" fillId="0" borderId="1" xfId="0" applyNumberFormat="1" applyFont="1" applyFill="1" applyBorder="1"/>
    <xf numFmtId="0" fontId="82" fillId="9" borderId="1" xfId="0" applyFont="1" applyFill="1" applyBorder="1" applyAlignment="1"/>
    <xf numFmtId="0" fontId="83" fillId="9" borderId="1" xfId="0" applyFont="1" applyFill="1" applyBorder="1" applyAlignment="1">
      <alignment horizontal="right"/>
    </xf>
    <xf numFmtId="0" fontId="52" fillId="9" borderId="1" xfId="0" applyFont="1" applyFill="1" applyBorder="1"/>
    <xf numFmtId="0" fontId="82" fillId="9" borderId="1" xfId="0" applyFont="1" applyFill="1" applyBorder="1" applyAlignment="1">
      <alignment horizontal="center"/>
    </xf>
    <xf numFmtId="14" fontId="82" fillId="9" borderId="1" xfId="0" applyNumberFormat="1" applyFont="1" applyFill="1" applyBorder="1" applyAlignment="1">
      <alignment horizontal="left"/>
    </xf>
    <xf numFmtId="14" fontId="82" fillId="9" borderId="1" xfId="0" applyNumberFormat="1" applyFont="1" applyFill="1" applyBorder="1" applyAlignment="1">
      <alignment horizontal="right"/>
    </xf>
    <xf numFmtId="14" fontId="52" fillId="9" borderId="1" xfId="0" applyNumberFormat="1" applyFont="1" applyFill="1" applyBorder="1" applyAlignment="1"/>
    <xf numFmtId="0" fontId="2" fillId="9" borderId="1" xfId="0" applyFont="1" applyFill="1" applyBorder="1"/>
    <xf numFmtId="0" fontId="0" fillId="9" borderId="1" xfId="0" applyFill="1" applyBorder="1"/>
    <xf numFmtId="2" fontId="85" fillId="9" borderId="1" xfId="3" applyNumberFormat="1" applyFont="1" applyFill="1" applyBorder="1" applyAlignment="1">
      <alignment horizontal="center" vertical="top"/>
    </xf>
    <xf numFmtId="2" fontId="85" fillId="9" borderId="1" xfId="0" applyNumberFormat="1" applyFont="1" applyFill="1" applyBorder="1" applyAlignment="1">
      <alignment horizontal="center"/>
    </xf>
    <xf numFmtId="0" fontId="56" fillId="9" borderId="1" xfId="0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left"/>
    </xf>
    <xf numFmtId="2" fontId="0" fillId="9" borderId="1" xfId="0" applyNumberFormat="1" applyFill="1" applyBorder="1" applyAlignment="1">
      <alignment horizontal="left"/>
    </xf>
    <xf numFmtId="0" fontId="2" fillId="9" borderId="17" xfId="0" applyFont="1" applyFill="1" applyBorder="1"/>
    <xf numFmtId="0" fontId="94" fillId="0" borderId="1" xfId="0" applyFont="1" applyBorder="1"/>
    <xf numFmtId="2" fontId="92" fillId="0" borderId="1" xfId="0" applyNumberFormat="1" applyFont="1" applyBorder="1" applyAlignment="1">
      <alignment horizontal="center"/>
    </xf>
    <xf numFmtId="2" fontId="92" fillId="2" borderId="1" xfId="0" applyNumberFormat="1" applyFont="1" applyFill="1" applyBorder="1" applyAlignment="1">
      <alignment horizontal="center"/>
    </xf>
    <xf numFmtId="2" fontId="93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2" fillId="14" borderId="1" xfId="0" applyFont="1" applyFill="1" applyBorder="1"/>
    <xf numFmtId="2" fontId="93" fillId="2" borderId="1" xfId="0" applyNumberFormat="1" applyFont="1" applyFill="1" applyBorder="1" applyAlignment="1">
      <alignment horizontal="center"/>
    </xf>
    <xf numFmtId="0" fontId="92" fillId="2" borderId="1" xfId="0" applyFont="1" applyFill="1" applyBorder="1"/>
    <xf numFmtId="14" fontId="82" fillId="0" borderId="1" xfId="0" applyNumberFormat="1" applyFont="1" applyBorder="1" applyAlignment="1"/>
    <xf numFmtId="16" fontId="82" fillId="9" borderId="1" xfId="0" applyNumberFormat="1" applyFont="1" applyFill="1" applyBorder="1" applyAlignment="1"/>
    <xf numFmtId="0" fontId="52" fillId="9" borderId="1" xfId="0" applyFont="1" applyFill="1" applyBorder="1" applyAlignment="1"/>
    <xf numFmtId="0" fontId="82" fillId="9" borderId="1" xfId="0" applyNumberFormat="1" applyFont="1" applyFill="1" applyBorder="1" applyAlignment="1">
      <alignment horizontal="center"/>
    </xf>
    <xf numFmtId="0" fontId="88" fillId="2" borderId="1" xfId="0" applyFont="1" applyFill="1" applyBorder="1"/>
    <xf numFmtId="164" fontId="55" fillId="0" borderId="1" xfId="0" applyNumberFormat="1" applyFont="1" applyBorder="1" applyAlignment="1">
      <alignment horizontal="center"/>
    </xf>
    <xf numFmtId="164" fontId="55" fillId="2" borderId="1" xfId="0" applyNumberFormat="1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164" fontId="84" fillId="0" borderId="1" xfId="0" applyNumberFormat="1" applyFont="1" applyBorder="1" applyAlignment="1">
      <alignment horizontal="center"/>
    </xf>
    <xf numFmtId="0" fontId="88" fillId="0" borderId="1" xfId="0" applyFont="1" applyFill="1" applyBorder="1" applyAlignment="1">
      <alignment horizontal="left"/>
    </xf>
    <xf numFmtId="0" fontId="91" fillId="0" borderId="1" xfId="0" applyFont="1" applyFill="1" applyBorder="1" applyAlignment="1"/>
    <xf numFmtId="2" fontId="69" fillId="0" borderId="1" xfId="0" applyNumberFormat="1" applyFont="1" applyFill="1" applyBorder="1"/>
    <xf numFmtId="2" fontId="96" fillId="0" borderId="1" xfId="3" applyNumberFormat="1" applyFont="1" applyFill="1" applyBorder="1" applyAlignment="1">
      <alignment vertical="top"/>
    </xf>
    <xf numFmtId="2" fontId="97" fillId="0" borderId="1" xfId="0" applyNumberFormat="1" applyFont="1" applyFill="1" applyBorder="1" applyAlignment="1">
      <alignment horizontal="center"/>
    </xf>
    <xf numFmtId="17" fontId="82" fillId="3" borderId="1" xfId="0" applyNumberFormat="1" applyFont="1" applyFill="1" applyBorder="1" applyAlignment="1"/>
    <xf numFmtId="0" fontId="82" fillId="0" borderId="1" xfId="3" applyFont="1" applyBorder="1" applyAlignment="1"/>
    <xf numFmtId="0" fontId="52" fillId="0" borderId="1" xfId="3" applyFont="1" applyBorder="1" applyAlignment="1"/>
    <xf numFmtId="0" fontId="82" fillId="0" borderId="1" xfId="3" applyFont="1" applyBorder="1" applyAlignment="1">
      <alignment horizontal="center"/>
    </xf>
    <xf numFmtId="14" fontId="82" fillId="0" borderId="1" xfId="3" applyNumberFormat="1" applyFont="1" applyBorder="1" applyAlignment="1">
      <alignment horizontal="left"/>
    </xf>
    <xf numFmtId="14" fontId="82" fillId="0" borderId="1" xfId="3" applyNumberFormat="1" applyFont="1" applyBorder="1" applyAlignment="1">
      <alignment horizontal="right"/>
    </xf>
    <xf numFmtId="14" fontId="52" fillId="0" borderId="1" xfId="3" applyNumberFormat="1" applyFont="1" applyBorder="1" applyAlignment="1"/>
    <xf numFmtId="14" fontId="91" fillId="15" borderId="1" xfId="3" applyNumberFormat="1" applyFont="1" applyFill="1" applyBorder="1" applyAlignment="1"/>
    <xf numFmtId="0" fontId="82" fillId="0" borderId="1" xfId="3" applyNumberFormat="1" applyFont="1" applyBorder="1" applyAlignment="1">
      <alignment horizontal="center"/>
    </xf>
    <xf numFmtId="16" fontId="82" fillId="3" borderId="1" xfId="0" applyNumberFormat="1" applyFont="1" applyFill="1" applyBorder="1" applyAlignment="1">
      <alignment horizontal="center"/>
    </xf>
    <xf numFmtId="0" fontId="82" fillId="14" borderId="1" xfId="0" applyFont="1" applyFill="1" applyBorder="1" applyAlignment="1"/>
    <xf numFmtId="2" fontId="17" fillId="0" borderId="1" xfId="0" applyNumberFormat="1" applyFont="1" applyBorder="1" applyAlignment="1">
      <alignment horizontal="center"/>
    </xf>
    <xf numFmtId="2" fontId="71" fillId="2" borderId="1" xfId="0" applyNumberFormat="1" applyFont="1" applyFill="1" applyBorder="1"/>
    <xf numFmtId="0" fontId="34" fillId="0" borderId="15" xfId="0" applyFont="1" applyFill="1" applyBorder="1"/>
    <xf numFmtId="2" fontId="34" fillId="2" borderId="1" xfId="0" applyNumberFormat="1" applyFont="1" applyFill="1" applyBorder="1" applyAlignment="1">
      <alignment horizontal="left"/>
    </xf>
    <xf numFmtId="0" fontId="98" fillId="0" borderId="1" xfId="0" applyFont="1" applyFill="1" applyBorder="1" applyAlignment="1"/>
    <xf numFmtId="0" fontId="91" fillId="0" borderId="1" xfId="0" applyFont="1" applyBorder="1" applyAlignment="1"/>
    <xf numFmtId="14" fontId="0" fillId="0" borderId="0" xfId="0" applyNumberFormat="1"/>
    <xf numFmtId="0" fontId="90" fillId="15" borderId="1" xfId="0" applyFont="1" applyFill="1" applyBorder="1" applyAlignment="1">
      <alignment horizontal="left"/>
    </xf>
    <xf numFmtId="0" fontId="90" fillId="15" borderId="1" xfId="0" applyFont="1" applyFill="1" applyBorder="1" applyAlignment="1">
      <alignment horizontal="right"/>
    </xf>
    <xf numFmtId="0" fontId="53" fillId="15" borderId="1" xfId="0" applyFont="1" applyFill="1" applyBorder="1" applyAlignment="1">
      <alignment horizontal="left"/>
    </xf>
    <xf numFmtId="0" fontId="90" fillId="15" borderId="1" xfId="0" applyFont="1" applyFill="1" applyBorder="1" applyAlignment="1">
      <alignment horizontal="center"/>
    </xf>
    <xf numFmtId="14" fontId="90" fillId="15" borderId="1" xfId="0" applyNumberFormat="1" applyFont="1" applyFill="1" applyBorder="1" applyAlignment="1">
      <alignment horizontal="left"/>
    </xf>
    <xf numFmtId="14" fontId="90" fillId="15" borderId="1" xfId="0" applyNumberFormat="1" applyFont="1" applyFill="1" applyBorder="1" applyAlignment="1">
      <alignment horizontal="right"/>
    </xf>
    <xf numFmtId="14" fontId="53" fillId="15" borderId="1" xfId="0" applyNumberFormat="1" applyFont="1" applyFill="1" applyBorder="1" applyAlignment="1">
      <alignment horizontal="left"/>
    </xf>
    <xf numFmtId="0" fontId="90" fillId="15" borderId="1" xfId="0" applyNumberFormat="1" applyFont="1" applyFill="1" applyBorder="1" applyAlignment="1">
      <alignment horizontal="center"/>
    </xf>
    <xf numFmtId="2" fontId="55" fillId="15" borderId="1" xfId="0" applyNumberFormat="1" applyFont="1" applyFill="1" applyBorder="1" applyAlignment="1">
      <alignment horizontal="center"/>
    </xf>
    <xf numFmtId="2" fontId="95" fillId="15" borderId="1" xfId="0" applyNumberFormat="1" applyFont="1" applyFill="1" applyBorder="1" applyAlignment="1">
      <alignment horizontal="center"/>
    </xf>
    <xf numFmtId="2" fontId="85" fillId="15" borderId="1" xfId="0" applyNumberFormat="1" applyFont="1" applyFill="1" applyBorder="1" applyAlignment="1">
      <alignment horizontal="center" vertical="center"/>
    </xf>
    <xf numFmtId="2" fontId="0" fillId="15" borderId="1" xfId="0" applyNumberFormat="1" applyFont="1" applyFill="1" applyBorder="1" applyAlignment="1">
      <alignment horizontal="center"/>
    </xf>
    <xf numFmtId="2" fontId="0" fillId="15" borderId="1" xfId="0" applyNumberFormat="1" applyFont="1" applyFill="1" applyBorder="1" applyAlignment="1">
      <alignment horizontal="left"/>
    </xf>
    <xf numFmtId="0" fontId="0" fillId="15" borderId="17" xfId="0" applyFont="1" applyFill="1" applyBorder="1"/>
    <xf numFmtId="0" fontId="0" fillId="15" borderId="1" xfId="0" applyFont="1" applyFill="1" applyBorder="1"/>
    <xf numFmtId="0" fontId="34" fillId="15" borderId="0" xfId="0" applyFont="1" applyFill="1"/>
    <xf numFmtId="0" fontId="88" fillId="2" borderId="1" xfId="0" applyFont="1" applyFill="1" applyBorder="1" applyAlignment="1">
      <alignment horizontal="center"/>
    </xf>
    <xf numFmtId="14" fontId="88" fillId="2" borderId="1" xfId="0" applyNumberFormat="1" applyFont="1" applyFill="1" applyBorder="1" applyAlignment="1">
      <alignment horizontal="left"/>
    </xf>
    <xf numFmtId="14" fontId="88" fillId="2" borderId="1" xfId="0" applyNumberFormat="1" applyFont="1" applyFill="1" applyBorder="1" applyAlignment="1">
      <alignment horizontal="right"/>
    </xf>
    <xf numFmtId="14" fontId="91" fillId="2" borderId="1" xfId="0" applyNumberFormat="1" applyFont="1" applyFill="1" applyBorder="1" applyAlignment="1"/>
    <xf numFmtId="2" fontId="17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/>
    <xf numFmtId="0" fontId="0" fillId="18" borderId="0" xfId="0" applyFill="1"/>
    <xf numFmtId="0" fontId="83" fillId="2" borderId="1" xfId="0" applyFont="1" applyFill="1" applyBorder="1" applyAlignment="1"/>
    <xf numFmtId="14" fontId="52" fillId="2" borderId="1" xfId="3" applyNumberFormat="1" applyFont="1" applyFill="1" applyBorder="1" applyAlignment="1"/>
    <xf numFmtId="0" fontId="82" fillId="2" borderId="11" xfId="0" applyFont="1" applyFill="1" applyBorder="1"/>
    <xf numFmtId="0" fontId="83" fillId="2" borderId="11" xfId="0" applyFont="1" applyFill="1" applyBorder="1" applyAlignment="1">
      <alignment horizontal="right"/>
    </xf>
    <xf numFmtId="0" fontId="82" fillId="2" borderId="1" xfId="3" applyFont="1" applyFill="1" applyBorder="1" applyAlignment="1"/>
    <xf numFmtId="0" fontId="52" fillId="2" borderId="1" xfId="3" applyFont="1" applyFill="1" applyBorder="1" applyAlignment="1"/>
    <xf numFmtId="14" fontId="82" fillId="2" borderId="1" xfId="3" applyNumberFormat="1" applyFont="1" applyFill="1" applyBorder="1" applyAlignment="1">
      <alignment horizontal="left"/>
    </xf>
    <xf numFmtId="0" fontId="82" fillId="2" borderId="1" xfId="3" applyNumberFormat="1" applyFont="1" applyFill="1" applyBorder="1" applyAlignment="1">
      <alignment horizontal="center"/>
    </xf>
    <xf numFmtId="0" fontId="82" fillId="2" borderId="1" xfId="3" applyFont="1" applyFill="1" applyBorder="1" applyAlignment="1">
      <alignment horizontal="center"/>
    </xf>
    <xf numFmtId="14" fontId="0" fillId="16" borderId="1" xfId="0" applyNumberFormat="1" applyFont="1" applyFill="1" applyBorder="1" applyAlignment="1">
      <alignment horizontal="left"/>
    </xf>
    <xf numFmtId="0" fontId="90" fillId="2" borderId="1" xfId="0" applyFont="1" applyFill="1" applyBorder="1" applyAlignment="1"/>
    <xf numFmtId="0" fontId="53" fillId="0" borderId="1" xfId="0" applyFont="1" applyFill="1" applyBorder="1" applyAlignment="1"/>
    <xf numFmtId="0" fontId="90" fillId="2" borderId="1" xfId="0" applyFont="1" applyFill="1" applyBorder="1" applyAlignment="1">
      <alignment horizontal="center"/>
    </xf>
    <xf numFmtId="14" fontId="90" fillId="2" borderId="1" xfId="0" applyNumberFormat="1" applyFont="1" applyFill="1" applyBorder="1" applyAlignment="1">
      <alignment horizontal="left"/>
    </xf>
    <xf numFmtId="14" fontId="90" fillId="2" borderId="1" xfId="0" applyNumberFormat="1" applyFont="1" applyFill="1" applyBorder="1" applyAlignment="1">
      <alignment horizontal="right"/>
    </xf>
    <xf numFmtId="14" fontId="53" fillId="2" borderId="1" xfId="0" applyNumberFormat="1" applyFont="1" applyFill="1" applyBorder="1" applyAlignment="1"/>
    <xf numFmtId="2" fontId="34" fillId="0" borderId="1" xfId="0" applyNumberFormat="1" applyFont="1" applyBorder="1" applyAlignment="1"/>
    <xf numFmtId="2" fontId="71" fillId="0" borderId="1" xfId="0" applyNumberFormat="1" applyFont="1" applyBorder="1" applyAlignment="1"/>
    <xf numFmtId="14" fontId="52" fillId="0" borderId="1" xfId="3" applyNumberFormat="1" applyFont="1" applyFill="1" applyBorder="1" applyAlignment="1"/>
    <xf numFmtId="0" fontId="99" fillId="16" borderId="1" xfId="0" applyFont="1" applyFill="1" applyBorder="1"/>
    <xf numFmtId="164" fontId="2" fillId="0" borderId="1" xfId="0" applyNumberFormat="1" applyFont="1" applyFill="1" applyBorder="1" applyAlignment="1">
      <alignment horizontal="center"/>
    </xf>
    <xf numFmtId="0" fontId="100" fillId="16" borderId="1" xfId="0" applyFont="1" applyFill="1" applyBorder="1"/>
    <xf numFmtId="14" fontId="52" fillId="2" borderId="11" xfId="0" applyNumberFormat="1" applyFont="1" applyFill="1" applyBorder="1" applyAlignment="1"/>
    <xf numFmtId="17" fontId="82" fillId="0" borderId="1" xfId="0" applyNumberFormat="1" applyFont="1" applyFill="1" applyBorder="1" applyAlignment="1"/>
    <xf numFmtId="164" fontId="55" fillId="0" borderId="1" xfId="0" applyNumberFormat="1" applyFont="1" applyFill="1" applyBorder="1" applyAlignment="1">
      <alignment horizontal="center"/>
    </xf>
    <xf numFmtId="164" fontId="95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4" fontId="91" fillId="15" borderId="11" xfId="0" applyNumberFormat="1" applyFont="1" applyFill="1" applyBorder="1" applyAlignment="1"/>
    <xf numFmtId="2" fontId="95" fillId="0" borderId="1" xfId="0" applyNumberFormat="1" applyFont="1" applyFill="1" applyBorder="1" applyAlignment="1">
      <alignment horizontal="center"/>
    </xf>
    <xf numFmtId="0" fontId="82" fillId="2" borderId="11" xfId="0" applyFont="1" applyFill="1" applyBorder="1" applyAlignment="1"/>
    <xf numFmtId="0" fontId="82" fillId="2" borderId="11" xfId="0" applyFont="1" applyFill="1" applyBorder="1" applyAlignment="1">
      <alignment horizontal="left"/>
    </xf>
    <xf numFmtId="0" fontId="52" fillId="0" borderId="11" xfId="0" applyFont="1" applyFill="1" applyBorder="1"/>
    <xf numFmtId="0" fontId="82" fillId="2" borderId="11" xfId="0" applyFont="1" applyFill="1" applyBorder="1" applyAlignment="1">
      <alignment horizontal="center"/>
    </xf>
    <xf numFmtId="14" fontId="82" fillId="2" borderId="11" xfId="0" applyNumberFormat="1" applyFont="1" applyFill="1" applyBorder="1" applyAlignment="1">
      <alignment horizontal="left"/>
    </xf>
    <xf numFmtId="14" fontId="82" fillId="2" borderId="11" xfId="0" applyNumberFormat="1" applyFont="1" applyFill="1" applyBorder="1" applyAlignment="1">
      <alignment horizontal="right"/>
    </xf>
    <xf numFmtId="2" fontId="55" fillId="0" borderId="11" xfId="0" applyNumberFormat="1" applyFont="1" applyBorder="1" applyAlignment="1">
      <alignment horizontal="center"/>
    </xf>
    <xf numFmtId="2" fontId="55" fillId="2" borderId="11" xfId="0" applyNumberFormat="1" applyFont="1" applyFill="1" applyBorder="1" applyAlignment="1">
      <alignment horizontal="center"/>
    </xf>
    <xf numFmtId="2" fontId="19" fillId="0" borderId="11" xfId="0" applyNumberFormat="1" applyFont="1" applyBorder="1" applyAlignment="1">
      <alignment horizontal="center"/>
    </xf>
    <xf numFmtId="2" fontId="84" fillId="0" borderId="11" xfId="0" applyNumberFormat="1" applyFont="1" applyBorder="1" applyAlignment="1">
      <alignment horizontal="center"/>
    </xf>
    <xf numFmtId="0" fontId="55" fillId="14" borderId="11" xfId="0" applyFont="1" applyFill="1" applyBorder="1"/>
    <xf numFmtId="2" fontId="34" fillId="0" borderId="11" xfId="0" applyNumberFormat="1" applyFont="1" applyBorder="1"/>
    <xf numFmtId="2" fontId="71" fillId="0" borderId="11" xfId="0" applyNumberFormat="1" applyFont="1" applyBorder="1"/>
    <xf numFmtId="0" fontId="34" fillId="0" borderId="11" xfId="0" applyFont="1" applyBorder="1"/>
    <xf numFmtId="2" fontId="34" fillId="0" borderId="11" xfId="3" applyNumberFormat="1" applyFont="1" applyFill="1" applyBorder="1" applyAlignment="1">
      <alignment vertical="top"/>
    </xf>
    <xf numFmtId="2" fontId="89" fillId="2" borderId="11" xfId="0" applyNumberFormat="1" applyFont="1" applyFill="1" applyBorder="1" applyAlignment="1">
      <alignment horizontal="center"/>
    </xf>
    <xf numFmtId="2" fontId="89" fillId="0" borderId="11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8" xfId="0" applyFont="1" applyFill="1" applyBorder="1"/>
    <xf numFmtId="0" fontId="2" fillId="0" borderId="11" xfId="0" applyFont="1" applyFill="1" applyBorder="1"/>
    <xf numFmtId="14" fontId="0" fillId="0" borderId="1" xfId="0" applyNumberFormat="1" applyBorder="1"/>
    <xf numFmtId="0" fontId="34" fillId="0" borderId="11" xfId="0" applyFont="1" applyFill="1" applyBorder="1"/>
    <xf numFmtId="14" fontId="52" fillId="2" borderId="15" xfId="0" applyNumberFormat="1" applyFont="1" applyFill="1" applyBorder="1" applyAlignment="1"/>
    <xf numFmtId="14" fontId="50" fillId="3" borderId="1" xfId="0" applyNumberFormat="1" applyFont="1" applyFill="1" applyBorder="1" applyAlignment="1"/>
    <xf numFmtId="0" fontId="101" fillId="0" borderId="5" xfId="0" applyFont="1" applyFill="1" applyBorder="1" applyAlignment="1">
      <alignment vertical="center"/>
    </xf>
    <xf numFmtId="2" fontId="24" fillId="0" borderId="1" xfId="0" applyNumberFormat="1" applyFont="1" applyFill="1" applyBorder="1" applyAlignment="1">
      <alignment horizontal="center"/>
    </xf>
    <xf numFmtId="2" fontId="23" fillId="0" borderId="1" xfId="0" applyNumberFormat="1" applyFont="1" applyFill="1" applyBorder="1" applyAlignment="1">
      <alignment horizontal="center"/>
    </xf>
    <xf numFmtId="2" fontId="101" fillId="0" borderId="1" xfId="0" applyNumberFormat="1" applyFont="1" applyFill="1" applyBorder="1" applyAlignment="1">
      <alignment horizontal="center"/>
    </xf>
    <xf numFmtId="2" fontId="24" fillId="0" borderId="5" xfId="0" applyNumberFormat="1" applyFont="1" applyFill="1" applyBorder="1" applyAlignment="1">
      <alignment horizontal="center"/>
    </xf>
    <xf numFmtId="2" fontId="23" fillId="0" borderId="5" xfId="0" applyNumberFormat="1" applyFont="1" applyFill="1" applyBorder="1" applyAlignment="1">
      <alignment horizontal="center"/>
    </xf>
    <xf numFmtId="2" fontId="21" fillId="0" borderId="5" xfId="0" applyNumberFormat="1" applyFont="1" applyFill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23" fillId="0" borderId="1" xfId="0" applyNumberFormat="1" applyFont="1" applyFill="1" applyBorder="1" applyAlignment="1">
      <alignment horizontal="center" vertical="center"/>
    </xf>
    <xf numFmtId="0" fontId="56" fillId="0" borderId="1" xfId="0" applyFont="1" applyBorder="1"/>
    <xf numFmtId="0" fontId="8" fillId="2" borderId="0" xfId="0" applyFont="1" applyFill="1"/>
    <xf numFmtId="0" fontId="0" fillId="0" borderId="1" xfId="0" applyFont="1" applyBorder="1"/>
    <xf numFmtId="0" fontId="41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2" fontId="0" fillId="0" borderId="0" xfId="0" applyNumberFormat="1"/>
    <xf numFmtId="2" fontId="2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2" fontId="23" fillId="0" borderId="5" xfId="0" applyNumberFormat="1" applyFont="1" applyBorder="1" applyAlignment="1">
      <alignment horizontal="center"/>
    </xf>
    <xf numFmtId="0" fontId="58" fillId="2" borderId="2" xfId="0" applyFont="1" applyFill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13" fillId="0" borderId="0" xfId="0" applyFont="1" applyFill="1" applyBorder="1"/>
    <xf numFmtId="0" fontId="101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/>
    </xf>
    <xf numFmtId="2" fontId="21" fillId="0" borderId="1" xfId="0" applyNumberFormat="1" applyFont="1" applyFill="1" applyBorder="1" applyAlignment="1">
      <alignment horizontal="center"/>
    </xf>
    <xf numFmtId="0" fontId="20" fillId="0" borderId="5" xfId="2" applyFont="1" applyFill="1" applyBorder="1" applyAlignment="1"/>
    <xf numFmtId="0" fontId="25" fillId="0" borderId="1" xfId="2" applyFont="1" applyFill="1" applyBorder="1" applyAlignment="1">
      <alignment horizontal="center"/>
    </xf>
    <xf numFmtId="2" fontId="20" fillId="0" borderId="15" xfId="0" applyNumberFormat="1" applyFont="1" applyBorder="1" applyAlignment="1">
      <alignment horizontal="center"/>
    </xf>
    <xf numFmtId="2" fontId="20" fillId="0" borderId="5" xfId="0" applyNumberFormat="1" applyFont="1" applyBorder="1" applyAlignment="1">
      <alignment horizontal="center"/>
    </xf>
    <xf numFmtId="2" fontId="39" fillId="2" borderId="1" xfId="1" applyNumberFormat="1" applyFont="1" applyFill="1" applyBorder="1" applyAlignment="1">
      <alignment horizontal="center"/>
    </xf>
    <xf numFmtId="2" fontId="23" fillId="2" borderId="5" xfId="0" applyNumberFormat="1" applyFont="1" applyFill="1" applyBorder="1" applyAlignment="1">
      <alignment horizontal="center" vertical="center"/>
    </xf>
    <xf numFmtId="164" fontId="20" fillId="0" borderId="5" xfId="0" applyNumberFormat="1" applyFont="1" applyBorder="1" applyAlignment="1" applyProtection="1">
      <alignment horizontal="center"/>
      <protection hidden="1"/>
    </xf>
    <xf numFmtId="0" fontId="23" fillId="0" borderId="1" xfId="0" applyFont="1" applyBorder="1"/>
    <xf numFmtId="0" fontId="23" fillId="0" borderId="1" xfId="0" applyFont="1" applyBorder="1" applyAlignment="1">
      <alignment horizontal="center"/>
    </xf>
    <xf numFmtId="2" fontId="24" fillId="0" borderId="1" xfId="0" applyNumberFormat="1" applyFont="1" applyBorder="1" applyAlignment="1">
      <alignment horizontal="center" wrapText="1"/>
    </xf>
    <xf numFmtId="2" fontId="24" fillId="0" borderId="5" xfId="0" applyNumberFormat="1" applyFont="1" applyBorder="1" applyAlignment="1">
      <alignment horizontal="center" wrapText="1"/>
    </xf>
    <xf numFmtId="2" fontId="101" fillId="0" borderId="1" xfId="0" applyNumberFormat="1" applyFont="1" applyBorder="1" applyAlignment="1">
      <alignment horizontal="center" wrapText="1"/>
    </xf>
    <xf numFmtId="164" fontId="101" fillId="0" borderId="1" xfId="0" applyNumberFormat="1" applyFont="1" applyBorder="1" applyAlignment="1" applyProtection="1">
      <alignment horizontal="center"/>
      <protection hidden="1"/>
    </xf>
    <xf numFmtId="164" fontId="102" fillId="0" borderId="5" xfId="0" applyNumberFormat="1" applyFont="1" applyBorder="1" applyAlignment="1" applyProtection="1">
      <alignment horizontal="center"/>
      <protection locked="0"/>
    </xf>
    <xf numFmtId="2" fontId="72" fillId="0" borderId="1" xfId="1" applyNumberFormat="1" applyFont="1" applyBorder="1" applyAlignment="1" applyProtection="1">
      <alignment horizontal="center"/>
      <protection locked="0"/>
    </xf>
    <xf numFmtId="0" fontId="24" fillId="0" borderId="1" xfId="0" applyFont="1" applyFill="1" applyBorder="1" applyAlignment="1">
      <alignment horizontal="center" vertical="top" wrapText="1"/>
    </xf>
    <xf numFmtId="2" fontId="59" fillId="0" borderId="1" xfId="1" applyNumberFormat="1" applyFont="1" applyFill="1" applyBorder="1" applyAlignment="1"/>
    <xf numFmtId="49" fontId="72" fillId="0" borderId="1" xfId="1" applyNumberFormat="1" applyFont="1" applyBorder="1" applyAlignment="1" applyProtection="1">
      <alignment horizontal="center"/>
      <protection locked="0"/>
    </xf>
    <xf numFmtId="0" fontId="77" fillId="0" borderId="1" xfId="0" applyFont="1" applyFill="1" applyBorder="1" applyAlignment="1">
      <alignment vertical="center"/>
    </xf>
    <xf numFmtId="2" fontId="20" fillId="0" borderId="5" xfId="0" applyNumberFormat="1" applyFont="1" applyFill="1" applyBorder="1" applyAlignment="1">
      <alignment horizontal="center"/>
    </xf>
    <xf numFmtId="2" fontId="101" fillId="2" borderId="5" xfId="0" applyNumberFormat="1" applyFont="1" applyFill="1" applyBorder="1" applyAlignment="1">
      <alignment horizontal="center" vertical="top" wrapText="1"/>
    </xf>
    <xf numFmtId="164" fontId="101" fillId="0" borderId="5" xfId="0" applyNumberFormat="1" applyFont="1" applyBorder="1" applyAlignment="1" applyProtection="1">
      <alignment horizontal="center"/>
      <protection hidden="1"/>
    </xf>
    <xf numFmtId="2" fontId="72" fillId="0" borderId="1" xfId="0" applyNumberFormat="1" applyFont="1" applyBorder="1" applyAlignment="1">
      <alignment horizontal="center" vertical="center"/>
    </xf>
    <xf numFmtId="2" fontId="72" fillId="2" borderId="1" xfId="0" applyNumberFormat="1" applyFont="1" applyFill="1" applyBorder="1" applyAlignment="1">
      <alignment horizontal="center" vertical="top" wrapText="1"/>
    </xf>
    <xf numFmtId="2" fontId="20" fillId="2" borderId="5" xfId="0" applyNumberFormat="1" applyFont="1" applyFill="1" applyBorder="1" applyAlignment="1">
      <alignment horizontal="center"/>
    </xf>
    <xf numFmtId="2" fontId="101" fillId="0" borderId="5" xfId="0" applyNumberFormat="1" applyFont="1" applyFill="1" applyBorder="1" applyAlignment="1">
      <alignment horizontal="center"/>
    </xf>
    <xf numFmtId="2" fontId="20" fillId="2" borderId="1" xfId="1" applyNumberFormat="1" applyFont="1" applyFill="1" applyBorder="1" applyAlignment="1">
      <alignment horizontal="center" vertical="center"/>
    </xf>
    <xf numFmtId="164" fontId="20" fillId="0" borderId="6" xfId="0" applyNumberFormat="1" applyFont="1" applyBorder="1" applyAlignment="1" applyProtection="1">
      <alignment horizontal="center"/>
      <protection hidden="1"/>
    </xf>
    <xf numFmtId="164" fontId="20" fillId="0" borderId="14" xfId="0" applyNumberFormat="1" applyFont="1" applyBorder="1" applyAlignment="1" applyProtection="1">
      <alignment horizontal="center"/>
      <protection hidden="1"/>
    </xf>
    <xf numFmtId="164" fontId="21" fillId="0" borderId="5" xfId="1" applyNumberFormat="1" applyFont="1" applyBorder="1" applyAlignment="1" applyProtection="1">
      <alignment horizontal="center"/>
      <protection locked="0"/>
    </xf>
    <xf numFmtId="43" fontId="23" fillId="0" borderId="5" xfId="1" applyFont="1" applyFill="1" applyBorder="1" applyAlignment="1">
      <alignment horizontal="center"/>
    </xf>
    <xf numFmtId="43" fontId="103" fillId="2" borderId="5" xfId="1" applyFont="1" applyFill="1" applyBorder="1" applyAlignment="1">
      <alignment horizontal="center"/>
    </xf>
    <xf numFmtId="0" fontId="104" fillId="0" borderId="1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164" fontId="20" fillId="2" borderId="5" xfId="0" applyNumberFormat="1" applyFont="1" applyFill="1" applyBorder="1" applyAlignment="1" applyProtection="1">
      <alignment horizontal="center"/>
      <protection hidden="1"/>
    </xf>
    <xf numFmtId="2" fontId="21" fillId="0" borderId="1" xfId="0" applyNumberFormat="1" applyFont="1" applyBorder="1" applyAlignment="1">
      <alignment horizontal="center"/>
    </xf>
    <xf numFmtId="0" fontId="23" fillId="0" borderId="5" xfId="0" applyFont="1" applyBorder="1"/>
    <xf numFmtId="43" fontId="20" fillId="0" borderId="5" xfId="1" applyNumberFormat="1" applyFont="1" applyFill="1" applyBorder="1"/>
    <xf numFmtId="164" fontId="12" fillId="0" borderId="5" xfId="0" applyNumberFormat="1" applyFont="1" applyBorder="1" applyAlignment="1" applyProtection="1">
      <alignment horizontal="center"/>
      <protection locked="0"/>
    </xf>
    <xf numFmtId="43" fontId="39" fillId="0" borderId="5" xfId="1" applyFont="1" applyFill="1" applyBorder="1" applyAlignment="1">
      <alignment horizontal="center" vertical="center"/>
    </xf>
    <xf numFmtId="43" fontId="39" fillId="0" borderId="1" xfId="0" applyNumberFormat="1" applyFont="1" applyBorder="1" applyAlignment="1">
      <alignment horizontal="center"/>
    </xf>
    <xf numFmtId="43" fontId="20" fillId="0" borderId="1" xfId="1" applyNumberFormat="1" applyFont="1" applyFill="1" applyBorder="1"/>
    <xf numFmtId="43" fontId="38" fillId="0" borderId="5" xfId="1" applyFont="1" applyFill="1" applyBorder="1" applyAlignment="1">
      <alignment horizontal="center" vertical="center"/>
    </xf>
    <xf numFmtId="43" fontId="20" fillId="0" borderId="1" xfId="1" applyNumberFormat="1" applyFont="1" applyFill="1" applyBorder="1" applyAlignment="1">
      <alignment horizontal="center"/>
    </xf>
    <xf numFmtId="43" fontId="38" fillId="0" borderId="1" xfId="1" applyFont="1" applyFill="1" applyBorder="1" applyAlignment="1">
      <alignment horizontal="center" vertical="center"/>
    </xf>
    <xf numFmtId="43" fontId="23" fillId="0" borderId="1" xfId="1" applyNumberFormat="1" applyFont="1" applyFill="1" applyBorder="1"/>
    <xf numFmtId="43" fontId="23" fillId="0" borderId="1" xfId="1" applyNumberFormat="1" applyFont="1" applyFill="1" applyBorder="1" applyAlignment="1">
      <alignment horizontal="center"/>
    </xf>
    <xf numFmtId="43" fontId="38" fillId="2" borderId="5" xfId="1" applyFont="1" applyFill="1" applyBorder="1" applyAlignment="1">
      <alignment horizontal="center" vertical="center"/>
    </xf>
    <xf numFmtId="43" fontId="39" fillId="2" borderId="5" xfId="1" applyFont="1" applyFill="1" applyBorder="1" applyAlignment="1">
      <alignment horizontal="center" vertical="center"/>
    </xf>
    <xf numFmtId="43" fontId="23" fillId="2" borderId="5" xfId="1" applyFont="1" applyFill="1" applyBorder="1" applyAlignment="1">
      <alignment horizontal="center" vertical="center"/>
    </xf>
    <xf numFmtId="43" fontId="23" fillId="0" borderId="5" xfId="1" applyNumberFormat="1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14" fontId="65" fillId="0" borderId="0" xfId="0" applyNumberFormat="1" applyFont="1" applyAlignment="1"/>
    <xf numFmtId="0" fontId="0" fillId="0" borderId="0" xfId="0" applyAlignment="1"/>
    <xf numFmtId="0" fontId="45" fillId="0" borderId="0" xfId="0" applyFont="1" applyAlignment="1">
      <alignment horizontal="center"/>
    </xf>
    <xf numFmtId="2" fontId="23" fillId="0" borderId="1" xfId="0" applyNumberFormat="1" applyFont="1" applyBorder="1" applyAlignment="1">
      <alignment horizontal="center" wrapText="1"/>
    </xf>
    <xf numFmtId="2" fontId="20" fillId="0" borderId="1" xfId="0" applyNumberFormat="1" applyFont="1" applyBorder="1" applyAlignment="1">
      <alignment horizontal="center" wrapText="1"/>
    </xf>
    <xf numFmtId="2" fontId="23" fillId="0" borderId="5" xfId="0" applyNumberFormat="1" applyFont="1" applyBorder="1" applyAlignment="1">
      <alignment horizontal="center" wrapText="1"/>
    </xf>
  </cellXfs>
  <cellStyles count="4">
    <cellStyle name="Milliers" xfId="1" builtinId="3"/>
    <cellStyle name="Normal" xfId="0" builtinId="0"/>
    <cellStyle name="Normal 2" xfId="2"/>
    <cellStyle name="Normal_Feuil1" xfId="3"/>
  </cellStyles>
  <dxfs count="58"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M459"/>
  <sheetViews>
    <sheetView workbookViewId="0">
      <selection activeCell="F6" sqref="F6"/>
    </sheetView>
  </sheetViews>
  <sheetFormatPr baseColWidth="10" defaultRowHeight="15"/>
  <cols>
    <col min="1" max="1" width="5.140625" style="1" bestFit="1" customWidth="1"/>
    <col min="2" max="2" width="32.42578125" style="1" customWidth="1"/>
    <col min="3" max="3" width="30.42578125" style="1" customWidth="1"/>
    <col min="4" max="4" width="11.5703125" style="1"/>
    <col min="5" max="5" width="11.5703125" style="42"/>
    <col min="6" max="6" width="11.5703125" style="1"/>
  </cols>
  <sheetData>
    <row r="1" spans="1:13" ht="23.25">
      <c r="B1" s="2"/>
      <c r="C1" s="3" t="s">
        <v>0</v>
      </c>
      <c r="D1" s="175"/>
      <c r="E1" s="1"/>
    </row>
    <row r="2" spans="1:13" ht="23.25">
      <c r="B2" s="2"/>
      <c r="C2" s="3" t="s">
        <v>1</v>
      </c>
      <c r="D2" s="4"/>
    </row>
    <row r="3" spans="1:13" ht="23.25">
      <c r="B3" s="2"/>
      <c r="C3" s="3" t="s">
        <v>402</v>
      </c>
      <c r="D3" s="4"/>
    </row>
    <row r="4" spans="1:13" ht="23.25">
      <c r="B4" s="2"/>
      <c r="C4" s="3" t="s">
        <v>2</v>
      </c>
      <c r="D4" s="4"/>
    </row>
    <row r="5" spans="1:13" ht="23.25">
      <c r="B5" s="2"/>
      <c r="C5" s="3" t="s">
        <v>3</v>
      </c>
      <c r="D5" s="4"/>
    </row>
    <row r="6" spans="1:13" ht="23.25" customHeight="1" thickBot="1">
      <c r="B6" s="98" t="s">
        <v>2917</v>
      </c>
      <c r="C6" s="144"/>
      <c r="D6" s="144"/>
      <c r="E6" s="176"/>
      <c r="F6" s="144"/>
      <c r="G6" s="1"/>
    </row>
    <row r="7" spans="1:13" s="12" customFormat="1" ht="16.5" thickBot="1">
      <c r="A7" s="5" t="s">
        <v>4</v>
      </c>
      <c r="B7" s="5" t="s">
        <v>5</v>
      </c>
      <c r="C7" s="5" t="s">
        <v>6</v>
      </c>
      <c r="D7" s="6" t="s">
        <v>7</v>
      </c>
      <c r="E7" s="177" t="s">
        <v>8</v>
      </c>
      <c r="F7" s="7" t="s">
        <v>9</v>
      </c>
      <c r="G7" s="7" t="s">
        <v>10</v>
      </c>
      <c r="H7" s="173" t="s">
        <v>15</v>
      </c>
      <c r="I7" s="7" t="s">
        <v>11</v>
      </c>
      <c r="J7" s="9" t="s">
        <v>12</v>
      </c>
      <c r="K7" s="7" t="s">
        <v>11</v>
      </c>
      <c r="L7" s="10" t="s">
        <v>13</v>
      </c>
      <c r="M7" s="11" t="s">
        <v>14</v>
      </c>
    </row>
    <row r="8" spans="1:13" ht="18.75">
      <c r="A8" s="13">
        <v>1</v>
      </c>
      <c r="B8" s="625" t="s">
        <v>468</v>
      </c>
      <c r="C8" s="625" t="s">
        <v>2412</v>
      </c>
      <c r="D8" s="630">
        <v>11</v>
      </c>
      <c r="E8" s="178"/>
      <c r="F8" s="656">
        <f t="shared" ref="F8" si="0">IF(AND(D8=0,E8=0),L8/3,(D8+E8)/2)</f>
        <v>5.5</v>
      </c>
      <c r="G8" s="677">
        <f t="shared" ref="G8" si="1">F8*3</f>
        <v>16.5</v>
      </c>
      <c r="H8" s="658"/>
      <c r="I8" s="678">
        <f t="shared" ref="I8" si="2">MAX(G8,H8*3)</f>
        <v>16.5</v>
      </c>
      <c r="J8" s="676"/>
      <c r="K8" s="656">
        <f t="shared" ref="K8" si="3">MAX(I8,J8*3)</f>
        <v>16.5</v>
      </c>
      <c r="L8" s="679"/>
      <c r="M8" s="16" t="str">
        <f t="shared" ref="M8" si="4">IF(ISBLANK(J8),IF(ISBLANK(H8),"Juin","Synthèse"),"Rattrapage")</f>
        <v>Juin</v>
      </c>
    </row>
    <row r="9" spans="1:13" ht="18.75">
      <c r="A9" s="13">
        <v>2</v>
      </c>
      <c r="B9" s="625" t="s">
        <v>481</v>
      </c>
      <c r="C9" s="625" t="s">
        <v>2413</v>
      </c>
      <c r="D9" s="630">
        <v>6.5</v>
      </c>
      <c r="E9" s="178"/>
      <c r="F9" s="656">
        <f t="shared" ref="F9:F72" si="5">IF(AND(D9=0,E9=0),L9/3,(D9+E9)/2)</f>
        <v>3.25</v>
      </c>
      <c r="G9" s="677">
        <f t="shared" ref="G9:G72" si="6">F9*3</f>
        <v>9.75</v>
      </c>
      <c r="H9" s="658"/>
      <c r="I9" s="678">
        <f t="shared" ref="I9:I72" si="7">MAX(G9,H9*3)</f>
        <v>9.75</v>
      </c>
      <c r="J9" s="676"/>
      <c r="K9" s="656">
        <f t="shared" ref="K9:K72" si="8">MAX(I9,J9*3)</f>
        <v>9.75</v>
      </c>
      <c r="L9" s="679"/>
      <c r="M9" s="16" t="str">
        <f t="shared" ref="M9:M72" si="9">IF(ISBLANK(J9),IF(ISBLANK(H9),"Juin","Synthèse"),"Rattrapage")</f>
        <v>Juin</v>
      </c>
    </row>
    <row r="10" spans="1:13" ht="18.75">
      <c r="A10" s="13">
        <v>3</v>
      </c>
      <c r="B10" s="625" t="s">
        <v>489</v>
      </c>
      <c r="C10" s="625" t="s">
        <v>2414</v>
      </c>
      <c r="D10" s="630">
        <v>4.5</v>
      </c>
      <c r="E10" s="178"/>
      <c r="F10" s="656">
        <f t="shared" si="5"/>
        <v>2.25</v>
      </c>
      <c r="G10" s="677">
        <f t="shared" si="6"/>
        <v>6.75</v>
      </c>
      <c r="H10" s="658"/>
      <c r="I10" s="678">
        <f t="shared" si="7"/>
        <v>6.75</v>
      </c>
      <c r="J10" s="676"/>
      <c r="K10" s="656">
        <f t="shared" si="8"/>
        <v>6.75</v>
      </c>
      <c r="L10" s="679"/>
      <c r="M10" s="16" t="str">
        <f t="shared" si="9"/>
        <v>Juin</v>
      </c>
    </row>
    <row r="11" spans="1:13" ht="18.75">
      <c r="A11" s="13">
        <v>4</v>
      </c>
      <c r="B11" s="625" t="s">
        <v>42</v>
      </c>
      <c r="C11" s="625" t="s">
        <v>2415</v>
      </c>
      <c r="D11" s="630">
        <v>10</v>
      </c>
      <c r="E11" s="178"/>
      <c r="F11" s="656">
        <f t="shared" si="5"/>
        <v>5</v>
      </c>
      <c r="G11" s="677">
        <f t="shared" si="6"/>
        <v>15</v>
      </c>
      <c r="H11" s="658"/>
      <c r="I11" s="678">
        <f t="shared" si="7"/>
        <v>15</v>
      </c>
      <c r="J11" s="676"/>
      <c r="K11" s="656">
        <f t="shared" si="8"/>
        <v>15</v>
      </c>
      <c r="L11" s="679"/>
      <c r="M11" s="16" t="str">
        <f t="shared" si="9"/>
        <v>Juin</v>
      </c>
    </row>
    <row r="12" spans="1:13" ht="18.75">
      <c r="A12" s="13">
        <v>5</v>
      </c>
      <c r="B12" s="625" t="s">
        <v>116</v>
      </c>
      <c r="C12" s="625" t="s">
        <v>2416</v>
      </c>
      <c r="D12" s="630">
        <v>12.5</v>
      </c>
      <c r="E12" s="178"/>
      <c r="F12" s="656">
        <f t="shared" si="5"/>
        <v>6.25</v>
      </c>
      <c r="G12" s="677">
        <f t="shared" si="6"/>
        <v>18.75</v>
      </c>
      <c r="H12" s="658"/>
      <c r="I12" s="678">
        <f t="shared" si="7"/>
        <v>18.75</v>
      </c>
      <c r="J12" s="676"/>
      <c r="K12" s="656">
        <f t="shared" si="8"/>
        <v>18.75</v>
      </c>
      <c r="L12" s="679"/>
      <c r="M12" s="16" t="str">
        <f t="shared" si="9"/>
        <v>Juin</v>
      </c>
    </row>
    <row r="13" spans="1:13" ht="18.75">
      <c r="A13" s="13">
        <v>6</v>
      </c>
      <c r="B13" s="625" t="s">
        <v>2417</v>
      </c>
      <c r="C13" s="625" t="s">
        <v>2418</v>
      </c>
      <c r="D13" s="630">
        <v>2</v>
      </c>
      <c r="E13" s="178"/>
      <c r="F13" s="656">
        <f t="shared" si="5"/>
        <v>1</v>
      </c>
      <c r="G13" s="677">
        <f t="shared" si="6"/>
        <v>3</v>
      </c>
      <c r="H13" s="658"/>
      <c r="I13" s="678">
        <f t="shared" si="7"/>
        <v>3</v>
      </c>
      <c r="J13" s="676"/>
      <c r="K13" s="656">
        <f t="shared" si="8"/>
        <v>3</v>
      </c>
      <c r="L13" s="679"/>
      <c r="M13" s="16" t="str">
        <f t="shared" si="9"/>
        <v>Juin</v>
      </c>
    </row>
    <row r="14" spans="1:13" ht="18.75">
      <c r="A14" s="13">
        <v>7</v>
      </c>
      <c r="B14" s="625" t="s">
        <v>513</v>
      </c>
      <c r="C14" s="625" t="s">
        <v>2419</v>
      </c>
      <c r="D14" s="630">
        <v>11.5</v>
      </c>
      <c r="E14" s="178"/>
      <c r="F14" s="656">
        <f t="shared" si="5"/>
        <v>5.75</v>
      </c>
      <c r="G14" s="677">
        <f t="shared" si="6"/>
        <v>17.25</v>
      </c>
      <c r="H14" s="658"/>
      <c r="I14" s="678">
        <f t="shared" si="7"/>
        <v>17.25</v>
      </c>
      <c r="J14" s="676"/>
      <c r="K14" s="656">
        <f t="shared" si="8"/>
        <v>17.25</v>
      </c>
      <c r="L14" s="679"/>
      <c r="M14" s="16" t="str">
        <f t="shared" si="9"/>
        <v>Juin</v>
      </c>
    </row>
    <row r="15" spans="1:13" ht="18.75">
      <c r="A15" s="13">
        <v>8</v>
      </c>
      <c r="B15" s="625" t="s">
        <v>2420</v>
      </c>
      <c r="C15" s="625" t="s">
        <v>2421</v>
      </c>
      <c r="D15" s="630">
        <v>4</v>
      </c>
      <c r="E15" s="178"/>
      <c r="F15" s="656">
        <f t="shared" si="5"/>
        <v>2</v>
      </c>
      <c r="G15" s="677">
        <f t="shared" si="6"/>
        <v>6</v>
      </c>
      <c r="H15" s="658"/>
      <c r="I15" s="678">
        <f t="shared" si="7"/>
        <v>6</v>
      </c>
      <c r="J15" s="676"/>
      <c r="K15" s="656">
        <f t="shared" si="8"/>
        <v>6</v>
      </c>
      <c r="L15" s="679"/>
      <c r="M15" s="16" t="str">
        <f t="shared" si="9"/>
        <v>Juin</v>
      </c>
    </row>
    <row r="16" spans="1:13" ht="18.75">
      <c r="A16" s="13">
        <v>9</v>
      </c>
      <c r="B16" s="625" t="s">
        <v>523</v>
      </c>
      <c r="C16" s="625" t="s">
        <v>2422</v>
      </c>
      <c r="D16" s="630">
        <v>14</v>
      </c>
      <c r="E16" s="178"/>
      <c r="F16" s="656">
        <f t="shared" si="5"/>
        <v>7</v>
      </c>
      <c r="G16" s="677">
        <f t="shared" si="6"/>
        <v>21</v>
      </c>
      <c r="H16" s="658"/>
      <c r="I16" s="678">
        <f t="shared" si="7"/>
        <v>21</v>
      </c>
      <c r="J16" s="676"/>
      <c r="K16" s="656">
        <f t="shared" si="8"/>
        <v>21</v>
      </c>
      <c r="L16" s="679"/>
      <c r="M16" s="16" t="str">
        <f t="shared" si="9"/>
        <v>Juin</v>
      </c>
    </row>
    <row r="17" spans="1:13" ht="18.75">
      <c r="A17" s="13">
        <v>10</v>
      </c>
      <c r="B17" s="625" t="s">
        <v>529</v>
      </c>
      <c r="C17" s="625" t="s">
        <v>2423</v>
      </c>
      <c r="D17" s="630">
        <v>10</v>
      </c>
      <c r="E17" s="178"/>
      <c r="F17" s="656">
        <f t="shared" si="5"/>
        <v>5</v>
      </c>
      <c r="G17" s="677">
        <f t="shared" si="6"/>
        <v>15</v>
      </c>
      <c r="H17" s="658"/>
      <c r="I17" s="678">
        <f t="shared" si="7"/>
        <v>15</v>
      </c>
      <c r="J17" s="676"/>
      <c r="K17" s="656">
        <f t="shared" si="8"/>
        <v>15</v>
      </c>
      <c r="L17" s="679"/>
      <c r="M17" s="16" t="str">
        <f t="shared" si="9"/>
        <v>Juin</v>
      </c>
    </row>
    <row r="18" spans="1:13" ht="18.75">
      <c r="A18" s="13">
        <v>11</v>
      </c>
      <c r="B18" s="625" t="s">
        <v>2424</v>
      </c>
      <c r="C18" s="625" t="s">
        <v>2425</v>
      </c>
      <c r="D18" s="630">
        <v>18</v>
      </c>
      <c r="E18" s="178"/>
      <c r="F18" s="656">
        <f t="shared" si="5"/>
        <v>9</v>
      </c>
      <c r="G18" s="677">
        <f t="shared" si="6"/>
        <v>27</v>
      </c>
      <c r="H18" s="658"/>
      <c r="I18" s="678">
        <f t="shared" si="7"/>
        <v>27</v>
      </c>
      <c r="J18" s="676"/>
      <c r="K18" s="656">
        <f t="shared" si="8"/>
        <v>27</v>
      </c>
      <c r="L18" s="679"/>
      <c r="M18" s="16" t="str">
        <f t="shared" si="9"/>
        <v>Juin</v>
      </c>
    </row>
    <row r="19" spans="1:13" ht="18.75">
      <c r="A19" s="13">
        <v>12</v>
      </c>
      <c r="B19" s="625" t="s">
        <v>2426</v>
      </c>
      <c r="C19" s="625" t="s">
        <v>2427</v>
      </c>
      <c r="D19" s="630">
        <v>14</v>
      </c>
      <c r="E19" s="178"/>
      <c r="F19" s="656">
        <f t="shared" si="5"/>
        <v>7</v>
      </c>
      <c r="G19" s="677">
        <f t="shared" si="6"/>
        <v>21</v>
      </c>
      <c r="H19" s="658"/>
      <c r="I19" s="678">
        <f t="shared" si="7"/>
        <v>21</v>
      </c>
      <c r="J19" s="676"/>
      <c r="K19" s="656">
        <f t="shared" si="8"/>
        <v>21</v>
      </c>
      <c r="L19" s="679"/>
      <c r="M19" s="16" t="str">
        <f t="shared" si="9"/>
        <v>Juin</v>
      </c>
    </row>
    <row r="20" spans="1:13" ht="18.75">
      <c r="A20" s="13">
        <v>13</v>
      </c>
      <c r="B20" s="625" t="s">
        <v>546</v>
      </c>
      <c r="C20" s="625" t="s">
        <v>2428</v>
      </c>
      <c r="D20" s="630">
        <v>7</v>
      </c>
      <c r="E20" s="178"/>
      <c r="F20" s="656">
        <f t="shared" si="5"/>
        <v>3.5</v>
      </c>
      <c r="G20" s="677">
        <f t="shared" si="6"/>
        <v>10.5</v>
      </c>
      <c r="H20" s="658"/>
      <c r="I20" s="678">
        <f t="shared" si="7"/>
        <v>10.5</v>
      </c>
      <c r="J20" s="676"/>
      <c r="K20" s="656">
        <f t="shared" si="8"/>
        <v>10.5</v>
      </c>
      <c r="L20" s="679"/>
      <c r="M20" s="16" t="str">
        <f t="shared" si="9"/>
        <v>Juin</v>
      </c>
    </row>
    <row r="21" spans="1:13" ht="18.75">
      <c r="A21" s="13">
        <v>14</v>
      </c>
      <c r="B21" s="625" t="s">
        <v>551</v>
      </c>
      <c r="C21" s="625" t="s">
        <v>2429</v>
      </c>
      <c r="D21" s="630">
        <v>12.5</v>
      </c>
      <c r="E21" s="178"/>
      <c r="F21" s="656">
        <f t="shared" si="5"/>
        <v>6.25</v>
      </c>
      <c r="G21" s="677">
        <f t="shared" si="6"/>
        <v>18.75</v>
      </c>
      <c r="H21" s="658"/>
      <c r="I21" s="678">
        <f t="shared" si="7"/>
        <v>18.75</v>
      </c>
      <c r="J21" s="676"/>
      <c r="K21" s="656">
        <f t="shared" si="8"/>
        <v>18.75</v>
      </c>
      <c r="L21" s="679"/>
      <c r="M21" s="16" t="str">
        <f t="shared" si="9"/>
        <v>Juin</v>
      </c>
    </row>
    <row r="22" spans="1:13" ht="18.75">
      <c r="A22" s="13">
        <v>15</v>
      </c>
      <c r="B22" s="625" t="s">
        <v>2430</v>
      </c>
      <c r="C22" s="625" t="s">
        <v>2431</v>
      </c>
      <c r="D22" s="630">
        <v>11.5</v>
      </c>
      <c r="E22" s="178"/>
      <c r="F22" s="656">
        <f t="shared" si="5"/>
        <v>5.75</v>
      </c>
      <c r="G22" s="677">
        <f t="shared" si="6"/>
        <v>17.25</v>
      </c>
      <c r="H22" s="658"/>
      <c r="I22" s="678">
        <f t="shared" si="7"/>
        <v>17.25</v>
      </c>
      <c r="J22" s="676"/>
      <c r="K22" s="656">
        <f t="shared" si="8"/>
        <v>17.25</v>
      </c>
      <c r="L22" s="679"/>
      <c r="M22" s="16" t="str">
        <f t="shared" si="9"/>
        <v>Juin</v>
      </c>
    </row>
    <row r="23" spans="1:13" ht="18.75">
      <c r="A23" s="13">
        <v>16</v>
      </c>
      <c r="B23" s="625" t="s">
        <v>2430</v>
      </c>
      <c r="C23" s="625" t="s">
        <v>2432</v>
      </c>
      <c r="D23" s="630">
        <v>14.5</v>
      </c>
      <c r="E23" s="178"/>
      <c r="F23" s="656">
        <f t="shared" si="5"/>
        <v>7.25</v>
      </c>
      <c r="G23" s="677">
        <f t="shared" si="6"/>
        <v>21.75</v>
      </c>
      <c r="H23" s="658"/>
      <c r="I23" s="678">
        <f t="shared" si="7"/>
        <v>21.75</v>
      </c>
      <c r="J23" s="676"/>
      <c r="K23" s="656">
        <f t="shared" si="8"/>
        <v>21.75</v>
      </c>
      <c r="L23" s="679"/>
      <c r="M23" s="16" t="str">
        <f t="shared" si="9"/>
        <v>Juin</v>
      </c>
    </row>
    <row r="24" spans="1:13" ht="18.75">
      <c r="A24" s="13">
        <v>17</v>
      </c>
      <c r="B24" s="625" t="s">
        <v>559</v>
      </c>
      <c r="C24" s="625" t="s">
        <v>2433</v>
      </c>
      <c r="D24" s="630">
        <v>14</v>
      </c>
      <c r="E24" s="178"/>
      <c r="F24" s="656">
        <f t="shared" si="5"/>
        <v>7</v>
      </c>
      <c r="G24" s="677">
        <f t="shared" si="6"/>
        <v>21</v>
      </c>
      <c r="H24" s="658"/>
      <c r="I24" s="678">
        <f t="shared" si="7"/>
        <v>21</v>
      </c>
      <c r="J24" s="676"/>
      <c r="K24" s="656">
        <f t="shared" si="8"/>
        <v>21</v>
      </c>
      <c r="L24" s="679"/>
      <c r="M24" s="16" t="str">
        <f t="shared" si="9"/>
        <v>Juin</v>
      </c>
    </row>
    <row r="25" spans="1:13" ht="18.75">
      <c r="A25" s="13">
        <v>18</v>
      </c>
      <c r="B25" s="625" t="s">
        <v>564</v>
      </c>
      <c r="C25" s="625" t="s">
        <v>2434</v>
      </c>
      <c r="D25" s="630">
        <v>12.5</v>
      </c>
      <c r="E25" s="178"/>
      <c r="F25" s="656">
        <f t="shared" si="5"/>
        <v>6.25</v>
      </c>
      <c r="G25" s="677">
        <f t="shared" si="6"/>
        <v>18.75</v>
      </c>
      <c r="H25" s="658"/>
      <c r="I25" s="678">
        <f t="shared" si="7"/>
        <v>18.75</v>
      </c>
      <c r="J25" s="676"/>
      <c r="K25" s="656">
        <f t="shared" si="8"/>
        <v>18.75</v>
      </c>
      <c r="L25" s="679"/>
      <c r="M25" s="16" t="str">
        <f t="shared" si="9"/>
        <v>Juin</v>
      </c>
    </row>
    <row r="26" spans="1:13" ht="18.75">
      <c r="A26" s="13">
        <v>19</v>
      </c>
      <c r="B26" s="625" t="s">
        <v>568</v>
      </c>
      <c r="C26" s="625" t="s">
        <v>2435</v>
      </c>
      <c r="D26" s="627">
        <v>7</v>
      </c>
      <c r="E26" s="178"/>
      <c r="F26" s="656">
        <f t="shared" si="5"/>
        <v>3.5</v>
      </c>
      <c r="G26" s="677">
        <f t="shared" si="6"/>
        <v>10.5</v>
      </c>
      <c r="H26" s="658"/>
      <c r="I26" s="678">
        <f t="shared" si="7"/>
        <v>10.5</v>
      </c>
      <c r="J26" s="676"/>
      <c r="K26" s="656">
        <f t="shared" si="8"/>
        <v>10.5</v>
      </c>
      <c r="L26" s="679"/>
      <c r="M26" s="16" t="str">
        <f t="shared" si="9"/>
        <v>Juin</v>
      </c>
    </row>
    <row r="27" spans="1:13" ht="18.75">
      <c r="A27" s="13">
        <v>20</v>
      </c>
      <c r="B27" s="625" t="s">
        <v>2436</v>
      </c>
      <c r="C27" s="625" t="s">
        <v>2437</v>
      </c>
      <c r="D27" s="627">
        <v>13</v>
      </c>
      <c r="E27" s="178"/>
      <c r="F27" s="656">
        <f t="shared" si="5"/>
        <v>6.5</v>
      </c>
      <c r="G27" s="677">
        <f t="shared" si="6"/>
        <v>19.5</v>
      </c>
      <c r="H27" s="658"/>
      <c r="I27" s="678">
        <f t="shared" si="7"/>
        <v>19.5</v>
      </c>
      <c r="J27" s="676"/>
      <c r="K27" s="656">
        <f t="shared" si="8"/>
        <v>19.5</v>
      </c>
      <c r="L27" s="679"/>
      <c r="M27" s="16" t="str">
        <f t="shared" si="9"/>
        <v>Juin</v>
      </c>
    </row>
    <row r="28" spans="1:13" ht="18.75">
      <c r="A28" s="13">
        <v>21</v>
      </c>
      <c r="B28" s="625" t="s">
        <v>69</v>
      </c>
      <c r="C28" s="625" t="s">
        <v>2438</v>
      </c>
      <c r="D28" s="630">
        <v>14.5</v>
      </c>
      <c r="E28" s="178"/>
      <c r="F28" s="656">
        <f t="shared" si="5"/>
        <v>7.25</v>
      </c>
      <c r="G28" s="677">
        <f t="shared" si="6"/>
        <v>21.75</v>
      </c>
      <c r="H28" s="658"/>
      <c r="I28" s="678">
        <f t="shared" si="7"/>
        <v>21.75</v>
      </c>
      <c r="J28" s="676"/>
      <c r="K28" s="656">
        <f t="shared" si="8"/>
        <v>21.75</v>
      </c>
      <c r="L28" s="679"/>
      <c r="M28" s="16" t="str">
        <f t="shared" si="9"/>
        <v>Juin</v>
      </c>
    </row>
    <row r="29" spans="1:13" ht="18.75">
      <c r="A29" s="13">
        <v>22</v>
      </c>
      <c r="B29" s="625" t="s">
        <v>2439</v>
      </c>
      <c r="C29" s="625" t="s">
        <v>2440</v>
      </c>
      <c r="D29" s="631">
        <v>15</v>
      </c>
      <c r="E29" s="178"/>
      <c r="F29" s="656">
        <f t="shared" si="5"/>
        <v>7.5</v>
      </c>
      <c r="G29" s="677">
        <f t="shared" si="6"/>
        <v>22.5</v>
      </c>
      <c r="H29" s="658"/>
      <c r="I29" s="678">
        <f t="shared" si="7"/>
        <v>22.5</v>
      </c>
      <c r="J29" s="676"/>
      <c r="K29" s="656">
        <f t="shared" si="8"/>
        <v>22.5</v>
      </c>
      <c r="L29" s="679"/>
      <c r="M29" s="16" t="str">
        <f t="shared" si="9"/>
        <v>Juin</v>
      </c>
    </row>
    <row r="30" spans="1:13" ht="18.75">
      <c r="A30" s="13">
        <v>23</v>
      </c>
      <c r="B30" s="625" t="s">
        <v>592</v>
      </c>
      <c r="C30" s="625" t="s">
        <v>2441</v>
      </c>
      <c r="D30" s="630">
        <v>10.5</v>
      </c>
      <c r="E30" s="178"/>
      <c r="F30" s="656">
        <f t="shared" si="5"/>
        <v>5.25</v>
      </c>
      <c r="G30" s="677">
        <f t="shared" si="6"/>
        <v>15.75</v>
      </c>
      <c r="H30" s="658"/>
      <c r="I30" s="678">
        <f t="shared" si="7"/>
        <v>15.75</v>
      </c>
      <c r="J30" s="676"/>
      <c r="K30" s="656">
        <f t="shared" si="8"/>
        <v>15.75</v>
      </c>
      <c r="L30" s="679"/>
      <c r="M30" s="16" t="str">
        <f t="shared" si="9"/>
        <v>Juin</v>
      </c>
    </row>
    <row r="31" spans="1:13" ht="18.75">
      <c r="A31" s="13">
        <v>24</v>
      </c>
      <c r="B31" s="625" t="s">
        <v>2442</v>
      </c>
      <c r="C31" s="625" t="s">
        <v>2443</v>
      </c>
      <c r="D31" s="630">
        <v>6.5</v>
      </c>
      <c r="E31" s="178"/>
      <c r="F31" s="656">
        <f t="shared" si="5"/>
        <v>3.25</v>
      </c>
      <c r="G31" s="677">
        <f t="shared" si="6"/>
        <v>9.75</v>
      </c>
      <c r="H31" s="658"/>
      <c r="I31" s="678">
        <f t="shared" si="7"/>
        <v>9.75</v>
      </c>
      <c r="J31" s="676"/>
      <c r="K31" s="656">
        <f t="shared" si="8"/>
        <v>9.75</v>
      </c>
      <c r="L31" s="679"/>
      <c r="M31" s="16" t="str">
        <f t="shared" si="9"/>
        <v>Juin</v>
      </c>
    </row>
    <row r="32" spans="1:13" ht="18.75">
      <c r="A32" s="13">
        <v>25</v>
      </c>
      <c r="B32" s="625" t="s">
        <v>603</v>
      </c>
      <c r="C32" s="625" t="s">
        <v>2444</v>
      </c>
      <c r="D32" s="630">
        <v>5</v>
      </c>
      <c r="E32" s="178"/>
      <c r="F32" s="656">
        <f t="shared" si="5"/>
        <v>2.5</v>
      </c>
      <c r="G32" s="677">
        <f t="shared" si="6"/>
        <v>7.5</v>
      </c>
      <c r="H32" s="658"/>
      <c r="I32" s="678">
        <f t="shared" si="7"/>
        <v>7.5</v>
      </c>
      <c r="J32" s="676"/>
      <c r="K32" s="656">
        <f t="shared" si="8"/>
        <v>7.5</v>
      </c>
      <c r="L32" s="679"/>
      <c r="M32" s="16" t="str">
        <f t="shared" si="9"/>
        <v>Juin</v>
      </c>
    </row>
    <row r="33" spans="1:13" ht="18.75">
      <c r="A33" s="13">
        <v>26</v>
      </c>
      <c r="B33" s="625" t="s">
        <v>2445</v>
      </c>
      <c r="C33" s="625" t="s">
        <v>2446</v>
      </c>
      <c r="D33" s="630">
        <v>14</v>
      </c>
      <c r="E33" s="178"/>
      <c r="F33" s="656">
        <f t="shared" si="5"/>
        <v>7</v>
      </c>
      <c r="G33" s="677">
        <f t="shared" si="6"/>
        <v>21</v>
      </c>
      <c r="H33" s="658"/>
      <c r="I33" s="678">
        <f t="shared" si="7"/>
        <v>21</v>
      </c>
      <c r="J33" s="676"/>
      <c r="K33" s="656">
        <f t="shared" si="8"/>
        <v>21</v>
      </c>
      <c r="L33" s="679"/>
      <c r="M33" s="16" t="str">
        <f t="shared" si="9"/>
        <v>Juin</v>
      </c>
    </row>
    <row r="34" spans="1:13" ht="18.75">
      <c r="A34" s="13">
        <v>27</v>
      </c>
      <c r="B34" s="625" t="s">
        <v>135</v>
      </c>
      <c r="C34" s="625" t="s">
        <v>2447</v>
      </c>
      <c r="D34" s="630">
        <v>6</v>
      </c>
      <c r="E34" s="178"/>
      <c r="F34" s="656">
        <f t="shared" si="5"/>
        <v>3</v>
      </c>
      <c r="G34" s="677">
        <f t="shared" si="6"/>
        <v>9</v>
      </c>
      <c r="H34" s="658"/>
      <c r="I34" s="678">
        <f t="shared" si="7"/>
        <v>9</v>
      </c>
      <c r="J34" s="676"/>
      <c r="K34" s="656">
        <f t="shared" si="8"/>
        <v>9</v>
      </c>
      <c r="L34" s="679"/>
      <c r="M34" s="16" t="str">
        <f t="shared" si="9"/>
        <v>Juin</v>
      </c>
    </row>
    <row r="35" spans="1:13" ht="18.75">
      <c r="A35" s="13">
        <v>28</v>
      </c>
      <c r="B35" s="625" t="s">
        <v>2448</v>
      </c>
      <c r="C35" s="625" t="s">
        <v>2449</v>
      </c>
      <c r="D35" s="630">
        <v>11.5</v>
      </c>
      <c r="E35" s="178"/>
      <c r="F35" s="656">
        <f t="shared" si="5"/>
        <v>5.75</v>
      </c>
      <c r="G35" s="677">
        <f t="shared" si="6"/>
        <v>17.25</v>
      </c>
      <c r="H35" s="658"/>
      <c r="I35" s="678">
        <f t="shared" si="7"/>
        <v>17.25</v>
      </c>
      <c r="J35" s="676"/>
      <c r="K35" s="656">
        <f t="shared" si="8"/>
        <v>17.25</v>
      </c>
      <c r="L35" s="679"/>
      <c r="M35" s="16" t="str">
        <f t="shared" si="9"/>
        <v>Juin</v>
      </c>
    </row>
    <row r="36" spans="1:13" ht="18.75">
      <c r="A36" s="13">
        <v>29</v>
      </c>
      <c r="B36" s="625" t="s">
        <v>624</v>
      </c>
      <c r="C36" s="625" t="s">
        <v>2450</v>
      </c>
      <c r="D36" s="630">
        <v>7.5</v>
      </c>
      <c r="E36" s="178"/>
      <c r="F36" s="656">
        <f t="shared" si="5"/>
        <v>3.75</v>
      </c>
      <c r="G36" s="677">
        <f t="shared" si="6"/>
        <v>11.25</v>
      </c>
      <c r="H36" s="658"/>
      <c r="I36" s="678">
        <f t="shared" si="7"/>
        <v>11.25</v>
      </c>
      <c r="J36" s="676"/>
      <c r="K36" s="656">
        <f t="shared" si="8"/>
        <v>11.25</v>
      </c>
      <c r="L36" s="679"/>
      <c r="M36" s="16" t="str">
        <f t="shared" si="9"/>
        <v>Juin</v>
      </c>
    </row>
    <row r="37" spans="1:13" ht="18.75">
      <c r="A37" s="13">
        <v>30</v>
      </c>
      <c r="B37" s="625" t="s">
        <v>624</v>
      </c>
      <c r="C37" s="625" t="s">
        <v>2451</v>
      </c>
      <c r="D37" s="630">
        <v>14</v>
      </c>
      <c r="E37" s="178"/>
      <c r="F37" s="656">
        <f t="shared" si="5"/>
        <v>7</v>
      </c>
      <c r="G37" s="677">
        <f t="shared" si="6"/>
        <v>21</v>
      </c>
      <c r="H37" s="658"/>
      <c r="I37" s="678">
        <f t="shared" si="7"/>
        <v>21</v>
      </c>
      <c r="J37" s="676"/>
      <c r="K37" s="656">
        <f t="shared" si="8"/>
        <v>21</v>
      </c>
      <c r="L37" s="679"/>
      <c r="M37" s="16" t="str">
        <f t="shared" si="9"/>
        <v>Juin</v>
      </c>
    </row>
    <row r="38" spans="1:13" ht="18.75">
      <c r="A38" s="13">
        <v>31</v>
      </c>
      <c r="B38" s="625" t="s">
        <v>2452</v>
      </c>
      <c r="C38" s="625" t="s">
        <v>2453</v>
      </c>
      <c r="D38" s="630">
        <v>16</v>
      </c>
      <c r="E38" s="178"/>
      <c r="F38" s="656">
        <f t="shared" si="5"/>
        <v>8</v>
      </c>
      <c r="G38" s="677">
        <f t="shared" si="6"/>
        <v>24</v>
      </c>
      <c r="H38" s="658"/>
      <c r="I38" s="678">
        <f t="shared" si="7"/>
        <v>24</v>
      </c>
      <c r="J38" s="676"/>
      <c r="K38" s="656">
        <f t="shared" si="8"/>
        <v>24</v>
      </c>
      <c r="L38" s="679"/>
      <c r="M38" s="16" t="str">
        <f t="shared" si="9"/>
        <v>Juin</v>
      </c>
    </row>
    <row r="39" spans="1:13" ht="18.75">
      <c r="A39" s="13">
        <v>32</v>
      </c>
      <c r="B39" s="625" t="s">
        <v>2452</v>
      </c>
      <c r="C39" s="625" t="s">
        <v>2454</v>
      </c>
      <c r="D39" s="630">
        <v>12.5</v>
      </c>
      <c r="E39" s="178"/>
      <c r="F39" s="656">
        <f t="shared" si="5"/>
        <v>6.25</v>
      </c>
      <c r="G39" s="677">
        <f t="shared" si="6"/>
        <v>18.75</v>
      </c>
      <c r="H39" s="658"/>
      <c r="I39" s="678">
        <f t="shared" si="7"/>
        <v>18.75</v>
      </c>
      <c r="J39" s="676"/>
      <c r="K39" s="656">
        <f t="shared" si="8"/>
        <v>18.75</v>
      </c>
      <c r="L39" s="679"/>
      <c r="M39" s="16" t="str">
        <f t="shared" si="9"/>
        <v>Juin</v>
      </c>
    </row>
    <row r="40" spans="1:13" ht="18.75">
      <c r="A40" s="13">
        <v>33</v>
      </c>
      <c r="B40" s="625" t="s">
        <v>645</v>
      </c>
      <c r="C40" s="625" t="s">
        <v>2455</v>
      </c>
      <c r="D40" s="630">
        <v>7</v>
      </c>
      <c r="E40" s="178"/>
      <c r="F40" s="656">
        <f t="shared" si="5"/>
        <v>3.5</v>
      </c>
      <c r="G40" s="677">
        <f t="shared" si="6"/>
        <v>10.5</v>
      </c>
      <c r="H40" s="658"/>
      <c r="I40" s="678">
        <f t="shared" si="7"/>
        <v>10.5</v>
      </c>
      <c r="J40" s="676"/>
      <c r="K40" s="656">
        <f t="shared" si="8"/>
        <v>10.5</v>
      </c>
      <c r="L40" s="679"/>
      <c r="M40" s="16" t="str">
        <f t="shared" si="9"/>
        <v>Juin</v>
      </c>
    </row>
    <row r="41" spans="1:13" ht="18.75">
      <c r="A41" s="13">
        <v>34</v>
      </c>
      <c r="B41" s="625" t="s">
        <v>2456</v>
      </c>
      <c r="C41" s="625" t="s">
        <v>119</v>
      </c>
      <c r="D41" s="630">
        <v>8</v>
      </c>
      <c r="E41" s="178"/>
      <c r="F41" s="656">
        <f t="shared" si="5"/>
        <v>4</v>
      </c>
      <c r="G41" s="677">
        <f t="shared" si="6"/>
        <v>12</v>
      </c>
      <c r="H41" s="658"/>
      <c r="I41" s="678">
        <f t="shared" si="7"/>
        <v>12</v>
      </c>
      <c r="J41" s="676"/>
      <c r="K41" s="656">
        <f t="shared" si="8"/>
        <v>12</v>
      </c>
      <c r="L41" s="679"/>
      <c r="M41" s="16" t="str">
        <f t="shared" si="9"/>
        <v>Juin</v>
      </c>
    </row>
    <row r="42" spans="1:13" ht="18.75">
      <c r="A42" s="13">
        <v>35</v>
      </c>
      <c r="B42" s="625" t="s">
        <v>2457</v>
      </c>
      <c r="C42" s="625" t="s">
        <v>2458</v>
      </c>
      <c r="D42" s="630">
        <v>17</v>
      </c>
      <c r="E42" s="178"/>
      <c r="F42" s="656">
        <f t="shared" si="5"/>
        <v>8.5</v>
      </c>
      <c r="G42" s="677">
        <f t="shared" si="6"/>
        <v>25.5</v>
      </c>
      <c r="H42" s="658"/>
      <c r="I42" s="678">
        <f t="shared" si="7"/>
        <v>25.5</v>
      </c>
      <c r="J42" s="676"/>
      <c r="K42" s="656">
        <f t="shared" si="8"/>
        <v>25.5</v>
      </c>
      <c r="L42" s="679"/>
      <c r="M42" s="16" t="str">
        <f t="shared" si="9"/>
        <v>Juin</v>
      </c>
    </row>
    <row r="43" spans="1:13" ht="18.75">
      <c r="A43" s="13">
        <v>36</v>
      </c>
      <c r="B43" s="625" t="s">
        <v>659</v>
      </c>
      <c r="C43" s="625" t="s">
        <v>2459</v>
      </c>
      <c r="D43" s="630">
        <v>11</v>
      </c>
      <c r="E43" s="178"/>
      <c r="F43" s="656">
        <f t="shared" si="5"/>
        <v>5.5</v>
      </c>
      <c r="G43" s="677">
        <f t="shared" si="6"/>
        <v>16.5</v>
      </c>
      <c r="H43" s="658"/>
      <c r="I43" s="678">
        <f t="shared" si="7"/>
        <v>16.5</v>
      </c>
      <c r="J43" s="676"/>
      <c r="K43" s="656">
        <f t="shared" si="8"/>
        <v>16.5</v>
      </c>
      <c r="L43" s="679"/>
      <c r="M43" s="16" t="str">
        <f t="shared" si="9"/>
        <v>Juin</v>
      </c>
    </row>
    <row r="44" spans="1:13" ht="18.75">
      <c r="A44" s="13">
        <v>37</v>
      </c>
      <c r="B44" s="625" t="s">
        <v>664</v>
      </c>
      <c r="C44" s="625" t="s">
        <v>2460</v>
      </c>
      <c r="D44" s="630">
        <v>11.5</v>
      </c>
      <c r="E44" s="178"/>
      <c r="F44" s="656">
        <f t="shared" si="5"/>
        <v>5.75</v>
      </c>
      <c r="G44" s="677">
        <f t="shared" si="6"/>
        <v>17.25</v>
      </c>
      <c r="H44" s="658"/>
      <c r="I44" s="678">
        <f t="shared" si="7"/>
        <v>17.25</v>
      </c>
      <c r="J44" s="676"/>
      <c r="K44" s="656">
        <f t="shared" si="8"/>
        <v>17.25</v>
      </c>
      <c r="L44" s="679"/>
      <c r="M44" s="16" t="str">
        <f t="shared" si="9"/>
        <v>Juin</v>
      </c>
    </row>
    <row r="45" spans="1:13" ht="18.75">
      <c r="A45" s="13">
        <v>38</v>
      </c>
      <c r="B45" s="625" t="s">
        <v>2461</v>
      </c>
      <c r="C45" s="625" t="s">
        <v>2451</v>
      </c>
      <c r="D45" s="630">
        <v>7.5</v>
      </c>
      <c r="E45" s="178"/>
      <c r="F45" s="656">
        <f t="shared" si="5"/>
        <v>3.75</v>
      </c>
      <c r="G45" s="677">
        <f t="shared" si="6"/>
        <v>11.25</v>
      </c>
      <c r="H45" s="658"/>
      <c r="I45" s="678">
        <f t="shared" si="7"/>
        <v>11.25</v>
      </c>
      <c r="J45" s="676"/>
      <c r="K45" s="656">
        <f t="shared" si="8"/>
        <v>11.25</v>
      </c>
      <c r="L45" s="679"/>
      <c r="M45" s="16" t="str">
        <f t="shared" si="9"/>
        <v>Juin</v>
      </c>
    </row>
    <row r="46" spans="1:13" ht="18.75">
      <c r="A46" s="13">
        <v>39</v>
      </c>
      <c r="B46" s="625" t="s">
        <v>673</v>
      </c>
      <c r="C46" s="625" t="s">
        <v>2462</v>
      </c>
      <c r="D46" s="627">
        <v>6.5</v>
      </c>
      <c r="E46" s="178"/>
      <c r="F46" s="656">
        <f t="shared" si="5"/>
        <v>3.25</v>
      </c>
      <c r="G46" s="677">
        <f t="shared" si="6"/>
        <v>9.75</v>
      </c>
      <c r="H46" s="658"/>
      <c r="I46" s="678">
        <f t="shared" si="7"/>
        <v>9.75</v>
      </c>
      <c r="J46" s="676"/>
      <c r="K46" s="656">
        <f t="shared" si="8"/>
        <v>9.75</v>
      </c>
      <c r="L46" s="679"/>
      <c r="M46" s="16" t="str">
        <f t="shared" si="9"/>
        <v>Juin</v>
      </c>
    </row>
    <row r="47" spans="1:13" ht="18.75">
      <c r="A47" s="13">
        <v>40</v>
      </c>
      <c r="B47" s="625" t="s">
        <v>677</v>
      </c>
      <c r="C47" s="625" t="s">
        <v>2463</v>
      </c>
      <c r="D47" s="627">
        <v>3</v>
      </c>
      <c r="E47" s="178"/>
      <c r="F47" s="656">
        <f t="shared" si="5"/>
        <v>1.5</v>
      </c>
      <c r="G47" s="677">
        <f t="shared" si="6"/>
        <v>4.5</v>
      </c>
      <c r="H47" s="658"/>
      <c r="I47" s="678">
        <f t="shared" si="7"/>
        <v>4.5</v>
      </c>
      <c r="J47" s="676"/>
      <c r="K47" s="656">
        <f t="shared" si="8"/>
        <v>4.5</v>
      </c>
      <c r="L47" s="679"/>
      <c r="M47" s="16" t="str">
        <f t="shared" si="9"/>
        <v>Juin</v>
      </c>
    </row>
    <row r="48" spans="1:13" ht="18.75">
      <c r="A48" s="13">
        <v>41</v>
      </c>
      <c r="B48" s="625" t="s">
        <v>677</v>
      </c>
      <c r="C48" s="625" t="s">
        <v>2464</v>
      </c>
      <c r="D48" s="627">
        <v>6</v>
      </c>
      <c r="E48" s="178"/>
      <c r="F48" s="656">
        <f t="shared" si="5"/>
        <v>3</v>
      </c>
      <c r="G48" s="677">
        <f t="shared" si="6"/>
        <v>9</v>
      </c>
      <c r="H48" s="658"/>
      <c r="I48" s="678">
        <f t="shared" si="7"/>
        <v>9</v>
      </c>
      <c r="J48" s="676"/>
      <c r="K48" s="656">
        <f t="shared" si="8"/>
        <v>9</v>
      </c>
      <c r="L48" s="679"/>
      <c r="M48" s="16" t="str">
        <f t="shared" si="9"/>
        <v>Juin</v>
      </c>
    </row>
    <row r="49" spans="1:13" ht="18.75">
      <c r="A49" s="13">
        <v>42</v>
      </c>
      <c r="B49" s="625" t="s">
        <v>682</v>
      </c>
      <c r="C49" s="625" t="s">
        <v>2465</v>
      </c>
      <c r="D49" s="630">
        <v>9</v>
      </c>
      <c r="E49" s="178"/>
      <c r="F49" s="656">
        <f t="shared" si="5"/>
        <v>4.5</v>
      </c>
      <c r="G49" s="677">
        <f t="shared" si="6"/>
        <v>13.5</v>
      </c>
      <c r="H49" s="658"/>
      <c r="I49" s="678">
        <f t="shared" si="7"/>
        <v>13.5</v>
      </c>
      <c r="J49" s="676"/>
      <c r="K49" s="656">
        <f t="shared" si="8"/>
        <v>13.5</v>
      </c>
      <c r="L49" s="679"/>
      <c r="M49" s="16" t="str">
        <f t="shared" si="9"/>
        <v>Juin</v>
      </c>
    </row>
    <row r="50" spans="1:13" ht="18.75">
      <c r="A50" s="13">
        <v>43</v>
      </c>
      <c r="B50" s="625" t="s">
        <v>111</v>
      </c>
      <c r="C50" s="625" t="s">
        <v>2466</v>
      </c>
      <c r="D50" s="630">
        <v>8.5</v>
      </c>
      <c r="E50" s="178"/>
      <c r="F50" s="656">
        <f t="shared" si="5"/>
        <v>4.25</v>
      </c>
      <c r="G50" s="677">
        <f t="shared" si="6"/>
        <v>12.75</v>
      </c>
      <c r="H50" s="658"/>
      <c r="I50" s="678">
        <f t="shared" si="7"/>
        <v>12.75</v>
      </c>
      <c r="J50" s="676"/>
      <c r="K50" s="656">
        <f t="shared" si="8"/>
        <v>12.75</v>
      </c>
      <c r="L50" s="679"/>
      <c r="M50" s="16" t="str">
        <f t="shared" si="9"/>
        <v>Juin</v>
      </c>
    </row>
    <row r="51" spans="1:13" ht="18.75">
      <c r="A51" s="13">
        <v>44</v>
      </c>
      <c r="B51" s="625" t="s">
        <v>111</v>
      </c>
      <c r="C51" s="625" t="s">
        <v>2467</v>
      </c>
      <c r="D51" s="630">
        <v>7.5</v>
      </c>
      <c r="E51" s="178"/>
      <c r="F51" s="656">
        <f t="shared" si="5"/>
        <v>3.75</v>
      </c>
      <c r="G51" s="677">
        <f t="shared" si="6"/>
        <v>11.25</v>
      </c>
      <c r="H51" s="658"/>
      <c r="I51" s="678">
        <f t="shared" si="7"/>
        <v>11.25</v>
      </c>
      <c r="J51" s="676"/>
      <c r="K51" s="656">
        <f t="shared" si="8"/>
        <v>11.25</v>
      </c>
      <c r="L51" s="679"/>
      <c r="M51" s="16" t="str">
        <f t="shared" si="9"/>
        <v>Juin</v>
      </c>
    </row>
    <row r="52" spans="1:13" ht="18.75">
      <c r="A52" s="13">
        <v>45</v>
      </c>
      <c r="B52" s="625" t="s">
        <v>2468</v>
      </c>
      <c r="C52" s="625" t="s">
        <v>2469</v>
      </c>
      <c r="D52" s="630">
        <v>9.5</v>
      </c>
      <c r="E52" s="178"/>
      <c r="F52" s="656">
        <f t="shared" si="5"/>
        <v>4.75</v>
      </c>
      <c r="G52" s="677">
        <f t="shared" si="6"/>
        <v>14.25</v>
      </c>
      <c r="H52" s="658"/>
      <c r="I52" s="678">
        <f t="shared" si="7"/>
        <v>14.25</v>
      </c>
      <c r="J52" s="676"/>
      <c r="K52" s="656">
        <f t="shared" si="8"/>
        <v>14.25</v>
      </c>
      <c r="L52" s="679"/>
      <c r="M52" s="16" t="str">
        <f t="shared" si="9"/>
        <v>Juin</v>
      </c>
    </row>
    <row r="53" spans="1:13" ht="18.75">
      <c r="A53" s="13">
        <v>46</v>
      </c>
      <c r="B53" s="625" t="s">
        <v>696</v>
      </c>
      <c r="C53" s="625" t="s">
        <v>2470</v>
      </c>
      <c r="D53" s="630">
        <v>10.5</v>
      </c>
      <c r="E53" s="178"/>
      <c r="F53" s="656">
        <f t="shared" si="5"/>
        <v>5.25</v>
      </c>
      <c r="G53" s="677">
        <f t="shared" si="6"/>
        <v>15.75</v>
      </c>
      <c r="H53" s="658"/>
      <c r="I53" s="678">
        <f t="shared" si="7"/>
        <v>15.75</v>
      </c>
      <c r="J53" s="676"/>
      <c r="K53" s="656">
        <f t="shared" si="8"/>
        <v>15.75</v>
      </c>
      <c r="L53" s="679"/>
      <c r="M53" s="16" t="str">
        <f t="shared" si="9"/>
        <v>Juin</v>
      </c>
    </row>
    <row r="54" spans="1:13" ht="18.75">
      <c r="A54" s="13">
        <v>47</v>
      </c>
      <c r="B54" s="625" t="s">
        <v>2471</v>
      </c>
      <c r="C54" s="625" t="s">
        <v>2472</v>
      </c>
      <c r="D54" s="630">
        <v>15</v>
      </c>
      <c r="E54" s="178"/>
      <c r="F54" s="656">
        <f t="shared" si="5"/>
        <v>7.5</v>
      </c>
      <c r="G54" s="677">
        <f t="shared" si="6"/>
        <v>22.5</v>
      </c>
      <c r="H54" s="658"/>
      <c r="I54" s="678">
        <f t="shared" si="7"/>
        <v>22.5</v>
      </c>
      <c r="J54" s="676"/>
      <c r="K54" s="656">
        <f t="shared" si="8"/>
        <v>22.5</v>
      </c>
      <c r="L54" s="679"/>
      <c r="M54" s="16" t="str">
        <f t="shared" si="9"/>
        <v>Juin</v>
      </c>
    </row>
    <row r="55" spans="1:13" ht="18.75">
      <c r="A55" s="13">
        <v>48</v>
      </c>
      <c r="B55" s="625" t="s">
        <v>703</v>
      </c>
      <c r="C55" s="625" t="s">
        <v>2473</v>
      </c>
      <c r="D55" s="630">
        <v>13</v>
      </c>
      <c r="E55" s="178"/>
      <c r="F55" s="656">
        <f t="shared" si="5"/>
        <v>6.5</v>
      </c>
      <c r="G55" s="677">
        <f t="shared" si="6"/>
        <v>19.5</v>
      </c>
      <c r="H55" s="658"/>
      <c r="I55" s="678">
        <f t="shared" si="7"/>
        <v>19.5</v>
      </c>
      <c r="J55" s="676"/>
      <c r="K55" s="656">
        <f t="shared" si="8"/>
        <v>19.5</v>
      </c>
      <c r="L55" s="679"/>
      <c r="M55" s="16" t="str">
        <f t="shared" si="9"/>
        <v>Juin</v>
      </c>
    </row>
    <row r="56" spans="1:13" ht="18.75">
      <c r="A56" s="13">
        <v>49</v>
      </c>
      <c r="B56" s="625" t="s">
        <v>707</v>
      </c>
      <c r="C56" s="625" t="s">
        <v>2474</v>
      </c>
      <c r="D56" s="630">
        <v>7.5</v>
      </c>
      <c r="E56" s="178"/>
      <c r="F56" s="656">
        <f t="shared" si="5"/>
        <v>3.75</v>
      </c>
      <c r="G56" s="677">
        <f t="shared" si="6"/>
        <v>11.25</v>
      </c>
      <c r="H56" s="658"/>
      <c r="I56" s="678">
        <f t="shared" si="7"/>
        <v>11.25</v>
      </c>
      <c r="J56" s="676"/>
      <c r="K56" s="656">
        <f t="shared" si="8"/>
        <v>11.25</v>
      </c>
      <c r="L56" s="679"/>
      <c r="M56" s="16" t="str">
        <f t="shared" si="9"/>
        <v>Juin</v>
      </c>
    </row>
    <row r="57" spans="1:13" ht="18.75">
      <c r="A57" s="13">
        <v>50</v>
      </c>
      <c r="B57" s="625" t="s">
        <v>707</v>
      </c>
      <c r="C57" s="625" t="s">
        <v>2454</v>
      </c>
      <c r="D57" s="630">
        <v>15</v>
      </c>
      <c r="E57" s="178"/>
      <c r="F57" s="656">
        <f t="shared" si="5"/>
        <v>7.5</v>
      </c>
      <c r="G57" s="677">
        <f t="shared" si="6"/>
        <v>22.5</v>
      </c>
      <c r="H57" s="658"/>
      <c r="I57" s="678">
        <f t="shared" si="7"/>
        <v>22.5</v>
      </c>
      <c r="J57" s="676"/>
      <c r="K57" s="656">
        <f t="shared" si="8"/>
        <v>22.5</v>
      </c>
      <c r="L57" s="679"/>
      <c r="M57" s="16" t="str">
        <f t="shared" si="9"/>
        <v>Juin</v>
      </c>
    </row>
    <row r="58" spans="1:13" ht="18.75">
      <c r="A58" s="13">
        <v>51</v>
      </c>
      <c r="B58" s="625" t="s">
        <v>2475</v>
      </c>
      <c r="C58" s="625" t="s">
        <v>2432</v>
      </c>
      <c r="D58" s="630">
        <v>11</v>
      </c>
      <c r="E58" s="178"/>
      <c r="F58" s="656">
        <f t="shared" si="5"/>
        <v>5.5</v>
      </c>
      <c r="G58" s="677">
        <f t="shared" si="6"/>
        <v>16.5</v>
      </c>
      <c r="H58" s="658"/>
      <c r="I58" s="678">
        <f t="shared" si="7"/>
        <v>16.5</v>
      </c>
      <c r="J58" s="676"/>
      <c r="K58" s="656">
        <f t="shared" si="8"/>
        <v>16.5</v>
      </c>
      <c r="L58" s="679"/>
      <c r="M58" s="16" t="str">
        <f t="shared" si="9"/>
        <v>Juin</v>
      </c>
    </row>
    <row r="59" spans="1:13" ht="18.75">
      <c r="A59" s="13">
        <v>52</v>
      </c>
      <c r="B59" s="625" t="s">
        <v>721</v>
      </c>
      <c r="C59" s="625" t="s">
        <v>2476</v>
      </c>
      <c r="D59" s="630">
        <v>10</v>
      </c>
      <c r="E59" s="178"/>
      <c r="F59" s="656">
        <f t="shared" si="5"/>
        <v>5</v>
      </c>
      <c r="G59" s="677">
        <f t="shared" si="6"/>
        <v>15</v>
      </c>
      <c r="H59" s="658"/>
      <c r="I59" s="678">
        <f t="shared" si="7"/>
        <v>15</v>
      </c>
      <c r="J59" s="676"/>
      <c r="K59" s="656">
        <f t="shared" si="8"/>
        <v>15</v>
      </c>
      <c r="L59" s="679"/>
      <c r="M59" s="16" t="str">
        <f t="shared" si="9"/>
        <v>Juin</v>
      </c>
    </row>
    <row r="60" spans="1:13" ht="18.75">
      <c r="A60" s="13">
        <v>53</v>
      </c>
      <c r="B60" s="625" t="s">
        <v>2477</v>
      </c>
      <c r="C60" s="625" t="s">
        <v>2478</v>
      </c>
      <c r="D60" s="630">
        <v>7.5</v>
      </c>
      <c r="E60" s="178"/>
      <c r="F60" s="656">
        <f t="shared" si="5"/>
        <v>3.75</v>
      </c>
      <c r="G60" s="677">
        <f t="shared" si="6"/>
        <v>11.25</v>
      </c>
      <c r="H60" s="658"/>
      <c r="I60" s="678">
        <f t="shared" si="7"/>
        <v>11.25</v>
      </c>
      <c r="J60" s="676"/>
      <c r="K60" s="656">
        <f t="shared" si="8"/>
        <v>11.25</v>
      </c>
      <c r="L60" s="679"/>
      <c r="M60" s="16" t="str">
        <f t="shared" si="9"/>
        <v>Juin</v>
      </c>
    </row>
    <row r="61" spans="1:13" ht="18.75">
      <c r="A61" s="13">
        <v>54</v>
      </c>
      <c r="B61" s="625" t="s">
        <v>731</v>
      </c>
      <c r="C61" s="625" t="s">
        <v>2479</v>
      </c>
      <c r="D61" s="630">
        <v>15.5</v>
      </c>
      <c r="E61" s="178"/>
      <c r="F61" s="656">
        <f t="shared" si="5"/>
        <v>7.75</v>
      </c>
      <c r="G61" s="677">
        <f t="shared" si="6"/>
        <v>23.25</v>
      </c>
      <c r="H61" s="658"/>
      <c r="I61" s="678">
        <f t="shared" si="7"/>
        <v>23.25</v>
      </c>
      <c r="J61" s="676"/>
      <c r="K61" s="656">
        <f t="shared" si="8"/>
        <v>23.25</v>
      </c>
      <c r="L61" s="679"/>
      <c r="M61" s="16" t="str">
        <f t="shared" si="9"/>
        <v>Juin</v>
      </c>
    </row>
    <row r="62" spans="1:13" ht="18.75">
      <c r="A62" s="13">
        <v>55</v>
      </c>
      <c r="B62" s="625" t="s">
        <v>736</v>
      </c>
      <c r="C62" s="625" t="s">
        <v>2480</v>
      </c>
      <c r="D62" s="630">
        <v>14.5</v>
      </c>
      <c r="E62" s="178"/>
      <c r="F62" s="656">
        <f t="shared" si="5"/>
        <v>7.25</v>
      </c>
      <c r="G62" s="677">
        <f t="shared" si="6"/>
        <v>21.75</v>
      </c>
      <c r="H62" s="658"/>
      <c r="I62" s="678">
        <f t="shared" si="7"/>
        <v>21.75</v>
      </c>
      <c r="J62" s="676"/>
      <c r="K62" s="656">
        <f t="shared" si="8"/>
        <v>21.75</v>
      </c>
      <c r="L62" s="679"/>
      <c r="M62" s="16" t="str">
        <f t="shared" si="9"/>
        <v>Juin</v>
      </c>
    </row>
    <row r="63" spans="1:13" ht="18.75">
      <c r="A63" s="13">
        <v>56</v>
      </c>
      <c r="B63" s="625" t="s">
        <v>740</v>
      </c>
      <c r="C63" s="625" t="s">
        <v>2481</v>
      </c>
      <c r="D63" s="630">
        <v>4.5</v>
      </c>
      <c r="E63" s="178"/>
      <c r="F63" s="656">
        <f t="shared" si="5"/>
        <v>2.25</v>
      </c>
      <c r="G63" s="677">
        <f t="shared" si="6"/>
        <v>6.75</v>
      </c>
      <c r="H63" s="658"/>
      <c r="I63" s="678">
        <f t="shared" si="7"/>
        <v>6.75</v>
      </c>
      <c r="J63" s="676"/>
      <c r="K63" s="656">
        <f t="shared" si="8"/>
        <v>6.75</v>
      </c>
      <c r="L63" s="679"/>
      <c r="M63" s="16" t="str">
        <f t="shared" si="9"/>
        <v>Juin</v>
      </c>
    </row>
    <row r="64" spans="1:13" ht="18.75">
      <c r="A64" s="13">
        <v>57</v>
      </c>
      <c r="B64" s="625" t="s">
        <v>2482</v>
      </c>
      <c r="C64" s="625" t="s">
        <v>2483</v>
      </c>
      <c r="D64" s="630">
        <v>8</v>
      </c>
      <c r="E64" s="178"/>
      <c r="F64" s="656">
        <f t="shared" si="5"/>
        <v>4</v>
      </c>
      <c r="G64" s="677">
        <f t="shared" si="6"/>
        <v>12</v>
      </c>
      <c r="H64" s="658"/>
      <c r="I64" s="678">
        <f t="shared" si="7"/>
        <v>12</v>
      </c>
      <c r="J64" s="676"/>
      <c r="K64" s="656">
        <f t="shared" si="8"/>
        <v>12</v>
      </c>
      <c r="L64" s="679"/>
      <c r="M64" s="16" t="str">
        <f t="shared" si="9"/>
        <v>Juin</v>
      </c>
    </row>
    <row r="65" spans="1:13" ht="18.75">
      <c r="A65" s="13">
        <v>58</v>
      </c>
      <c r="B65" s="625" t="s">
        <v>2484</v>
      </c>
      <c r="C65" s="625" t="s">
        <v>2485</v>
      </c>
      <c r="D65" s="630">
        <v>6.5</v>
      </c>
      <c r="E65" s="178"/>
      <c r="F65" s="656">
        <f t="shared" si="5"/>
        <v>3.25</v>
      </c>
      <c r="G65" s="677">
        <f t="shared" si="6"/>
        <v>9.75</v>
      </c>
      <c r="H65" s="658"/>
      <c r="I65" s="678">
        <f t="shared" si="7"/>
        <v>9.75</v>
      </c>
      <c r="J65" s="676"/>
      <c r="K65" s="656">
        <f t="shared" si="8"/>
        <v>9.75</v>
      </c>
      <c r="L65" s="679"/>
      <c r="M65" s="16" t="str">
        <f t="shared" si="9"/>
        <v>Juin</v>
      </c>
    </row>
    <row r="66" spans="1:13" ht="18.75">
      <c r="A66" s="13">
        <v>59</v>
      </c>
      <c r="B66" s="625" t="s">
        <v>754</v>
      </c>
      <c r="C66" s="625" t="s">
        <v>2486</v>
      </c>
      <c r="D66" s="630">
        <v>6</v>
      </c>
      <c r="E66" s="178"/>
      <c r="F66" s="656">
        <f t="shared" si="5"/>
        <v>3</v>
      </c>
      <c r="G66" s="677">
        <f t="shared" si="6"/>
        <v>9</v>
      </c>
      <c r="H66" s="658"/>
      <c r="I66" s="678">
        <f t="shared" si="7"/>
        <v>9</v>
      </c>
      <c r="J66" s="676"/>
      <c r="K66" s="656">
        <f t="shared" si="8"/>
        <v>9</v>
      </c>
      <c r="L66" s="679"/>
      <c r="M66" s="16" t="str">
        <f t="shared" si="9"/>
        <v>Juin</v>
      </c>
    </row>
    <row r="67" spans="1:13" ht="18.75">
      <c r="A67" s="13">
        <v>60</v>
      </c>
      <c r="B67" s="625" t="s">
        <v>2487</v>
      </c>
      <c r="C67" s="625" t="s">
        <v>2488</v>
      </c>
      <c r="D67" s="630">
        <v>3.5</v>
      </c>
      <c r="E67" s="178"/>
      <c r="F67" s="656">
        <f t="shared" si="5"/>
        <v>1.75</v>
      </c>
      <c r="G67" s="677">
        <f t="shared" si="6"/>
        <v>5.25</v>
      </c>
      <c r="H67" s="658"/>
      <c r="I67" s="678">
        <f t="shared" si="7"/>
        <v>5.25</v>
      </c>
      <c r="J67" s="676"/>
      <c r="K67" s="656">
        <f t="shared" si="8"/>
        <v>5.25</v>
      </c>
      <c r="L67" s="679"/>
      <c r="M67" s="16" t="str">
        <f t="shared" si="9"/>
        <v>Juin</v>
      </c>
    </row>
    <row r="68" spans="1:13" ht="18.75">
      <c r="A68" s="13">
        <v>61</v>
      </c>
      <c r="B68" s="625" t="s">
        <v>2489</v>
      </c>
      <c r="C68" s="625" t="s">
        <v>2490</v>
      </c>
      <c r="D68" s="630">
        <v>7.5</v>
      </c>
      <c r="E68" s="178"/>
      <c r="F68" s="656">
        <f t="shared" si="5"/>
        <v>3.75</v>
      </c>
      <c r="G68" s="677">
        <f t="shared" si="6"/>
        <v>11.25</v>
      </c>
      <c r="H68" s="658"/>
      <c r="I68" s="678">
        <f t="shared" si="7"/>
        <v>11.25</v>
      </c>
      <c r="J68" s="676"/>
      <c r="K68" s="656">
        <f t="shared" si="8"/>
        <v>11.25</v>
      </c>
      <c r="L68" s="679"/>
      <c r="M68" s="16" t="str">
        <f t="shared" si="9"/>
        <v>Juin</v>
      </c>
    </row>
    <row r="69" spans="1:13" ht="18.75">
      <c r="A69" s="13">
        <v>62</v>
      </c>
      <c r="B69" s="625" t="s">
        <v>767</v>
      </c>
      <c r="C69" s="625" t="s">
        <v>2491</v>
      </c>
      <c r="D69" s="627">
        <v>14.5</v>
      </c>
      <c r="E69" s="178"/>
      <c r="F69" s="656">
        <f t="shared" si="5"/>
        <v>7.25</v>
      </c>
      <c r="G69" s="677">
        <f t="shared" si="6"/>
        <v>21.75</v>
      </c>
      <c r="H69" s="658"/>
      <c r="I69" s="678">
        <f t="shared" si="7"/>
        <v>21.75</v>
      </c>
      <c r="J69" s="676"/>
      <c r="K69" s="656">
        <f t="shared" si="8"/>
        <v>21.75</v>
      </c>
      <c r="L69" s="679"/>
      <c r="M69" s="16" t="str">
        <f t="shared" si="9"/>
        <v>Juin</v>
      </c>
    </row>
    <row r="70" spans="1:13" ht="18.75">
      <c r="A70" s="13">
        <v>63</v>
      </c>
      <c r="B70" s="625" t="s">
        <v>771</v>
      </c>
      <c r="C70" s="625" t="s">
        <v>2492</v>
      </c>
      <c r="D70" s="630">
        <v>15</v>
      </c>
      <c r="E70" s="178"/>
      <c r="F70" s="656">
        <f t="shared" si="5"/>
        <v>7.5</v>
      </c>
      <c r="G70" s="677">
        <f t="shared" si="6"/>
        <v>22.5</v>
      </c>
      <c r="H70" s="658"/>
      <c r="I70" s="678">
        <f t="shared" si="7"/>
        <v>22.5</v>
      </c>
      <c r="J70" s="676"/>
      <c r="K70" s="656">
        <f t="shared" si="8"/>
        <v>22.5</v>
      </c>
      <c r="L70" s="679"/>
      <c r="M70" s="16" t="str">
        <f t="shared" si="9"/>
        <v>Juin</v>
      </c>
    </row>
    <row r="71" spans="1:13" ht="18.75">
      <c r="A71" s="13">
        <v>64</v>
      </c>
      <c r="B71" s="625" t="s">
        <v>775</v>
      </c>
      <c r="C71" s="625" t="s">
        <v>2493</v>
      </c>
      <c r="D71" s="630">
        <v>10</v>
      </c>
      <c r="E71" s="178"/>
      <c r="F71" s="656">
        <f t="shared" si="5"/>
        <v>5</v>
      </c>
      <c r="G71" s="677">
        <f t="shared" si="6"/>
        <v>15</v>
      </c>
      <c r="H71" s="658"/>
      <c r="I71" s="678">
        <f t="shared" si="7"/>
        <v>15</v>
      </c>
      <c r="J71" s="676"/>
      <c r="K71" s="656">
        <f t="shared" si="8"/>
        <v>15</v>
      </c>
      <c r="L71" s="679"/>
      <c r="M71" s="16" t="str">
        <f t="shared" si="9"/>
        <v>Juin</v>
      </c>
    </row>
    <row r="72" spans="1:13" ht="18.75">
      <c r="A72" s="13">
        <v>65</v>
      </c>
      <c r="B72" s="625" t="s">
        <v>779</v>
      </c>
      <c r="C72" s="625" t="s">
        <v>2494</v>
      </c>
      <c r="D72" s="630">
        <v>13</v>
      </c>
      <c r="E72" s="178"/>
      <c r="F72" s="656">
        <f t="shared" si="5"/>
        <v>6.5</v>
      </c>
      <c r="G72" s="677">
        <f t="shared" si="6"/>
        <v>19.5</v>
      </c>
      <c r="H72" s="658"/>
      <c r="I72" s="678">
        <f t="shared" si="7"/>
        <v>19.5</v>
      </c>
      <c r="J72" s="676"/>
      <c r="K72" s="656">
        <f t="shared" si="8"/>
        <v>19.5</v>
      </c>
      <c r="L72" s="679"/>
      <c r="M72" s="16" t="str">
        <f t="shared" si="9"/>
        <v>Juin</v>
      </c>
    </row>
    <row r="73" spans="1:13" ht="18.75">
      <c r="A73" s="13">
        <v>66</v>
      </c>
      <c r="B73" s="625" t="s">
        <v>141</v>
      </c>
      <c r="C73" s="625" t="s">
        <v>2495</v>
      </c>
      <c r="D73" s="630">
        <v>14</v>
      </c>
      <c r="E73" s="178"/>
      <c r="F73" s="656">
        <f t="shared" ref="F73:F136" si="10">IF(AND(D73=0,E73=0),L73/3,(D73+E73)/2)</f>
        <v>7</v>
      </c>
      <c r="G73" s="677">
        <f t="shared" ref="G73:G136" si="11">F73*3</f>
        <v>21</v>
      </c>
      <c r="H73" s="658"/>
      <c r="I73" s="678">
        <f t="shared" ref="I73:I136" si="12">MAX(G73,H73*3)</f>
        <v>21</v>
      </c>
      <c r="J73" s="676"/>
      <c r="K73" s="656">
        <f t="shared" ref="K73:K136" si="13">MAX(I73,J73*3)</f>
        <v>21</v>
      </c>
      <c r="L73" s="679"/>
      <c r="M73" s="16" t="str">
        <f t="shared" ref="M73:M136" si="14">IF(ISBLANK(J73),IF(ISBLANK(H73),"Juin","Synthèse"),"Rattrapage")</f>
        <v>Juin</v>
      </c>
    </row>
    <row r="74" spans="1:13" ht="18.75">
      <c r="A74" s="13">
        <v>67</v>
      </c>
      <c r="B74" s="625" t="s">
        <v>2496</v>
      </c>
      <c r="C74" s="625" t="s">
        <v>2440</v>
      </c>
      <c r="D74" s="630">
        <v>3</v>
      </c>
      <c r="E74" s="178"/>
      <c r="F74" s="656">
        <f t="shared" si="10"/>
        <v>1.5</v>
      </c>
      <c r="G74" s="677">
        <f t="shared" si="11"/>
        <v>4.5</v>
      </c>
      <c r="H74" s="658"/>
      <c r="I74" s="678">
        <f t="shared" si="12"/>
        <v>4.5</v>
      </c>
      <c r="J74" s="676"/>
      <c r="K74" s="656">
        <f t="shared" si="13"/>
        <v>4.5</v>
      </c>
      <c r="L74" s="679"/>
      <c r="M74" s="16" t="str">
        <f t="shared" si="14"/>
        <v>Juin</v>
      </c>
    </row>
    <row r="75" spans="1:13" ht="18.75">
      <c r="A75" s="13">
        <v>68</v>
      </c>
      <c r="B75" s="625" t="s">
        <v>2497</v>
      </c>
      <c r="C75" s="625" t="s">
        <v>2498</v>
      </c>
      <c r="D75" s="630">
        <v>15.5</v>
      </c>
      <c r="E75" s="178"/>
      <c r="F75" s="656">
        <f t="shared" si="10"/>
        <v>7.75</v>
      </c>
      <c r="G75" s="677">
        <f t="shared" si="11"/>
        <v>23.25</v>
      </c>
      <c r="H75" s="658"/>
      <c r="I75" s="678">
        <f t="shared" si="12"/>
        <v>23.25</v>
      </c>
      <c r="J75" s="676"/>
      <c r="K75" s="656">
        <f t="shared" si="13"/>
        <v>23.25</v>
      </c>
      <c r="L75" s="679"/>
      <c r="M75" s="16" t="str">
        <f t="shared" si="14"/>
        <v>Juin</v>
      </c>
    </row>
    <row r="76" spans="1:13" ht="18.75">
      <c r="A76" s="13">
        <v>69</v>
      </c>
      <c r="B76" s="625" t="s">
        <v>2499</v>
      </c>
      <c r="C76" s="625" t="s">
        <v>2500</v>
      </c>
      <c r="D76" s="630">
        <v>10</v>
      </c>
      <c r="E76" s="178"/>
      <c r="F76" s="656">
        <f t="shared" si="10"/>
        <v>5</v>
      </c>
      <c r="G76" s="677">
        <f t="shared" si="11"/>
        <v>15</v>
      </c>
      <c r="H76" s="658"/>
      <c r="I76" s="678">
        <f t="shared" si="12"/>
        <v>15</v>
      </c>
      <c r="J76" s="676"/>
      <c r="K76" s="656">
        <f t="shared" si="13"/>
        <v>15</v>
      </c>
      <c r="L76" s="679"/>
      <c r="M76" s="16" t="str">
        <f t="shared" si="14"/>
        <v>Juin</v>
      </c>
    </row>
    <row r="77" spans="1:13" ht="18.75">
      <c r="A77" s="13">
        <v>70</v>
      </c>
      <c r="B77" s="625" t="s">
        <v>797</v>
      </c>
      <c r="C77" s="625" t="s">
        <v>2501</v>
      </c>
      <c r="D77" s="630">
        <v>13</v>
      </c>
      <c r="E77" s="178"/>
      <c r="F77" s="656">
        <f t="shared" si="10"/>
        <v>6.5</v>
      </c>
      <c r="G77" s="677">
        <f t="shared" si="11"/>
        <v>19.5</v>
      </c>
      <c r="H77" s="658"/>
      <c r="I77" s="678">
        <f t="shared" si="12"/>
        <v>19.5</v>
      </c>
      <c r="J77" s="676"/>
      <c r="K77" s="656">
        <f t="shared" si="13"/>
        <v>19.5</v>
      </c>
      <c r="L77" s="679"/>
      <c r="M77" s="16" t="str">
        <f t="shared" si="14"/>
        <v>Juin</v>
      </c>
    </row>
    <row r="78" spans="1:13" ht="18.75">
      <c r="A78" s="13">
        <v>71</v>
      </c>
      <c r="B78" s="625" t="s">
        <v>811</v>
      </c>
      <c r="C78" s="625" t="s">
        <v>2431</v>
      </c>
      <c r="D78" s="630">
        <v>4</v>
      </c>
      <c r="E78" s="178"/>
      <c r="F78" s="656">
        <f t="shared" si="10"/>
        <v>2</v>
      </c>
      <c r="G78" s="677">
        <f t="shared" si="11"/>
        <v>6</v>
      </c>
      <c r="H78" s="658"/>
      <c r="I78" s="678">
        <f t="shared" si="12"/>
        <v>6</v>
      </c>
      <c r="J78" s="676"/>
      <c r="K78" s="656">
        <f t="shared" si="13"/>
        <v>6</v>
      </c>
      <c r="L78" s="679"/>
      <c r="M78" s="16" t="str">
        <f t="shared" si="14"/>
        <v>Juin</v>
      </c>
    </row>
    <row r="79" spans="1:13" ht="18.75">
      <c r="A79" s="13">
        <v>72</v>
      </c>
      <c r="B79" s="625" t="s">
        <v>814</v>
      </c>
      <c r="C79" s="625" t="s">
        <v>2474</v>
      </c>
      <c r="D79" s="630">
        <v>3.5</v>
      </c>
      <c r="E79" s="178"/>
      <c r="F79" s="656">
        <f t="shared" si="10"/>
        <v>1.75</v>
      </c>
      <c r="G79" s="677">
        <f t="shared" si="11"/>
        <v>5.25</v>
      </c>
      <c r="H79" s="658"/>
      <c r="I79" s="678">
        <f t="shared" si="12"/>
        <v>5.25</v>
      </c>
      <c r="J79" s="676"/>
      <c r="K79" s="656">
        <f t="shared" si="13"/>
        <v>5.25</v>
      </c>
      <c r="L79" s="679"/>
      <c r="M79" s="16" t="str">
        <f t="shared" si="14"/>
        <v>Juin</v>
      </c>
    </row>
    <row r="80" spans="1:13" ht="18.75">
      <c r="A80" s="13">
        <v>73</v>
      </c>
      <c r="B80" s="625" t="s">
        <v>820</v>
      </c>
      <c r="C80" s="625" t="s">
        <v>2502</v>
      </c>
      <c r="D80" s="630">
        <v>9</v>
      </c>
      <c r="E80" s="178"/>
      <c r="F80" s="656">
        <f t="shared" si="10"/>
        <v>4.5</v>
      </c>
      <c r="G80" s="677">
        <f t="shared" si="11"/>
        <v>13.5</v>
      </c>
      <c r="H80" s="658"/>
      <c r="I80" s="678">
        <f t="shared" si="12"/>
        <v>13.5</v>
      </c>
      <c r="J80" s="676"/>
      <c r="K80" s="656">
        <f t="shared" si="13"/>
        <v>13.5</v>
      </c>
      <c r="L80" s="679"/>
      <c r="M80" s="16" t="str">
        <f t="shared" si="14"/>
        <v>Juin</v>
      </c>
    </row>
    <row r="81" spans="1:13" ht="18.75">
      <c r="A81" s="13">
        <v>74</v>
      </c>
      <c r="B81" s="625" t="s">
        <v>806</v>
      </c>
      <c r="C81" s="625" t="s">
        <v>2503</v>
      </c>
      <c r="D81" s="630">
        <v>5.5</v>
      </c>
      <c r="E81" s="178"/>
      <c r="F81" s="656">
        <f t="shared" si="10"/>
        <v>2.75</v>
      </c>
      <c r="G81" s="677">
        <f t="shared" si="11"/>
        <v>8.25</v>
      </c>
      <c r="H81" s="658"/>
      <c r="I81" s="678">
        <f t="shared" si="12"/>
        <v>8.25</v>
      </c>
      <c r="J81" s="676"/>
      <c r="K81" s="656">
        <f t="shared" si="13"/>
        <v>8.25</v>
      </c>
      <c r="L81" s="679"/>
      <c r="M81" s="16" t="str">
        <f t="shared" si="14"/>
        <v>Juin</v>
      </c>
    </row>
    <row r="82" spans="1:13" ht="18.75">
      <c r="A82" s="13">
        <v>75</v>
      </c>
      <c r="B82" s="625" t="s">
        <v>823</v>
      </c>
      <c r="C82" s="625" t="s">
        <v>2504</v>
      </c>
      <c r="D82" s="630">
        <v>6.5</v>
      </c>
      <c r="E82" s="178"/>
      <c r="F82" s="656">
        <f t="shared" si="10"/>
        <v>3.25</v>
      </c>
      <c r="G82" s="677">
        <f t="shared" si="11"/>
        <v>9.75</v>
      </c>
      <c r="H82" s="658"/>
      <c r="I82" s="678">
        <f t="shared" si="12"/>
        <v>9.75</v>
      </c>
      <c r="J82" s="676"/>
      <c r="K82" s="656">
        <f t="shared" si="13"/>
        <v>9.75</v>
      </c>
      <c r="L82" s="679"/>
      <c r="M82" s="16" t="str">
        <f t="shared" si="14"/>
        <v>Juin</v>
      </c>
    </row>
    <row r="83" spans="1:13" ht="18.75">
      <c r="A83" s="13">
        <v>76</v>
      </c>
      <c r="B83" s="625" t="s">
        <v>827</v>
      </c>
      <c r="C83" s="625" t="s">
        <v>2505</v>
      </c>
      <c r="D83" s="631">
        <v>11.5</v>
      </c>
      <c r="E83" s="178"/>
      <c r="F83" s="656">
        <f t="shared" si="10"/>
        <v>5.75</v>
      </c>
      <c r="G83" s="677">
        <f t="shared" si="11"/>
        <v>17.25</v>
      </c>
      <c r="H83" s="658"/>
      <c r="I83" s="678">
        <f t="shared" si="12"/>
        <v>17.25</v>
      </c>
      <c r="J83" s="676"/>
      <c r="K83" s="656">
        <f t="shared" si="13"/>
        <v>17.25</v>
      </c>
      <c r="L83" s="679"/>
      <c r="M83" s="16" t="str">
        <f t="shared" si="14"/>
        <v>Juin</v>
      </c>
    </row>
    <row r="84" spans="1:13" ht="18.75">
      <c r="A84" s="13">
        <v>77</v>
      </c>
      <c r="B84" s="625" t="s">
        <v>832</v>
      </c>
      <c r="C84" s="625" t="s">
        <v>2506</v>
      </c>
      <c r="D84" s="630">
        <v>9</v>
      </c>
      <c r="E84" s="178"/>
      <c r="F84" s="656">
        <f t="shared" si="10"/>
        <v>4.5</v>
      </c>
      <c r="G84" s="677">
        <f t="shared" si="11"/>
        <v>13.5</v>
      </c>
      <c r="H84" s="658"/>
      <c r="I84" s="678">
        <f t="shared" si="12"/>
        <v>13.5</v>
      </c>
      <c r="J84" s="676"/>
      <c r="K84" s="656">
        <f t="shared" si="13"/>
        <v>13.5</v>
      </c>
      <c r="L84" s="679"/>
      <c r="M84" s="16" t="str">
        <f t="shared" si="14"/>
        <v>Juin</v>
      </c>
    </row>
    <row r="85" spans="1:13" ht="18.75">
      <c r="A85" s="13">
        <v>78</v>
      </c>
      <c r="B85" s="625" t="s">
        <v>2507</v>
      </c>
      <c r="C85" s="625" t="s">
        <v>2508</v>
      </c>
      <c r="D85" s="630">
        <v>4.5</v>
      </c>
      <c r="E85" s="178"/>
      <c r="F85" s="656">
        <f t="shared" si="10"/>
        <v>2.25</v>
      </c>
      <c r="G85" s="677">
        <f t="shared" si="11"/>
        <v>6.75</v>
      </c>
      <c r="H85" s="658"/>
      <c r="I85" s="678">
        <f t="shared" si="12"/>
        <v>6.75</v>
      </c>
      <c r="J85" s="676"/>
      <c r="K85" s="656">
        <f t="shared" si="13"/>
        <v>6.75</v>
      </c>
      <c r="L85" s="679"/>
      <c r="M85" s="16" t="str">
        <f t="shared" si="14"/>
        <v>Juin</v>
      </c>
    </row>
    <row r="86" spans="1:13" ht="18.75">
      <c r="A86" s="13">
        <v>79</v>
      </c>
      <c r="B86" s="625" t="s">
        <v>840</v>
      </c>
      <c r="C86" s="625" t="s">
        <v>2509</v>
      </c>
      <c r="D86" s="631">
        <v>9</v>
      </c>
      <c r="E86" s="178"/>
      <c r="F86" s="656">
        <f t="shared" si="10"/>
        <v>4.5</v>
      </c>
      <c r="G86" s="677">
        <f t="shared" si="11"/>
        <v>13.5</v>
      </c>
      <c r="H86" s="658"/>
      <c r="I86" s="678">
        <f t="shared" si="12"/>
        <v>13.5</v>
      </c>
      <c r="J86" s="676"/>
      <c r="K86" s="656">
        <f t="shared" si="13"/>
        <v>13.5</v>
      </c>
      <c r="L86" s="679"/>
      <c r="M86" s="16" t="str">
        <f t="shared" si="14"/>
        <v>Juin</v>
      </c>
    </row>
    <row r="87" spans="1:13" ht="18.75">
      <c r="A87" s="13">
        <v>80</v>
      </c>
      <c r="B87" s="625" t="s">
        <v>844</v>
      </c>
      <c r="C87" s="625" t="s">
        <v>2510</v>
      </c>
      <c r="D87" s="630">
        <v>6.5</v>
      </c>
      <c r="E87" s="178"/>
      <c r="F87" s="656">
        <f t="shared" si="10"/>
        <v>3.25</v>
      </c>
      <c r="G87" s="677">
        <f t="shared" si="11"/>
        <v>9.75</v>
      </c>
      <c r="H87" s="658"/>
      <c r="I87" s="678">
        <f t="shared" si="12"/>
        <v>9.75</v>
      </c>
      <c r="J87" s="676"/>
      <c r="K87" s="656">
        <f t="shared" si="13"/>
        <v>9.75</v>
      </c>
      <c r="L87" s="679"/>
      <c r="M87" s="16" t="str">
        <f t="shared" si="14"/>
        <v>Juin</v>
      </c>
    </row>
    <row r="88" spans="1:13" ht="18.75">
      <c r="A88" s="13">
        <v>81</v>
      </c>
      <c r="B88" s="625" t="s">
        <v>2511</v>
      </c>
      <c r="C88" s="625" t="s">
        <v>2512</v>
      </c>
      <c r="D88" s="630">
        <v>7.5</v>
      </c>
      <c r="E88" s="178"/>
      <c r="F88" s="656">
        <f t="shared" si="10"/>
        <v>3.75</v>
      </c>
      <c r="G88" s="677">
        <f t="shared" si="11"/>
        <v>11.25</v>
      </c>
      <c r="H88" s="658"/>
      <c r="I88" s="678">
        <f t="shared" si="12"/>
        <v>11.25</v>
      </c>
      <c r="J88" s="676"/>
      <c r="K88" s="656">
        <f t="shared" si="13"/>
        <v>11.25</v>
      </c>
      <c r="L88" s="679"/>
      <c r="M88" s="16" t="str">
        <f t="shared" si="14"/>
        <v>Juin</v>
      </c>
    </row>
    <row r="89" spans="1:13" ht="18.75">
      <c r="A89" s="13">
        <v>82</v>
      </c>
      <c r="B89" s="625" t="s">
        <v>2513</v>
      </c>
      <c r="C89" s="625" t="s">
        <v>2514</v>
      </c>
      <c r="D89" s="630">
        <v>18</v>
      </c>
      <c r="E89" s="178"/>
      <c r="F89" s="656">
        <f t="shared" si="10"/>
        <v>9</v>
      </c>
      <c r="G89" s="677">
        <f t="shared" si="11"/>
        <v>27</v>
      </c>
      <c r="H89" s="658"/>
      <c r="I89" s="678">
        <f t="shared" si="12"/>
        <v>27</v>
      </c>
      <c r="J89" s="676"/>
      <c r="K89" s="656">
        <f t="shared" si="13"/>
        <v>27</v>
      </c>
      <c r="L89" s="679"/>
      <c r="M89" s="16" t="str">
        <f t="shared" si="14"/>
        <v>Juin</v>
      </c>
    </row>
    <row r="90" spans="1:13" ht="18.75">
      <c r="A90" s="13">
        <v>83</v>
      </c>
      <c r="B90" s="625" t="s">
        <v>856</v>
      </c>
      <c r="C90" s="625" t="s">
        <v>2515</v>
      </c>
      <c r="D90" s="630">
        <v>14</v>
      </c>
      <c r="E90" s="178"/>
      <c r="F90" s="656">
        <f t="shared" si="10"/>
        <v>7</v>
      </c>
      <c r="G90" s="677">
        <f t="shared" si="11"/>
        <v>21</v>
      </c>
      <c r="H90" s="658"/>
      <c r="I90" s="678">
        <f t="shared" si="12"/>
        <v>21</v>
      </c>
      <c r="J90" s="676"/>
      <c r="K90" s="656">
        <f t="shared" si="13"/>
        <v>21</v>
      </c>
      <c r="L90" s="679"/>
      <c r="M90" s="16" t="str">
        <f t="shared" si="14"/>
        <v>Juin</v>
      </c>
    </row>
    <row r="91" spans="1:13" ht="18.75">
      <c r="A91" s="13">
        <v>84</v>
      </c>
      <c r="B91" s="625" t="s">
        <v>856</v>
      </c>
      <c r="C91" s="625" t="s">
        <v>2516</v>
      </c>
      <c r="D91" s="630">
        <v>14</v>
      </c>
      <c r="E91" s="178"/>
      <c r="F91" s="656">
        <f t="shared" si="10"/>
        <v>7</v>
      </c>
      <c r="G91" s="677">
        <f t="shared" si="11"/>
        <v>21</v>
      </c>
      <c r="H91" s="658"/>
      <c r="I91" s="678">
        <f t="shared" si="12"/>
        <v>21</v>
      </c>
      <c r="J91" s="676"/>
      <c r="K91" s="656">
        <f t="shared" si="13"/>
        <v>21</v>
      </c>
      <c r="L91" s="679"/>
      <c r="M91" s="16" t="str">
        <f t="shared" si="14"/>
        <v>Juin</v>
      </c>
    </row>
    <row r="92" spans="1:13" ht="18.75">
      <c r="A92" s="13">
        <v>85</v>
      </c>
      <c r="B92" s="625" t="s">
        <v>2517</v>
      </c>
      <c r="C92" s="625" t="s">
        <v>2518</v>
      </c>
      <c r="D92" s="630">
        <v>10.5</v>
      </c>
      <c r="E92" s="178"/>
      <c r="F92" s="656">
        <f t="shared" si="10"/>
        <v>5.25</v>
      </c>
      <c r="G92" s="677">
        <f t="shared" si="11"/>
        <v>15.75</v>
      </c>
      <c r="H92" s="658"/>
      <c r="I92" s="678">
        <f t="shared" si="12"/>
        <v>15.75</v>
      </c>
      <c r="J92" s="676"/>
      <c r="K92" s="656">
        <f t="shared" si="13"/>
        <v>15.75</v>
      </c>
      <c r="L92" s="679"/>
      <c r="M92" s="16" t="str">
        <f t="shared" si="14"/>
        <v>Juin</v>
      </c>
    </row>
    <row r="93" spans="1:13" ht="18.75">
      <c r="A93" s="13">
        <v>86</v>
      </c>
      <c r="B93" s="625" t="s">
        <v>162</v>
      </c>
      <c r="C93" s="625" t="s">
        <v>2519</v>
      </c>
      <c r="D93" s="630">
        <v>14</v>
      </c>
      <c r="E93" s="178"/>
      <c r="F93" s="656">
        <f t="shared" si="10"/>
        <v>7</v>
      </c>
      <c r="G93" s="677">
        <f t="shared" si="11"/>
        <v>21</v>
      </c>
      <c r="H93" s="658"/>
      <c r="I93" s="678">
        <f t="shared" si="12"/>
        <v>21</v>
      </c>
      <c r="J93" s="676"/>
      <c r="K93" s="656">
        <f t="shared" si="13"/>
        <v>21</v>
      </c>
      <c r="L93" s="679"/>
      <c r="M93" s="16" t="str">
        <f t="shared" si="14"/>
        <v>Juin</v>
      </c>
    </row>
    <row r="94" spans="1:13" ht="18.75">
      <c r="A94" s="13">
        <v>87</v>
      </c>
      <c r="B94" s="625" t="s">
        <v>878</v>
      </c>
      <c r="C94" s="625" t="s">
        <v>2474</v>
      </c>
      <c r="D94" s="630">
        <v>16.5</v>
      </c>
      <c r="E94" s="178"/>
      <c r="F94" s="656">
        <f t="shared" si="10"/>
        <v>8.25</v>
      </c>
      <c r="G94" s="677">
        <f t="shared" si="11"/>
        <v>24.75</v>
      </c>
      <c r="H94" s="658"/>
      <c r="I94" s="678">
        <f t="shared" si="12"/>
        <v>24.75</v>
      </c>
      <c r="J94" s="676"/>
      <c r="K94" s="656">
        <f t="shared" si="13"/>
        <v>24.75</v>
      </c>
      <c r="L94" s="679"/>
      <c r="M94" s="16" t="str">
        <f t="shared" si="14"/>
        <v>Juin</v>
      </c>
    </row>
    <row r="95" spans="1:13" ht="18.75">
      <c r="A95" s="13">
        <v>88</v>
      </c>
      <c r="B95" s="625" t="s">
        <v>2520</v>
      </c>
      <c r="C95" s="625" t="s">
        <v>2521</v>
      </c>
      <c r="D95" s="630">
        <v>5.5</v>
      </c>
      <c r="E95" s="178"/>
      <c r="F95" s="656">
        <f t="shared" si="10"/>
        <v>2.75</v>
      </c>
      <c r="G95" s="677">
        <f t="shared" si="11"/>
        <v>8.25</v>
      </c>
      <c r="H95" s="658"/>
      <c r="I95" s="678">
        <f t="shared" si="12"/>
        <v>8.25</v>
      </c>
      <c r="J95" s="676"/>
      <c r="K95" s="656">
        <f t="shared" si="13"/>
        <v>8.25</v>
      </c>
      <c r="L95" s="679"/>
      <c r="M95" s="16" t="str">
        <f t="shared" si="14"/>
        <v>Juin</v>
      </c>
    </row>
    <row r="96" spans="1:13" ht="18.75">
      <c r="A96" s="13">
        <v>89</v>
      </c>
      <c r="B96" s="625" t="s">
        <v>163</v>
      </c>
      <c r="C96" s="625" t="s">
        <v>2522</v>
      </c>
      <c r="D96" s="630">
        <v>10</v>
      </c>
      <c r="E96" s="178"/>
      <c r="F96" s="656">
        <f t="shared" si="10"/>
        <v>5</v>
      </c>
      <c r="G96" s="677">
        <f t="shared" si="11"/>
        <v>15</v>
      </c>
      <c r="H96" s="658"/>
      <c r="I96" s="678">
        <f t="shared" si="12"/>
        <v>15</v>
      </c>
      <c r="J96" s="676"/>
      <c r="K96" s="656">
        <f t="shared" si="13"/>
        <v>15</v>
      </c>
      <c r="L96" s="679"/>
      <c r="M96" s="16" t="str">
        <f t="shared" si="14"/>
        <v>Juin</v>
      </c>
    </row>
    <row r="97" spans="1:13" ht="18.75">
      <c r="A97" s="13">
        <v>90</v>
      </c>
      <c r="B97" s="625" t="s">
        <v>163</v>
      </c>
      <c r="C97" s="625" t="s">
        <v>2523</v>
      </c>
      <c r="D97" s="630">
        <v>5</v>
      </c>
      <c r="E97" s="178"/>
      <c r="F97" s="656">
        <f t="shared" si="10"/>
        <v>2.5</v>
      </c>
      <c r="G97" s="677">
        <f t="shared" si="11"/>
        <v>7.5</v>
      </c>
      <c r="H97" s="658"/>
      <c r="I97" s="678">
        <f t="shared" si="12"/>
        <v>7.5</v>
      </c>
      <c r="J97" s="676"/>
      <c r="K97" s="656">
        <f t="shared" si="13"/>
        <v>7.5</v>
      </c>
      <c r="L97" s="679"/>
      <c r="M97" s="16" t="str">
        <f t="shared" si="14"/>
        <v>Juin</v>
      </c>
    </row>
    <row r="98" spans="1:13" ht="18.75">
      <c r="A98" s="13">
        <v>91</v>
      </c>
      <c r="B98" s="625" t="s">
        <v>2524</v>
      </c>
      <c r="C98" s="625" t="s">
        <v>2525</v>
      </c>
      <c r="D98" s="630">
        <v>14</v>
      </c>
      <c r="E98" s="178"/>
      <c r="F98" s="656">
        <f t="shared" si="10"/>
        <v>7</v>
      </c>
      <c r="G98" s="677">
        <f t="shared" si="11"/>
        <v>21</v>
      </c>
      <c r="H98" s="658"/>
      <c r="I98" s="678">
        <f t="shared" si="12"/>
        <v>21</v>
      </c>
      <c r="J98" s="676"/>
      <c r="K98" s="656">
        <f t="shared" si="13"/>
        <v>21</v>
      </c>
      <c r="L98" s="679"/>
      <c r="M98" s="16" t="str">
        <f t="shared" si="14"/>
        <v>Juin</v>
      </c>
    </row>
    <row r="99" spans="1:13" ht="18.75">
      <c r="A99" s="13">
        <v>92</v>
      </c>
      <c r="B99" s="625" t="s">
        <v>2526</v>
      </c>
      <c r="C99" s="625" t="s">
        <v>2527</v>
      </c>
      <c r="D99" s="630">
        <v>12.5</v>
      </c>
      <c r="E99" s="178"/>
      <c r="F99" s="656">
        <f t="shared" si="10"/>
        <v>6.25</v>
      </c>
      <c r="G99" s="677">
        <f t="shared" si="11"/>
        <v>18.75</v>
      </c>
      <c r="H99" s="658"/>
      <c r="I99" s="678">
        <f t="shared" si="12"/>
        <v>18.75</v>
      </c>
      <c r="J99" s="676"/>
      <c r="K99" s="656">
        <f t="shared" si="13"/>
        <v>18.75</v>
      </c>
      <c r="L99" s="679"/>
      <c r="M99" s="16" t="str">
        <f t="shared" si="14"/>
        <v>Juin</v>
      </c>
    </row>
    <row r="100" spans="1:13" ht="18.75">
      <c r="A100" s="13">
        <v>93</v>
      </c>
      <c r="B100" s="625" t="s">
        <v>2528</v>
      </c>
      <c r="C100" s="625" t="s">
        <v>2521</v>
      </c>
      <c r="D100" s="630">
        <v>5</v>
      </c>
      <c r="E100" s="178"/>
      <c r="F100" s="656">
        <f t="shared" si="10"/>
        <v>2.5</v>
      </c>
      <c r="G100" s="677">
        <f t="shared" si="11"/>
        <v>7.5</v>
      </c>
      <c r="H100" s="658"/>
      <c r="I100" s="678">
        <f t="shared" si="12"/>
        <v>7.5</v>
      </c>
      <c r="J100" s="676"/>
      <c r="K100" s="656">
        <f t="shared" si="13"/>
        <v>7.5</v>
      </c>
      <c r="L100" s="679"/>
      <c r="M100" s="16" t="str">
        <f t="shared" si="14"/>
        <v>Juin</v>
      </c>
    </row>
    <row r="101" spans="1:13" ht="18.75">
      <c r="A101" s="13">
        <v>94</v>
      </c>
      <c r="B101" s="625" t="s">
        <v>2529</v>
      </c>
      <c r="C101" s="625" t="s">
        <v>2454</v>
      </c>
      <c r="D101" s="630">
        <v>18</v>
      </c>
      <c r="E101" s="178"/>
      <c r="F101" s="656">
        <f t="shared" si="10"/>
        <v>9</v>
      </c>
      <c r="G101" s="677">
        <f t="shared" si="11"/>
        <v>27</v>
      </c>
      <c r="H101" s="658"/>
      <c r="I101" s="678">
        <f t="shared" si="12"/>
        <v>27</v>
      </c>
      <c r="J101" s="676"/>
      <c r="K101" s="656">
        <f t="shared" si="13"/>
        <v>27</v>
      </c>
      <c r="L101" s="679"/>
      <c r="M101" s="16" t="str">
        <f t="shared" si="14"/>
        <v>Juin</v>
      </c>
    </row>
    <row r="102" spans="1:13" ht="18.75">
      <c r="A102" s="13">
        <v>95</v>
      </c>
      <c r="B102" s="625" t="s">
        <v>2530</v>
      </c>
      <c r="C102" s="625" t="s">
        <v>2531</v>
      </c>
      <c r="D102" s="630">
        <v>7.5</v>
      </c>
      <c r="E102" s="178"/>
      <c r="F102" s="656">
        <f t="shared" si="10"/>
        <v>3.75</v>
      </c>
      <c r="G102" s="677">
        <f t="shared" si="11"/>
        <v>11.25</v>
      </c>
      <c r="H102" s="658"/>
      <c r="I102" s="678">
        <f t="shared" si="12"/>
        <v>11.25</v>
      </c>
      <c r="J102" s="676"/>
      <c r="K102" s="656">
        <f t="shared" si="13"/>
        <v>11.25</v>
      </c>
      <c r="L102" s="679"/>
      <c r="M102" s="16" t="str">
        <f t="shared" si="14"/>
        <v>Juin</v>
      </c>
    </row>
    <row r="103" spans="1:13" ht="18.75">
      <c r="A103" s="13">
        <v>96</v>
      </c>
      <c r="B103" s="625" t="s">
        <v>2532</v>
      </c>
      <c r="C103" s="625" t="s">
        <v>2533</v>
      </c>
      <c r="D103" s="630">
        <v>11.5</v>
      </c>
      <c r="E103" s="178"/>
      <c r="F103" s="656">
        <f t="shared" si="10"/>
        <v>5.75</v>
      </c>
      <c r="G103" s="677">
        <f t="shared" si="11"/>
        <v>17.25</v>
      </c>
      <c r="H103" s="658"/>
      <c r="I103" s="678">
        <f t="shared" si="12"/>
        <v>17.25</v>
      </c>
      <c r="J103" s="676"/>
      <c r="K103" s="656">
        <f t="shared" si="13"/>
        <v>17.25</v>
      </c>
      <c r="L103" s="679"/>
      <c r="M103" s="16" t="str">
        <f t="shared" si="14"/>
        <v>Juin</v>
      </c>
    </row>
    <row r="104" spans="1:13" ht="18.75">
      <c r="A104" s="13">
        <v>97</v>
      </c>
      <c r="B104" s="625" t="s">
        <v>919</v>
      </c>
      <c r="C104" s="625" t="s">
        <v>2480</v>
      </c>
      <c r="D104" s="630">
        <v>2.5</v>
      </c>
      <c r="E104" s="178"/>
      <c r="F104" s="656">
        <f t="shared" si="10"/>
        <v>1.25</v>
      </c>
      <c r="G104" s="677">
        <f t="shared" si="11"/>
        <v>3.75</v>
      </c>
      <c r="H104" s="658"/>
      <c r="I104" s="678">
        <f t="shared" si="12"/>
        <v>3.75</v>
      </c>
      <c r="J104" s="676"/>
      <c r="K104" s="656">
        <f t="shared" si="13"/>
        <v>3.75</v>
      </c>
      <c r="L104" s="679"/>
      <c r="M104" s="16" t="str">
        <f t="shared" si="14"/>
        <v>Juin</v>
      </c>
    </row>
    <row r="105" spans="1:13" ht="18.75">
      <c r="A105" s="13">
        <v>98</v>
      </c>
      <c r="B105" s="625" t="s">
        <v>2534</v>
      </c>
      <c r="C105" s="625" t="s">
        <v>2535</v>
      </c>
      <c r="D105" s="630">
        <v>9</v>
      </c>
      <c r="E105" s="178"/>
      <c r="F105" s="656">
        <f t="shared" si="10"/>
        <v>4.5</v>
      </c>
      <c r="G105" s="677">
        <f t="shared" si="11"/>
        <v>13.5</v>
      </c>
      <c r="H105" s="658"/>
      <c r="I105" s="678">
        <f t="shared" si="12"/>
        <v>13.5</v>
      </c>
      <c r="J105" s="676"/>
      <c r="K105" s="656">
        <f t="shared" si="13"/>
        <v>13.5</v>
      </c>
      <c r="L105" s="679"/>
      <c r="M105" s="16" t="str">
        <f t="shared" si="14"/>
        <v>Juin</v>
      </c>
    </row>
    <row r="106" spans="1:13" ht="18.75">
      <c r="A106" s="13">
        <v>99</v>
      </c>
      <c r="B106" s="625" t="s">
        <v>2536</v>
      </c>
      <c r="C106" s="625" t="s">
        <v>2537</v>
      </c>
      <c r="D106" s="630">
        <v>10.5</v>
      </c>
      <c r="E106" s="178"/>
      <c r="F106" s="656">
        <f t="shared" si="10"/>
        <v>5.25</v>
      </c>
      <c r="G106" s="677">
        <f t="shared" si="11"/>
        <v>15.75</v>
      </c>
      <c r="H106" s="658"/>
      <c r="I106" s="678">
        <f t="shared" si="12"/>
        <v>15.75</v>
      </c>
      <c r="J106" s="676"/>
      <c r="K106" s="656">
        <f t="shared" si="13"/>
        <v>15.75</v>
      </c>
      <c r="L106" s="679"/>
      <c r="M106" s="16" t="str">
        <f t="shared" si="14"/>
        <v>Juin</v>
      </c>
    </row>
    <row r="107" spans="1:13" ht="18.75">
      <c r="A107" s="13">
        <v>100</v>
      </c>
      <c r="B107" s="625" t="s">
        <v>935</v>
      </c>
      <c r="C107" s="625" t="s">
        <v>2538</v>
      </c>
      <c r="D107" s="630">
        <v>9.5</v>
      </c>
      <c r="E107" s="178"/>
      <c r="F107" s="656">
        <f t="shared" si="10"/>
        <v>4.75</v>
      </c>
      <c r="G107" s="677">
        <f t="shared" si="11"/>
        <v>14.25</v>
      </c>
      <c r="H107" s="658"/>
      <c r="I107" s="678">
        <f t="shared" si="12"/>
        <v>14.25</v>
      </c>
      <c r="J107" s="676"/>
      <c r="K107" s="656">
        <f t="shared" si="13"/>
        <v>14.25</v>
      </c>
      <c r="L107" s="679"/>
      <c r="M107" s="16" t="str">
        <f t="shared" si="14"/>
        <v>Juin</v>
      </c>
    </row>
    <row r="108" spans="1:13" ht="18.75">
      <c r="A108" s="13">
        <v>101</v>
      </c>
      <c r="B108" s="625" t="s">
        <v>939</v>
      </c>
      <c r="C108" s="625" t="s">
        <v>2539</v>
      </c>
      <c r="D108" s="627">
        <v>4.5</v>
      </c>
      <c r="E108" s="178"/>
      <c r="F108" s="656">
        <f t="shared" si="10"/>
        <v>2.25</v>
      </c>
      <c r="G108" s="677">
        <f t="shared" si="11"/>
        <v>6.75</v>
      </c>
      <c r="H108" s="658"/>
      <c r="I108" s="678">
        <f t="shared" si="12"/>
        <v>6.75</v>
      </c>
      <c r="J108" s="676"/>
      <c r="K108" s="656">
        <f t="shared" si="13"/>
        <v>6.75</v>
      </c>
      <c r="L108" s="679"/>
      <c r="M108" s="16" t="str">
        <f t="shared" si="14"/>
        <v>Juin</v>
      </c>
    </row>
    <row r="109" spans="1:13" ht="18.75">
      <c r="A109" s="13">
        <v>102</v>
      </c>
      <c r="B109" s="625" t="s">
        <v>942</v>
      </c>
      <c r="C109" s="625" t="s">
        <v>2540</v>
      </c>
      <c r="D109" s="630">
        <v>14</v>
      </c>
      <c r="E109" s="178"/>
      <c r="F109" s="656">
        <f t="shared" si="10"/>
        <v>7</v>
      </c>
      <c r="G109" s="677">
        <f t="shared" si="11"/>
        <v>21</v>
      </c>
      <c r="H109" s="658"/>
      <c r="I109" s="678">
        <f t="shared" si="12"/>
        <v>21</v>
      </c>
      <c r="J109" s="676"/>
      <c r="K109" s="656">
        <f t="shared" si="13"/>
        <v>21</v>
      </c>
      <c r="L109" s="679"/>
      <c r="M109" s="16" t="str">
        <f t="shared" si="14"/>
        <v>Juin</v>
      </c>
    </row>
    <row r="110" spans="1:13" ht="18.75">
      <c r="A110" s="13">
        <v>103</v>
      </c>
      <c r="B110" s="625" t="s">
        <v>2541</v>
      </c>
      <c r="C110" s="625" t="s">
        <v>2542</v>
      </c>
      <c r="D110" s="630">
        <v>10</v>
      </c>
      <c r="E110" s="178"/>
      <c r="F110" s="656">
        <f t="shared" si="10"/>
        <v>5</v>
      </c>
      <c r="G110" s="677">
        <f t="shared" si="11"/>
        <v>15</v>
      </c>
      <c r="H110" s="658"/>
      <c r="I110" s="678">
        <f t="shared" si="12"/>
        <v>15</v>
      </c>
      <c r="J110" s="676"/>
      <c r="K110" s="656">
        <f t="shared" si="13"/>
        <v>15</v>
      </c>
      <c r="L110" s="679"/>
      <c r="M110" s="16" t="str">
        <f t="shared" si="14"/>
        <v>Juin</v>
      </c>
    </row>
    <row r="111" spans="1:13" ht="18.75">
      <c r="A111" s="13">
        <v>104</v>
      </c>
      <c r="B111" s="625" t="s">
        <v>949</v>
      </c>
      <c r="C111" s="625" t="s">
        <v>2543</v>
      </c>
      <c r="D111" s="630">
        <v>2.5</v>
      </c>
      <c r="E111" s="178"/>
      <c r="F111" s="656">
        <f t="shared" si="10"/>
        <v>1.25</v>
      </c>
      <c r="G111" s="677">
        <f t="shared" si="11"/>
        <v>3.75</v>
      </c>
      <c r="H111" s="658"/>
      <c r="I111" s="678">
        <f t="shared" si="12"/>
        <v>3.75</v>
      </c>
      <c r="J111" s="676"/>
      <c r="K111" s="656">
        <f t="shared" si="13"/>
        <v>3.75</v>
      </c>
      <c r="L111" s="679"/>
      <c r="M111" s="16" t="str">
        <f t="shared" si="14"/>
        <v>Juin</v>
      </c>
    </row>
    <row r="112" spans="1:13" ht="18.75">
      <c r="A112" s="13">
        <v>105</v>
      </c>
      <c r="B112" s="625" t="s">
        <v>949</v>
      </c>
      <c r="C112" s="625" t="s">
        <v>2463</v>
      </c>
      <c r="D112" s="630">
        <v>8.5</v>
      </c>
      <c r="E112" s="178"/>
      <c r="F112" s="656">
        <f t="shared" si="10"/>
        <v>4.25</v>
      </c>
      <c r="G112" s="677">
        <f t="shared" si="11"/>
        <v>12.75</v>
      </c>
      <c r="H112" s="658"/>
      <c r="I112" s="678">
        <f t="shared" si="12"/>
        <v>12.75</v>
      </c>
      <c r="J112" s="676"/>
      <c r="K112" s="656">
        <f t="shared" si="13"/>
        <v>12.75</v>
      </c>
      <c r="L112" s="679"/>
      <c r="M112" s="16" t="str">
        <f t="shared" si="14"/>
        <v>Juin</v>
      </c>
    </row>
    <row r="113" spans="1:13" ht="18.75">
      <c r="A113" s="13">
        <v>106</v>
      </c>
      <c r="B113" s="625" t="s">
        <v>2544</v>
      </c>
      <c r="C113" s="625" t="s">
        <v>2545</v>
      </c>
      <c r="D113" s="630">
        <v>14</v>
      </c>
      <c r="E113" s="178"/>
      <c r="F113" s="656">
        <f t="shared" si="10"/>
        <v>7</v>
      </c>
      <c r="G113" s="677">
        <f t="shared" si="11"/>
        <v>21</v>
      </c>
      <c r="H113" s="658"/>
      <c r="I113" s="678">
        <f t="shared" si="12"/>
        <v>21</v>
      </c>
      <c r="J113" s="676"/>
      <c r="K113" s="656">
        <f t="shared" si="13"/>
        <v>21</v>
      </c>
      <c r="L113" s="679"/>
      <c r="M113" s="16" t="str">
        <f t="shared" si="14"/>
        <v>Juin</v>
      </c>
    </row>
    <row r="114" spans="1:13" ht="18.75">
      <c r="A114" s="13">
        <v>107</v>
      </c>
      <c r="B114" s="625" t="s">
        <v>961</v>
      </c>
      <c r="C114" s="625" t="s">
        <v>2546</v>
      </c>
      <c r="D114" s="630">
        <v>12.5</v>
      </c>
      <c r="E114" s="178"/>
      <c r="F114" s="656">
        <f t="shared" si="10"/>
        <v>6.25</v>
      </c>
      <c r="G114" s="677">
        <f t="shared" si="11"/>
        <v>18.75</v>
      </c>
      <c r="H114" s="658"/>
      <c r="I114" s="678">
        <f t="shared" si="12"/>
        <v>18.75</v>
      </c>
      <c r="J114" s="676"/>
      <c r="K114" s="656">
        <f t="shared" si="13"/>
        <v>18.75</v>
      </c>
      <c r="L114" s="679"/>
      <c r="M114" s="16" t="str">
        <f t="shared" si="14"/>
        <v>Juin</v>
      </c>
    </row>
    <row r="115" spans="1:13" ht="18.75">
      <c r="A115" s="13">
        <v>108</v>
      </c>
      <c r="B115" s="625" t="s">
        <v>967</v>
      </c>
      <c r="C115" s="625" t="s">
        <v>2474</v>
      </c>
      <c r="D115" s="630">
        <v>19</v>
      </c>
      <c r="E115" s="178"/>
      <c r="F115" s="656">
        <f t="shared" si="10"/>
        <v>9.5</v>
      </c>
      <c r="G115" s="677">
        <f t="shared" si="11"/>
        <v>28.5</v>
      </c>
      <c r="H115" s="658"/>
      <c r="I115" s="678">
        <f t="shared" si="12"/>
        <v>28.5</v>
      </c>
      <c r="J115" s="676"/>
      <c r="K115" s="656">
        <f t="shared" si="13"/>
        <v>28.5</v>
      </c>
      <c r="L115" s="679"/>
      <c r="M115" s="16" t="str">
        <f t="shared" si="14"/>
        <v>Juin</v>
      </c>
    </row>
    <row r="116" spans="1:13" ht="18.75">
      <c r="A116" s="13">
        <v>109</v>
      </c>
      <c r="B116" s="625" t="s">
        <v>184</v>
      </c>
      <c r="C116" s="625" t="s">
        <v>2547</v>
      </c>
      <c r="D116" s="630">
        <v>14</v>
      </c>
      <c r="E116" s="178"/>
      <c r="F116" s="656">
        <f t="shared" si="10"/>
        <v>7</v>
      </c>
      <c r="G116" s="677">
        <f t="shared" si="11"/>
        <v>21</v>
      </c>
      <c r="H116" s="658"/>
      <c r="I116" s="678">
        <f t="shared" si="12"/>
        <v>21</v>
      </c>
      <c r="J116" s="676"/>
      <c r="K116" s="656">
        <f t="shared" si="13"/>
        <v>21</v>
      </c>
      <c r="L116" s="679"/>
      <c r="M116" s="16" t="str">
        <f t="shared" si="14"/>
        <v>Juin</v>
      </c>
    </row>
    <row r="117" spans="1:13" ht="18.75">
      <c r="A117" s="13">
        <v>110</v>
      </c>
      <c r="B117" s="625" t="s">
        <v>2548</v>
      </c>
      <c r="C117" s="625" t="s">
        <v>2453</v>
      </c>
      <c r="D117" s="630">
        <v>4</v>
      </c>
      <c r="E117" s="178"/>
      <c r="F117" s="656">
        <f t="shared" si="10"/>
        <v>2</v>
      </c>
      <c r="G117" s="677">
        <f t="shared" si="11"/>
        <v>6</v>
      </c>
      <c r="H117" s="658"/>
      <c r="I117" s="678">
        <f t="shared" si="12"/>
        <v>6</v>
      </c>
      <c r="J117" s="676"/>
      <c r="K117" s="656">
        <f t="shared" si="13"/>
        <v>6</v>
      </c>
      <c r="L117" s="679"/>
      <c r="M117" s="16" t="str">
        <f t="shared" si="14"/>
        <v>Juin</v>
      </c>
    </row>
    <row r="118" spans="1:13" ht="18.75">
      <c r="A118" s="13">
        <v>111</v>
      </c>
      <c r="B118" s="625" t="s">
        <v>978</v>
      </c>
      <c r="C118" s="625" t="s">
        <v>119</v>
      </c>
      <c r="D118" s="630">
        <v>10</v>
      </c>
      <c r="E118" s="178"/>
      <c r="F118" s="656">
        <f t="shared" si="10"/>
        <v>5</v>
      </c>
      <c r="G118" s="677">
        <f t="shared" si="11"/>
        <v>15</v>
      </c>
      <c r="H118" s="658"/>
      <c r="I118" s="678">
        <f t="shared" si="12"/>
        <v>15</v>
      </c>
      <c r="J118" s="676"/>
      <c r="K118" s="656">
        <f t="shared" si="13"/>
        <v>15</v>
      </c>
      <c r="L118" s="679"/>
      <c r="M118" s="16" t="str">
        <f t="shared" si="14"/>
        <v>Juin</v>
      </c>
    </row>
    <row r="119" spans="1:13" ht="18.75">
      <c r="A119" s="13">
        <v>112</v>
      </c>
      <c r="B119" s="625" t="s">
        <v>2549</v>
      </c>
      <c r="C119" s="625" t="s">
        <v>2550</v>
      </c>
      <c r="D119" s="630">
        <v>13</v>
      </c>
      <c r="E119" s="178"/>
      <c r="F119" s="656">
        <f t="shared" si="10"/>
        <v>6.5</v>
      </c>
      <c r="G119" s="677">
        <f t="shared" si="11"/>
        <v>19.5</v>
      </c>
      <c r="H119" s="658"/>
      <c r="I119" s="678">
        <f t="shared" si="12"/>
        <v>19.5</v>
      </c>
      <c r="J119" s="676"/>
      <c r="K119" s="656">
        <f t="shared" si="13"/>
        <v>19.5</v>
      </c>
      <c r="L119" s="679"/>
      <c r="M119" s="16" t="str">
        <f t="shared" si="14"/>
        <v>Juin</v>
      </c>
    </row>
    <row r="120" spans="1:13" ht="18.75">
      <c r="A120" s="13">
        <v>113</v>
      </c>
      <c r="B120" s="625" t="s">
        <v>2551</v>
      </c>
      <c r="C120" s="625" t="s">
        <v>2480</v>
      </c>
      <c r="D120" s="630">
        <v>7.5</v>
      </c>
      <c r="E120" s="178"/>
      <c r="F120" s="656">
        <f t="shared" si="10"/>
        <v>3.75</v>
      </c>
      <c r="G120" s="677">
        <f t="shared" si="11"/>
        <v>11.25</v>
      </c>
      <c r="H120" s="658"/>
      <c r="I120" s="678">
        <f t="shared" si="12"/>
        <v>11.25</v>
      </c>
      <c r="J120" s="676"/>
      <c r="K120" s="656">
        <f t="shared" si="13"/>
        <v>11.25</v>
      </c>
      <c r="L120" s="679"/>
      <c r="M120" s="16" t="str">
        <f t="shared" si="14"/>
        <v>Juin</v>
      </c>
    </row>
    <row r="121" spans="1:13" ht="18.75">
      <c r="A121" s="13">
        <v>114</v>
      </c>
      <c r="B121" s="625" t="s">
        <v>988</v>
      </c>
      <c r="C121" s="625" t="s">
        <v>2552</v>
      </c>
      <c r="D121" s="630">
        <v>8</v>
      </c>
      <c r="E121" s="178"/>
      <c r="F121" s="656">
        <f t="shared" si="10"/>
        <v>4</v>
      </c>
      <c r="G121" s="677">
        <f t="shared" si="11"/>
        <v>12</v>
      </c>
      <c r="H121" s="658"/>
      <c r="I121" s="678">
        <f t="shared" si="12"/>
        <v>12</v>
      </c>
      <c r="J121" s="676"/>
      <c r="K121" s="656">
        <f t="shared" si="13"/>
        <v>12</v>
      </c>
      <c r="L121" s="679"/>
      <c r="M121" s="16" t="str">
        <f t="shared" si="14"/>
        <v>Juin</v>
      </c>
    </row>
    <row r="122" spans="1:13" ht="18.75">
      <c r="A122" s="13">
        <v>115</v>
      </c>
      <c r="B122" s="625" t="s">
        <v>994</v>
      </c>
      <c r="C122" s="625" t="s">
        <v>2553</v>
      </c>
      <c r="D122" s="630">
        <v>11</v>
      </c>
      <c r="E122" s="178"/>
      <c r="F122" s="656">
        <f t="shared" si="10"/>
        <v>5.5</v>
      </c>
      <c r="G122" s="677">
        <f t="shared" si="11"/>
        <v>16.5</v>
      </c>
      <c r="H122" s="658"/>
      <c r="I122" s="678">
        <f t="shared" si="12"/>
        <v>16.5</v>
      </c>
      <c r="J122" s="676"/>
      <c r="K122" s="656">
        <f t="shared" si="13"/>
        <v>16.5</v>
      </c>
      <c r="L122" s="679"/>
      <c r="M122" s="16" t="str">
        <f t="shared" si="14"/>
        <v>Juin</v>
      </c>
    </row>
    <row r="123" spans="1:13" ht="18.75">
      <c r="A123" s="13">
        <v>116</v>
      </c>
      <c r="B123" s="625" t="s">
        <v>2554</v>
      </c>
      <c r="C123" s="625" t="s">
        <v>2555</v>
      </c>
      <c r="D123" s="630">
        <v>15.5</v>
      </c>
      <c r="E123" s="178"/>
      <c r="F123" s="656">
        <f t="shared" si="10"/>
        <v>7.75</v>
      </c>
      <c r="G123" s="677">
        <f t="shared" si="11"/>
        <v>23.25</v>
      </c>
      <c r="H123" s="658"/>
      <c r="I123" s="678">
        <f t="shared" si="12"/>
        <v>23.25</v>
      </c>
      <c r="J123" s="676"/>
      <c r="K123" s="656">
        <f t="shared" si="13"/>
        <v>23.25</v>
      </c>
      <c r="L123" s="679"/>
      <c r="M123" s="16" t="str">
        <f t="shared" si="14"/>
        <v>Juin</v>
      </c>
    </row>
    <row r="124" spans="1:13" ht="18.75">
      <c r="A124" s="13">
        <v>117</v>
      </c>
      <c r="B124" s="625" t="s">
        <v>1003</v>
      </c>
      <c r="C124" s="625" t="s">
        <v>2556</v>
      </c>
      <c r="D124" s="630">
        <v>5.5</v>
      </c>
      <c r="E124" s="178"/>
      <c r="F124" s="656">
        <f t="shared" si="10"/>
        <v>2.75</v>
      </c>
      <c r="G124" s="677">
        <f t="shared" si="11"/>
        <v>8.25</v>
      </c>
      <c r="H124" s="658"/>
      <c r="I124" s="678">
        <f t="shared" si="12"/>
        <v>8.25</v>
      </c>
      <c r="J124" s="676"/>
      <c r="K124" s="656">
        <f t="shared" si="13"/>
        <v>8.25</v>
      </c>
      <c r="L124" s="679"/>
      <c r="M124" s="16" t="str">
        <f t="shared" si="14"/>
        <v>Juin</v>
      </c>
    </row>
    <row r="125" spans="1:13" ht="18.75">
      <c r="A125" s="13">
        <v>118</v>
      </c>
      <c r="B125" s="625" t="s">
        <v>190</v>
      </c>
      <c r="C125" s="625" t="s">
        <v>2557</v>
      </c>
      <c r="D125" s="630">
        <v>9.5</v>
      </c>
      <c r="E125" s="178"/>
      <c r="F125" s="656">
        <f t="shared" si="10"/>
        <v>4.75</v>
      </c>
      <c r="G125" s="677">
        <f t="shared" si="11"/>
        <v>14.25</v>
      </c>
      <c r="H125" s="658"/>
      <c r="I125" s="678">
        <f t="shared" si="12"/>
        <v>14.25</v>
      </c>
      <c r="J125" s="676"/>
      <c r="K125" s="656">
        <f t="shared" si="13"/>
        <v>14.25</v>
      </c>
      <c r="L125" s="679"/>
      <c r="M125" s="16" t="str">
        <f t="shared" si="14"/>
        <v>Juin</v>
      </c>
    </row>
    <row r="126" spans="1:13" ht="18.75">
      <c r="A126" s="13">
        <v>119</v>
      </c>
      <c r="B126" s="625" t="s">
        <v>2558</v>
      </c>
      <c r="C126" s="625" t="s">
        <v>2559</v>
      </c>
      <c r="D126" s="630">
        <v>10.5</v>
      </c>
      <c r="E126" s="178"/>
      <c r="F126" s="656">
        <f t="shared" si="10"/>
        <v>5.25</v>
      </c>
      <c r="G126" s="677">
        <f t="shared" si="11"/>
        <v>15.75</v>
      </c>
      <c r="H126" s="658"/>
      <c r="I126" s="678">
        <f t="shared" si="12"/>
        <v>15.75</v>
      </c>
      <c r="J126" s="676"/>
      <c r="K126" s="656">
        <f t="shared" si="13"/>
        <v>15.75</v>
      </c>
      <c r="L126" s="679"/>
      <c r="M126" s="16" t="str">
        <f t="shared" si="14"/>
        <v>Juin</v>
      </c>
    </row>
    <row r="127" spans="1:13" ht="18.75">
      <c r="A127" s="13">
        <v>120</v>
      </c>
      <c r="B127" s="625" t="s">
        <v>1019</v>
      </c>
      <c r="C127" s="625" t="s">
        <v>2560</v>
      </c>
      <c r="D127" s="630">
        <v>5.5</v>
      </c>
      <c r="E127" s="178"/>
      <c r="F127" s="656">
        <f t="shared" si="10"/>
        <v>2.75</v>
      </c>
      <c r="G127" s="677">
        <f t="shared" si="11"/>
        <v>8.25</v>
      </c>
      <c r="H127" s="658"/>
      <c r="I127" s="678">
        <f t="shared" si="12"/>
        <v>8.25</v>
      </c>
      <c r="J127" s="676"/>
      <c r="K127" s="656">
        <f t="shared" si="13"/>
        <v>8.25</v>
      </c>
      <c r="L127" s="679"/>
      <c r="M127" s="16" t="str">
        <f t="shared" si="14"/>
        <v>Juin</v>
      </c>
    </row>
    <row r="128" spans="1:13" ht="18.75">
      <c r="A128" s="13">
        <v>121</v>
      </c>
      <c r="B128" s="625" t="s">
        <v>1028</v>
      </c>
      <c r="C128" s="625" t="s">
        <v>2561</v>
      </c>
      <c r="D128" s="627">
        <v>9</v>
      </c>
      <c r="E128" s="178"/>
      <c r="F128" s="656">
        <f t="shared" si="10"/>
        <v>4.5</v>
      </c>
      <c r="G128" s="677">
        <f t="shared" si="11"/>
        <v>13.5</v>
      </c>
      <c r="H128" s="658"/>
      <c r="I128" s="678">
        <f t="shared" si="12"/>
        <v>13.5</v>
      </c>
      <c r="J128" s="676"/>
      <c r="K128" s="656">
        <f t="shared" si="13"/>
        <v>13.5</v>
      </c>
      <c r="L128" s="679"/>
      <c r="M128" s="16" t="str">
        <f t="shared" si="14"/>
        <v>Juin</v>
      </c>
    </row>
    <row r="129" spans="1:13" ht="18.75">
      <c r="A129" s="13">
        <v>122</v>
      </c>
      <c r="B129" s="625" t="s">
        <v>1033</v>
      </c>
      <c r="C129" s="625" t="s">
        <v>2562</v>
      </c>
      <c r="D129" s="630">
        <v>7</v>
      </c>
      <c r="E129" s="178"/>
      <c r="F129" s="656">
        <f t="shared" si="10"/>
        <v>3.5</v>
      </c>
      <c r="G129" s="677">
        <f t="shared" si="11"/>
        <v>10.5</v>
      </c>
      <c r="H129" s="658"/>
      <c r="I129" s="678">
        <f t="shared" si="12"/>
        <v>10.5</v>
      </c>
      <c r="J129" s="676"/>
      <c r="K129" s="656">
        <f t="shared" si="13"/>
        <v>10.5</v>
      </c>
      <c r="L129" s="679"/>
      <c r="M129" s="16" t="str">
        <f t="shared" si="14"/>
        <v>Juin</v>
      </c>
    </row>
    <row r="130" spans="1:13" ht="18.75">
      <c r="A130" s="13">
        <v>123</v>
      </c>
      <c r="B130" s="625" t="s">
        <v>2563</v>
      </c>
      <c r="C130" s="625" t="s">
        <v>2522</v>
      </c>
      <c r="D130" s="630">
        <v>16</v>
      </c>
      <c r="E130" s="178"/>
      <c r="F130" s="656">
        <f t="shared" si="10"/>
        <v>8</v>
      </c>
      <c r="G130" s="677">
        <f t="shared" si="11"/>
        <v>24</v>
      </c>
      <c r="H130" s="658"/>
      <c r="I130" s="678">
        <f t="shared" si="12"/>
        <v>24</v>
      </c>
      <c r="J130" s="676"/>
      <c r="K130" s="656">
        <f t="shared" si="13"/>
        <v>24</v>
      </c>
      <c r="L130" s="679"/>
      <c r="M130" s="16" t="str">
        <f t="shared" si="14"/>
        <v>Juin</v>
      </c>
    </row>
    <row r="131" spans="1:13" ht="18.75">
      <c r="A131" s="13">
        <v>124</v>
      </c>
      <c r="B131" s="625" t="s">
        <v>2564</v>
      </c>
      <c r="C131" s="625" t="s">
        <v>2509</v>
      </c>
      <c r="D131" s="630">
        <v>11.5</v>
      </c>
      <c r="E131" s="178"/>
      <c r="F131" s="656">
        <f t="shared" si="10"/>
        <v>5.75</v>
      </c>
      <c r="G131" s="677">
        <f t="shared" si="11"/>
        <v>17.25</v>
      </c>
      <c r="H131" s="658"/>
      <c r="I131" s="678">
        <f t="shared" si="12"/>
        <v>17.25</v>
      </c>
      <c r="J131" s="676"/>
      <c r="K131" s="656">
        <f t="shared" si="13"/>
        <v>17.25</v>
      </c>
      <c r="L131" s="679"/>
      <c r="M131" s="16" t="str">
        <f t="shared" si="14"/>
        <v>Juin</v>
      </c>
    </row>
    <row r="132" spans="1:13" ht="18.75">
      <c r="A132" s="13">
        <v>125</v>
      </c>
      <c r="B132" s="625" t="s">
        <v>1050</v>
      </c>
      <c r="C132" s="625" t="s">
        <v>2565</v>
      </c>
      <c r="D132" s="630">
        <v>1</v>
      </c>
      <c r="E132" s="178"/>
      <c r="F132" s="656">
        <f t="shared" si="10"/>
        <v>0.5</v>
      </c>
      <c r="G132" s="677">
        <f t="shared" si="11"/>
        <v>1.5</v>
      </c>
      <c r="H132" s="658"/>
      <c r="I132" s="678">
        <f t="shared" si="12"/>
        <v>1.5</v>
      </c>
      <c r="J132" s="676"/>
      <c r="K132" s="656">
        <f t="shared" si="13"/>
        <v>1.5</v>
      </c>
      <c r="L132" s="679"/>
      <c r="M132" s="16" t="str">
        <f t="shared" si="14"/>
        <v>Juin</v>
      </c>
    </row>
    <row r="133" spans="1:13" ht="18.75">
      <c r="A133" s="13">
        <v>126</v>
      </c>
      <c r="B133" s="625" t="s">
        <v>2566</v>
      </c>
      <c r="C133" s="625" t="s">
        <v>2567</v>
      </c>
      <c r="D133" s="630">
        <v>8</v>
      </c>
      <c r="E133" s="178"/>
      <c r="F133" s="656">
        <f t="shared" si="10"/>
        <v>4</v>
      </c>
      <c r="G133" s="677">
        <f t="shared" si="11"/>
        <v>12</v>
      </c>
      <c r="H133" s="658"/>
      <c r="I133" s="678">
        <f t="shared" si="12"/>
        <v>12</v>
      </c>
      <c r="J133" s="676"/>
      <c r="K133" s="656">
        <f t="shared" si="13"/>
        <v>12</v>
      </c>
      <c r="L133" s="679"/>
      <c r="M133" s="16" t="str">
        <f t="shared" si="14"/>
        <v>Juin</v>
      </c>
    </row>
    <row r="134" spans="1:13" ht="18.75">
      <c r="A134" s="13">
        <v>127</v>
      </c>
      <c r="B134" s="625" t="s">
        <v>196</v>
      </c>
      <c r="C134" s="625" t="s">
        <v>2568</v>
      </c>
      <c r="D134" s="630">
        <v>11.5</v>
      </c>
      <c r="E134" s="178"/>
      <c r="F134" s="656">
        <f t="shared" si="10"/>
        <v>5.75</v>
      </c>
      <c r="G134" s="677">
        <f t="shared" si="11"/>
        <v>17.25</v>
      </c>
      <c r="H134" s="658"/>
      <c r="I134" s="678">
        <f t="shared" si="12"/>
        <v>17.25</v>
      </c>
      <c r="J134" s="676"/>
      <c r="K134" s="656">
        <f t="shared" si="13"/>
        <v>17.25</v>
      </c>
      <c r="L134" s="679"/>
      <c r="M134" s="16" t="str">
        <f t="shared" si="14"/>
        <v>Juin</v>
      </c>
    </row>
    <row r="135" spans="1:13" ht="18.75">
      <c r="A135" s="13">
        <v>128</v>
      </c>
      <c r="B135" s="625" t="s">
        <v>2569</v>
      </c>
      <c r="C135" s="625" t="s">
        <v>2473</v>
      </c>
      <c r="D135" s="630">
        <v>1.5</v>
      </c>
      <c r="E135" s="178"/>
      <c r="F135" s="656">
        <f t="shared" si="10"/>
        <v>0.75</v>
      </c>
      <c r="G135" s="677">
        <f t="shared" si="11"/>
        <v>2.25</v>
      </c>
      <c r="H135" s="658"/>
      <c r="I135" s="678">
        <f t="shared" si="12"/>
        <v>2.25</v>
      </c>
      <c r="J135" s="676"/>
      <c r="K135" s="656">
        <f t="shared" si="13"/>
        <v>2.25</v>
      </c>
      <c r="L135" s="679"/>
      <c r="M135" s="16" t="str">
        <f t="shared" si="14"/>
        <v>Juin</v>
      </c>
    </row>
    <row r="136" spans="1:13" ht="18.75">
      <c r="A136" s="13">
        <v>129</v>
      </c>
      <c r="B136" s="625" t="s">
        <v>200</v>
      </c>
      <c r="C136" s="625" t="s">
        <v>2570</v>
      </c>
      <c r="D136" s="630">
        <v>10.5</v>
      </c>
      <c r="E136" s="178"/>
      <c r="F136" s="656">
        <f t="shared" si="10"/>
        <v>5.25</v>
      </c>
      <c r="G136" s="677">
        <f t="shared" si="11"/>
        <v>15.75</v>
      </c>
      <c r="H136" s="658"/>
      <c r="I136" s="678">
        <f t="shared" si="12"/>
        <v>15.75</v>
      </c>
      <c r="J136" s="676"/>
      <c r="K136" s="656">
        <f t="shared" si="13"/>
        <v>15.75</v>
      </c>
      <c r="L136" s="679"/>
      <c r="M136" s="16" t="str">
        <f t="shared" si="14"/>
        <v>Juin</v>
      </c>
    </row>
    <row r="137" spans="1:13" ht="18.75">
      <c r="A137" s="13">
        <v>130</v>
      </c>
      <c r="B137" s="625" t="s">
        <v>1068</v>
      </c>
      <c r="C137" s="625" t="s">
        <v>2571</v>
      </c>
      <c r="D137" s="630">
        <v>13</v>
      </c>
      <c r="E137" s="178"/>
      <c r="F137" s="656">
        <f t="shared" ref="F137:F200" si="15">IF(AND(D137=0,E137=0),L137/3,(D137+E137)/2)</f>
        <v>6.5</v>
      </c>
      <c r="G137" s="677">
        <f t="shared" ref="G137:G200" si="16">F137*3</f>
        <v>19.5</v>
      </c>
      <c r="H137" s="658"/>
      <c r="I137" s="678">
        <f t="shared" ref="I137:I200" si="17">MAX(G137,H137*3)</f>
        <v>19.5</v>
      </c>
      <c r="J137" s="676"/>
      <c r="K137" s="656">
        <f t="shared" ref="K137:K200" si="18">MAX(I137,J137*3)</f>
        <v>19.5</v>
      </c>
      <c r="L137" s="679"/>
      <c r="M137" s="16" t="str">
        <f t="shared" ref="M137:M200" si="19">IF(ISBLANK(J137),IF(ISBLANK(H137),"Juin","Synthèse"),"Rattrapage")</f>
        <v>Juin</v>
      </c>
    </row>
    <row r="138" spans="1:13" ht="18.75">
      <c r="A138" s="13">
        <v>131</v>
      </c>
      <c r="B138" s="625" t="s">
        <v>1072</v>
      </c>
      <c r="C138" s="625" t="s">
        <v>2572</v>
      </c>
      <c r="D138" s="630">
        <v>4.5</v>
      </c>
      <c r="E138" s="178"/>
      <c r="F138" s="656">
        <f t="shared" si="15"/>
        <v>2.25</v>
      </c>
      <c r="G138" s="677">
        <f t="shared" si="16"/>
        <v>6.75</v>
      </c>
      <c r="H138" s="658"/>
      <c r="I138" s="678">
        <f t="shared" si="17"/>
        <v>6.75</v>
      </c>
      <c r="J138" s="676"/>
      <c r="K138" s="656">
        <f t="shared" si="18"/>
        <v>6.75</v>
      </c>
      <c r="L138" s="679"/>
      <c r="M138" s="16" t="str">
        <f t="shared" si="19"/>
        <v>Juin</v>
      </c>
    </row>
    <row r="139" spans="1:13" ht="18.75">
      <c r="A139" s="13">
        <v>132</v>
      </c>
      <c r="B139" s="625" t="s">
        <v>2573</v>
      </c>
      <c r="C139" s="625" t="s">
        <v>2502</v>
      </c>
      <c r="D139" s="630">
        <v>8</v>
      </c>
      <c r="E139" s="178"/>
      <c r="F139" s="656">
        <f t="shared" si="15"/>
        <v>4</v>
      </c>
      <c r="G139" s="677">
        <f t="shared" si="16"/>
        <v>12</v>
      </c>
      <c r="H139" s="658"/>
      <c r="I139" s="678">
        <f t="shared" si="17"/>
        <v>12</v>
      </c>
      <c r="J139" s="676"/>
      <c r="K139" s="656">
        <f t="shared" si="18"/>
        <v>12</v>
      </c>
      <c r="L139" s="679"/>
      <c r="M139" s="16" t="str">
        <f t="shared" si="19"/>
        <v>Juin</v>
      </c>
    </row>
    <row r="140" spans="1:13" ht="18.75">
      <c r="A140" s="13">
        <v>133</v>
      </c>
      <c r="B140" s="625" t="s">
        <v>2574</v>
      </c>
      <c r="C140" s="625" t="s">
        <v>2575</v>
      </c>
      <c r="D140" s="630">
        <v>7.5</v>
      </c>
      <c r="E140" s="178"/>
      <c r="F140" s="656">
        <f t="shared" si="15"/>
        <v>3.75</v>
      </c>
      <c r="G140" s="677">
        <f t="shared" si="16"/>
        <v>11.25</v>
      </c>
      <c r="H140" s="658"/>
      <c r="I140" s="678">
        <f t="shared" si="17"/>
        <v>11.25</v>
      </c>
      <c r="J140" s="676"/>
      <c r="K140" s="656">
        <f t="shared" si="18"/>
        <v>11.25</v>
      </c>
      <c r="L140" s="679"/>
      <c r="M140" s="16" t="str">
        <f t="shared" si="19"/>
        <v>Juin</v>
      </c>
    </row>
    <row r="141" spans="1:13" ht="18.75">
      <c r="A141" s="13">
        <v>134</v>
      </c>
      <c r="B141" s="625" t="s">
        <v>1087</v>
      </c>
      <c r="C141" s="625" t="s">
        <v>2481</v>
      </c>
      <c r="D141" s="630">
        <v>9</v>
      </c>
      <c r="E141" s="178"/>
      <c r="F141" s="656">
        <f t="shared" si="15"/>
        <v>4.5</v>
      </c>
      <c r="G141" s="677">
        <f t="shared" si="16"/>
        <v>13.5</v>
      </c>
      <c r="H141" s="658"/>
      <c r="I141" s="678">
        <f t="shared" si="17"/>
        <v>13.5</v>
      </c>
      <c r="J141" s="676"/>
      <c r="K141" s="656">
        <f t="shared" si="18"/>
        <v>13.5</v>
      </c>
      <c r="L141" s="679"/>
      <c r="M141" s="16" t="str">
        <f t="shared" si="19"/>
        <v>Juin</v>
      </c>
    </row>
    <row r="142" spans="1:13" ht="18.75">
      <c r="A142" s="13">
        <v>135</v>
      </c>
      <c r="B142" s="625" t="s">
        <v>1090</v>
      </c>
      <c r="C142" s="625" t="s">
        <v>2576</v>
      </c>
      <c r="D142" s="630">
        <v>5.5</v>
      </c>
      <c r="E142" s="178"/>
      <c r="F142" s="656">
        <f t="shared" si="15"/>
        <v>2.75</v>
      </c>
      <c r="G142" s="677">
        <f t="shared" si="16"/>
        <v>8.25</v>
      </c>
      <c r="H142" s="658"/>
      <c r="I142" s="678">
        <f t="shared" si="17"/>
        <v>8.25</v>
      </c>
      <c r="J142" s="676"/>
      <c r="K142" s="656">
        <f t="shared" si="18"/>
        <v>8.25</v>
      </c>
      <c r="L142" s="679"/>
      <c r="M142" s="16" t="str">
        <f t="shared" si="19"/>
        <v>Juin</v>
      </c>
    </row>
    <row r="143" spans="1:13" ht="18.75">
      <c r="A143" s="13">
        <v>136</v>
      </c>
      <c r="B143" s="625" t="s">
        <v>2577</v>
      </c>
      <c r="C143" s="625" t="s">
        <v>2578</v>
      </c>
      <c r="D143" s="630">
        <v>4</v>
      </c>
      <c r="E143" s="178"/>
      <c r="F143" s="656">
        <f t="shared" si="15"/>
        <v>2</v>
      </c>
      <c r="G143" s="677">
        <f t="shared" si="16"/>
        <v>6</v>
      </c>
      <c r="H143" s="658"/>
      <c r="I143" s="678">
        <f t="shared" si="17"/>
        <v>6</v>
      </c>
      <c r="J143" s="676"/>
      <c r="K143" s="656">
        <f t="shared" si="18"/>
        <v>6</v>
      </c>
      <c r="L143" s="679"/>
      <c r="M143" s="16" t="str">
        <f t="shared" si="19"/>
        <v>Juin</v>
      </c>
    </row>
    <row r="144" spans="1:13" ht="18.75">
      <c r="A144" s="13">
        <v>137</v>
      </c>
      <c r="B144" s="625" t="s">
        <v>1099</v>
      </c>
      <c r="C144" s="625" t="s">
        <v>2579</v>
      </c>
      <c r="D144" s="630">
        <v>8</v>
      </c>
      <c r="E144" s="178"/>
      <c r="F144" s="656">
        <f t="shared" si="15"/>
        <v>4</v>
      </c>
      <c r="G144" s="677">
        <f t="shared" si="16"/>
        <v>12</v>
      </c>
      <c r="H144" s="658"/>
      <c r="I144" s="678">
        <f t="shared" si="17"/>
        <v>12</v>
      </c>
      <c r="J144" s="676"/>
      <c r="K144" s="656">
        <f t="shared" si="18"/>
        <v>12</v>
      </c>
      <c r="L144" s="679"/>
      <c r="M144" s="16" t="str">
        <f t="shared" si="19"/>
        <v>Juin</v>
      </c>
    </row>
    <row r="145" spans="1:13" ht="18.75">
      <c r="A145" s="13">
        <v>138</v>
      </c>
      <c r="B145" s="625" t="s">
        <v>1103</v>
      </c>
      <c r="C145" s="625" t="s">
        <v>2580</v>
      </c>
      <c r="D145" s="630">
        <v>5.5</v>
      </c>
      <c r="E145" s="178"/>
      <c r="F145" s="656">
        <f t="shared" si="15"/>
        <v>2.75</v>
      </c>
      <c r="G145" s="677">
        <f t="shared" si="16"/>
        <v>8.25</v>
      </c>
      <c r="H145" s="658"/>
      <c r="I145" s="678">
        <f t="shared" si="17"/>
        <v>8.25</v>
      </c>
      <c r="J145" s="676"/>
      <c r="K145" s="656">
        <f t="shared" si="18"/>
        <v>8.25</v>
      </c>
      <c r="L145" s="679"/>
      <c r="M145" s="16" t="str">
        <f t="shared" si="19"/>
        <v>Juin</v>
      </c>
    </row>
    <row r="146" spans="1:13" ht="18.75">
      <c r="A146" s="13">
        <v>139</v>
      </c>
      <c r="B146" s="625" t="s">
        <v>1107</v>
      </c>
      <c r="C146" s="625" t="s">
        <v>2581</v>
      </c>
      <c r="D146" s="630">
        <v>10</v>
      </c>
      <c r="E146" s="178"/>
      <c r="F146" s="656">
        <f t="shared" si="15"/>
        <v>5</v>
      </c>
      <c r="G146" s="677">
        <f t="shared" si="16"/>
        <v>15</v>
      </c>
      <c r="H146" s="658"/>
      <c r="I146" s="678">
        <f t="shared" si="17"/>
        <v>15</v>
      </c>
      <c r="J146" s="676"/>
      <c r="K146" s="656">
        <f t="shared" si="18"/>
        <v>15</v>
      </c>
      <c r="L146" s="679"/>
      <c r="M146" s="16" t="str">
        <f t="shared" si="19"/>
        <v>Juin</v>
      </c>
    </row>
    <row r="147" spans="1:13" ht="18.75">
      <c r="A147" s="13">
        <v>140</v>
      </c>
      <c r="B147" s="625" t="s">
        <v>1111</v>
      </c>
      <c r="C147" s="625" t="s">
        <v>2582</v>
      </c>
      <c r="D147" s="627">
        <v>7</v>
      </c>
      <c r="E147" s="178"/>
      <c r="F147" s="656">
        <f t="shared" si="15"/>
        <v>3.5</v>
      </c>
      <c r="G147" s="677">
        <f t="shared" si="16"/>
        <v>10.5</v>
      </c>
      <c r="H147" s="658"/>
      <c r="I147" s="678">
        <f t="shared" si="17"/>
        <v>10.5</v>
      </c>
      <c r="J147" s="676"/>
      <c r="K147" s="656">
        <f t="shared" si="18"/>
        <v>10.5</v>
      </c>
      <c r="L147" s="679"/>
      <c r="M147" s="16" t="str">
        <f t="shared" si="19"/>
        <v>Juin</v>
      </c>
    </row>
    <row r="148" spans="1:13" ht="18.75">
      <c r="A148" s="13">
        <v>141</v>
      </c>
      <c r="B148" s="625" t="s">
        <v>1114</v>
      </c>
      <c r="C148" s="625" t="s">
        <v>2431</v>
      </c>
      <c r="D148" s="630">
        <v>12</v>
      </c>
      <c r="E148" s="178"/>
      <c r="F148" s="656">
        <f t="shared" si="15"/>
        <v>6</v>
      </c>
      <c r="G148" s="677">
        <f t="shared" si="16"/>
        <v>18</v>
      </c>
      <c r="H148" s="658"/>
      <c r="I148" s="678">
        <f t="shared" si="17"/>
        <v>18</v>
      </c>
      <c r="J148" s="676"/>
      <c r="K148" s="656">
        <f t="shared" si="18"/>
        <v>18</v>
      </c>
      <c r="L148" s="679"/>
      <c r="M148" s="16" t="str">
        <f t="shared" si="19"/>
        <v>Juin</v>
      </c>
    </row>
    <row r="149" spans="1:13" ht="18.75">
      <c r="A149" s="13">
        <v>142</v>
      </c>
      <c r="B149" s="625" t="s">
        <v>1118</v>
      </c>
      <c r="C149" s="625" t="s">
        <v>2583</v>
      </c>
      <c r="D149" s="630">
        <v>6</v>
      </c>
      <c r="E149" s="178"/>
      <c r="F149" s="656">
        <f t="shared" si="15"/>
        <v>3</v>
      </c>
      <c r="G149" s="677">
        <f t="shared" si="16"/>
        <v>9</v>
      </c>
      <c r="H149" s="658"/>
      <c r="I149" s="678">
        <f t="shared" si="17"/>
        <v>9</v>
      </c>
      <c r="J149" s="676"/>
      <c r="K149" s="656">
        <f t="shared" si="18"/>
        <v>9</v>
      </c>
      <c r="L149" s="679"/>
      <c r="M149" s="16" t="str">
        <f t="shared" si="19"/>
        <v>Juin</v>
      </c>
    </row>
    <row r="150" spans="1:13" ht="18.75">
      <c r="A150" s="13">
        <v>143</v>
      </c>
      <c r="B150" s="625" t="s">
        <v>2584</v>
      </c>
      <c r="C150" s="625" t="s">
        <v>2585</v>
      </c>
      <c r="D150" s="630">
        <v>10.5</v>
      </c>
      <c r="E150" s="178"/>
      <c r="F150" s="656">
        <f t="shared" si="15"/>
        <v>5.25</v>
      </c>
      <c r="G150" s="677">
        <f t="shared" si="16"/>
        <v>15.75</v>
      </c>
      <c r="H150" s="658"/>
      <c r="I150" s="678">
        <f t="shared" si="17"/>
        <v>15.75</v>
      </c>
      <c r="J150" s="676"/>
      <c r="K150" s="656">
        <f t="shared" si="18"/>
        <v>15.75</v>
      </c>
      <c r="L150" s="679"/>
      <c r="M150" s="16" t="str">
        <f t="shared" si="19"/>
        <v>Juin</v>
      </c>
    </row>
    <row r="151" spans="1:13" ht="18.75">
      <c r="A151" s="13">
        <v>144</v>
      </c>
      <c r="B151" s="625" t="s">
        <v>2586</v>
      </c>
      <c r="C151" s="625" t="s">
        <v>2509</v>
      </c>
      <c r="D151" s="630">
        <v>11.5</v>
      </c>
      <c r="E151" s="178"/>
      <c r="F151" s="656">
        <f t="shared" si="15"/>
        <v>5.75</v>
      </c>
      <c r="G151" s="677">
        <f t="shared" si="16"/>
        <v>17.25</v>
      </c>
      <c r="H151" s="658"/>
      <c r="I151" s="678">
        <f t="shared" si="17"/>
        <v>17.25</v>
      </c>
      <c r="J151" s="676"/>
      <c r="K151" s="656">
        <f t="shared" si="18"/>
        <v>17.25</v>
      </c>
      <c r="L151" s="679"/>
      <c r="M151" s="16" t="str">
        <f t="shared" si="19"/>
        <v>Juin</v>
      </c>
    </row>
    <row r="152" spans="1:13" ht="18.75">
      <c r="A152" s="13">
        <v>145</v>
      </c>
      <c r="B152" s="625" t="s">
        <v>215</v>
      </c>
      <c r="C152" s="625" t="s">
        <v>2587</v>
      </c>
      <c r="D152" s="630">
        <v>4.5</v>
      </c>
      <c r="E152" s="178"/>
      <c r="F152" s="656">
        <f t="shared" si="15"/>
        <v>2.25</v>
      </c>
      <c r="G152" s="677">
        <f t="shared" si="16"/>
        <v>6.75</v>
      </c>
      <c r="H152" s="658"/>
      <c r="I152" s="678">
        <f t="shared" si="17"/>
        <v>6.75</v>
      </c>
      <c r="J152" s="676"/>
      <c r="K152" s="656">
        <f t="shared" si="18"/>
        <v>6.75</v>
      </c>
      <c r="L152" s="679"/>
      <c r="M152" s="16" t="str">
        <f t="shared" si="19"/>
        <v>Juin</v>
      </c>
    </row>
    <row r="153" spans="1:13" ht="18.75">
      <c r="A153" s="13">
        <v>146</v>
      </c>
      <c r="B153" s="625" t="s">
        <v>1135</v>
      </c>
      <c r="C153" s="625" t="s">
        <v>2588</v>
      </c>
      <c r="D153" s="630">
        <v>7</v>
      </c>
      <c r="E153" s="178"/>
      <c r="F153" s="656">
        <f t="shared" si="15"/>
        <v>3.5</v>
      </c>
      <c r="G153" s="677">
        <f t="shared" si="16"/>
        <v>10.5</v>
      </c>
      <c r="H153" s="658"/>
      <c r="I153" s="678">
        <f t="shared" si="17"/>
        <v>10.5</v>
      </c>
      <c r="J153" s="676"/>
      <c r="K153" s="656">
        <f t="shared" si="18"/>
        <v>10.5</v>
      </c>
      <c r="L153" s="679"/>
      <c r="M153" s="16" t="str">
        <f t="shared" si="19"/>
        <v>Juin</v>
      </c>
    </row>
    <row r="154" spans="1:13" ht="18.75">
      <c r="A154" s="13">
        <v>147</v>
      </c>
      <c r="B154" s="625" t="s">
        <v>1139</v>
      </c>
      <c r="C154" s="625" t="s">
        <v>2589</v>
      </c>
      <c r="D154" s="630">
        <v>8</v>
      </c>
      <c r="E154" s="178"/>
      <c r="F154" s="656">
        <f t="shared" si="15"/>
        <v>4</v>
      </c>
      <c r="G154" s="677">
        <f t="shared" si="16"/>
        <v>12</v>
      </c>
      <c r="H154" s="658"/>
      <c r="I154" s="678">
        <f t="shared" si="17"/>
        <v>12</v>
      </c>
      <c r="J154" s="676"/>
      <c r="K154" s="656">
        <f t="shared" si="18"/>
        <v>12</v>
      </c>
      <c r="L154" s="679"/>
      <c r="M154" s="16" t="str">
        <f t="shared" si="19"/>
        <v>Juin</v>
      </c>
    </row>
    <row r="155" spans="1:13" ht="18.75">
      <c r="A155" s="13">
        <v>148</v>
      </c>
      <c r="B155" s="625" t="s">
        <v>1142</v>
      </c>
      <c r="C155" s="625" t="s">
        <v>2590</v>
      </c>
      <c r="D155" s="630">
        <v>10</v>
      </c>
      <c r="E155" s="178"/>
      <c r="F155" s="656">
        <f t="shared" si="15"/>
        <v>5</v>
      </c>
      <c r="G155" s="677">
        <f t="shared" si="16"/>
        <v>15</v>
      </c>
      <c r="H155" s="658"/>
      <c r="I155" s="678">
        <f t="shared" si="17"/>
        <v>15</v>
      </c>
      <c r="J155" s="676"/>
      <c r="K155" s="656">
        <f t="shared" si="18"/>
        <v>15</v>
      </c>
      <c r="L155" s="679"/>
      <c r="M155" s="16" t="str">
        <f t="shared" si="19"/>
        <v>Juin</v>
      </c>
    </row>
    <row r="156" spans="1:13" ht="18.75">
      <c r="A156" s="13">
        <v>149</v>
      </c>
      <c r="B156" s="625" t="s">
        <v>1145</v>
      </c>
      <c r="C156" s="625" t="s">
        <v>2508</v>
      </c>
      <c r="D156" s="630">
        <v>11.5</v>
      </c>
      <c r="E156" s="178"/>
      <c r="F156" s="656">
        <f t="shared" si="15"/>
        <v>5.75</v>
      </c>
      <c r="G156" s="677">
        <f t="shared" si="16"/>
        <v>17.25</v>
      </c>
      <c r="H156" s="658"/>
      <c r="I156" s="678">
        <f t="shared" si="17"/>
        <v>17.25</v>
      </c>
      <c r="J156" s="676"/>
      <c r="K156" s="656">
        <f t="shared" si="18"/>
        <v>17.25</v>
      </c>
      <c r="L156" s="679"/>
      <c r="M156" s="16" t="str">
        <f t="shared" si="19"/>
        <v>Juin</v>
      </c>
    </row>
    <row r="157" spans="1:13" ht="18.75">
      <c r="A157" s="13">
        <v>150</v>
      </c>
      <c r="B157" s="625" t="s">
        <v>2591</v>
      </c>
      <c r="C157" s="625" t="s">
        <v>2508</v>
      </c>
      <c r="D157" s="630">
        <v>2.5</v>
      </c>
      <c r="E157" s="178"/>
      <c r="F157" s="656">
        <f t="shared" si="15"/>
        <v>1.25</v>
      </c>
      <c r="G157" s="677">
        <f t="shared" si="16"/>
        <v>3.75</v>
      </c>
      <c r="H157" s="658"/>
      <c r="I157" s="678">
        <f t="shared" si="17"/>
        <v>3.75</v>
      </c>
      <c r="J157" s="676"/>
      <c r="K157" s="656">
        <f t="shared" si="18"/>
        <v>3.75</v>
      </c>
      <c r="L157" s="679"/>
      <c r="M157" s="16" t="str">
        <f t="shared" si="19"/>
        <v>Juin</v>
      </c>
    </row>
    <row r="158" spans="1:13" ht="18.75">
      <c r="A158" s="13">
        <v>151</v>
      </c>
      <c r="B158" s="625" t="s">
        <v>1153</v>
      </c>
      <c r="C158" s="625" t="s">
        <v>2592</v>
      </c>
      <c r="D158" s="630">
        <v>6</v>
      </c>
      <c r="E158" s="178"/>
      <c r="F158" s="656">
        <f t="shared" si="15"/>
        <v>3</v>
      </c>
      <c r="G158" s="677">
        <f t="shared" si="16"/>
        <v>9</v>
      </c>
      <c r="H158" s="658"/>
      <c r="I158" s="678">
        <f t="shared" si="17"/>
        <v>9</v>
      </c>
      <c r="J158" s="676"/>
      <c r="K158" s="656">
        <f t="shared" si="18"/>
        <v>9</v>
      </c>
      <c r="L158" s="679"/>
      <c r="M158" s="16" t="str">
        <f t="shared" si="19"/>
        <v>Juin</v>
      </c>
    </row>
    <row r="159" spans="1:13" ht="18.75">
      <c r="A159" s="13">
        <v>152</v>
      </c>
      <c r="B159" s="625" t="s">
        <v>2593</v>
      </c>
      <c r="C159" s="625" t="s">
        <v>2594</v>
      </c>
      <c r="D159" s="630">
        <v>4.5</v>
      </c>
      <c r="E159" s="178"/>
      <c r="F159" s="656">
        <f t="shared" si="15"/>
        <v>2.25</v>
      </c>
      <c r="G159" s="677">
        <f t="shared" si="16"/>
        <v>6.75</v>
      </c>
      <c r="H159" s="658"/>
      <c r="I159" s="678">
        <f t="shared" si="17"/>
        <v>6.75</v>
      </c>
      <c r="J159" s="676"/>
      <c r="K159" s="656">
        <f t="shared" si="18"/>
        <v>6.75</v>
      </c>
      <c r="L159" s="679"/>
      <c r="M159" s="16" t="str">
        <f t="shared" si="19"/>
        <v>Juin</v>
      </c>
    </row>
    <row r="160" spans="1:13" ht="18.75">
      <c r="A160" s="13">
        <v>153</v>
      </c>
      <c r="B160" s="625" t="s">
        <v>2595</v>
      </c>
      <c r="C160" s="625" t="s">
        <v>2596</v>
      </c>
      <c r="D160" s="630">
        <v>11.5</v>
      </c>
      <c r="E160" s="178"/>
      <c r="F160" s="656">
        <f t="shared" si="15"/>
        <v>5.75</v>
      </c>
      <c r="G160" s="677">
        <f t="shared" si="16"/>
        <v>17.25</v>
      </c>
      <c r="H160" s="658"/>
      <c r="I160" s="678">
        <f t="shared" si="17"/>
        <v>17.25</v>
      </c>
      <c r="J160" s="676"/>
      <c r="K160" s="656">
        <f t="shared" si="18"/>
        <v>17.25</v>
      </c>
      <c r="L160" s="679"/>
      <c r="M160" s="16" t="str">
        <f t="shared" si="19"/>
        <v>Juin</v>
      </c>
    </row>
    <row r="161" spans="1:13" ht="18.75">
      <c r="A161" s="13">
        <v>154</v>
      </c>
      <c r="B161" s="625" t="s">
        <v>2597</v>
      </c>
      <c r="C161" s="625" t="s">
        <v>2598</v>
      </c>
      <c r="D161" s="630">
        <v>6.5</v>
      </c>
      <c r="E161" s="178"/>
      <c r="F161" s="656">
        <f t="shared" si="15"/>
        <v>3.25</v>
      </c>
      <c r="G161" s="677">
        <f t="shared" si="16"/>
        <v>9.75</v>
      </c>
      <c r="H161" s="658"/>
      <c r="I161" s="678">
        <f t="shared" si="17"/>
        <v>9.75</v>
      </c>
      <c r="J161" s="676"/>
      <c r="K161" s="656">
        <f t="shared" si="18"/>
        <v>9.75</v>
      </c>
      <c r="L161" s="679"/>
      <c r="M161" s="16" t="str">
        <f t="shared" si="19"/>
        <v>Juin</v>
      </c>
    </row>
    <row r="162" spans="1:13" ht="18.75">
      <c r="A162" s="13">
        <v>155</v>
      </c>
      <c r="B162" s="625" t="s">
        <v>1169</v>
      </c>
      <c r="C162" s="625" t="s">
        <v>2599</v>
      </c>
      <c r="D162" s="630">
        <v>12</v>
      </c>
      <c r="E162" s="178"/>
      <c r="F162" s="656">
        <f t="shared" si="15"/>
        <v>6</v>
      </c>
      <c r="G162" s="677">
        <f t="shared" si="16"/>
        <v>18</v>
      </c>
      <c r="H162" s="658"/>
      <c r="I162" s="678">
        <f t="shared" si="17"/>
        <v>18</v>
      </c>
      <c r="J162" s="676"/>
      <c r="K162" s="656">
        <f t="shared" si="18"/>
        <v>18</v>
      </c>
      <c r="L162" s="679"/>
      <c r="M162" s="16" t="str">
        <f t="shared" si="19"/>
        <v>Juin</v>
      </c>
    </row>
    <row r="163" spans="1:13" ht="18.75">
      <c r="A163" s="13">
        <v>156</v>
      </c>
      <c r="B163" s="625" t="s">
        <v>1176</v>
      </c>
      <c r="C163" s="625" t="s">
        <v>2600</v>
      </c>
      <c r="D163" s="630">
        <v>9</v>
      </c>
      <c r="E163" s="178"/>
      <c r="F163" s="656">
        <f t="shared" si="15"/>
        <v>4.5</v>
      </c>
      <c r="G163" s="677">
        <f t="shared" si="16"/>
        <v>13.5</v>
      </c>
      <c r="H163" s="658"/>
      <c r="I163" s="678">
        <f t="shared" si="17"/>
        <v>13.5</v>
      </c>
      <c r="J163" s="676"/>
      <c r="K163" s="656">
        <f t="shared" si="18"/>
        <v>13.5</v>
      </c>
      <c r="L163" s="679"/>
      <c r="M163" s="16" t="str">
        <f t="shared" si="19"/>
        <v>Juin</v>
      </c>
    </row>
    <row r="164" spans="1:13" ht="18.75">
      <c r="A164" s="13">
        <v>157</v>
      </c>
      <c r="B164" s="625" t="s">
        <v>2601</v>
      </c>
      <c r="C164" s="625" t="s">
        <v>2602</v>
      </c>
      <c r="D164" s="630">
        <v>10.5</v>
      </c>
      <c r="E164" s="178"/>
      <c r="F164" s="656">
        <f t="shared" si="15"/>
        <v>5.25</v>
      </c>
      <c r="G164" s="677">
        <f t="shared" si="16"/>
        <v>15.75</v>
      </c>
      <c r="H164" s="658"/>
      <c r="I164" s="678">
        <f t="shared" si="17"/>
        <v>15.75</v>
      </c>
      <c r="J164" s="676"/>
      <c r="K164" s="656">
        <f t="shared" si="18"/>
        <v>15.75</v>
      </c>
      <c r="L164" s="679"/>
      <c r="M164" s="16" t="str">
        <f t="shared" si="19"/>
        <v>Juin</v>
      </c>
    </row>
    <row r="165" spans="1:13" ht="18.75">
      <c r="A165" s="13">
        <v>158</v>
      </c>
      <c r="B165" s="625" t="s">
        <v>222</v>
      </c>
      <c r="C165" s="625" t="s">
        <v>224</v>
      </c>
      <c r="D165" s="630">
        <v>7.5</v>
      </c>
      <c r="E165" s="178"/>
      <c r="F165" s="656">
        <f t="shared" si="15"/>
        <v>3.75</v>
      </c>
      <c r="G165" s="677">
        <f t="shared" si="16"/>
        <v>11.25</v>
      </c>
      <c r="H165" s="658"/>
      <c r="I165" s="678">
        <f t="shared" si="17"/>
        <v>11.25</v>
      </c>
      <c r="J165" s="676"/>
      <c r="K165" s="656">
        <f t="shared" si="18"/>
        <v>11.25</v>
      </c>
      <c r="L165" s="679"/>
      <c r="M165" s="16" t="str">
        <f t="shared" si="19"/>
        <v>Juin</v>
      </c>
    </row>
    <row r="166" spans="1:13" ht="18.75">
      <c r="A166" s="13">
        <v>159</v>
      </c>
      <c r="B166" s="625" t="s">
        <v>227</v>
      </c>
      <c r="C166" s="625" t="s">
        <v>2603</v>
      </c>
      <c r="D166" s="630">
        <v>4.5</v>
      </c>
      <c r="E166" s="178"/>
      <c r="F166" s="656">
        <f t="shared" si="15"/>
        <v>2.25</v>
      </c>
      <c r="G166" s="677">
        <f t="shared" si="16"/>
        <v>6.75</v>
      </c>
      <c r="H166" s="658"/>
      <c r="I166" s="678">
        <f t="shared" si="17"/>
        <v>6.75</v>
      </c>
      <c r="J166" s="676"/>
      <c r="K166" s="656">
        <f t="shared" si="18"/>
        <v>6.75</v>
      </c>
      <c r="L166" s="679"/>
      <c r="M166" s="16" t="str">
        <f t="shared" si="19"/>
        <v>Juin</v>
      </c>
    </row>
    <row r="167" spans="1:13" ht="18.75">
      <c r="A167" s="13">
        <v>160</v>
      </c>
      <c r="B167" s="625" t="s">
        <v>1190</v>
      </c>
      <c r="C167" s="625" t="s">
        <v>2604</v>
      </c>
      <c r="D167" s="630">
        <v>6.5</v>
      </c>
      <c r="E167" s="178"/>
      <c r="F167" s="656">
        <f t="shared" si="15"/>
        <v>3.25</v>
      </c>
      <c r="G167" s="677">
        <f t="shared" si="16"/>
        <v>9.75</v>
      </c>
      <c r="H167" s="658"/>
      <c r="I167" s="678">
        <f t="shared" si="17"/>
        <v>9.75</v>
      </c>
      <c r="J167" s="676"/>
      <c r="K167" s="656">
        <f t="shared" si="18"/>
        <v>9.75</v>
      </c>
      <c r="L167" s="679"/>
      <c r="M167" s="16" t="str">
        <f t="shared" si="19"/>
        <v>Juin</v>
      </c>
    </row>
    <row r="168" spans="1:13" ht="18.75">
      <c r="A168" s="13">
        <v>161</v>
      </c>
      <c r="B168" s="625" t="s">
        <v>1194</v>
      </c>
      <c r="C168" s="625" t="s">
        <v>2491</v>
      </c>
      <c r="D168" s="627">
        <v>7</v>
      </c>
      <c r="E168" s="178"/>
      <c r="F168" s="656">
        <f t="shared" si="15"/>
        <v>3.5</v>
      </c>
      <c r="G168" s="677">
        <f t="shared" si="16"/>
        <v>10.5</v>
      </c>
      <c r="H168" s="658"/>
      <c r="I168" s="678">
        <f t="shared" si="17"/>
        <v>10.5</v>
      </c>
      <c r="J168" s="676"/>
      <c r="K168" s="656">
        <f t="shared" si="18"/>
        <v>10.5</v>
      </c>
      <c r="L168" s="679"/>
      <c r="M168" s="16" t="str">
        <f t="shared" si="19"/>
        <v>Juin</v>
      </c>
    </row>
    <row r="169" spans="1:13" ht="18.75">
      <c r="A169" s="13">
        <v>162</v>
      </c>
      <c r="B169" s="625" t="s">
        <v>1197</v>
      </c>
      <c r="C169" s="625" t="s">
        <v>2605</v>
      </c>
      <c r="D169" s="630">
        <v>6</v>
      </c>
      <c r="E169" s="178"/>
      <c r="F169" s="656">
        <f t="shared" si="15"/>
        <v>3</v>
      </c>
      <c r="G169" s="677">
        <f t="shared" si="16"/>
        <v>9</v>
      </c>
      <c r="H169" s="658"/>
      <c r="I169" s="678">
        <f t="shared" si="17"/>
        <v>9</v>
      </c>
      <c r="J169" s="676"/>
      <c r="K169" s="656">
        <f t="shared" si="18"/>
        <v>9</v>
      </c>
      <c r="L169" s="679"/>
      <c r="M169" s="16" t="str">
        <f t="shared" si="19"/>
        <v>Juin</v>
      </c>
    </row>
    <row r="170" spans="1:13" ht="18.75">
      <c r="A170" s="13">
        <v>163</v>
      </c>
      <c r="B170" s="625" t="s">
        <v>229</v>
      </c>
      <c r="C170" s="625" t="s">
        <v>2474</v>
      </c>
      <c r="D170" s="630">
        <v>11.5</v>
      </c>
      <c r="E170" s="178"/>
      <c r="F170" s="656">
        <f t="shared" si="15"/>
        <v>5.75</v>
      </c>
      <c r="G170" s="677">
        <f t="shared" si="16"/>
        <v>17.25</v>
      </c>
      <c r="H170" s="658"/>
      <c r="I170" s="678">
        <f t="shared" si="17"/>
        <v>17.25</v>
      </c>
      <c r="J170" s="676"/>
      <c r="K170" s="656">
        <f t="shared" si="18"/>
        <v>17.25</v>
      </c>
      <c r="L170" s="679"/>
      <c r="M170" s="16" t="str">
        <f t="shared" si="19"/>
        <v>Juin</v>
      </c>
    </row>
    <row r="171" spans="1:13" ht="18.75">
      <c r="A171" s="13">
        <v>164</v>
      </c>
      <c r="B171" s="625" t="s">
        <v>1204</v>
      </c>
      <c r="C171" s="625" t="s">
        <v>2606</v>
      </c>
      <c r="D171" s="630">
        <v>6</v>
      </c>
      <c r="E171" s="178"/>
      <c r="F171" s="656">
        <f t="shared" si="15"/>
        <v>3</v>
      </c>
      <c r="G171" s="677">
        <f t="shared" si="16"/>
        <v>9</v>
      </c>
      <c r="H171" s="658"/>
      <c r="I171" s="678">
        <f t="shared" si="17"/>
        <v>9</v>
      </c>
      <c r="J171" s="676"/>
      <c r="K171" s="656">
        <f t="shared" si="18"/>
        <v>9</v>
      </c>
      <c r="L171" s="679"/>
      <c r="M171" s="16" t="str">
        <f t="shared" si="19"/>
        <v>Juin</v>
      </c>
    </row>
    <row r="172" spans="1:13" ht="18.75">
      <c r="A172" s="13">
        <v>165</v>
      </c>
      <c r="B172" s="625" t="s">
        <v>1209</v>
      </c>
      <c r="C172" s="625" t="s">
        <v>2466</v>
      </c>
      <c r="D172" s="630">
        <v>6.5</v>
      </c>
      <c r="E172" s="178"/>
      <c r="F172" s="656">
        <f t="shared" si="15"/>
        <v>3.25</v>
      </c>
      <c r="G172" s="677">
        <f t="shared" si="16"/>
        <v>9.75</v>
      </c>
      <c r="H172" s="658"/>
      <c r="I172" s="678">
        <f t="shared" si="17"/>
        <v>9.75</v>
      </c>
      <c r="J172" s="676"/>
      <c r="K172" s="656">
        <f t="shared" si="18"/>
        <v>9.75</v>
      </c>
      <c r="L172" s="679"/>
      <c r="M172" s="16" t="str">
        <f t="shared" si="19"/>
        <v>Juin</v>
      </c>
    </row>
    <row r="173" spans="1:13" ht="18.75">
      <c r="A173" s="13">
        <v>166</v>
      </c>
      <c r="B173" s="625" t="s">
        <v>2607</v>
      </c>
      <c r="C173" s="625" t="s">
        <v>2608</v>
      </c>
      <c r="D173" s="630">
        <v>16.5</v>
      </c>
      <c r="E173" s="178"/>
      <c r="F173" s="656">
        <f t="shared" si="15"/>
        <v>8.25</v>
      </c>
      <c r="G173" s="677">
        <f t="shared" si="16"/>
        <v>24.75</v>
      </c>
      <c r="H173" s="658"/>
      <c r="I173" s="678">
        <f t="shared" si="17"/>
        <v>24.75</v>
      </c>
      <c r="J173" s="676"/>
      <c r="K173" s="656">
        <f t="shared" si="18"/>
        <v>24.75</v>
      </c>
      <c r="L173" s="679"/>
      <c r="M173" s="16" t="str">
        <f t="shared" si="19"/>
        <v>Juin</v>
      </c>
    </row>
    <row r="174" spans="1:13" ht="18.75">
      <c r="A174" s="13">
        <v>167</v>
      </c>
      <c r="B174" s="625" t="s">
        <v>2609</v>
      </c>
      <c r="C174" s="625" t="s">
        <v>2610</v>
      </c>
      <c r="D174" s="630">
        <v>13</v>
      </c>
      <c r="E174" s="178"/>
      <c r="F174" s="656">
        <f t="shared" si="15"/>
        <v>6.5</v>
      </c>
      <c r="G174" s="677">
        <f t="shared" si="16"/>
        <v>19.5</v>
      </c>
      <c r="H174" s="658"/>
      <c r="I174" s="678">
        <f t="shared" si="17"/>
        <v>19.5</v>
      </c>
      <c r="J174" s="676"/>
      <c r="K174" s="656">
        <f t="shared" si="18"/>
        <v>19.5</v>
      </c>
      <c r="L174" s="679"/>
      <c r="M174" s="16" t="str">
        <f t="shared" si="19"/>
        <v>Juin</v>
      </c>
    </row>
    <row r="175" spans="1:13" ht="18.75">
      <c r="A175" s="13">
        <v>168</v>
      </c>
      <c r="B175" s="625" t="s">
        <v>2611</v>
      </c>
      <c r="C175" s="625" t="s">
        <v>2612</v>
      </c>
      <c r="D175" s="630">
        <v>8</v>
      </c>
      <c r="E175" s="178"/>
      <c r="F175" s="656">
        <f t="shared" si="15"/>
        <v>4</v>
      </c>
      <c r="G175" s="677">
        <f t="shared" si="16"/>
        <v>12</v>
      </c>
      <c r="H175" s="658"/>
      <c r="I175" s="678">
        <f t="shared" si="17"/>
        <v>12</v>
      </c>
      <c r="J175" s="676"/>
      <c r="K175" s="656">
        <f t="shared" si="18"/>
        <v>12</v>
      </c>
      <c r="L175" s="679"/>
      <c r="M175" s="16" t="str">
        <f t="shared" si="19"/>
        <v>Juin</v>
      </c>
    </row>
    <row r="176" spans="1:13" ht="18.75">
      <c r="A176" s="13">
        <v>169</v>
      </c>
      <c r="B176" s="625" t="s">
        <v>233</v>
      </c>
      <c r="C176" s="625" t="s">
        <v>2613</v>
      </c>
      <c r="D176" s="630">
        <v>7</v>
      </c>
      <c r="E176" s="178"/>
      <c r="F176" s="656">
        <f t="shared" si="15"/>
        <v>3.5</v>
      </c>
      <c r="G176" s="677">
        <f t="shared" si="16"/>
        <v>10.5</v>
      </c>
      <c r="H176" s="658"/>
      <c r="I176" s="678">
        <f t="shared" si="17"/>
        <v>10.5</v>
      </c>
      <c r="J176" s="676"/>
      <c r="K176" s="656">
        <f t="shared" si="18"/>
        <v>10.5</v>
      </c>
      <c r="L176" s="679"/>
      <c r="M176" s="16" t="str">
        <f t="shared" si="19"/>
        <v>Juin</v>
      </c>
    </row>
    <row r="177" spans="1:13" ht="18.75">
      <c r="A177" s="13">
        <v>170</v>
      </c>
      <c r="B177" s="625" t="s">
        <v>1231</v>
      </c>
      <c r="C177" s="625" t="s">
        <v>2614</v>
      </c>
      <c r="D177" s="630">
        <v>13.5</v>
      </c>
      <c r="E177" s="178"/>
      <c r="F177" s="656">
        <f t="shared" si="15"/>
        <v>6.75</v>
      </c>
      <c r="G177" s="677">
        <f t="shared" si="16"/>
        <v>20.25</v>
      </c>
      <c r="H177" s="658"/>
      <c r="I177" s="678">
        <f t="shared" si="17"/>
        <v>20.25</v>
      </c>
      <c r="J177" s="676"/>
      <c r="K177" s="656">
        <f t="shared" si="18"/>
        <v>20.25</v>
      </c>
      <c r="L177" s="679"/>
      <c r="M177" s="16" t="str">
        <f t="shared" si="19"/>
        <v>Juin</v>
      </c>
    </row>
    <row r="178" spans="1:13" ht="18.75">
      <c r="A178" s="13">
        <v>171</v>
      </c>
      <c r="B178" s="625" t="s">
        <v>1236</v>
      </c>
      <c r="C178" s="625" t="s">
        <v>2615</v>
      </c>
      <c r="D178" s="630">
        <v>12.5</v>
      </c>
      <c r="E178" s="178"/>
      <c r="F178" s="656">
        <f t="shared" si="15"/>
        <v>6.25</v>
      </c>
      <c r="G178" s="677">
        <f t="shared" si="16"/>
        <v>18.75</v>
      </c>
      <c r="H178" s="658"/>
      <c r="I178" s="678">
        <f t="shared" si="17"/>
        <v>18.75</v>
      </c>
      <c r="J178" s="676"/>
      <c r="K178" s="656">
        <f t="shared" si="18"/>
        <v>18.75</v>
      </c>
      <c r="L178" s="679"/>
      <c r="M178" s="16" t="str">
        <f t="shared" si="19"/>
        <v>Juin</v>
      </c>
    </row>
    <row r="179" spans="1:13" ht="18.75">
      <c r="A179" s="13">
        <v>172</v>
      </c>
      <c r="B179" s="625" t="s">
        <v>1241</v>
      </c>
      <c r="C179" s="625" t="s">
        <v>2449</v>
      </c>
      <c r="D179" s="630">
        <v>7</v>
      </c>
      <c r="E179" s="178"/>
      <c r="F179" s="656">
        <f t="shared" si="15"/>
        <v>3.5</v>
      </c>
      <c r="G179" s="677">
        <f t="shared" si="16"/>
        <v>10.5</v>
      </c>
      <c r="H179" s="658"/>
      <c r="I179" s="678">
        <f t="shared" si="17"/>
        <v>10.5</v>
      </c>
      <c r="J179" s="676"/>
      <c r="K179" s="656">
        <f t="shared" si="18"/>
        <v>10.5</v>
      </c>
      <c r="L179" s="679"/>
      <c r="M179" s="16" t="str">
        <f t="shared" si="19"/>
        <v>Juin</v>
      </c>
    </row>
    <row r="180" spans="1:13" ht="18.75">
      <c r="A180" s="13">
        <v>173</v>
      </c>
      <c r="B180" s="625" t="s">
        <v>1244</v>
      </c>
      <c r="C180" s="625" t="s">
        <v>2616</v>
      </c>
      <c r="D180" s="630">
        <v>9</v>
      </c>
      <c r="E180" s="178"/>
      <c r="F180" s="656">
        <f t="shared" si="15"/>
        <v>4.5</v>
      </c>
      <c r="G180" s="677">
        <f t="shared" si="16"/>
        <v>13.5</v>
      </c>
      <c r="H180" s="658"/>
      <c r="I180" s="678">
        <f t="shared" si="17"/>
        <v>13.5</v>
      </c>
      <c r="J180" s="676"/>
      <c r="K180" s="656">
        <f t="shared" si="18"/>
        <v>13.5</v>
      </c>
      <c r="L180" s="679"/>
      <c r="M180" s="16" t="str">
        <f t="shared" si="19"/>
        <v>Juin</v>
      </c>
    </row>
    <row r="181" spans="1:13" ht="18.75">
      <c r="A181" s="13">
        <v>174</v>
      </c>
      <c r="B181" s="625" t="s">
        <v>1247</v>
      </c>
      <c r="C181" s="625" t="s">
        <v>2617</v>
      </c>
      <c r="D181" s="630">
        <v>0</v>
      </c>
      <c r="E181" s="178"/>
      <c r="F181" s="656">
        <f t="shared" si="15"/>
        <v>0</v>
      </c>
      <c r="G181" s="677">
        <f t="shared" si="16"/>
        <v>0</v>
      </c>
      <c r="H181" s="658"/>
      <c r="I181" s="678">
        <f t="shared" si="17"/>
        <v>0</v>
      </c>
      <c r="J181" s="676"/>
      <c r="K181" s="656">
        <f t="shared" si="18"/>
        <v>0</v>
      </c>
      <c r="L181" s="679"/>
      <c r="M181" s="16" t="str">
        <f t="shared" si="19"/>
        <v>Juin</v>
      </c>
    </row>
    <row r="182" spans="1:13" ht="18.75">
      <c r="A182" s="13">
        <v>175</v>
      </c>
      <c r="B182" s="625" t="s">
        <v>1252</v>
      </c>
      <c r="C182" s="625" t="s">
        <v>2462</v>
      </c>
      <c r="D182" s="630">
        <v>0</v>
      </c>
      <c r="E182" s="178"/>
      <c r="F182" s="656">
        <f t="shared" si="15"/>
        <v>0</v>
      </c>
      <c r="G182" s="677">
        <f t="shared" si="16"/>
        <v>0</v>
      </c>
      <c r="H182" s="658"/>
      <c r="I182" s="678">
        <f t="shared" si="17"/>
        <v>0</v>
      </c>
      <c r="J182" s="676"/>
      <c r="K182" s="656">
        <f t="shared" si="18"/>
        <v>0</v>
      </c>
      <c r="L182" s="679"/>
      <c r="M182" s="16" t="str">
        <f t="shared" si="19"/>
        <v>Juin</v>
      </c>
    </row>
    <row r="183" spans="1:13" ht="18.75">
      <c r="A183" s="13">
        <v>176</v>
      </c>
      <c r="B183" s="625" t="s">
        <v>1255</v>
      </c>
      <c r="C183" s="625" t="s">
        <v>2615</v>
      </c>
      <c r="D183" s="630">
        <v>5</v>
      </c>
      <c r="E183" s="178"/>
      <c r="F183" s="656">
        <f t="shared" si="15"/>
        <v>2.5</v>
      </c>
      <c r="G183" s="677">
        <f t="shared" si="16"/>
        <v>7.5</v>
      </c>
      <c r="H183" s="658"/>
      <c r="I183" s="678">
        <f t="shared" si="17"/>
        <v>7.5</v>
      </c>
      <c r="J183" s="676"/>
      <c r="K183" s="656">
        <f t="shared" si="18"/>
        <v>7.5</v>
      </c>
      <c r="L183" s="679"/>
      <c r="M183" s="16" t="str">
        <f t="shared" si="19"/>
        <v>Juin</v>
      </c>
    </row>
    <row r="184" spans="1:13" ht="18.75">
      <c r="A184" s="13">
        <v>177</v>
      </c>
      <c r="B184" s="625" t="s">
        <v>1258</v>
      </c>
      <c r="C184" s="625" t="s">
        <v>2432</v>
      </c>
      <c r="D184" s="630">
        <v>17.5</v>
      </c>
      <c r="E184" s="178"/>
      <c r="F184" s="656">
        <f t="shared" si="15"/>
        <v>8.75</v>
      </c>
      <c r="G184" s="677">
        <f t="shared" si="16"/>
        <v>26.25</v>
      </c>
      <c r="H184" s="658"/>
      <c r="I184" s="678">
        <f t="shared" si="17"/>
        <v>26.25</v>
      </c>
      <c r="J184" s="676"/>
      <c r="K184" s="656">
        <f t="shared" si="18"/>
        <v>26.25</v>
      </c>
      <c r="L184" s="679"/>
      <c r="M184" s="16" t="str">
        <f t="shared" si="19"/>
        <v>Juin</v>
      </c>
    </row>
    <row r="185" spans="1:13" ht="18.75">
      <c r="A185" s="13">
        <v>178</v>
      </c>
      <c r="B185" s="625" t="s">
        <v>1262</v>
      </c>
      <c r="C185" s="625" t="s">
        <v>2618</v>
      </c>
      <c r="D185" s="630">
        <v>14</v>
      </c>
      <c r="E185" s="178"/>
      <c r="F185" s="656">
        <f t="shared" si="15"/>
        <v>7</v>
      </c>
      <c r="G185" s="677">
        <f t="shared" si="16"/>
        <v>21</v>
      </c>
      <c r="H185" s="658"/>
      <c r="I185" s="678">
        <f t="shared" si="17"/>
        <v>21</v>
      </c>
      <c r="J185" s="676"/>
      <c r="K185" s="656">
        <f t="shared" si="18"/>
        <v>21</v>
      </c>
      <c r="L185" s="679"/>
      <c r="M185" s="16" t="str">
        <f t="shared" si="19"/>
        <v>Juin</v>
      </c>
    </row>
    <row r="186" spans="1:13" ht="18.75">
      <c r="A186" s="13">
        <v>179</v>
      </c>
      <c r="B186" s="625" t="s">
        <v>2619</v>
      </c>
      <c r="C186" s="625" t="s">
        <v>2620</v>
      </c>
      <c r="D186" s="630">
        <v>14</v>
      </c>
      <c r="E186" s="178"/>
      <c r="F186" s="656">
        <f t="shared" si="15"/>
        <v>7</v>
      </c>
      <c r="G186" s="677">
        <f t="shared" si="16"/>
        <v>21</v>
      </c>
      <c r="H186" s="658"/>
      <c r="I186" s="678">
        <f t="shared" si="17"/>
        <v>21</v>
      </c>
      <c r="J186" s="676"/>
      <c r="K186" s="656">
        <f t="shared" si="18"/>
        <v>21</v>
      </c>
      <c r="L186" s="679"/>
      <c r="M186" s="16" t="str">
        <f t="shared" si="19"/>
        <v>Juin</v>
      </c>
    </row>
    <row r="187" spans="1:13" ht="18.75">
      <c r="A187" s="13">
        <v>180</v>
      </c>
      <c r="B187" s="625" t="s">
        <v>1273</v>
      </c>
      <c r="C187" s="625" t="s">
        <v>2621</v>
      </c>
      <c r="D187" s="627">
        <v>15</v>
      </c>
      <c r="E187" s="178"/>
      <c r="F187" s="656">
        <f t="shared" si="15"/>
        <v>7.5</v>
      </c>
      <c r="G187" s="677">
        <f t="shared" si="16"/>
        <v>22.5</v>
      </c>
      <c r="H187" s="658"/>
      <c r="I187" s="678">
        <f t="shared" si="17"/>
        <v>22.5</v>
      </c>
      <c r="J187" s="676"/>
      <c r="K187" s="656">
        <f t="shared" si="18"/>
        <v>22.5</v>
      </c>
      <c r="L187" s="679"/>
      <c r="M187" s="16" t="str">
        <f t="shared" si="19"/>
        <v>Juin</v>
      </c>
    </row>
    <row r="188" spans="1:13" ht="18.75">
      <c r="A188" s="13">
        <v>181</v>
      </c>
      <c r="B188" s="625" t="s">
        <v>1277</v>
      </c>
      <c r="C188" s="625" t="s">
        <v>2582</v>
      </c>
      <c r="D188" s="630">
        <v>8.5</v>
      </c>
      <c r="E188" s="178"/>
      <c r="F188" s="656">
        <f t="shared" si="15"/>
        <v>4.25</v>
      </c>
      <c r="G188" s="677">
        <f t="shared" si="16"/>
        <v>12.75</v>
      </c>
      <c r="H188" s="658"/>
      <c r="I188" s="678">
        <f t="shared" si="17"/>
        <v>12.75</v>
      </c>
      <c r="J188" s="676"/>
      <c r="K188" s="656">
        <f t="shared" si="18"/>
        <v>12.75</v>
      </c>
      <c r="L188" s="679"/>
      <c r="M188" s="16" t="str">
        <f t="shared" si="19"/>
        <v>Juin</v>
      </c>
    </row>
    <row r="189" spans="1:13" ht="18.75">
      <c r="A189" s="13">
        <v>182</v>
      </c>
      <c r="B189" s="625" t="s">
        <v>238</v>
      </c>
      <c r="C189" s="625" t="s">
        <v>2622</v>
      </c>
      <c r="D189" s="630">
        <v>6.5</v>
      </c>
      <c r="E189" s="178"/>
      <c r="F189" s="656">
        <f t="shared" si="15"/>
        <v>3.25</v>
      </c>
      <c r="G189" s="677">
        <f t="shared" si="16"/>
        <v>9.75</v>
      </c>
      <c r="H189" s="658"/>
      <c r="I189" s="678">
        <f t="shared" si="17"/>
        <v>9.75</v>
      </c>
      <c r="J189" s="676"/>
      <c r="K189" s="656">
        <f t="shared" si="18"/>
        <v>9.75</v>
      </c>
      <c r="L189" s="679"/>
      <c r="M189" s="16" t="str">
        <f t="shared" si="19"/>
        <v>Juin</v>
      </c>
    </row>
    <row r="190" spans="1:13" ht="18.75">
      <c r="A190" s="13">
        <v>183</v>
      </c>
      <c r="B190" s="625" t="s">
        <v>1285</v>
      </c>
      <c r="C190" s="625" t="s">
        <v>2581</v>
      </c>
      <c r="D190" s="630">
        <v>8</v>
      </c>
      <c r="E190" s="178"/>
      <c r="F190" s="656">
        <f t="shared" si="15"/>
        <v>4</v>
      </c>
      <c r="G190" s="677">
        <f t="shared" si="16"/>
        <v>12</v>
      </c>
      <c r="H190" s="658"/>
      <c r="I190" s="678">
        <f t="shared" si="17"/>
        <v>12</v>
      </c>
      <c r="J190" s="676"/>
      <c r="K190" s="656">
        <f t="shared" si="18"/>
        <v>12</v>
      </c>
      <c r="L190" s="679"/>
      <c r="M190" s="16" t="str">
        <f t="shared" si="19"/>
        <v>Juin</v>
      </c>
    </row>
    <row r="191" spans="1:13" ht="18.75">
      <c r="A191" s="13">
        <v>184</v>
      </c>
      <c r="B191" s="625" t="s">
        <v>1290</v>
      </c>
      <c r="C191" s="625" t="s">
        <v>2623</v>
      </c>
      <c r="D191" s="630">
        <v>15.5</v>
      </c>
      <c r="E191" s="178"/>
      <c r="F191" s="656">
        <f t="shared" si="15"/>
        <v>7.75</v>
      </c>
      <c r="G191" s="677">
        <f t="shared" si="16"/>
        <v>23.25</v>
      </c>
      <c r="H191" s="658"/>
      <c r="I191" s="678">
        <f t="shared" si="17"/>
        <v>23.25</v>
      </c>
      <c r="J191" s="676"/>
      <c r="K191" s="656">
        <f t="shared" si="18"/>
        <v>23.25</v>
      </c>
      <c r="L191" s="679"/>
      <c r="M191" s="16" t="str">
        <f t="shared" si="19"/>
        <v>Juin</v>
      </c>
    </row>
    <row r="192" spans="1:13" ht="18.75">
      <c r="A192" s="13">
        <v>185</v>
      </c>
      <c r="B192" s="625" t="s">
        <v>2624</v>
      </c>
      <c r="C192" s="625" t="s">
        <v>2625</v>
      </c>
      <c r="D192" s="630">
        <v>7</v>
      </c>
      <c r="E192" s="178"/>
      <c r="F192" s="656">
        <f t="shared" si="15"/>
        <v>3.5</v>
      </c>
      <c r="G192" s="677">
        <f t="shared" si="16"/>
        <v>10.5</v>
      </c>
      <c r="H192" s="658"/>
      <c r="I192" s="678">
        <f t="shared" si="17"/>
        <v>10.5</v>
      </c>
      <c r="J192" s="676"/>
      <c r="K192" s="656">
        <f t="shared" si="18"/>
        <v>10.5</v>
      </c>
      <c r="L192" s="679"/>
      <c r="M192" s="16" t="str">
        <f t="shared" si="19"/>
        <v>Juin</v>
      </c>
    </row>
    <row r="193" spans="1:13" ht="18.75">
      <c r="A193" s="13">
        <v>186</v>
      </c>
      <c r="B193" s="625" t="s">
        <v>2626</v>
      </c>
      <c r="C193" s="625" t="s">
        <v>2627</v>
      </c>
      <c r="D193" s="631">
        <v>4.5</v>
      </c>
      <c r="E193" s="178"/>
      <c r="F193" s="656">
        <f t="shared" si="15"/>
        <v>2.25</v>
      </c>
      <c r="G193" s="677">
        <f t="shared" si="16"/>
        <v>6.75</v>
      </c>
      <c r="H193" s="658"/>
      <c r="I193" s="678">
        <f t="shared" si="17"/>
        <v>6.75</v>
      </c>
      <c r="J193" s="676"/>
      <c r="K193" s="656">
        <f t="shared" si="18"/>
        <v>6.75</v>
      </c>
      <c r="L193" s="679"/>
      <c r="M193" s="16" t="str">
        <f t="shared" si="19"/>
        <v>Juin</v>
      </c>
    </row>
    <row r="194" spans="1:13" ht="18.75">
      <c r="A194" s="13">
        <v>187</v>
      </c>
      <c r="B194" s="625" t="s">
        <v>261</v>
      </c>
      <c r="C194" s="625" t="s">
        <v>2628</v>
      </c>
      <c r="D194" s="630">
        <v>14</v>
      </c>
      <c r="E194" s="178"/>
      <c r="F194" s="656">
        <f t="shared" si="15"/>
        <v>7</v>
      </c>
      <c r="G194" s="677">
        <f t="shared" si="16"/>
        <v>21</v>
      </c>
      <c r="H194" s="658"/>
      <c r="I194" s="678">
        <f t="shared" si="17"/>
        <v>21</v>
      </c>
      <c r="J194" s="676"/>
      <c r="K194" s="656">
        <f t="shared" si="18"/>
        <v>21</v>
      </c>
      <c r="L194" s="679"/>
      <c r="M194" s="16" t="str">
        <f t="shared" si="19"/>
        <v>Juin</v>
      </c>
    </row>
    <row r="195" spans="1:13" ht="18.75">
      <c r="A195" s="13">
        <v>188</v>
      </c>
      <c r="B195" s="625" t="s">
        <v>1308</v>
      </c>
      <c r="C195" s="625" t="s">
        <v>2466</v>
      </c>
      <c r="D195" s="630">
        <v>14</v>
      </c>
      <c r="E195" s="178"/>
      <c r="F195" s="656">
        <f t="shared" si="15"/>
        <v>7</v>
      </c>
      <c r="G195" s="677">
        <f t="shared" si="16"/>
        <v>21</v>
      </c>
      <c r="H195" s="658"/>
      <c r="I195" s="678">
        <f t="shared" si="17"/>
        <v>21</v>
      </c>
      <c r="J195" s="676"/>
      <c r="K195" s="656">
        <f t="shared" si="18"/>
        <v>21</v>
      </c>
      <c r="L195" s="679"/>
      <c r="M195" s="16" t="str">
        <f t="shared" si="19"/>
        <v>Juin</v>
      </c>
    </row>
    <row r="196" spans="1:13" ht="18.75">
      <c r="A196" s="13">
        <v>189</v>
      </c>
      <c r="B196" s="625" t="s">
        <v>2629</v>
      </c>
      <c r="C196" s="625" t="s">
        <v>2473</v>
      </c>
      <c r="D196" s="630">
        <v>8.5</v>
      </c>
      <c r="E196" s="178"/>
      <c r="F196" s="656">
        <f t="shared" si="15"/>
        <v>4.25</v>
      </c>
      <c r="G196" s="677">
        <f t="shared" si="16"/>
        <v>12.75</v>
      </c>
      <c r="H196" s="658"/>
      <c r="I196" s="678">
        <f t="shared" si="17"/>
        <v>12.75</v>
      </c>
      <c r="J196" s="676"/>
      <c r="K196" s="656">
        <f t="shared" si="18"/>
        <v>12.75</v>
      </c>
      <c r="L196" s="679"/>
      <c r="M196" s="16" t="str">
        <f t="shared" si="19"/>
        <v>Juin</v>
      </c>
    </row>
    <row r="197" spans="1:13" ht="18.75">
      <c r="A197" s="13">
        <v>190</v>
      </c>
      <c r="B197" s="625" t="s">
        <v>1315</v>
      </c>
      <c r="C197" s="625" t="s">
        <v>2630</v>
      </c>
      <c r="D197" s="630">
        <v>4.5</v>
      </c>
      <c r="E197" s="178"/>
      <c r="F197" s="656">
        <f t="shared" si="15"/>
        <v>2.25</v>
      </c>
      <c r="G197" s="677">
        <f t="shared" si="16"/>
        <v>6.75</v>
      </c>
      <c r="H197" s="658"/>
      <c r="I197" s="678">
        <f t="shared" si="17"/>
        <v>6.75</v>
      </c>
      <c r="J197" s="676"/>
      <c r="K197" s="656">
        <f t="shared" si="18"/>
        <v>6.75</v>
      </c>
      <c r="L197" s="679"/>
      <c r="M197" s="16" t="str">
        <f t="shared" si="19"/>
        <v>Juin</v>
      </c>
    </row>
    <row r="198" spans="1:13" ht="18.75">
      <c r="A198" s="13">
        <v>191</v>
      </c>
      <c r="B198" s="625" t="s">
        <v>1315</v>
      </c>
      <c r="C198" s="625" t="s">
        <v>2540</v>
      </c>
      <c r="D198" s="630">
        <v>0.5</v>
      </c>
      <c r="E198" s="178"/>
      <c r="F198" s="656">
        <f t="shared" si="15"/>
        <v>0.25</v>
      </c>
      <c r="G198" s="677">
        <f t="shared" si="16"/>
        <v>0.75</v>
      </c>
      <c r="H198" s="658"/>
      <c r="I198" s="678">
        <f t="shared" si="17"/>
        <v>0.75</v>
      </c>
      <c r="J198" s="676"/>
      <c r="K198" s="656">
        <f t="shared" si="18"/>
        <v>0.75</v>
      </c>
      <c r="L198" s="679"/>
      <c r="M198" s="16" t="str">
        <f t="shared" si="19"/>
        <v>Juin</v>
      </c>
    </row>
    <row r="199" spans="1:13" ht="18.75">
      <c r="A199" s="13">
        <v>192</v>
      </c>
      <c r="B199" s="625" t="s">
        <v>1322</v>
      </c>
      <c r="C199" s="625" t="s">
        <v>2631</v>
      </c>
      <c r="D199" s="630">
        <v>8.5</v>
      </c>
      <c r="E199" s="178"/>
      <c r="F199" s="656">
        <f t="shared" si="15"/>
        <v>4.25</v>
      </c>
      <c r="G199" s="677">
        <f t="shared" si="16"/>
        <v>12.75</v>
      </c>
      <c r="H199" s="658"/>
      <c r="I199" s="678">
        <f t="shared" si="17"/>
        <v>12.75</v>
      </c>
      <c r="J199" s="676"/>
      <c r="K199" s="656">
        <f t="shared" si="18"/>
        <v>12.75</v>
      </c>
      <c r="L199" s="679"/>
      <c r="M199" s="16" t="str">
        <f t="shared" si="19"/>
        <v>Juin</v>
      </c>
    </row>
    <row r="200" spans="1:13" ht="18.75">
      <c r="A200" s="13">
        <v>193</v>
      </c>
      <c r="B200" s="625" t="s">
        <v>1327</v>
      </c>
      <c r="C200" s="625" t="s">
        <v>2632</v>
      </c>
      <c r="D200" s="630">
        <v>12</v>
      </c>
      <c r="E200" s="178"/>
      <c r="F200" s="656">
        <f t="shared" si="15"/>
        <v>6</v>
      </c>
      <c r="G200" s="677">
        <f t="shared" si="16"/>
        <v>18</v>
      </c>
      <c r="H200" s="658"/>
      <c r="I200" s="678">
        <f t="shared" si="17"/>
        <v>18</v>
      </c>
      <c r="J200" s="676"/>
      <c r="K200" s="656">
        <f t="shared" si="18"/>
        <v>18</v>
      </c>
      <c r="L200" s="679"/>
      <c r="M200" s="16" t="str">
        <f t="shared" si="19"/>
        <v>Juin</v>
      </c>
    </row>
    <row r="201" spans="1:13" ht="18.75">
      <c r="A201" s="13">
        <v>194</v>
      </c>
      <c r="B201" s="625" t="s">
        <v>2633</v>
      </c>
      <c r="C201" s="625" t="s">
        <v>2613</v>
      </c>
      <c r="D201" s="630">
        <v>10.5</v>
      </c>
      <c r="E201" s="178"/>
      <c r="F201" s="656">
        <f t="shared" ref="F201:F264" si="20">IF(AND(D201=0,E201=0),L201/3,(D201+E201)/2)</f>
        <v>5.25</v>
      </c>
      <c r="G201" s="677">
        <f t="shared" ref="G201:G264" si="21">F201*3</f>
        <v>15.75</v>
      </c>
      <c r="H201" s="658"/>
      <c r="I201" s="678">
        <f t="shared" ref="I201:I264" si="22">MAX(G201,H201*3)</f>
        <v>15.75</v>
      </c>
      <c r="J201" s="676"/>
      <c r="K201" s="656">
        <f t="shared" ref="K201:K264" si="23">MAX(I201,J201*3)</f>
        <v>15.75</v>
      </c>
      <c r="L201" s="679"/>
      <c r="M201" s="16" t="str">
        <f t="shared" ref="M201:M264" si="24">IF(ISBLANK(J201),IF(ISBLANK(H201),"Juin","Synthèse"),"Rattrapage")</f>
        <v>Juin</v>
      </c>
    </row>
    <row r="202" spans="1:13" ht="18.75">
      <c r="A202" s="13">
        <v>195</v>
      </c>
      <c r="B202" s="625" t="s">
        <v>1336</v>
      </c>
      <c r="C202" s="625" t="s">
        <v>2634</v>
      </c>
      <c r="D202" s="630">
        <v>8.5</v>
      </c>
      <c r="E202" s="178"/>
      <c r="F202" s="656">
        <f t="shared" si="20"/>
        <v>4.25</v>
      </c>
      <c r="G202" s="677">
        <f t="shared" si="21"/>
        <v>12.75</v>
      </c>
      <c r="H202" s="658"/>
      <c r="I202" s="678">
        <f t="shared" si="22"/>
        <v>12.75</v>
      </c>
      <c r="J202" s="676"/>
      <c r="K202" s="656">
        <f t="shared" si="23"/>
        <v>12.75</v>
      </c>
      <c r="L202" s="679"/>
      <c r="M202" s="16" t="str">
        <f t="shared" si="24"/>
        <v>Juin</v>
      </c>
    </row>
    <row r="203" spans="1:13" ht="18.75">
      <c r="A203" s="13">
        <v>196</v>
      </c>
      <c r="B203" s="625" t="s">
        <v>2635</v>
      </c>
      <c r="C203" s="625" t="s">
        <v>2636</v>
      </c>
      <c r="D203" s="630">
        <v>4</v>
      </c>
      <c r="E203" s="178"/>
      <c r="F203" s="656">
        <f t="shared" si="20"/>
        <v>2</v>
      </c>
      <c r="G203" s="677">
        <f t="shared" si="21"/>
        <v>6</v>
      </c>
      <c r="H203" s="658"/>
      <c r="I203" s="678">
        <f t="shared" si="22"/>
        <v>6</v>
      </c>
      <c r="J203" s="676"/>
      <c r="K203" s="656">
        <f t="shared" si="23"/>
        <v>6</v>
      </c>
      <c r="L203" s="679"/>
      <c r="M203" s="16" t="str">
        <f t="shared" si="24"/>
        <v>Juin</v>
      </c>
    </row>
    <row r="204" spans="1:13" ht="18.75">
      <c r="A204" s="13">
        <v>197</v>
      </c>
      <c r="B204" s="625" t="s">
        <v>1345</v>
      </c>
      <c r="C204" s="625" t="s">
        <v>2637</v>
      </c>
      <c r="D204" s="630">
        <v>7.5</v>
      </c>
      <c r="E204" s="178"/>
      <c r="F204" s="656">
        <f t="shared" si="20"/>
        <v>3.75</v>
      </c>
      <c r="G204" s="677">
        <f t="shared" si="21"/>
        <v>11.25</v>
      </c>
      <c r="H204" s="658"/>
      <c r="I204" s="678">
        <f t="shared" si="22"/>
        <v>11.25</v>
      </c>
      <c r="J204" s="676"/>
      <c r="K204" s="656">
        <f t="shared" si="23"/>
        <v>11.25</v>
      </c>
      <c r="L204" s="679"/>
      <c r="M204" s="16" t="str">
        <f t="shared" si="24"/>
        <v>Juin</v>
      </c>
    </row>
    <row r="205" spans="1:13" ht="18.75">
      <c r="A205" s="13">
        <v>198</v>
      </c>
      <c r="B205" s="625" t="s">
        <v>1349</v>
      </c>
      <c r="C205" s="625" t="s">
        <v>2638</v>
      </c>
      <c r="D205" s="630">
        <v>7</v>
      </c>
      <c r="E205" s="178"/>
      <c r="F205" s="656">
        <f t="shared" si="20"/>
        <v>3.5</v>
      </c>
      <c r="G205" s="677">
        <f t="shared" si="21"/>
        <v>10.5</v>
      </c>
      <c r="H205" s="658"/>
      <c r="I205" s="678">
        <f t="shared" si="22"/>
        <v>10.5</v>
      </c>
      <c r="J205" s="676"/>
      <c r="K205" s="656">
        <f t="shared" si="23"/>
        <v>10.5</v>
      </c>
      <c r="L205" s="679"/>
      <c r="M205" s="16" t="str">
        <f t="shared" si="24"/>
        <v>Juin</v>
      </c>
    </row>
    <row r="206" spans="1:13" ht="18.75">
      <c r="A206" s="13">
        <v>199</v>
      </c>
      <c r="B206" s="625" t="s">
        <v>1349</v>
      </c>
      <c r="C206" s="625" t="s">
        <v>2639</v>
      </c>
      <c r="D206" s="632">
        <v>7.5</v>
      </c>
      <c r="E206" s="178"/>
      <c r="F206" s="656">
        <f t="shared" si="20"/>
        <v>3.75</v>
      </c>
      <c r="G206" s="677">
        <f t="shared" si="21"/>
        <v>11.25</v>
      </c>
      <c r="H206" s="658"/>
      <c r="I206" s="678">
        <f t="shared" si="22"/>
        <v>11.25</v>
      </c>
      <c r="J206" s="676"/>
      <c r="K206" s="656">
        <f t="shared" si="23"/>
        <v>11.25</v>
      </c>
      <c r="L206" s="679"/>
      <c r="M206" s="16" t="str">
        <f t="shared" si="24"/>
        <v>Juin</v>
      </c>
    </row>
    <row r="207" spans="1:13" ht="18.75">
      <c r="A207" s="13">
        <v>200</v>
      </c>
      <c r="B207" s="625" t="s">
        <v>1359</v>
      </c>
      <c r="C207" s="625" t="s">
        <v>2640</v>
      </c>
      <c r="D207" s="627">
        <v>3.5</v>
      </c>
      <c r="E207" s="178"/>
      <c r="F207" s="656">
        <f t="shared" si="20"/>
        <v>1.75</v>
      </c>
      <c r="G207" s="677">
        <f t="shared" si="21"/>
        <v>5.25</v>
      </c>
      <c r="H207" s="658"/>
      <c r="I207" s="678">
        <f t="shared" si="22"/>
        <v>5.25</v>
      </c>
      <c r="J207" s="676"/>
      <c r="K207" s="656">
        <f t="shared" si="23"/>
        <v>5.25</v>
      </c>
      <c r="L207" s="679"/>
      <c r="M207" s="16" t="str">
        <f t="shared" si="24"/>
        <v>Juin</v>
      </c>
    </row>
    <row r="208" spans="1:13" ht="18.75">
      <c r="A208" s="13">
        <v>201</v>
      </c>
      <c r="B208" s="625" t="s">
        <v>243</v>
      </c>
      <c r="C208" s="625" t="s">
        <v>2641</v>
      </c>
      <c r="D208" s="630">
        <v>9.5</v>
      </c>
      <c r="E208" s="178"/>
      <c r="F208" s="656">
        <f t="shared" si="20"/>
        <v>4.75</v>
      </c>
      <c r="G208" s="677">
        <f t="shared" si="21"/>
        <v>14.25</v>
      </c>
      <c r="H208" s="658"/>
      <c r="I208" s="678">
        <f t="shared" si="22"/>
        <v>14.25</v>
      </c>
      <c r="J208" s="676"/>
      <c r="K208" s="656">
        <f t="shared" si="23"/>
        <v>14.25</v>
      </c>
      <c r="L208" s="679"/>
      <c r="M208" s="16" t="str">
        <f t="shared" si="24"/>
        <v>Juin</v>
      </c>
    </row>
    <row r="209" spans="1:13" ht="18.75">
      <c r="A209" s="13">
        <v>202</v>
      </c>
      <c r="B209" s="625" t="s">
        <v>2642</v>
      </c>
      <c r="C209" s="625" t="s">
        <v>2643</v>
      </c>
      <c r="D209" s="630">
        <v>9</v>
      </c>
      <c r="E209" s="178"/>
      <c r="F209" s="656">
        <f t="shared" si="20"/>
        <v>4.5</v>
      </c>
      <c r="G209" s="677">
        <f t="shared" si="21"/>
        <v>13.5</v>
      </c>
      <c r="H209" s="658"/>
      <c r="I209" s="678">
        <f t="shared" si="22"/>
        <v>13.5</v>
      </c>
      <c r="J209" s="676"/>
      <c r="K209" s="656">
        <f t="shared" si="23"/>
        <v>13.5</v>
      </c>
      <c r="L209" s="679"/>
      <c r="M209" s="16" t="str">
        <f t="shared" si="24"/>
        <v>Juin</v>
      </c>
    </row>
    <row r="210" spans="1:13" ht="18.75">
      <c r="A210" s="13">
        <v>203</v>
      </c>
      <c r="B210" s="625" t="s">
        <v>1373</v>
      </c>
      <c r="C210" s="625" t="s">
        <v>2644</v>
      </c>
      <c r="D210" s="630">
        <v>15</v>
      </c>
      <c r="E210" s="178"/>
      <c r="F210" s="656">
        <f t="shared" si="20"/>
        <v>7.5</v>
      </c>
      <c r="G210" s="677">
        <f t="shared" si="21"/>
        <v>22.5</v>
      </c>
      <c r="H210" s="658"/>
      <c r="I210" s="678">
        <f t="shared" si="22"/>
        <v>22.5</v>
      </c>
      <c r="J210" s="676"/>
      <c r="K210" s="656">
        <f t="shared" si="23"/>
        <v>22.5</v>
      </c>
      <c r="L210" s="679"/>
      <c r="M210" s="16" t="str">
        <f t="shared" si="24"/>
        <v>Juin</v>
      </c>
    </row>
    <row r="211" spans="1:13" ht="18.75">
      <c r="A211" s="13">
        <v>204</v>
      </c>
      <c r="B211" s="625" t="s">
        <v>1379</v>
      </c>
      <c r="C211" s="625" t="s">
        <v>2645</v>
      </c>
      <c r="D211" s="630">
        <v>8.5</v>
      </c>
      <c r="E211" s="178"/>
      <c r="F211" s="656">
        <f t="shared" si="20"/>
        <v>4.25</v>
      </c>
      <c r="G211" s="677">
        <f t="shared" si="21"/>
        <v>12.75</v>
      </c>
      <c r="H211" s="658"/>
      <c r="I211" s="678">
        <f t="shared" si="22"/>
        <v>12.75</v>
      </c>
      <c r="J211" s="676"/>
      <c r="K211" s="656">
        <f t="shared" si="23"/>
        <v>12.75</v>
      </c>
      <c r="L211" s="679"/>
      <c r="M211" s="16" t="str">
        <f t="shared" si="24"/>
        <v>Juin</v>
      </c>
    </row>
    <row r="212" spans="1:13" ht="18.75">
      <c r="A212" s="13">
        <v>205</v>
      </c>
      <c r="B212" s="625" t="s">
        <v>1382</v>
      </c>
      <c r="C212" s="625" t="s">
        <v>2490</v>
      </c>
      <c r="D212" s="630">
        <v>17.5</v>
      </c>
      <c r="E212" s="178"/>
      <c r="F212" s="656">
        <f t="shared" si="20"/>
        <v>8.75</v>
      </c>
      <c r="G212" s="677">
        <f t="shared" si="21"/>
        <v>26.25</v>
      </c>
      <c r="H212" s="658"/>
      <c r="I212" s="678">
        <f t="shared" si="22"/>
        <v>26.25</v>
      </c>
      <c r="J212" s="676"/>
      <c r="K212" s="656">
        <f t="shared" si="23"/>
        <v>26.25</v>
      </c>
      <c r="L212" s="679"/>
      <c r="M212" s="16" t="str">
        <f t="shared" si="24"/>
        <v>Juin</v>
      </c>
    </row>
    <row r="213" spans="1:13" ht="18.75">
      <c r="A213" s="13">
        <v>206</v>
      </c>
      <c r="B213" s="625" t="s">
        <v>2646</v>
      </c>
      <c r="C213" s="625" t="s">
        <v>2647</v>
      </c>
      <c r="D213" s="630">
        <v>0</v>
      </c>
      <c r="E213" s="178"/>
      <c r="F213" s="656">
        <f t="shared" si="20"/>
        <v>0</v>
      </c>
      <c r="G213" s="677">
        <f t="shared" si="21"/>
        <v>0</v>
      </c>
      <c r="H213" s="658"/>
      <c r="I213" s="678">
        <f t="shared" si="22"/>
        <v>0</v>
      </c>
      <c r="J213" s="676"/>
      <c r="K213" s="656">
        <f t="shared" si="23"/>
        <v>0</v>
      </c>
      <c r="L213" s="679"/>
      <c r="M213" s="16" t="str">
        <f t="shared" si="24"/>
        <v>Juin</v>
      </c>
    </row>
    <row r="214" spans="1:13" ht="18.75">
      <c r="A214" s="13">
        <v>207</v>
      </c>
      <c r="B214" s="625" t="s">
        <v>1391</v>
      </c>
      <c r="C214" s="625" t="s">
        <v>2648</v>
      </c>
      <c r="D214" s="630">
        <v>7</v>
      </c>
      <c r="E214" s="178"/>
      <c r="F214" s="656">
        <f t="shared" si="20"/>
        <v>3.5</v>
      </c>
      <c r="G214" s="677">
        <f t="shared" si="21"/>
        <v>10.5</v>
      </c>
      <c r="H214" s="658"/>
      <c r="I214" s="678">
        <f t="shared" si="22"/>
        <v>10.5</v>
      </c>
      <c r="J214" s="676"/>
      <c r="K214" s="656">
        <f t="shared" si="23"/>
        <v>10.5</v>
      </c>
      <c r="L214" s="679"/>
      <c r="M214" s="16" t="str">
        <f t="shared" si="24"/>
        <v>Juin</v>
      </c>
    </row>
    <row r="215" spans="1:13" ht="18.75">
      <c r="A215" s="13">
        <v>208</v>
      </c>
      <c r="B215" s="625" t="s">
        <v>246</v>
      </c>
      <c r="C215" s="625" t="s">
        <v>2509</v>
      </c>
      <c r="D215" s="630">
        <v>7.5</v>
      </c>
      <c r="E215" s="178"/>
      <c r="F215" s="656">
        <f t="shared" si="20"/>
        <v>3.75</v>
      </c>
      <c r="G215" s="677">
        <f t="shared" si="21"/>
        <v>11.25</v>
      </c>
      <c r="H215" s="658"/>
      <c r="I215" s="678">
        <f t="shared" si="22"/>
        <v>11.25</v>
      </c>
      <c r="J215" s="676"/>
      <c r="K215" s="656">
        <f t="shared" si="23"/>
        <v>11.25</v>
      </c>
      <c r="L215" s="679"/>
      <c r="M215" s="16" t="str">
        <f t="shared" si="24"/>
        <v>Juin</v>
      </c>
    </row>
    <row r="216" spans="1:13" ht="18.75">
      <c r="A216" s="13">
        <v>209</v>
      </c>
      <c r="B216" s="625" t="s">
        <v>2649</v>
      </c>
      <c r="C216" s="625" t="s">
        <v>2622</v>
      </c>
      <c r="D216" s="630">
        <v>12</v>
      </c>
      <c r="E216" s="178"/>
      <c r="F216" s="656">
        <f t="shared" si="20"/>
        <v>6</v>
      </c>
      <c r="G216" s="677">
        <f t="shared" si="21"/>
        <v>18</v>
      </c>
      <c r="H216" s="658"/>
      <c r="I216" s="678">
        <f t="shared" si="22"/>
        <v>18</v>
      </c>
      <c r="J216" s="676"/>
      <c r="K216" s="656">
        <f t="shared" si="23"/>
        <v>18</v>
      </c>
      <c r="L216" s="679"/>
      <c r="M216" s="16" t="str">
        <f t="shared" si="24"/>
        <v>Juin</v>
      </c>
    </row>
    <row r="217" spans="1:13" ht="18.75">
      <c r="A217" s="13">
        <v>210</v>
      </c>
      <c r="B217" s="625" t="s">
        <v>2650</v>
      </c>
      <c r="C217" s="625" t="s">
        <v>2651</v>
      </c>
      <c r="D217" s="630">
        <v>11.5</v>
      </c>
      <c r="E217" s="178"/>
      <c r="F217" s="656">
        <f t="shared" si="20"/>
        <v>5.75</v>
      </c>
      <c r="G217" s="677">
        <f t="shared" si="21"/>
        <v>17.25</v>
      </c>
      <c r="H217" s="658"/>
      <c r="I217" s="678">
        <f t="shared" si="22"/>
        <v>17.25</v>
      </c>
      <c r="J217" s="676"/>
      <c r="K217" s="656">
        <f t="shared" si="23"/>
        <v>17.25</v>
      </c>
      <c r="L217" s="679"/>
      <c r="M217" s="16" t="str">
        <f t="shared" si="24"/>
        <v>Juin</v>
      </c>
    </row>
    <row r="218" spans="1:13" ht="18.75">
      <c r="A218" s="13">
        <v>211</v>
      </c>
      <c r="B218" s="625" t="s">
        <v>2650</v>
      </c>
      <c r="C218" s="625" t="s">
        <v>2652</v>
      </c>
      <c r="D218" s="630">
        <v>10.5</v>
      </c>
      <c r="E218" s="178"/>
      <c r="F218" s="656">
        <f t="shared" si="20"/>
        <v>5.25</v>
      </c>
      <c r="G218" s="677">
        <f t="shared" si="21"/>
        <v>15.75</v>
      </c>
      <c r="H218" s="658"/>
      <c r="I218" s="678">
        <f t="shared" si="22"/>
        <v>15.75</v>
      </c>
      <c r="J218" s="676"/>
      <c r="K218" s="656">
        <f t="shared" si="23"/>
        <v>15.75</v>
      </c>
      <c r="L218" s="679"/>
      <c r="M218" s="16" t="str">
        <f t="shared" si="24"/>
        <v>Juin</v>
      </c>
    </row>
    <row r="219" spans="1:13" ht="18.75">
      <c r="A219" s="13">
        <v>212</v>
      </c>
      <c r="B219" s="625" t="s">
        <v>250</v>
      </c>
      <c r="C219" s="625" t="s">
        <v>2653</v>
      </c>
      <c r="D219" s="630">
        <v>6</v>
      </c>
      <c r="E219" s="178"/>
      <c r="F219" s="656">
        <f t="shared" si="20"/>
        <v>3</v>
      </c>
      <c r="G219" s="677">
        <f t="shared" si="21"/>
        <v>9</v>
      </c>
      <c r="H219" s="658"/>
      <c r="I219" s="678">
        <f t="shared" si="22"/>
        <v>9</v>
      </c>
      <c r="J219" s="676"/>
      <c r="K219" s="656">
        <f t="shared" si="23"/>
        <v>9</v>
      </c>
      <c r="L219" s="679"/>
      <c r="M219" s="16" t="str">
        <f t="shared" si="24"/>
        <v>Juin</v>
      </c>
    </row>
    <row r="220" spans="1:13" ht="18.75">
      <c r="A220" s="13">
        <v>213</v>
      </c>
      <c r="B220" s="625" t="s">
        <v>2654</v>
      </c>
      <c r="C220" s="625" t="s">
        <v>2628</v>
      </c>
      <c r="D220" s="630">
        <v>12</v>
      </c>
      <c r="E220" s="178"/>
      <c r="F220" s="656">
        <f t="shared" si="20"/>
        <v>6</v>
      </c>
      <c r="G220" s="677">
        <f t="shared" si="21"/>
        <v>18</v>
      </c>
      <c r="H220" s="658"/>
      <c r="I220" s="678">
        <f t="shared" si="22"/>
        <v>18</v>
      </c>
      <c r="J220" s="676"/>
      <c r="K220" s="656">
        <f t="shared" si="23"/>
        <v>18</v>
      </c>
      <c r="L220" s="679"/>
      <c r="M220" s="16" t="str">
        <f t="shared" si="24"/>
        <v>Juin</v>
      </c>
    </row>
    <row r="221" spans="1:13" ht="18.75">
      <c r="A221" s="13">
        <v>214</v>
      </c>
      <c r="B221" s="625" t="s">
        <v>1419</v>
      </c>
      <c r="C221" s="625" t="s">
        <v>2453</v>
      </c>
      <c r="D221" s="630">
        <v>16</v>
      </c>
      <c r="E221" s="178"/>
      <c r="F221" s="656">
        <f t="shared" si="20"/>
        <v>8</v>
      </c>
      <c r="G221" s="677">
        <f t="shared" si="21"/>
        <v>24</v>
      </c>
      <c r="H221" s="658"/>
      <c r="I221" s="678">
        <f t="shared" si="22"/>
        <v>24</v>
      </c>
      <c r="J221" s="676"/>
      <c r="K221" s="656">
        <f t="shared" si="23"/>
        <v>24</v>
      </c>
      <c r="L221" s="679"/>
      <c r="M221" s="16" t="str">
        <f t="shared" si="24"/>
        <v>Juin</v>
      </c>
    </row>
    <row r="222" spans="1:13" ht="18.75">
      <c r="A222" s="13">
        <v>215</v>
      </c>
      <c r="B222" s="625" t="s">
        <v>2655</v>
      </c>
      <c r="C222" s="625" t="s">
        <v>2656</v>
      </c>
      <c r="D222" s="630">
        <v>8</v>
      </c>
      <c r="E222" s="178"/>
      <c r="F222" s="656">
        <f t="shared" si="20"/>
        <v>4</v>
      </c>
      <c r="G222" s="677">
        <f t="shared" si="21"/>
        <v>12</v>
      </c>
      <c r="H222" s="658"/>
      <c r="I222" s="678">
        <f t="shared" si="22"/>
        <v>12</v>
      </c>
      <c r="J222" s="676"/>
      <c r="K222" s="656">
        <f t="shared" si="23"/>
        <v>12</v>
      </c>
      <c r="L222" s="679"/>
      <c r="M222" s="16" t="str">
        <f t="shared" si="24"/>
        <v>Juin</v>
      </c>
    </row>
    <row r="223" spans="1:13" ht="18.75">
      <c r="A223" s="13">
        <v>216</v>
      </c>
      <c r="B223" s="625" t="s">
        <v>2657</v>
      </c>
      <c r="C223" s="625" t="s">
        <v>2658</v>
      </c>
      <c r="D223" s="630">
        <v>7.5</v>
      </c>
      <c r="E223" s="178"/>
      <c r="F223" s="656">
        <f t="shared" si="20"/>
        <v>3.75</v>
      </c>
      <c r="G223" s="677">
        <f t="shared" si="21"/>
        <v>11.25</v>
      </c>
      <c r="H223" s="658"/>
      <c r="I223" s="678">
        <f t="shared" si="22"/>
        <v>11.25</v>
      </c>
      <c r="J223" s="676"/>
      <c r="K223" s="656">
        <f t="shared" si="23"/>
        <v>11.25</v>
      </c>
      <c r="L223" s="679"/>
      <c r="M223" s="16" t="str">
        <f t="shared" si="24"/>
        <v>Juin</v>
      </c>
    </row>
    <row r="224" spans="1:13" ht="18.75">
      <c r="A224" s="13">
        <v>217</v>
      </c>
      <c r="B224" s="625" t="s">
        <v>2659</v>
      </c>
      <c r="C224" s="625" t="s">
        <v>2596</v>
      </c>
      <c r="D224" s="630">
        <v>14.5</v>
      </c>
      <c r="E224" s="178"/>
      <c r="F224" s="656">
        <f t="shared" si="20"/>
        <v>7.25</v>
      </c>
      <c r="G224" s="677">
        <f t="shared" si="21"/>
        <v>21.75</v>
      </c>
      <c r="H224" s="658"/>
      <c r="I224" s="678">
        <f t="shared" si="22"/>
        <v>21.75</v>
      </c>
      <c r="J224" s="676"/>
      <c r="K224" s="656">
        <f t="shared" si="23"/>
        <v>21.75</v>
      </c>
      <c r="L224" s="679"/>
      <c r="M224" s="16" t="str">
        <f t="shared" si="24"/>
        <v>Juin</v>
      </c>
    </row>
    <row r="225" spans="1:13" ht="18.75">
      <c r="A225" s="13">
        <v>218</v>
      </c>
      <c r="B225" s="625" t="s">
        <v>1435</v>
      </c>
      <c r="C225" s="625" t="s">
        <v>2660</v>
      </c>
      <c r="D225" s="630">
        <v>4</v>
      </c>
      <c r="E225" s="178"/>
      <c r="F225" s="656">
        <f t="shared" si="20"/>
        <v>2</v>
      </c>
      <c r="G225" s="677">
        <f t="shared" si="21"/>
        <v>6</v>
      </c>
      <c r="H225" s="658"/>
      <c r="I225" s="678">
        <f t="shared" si="22"/>
        <v>6</v>
      </c>
      <c r="J225" s="676"/>
      <c r="K225" s="656">
        <f t="shared" si="23"/>
        <v>6</v>
      </c>
      <c r="L225" s="679"/>
      <c r="M225" s="16" t="str">
        <f t="shared" si="24"/>
        <v>Juin</v>
      </c>
    </row>
    <row r="226" spans="1:13" ht="18.75">
      <c r="A226" s="13">
        <v>219</v>
      </c>
      <c r="B226" s="625" t="s">
        <v>2661</v>
      </c>
      <c r="C226" s="625" t="s">
        <v>2662</v>
      </c>
      <c r="D226" s="627">
        <v>17</v>
      </c>
      <c r="E226" s="178"/>
      <c r="F226" s="656">
        <f t="shared" si="20"/>
        <v>8.5</v>
      </c>
      <c r="G226" s="677">
        <f t="shared" si="21"/>
        <v>25.5</v>
      </c>
      <c r="H226" s="658"/>
      <c r="I226" s="678">
        <f t="shared" si="22"/>
        <v>25.5</v>
      </c>
      <c r="J226" s="676"/>
      <c r="K226" s="656">
        <f t="shared" si="23"/>
        <v>25.5</v>
      </c>
      <c r="L226" s="679"/>
      <c r="M226" s="16" t="str">
        <f t="shared" si="24"/>
        <v>Juin</v>
      </c>
    </row>
    <row r="227" spans="1:13" ht="18.75">
      <c r="A227" s="13">
        <v>220</v>
      </c>
      <c r="B227" s="625" t="s">
        <v>1445</v>
      </c>
      <c r="C227" s="625" t="s">
        <v>2663</v>
      </c>
      <c r="D227" s="630">
        <v>1.5</v>
      </c>
      <c r="E227" s="178"/>
      <c r="F227" s="656">
        <f t="shared" si="20"/>
        <v>0.75</v>
      </c>
      <c r="G227" s="677">
        <f t="shared" si="21"/>
        <v>2.25</v>
      </c>
      <c r="H227" s="658"/>
      <c r="I227" s="678">
        <f t="shared" si="22"/>
        <v>2.25</v>
      </c>
      <c r="J227" s="676"/>
      <c r="K227" s="656">
        <f t="shared" si="23"/>
        <v>2.25</v>
      </c>
      <c r="L227" s="679"/>
      <c r="M227" s="16" t="str">
        <f t="shared" si="24"/>
        <v>Juin</v>
      </c>
    </row>
    <row r="228" spans="1:13" ht="18.75">
      <c r="A228" s="13">
        <v>221</v>
      </c>
      <c r="B228" s="625" t="s">
        <v>1449</v>
      </c>
      <c r="C228" s="625" t="s">
        <v>2447</v>
      </c>
      <c r="D228" s="630">
        <v>3</v>
      </c>
      <c r="E228" s="178"/>
      <c r="F228" s="656">
        <f t="shared" si="20"/>
        <v>1.5</v>
      </c>
      <c r="G228" s="677">
        <f t="shared" si="21"/>
        <v>4.5</v>
      </c>
      <c r="H228" s="658"/>
      <c r="I228" s="678">
        <f t="shared" si="22"/>
        <v>4.5</v>
      </c>
      <c r="J228" s="676"/>
      <c r="K228" s="656">
        <f t="shared" si="23"/>
        <v>4.5</v>
      </c>
      <c r="L228" s="679"/>
      <c r="M228" s="16" t="str">
        <f t="shared" si="24"/>
        <v>Juin</v>
      </c>
    </row>
    <row r="229" spans="1:13" ht="18.75">
      <c r="A229" s="13">
        <v>222</v>
      </c>
      <c r="B229" s="625" t="s">
        <v>1453</v>
      </c>
      <c r="C229" s="625" t="s">
        <v>2664</v>
      </c>
      <c r="D229" s="630">
        <v>16.5</v>
      </c>
      <c r="E229" s="178"/>
      <c r="F229" s="656">
        <f t="shared" si="20"/>
        <v>8.25</v>
      </c>
      <c r="G229" s="677">
        <f t="shared" si="21"/>
        <v>24.75</v>
      </c>
      <c r="H229" s="658"/>
      <c r="I229" s="678">
        <f t="shared" si="22"/>
        <v>24.75</v>
      </c>
      <c r="J229" s="676"/>
      <c r="K229" s="656">
        <f t="shared" si="23"/>
        <v>24.75</v>
      </c>
      <c r="L229" s="679"/>
      <c r="M229" s="16" t="str">
        <f t="shared" si="24"/>
        <v>Juin</v>
      </c>
    </row>
    <row r="230" spans="1:13" ht="18.75">
      <c r="A230" s="13">
        <v>223</v>
      </c>
      <c r="B230" s="625" t="s">
        <v>1456</v>
      </c>
      <c r="C230" s="625" t="s">
        <v>2636</v>
      </c>
      <c r="D230" s="630">
        <v>19</v>
      </c>
      <c r="E230" s="178"/>
      <c r="F230" s="656">
        <f t="shared" si="20"/>
        <v>9.5</v>
      </c>
      <c r="G230" s="677">
        <f t="shared" si="21"/>
        <v>28.5</v>
      </c>
      <c r="H230" s="658"/>
      <c r="I230" s="678">
        <f t="shared" si="22"/>
        <v>28.5</v>
      </c>
      <c r="J230" s="676"/>
      <c r="K230" s="656">
        <f t="shared" si="23"/>
        <v>28.5</v>
      </c>
      <c r="L230" s="679"/>
      <c r="M230" s="16" t="str">
        <f t="shared" si="24"/>
        <v>Juin</v>
      </c>
    </row>
    <row r="231" spans="1:13" ht="18.75">
      <c r="A231" s="13">
        <v>224</v>
      </c>
      <c r="B231" s="625" t="s">
        <v>1461</v>
      </c>
      <c r="C231" s="625" t="s">
        <v>2665</v>
      </c>
      <c r="D231" s="630">
        <v>6</v>
      </c>
      <c r="E231" s="178"/>
      <c r="F231" s="656">
        <f t="shared" si="20"/>
        <v>3</v>
      </c>
      <c r="G231" s="677">
        <f t="shared" si="21"/>
        <v>9</v>
      </c>
      <c r="H231" s="658"/>
      <c r="I231" s="678">
        <f t="shared" si="22"/>
        <v>9</v>
      </c>
      <c r="J231" s="676"/>
      <c r="K231" s="656">
        <f t="shared" si="23"/>
        <v>9</v>
      </c>
      <c r="L231" s="679"/>
      <c r="M231" s="16" t="str">
        <f t="shared" si="24"/>
        <v>Juin</v>
      </c>
    </row>
    <row r="232" spans="1:13" ht="18.75">
      <c r="A232" s="13">
        <v>225</v>
      </c>
      <c r="B232" s="625" t="s">
        <v>2666</v>
      </c>
      <c r="C232" s="625" t="s">
        <v>2667</v>
      </c>
      <c r="D232" s="630">
        <v>6</v>
      </c>
      <c r="E232" s="178"/>
      <c r="F232" s="656">
        <f t="shared" si="20"/>
        <v>3</v>
      </c>
      <c r="G232" s="677">
        <f t="shared" si="21"/>
        <v>9</v>
      </c>
      <c r="H232" s="658"/>
      <c r="I232" s="678">
        <f t="shared" si="22"/>
        <v>9</v>
      </c>
      <c r="J232" s="676"/>
      <c r="K232" s="656">
        <f t="shared" si="23"/>
        <v>9</v>
      </c>
      <c r="L232" s="679"/>
      <c r="M232" s="16" t="str">
        <f t="shared" si="24"/>
        <v>Juin</v>
      </c>
    </row>
    <row r="233" spans="1:13" ht="18.75">
      <c r="A233" s="13">
        <v>226</v>
      </c>
      <c r="B233" s="625" t="s">
        <v>256</v>
      </c>
      <c r="C233" s="625" t="s">
        <v>2668</v>
      </c>
      <c r="D233" s="630">
        <v>6.5</v>
      </c>
      <c r="E233" s="178"/>
      <c r="F233" s="656">
        <f t="shared" si="20"/>
        <v>3.25</v>
      </c>
      <c r="G233" s="677">
        <f t="shared" si="21"/>
        <v>9.75</v>
      </c>
      <c r="H233" s="658"/>
      <c r="I233" s="678">
        <f t="shared" si="22"/>
        <v>9.75</v>
      </c>
      <c r="J233" s="676"/>
      <c r="K233" s="656">
        <f t="shared" si="23"/>
        <v>9.75</v>
      </c>
      <c r="L233" s="679"/>
      <c r="M233" s="16" t="str">
        <f t="shared" si="24"/>
        <v>Juin</v>
      </c>
    </row>
    <row r="234" spans="1:13" ht="18.75">
      <c r="A234" s="13">
        <v>227</v>
      </c>
      <c r="B234" s="625" t="s">
        <v>2669</v>
      </c>
      <c r="C234" s="625" t="s">
        <v>2670</v>
      </c>
      <c r="D234" s="630">
        <v>12.5</v>
      </c>
      <c r="E234" s="178"/>
      <c r="F234" s="656">
        <f t="shared" si="20"/>
        <v>6.25</v>
      </c>
      <c r="G234" s="677">
        <f t="shared" si="21"/>
        <v>18.75</v>
      </c>
      <c r="H234" s="658"/>
      <c r="I234" s="678">
        <f t="shared" si="22"/>
        <v>18.75</v>
      </c>
      <c r="J234" s="676"/>
      <c r="K234" s="656">
        <f t="shared" si="23"/>
        <v>18.75</v>
      </c>
      <c r="L234" s="679"/>
      <c r="M234" s="16" t="str">
        <f t="shared" si="24"/>
        <v>Juin</v>
      </c>
    </row>
    <row r="235" spans="1:13" ht="18.75">
      <c r="A235" s="13">
        <v>228</v>
      </c>
      <c r="B235" s="625" t="s">
        <v>1480</v>
      </c>
      <c r="C235" s="625" t="s">
        <v>2671</v>
      </c>
      <c r="D235" s="630">
        <v>7</v>
      </c>
      <c r="E235" s="178"/>
      <c r="F235" s="656">
        <f t="shared" si="20"/>
        <v>3.5</v>
      </c>
      <c r="G235" s="677">
        <f t="shared" si="21"/>
        <v>10.5</v>
      </c>
      <c r="H235" s="658"/>
      <c r="I235" s="678">
        <f t="shared" si="22"/>
        <v>10.5</v>
      </c>
      <c r="J235" s="676"/>
      <c r="K235" s="656">
        <f t="shared" si="23"/>
        <v>10.5</v>
      </c>
      <c r="L235" s="679"/>
      <c r="M235" s="16" t="str">
        <f t="shared" si="24"/>
        <v>Juin</v>
      </c>
    </row>
    <row r="236" spans="1:13" ht="18.75">
      <c r="A236" s="13">
        <v>229</v>
      </c>
      <c r="B236" s="625" t="s">
        <v>2672</v>
      </c>
      <c r="C236" s="625" t="s">
        <v>2636</v>
      </c>
      <c r="D236" s="630">
        <v>17.5</v>
      </c>
      <c r="E236" s="178"/>
      <c r="F236" s="656">
        <f t="shared" si="20"/>
        <v>8.75</v>
      </c>
      <c r="G236" s="677">
        <f t="shared" si="21"/>
        <v>26.25</v>
      </c>
      <c r="H236" s="658"/>
      <c r="I236" s="678">
        <f t="shared" si="22"/>
        <v>26.25</v>
      </c>
      <c r="J236" s="676"/>
      <c r="K236" s="656">
        <f t="shared" si="23"/>
        <v>26.25</v>
      </c>
      <c r="L236" s="679"/>
      <c r="M236" s="16" t="str">
        <f t="shared" si="24"/>
        <v>Juin</v>
      </c>
    </row>
    <row r="237" spans="1:13" ht="18.75">
      <c r="A237" s="13">
        <v>230</v>
      </c>
      <c r="B237" s="625" t="s">
        <v>2673</v>
      </c>
      <c r="C237" s="625" t="s">
        <v>2674</v>
      </c>
      <c r="D237" s="630">
        <v>9.5</v>
      </c>
      <c r="E237" s="178"/>
      <c r="F237" s="656">
        <f t="shared" si="20"/>
        <v>4.75</v>
      </c>
      <c r="G237" s="677">
        <f t="shared" si="21"/>
        <v>14.25</v>
      </c>
      <c r="H237" s="658"/>
      <c r="I237" s="678">
        <f t="shared" si="22"/>
        <v>14.25</v>
      </c>
      <c r="J237" s="676"/>
      <c r="K237" s="656">
        <f t="shared" si="23"/>
        <v>14.25</v>
      </c>
      <c r="L237" s="679"/>
      <c r="M237" s="16" t="str">
        <f t="shared" si="24"/>
        <v>Juin</v>
      </c>
    </row>
    <row r="238" spans="1:13" ht="18.75">
      <c r="A238" s="13">
        <v>231</v>
      </c>
      <c r="B238" s="625" t="s">
        <v>1496</v>
      </c>
      <c r="C238" s="625" t="s">
        <v>2462</v>
      </c>
      <c r="D238" s="630">
        <v>6</v>
      </c>
      <c r="E238" s="178"/>
      <c r="F238" s="656">
        <f t="shared" si="20"/>
        <v>3</v>
      </c>
      <c r="G238" s="677">
        <f t="shared" si="21"/>
        <v>9</v>
      </c>
      <c r="H238" s="658"/>
      <c r="I238" s="678">
        <f t="shared" si="22"/>
        <v>9</v>
      </c>
      <c r="J238" s="676"/>
      <c r="K238" s="656">
        <f t="shared" si="23"/>
        <v>9</v>
      </c>
      <c r="L238" s="679"/>
      <c r="M238" s="16" t="str">
        <f t="shared" si="24"/>
        <v>Juin</v>
      </c>
    </row>
    <row r="239" spans="1:13" ht="18.75">
      <c r="A239" s="13">
        <v>232</v>
      </c>
      <c r="B239" s="625" t="s">
        <v>2675</v>
      </c>
      <c r="C239" s="625" t="s">
        <v>2676</v>
      </c>
      <c r="D239" s="630">
        <v>15</v>
      </c>
      <c r="E239" s="178"/>
      <c r="F239" s="656">
        <f t="shared" si="20"/>
        <v>7.5</v>
      </c>
      <c r="G239" s="677">
        <f t="shared" si="21"/>
        <v>22.5</v>
      </c>
      <c r="H239" s="658"/>
      <c r="I239" s="678">
        <f t="shared" si="22"/>
        <v>22.5</v>
      </c>
      <c r="J239" s="676"/>
      <c r="K239" s="656">
        <f t="shared" si="23"/>
        <v>22.5</v>
      </c>
      <c r="L239" s="679"/>
      <c r="M239" s="16" t="str">
        <f t="shared" si="24"/>
        <v>Juin</v>
      </c>
    </row>
    <row r="240" spans="1:13" ht="18.75">
      <c r="A240" s="13">
        <v>233</v>
      </c>
      <c r="B240" s="625" t="s">
        <v>1489</v>
      </c>
      <c r="C240" s="625" t="s">
        <v>2481</v>
      </c>
      <c r="D240" s="630">
        <v>10.5</v>
      </c>
      <c r="E240" s="178"/>
      <c r="F240" s="656">
        <f t="shared" si="20"/>
        <v>5.25</v>
      </c>
      <c r="G240" s="677">
        <f t="shared" si="21"/>
        <v>15.75</v>
      </c>
      <c r="H240" s="658"/>
      <c r="I240" s="678">
        <f t="shared" si="22"/>
        <v>15.75</v>
      </c>
      <c r="J240" s="676"/>
      <c r="K240" s="656">
        <f t="shared" si="23"/>
        <v>15.75</v>
      </c>
      <c r="L240" s="679"/>
      <c r="M240" s="16" t="str">
        <f t="shared" si="24"/>
        <v>Juin</v>
      </c>
    </row>
    <row r="241" spans="1:13" ht="18.75">
      <c r="A241" s="13">
        <v>234</v>
      </c>
      <c r="B241" s="625" t="s">
        <v>2677</v>
      </c>
      <c r="C241" s="625" t="s">
        <v>2678</v>
      </c>
      <c r="D241" s="630">
        <v>10.5</v>
      </c>
      <c r="E241" s="178"/>
      <c r="F241" s="656">
        <f t="shared" si="20"/>
        <v>5.25</v>
      </c>
      <c r="G241" s="677">
        <f t="shared" si="21"/>
        <v>15.75</v>
      </c>
      <c r="H241" s="658"/>
      <c r="I241" s="678">
        <f t="shared" si="22"/>
        <v>15.75</v>
      </c>
      <c r="J241" s="676"/>
      <c r="K241" s="656">
        <f t="shared" si="23"/>
        <v>15.75</v>
      </c>
      <c r="L241" s="679"/>
      <c r="M241" s="16" t="str">
        <f t="shared" si="24"/>
        <v>Juin</v>
      </c>
    </row>
    <row r="242" spans="1:13" ht="18.75">
      <c r="A242" s="13">
        <v>235</v>
      </c>
      <c r="B242" s="625" t="s">
        <v>1509</v>
      </c>
      <c r="C242" s="625" t="s">
        <v>2449</v>
      </c>
      <c r="D242" s="630">
        <v>17</v>
      </c>
      <c r="E242" s="178"/>
      <c r="F242" s="656">
        <f t="shared" si="20"/>
        <v>8.5</v>
      </c>
      <c r="G242" s="677">
        <f t="shared" si="21"/>
        <v>25.5</v>
      </c>
      <c r="H242" s="658"/>
      <c r="I242" s="678">
        <f t="shared" si="22"/>
        <v>25.5</v>
      </c>
      <c r="J242" s="676"/>
      <c r="K242" s="656">
        <f t="shared" si="23"/>
        <v>25.5</v>
      </c>
      <c r="L242" s="679"/>
      <c r="M242" s="16" t="str">
        <f t="shared" si="24"/>
        <v>Juin</v>
      </c>
    </row>
    <row r="243" spans="1:13" ht="18.75">
      <c r="A243" s="13">
        <v>236</v>
      </c>
      <c r="B243" s="625" t="s">
        <v>2679</v>
      </c>
      <c r="C243" s="625" t="s">
        <v>2416</v>
      </c>
      <c r="D243" s="630">
        <v>7</v>
      </c>
      <c r="E243" s="178"/>
      <c r="F243" s="656">
        <f t="shared" si="20"/>
        <v>3.5</v>
      </c>
      <c r="G243" s="677">
        <f t="shared" si="21"/>
        <v>10.5</v>
      </c>
      <c r="H243" s="658"/>
      <c r="I243" s="678">
        <f t="shared" si="22"/>
        <v>10.5</v>
      </c>
      <c r="J243" s="676"/>
      <c r="K243" s="656">
        <f t="shared" si="23"/>
        <v>10.5</v>
      </c>
      <c r="L243" s="679"/>
      <c r="M243" s="16" t="str">
        <f t="shared" si="24"/>
        <v>Juin</v>
      </c>
    </row>
    <row r="244" spans="1:13" ht="18.75">
      <c r="A244" s="13">
        <v>237</v>
      </c>
      <c r="B244" s="625" t="s">
        <v>2680</v>
      </c>
      <c r="C244" s="625" t="s">
        <v>2480</v>
      </c>
      <c r="D244" s="630">
        <v>7.5</v>
      </c>
      <c r="E244" s="178"/>
      <c r="F244" s="656">
        <f t="shared" si="20"/>
        <v>3.75</v>
      </c>
      <c r="G244" s="677">
        <f t="shared" si="21"/>
        <v>11.25</v>
      </c>
      <c r="H244" s="658"/>
      <c r="I244" s="678">
        <f t="shared" si="22"/>
        <v>11.25</v>
      </c>
      <c r="J244" s="676"/>
      <c r="K244" s="656">
        <f t="shared" si="23"/>
        <v>11.25</v>
      </c>
      <c r="L244" s="679"/>
      <c r="M244" s="16" t="str">
        <f t="shared" si="24"/>
        <v>Juin</v>
      </c>
    </row>
    <row r="245" spans="1:13" ht="18.75">
      <c r="A245" s="13">
        <v>238</v>
      </c>
      <c r="B245" s="625" t="s">
        <v>1518</v>
      </c>
      <c r="C245" s="625" t="s">
        <v>2490</v>
      </c>
      <c r="D245" s="630">
        <v>6.5</v>
      </c>
      <c r="E245" s="178"/>
      <c r="F245" s="656">
        <f t="shared" si="20"/>
        <v>3.25</v>
      </c>
      <c r="G245" s="677">
        <f t="shared" si="21"/>
        <v>9.75</v>
      </c>
      <c r="H245" s="658"/>
      <c r="I245" s="678">
        <f t="shared" si="22"/>
        <v>9.75</v>
      </c>
      <c r="J245" s="676"/>
      <c r="K245" s="656">
        <f t="shared" si="23"/>
        <v>9.75</v>
      </c>
      <c r="L245" s="679"/>
      <c r="M245" s="16" t="str">
        <f t="shared" si="24"/>
        <v>Juin</v>
      </c>
    </row>
    <row r="246" spans="1:13" ht="18.75">
      <c r="A246" s="13">
        <v>239</v>
      </c>
      <c r="B246" s="625" t="s">
        <v>1518</v>
      </c>
      <c r="C246" s="625" t="s">
        <v>2681</v>
      </c>
      <c r="D246" s="627">
        <v>2</v>
      </c>
      <c r="E246" s="178"/>
      <c r="F246" s="656">
        <f t="shared" si="20"/>
        <v>1</v>
      </c>
      <c r="G246" s="677">
        <f t="shared" si="21"/>
        <v>3</v>
      </c>
      <c r="H246" s="658"/>
      <c r="I246" s="678">
        <f t="shared" si="22"/>
        <v>3</v>
      </c>
      <c r="J246" s="676"/>
      <c r="K246" s="656">
        <f t="shared" si="23"/>
        <v>3</v>
      </c>
      <c r="L246" s="679"/>
      <c r="M246" s="16" t="str">
        <f t="shared" si="24"/>
        <v>Juin</v>
      </c>
    </row>
    <row r="247" spans="1:13" ht="18.75">
      <c r="A247" s="13">
        <v>240</v>
      </c>
      <c r="B247" s="625" t="s">
        <v>1525</v>
      </c>
      <c r="C247" s="625" t="s">
        <v>2682</v>
      </c>
      <c r="D247" s="630">
        <v>7</v>
      </c>
      <c r="E247" s="178"/>
      <c r="F247" s="656">
        <f t="shared" si="20"/>
        <v>3.5</v>
      </c>
      <c r="G247" s="677">
        <f t="shared" si="21"/>
        <v>10.5</v>
      </c>
      <c r="H247" s="658"/>
      <c r="I247" s="678">
        <f t="shared" si="22"/>
        <v>10.5</v>
      </c>
      <c r="J247" s="676"/>
      <c r="K247" s="656">
        <f t="shared" si="23"/>
        <v>10.5</v>
      </c>
      <c r="L247" s="679"/>
      <c r="M247" s="16" t="str">
        <f t="shared" si="24"/>
        <v>Juin</v>
      </c>
    </row>
    <row r="248" spans="1:13" ht="18.75">
      <c r="A248" s="13">
        <v>241</v>
      </c>
      <c r="B248" s="625" t="s">
        <v>1530</v>
      </c>
      <c r="C248" s="625" t="s">
        <v>2508</v>
      </c>
      <c r="D248" s="630">
        <v>10</v>
      </c>
      <c r="E248" s="178"/>
      <c r="F248" s="656">
        <f t="shared" si="20"/>
        <v>5</v>
      </c>
      <c r="G248" s="677">
        <f t="shared" si="21"/>
        <v>15</v>
      </c>
      <c r="H248" s="658"/>
      <c r="I248" s="678">
        <f t="shared" si="22"/>
        <v>15</v>
      </c>
      <c r="J248" s="676"/>
      <c r="K248" s="656">
        <f t="shared" si="23"/>
        <v>15</v>
      </c>
      <c r="L248" s="679"/>
      <c r="M248" s="16" t="str">
        <f t="shared" si="24"/>
        <v>Juin</v>
      </c>
    </row>
    <row r="249" spans="1:13" ht="18.75">
      <c r="A249" s="13">
        <v>242</v>
      </c>
      <c r="B249" s="625" t="s">
        <v>2683</v>
      </c>
      <c r="C249" s="625" t="s">
        <v>2684</v>
      </c>
      <c r="D249" s="630">
        <v>9</v>
      </c>
      <c r="E249" s="178"/>
      <c r="F249" s="656">
        <f t="shared" si="20"/>
        <v>4.5</v>
      </c>
      <c r="G249" s="677">
        <f t="shared" si="21"/>
        <v>13.5</v>
      </c>
      <c r="H249" s="658"/>
      <c r="I249" s="678">
        <f t="shared" si="22"/>
        <v>13.5</v>
      </c>
      <c r="J249" s="676"/>
      <c r="K249" s="656">
        <f t="shared" si="23"/>
        <v>13.5</v>
      </c>
      <c r="L249" s="679"/>
      <c r="M249" s="16" t="str">
        <f t="shared" si="24"/>
        <v>Juin</v>
      </c>
    </row>
    <row r="250" spans="1:13" ht="18.75">
      <c r="A250" s="13">
        <v>243</v>
      </c>
      <c r="B250" s="625" t="s">
        <v>2685</v>
      </c>
      <c r="C250" s="625" t="s">
        <v>2686</v>
      </c>
      <c r="D250" s="630">
        <v>0</v>
      </c>
      <c r="E250" s="178"/>
      <c r="F250" s="656">
        <f t="shared" si="20"/>
        <v>0</v>
      </c>
      <c r="G250" s="677">
        <f t="shared" si="21"/>
        <v>0</v>
      </c>
      <c r="H250" s="658"/>
      <c r="I250" s="678">
        <f t="shared" si="22"/>
        <v>0</v>
      </c>
      <c r="J250" s="676"/>
      <c r="K250" s="656">
        <f t="shared" si="23"/>
        <v>0</v>
      </c>
      <c r="L250" s="679"/>
      <c r="M250" s="16" t="str">
        <f t="shared" si="24"/>
        <v>Juin</v>
      </c>
    </row>
    <row r="251" spans="1:13" ht="18.75">
      <c r="A251" s="13">
        <v>244</v>
      </c>
      <c r="B251" s="625" t="s">
        <v>2687</v>
      </c>
      <c r="C251" s="625" t="s">
        <v>2688</v>
      </c>
      <c r="D251" s="630">
        <v>5</v>
      </c>
      <c r="E251" s="178"/>
      <c r="F251" s="656">
        <f t="shared" si="20"/>
        <v>2.5</v>
      </c>
      <c r="G251" s="677">
        <f t="shared" si="21"/>
        <v>7.5</v>
      </c>
      <c r="H251" s="658"/>
      <c r="I251" s="678">
        <f t="shared" si="22"/>
        <v>7.5</v>
      </c>
      <c r="J251" s="676"/>
      <c r="K251" s="656">
        <f t="shared" si="23"/>
        <v>7.5</v>
      </c>
      <c r="L251" s="679"/>
      <c r="M251" s="16" t="str">
        <f t="shared" si="24"/>
        <v>Juin</v>
      </c>
    </row>
    <row r="252" spans="1:13" ht="18.75">
      <c r="A252" s="13">
        <v>245</v>
      </c>
      <c r="B252" s="625" t="s">
        <v>264</v>
      </c>
      <c r="C252" s="625" t="s">
        <v>2689</v>
      </c>
      <c r="D252" s="630">
        <v>8.5</v>
      </c>
      <c r="E252" s="178"/>
      <c r="F252" s="656">
        <f t="shared" si="20"/>
        <v>4.25</v>
      </c>
      <c r="G252" s="677">
        <f t="shared" si="21"/>
        <v>12.75</v>
      </c>
      <c r="H252" s="658"/>
      <c r="I252" s="678">
        <f t="shared" si="22"/>
        <v>12.75</v>
      </c>
      <c r="J252" s="676"/>
      <c r="K252" s="656">
        <f t="shared" si="23"/>
        <v>12.75</v>
      </c>
      <c r="L252" s="679"/>
      <c r="M252" s="16" t="str">
        <f t="shared" si="24"/>
        <v>Juin</v>
      </c>
    </row>
    <row r="253" spans="1:13" ht="18.75">
      <c r="A253" s="13">
        <v>246</v>
      </c>
      <c r="B253" s="625" t="s">
        <v>264</v>
      </c>
      <c r="C253" s="625" t="s">
        <v>2470</v>
      </c>
      <c r="D253" s="630">
        <v>0.5</v>
      </c>
      <c r="E253" s="178"/>
      <c r="F253" s="656">
        <f t="shared" si="20"/>
        <v>0.25</v>
      </c>
      <c r="G253" s="677">
        <f t="shared" si="21"/>
        <v>0.75</v>
      </c>
      <c r="H253" s="658"/>
      <c r="I253" s="678">
        <f t="shared" si="22"/>
        <v>0.75</v>
      </c>
      <c r="J253" s="676"/>
      <c r="K253" s="656">
        <f t="shared" si="23"/>
        <v>0.75</v>
      </c>
      <c r="L253" s="679"/>
      <c r="M253" s="16" t="str">
        <f t="shared" si="24"/>
        <v>Juin</v>
      </c>
    </row>
    <row r="254" spans="1:13" ht="18.75">
      <c r="A254" s="13">
        <v>247</v>
      </c>
      <c r="B254" s="625" t="s">
        <v>1557</v>
      </c>
      <c r="C254" s="625" t="s">
        <v>2690</v>
      </c>
      <c r="D254" s="630">
        <v>6</v>
      </c>
      <c r="E254" s="178"/>
      <c r="F254" s="656">
        <f t="shared" si="20"/>
        <v>3</v>
      </c>
      <c r="G254" s="677">
        <f t="shared" si="21"/>
        <v>9</v>
      </c>
      <c r="H254" s="658"/>
      <c r="I254" s="678">
        <f t="shared" si="22"/>
        <v>9</v>
      </c>
      <c r="J254" s="676"/>
      <c r="K254" s="656">
        <f t="shared" si="23"/>
        <v>9</v>
      </c>
      <c r="L254" s="679"/>
      <c r="M254" s="16" t="str">
        <f t="shared" si="24"/>
        <v>Juin</v>
      </c>
    </row>
    <row r="255" spans="1:13" ht="18.75">
      <c r="A255" s="13">
        <v>248</v>
      </c>
      <c r="B255" s="625" t="s">
        <v>1553</v>
      </c>
      <c r="C255" s="625" t="s">
        <v>2453</v>
      </c>
      <c r="D255" s="630">
        <v>8</v>
      </c>
      <c r="E255" s="178"/>
      <c r="F255" s="656">
        <f t="shared" si="20"/>
        <v>4</v>
      </c>
      <c r="G255" s="677">
        <f t="shared" si="21"/>
        <v>12</v>
      </c>
      <c r="H255" s="658"/>
      <c r="I255" s="678">
        <f t="shared" si="22"/>
        <v>12</v>
      </c>
      <c r="J255" s="676"/>
      <c r="K255" s="656">
        <f t="shared" si="23"/>
        <v>12</v>
      </c>
      <c r="L255" s="679"/>
      <c r="M255" s="16" t="str">
        <f t="shared" si="24"/>
        <v>Juin</v>
      </c>
    </row>
    <row r="256" spans="1:13" ht="18.75">
      <c r="A256" s="13">
        <v>249</v>
      </c>
      <c r="B256" s="625" t="s">
        <v>1560</v>
      </c>
      <c r="C256" s="625" t="s">
        <v>2648</v>
      </c>
      <c r="D256" s="630">
        <v>13</v>
      </c>
      <c r="E256" s="178"/>
      <c r="F256" s="656">
        <f t="shared" si="20"/>
        <v>6.5</v>
      </c>
      <c r="G256" s="677">
        <f t="shared" si="21"/>
        <v>19.5</v>
      </c>
      <c r="H256" s="658"/>
      <c r="I256" s="678">
        <f t="shared" si="22"/>
        <v>19.5</v>
      </c>
      <c r="J256" s="676"/>
      <c r="K256" s="656">
        <f t="shared" si="23"/>
        <v>19.5</v>
      </c>
      <c r="L256" s="679"/>
      <c r="M256" s="16" t="str">
        <f t="shared" si="24"/>
        <v>Juin</v>
      </c>
    </row>
    <row r="257" spans="1:13" ht="18.75">
      <c r="A257" s="13">
        <v>250</v>
      </c>
      <c r="B257" s="625" t="s">
        <v>1566</v>
      </c>
      <c r="C257" s="625" t="s">
        <v>2531</v>
      </c>
      <c r="D257" s="630">
        <v>8</v>
      </c>
      <c r="E257" s="178"/>
      <c r="F257" s="656">
        <f t="shared" si="20"/>
        <v>4</v>
      </c>
      <c r="G257" s="677">
        <f t="shared" si="21"/>
        <v>12</v>
      </c>
      <c r="H257" s="658"/>
      <c r="I257" s="678">
        <f t="shared" si="22"/>
        <v>12</v>
      </c>
      <c r="J257" s="676"/>
      <c r="K257" s="656">
        <f t="shared" si="23"/>
        <v>12</v>
      </c>
      <c r="L257" s="679"/>
      <c r="M257" s="16" t="str">
        <f t="shared" si="24"/>
        <v>Juin</v>
      </c>
    </row>
    <row r="258" spans="1:13" ht="18.75">
      <c r="A258" s="13">
        <v>251</v>
      </c>
      <c r="B258" s="625" t="s">
        <v>267</v>
      </c>
      <c r="C258" s="625" t="s">
        <v>2691</v>
      </c>
      <c r="D258" s="630">
        <v>11.5</v>
      </c>
      <c r="E258" s="178"/>
      <c r="F258" s="656">
        <f t="shared" si="20"/>
        <v>5.75</v>
      </c>
      <c r="G258" s="677">
        <f t="shared" si="21"/>
        <v>17.25</v>
      </c>
      <c r="H258" s="658"/>
      <c r="I258" s="678">
        <f t="shared" si="22"/>
        <v>17.25</v>
      </c>
      <c r="J258" s="676"/>
      <c r="K258" s="656">
        <f t="shared" si="23"/>
        <v>17.25</v>
      </c>
      <c r="L258" s="679"/>
      <c r="M258" s="16" t="str">
        <f t="shared" si="24"/>
        <v>Juin</v>
      </c>
    </row>
    <row r="259" spans="1:13" ht="18.75">
      <c r="A259" s="13">
        <v>252</v>
      </c>
      <c r="B259" s="625" t="s">
        <v>2692</v>
      </c>
      <c r="C259" s="625" t="s">
        <v>2693</v>
      </c>
      <c r="D259" s="630">
        <v>14</v>
      </c>
      <c r="E259" s="178"/>
      <c r="F259" s="656">
        <f t="shared" si="20"/>
        <v>7</v>
      </c>
      <c r="G259" s="677">
        <f t="shared" si="21"/>
        <v>21</v>
      </c>
      <c r="H259" s="658"/>
      <c r="I259" s="678">
        <f t="shared" si="22"/>
        <v>21</v>
      </c>
      <c r="J259" s="676"/>
      <c r="K259" s="656">
        <f t="shared" si="23"/>
        <v>21</v>
      </c>
      <c r="L259" s="679"/>
      <c r="M259" s="16" t="str">
        <f t="shared" si="24"/>
        <v>Juin</v>
      </c>
    </row>
    <row r="260" spans="1:13" ht="18.75">
      <c r="A260" s="13">
        <v>253</v>
      </c>
      <c r="B260" s="625" t="s">
        <v>1580</v>
      </c>
      <c r="C260" s="625" t="s">
        <v>2694</v>
      </c>
      <c r="D260" s="630">
        <v>8</v>
      </c>
      <c r="E260" s="178"/>
      <c r="F260" s="656">
        <f t="shared" si="20"/>
        <v>4</v>
      </c>
      <c r="G260" s="677">
        <f t="shared" si="21"/>
        <v>12</v>
      </c>
      <c r="H260" s="658"/>
      <c r="I260" s="678">
        <f t="shared" si="22"/>
        <v>12</v>
      </c>
      <c r="J260" s="676"/>
      <c r="K260" s="656">
        <f t="shared" si="23"/>
        <v>12</v>
      </c>
      <c r="L260" s="679"/>
      <c r="M260" s="16" t="str">
        <f t="shared" si="24"/>
        <v>Juin</v>
      </c>
    </row>
    <row r="261" spans="1:13" ht="18.75">
      <c r="A261" s="13">
        <v>254</v>
      </c>
      <c r="B261" s="625" t="s">
        <v>1585</v>
      </c>
      <c r="C261" s="625" t="s">
        <v>2695</v>
      </c>
      <c r="D261" s="630">
        <v>1.5</v>
      </c>
      <c r="E261" s="178"/>
      <c r="F261" s="656">
        <f t="shared" si="20"/>
        <v>0.75</v>
      </c>
      <c r="G261" s="677">
        <f t="shared" si="21"/>
        <v>2.25</v>
      </c>
      <c r="H261" s="658"/>
      <c r="I261" s="678">
        <f t="shared" si="22"/>
        <v>2.25</v>
      </c>
      <c r="J261" s="676"/>
      <c r="K261" s="656">
        <f t="shared" si="23"/>
        <v>2.25</v>
      </c>
      <c r="L261" s="679"/>
      <c r="M261" s="16" t="str">
        <f t="shared" si="24"/>
        <v>Juin</v>
      </c>
    </row>
    <row r="262" spans="1:13" ht="18.75">
      <c r="A262" s="13">
        <v>255</v>
      </c>
      <c r="B262" s="625" t="s">
        <v>1585</v>
      </c>
      <c r="C262" s="625" t="s">
        <v>2628</v>
      </c>
      <c r="D262" s="630">
        <v>8</v>
      </c>
      <c r="E262" s="178"/>
      <c r="F262" s="656">
        <f t="shared" si="20"/>
        <v>4</v>
      </c>
      <c r="G262" s="677">
        <f t="shared" si="21"/>
        <v>12</v>
      </c>
      <c r="H262" s="658"/>
      <c r="I262" s="678">
        <f t="shared" si="22"/>
        <v>12</v>
      </c>
      <c r="J262" s="676"/>
      <c r="K262" s="656">
        <f t="shared" si="23"/>
        <v>12</v>
      </c>
      <c r="L262" s="679"/>
      <c r="M262" s="16" t="str">
        <f t="shared" si="24"/>
        <v>Juin</v>
      </c>
    </row>
    <row r="263" spans="1:13" ht="18.75">
      <c r="A263" s="13">
        <v>256</v>
      </c>
      <c r="B263" s="625" t="s">
        <v>1592</v>
      </c>
      <c r="C263" s="625" t="s">
        <v>2585</v>
      </c>
      <c r="D263" s="630">
        <v>4.5</v>
      </c>
      <c r="E263" s="178"/>
      <c r="F263" s="656">
        <f t="shared" si="20"/>
        <v>2.25</v>
      </c>
      <c r="G263" s="677">
        <f t="shared" si="21"/>
        <v>6.75</v>
      </c>
      <c r="H263" s="658"/>
      <c r="I263" s="678">
        <f t="shared" si="22"/>
        <v>6.75</v>
      </c>
      <c r="J263" s="676"/>
      <c r="K263" s="656">
        <f t="shared" si="23"/>
        <v>6.75</v>
      </c>
      <c r="L263" s="679"/>
      <c r="M263" s="16" t="str">
        <f t="shared" si="24"/>
        <v>Juin</v>
      </c>
    </row>
    <row r="264" spans="1:13" ht="18.75">
      <c r="A264" s="13">
        <v>257</v>
      </c>
      <c r="B264" s="625" t="s">
        <v>1596</v>
      </c>
      <c r="C264" s="625" t="s">
        <v>2509</v>
      </c>
      <c r="D264" s="630">
        <v>14.5</v>
      </c>
      <c r="E264" s="178"/>
      <c r="F264" s="656">
        <f t="shared" si="20"/>
        <v>7.25</v>
      </c>
      <c r="G264" s="677">
        <f t="shared" si="21"/>
        <v>21.75</v>
      </c>
      <c r="H264" s="658"/>
      <c r="I264" s="678">
        <f t="shared" si="22"/>
        <v>21.75</v>
      </c>
      <c r="J264" s="676"/>
      <c r="K264" s="656">
        <f t="shared" si="23"/>
        <v>21.75</v>
      </c>
      <c r="L264" s="679"/>
      <c r="M264" s="16" t="str">
        <f t="shared" si="24"/>
        <v>Juin</v>
      </c>
    </row>
    <row r="265" spans="1:13" ht="18.75">
      <c r="A265" s="13">
        <v>258</v>
      </c>
      <c r="B265" s="625" t="s">
        <v>1599</v>
      </c>
      <c r="C265" s="625" t="s">
        <v>2474</v>
      </c>
      <c r="D265" s="627">
        <v>4</v>
      </c>
      <c r="E265" s="178"/>
      <c r="F265" s="656">
        <f t="shared" ref="F265:F328" si="25">IF(AND(D265=0,E265=0),L265/3,(D265+E265)/2)</f>
        <v>2</v>
      </c>
      <c r="G265" s="677">
        <f t="shared" ref="G265:G328" si="26">F265*3</f>
        <v>6</v>
      </c>
      <c r="H265" s="658"/>
      <c r="I265" s="678">
        <f t="shared" ref="I265:I328" si="27">MAX(G265,H265*3)</f>
        <v>6</v>
      </c>
      <c r="J265" s="676"/>
      <c r="K265" s="656">
        <f t="shared" ref="K265:K328" si="28">MAX(I265,J265*3)</f>
        <v>6</v>
      </c>
      <c r="L265" s="679"/>
      <c r="M265" s="16" t="str">
        <f t="shared" ref="M265:M328" si="29">IF(ISBLANK(J265),IF(ISBLANK(H265),"Juin","Synthèse"),"Rattrapage")</f>
        <v>Juin</v>
      </c>
    </row>
    <row r="266" spans="1:13" ht="18.75">
      <c r="A266" s="13">
        <v>259</v>
      </c>
      <c r="B266" s="625" t="s">
        <v>2696</v>
      </c>
      <c r="C266" s="625" t="s">
        <v>2697</v>
      </c>
      <c r="D266" s="630">
        <v>3.5</v>
      </c>
      <c r="E266" s="178"/>
      <c r="F266" s="656">
        <f t="shared" si="25"/>
        <v>1.75</v>
      </c>
      <c r="G266" s="677">
        <f t="shared" si="26"/>
        <v>5.25</v>
      </c>
      <c r="H266" s="658"/>
      <c r="I266" s="678">
        <f t="shared" si="27"/>
        <v>5.25</v>
      </c>
      <c r="J266" s="676"/>
      <c r="K266" s="656">
        <f t="shared" si="28"/>
        <v>5.25</v>
      </c>
      <c r="L266" s="679"/>
      <c r="M266" s="16" t="str">
        <f t="shared" si="29"/>
        <v>Juin</v>
      </c>
    </row>
    <row r="267" spans="1:13" ht="18.75">
      <c r="A267" s="13">
        <v>260</v>
      </c>
      <c r="B267" s="625" t="s">
        <v>2696</v>
      </c>
      <c r="C267" s="625" t="s">
        <v>2582</v>
      </c>
      <c r="D267" s="630">
        <v>4</v>
      </c>
      <c r="E267" s="178"/>
      <c r="F267" s="656">
        <f t="shared" si="25"/>
        <v>2</v>
      </c>
      <c r="G267" s="677">
        <f t="shared" si="26"/>
        <v>6</v>
      </c>
      <c r="H267" s="658"/>
      <c r="I267" s="678">
        <f t="shared" si="27"/>
        <v>6</v>
      </c>
      <c r="J267" s="676"/>
      <c r="K267" s="656">
        <f t="shared" si="28"/>
        <v>6</v>
      </c>
      <c r="L267" s="679"/>
      <c r="M267" s="16" t="str">
        <f t="shared" si="29"/>
        <v>Juin</v>
      </c>
    </row>
    <row r="268" spans="1:13" ht="18.75">
      <c r="A268" s="13">
        <v>261</v>
      </c>
      <c r="B268" s="625" t="s">
        <v>1610</v>
      </c>
      <c r="C268" s="625" t="s">
        <v>2698</v>
      </c>
      <c r="D268" s="630">
        <v>9.5</v>
      </c>
      <c r="E268" s="178"/>
      <c r="F268" s="656">
        <f t="shared" si="25"/>
        <v>4.75</v>
      </c>
      <c r="G268" s="677">
        <f t="shared" si="26"/>
        <v>14.25</v>
      </c>
      <c r="H268" s="658"/>
      <c r="I268" s="678">
        <f t="shared" si="27"/>
        <v>14.25</v>
      </c>
      <c r="J268" s="676"/>
      <c r="K268" s="656">
        <f t="shared" si="28"/>
        <v>14.25</v>
      </c>
      <c r="L268" s="679"/>
      <c r="M268" s="16" t="str">
        <f t="shared" si="29"/>
        <v>Juin</v>
      </c>
    </row>
    <row r="269" spans="1:13" ht="18.75">
      <c r="A269" s="13">
        <v>262</v>
      </c>
      <c r="B269" s="625" t="s">
        <v>1615</v>
      </c>
      <c r="C269" s="625" t="s">
        <v>2670</v>
      </c>
      <c r="D269" s="630">
        <v>16.5</v>
      </c>
      <c r="E269" s="178"/>
      <c r="F269" s="656">
        <f t="shared" si="25"/>
        <v>8.25</v>
      </c>
      <c r="G269" s="677">
        <f t="shared" si="26"/>
        <v>24.75</v>
      </c>
      <c r="H269" s="658"/>
      <c r="I269" s="678">
        <f t="shared" si="27"/>
        <v>24.75</v>
      </c>
      <c r="J269" s="676"/>
      <c r="K269" s="656">
        <f t="shared" si="28"/>
        <v>24.75</v>
      </c>
      <c r="L269" s="679"/>
      <c r="M269" s="16" t="str">
        <f t="shared" si="29"/>
        <v>Juin</v>
      </c>
    </row>
    <row r="270" spans="1:13" ht="18.75">
      <c r="A270" s="13">
        <v>263</v>
      </c>
      <c r="B270" s="625" t="s">
        <v>2699</v>
      </c>
      <c r="C270" s="625" t="s">
        <v>2486</v>
      </c>
      <c r="D270" s="630">
        <v>11.5</v>
      </c>
      <c r="E270" s="178"/>
      <c r="F270" s="656">
        <f t="shared" si="25"/>
        <v>5.75</v>
      </c>
      <c r="G270" s="677">
        <f t="shared" si="26"/>
        <v>17.25</v>
      </c>
      <c r="H270" s="658"/>
      <c r="I270" s="678">
        <f t="shared" si="27"/>
        <v>17.25</v>
      </c>
      <c r="J270" s="676"/>
      <c r="K270" s="656">
        <f t="shared" si="28"/>
        <v>17.25</v>
      </c>
      <c r="L270" s="679"/>
      <c r="M270" s="16" t="str">
        <f t="shared" si="29"/>
        <v>Juin</v>
      </c>
    </row>
    <row r="271" spans="1:13" ht="18.75">
      <c r="A271" s="13">
        <v>264</v>
      </c>
      <c r="B271" s="625" t="s">
        <v>2700</v>
      </c>
      <c r="C271" s="625" t="s">
        <v>2701</v>
      </c>
      <c r="D271" s="630">
        <v>11.5</v>
      </c>
      <c r="E271" s="178"/>
      <c r="F271" s="656">
        <f t="shared" si="25"/>
        <v>5.75</v>
      </c>
      <c r="G271" s="677">
        <f t="shared" si="26"/>
        <v>17.25</v>
      </c>
      <c r="H271" s="658"/>
      <c r="I271" s="678">
        <f t="shared" si="27"/>
        <v>17.25</v>
      </c>
      <c r="J271" s="676"/>
      <c r="K271" s="656">
        <f t="shared" si="28"/>
        <v>17.25</v>
      </c>
      <c r="L271" s="679"/>
      <c r="M271" s="16" t="str">
        <f t="shared" si="29"/>
        <v>Juin</v>
      </c>
    </row>
    <row r="272" spans="1:13" ht="18.75">
      <c r="A272" s="13">
        <v>265</v>
      </c>
      <c r="B272" s="625" t="s">
        <v>1627</v>
      </c>
      <c r="C272" s="625" t="s">
        <v>2702</v>
      </c>
      <c r="D272" s="630">
        <v>0.5</v>
      </c>
      <c r="E272" s="178"/>
      <c r="F272" s="656">
        <f t="shared" si="25"/>
        <v>0.25</v>
      </c>
      <c r="G272" s="677">
        <f t="shared" si="26"/>
        <v>0.75</v>
      </c>
      <c r="H272" s="658"/>
      <c r="I272" s="678">
        <f t="shared" si="27"/>
        <v>0.75</v>
      </c>
      <c r="J272" s="676"/>
      <c r="K272" s="656">
        <f t="shared" si="28"/>
        <v>0.75</v>
      </c>
      <c r="L272" s="679"/>
      <c r="M272" s="16" t="str">
        <f t="shared" si="29"/>
        <v>Juin</v>
      </c>
    </row>
    <row r="273" spans="1:13" ht="18.75">
      <c r="A273" s="13">
        <v>266</v>
      </c>
      <c r="B273" s="625" t="s">
        <v>1632</v>
      </c>
      <c r="C273" s="625" t="s">
        <v>2703</v>
      </c>
      <c r="D273" s="630">
        <v>13</v>
      </c>
      <c r="E273" s="178"/>
      <c r="F273" s="656">
        <f t="shared" si="25"/>
        <v>6.5</v>
      </c>
      <c r="G273" s="677">
        <f t="shared" si="26"/>
        <v>19.5</v>
      </c>
      <c r="H273" s="658"/>
      <c r="I273" s="678">
        <f t="shared" si="27"/>
        <v>19.5</v>
      </c>
      <c r="J273" s="676"/>
      <c r="K273" s="656">
        <f t="shared" si="28"/>
        <v>19.5</v>
      </c>
      <c r="L273" s="679"/>
      <c r="M273" s="16" t="str">
        <f t="shared" si="29"/>
        <v>Juin</v>
      </c>
    </row>
    <row r="274" spans="1:13" ht="18.75">
      <c r="A274" s="13">
        <v>267</v>
      </c>
      <c r="B274" s="625" t="s">
        <v>2704</v>
      </c>
      <c r="C274" s="625" t="s">
        <v>2693</v>
      </c>
      <c r="D274" s="630">
        <v>18</v>
      </c>
      <c r="E274" s="178"/>
      <c r="F274" s="656">
        <f t="shared" si="25"/>
        <v>9</v>
      </c>
      <c r="G274" s="677">
        <f t="shared" si="26"/>
        <v>27</v>
      </c>
      <c r="H274" s="658"/>
      <c r="I274" s="678">
        <f t="shared" si="27"/>
        <v>27</v>
      </c>
      <c r="J274" s="676"/>
      <c r="K274" s="656">
        <f t="shared" si="28"/>
        <v>27</v>
      </c>
      <c r="L274" s="679"/>
      <c r="M274" s="16" t="str">
        <f t="shared" si="29"/>
        <v>Juin</v>
      </c>
    </row>
    <row r="275" spans="1:13" ht="18.75">
      <c r="A275" s="13">
        <v>268</v>
      </c>
      <c r="B275" s="625" t="s">
        <v>271</v>
      </c>
      <c r="C275" s="625" t="s">
        <v>2705</v>
      </c>
      <c r="D275" s="630">
        <v>7.5</v>
      </c>
      <c r="E275" s="178"/>
      <c r="F275" s="656">
        <f t="shared" si="25"/>
        <v>3.75</v>
      </c>
      <c r="G275" s="677">
        <f t="shared" si="26"/>
        <v>11.25</v>
      </c>
      <c r="H275" s="658"/>
      <c r="I275" s="678">
        <f t="shared" si="27"/>
        <v>11.25</v>
      </c>
      <c r="J275" s="676"/>
      <c r="K275" s="656">
        <f t="shared" si="28"/>
        <v>11.25</v>
      </c>
      <c r="L275" s="679"/>
      <c r="M275" s="16" t="str">
        <f t="shared" si="29"/>
        <v>Juin</v>
      </c>
    </row>
    <row r="276" spans="1:13" ht="18.75">
      <c r="A276" s="13">
        <v>269</v>
      </c>
      <c r="B276" s="625" t="s">
        <v>1642</v>
      </c>
      <c r="C276" s="625" t="s">
        <v>2491</v>
      </c>
      <c r="D276" s="630">
        <v>9.5</v>
      </c>
      <c r="E276" s="178"/>
      <c r="F276" s="656">
        <f t="shared" si="25"/>
        <v>4.75</v>
      </c>
      <c r="G276" s="677">
        <f t="shared" si="26"/>
        <v>14.25</v>
      </c>
      <c r="H276" s="658"/>
      <c r="I276" s="678">
        <f t="shared" si="27"/>
        <v>14.25</v>
      </c>
      <c r="J276" s="676"/>
      <c r="K276" s="656">
        <f t="shared" si="28"/>
        <v>14.25</v>
      </c>
      <c r="L276" s="679"/>
      <c r="M276" s="16" t="str">
        <f t="shared" si="29"/>
        <v>Juin</v>
      </c>
    </row>
    <row r="277" spans="1:13" ht="18.75">
      <c r="A277" s="13">
        <v>270</v>
      </c>
      <c r="B277" s="625" t="s">
        <v>2706</v>
      </c>
      <c r="C277" s="625" t="s">
        <v>2707</v>
      </c>
      <c r="D277" s="630">
        <v>9</v>
      </c>
      <c r="E277" s="178"/>
      <c r="F277" s="656">
        <f t="shared" si="25"/>
        <v>4.5</v>
      </c>
      <c r="G277" s="677">
        <f t="shared" si="26"/>
        <v>13.5</v>
      </c>
      <c r="H277" s="658"/>
      <c r="I277" s="678">
        <f t="shared" si="27"/>
        <v>13.5</v>
      </c>
      <c r="J277" s="676"/>
      <c r="K277" s="656">
        <f t="shared" si="28"/>
        <v>13.5</v>
      </c>
      <c r="L277" s="679"/>
      <c r="M277" s="16" t="str">
        <f t="shared" si="29"/>
        <v>Juin</v>
      </c>
    </row>
    <row r="278" spans="1:13" ht="18.75">
      <c r="A278" s="13">
        <v>271</v>
      </c>
      <c r="B278" s="625" t="s">
        <v>1654</v>
      </c>
      <c r="C278" s="625" t="s">
        <v>2708</v>
      </c>
      <c r="D278" s="630">
        <v>5.5</v>
      </c>
      <c r="E278" s="178"/>
      <c r="F278" s="656">
        <f t="shared" si="25"/>
        <v>2.75</v>
      </c>
      <c r="G278" s="677">
        <f t="shared" si="26"/>
        <v>8.25</v>
      </c>
      <c r="H278" s="658"/>
      <c r="I278" s="678">
        <f t="shared" si="27"/>
        <v>8.25</v>
      </c>
      <c r="J278" s="676"/>
      <c r="K278" s="656">
        <f t="shared" si="28"/>
        <v>8.25</v>
      </c>
      <c r="L278" s="679"/>
      <c r="M278" s="16" t="str">
        <f t="shared" si="29"/>
        <v>Juin</v>
      </c>
    </row>
    <row r="279" spans="1:13" ht="18.75">
      <c r="A279" s="13">
        <v>272</v>
      </c>
      <c r="B279" s="625" t="s">
        <v>1659</v>
      </c>
      <c r="C279" s="625" t="s">
        <v>2709</v>
      </c>
      <c r="D279" s="630">
        <v>15.5</v>
      </c>
      <c r="E279" s="178"/>
      <c r="F279" s="656">
        <f t="shared" si="25"/>
        <v>7.75</v>
      </c>
      <c r="G279" s="677">
        <f t="shared" si="26"/>
        <v>23.25</v>
      </c>
      <c r="H279" s="658"/>
      <c r="I279" s="678">
        <f t="shared" si="27"/>
        <v>23.25</v>
      </c>
      <c r="J279" s="676"/>
      <c r="K279" s="656">
        <f t="shared" si="28"/>
        <v>23.25</v>
      </c>
      <c r="L279" s="679"/>
      <c r="M279" s="16" t="str">
        <f t="shared" si="29"/>
        <v>Juin</v>
      </c>
    </row>
    <row r="280" spans="1:13" ht="18.75">
      <c r="A280" s="13">
        <v>273</v>
      </c>
      <c r="B280" s="625" t="s">
        <v>1665</v>
      </c>
      <c r="C280" s="625" t="s">
        <v>2630</v>
      </c>
      <c r="D280" s="630">
        <v>5</v>
      </c>
      <c r="E280" s="178"/>
      <c r="F280" s="656">
        <f t="shared" si="25"/>
        <v>2.5</v>
      </c>
      <c r="G280" s="677">
        <f t="shared" si="26"/>
        <v>7.5</v>
      </c>
      <c r="H280" s="658"/>
      <c r="I280" s="678">
        <f t="shared" si="27"/>
        <v>7.5</v>
      </c>
      <c r="J280" s="676"/>
      <c r="K280" s="656">
        <f t="shared" si="28"/>
        <v>7.5</v>
      </c>
      <c r="L280" s="679"/>
      <c r="M280" s="16" t="str">
        <f t="shared" si="29"/>
        <v>Juin</v>
      </c>
    </row>
    <row r="281" spans="1:13" ht="18.75">
      <c r="A281" s="13">
        <v>274</v>
      </c>
      <c r="B281" s="625" t="s">
        <v>2710</v>
      </c>
      <c r="C281" s="625" t="s">
        <v>2711</v>
      </c>
      <c r="D281" s="630">
        <v>17.5</v>
      </c>
      <c r="E281" s="178"/>
      <c r="F281" s="656">
        <f t="shared" si="25"/>
        <v>8.75</v>
      </c>
      <c r="G281" s="677">
        <f t="shared" si="26"/>
        <v>26.25</v>
      </c>
      <c r="H281" s="658"/>
      <c r="I281" s="678">
        <f t="shared" si="27"/>
        <v>26.25</v>
      </c>
      <c r="J281" s="676"/>
      <c r="K281" s="656">
        <f t="shared" si="28"/>
        <v>26.25</v>
      </c>
      <c r="L281" s="679"/>
      <c r="M281" s="16" t="str">
        <f t="shared" si="29"/>
        <v>Juin</v>
      </c>
    </row>
    <row r="282" spans="1:13" ht="18.75">
      <c r="A282" s="13">
        <v>275</v>
      </c>
      <c r="B282" s="625" t="s">
        <v>1673</v>
      </c>
      <c r="C282" s="625" t="s">
        <v>2463</v>
      </c>
      <c r="D282" s="630">
        <v>12.5</v>
      </c>
      <c r="E282" s="178"/>
      <c r="F282" s="656">
        <f t="shared" si="25"/>
        <v>6.25</v>
      </c>
      <c r="G282" s="677">
        <f t="shared" si="26"/>
        <v>18.75</v>
      </c>
      <c r="H282" s="658"/>
      <c r="I282" s="678">
        <f t="shared" si="27"/>
        <v>18.75</v>
      </c>
      <c r="J282" s="676"/>
      <c r="K282" s="656">
        <f t="shared" si="28"/>
        <v>18.75</v>
      </c>
      <c r="L282" s="679"/>
      <c r="M282" s="16" t="str">
        <f t="shared" si="29"/>
        <v>Juin</v>
      </c>
    </row>
    <row r="283" spans="1:13" ht="18.75">
      <c r="A283" s="13">
        <v>276</v>
      </c>
      <c r="B283" s="625" t="s">
        <v>1676</v>
      </c>
      <c r="C283" s="625" t="s">
        <v>2431</v>
      </c>
      <c r="D283" s="630">
        <v>12</v>
      </c>
      <c r="E283" s="178"/>
      <c r="F283" s="656">
        <f t="shared" si="25"/>
        <v>6</v>
      </c>
      <c r="G283" s="677">
        <f t="shared" si="26"/>
        <v>18</v>
      </c>
      <c r="H283" s="658"/>
      <c r="I283" s="678">
        <f t="shared" si="27"/>
        <v>18</v>
      </c>
      <c r="J283" s="676"/>
      <c r="K283" s="656">
        <f t="shared" si="28"/>
        <v>18</v>
      </c>
      <c r="L283" s="679"/>
      <c r="M283" s="16" t="str">
        <f t="shared" si="29"/>
        <v>Juin</v>
      </c>
    </row>
    <row r="284" spans="1:13" ht="18.75">
      <c r="A284" s="13">
        <v>277</v>
      </c>
      <c r="B284" s="625" t="s">
        <v>277</v>
      </c>
      <c r="C284" s="625" t="s">
        <v>2712</v>
      </c>
      <c r="D284" s="632">
        <v>4.5</v>
      </c>
      <c r="E284" s="178"/>
      <c r="F284" s="656">
        <f t="shared" si="25"/>
        <v>2.25</v>
      </c>
      <c r="G284" s="677">
        <f t="shared" si="26"/>
        <v>6.75</v>
      </c>
      <c r="H284" s="658"/>
      <c r="I284" s="678">
        <f t="shared" si="27"/>
        <v>6.75</v>
      </c>
      <c r="J284" s="676"/>
      <c r="K284" s="656">
        <f t="shared" si="28"/>
        <v>6.75</v>
      </c>
      <c r="L284" s="679"/>
      <c r="M284" s="16" t="str">
        <f t="shared" si="29"/>
        <v>Juin</v>
      </c>
    </row>
    <row r="285" spans="1:13" ht="18.75">
      <c r="A285" s="13">
        <v>278</v>
      </c>
      <c r="B285" s="625" t="s">
        <v>1682</v>
      </c>
      <c r="C285" s="625" t="s">
        <v>2449</v>
      </c>
      <c r="D285" s="627">
        <v>10.5</v>
      </c>
      <c r="E285" s="178"/>
      <c r="F285" s="656">
        <f t="shared" si="25"/>
        <v>5.25</v>
      </c>
      <c r="G285" s="677">
        <f t="shared" si="26"/>
        <v>15.75</v>
      </c>
      <c r="H285" s="658"/>
      <c r="I285" s="678">
        <f t="shared" si="27"/>
        <v>15.75</v>
      </c>
      <c r="J285" s="676"/>
      <c r="K285" s="656">
        <f t="shared" si="28"/>
        <v>15.75</v>
      </c>
      <c r="L285" s="679"/>
      <c r="M285" s="16" t="str">
        <f t="shared" si="29"/>
        <v>Juin</v>
      </c>
    </row>
    <row r="286" spans="1:13" ht="18.75">
      <c r="A286" s="13">
        <v>279</v>
      </c>
      <c r="B286" s="625" t="s">
        <v>1682</v>
      </c>
      <c r="C286" s="625" t="s">
        <v>2462</v>
      </c>
      <c r="D286" s="630">
        <v>9</v>
      </c>
      <c r="E286" s="178"/>
      <c r="F286" s="656">
        <f t="shared" si="25"/>
        <v>4.5</v>
      </c>
      <c r="G286" s="677">
        <f t="shared" si="26"/>
        <v>13.5</v>
      </c>
      <c r="H286" s="658"/>
      <c r="I286" s="678">
        <f t="shared" si="27"/>
        <v>13.5</v>
      </c>
      <c r="J286" s="676"/>
      <c r="K286" s="656">
        <f t="shared" si="28"/>
        <v>13.5</v>
      </c>
      <c r="L286" s="679"/>
      <c r="M286" s="16" t="str">
        <f t="shared" si="29"/>
        <v>Juin</v>
      </c>
    </row>
    <row r="287" spans="1:13" ht="18.75">
      <c r="A287" s="13">
        <v>280</v>
      </c>
      <c r="B287" s="625" t="s">
        <v>1690</v>
      </c>
      <c r="C287" s="625" t="s">
        <v>2713</v>
      </c>
      <c r="D287" s="630">
        <v>8</v>
      </c>
      <c r="E287" s="178"/>
      <c r="F287" s="656">
        <f t="shared" si="25"/>
        <v>4</v>
      </c>
      <c r="G287" s="677">
        <f t="shared" si="26"/>
        <v>12</v>
      </c>
      <c r="H287" s="658"/>
      <c r="I287" s="678">
        <f t="shared" si="27"/>
        <v>12</v>
      </c>
      <c r="J287" s="676"/>
      <c r="K287" s="656">
        <f t="shared" si="28"/>
        <v>12</v>
      </c>
      <c r="L287" s="679"/>
      <c r="M287" s="16" t="str">
        <f t="shared" si="29"/>
        <v>Juin</v>
      </c>
    </row>
    <row r="288" spans="1:13" ht="18.75">
      <c r="A288" s="13">
        <v>281</v>
      </c>
      <c r="B288" s="625" t="s">
        <v>2714</v>
      </c>
      <c r="C288" s="625" t="s">
        <v>2715</v>
      </c>
      <c r="D288" s="630">
        <v>11.5</v>
      </c>
      <c r="E288" s="178"/>
      <c r="F288" s="656">
        <f t="shared" si="25"/>
        <v>5.75</v>
      </c>
      <c r="G288" s="677">
        <f t="shared" si="26"/>
        <v>17.25</v>
      </c>
      <c r="H288" s="658"/>
      <c r="I288" s="678">
        <f t="shared" si="27"/>
        <v>17.25</v>
      </c>
      <c r="J288" s="676"/>
      <c r="K288" s="656">
        <f t="shared" si="28"/>
        <v>17.25</v>
      </c>
      <c r="L288" s="679"/>
      <c r="M288" s="16" t="str">
        <f t="shared" si="29"/>
        <v>Juin</v>
      </c>
    </row>
    <row r="289" spans="1:13" ht="18.75">
      <c r="A289" s="13">
        <v>282</v>
      </c>
      <c r="B289" s="625" t="s">
        <v>281</v>
      </c>
      <c r="C289" s="625" t="s">
        <v>2716</v>
      </c>
      <c r="D289" s="630">
        <v>12.5</v>
      </c>
      <c r="E289" s="178"/>
      <c r="F289" s="656">
        <f t="shared" si="25"/>
        <v>6.25</v>
      </c>
      <c r="G289" s="677">
        <f t="shared" si="26"/>
        <v>18.75</v>
      </c>
      <c r="H289" s="658"/>
      <c r="I289" s="678">
        <f t="shared" si="27"/>
        <v>18.75</v>
      </c>
      <c r="J289" s="676"/>
      <c r="K289" s="656">
        <f t="shared" si="28"/>
        <v>18.75</v>
      </c>
      <c r="L289" s="679"/>
      <c r="M289" s="16" t="str">
        <f t="shared" si="29"/>
        <v>Juin</v>
      </c>
    </row>
    <row r="290" spans="1:13" ht="18.75">
      <c r="A290" s="13">
        <v>283</v>
      </c>
      <c r="B290" s="625" t="s">
        <v>2717</v>
      </c>
      <c r="C290" s="625" t="s">
        <v>2531</v>
      </c>
      <c r="D290" s="630">
        <v>6.5</v>
      </c>
      <c r="E290" s="178"/>
      <c r="F290" s="656">
        <f t="shared" si="25"/>
        <v>3.25</v>
      </c>
      <c r="G290" s="677">
        <f t="shared" si="26"/>
        <v>9.75</v>
      </c>
      <c r="H290" s="658"/>
      <c r="I290" s="678">
        <f t="shared" si="27"/>
        <v>9.75</v>
      </c>
      <c r="J290" s="676"/>
      <c r="K290" s="656">
        <f t="shared" si="28"/>
        <v>9.75</v>
      </c>
      <c r="L290" s="679"/>
      <c r="M290" s="16" t="str">
        <f t="shared" si="29"/>
        <v>Juin</v>
      </c>
    </row>
    <row r="291" spans="1:13" ht="18.75">
      <c r="A291" s="13">
        <v>284</v>
      </c>
      <c r="B291" s="625" t="s">
        <v>2718</v>
      </c>
      <c r="C291" s="625" t="s">
        <v>2719</v>
      </c>
      <c r="D291" s="630">
        <v>11</v>
      </c>
      <c r="E291" s="178"/>
      <c r="F291" s="656">
        <f t="shared" si="25"/>
        <v>5.5</v>
      </c>
      <c r="G291" s="677">
        <f t="shared" si="26"/>
        <v>16.5</v>
      </c>
      <c r="H291" s="658"/>
      <c r="I291" s="678">
        <f t="shared" si="27"/>
        <v>16.5</v>
      </c>
      <c r="J291" s="676"/>
      <c r="K291" s="656">
        <f t="shared" si="28"/>
        <v>16.5</v>
      </c>
      <c r="L291" s="679"/>
      <c r="M291" s="16" t="str">
        <f t="shared" si="29"/>
        <v>Juin</v>
      </c>
    </row>
    <row r="292" spans="1:13" ht="18.75">
      <c r="A292" s="13">
        <v>285</v>
      </c>
      <c r="B292" s="625" t="s">
        <v>1715</v>
      </c>
      <c r="C292" s="625" t="s">
        <v>2720</v>
      </c>
      <c r="D292" s="630">
        <v>3</v>
      </c>
      <c r="E292" s="178"/>
      <c r="F292" s="656">
        <f t="shared" si="25"/>
        <v>1.5</v>
      </c>
      <c r="G292" s="677">
        <f t="shared" si="26"/>
        <v>4.5</v>
      </c>
      <c r="H292" s="658"/>
      <c r="I292" s="678">
        <f t="shared" si="27"/>
        <v>4.5</v>
      </c>
      <c r="J292" s="676"/>
      <c r="K292" s="656">
        <f t="shared" si="28"/>
        <v>4.5</v>
      </c>
      <c r="L292" s="679"/>
      <c r="M292" s="16" t="str">
        <f t="shared" si="29"/>
        <v>Juin</v>
      </c>
    </row>
    <row r="293" spans="1:13" ht="18.75">
      <c r="A293" s="13">
        <v>286</v>
      </c>
      <c r="B293" s="625" t="s">
        <v>1722</v>
      </c>
      <c r="C293" s="625" t="s">
        <v>2721</v>
      </c>
      <c r="D293" s="630">
        <v>5.5</v>
      </c>
      <c r="E293" s="178"/>
      <c r="F293" s="656">
        <f t="shared" si="25"/>
        <v>2.75</v>
      </c>
      <c r="G293" s="677">
        <f t="shared" si="26"/>
        <v>8.25</v>
      </c>
      <c r="H293" s="658"/>
      <c r="I293" s="678">
        <f t="shared" si="27"/>
        <v>8.25</v>
      </c>
      <c r="J293" s="676"/>
      <c r="K293" s="656">
        <f t="shared" si="28"/>
        <v>8.25</v>
      </c>
      <c r="L293" s="679"/>
      <c r="M293" s="16" t="str">
        <f t="shared" si="29"/>
        <v>Juin</v>
      </c>
    </row>
    <row r="294" spans="1:13" ht="18.75">
      <c r="A294" s="13">
        <v>287</v>
      </c>
      <c r="B294" s="625" t="s">
        <v>1727</v>
      </c>
      <c r="C294" s="625" t="s">
        <v>2550</v>
      </c>
      <c r="D294" s="630">
        <v>3</v>
      </c>
      <c r="E294" s="178"/>
      <c r="F294" s="656">
        <f t="shared" si="25"/>
        <v>1.5</v>
      </c>
      <c r="G294" s="677">
        <f t="shared" si="26"/>
        <v>4.5</v>
      </c>
      <c r="H294" s="658"/>
      <c r="I294" s="678">
        <f t="shared" si="27"/>
        <v>4.5</v>
      </c>
      <c r="J294" s="676"/>
      <c r="K294" s="656">
        <f t="shared" si="28"/>
        <v>4.5</v>
      </c>
      <c r="L294" s="679"/>
      <c r="M294" s="16" t="str">
        <f t="shared" si="29"/>
        <v>Juin</v>
      </c>
    </row>
    <row r="295" spans="1:13" ht="18.75">
      <c r="A295" s="13">
        <v>288</v>
      </c>
      <c r="B295" s="625" t="s">
        <v>2722</v>
      </c>
      <c r="C295" s="625" t="s">
        <v>2723</v>
      </c>
      <c r="D295" s="630">
        <v>15.5</v>
      </c>
      <c r="E295" s="178"/>
      <c r="F295" s="656">
        <f t="shared" si="25"/>
        <v>7.75</v>
      </c>
      <c r="G295" s="677">
        <f t="shared" si="26"/>
        <v>23.25</v>
      </c>
      <c r="H295" s="658"/>
      <c r="I295" s="678">
        <f t="shared" si="27"/>
        <v>23.25</v>
      </c>
      <c r="J295" s="676"/>
      <c r="K295" s="656">
        <f t="shared" si="28"/>
        <v>23.25</v>
      </c>
      <c r="L295" s="679"/>
      <c r="M295" s="16" t="str">
        <f t="shared" si="29"/>
        <v>Juin</v>
      </c>
    </row>
    <row r="296" spans="1:13" ht="18.75">
      <c r="A296" s="13">
        <v>289</v>
      </c>
      <c r="B296" s="625" t="s">
        <v>2724</v>
      </c>
      <c r="C296" s="625" t="s">
        <v>2725</v>
      </c>
      <c r="D296" s="630">
        <v>9</v>
      </c>
      <c r="E296" s="178"/>
      <c r="F296" s="656">
        <f t="shared" si="25"/>
        <v>4.5</v>
      </c>
      <c r="G296" s="677">
        <f t="shared" si="26"/>
        <v>13.5</v>
      </c>
      <c r="H296" s="658"/>
      <c r="I296" s="678">
        <f t="shared" si="27"/>
        <v>13.5</v>
      </c>
      <c r="J296" s="676"/>
      <c r="K296" s="656">
        <f t="shared" si="28"/>
        <v>13.5</v>
      </c>
      <c r="L296" s="679"/>
      <c r="M296" s="16" t="str">
        <f t="shared" si="29"/>
        <v>Juin</v>
      </c>
    </row>
    <row r="297" spans="1:13" ht="18.75">
      <c r="A297" s="13">
        <v>290</v>
      </c>
      <c r="B297" s="625" t="s">
        <v>1741</v>
      </c>
      <c r="C297" s="625" t="s">
        <v>2726</v>
      </c>
      <c r="D297" s="630">
        <v>13</v>
      </c>
      <c r="E297" s="178"/>
      <c r="F297" s="656">
        <f t="shared" si="25"/>
        <v>6.5</v>
      </c>
      <c r="G297" s="677">
        <f t="shared" si="26"/>
        <v>19.5</v>
      </c>
      <c r="H297" s="658"/>
      <c r="I297" s="678">
        <f t="shared" si="27"/>
        <v>19.5</v>
      </c>
      <c r="J297" s="676"/>
      <c r="K297" s="656">
        <f t="shared" si="28"/>
        <v>19.5</v>
      </c>
      <c r="L297" s="679"/>
      <c r="M297" s="16" t="str">
        <f t="shared" si="29"/>
        <v>Juin</v>
      </c>
    </row>
    <row r="298" spans="1:13" ht="18.75">
      <c r="A298" s="13">
        <v>291</v>
      </c>
      <c r="B298" s="625" t="s">
        <v>2727</v>
      </c>
      <c r="C298" s="625" t="s">
        <v>2728</v>
      </c>
      <c r="D298" s="630">
        <v>7.5</v>
      </c>
      <c r="E298" s="178"/>
      <c r="F298" s="656">
        <f t="shared" si="25"/>
        <v>3.75</v>
      </c>
      <c r="G298" s="677">
        <f t="shared" si="26"/>
        <v>11.25</v>
      </c>
      <c r="H298" s="658"/>
      <c r="I298" s="678">
        <f t="shared" si="27"/>
        <v>11.25</v>
      </c>
      <c r="J298" s="676"/>
      <c r="K298" s="656">
        <f t="shared" si="28"/>
        <v>11.25</v>
      </c>
      <c r="L298" s="679"/>
      <c r="M298" s="16" t="str">
        <f t="shared" si="29"/>
        <v>Juin</v>
      </c>
    </row>
    <row r="299" spans="1:13" ht="18.75">
      <c r="A299" s="13">
        <v>292</v>
      </c>
      <c r="B299" s="625" t="s">
        <v>2729</v>
      </c>
      <c r="C299" s="625" t="s">
        <v>2693</v>
      </c>
      <c r="D299" s="630">
        <v>3</v>
      </c>
      <c r="E299" s="178"/>
      <c r="F299" s="656">
        <f t="shared" si="25"/>
        <v>1.5</v>
      </c>
      <c r="G299" s="677">
        <f t="shared" si="26"/>
        <v>4.5</v>
      </c>
      <c r="H299" s="658"/>
      <c r="I299" s="678">
        <f t="shared" si="27"/>
        <v>4.5</v>
      </c>
      <c r="J299" s="676"/>
      <c r="K299" s="656">
        <f t="shared" si="28"/>
        <v>4.5</v>
      </c>
      <c r="L299" s="679"/>
      <c r="M299" s="16" t="str">
        <f t="shared" si="29"/>
        <v>Juin</v>
      </c>
    </row>
    <row r="300" spans="1:13" ht="18.75">
      <c r="A300" s="13">
        <v>293</v>
      </c>
      <c r="B300" s="625" t="s">
        <v>1753</v>
      </c>
      <c r="C300" s="625" t="s">
        <v>2730</v>
      </c>
      <c r="D300" s="630">
        <v>8</v>
      </c>
      <c r="E300" s="178"/>
      <c r="F300" s="656">
        <f t="shared" si="25"/>
        <v>4</v>
      </c>
      <c r="G300" s="677">
        <f t="shared" si="26"/>
        <v>12</v>
      </c>
      <c r="H300" s="658"/>
      <c r="I300" s="678">
        <f t="shared" si="27"/>
        <v>12</v>
      </c>
      <c r="J300" s="676"/>
      <c r="K300" s="656">
        <f t="shared" si="28"/>
        <v>12</v>
      </c>
      <c r="L300" s="679"/>
      <c r="M300" s="16" t="str">
        <f t="shared" si="29"/>
        <v>Juin</v>
      </c>
    </row>
    <row r="301" spans="1:13" ht="18.75">
      <c r="A301" s="13">
        <v>294</v>
      </c>
      <c r="B301" s="625" t="s">
        <v>2731</v>
      </c>
      <c r="C301" s="625" t="s">
        <v>2732</v>
      </c>
      <c r="D301" s="630">
        <v>4.5</v>
      </c>
      <c r="E301" s="178"/>
      <c r="F301" s="656">
        <f t="shared" si="25"/>
        <v>2.25</v>
      </c>
      <c r="G301" s="677">
        <f t="shared" si="26"/>
        <v>6.75</v>
      </c>
      <c r="H301" s="658"/>
      <c r="I301" s="678">
        <f t="shared" si="27"/>
        <v>6.75</v>
      </c>
      <c r="J301" s="676"/>
      <c r="K301" s="656">
        <f t="shared" si="28"/>
        <v>6.75</v>
      </c>
      <c r="L301" s="679"/>
      <c r="M301" s="16" t="str">
        <f t="shared" si="29"/>
        <v>Juin</v>
      </c>
    </row>
    <row r="302" spans="1:13" ht="18.75">
      <c r="A302" s="13">
        <v>295</v>
      </c>
      <c r="B302" s="625" t="s">
        <v>2733</v>
      </c>
      <c r="C302" s="625" t="s">
        <v>2734</v>
      </c>
      <c r="D302" s="630">
        <v>5.5</v>
      </c>
      <c r="E302" s="178"/>
      <c r="F302" s="656">
        <f t="shared" si="25"/>
        <v>2.75</v>
      </c>
      <c r="G302" s="677">
        <f t="shared" si="26"/>
        <v>8.25</v>
      </c>
      <c r="H302" s="658"/>
      <c r="I302" s="678">
        <f t="shared" si="27"/>
        <v>8.25</v>
      </c>
      <c r="J302" s="676"/>
      <c r="K302" s="656">
        <f t="shared" si="28"/>
        <v>8.25</v>
      </c>
      <c r="L302" s="679"/>
      <c r="M302" s="16" t="str">
        <f t="shared" si="29"/>
        <v>Juin</v>
      </c>
    </row>
    <row r="303" spans="1:13" ht="18.75">
      <c r="A303" s="13">
        <v>296</v>
      </c>
      <c r="B303" s="625" t="s">
        <v>2735</v>
      </c>
      <c r="C303" s="625" t="s">
        <v>2565</v>
      </c>
      <c r="D303" s="630">
        <v>11</v>
      </c>
      <c r="E303" s="178"/>
      <c r="F303" s="656">
        <f t="shared" si="25"/>
        <v>5.5</v>
      </c>
      <c r="G303" s="677">
        <f t="shared" si="26"/>
        <v>16.5</v>
      </c>
      <c r="H303" s="658"/>
      <c r="I303" s="678">
        <f t="shared" si="27"/>
        <v>16.5</v>
      </c>
      <c r="J303" s="676"/>
      <c r="K303" s="656">
        <f t="shared" si="28"/>
        <v>16.5</v>
      </c>
      <c r="L303" s="679"/>
      <c r="M303" s="16" t="str">
        <f t="shared" si="29"/>
        <v>Juin</v>
      </c>
    </row>
    <row r="304" spans="1:13" ht="18.75">
      <c r="A304" s="13">
        <v>297</v>
      </c>
      <c r="B304" s="625" t="s">
        <v>1770</v>
      </c>
      <c r="C304" s="625" t="s">
        <v>2480</v>
      </c>
      <c r="D304" s="627">
        <v>6.5</v>
      </c>
      <c r="E304" s="178"/>
      <c r="F304" s="656">
        <f t="shared" si="25"/>
        <v>3.25</v>
      </c>
      <c r="G304" s="677">
        <f t="shared" si="26"/>
        <v>9.75</v>
      </c>
      <c r="H304" s="658"/>
      <c r="I304" s="678">
        <f t="shared" si="27"/>
        <v>9.75</v>
      </c>
      <c r="J304" s="676"/>
      <c r="K304" s="656">
        <f t="shared" si="28"/>
        <v>9.75</v>
      </c>
      <c r="L304" s="679"/>
      <c r="M304" s="16" t="str">
        <f t="shared" si="29"/>
        <v>Juin</v>
      </c>
    </row>
    <row r="305" spans="1:13" ht="18.75">
      <c r="A305" s="13">
        <v>298</v>
      </c>
      <c r="B305" s="625" t="s">
        <v>2736</v>
      </c>
      <c r="C305" s="625" t="s">
        <v>2737</v>
      </c>
      <c r="D305" s="630">
        <v>9.5</v>
      </c>
      <c r="E305" s="178"/>
      <c r="F305" s="656">
        <f t="shared" si="25"/>
        <v>4.75</v>
      </c>
      <c r="G305" s="677">
        <f t="shared" si="26"/>
        <v>14.25</v>
      </c>
      <c r="H305" s="658"/>
      <c r="I305" s="678">
        <f t="shared" si="27"/>
        <v>14.25</v>
      </c>
      <c r="J305" s="676"/>
      <c r="K305" s="656">
        <f t="shared" si="28"/>
        <v>14.25</v>
      </c>
      <c r="L305" s="679"/>
      <c r="M305" s="16" t="str">
        <f t="shared" si="29"/>
        <v>Juin</v>
      </c>
    </row>
    <row r="306" spans="1:13" ht="18.75">
      <c r="A306" s="13">
        <v>299</v>
      </c>
      <c r="B306" s="625" t="s">
        <v>1778</v>
      </c>
      <c r="C306" s="625" t="s">
        <v>2463</v>
      </c>
      <c r="D306" s="630">
        <v>11</v>
      </c>
      <c r="E306" s="178"/>
      <c r="F306" s="656">
        <f t="shared" si="25"/>
        <v>5.5</v>
      </c>
      <c r="G306" s="677">
        <f t="shared" si="26"/>
        <v>16.5</v>
      </c>
      <c r="H306" s="658"/>
      <c r="I306" s="678">
        <f t="shared" si="27"/>
        <v>16.5</v>
      </c>
      <c r="J306" s="676"/>
      <c r="K306" s="656">
        <f t="shared" si="28"/>
        <v>16.5</v>
      </c>
      <c r="L306" s="679"/>
      <c r="M306" s="16" t="str">
        <f t="shared" si="29"/>
        <v>Juin</v>
      </c>
    </row>
    <row r="307" spans="1:13" ht="18.75">
      <c r="A307" s="13">
        <v>300</v>
      </c>
      <c r="B307" s="625" t="s">
        <v>2738</v>
      </c>
      <c r="C307" s="625" t="s">
        <v>2610</v>
      </c>
      <c r="D307" s="630">
        <v>11</v>
      </c>
      <c r="E307" s="178"/>
      <c r="F307" s="656">
        <f t="shared" si="25"/>
        <v>5.5</v>
      </c>
      <c r="G307" s="677">
        <f t="shared" si="26"/>
        <v>16.5</v>
      </c>
      <c r="H307" s="658"/>
      <c r="I307" s="678">
        <f t="shared" si="27"/>
        <v>16.5</v>
      </c>
      <c r="J307" s="676"/>
      <c r="K307" s="656">
        <f t="shared" si="28"/>
        <v>16.5</v>
      </c>
      <c r="L307" s="679"/>
      <c r="M307" s="16" t="str">
        <f t="shared" si="29"/>
        <v>Juin</v>
      </c>
    </row>
    <row r="308" spans="1:13" ht="18.75">
      <c r="A308" s="13">
        <v>301</v>
      </c>
      <c r="B308" s="625" t="s">
        <v>2739</v>
      </c>
      <c r="C308" s="625" t="s">
        <v>2740</v>
      </c>
      <c r="D308" s="630">
        <v>14.5</v>
      </c>
      <c r="E308" s="178"/>
      <c r="F308" s="656">
        <f t="shared" si="25"/>
        <v>7.25</v>
      </c>
      <c r="G308" s="677">
        <f t="shared" si="26"/>
        <v>21.75</v>
      </c>
      <c r="H308" s="658"/>
      <c r="I308" s="678">
        <f t="shared" si="27"/>
        <v>21.75</v>
      </c>
      <c r="J308" s="676"/>
      <c r="K308" s="656">
        <f t="shared" si="28"/>
        <v>21.75</v>
      </c>
      <c r="L308" s="679"/>
      <c r="M308" s="16" t="str">
        <f t="shared" si="29"/>
        <v>Juin</v>
      </c>
    </row>
    <row r="309" spans="1:13" ht="18.75">
      <c r="A309" s="13">
        <v>302</v>
      </c>
      <c r="B309" s="625" t="s">
        <v>1790</v>
      </c>
      <c r="C309" s="625" t="s">
        <v>2741</v>
      </c>
      <c r="D309" s="630">
        <v>10.5</v>
      </c>
      <c r="E309" s="178"/>
      <c r="F309" s="656">
        <f t="shared" si="25"/>
        <v>5.25</v>
      </c>
      <c r="G309" s="677">
        <f t="shared" si="26"/>
        <v>15.75</v>
      </c>
      <c r="H309" s="658"/>
      <c r="I309" s="678">
        <f t="shared" si="27"/>
        <v>15.75</v>
      </c>
      <c r="J309" s="676"/>
      <c r="K309" s="656">
        <f t="shared" si="28"/>
        <v>15.75</v>
      </c>
      <c r="L309" s="679"/>
      <c r="M309" s="16" t="str">
        <f t="shared" si="29"/>
        <v>Juin</v>
      </c>
    </row>
    <row r="310" spans="1:13" ht="18.75">
      <c r="A310" s="13">
        <v>303</v>
      </c>
      <c r="B310" s="625" t="s">
        <v>1794</v>
      </c>
      <c r="C310" s="625" t="s">
        <v>2742</v>
      </c>
      <c r="D310" s="630">
        <v>10.5</v>
      </c>
      <c r="E310" s="178"/>
      <c r="F310" s="656">
        <f t="shared" si="25"/>
        <v>5.25</v>
      </c>
      <c r="G310" s="677">
        <f t="shared" si="26"/>
        <v>15.75</v>
      </c>
      <c r="H310" s="658"/>
      <c r="I310" s="678">
        <f t="shared" si="27"/>
        <v>15.75</v>
      </c>
      <c r="J310" s="676"/>
      <c r="K310" s="656">
        <f t="shared" si="28"/>
        <v>15.75</v>
      </c>
      <c r="L310" s="679"/>
      <c r="M310" s="16" t="str">
        <f t="shared" si="29"/>
        <v>Juin</v>
      </c>
    </row>
    <row r="311" spans="1:13" ht="18.75">
      <c r="A311" s="13">
        <v>304</v>
      </c>
      <c r="B311" s="625" t="s">
        <v>2743</v>
      </c>
      <c r="C311" s="625" t="s">
        <v>2744</v>
      </c>
      <c r="D311" s="630">
        <v>12.5</v>
      </c>
      <c r="E311" s="178"/>
      <c r="F311" s="656">
        <f t="shared" si="25"/>
        <v>6.25</v>
      </c>
      <c r="G311" s="677">
        <f t="shared" si="26"/>
        <v>18.75</v>
      </c>
      <c r="H311" s="658"/>
      <c r="I311" s="678">
        <f t="shared" si="27"/>
        <v>18.75</v>
      </c>
      <c r="J311" s="676"/>
      <c r="K311" s="656">
        <f t="shared" si="28"/>
        <v>18.75</v>
      </c>
      <c r="L311" s="679"/>
      <c r="M311" s="16" t="str">
        <f t="shared" si="29"/>
        <v>Juin</v>
      </c>
    </row>
    <row r="312" spans="1:13" ht="18.75">
      <c r="A312" s="13">
        <v>305</v>
      </c>
      <c r="B312" s="625" t="s">
        <v>290</v>
      </c>
      <c r="C312" s="625" t="s">
        <v>2745</v>
      </c>
      <c r="D312" s="630">
        <v>16</v>
      </c>
      <c r="E312" s="178"/>
      <c r="F312" s="656">
        <f t="shared" si="25"/>
        <v>8</v>
      </c>
      <c r="G312" s="677">
        <f t="shared" si="26"/>
        <v>24</v>
      </c>
      <c r="H312" s="658"/>
      <c r="I312" s="678">
        <f t="shared" si="27"/>
        <v>24</v>
      </c>
      <c r="J312" s="676"/>
      <c r="K312" s="656">
        <f t="shared" si="28"/>
        <v>24</v>
      </c>
      <c r="L312" s="679"/>
      <c r="M312" s="16" t="str">
        <f t="shared" si="29"/>
        <v>Juin</v>
      </c>
    </row>
    <row r="313" spans="1:13" ht="18.75">
      <c r="A313" s="13">
        <v>306</v>
      </c>
      <c r="B313" s="625" t="s">
        <v>2746</v>
      </c>
      <c r="C313" s="625" t="s">
        <v>2747</v>
      </c>
      <c r="D313" s="630">
        <v>9.5</v>
      </c>
      <c r="E313" s="178"/>
      <c r="F313" s="656">
        <f t="shared" si="25"/>
        <v>4.75</v>
      </c>
      <c r="G313" s="677">
        <f t="shared" si="26"/>
        <v>14.25</v>
      </c>
      <c r="H313" s="658"/>
      <c r="I313" s="678">
        <f t="shared" si="27"/>
        <v>14.25</v>
      </c>
      <c r="J313" s="676"/>
      <c r="K313" s="656">
        <f t="shared" si="28"/>
        <v>14.25</v>
      </c>
      <c r="L313" s="679"/>
      <c r="M313" s="16" t="str">
        <f t="shared" si="29"/>
        <v>Juin</v>
      </c>
    </row>
    <row r="314" spans="1:13" ht="18.75">
      <c r="A314" s="13">
        <v>307</v>
      </c>
      <c r="B314" s="625" t="s">
        <v>2748</v>
      </c>
      <c r="C314" s="625" t="s">
        <v>2749</v>
      </c>
      <c r="D314" s="630">
        <v>9.5</v>
      </c>
      <c r="E314" s="178"/>
      <c r="F314" s="656">
        <f t="shared" si="25"/>
        <v>4.75</v>
      </c>
      <c r="G314" s="677">
        <f t="shared" si="26"/>
        <v>14.25</v>
      </c>
      <c r="H314" s="658"/>
      <c r="I314" s="678">
        <f t="shared" si="27"/>
        <v>14.25</v>
      </c>
      <c r="J314" s="676"/>
      <c r="K314" s="656">
        <f t="shared" si="28"/>
        <v>14.25</v>
      </c>
      <c r="L314" s="679"/>
      <c r="M314" s="16" t="str">
        <f t="shared" si="29"/>
        <v>Juin</v>
      </c>
    </row>
    <row r="315" spans="1:13" ht="18.75">
      <c r="A315" s="13">
        <v>308</v>
      </c>
      <c r="B315" s="625" t="s">
        <v>292</v>
      </c>
      <c r="C315" s="625" t="s">
        <v>2431</v>
      </c>
      <c r="D315" s="630">
        <v>9.5</v>
      </c>
      <c r="E315" s="178"/>
      <c r="F315" s="656">
        <f t="shared" si="25"/>
        <v>4.75</v>
      </c>
      <c r="G315" s="677">
        <f t="shared" si="26"/>
        <v>14.25</v>
      </c>
      <c r="H315" s="658"/>
      <c r="I315" s="678">
        <f t="shared" si="27"/>
        <v>14.25</v>
      </c>
      <c r="J315" s="676"/>
      <c r="K315" s="656">
        <f t="shared" si="28"/>
        <v>14.25</v>
      </c>
      <c r="L315" s="679"/>
      <c r="M315" s="16" t="str">
        <f t="shared" si="29"/>
        <v>Juin</v>
      </c>
    </row>
    <row r="316" spans="1:13" ht="18.75">
      <c r="A316" s="13">
        <v>309</v>
      </c>
      <c r="B316" s="625" t="s">
        <v>2750</v>
      </c>
      <c r="C316" s="625" t="s">
        <v>2751</v>
      </c>
      <c r="D316" s="630">
        <v>4</v>
      </c>
      <c r="E316" s="178"/>
      <c r="F316" s="656">
        <f t="shared" si="25"/>
        <v>2</v>
      </c>
      <c r="G316" s="677">
        <f t="shared" si="26"/>
        <v>6</v>
      </c>
      <c r="H316" s="658"/>
      <c r="I316" s="678">
        <f t="shared" si="27"/>
        <v>6</v>
      </c>
      <c r="J316" s="676"/>
      <c r="K316" s="656">
        <f t="shared" si="28"/>
        <v>6</v>
      </c>
      <c r="L316" s="679"/>
      <c r="M316" s="16" t="str">
        <f t="shared" si="29"/>
        <v>Juin</v>
      </c>
    </row>
    <row r="317" spans="1:13" ht="18.75">
      <c r="A317" s="13">
        <v>310</v>
      </c>
      <c r="B317" s="625" t="s">
        <v>1826</v>
      </c>
      <c r="C317" s="625" t="s">
        <v>2598</v>
      </c>
      <c r="D317" s="630">
        <v>10</v>
      </c>
      <c r="E317" s="178"/>
      <c r="F317" s="656">
        <f t="shared" si="25"/>
        <v>5</v>
      </c>
      <c r="G317" s="677">
        <f t="shared" si="26"/>
        <v>15</v>
      </c>
      <c r="H317" s="658"/>
      <c r="I317" s="678">
        <f t="shared" si="27"/>
        <v>15</v>
      </c>
      <c r="J317" s="676"/>
      <c r="K317" s="656">
        <f t="shared" si="28"/>
        <v>15</v>
      </c>
      <c r="L317" s="679"/>
      <c r="M317" s="16" t="str">
        <f t="shared" si="29"/>
        <v>Juin</v>
      </c>
    </row>
    <row r="318" spans="1:13" ht="18.75">
      <c r="A318" s="13">
        <v>311</v>
      </c>
      <c r="B318" s="625" t="s">
        <v>2752</v>
      </c>
      <c r="C318" s="625" t="s">
        <v>2753</v>
      </c>
      <c r="D318" s="630">
        <v>14</v>
      </c>
      <c r="E318" s="178"/>
      <c r="F318" s="656">
        <f t="shared" si="25"/>
        <v>7</v>
      </c>
      <c r="G318" s="677">
        <f t="shared" si="26"/>
        <v>21</v>
      </c>
      <c r="H318" s="658"/>
      <c r="I318" s="678">
        <f t="shared" si="27"/>
        <v>21</v>
      </c>
      <c r="J318" s="676"/>
      <c r="K318" s="656">
        <f t="shared" si="28"/>
        <v>21</v>
      </c>
      <c r="L318" s="679"/>
      <c r="M318" s="16" t="str">
        <f t="shared" si="29"/>
        <v>Juin</v>
      </c>
    </row>
    <row r="319" spans="1:13" ht="18.75">
      <c r="A319" s="13">
        <v>312</v>
      </c>
      <c r="B319" s="625" t="s">
        <v>1835</v>
      </c>
      <c r="C319" s="625" t="s">
        <v>2754</v>
      </c>
      <c r="D319" s="630">
        <v>5</v>
      </c>
      <c r="E319" s="178"/>
      <c r="F319" s="656">
        <f t="shared" si="25"/>
        <v>2.5</v>
      </c>
      <c r="G319" s="677">
        <f t="shared" si="26"/>
        <v>7.5</v>
      </c>
      <c r="H319" s="658"/>
      <c r="I319" s="678">
        <f t="shared" si="27"/>
        <v>7.5</v>
      </c>
      <c r="J319" s="676"/>
      <c r="K319" s="656">
        <f t="shared" si="28"/>
        <v>7.5</v>
      </c>
      <c r="L319" s="679"/>
      <c r="M319" s="16" t="str">
        <f t="shared" si="29"/>
        <v>Juin</v>
      </c>
    </row>
    <row r="320" spans="1:13" ht="18.75">
      <c r="A320" s="13">
        <v>313</v>
      </c>
      <c r="B320" s="625" t="s">
        <v>2755</v>
      </c>
      <c r="C320" s="625" t="s">
        <v>2756</v>
      </c>
      <c r="D320" s="630">
        <v>4</v>
      </c>
      <c r="E320" s="178"/>
      <c r="F320" s="656">
        <f t="shared" si="25"/>
        <v>2</v>
      </c>
      <c r="G320" s="677">
        <f t="shared" si="26"/>
        <v>6</v>
      </c>
      <c r="H320" s="658"/>
      <c r="I320" s="678">
        <f t="shared" si="27"/>
        <v>6</v>
      </c>
      <c r="J320" s="676"/>
      <c r="K320" s="656">
        <f t="shared" si="28"/>
        <v>6</v>
      </c>
      <c r="L320" s="679"/>
      <c r="M320" s="16" t="str">
        <f t="shared" si="29"/>
        <v>Juin</v>
      </c>
    </row>
    <row r="321" spans="1:13" ht="18.75">
      <c r="A321" s="13">
        <v>314</v>
      </c>
      <c r="B321" s="625" t="s">
        <v>1843</v>
      </c>
      <c r="C321" s="625" t="s">
        <v>2757</v>
      </c>
      <c r="D321" s="630">
        <v>15.5</v>
      </c>
      <c r="E321" s="178"/>
      <c r="F321" s="656">
        <f t="shared" si="25"/>
        <v>7.75</v>
      </c>
      <c r="G321" s="677">
        <f t="shared" si="26"/>
        <v>23.25</v>
      </c>
      <c r="H321" s="658"/>
      <c r="I321" s="678">
        <f t="shared" si="27"/>
        <v>23.25</v>
      </c>
      <c r="J321" s="676"/>
      <c r="K321" s="656">
        <f t="shared" si="28"/>
        <v>23.25</v>
      </c>
      <c r="L321" s="679"/>
      <c r="M321" s="16" t="str">
        <f t="shared" si="29"/>
        <v>Juin</v>
      </c>
    </row>
    <row r="322" spans="1:13" ht="18.75">
      <c r="A322" s="13">
        <v>315</v>
      </c>
      <c r="B322" s="625" t="s">
        <v>2758</v>
      </c>
      <c r="C322" s="625" t="s">
        <v>2759</v>
      </c>
      <c r="D322" s="630">
        <v>6</v>
      </c>
      <c r="E322" s="178"/>
      <c r="F322" s="656">
        <f t="shared" si="25"/>
        <v>3</v>
      </c>
      <c r="G322" s="677">
        <f t="shared" si="26"/>
        <v>9</v>
      </c>
      <c r="H322" s="658"/>
      <c r="I322" s="678">
        <f t="shared" si="27"/>
        <v>9</v>
      </c>
      <c r="J322" s="676"/>
      <c r="K322" s="656">
        <f t="shared" si="28"/>
        <v>9</v>
      </c>
      <c r="L322" s="679"/>
      <c r="M322" s="16" t="str">
        <f t="shared" si="29"/>
        <v>Juin</v>
      </c>
    </row>
    <row r="323" spans="1:13" ht="18.75">
      <c r="A323" s="13">
        <v>316</v>
      </c>
      <c r="B323" s="625" t="s">
        <v>297</v>
      </c>
      <c r="C323" s="625" t="s">
        <v>2638</v>
      </c>
      <c r="D323" s="630">
        <v>6</v>
      </c>
      <c r="E323" s="178"/>
      <c r="F323" s="656">
        <f t="shared" si="25"/>
        <v>3</v>
      </c>
      <c r="G323" s="677">
        <f t="shared" si="26"/>
        <v>9</v>
      </c>
      <c r="H323" s="658"/>
      <c r="I323" s="678">
        <f t="shared" si="27"/>
        <v>9</v>
      </c>
      <c r="J323" s="676"/>
      <c r="K323" s="656">
        <f t="shared" si="28"/>
        <v>9</v>
      </c>
      <c r="L323" s="679"/>
      <c r="M323" s="16" t="str">
        <f t="shared" si="29"/>
        <v>Juin</v>
      </c>
    </row>
    <row r="324" spans="1:13" ht="18.75">
      <c r="A324" s="13">
        <v>317</v>
      </c>
      <c r="B324" s="625" t="s">
        <v>1855</v>
      </c>
      <c r="C324" s="625" t="s">
        <v>2730</v>
      </c>
      <c r="D324" s="627">
        <v>1.5</v>
      </c>
      <c r="E324" s="178"/>
      <c r="F324" s="656">
        <f t="shared" si="25"/>
        <v>0.75</v>
      </c>
      <c r="G324" s="677">
        <f t="shared" si="26"/>
        <v>2.25</v>
      </c>
      <c r="H324" s="658"/>
      <c r="I324" s="678">
        <f t="shared" si="27"/>
        <v>2.25</v>
      </c>
      <c r="J324" s="676"/>
      <c r="K324" s="656">
        <f t="shared" si="28"/>
        <v>2.25</v>
      </c>
      <c r="L324" s="679"/>
      <c r="M324" s="16" t="str">
        <f t="shared" si="29"/>
        <v>Juin</v>
      </c>
    </row>
    <row r="325" spans="1:13" ht="18.75">
      <c r="A325" s="13">
        <v>318</v>
      </c>
      <c r="B325" s="625" t="s">
        <v>2760</v>
      </c>
      <c r="C325" s="625" t="s">
        <v>2761</v>
      </c>
      <c r="D325" s="630">
        <v>4.5</v>
      </c>
      <c r="E325" s="178"/>
      <c r="F325" s="656">
        <f t="shared" si="25"/>
        <v>2.25</v>
      </c>
      <c r="G325" s="677">
        <f t="shared" si="26"/>
        <v>6.75</v>
      </c>
      <c r="H325" s="658"/>
      <c r="I325" s="678">
        <f t="shared" si="27"/>
        <v>6.75</v>
      </c>
      <c r="J325" s="676"/>
      <c r="K325" s="656">
        <f t="shared" si="28"/>
        <v>6.75</v>
      </c>
      <c r="L325" s="679"/>
      <c r="M325" s="16" t="str">
        <f t="shared" si="29"/>
        <v>Juin</v>
      </c>
    </row>
    <row r="326" spans="1:13" ht="18.75">
      <c r="A326" s="13">
        <v>319</v>
      </c>
      <c r="B326" s="625" t="s">
        <v>1865</v>
      </c>
      <c r="C326" s="625" t="s">
        <v>2762</v>
      </c>
      <c r="D326" s="630">
        <v>12</v>
      </c>
      <c r="E326" s="178"/>
      <c r="F326" s="656">
        <f t="shared" si="25"/>
        <v>6</v>
      </c>
      <c r="G326" s="677">
        <f t="shared" si="26"/>
        <v>18</v>
      </c>
      <c r="H326" s="658"/>
      <c r="I326" s="678">
        <f t="shared" si="27"/>
        <v>18</v>
      </c>
      <c r="J326" s="676"/>
      <c r="K326" s="656">
        <f t="shared" si="28"/>
        <v>18</v>
      </c>
      <c r="L326" s="679"/>
      <c r="M326" s="16" t="str">
        <f t="shared" si="29"/>
        <v>Juin</v>
      </c>
    </row>
    <row r="327" spans="1:13" ht="18.75">
      <c r="A327" s="13">
        <v>320</v>
      </c>
      <c r="B327" s="625" t="s">
        <v>2763</v>
      </c>
      <c r="C327" s="625" t="s">
        <v>2480</v>
      </c>
      <c r="D327" s="630">
        <v>13.5</v>
      </c>
      <c r="E327" s="178"/>
      <c r="F327" s="656">
        <f t="shared" si="25"/>
        <v>6.75</v>
      </c>
      <c r="G327" s="677">
        <f t="shared" si="26"/>
        <v>20.25</v>
      </c>
      <c r="H327" s="658"/>
      <c r="I327" s="678">
        <f t="shared" si="27"/>
        <v>20.25</v>
      </c>
      <c r="J327" s="676"/>
      <c r="K327" s="656">
        <f t="shared" si="28"/>
        <v>20.25</v>
      </c>
      <c r="L327" s="679"/>
      <c r="M327" s="16" t="str">
        <f t="shared" si="29"/>
        <v>Juin</v>
      </c>
    </row>
    <row r="328" spans="1:13" ht="18.75">
      <c r="A328" s="13">
        <v>321</v>
      </c>
      <c r="B328" s="625" t="s">
        <v>2764</v>
      </c>
      <c r="C328" s="625" t="s">
        <v>2449</v>
      </c>
      <c r="D328" s="630">
        <v>7.5</v>
      </c>
      <c r="E328" s="178"/>
      <c r="F328" s="656">
        <f t="shared" si="25"/>
        <v>3.75</v>
      </c>
      <c r="G328" s="677">
        <f t="shared" si="26"/>
        <v>11.25</v>
      </c>
      <c r="H328" s="658"/>
      <c r="I328" s="678">
        <f t="shared" si="27"/>
        <v>11.25</v>
      </c>
      <c r="J328" s="676"/>
      <c r="K328" s="656">
        <f t="shared" si="28"/>
        <v>11.25</v>
      </c>
      <c r="L328" s="679"/>
      <c r="M328" s="16" t="str">
        <f t="shared" si="29"/>
        <v>Juin</v>
      </c>
    </row>
    <row r="329" spans="1:13" ht="18.75">
      <c r="A329" s="13">
        <v>322</v>
      </c>
      <c r="B329" s="625" t="s">
        <v>2765</v>
      </c>
      <c r="C329" s="625" t="s">
        <v>2766</v>
      </c>
      <c r="D329" s="630">
        <v>9</v>
      </c>
      <c r="E329" s="178"/>
      <c r="F329" s="656">
        <f t="shared" ref="F329:F392" si="30">IF(AND(D329=0,E329=0),L329/3,(D329+E329)/2)</f>
        <v>4.5</v>
      </c>
      <c r="G329" s="677">
        <f t="shared" ref="G329:G392" si="31">F329*3</f>
        <v>13.5</v>
      </c>
      <c r="H329" s="658"/>
      <c r="I329" s="678">
        <f t="shared" ref="I329:I392" si="32">MAX(G329,H329*3)</f>
        <v>13.5</v>
      </c>
      <c r="J329" s="676"/>
      <c r="K329" s="656">
        <f t="shared" ref="K329:K392" si="33">MAX(I329,J329*3)</f>
        <v>13.5</v>
      </c>
      <c r="L329" s="679"/>
      <c r="M329" s="16" t="str">
        <f t="shared" ref="M329:M392" si="34">IF(ISBLANK(J329),IF(ISBLANK(H329),"Juin","Synthèse"),"Rattrapage")</f>
        <v>Juin</v>
      </c>
    </row>
    <row r="330" spans="1:13" ht="18.75">
      <c r="A330" s="13">
        <v>323</v>
      </c>
      <c r="B330" s="625" t="s">
        <v>1879</v>
      </c>
      <c r="C330" s="625" t="s">
        <v>2767</v>
      </c>
      <c r="D330" s="630">
        <v>5.5</v>
      </c>
      <c r="E330" s="178"/>
      <c r="F330" s="656">
        <f t="shared" si="30"/>
        <v>2.75</v>
      </c>
      <c r="G330" s="677">
        <f t="shared" si="31"/>
        <v>8.25</v>
      </c>
      <c r="H330" s="658"/>
      <c r="I330" s="678">
        <f t="shared" si="32"/>
        <v>8.25</v>
      </c>
      <c r="J330" s="676"/>
      <c r="K330" s="656">
        <f t="shared" si="33"/>
        <v>8.25</v>
      </c>
      <c r="L330" s="679"/>
      <c r="M330" s="16" t="str">
        <f t="shared" si="34"/>
        <v>Juin</v>
      </c>
    </row>
    <row r="331" spans="1:13" ht="18.75">
      <c r="A331" s="13">
        <v>324</v>
      </c>
      <c r="B331" s="625" t="s">
        <v>2768</v>
      </c>
      <c r="C331" s="625" t="s">
        <v>2769</v>
      </c>
      <c r="D331" s="630">
        <v>1.5</v>
      </c>
      <c r="E331" s="178"/>
      <c r="F331" s="656">
        <f t="shared" si="30"/>
        <v>0.75</v>
      </c>
      <c r="G331" s="677">
        <f t="shared" si="31"/>
        <v>2.25</v>
      </c>
      <c r="H331" s="658"/>
      <c r="I331" s="678">
        <f t="shared" si="32"/>
        <v>2.25</v>
      </c>
      <c r="J331" s="676"/>
      <c r="K331" s="656">
        <f t="shared" si="33"/>
        <v>2.25</v>
      </c>
      <c r="L331" s="679"/>
      <c r="M331" s="16" t="str">
        <f t="shared" si="34"/>
        <v>Juin</v>
      </c>
    </row>
    <row r="332" spans="1:13" ht="18.75">
      <c r="A332" s="13">
        <v>325</v>
      </c>
      <c r="B332" s="625" t="s">
        <v>1883</v>
      </c>
      <c r="C332" s="625" t="s">
        <v>2470</v>
      </c>
      <c r="D332" s="630">
        <v>1</v>
      </c>
      <c r="E332" s="178"/>
      <c r="F332" s="656">
        <f t="shared" si="30"/>
        <v>0.5</v>
      </c>
      <c r="G332" s="677">
        <f t="shared" si="31"/>
        <v>1.5</v>
      </c>
      <c r="H332" s="658"/>
      <c r="I332" s="678">
        <f t="shared" si="32"/>
        <v>1.5</v>
      </c>
      <c r="J332" s="676"/>
      <c r="K332" s="656">
        <f t="shared" si="33"/>
        <v>1.5</v>
      </c>
      <c r="L332" s="679"/>
      <c r="M332" s="16" t="str">
        <f t="shared" si="34"/>
        <v>Juin</v>
      </c>
    </row>
    <row r="333" spans="1:13" ht="18.75">
      <c r="A333" s="13">
        <v>326</v>
      </c>
      <c r="B333" s="625" t="s">
        <v>2770</v>
      </c>
      <c r="C333" s="625" t="s">
        <v>2771</v>
      </c>
      <c r="D333" s="630">
        <v>8</v>
      </c>
      <c r="E333" s="178"/>
      <c r="F333" s="656">
        <f t="shared" si="30"/>
        <v>4</v>
      </c>
      <c r="G333" s="677">
        <f t="shared" si="31"/>
        <v>12</v>
      </c>
      <c r="H333" s="658"/>
      <c r="I333" s="678">
        <f t="shared" si="32"/>
        <v>12</v>
      </c>
      <c r="J333" s="676"/>
      <c r="K333" s="656">
        <f t="shared" si="33"/>
        <v>12</v>
      </c>
      <c r="L333" s="679"/>
      <c r="M333" s="16" t="str">
        <f t="shared" si="34"/>
        <v>Juin</v>
      </c>
    </row>
    <row r="334" spans="1:13" ht="18.75">
      <c r="A334" s="13">
        <v>327</v>
      </c>
      <c r="B334" s="625" t="s">
        <v>2772</v>
      </c>
      <c r="C334" s="625" t="s">
        <v>2567</v>
      </c>
      <c r="D334" s="630">
        <v>7</v>
      </c>
      <c r="E334" s="178"/>
      <c r="F334" s="656">
        <f t="shared" si="30"/>
        <v>3.5</v>
      </c>
      <c r="G334" s="677">
        <f t="shared" si="31"/>
        <v>10.5</v>
      </c>
      <c r="H334" s="658"/>
      <c r="I334" s="678">
        <f t="shared" si="32"/>
        <v>10.5</v>
      </c>
      <c r="J334" s="676"/>
      <c r="K334" s="656">
        <f t="shared" si="33"/>
        <v>10.5</v>
      </c>
      <c r="L334" s="679"/>
      <c r="M334" s="16" t="str">
        <f t="shared" si="34"/>
        <v>Juin</v>
      </c>
    </row>
    <row r="335" spans="1:13" ht="18.75">
      <c r="A335" s="13">
        <v>328</v>
      </c>
      <c r="B335" s="625" t="s">
        <v>2773</v>
      </c>
      <c r="C335" s="625" t="s">
        <v>2643</v>
      </c>
      <c r="D335" s="630">
        <v>8</v>
      </c>
      <c r="E335" s="178"/>
      <c r="F335" s="656">
        <f t="shared" si="30"/>
        <v>4</v>
      </c>
      <c r="G335" s="677">
        <f t="shared" si="31"/>
        <v>12</v>
      </c>
      <c r="H335" s="658"/>
      <c r="I335" s="678">
        <f t="shared" si="32"/>
        <v>12</v>
      </c>
      <c r="J335" s="676"/>
      <c r="K335" s="656">
        <f t="shared" si="33"/>
        <v>12</v>
      </c>
      <c r="L335" s="679"/>
      <c r="M335" s="16" t="str">
        <f t="shared" si="34"/>
        <v>Juin</v>
      </c>
    </row>
    <row r="336" spans="1:13" ht="18.75">
      <c r="A336" s="13">
        <v>329</v>
      </c>
      <c r="B336" s="625" t="s">
        <v>2774</v>
      </c>
      <c r="C336" s="625" t="s">
        <v>2613</v>
      </c>
      <c r="D336" s="630">
        <v>3.5</v>
      </c>
      <c r="E336" s="178"/>
      <c r="F336" s="656">
        <f t="shared" si="30"/>
        <v>1.75</v>
      </c>
      <c r="G336" s="677">
        <f t="shared" si="31"/>
        <v>5.25</v>
      </c>
      <c r="H336" s="658"/>
      <c r="I336" s="678">
        <f t="shared" si="32"/>
        <v>5.25</v>
      </c>
      <c r="J336" s="676"/>
      <c r="K336" s="656">
        <f t="shared" si="33"/>
        <v>5.25</v>
      </c>
      <c r="L336" s="679"/>
      <c r="M336" s="16" t="str">
        <f t="shared" si="34"/>
        <v>Juin</v>
      </c>
    </row>
    <row r="337" spans="1:13" ht="18.75">
      <c r="A337" s="13">
        <v>330</v>
      </c>
      <c r="B337" s="625" t="s">
        <v>301</v>
      </c>
      <c r="C337" s="625" t="s">
        <v>2585</v>
      </c>
      <c r="D337" s="630">
        <v>1</v>
      </c>
      <c r="E337" s="178"/>
      <c r="F337" s="656">
        <f t="shared" si="30"/>
        <v>0.5</v>
      </c>
      <c r="G337" s="677">
        <f t="shared" si="31"/>
        <v>1.5</v>
      </c>
      <c r="H337" s="658"/>
      <c r="I337" s="678">
        <f t="shared" si="32"/>
        <v>1.5</v>
      </c>
      <c r="J337" s="676"/>
      <c r="K337" s="656">
        <f t="shared" si="33"/>
        <v>1.5</v>
      </c>
      <c r="L337" s="679"/>
      <c r="M337" s="16" t="str">
        <f t="shared" si="34"/>
        <v>Juin</v>
      </c>
    </row>
    <row r="338" spans="1:13" ht="18.75">
      <c r="A338" s="13">
        <v>331</v>
      </c>
      <c r="B338" s="625" t="s">
        <v>304</v>
      </c>
      <c r="C338" s="625" t="s">
        <v>2775</v>
      </c>
      <c r="D338" s="630">
        <v>13.5</v>
      </c>
      <c r="E338" s="178"/>
      <c r="F338" s="656">
        <f t="shared" si="30"/>
        <v>6.75</v>
      </c>
      <c r="G338" s="677">
        <f t="shared" si="31"/>
        <v>20.25</v>
      </c>
      <c r="H338" s="658"/>
      <c r="I338" s="678">
        <f t="shared" si="32"/>
        <v>20.25</v>
      </c>
      <c r="J338" s="676"/>
      <c r="K338" s="656">
        <f t="shared" si="33"/>
        <v>20.25</v>
      </c>
      <c r="L338" s="679"/>
      <c r="M338" s="16" t="str">
        <f t="shared" si="34"/>
        <v>Juin</v>
      </c>
    </row>
    <row r="339" spans="1:13" ht="18.75">
      <c r="A339" s="13">
        <v>332</v>
      </c>
      <c r="B339" s="625" t="s">
        <v>2776</v>
      </c>
      <c r="C339" s="625" t="s">
        <v>2777</v>
      </c>
      <c r="D339" s="630">
        <v>9</v>
      </c>
      <c r="E339" s="178"/>
      <c r="F339" s="656">
        <f t="shared" si="30"/>
        <v>4.5</v>
      </c>
      <c r="G339" s="677">
        <f t="shared" si="31"/>
        <v>13.5</v>
      </c>
      <c r="H339" s="658"/>
      <c r="I339" s="678">
        <f t="shared" si="32"/>
        <v>13.5</v>
      </c>
      <c r="J339" s="676"/>
      <c r="K339" s="656">
        <f t="shared" si="33"/>
        <v>13.5</v>
      </c>
      <c r="L339" s="679"/>
      <c r="M339" s="16" t="str">
        <f t="shared" si="34"/>
        <v>Juin</v>
      </c>
    </row>
    <row r="340" spans="1:13" ht="18.75">
      <c r="A340" s="13">
        <v>333</v>
      </c>
      <c r="B340" s="625" t="s">
        <v>2778</v>
      </c>
      <c r="C340" s="625" t="s">
        <v>2474</v>
      </c>
      <c r="D340" s="630">
        <v>9.5</v>
      </c>
      <c r="E340" s="178"/>
      <c r="F340" s="656">
        <f t="shared" si="30"/>
        <v>4.75</v>
      </c>
      <c r="G340" s="677">
        <f t="shared" si="31"/>
        <v>14.25</v>
      </c>
      <c r="H340" s="658"/>
      <c r="I340" s="678">
        <f t="shared" si="32"/>
        <v>14.25</v>
      </c>
      <c r="J340" s="676"/>
      <c r="K340" s="656">
        <f t="shared" si="33"/>
        <v>14.25</v>
      </c>
      <c r="L340" s="679"/>
      <c r="M340" s="16" t="str">
        <f t="shared" si="34"/>
        <v>Juin</v>
      </c>
    </row>
    <row r="341" spans="1:13" ht="18.75">
      <c r="A341" s="13">
        <v>334</v>
      </c>
      <c r="B341" s="625" t="s">
        <v>2778</v>
      </c>
      <c r="C341" s="625" t="s">
        <v>2779</v>
      </c>
      <c r="D341" s="630">
        <v>7</v>
      </c>
      <c r="E341" s="178"/>
      <c r="F341" s="656">
        <f t="shared" si="30"/>
        <v>3.5</v>
      </c>
      <c r="G341" s="677">
        <f t="shared" si="31"/>
        <v>10.5</v>
      </c>
      <c r="H341" s="658"/>
      <c r="I341" s="678">
        <f t="shared" si="32"/>
        <v>10.5</v>
      </c>
      <c r="J341" s="676"/>
      <c r="K341" s="656">
        <f t="shared" si="33"/>
        <v>10.5</v>
      </c>
      <c r="L341" s="679"/>
      <c r="M341" s="16" t="str">
        <f t="shared" si="34"/>
        <v>Juin</v>
      </c>
    </row>
    <row r="342" spans="1:13" ht="18.75">
      <c r="A342" s="13">
        <v>335</v>
      </c>
      <c r="B342" s="625" t="s">
        <v>2780</v>
      </c>
      <c r="C342" s="625" t="s">
        <v>2781</v>
      </c>
      <c r="D342" s="630">
        <v>9</v>
      </c>
      <c r="E342" s="178"/>
      <c r="F342" s="656">
        <f t="shared" si="30"/>
        <v>4.5</v>
      </c>
      <c r="G342" s="677">
        <f t="shared" si="31"/>
        <v>13.5</v>
      </c>
      <c r="H342" s="658"/>
      <c r="I342" s="678">
        <f t="shared" si="32"/>
        <v>13.5</v>
      </c>
      <c r="J342" s="676"/>
      <c r="K342" s="656">
        <f t="shared" si="33"/>
        <v>13.5</v>
      </c>
      <c r="L342" s="679"/>
      <c r="M342" s="16" t="str">
        <f t="shared" si="34"/>
        <v>Juin</v>
      </c>
    </row>
    <row r="343" spans="1:13" ht="18.75">
      <c r="A343" s="13">
        <v>336</v>
      </c>
      <c r="B343" s="625" t="s">
        <v>2782</v>
      </c>
      <c r="C343" s="625" t="s">
        <v>2783</v>
      </c>
      <c r="D343" s="633">
        <v>13</v>
      </c>
      <c r="E343" s="178"/>
      <c r="F343" s="656">
        <f t="shared" si="30"/>
        <v>6.5</v>
      </c>
      <c r="G343" s="677">
        <f t="shared" si="31"/>
        <v>19.5</v>
      </c>
      <c r="H343" s="658"/>
      <c r="I343" s="678">
        <f t="shared" si="32"/>
        <v>19.5</v>
      </c>
      <c r="J343" s="676"/>
      <c r="K343" s="656">
        <f t="shared" si="33"/>
        <v>19.5</v>
      </c>
      <c r="L343" s="679"/>
      <c r="M343" s="16" t="str">
        <f t="shared" si="34"/>
        <v>Juin</v>
      </c>
    </row>
    <row r="344" spans="1:13" ht="18.75">
      <c r="A344" s="13">
        <v>337</v>
      </c>
      <c r="B344" s="625" t="s">
        <v>2784</v>
      </c>
      <c r="C344" s="625" t="s">
        <v>2785</v>
      </c>
      <c r="D344" s="630">
        <v>12.5</v>
      </c>
      <c r="E344" s="178"/>
      <c r="F344" s="656">
        <f t="shared" si="30"/>
        <v>6.25</v>
      </c>
      <c r="G344" s="677">
        <f t="shared" si="31"/>
        <v>18.75</v>
      </c>
      <c r="H344" s="658"/>
      <c r="I344" s="678">
        <f t="shared" si="32"/>
        <v>18.75</v>
      </c>
      <c r="J344" s="676"/>
      <c r="K344" s="656">
        <f t="shared" si="33"/>
        <v>18.75</v>
      </c>
      <c r="L344" s="679"/>
      <c r="M344" s="16" t="str">
        <f t="shared" si="34"/>
        <v>Juin</v>
      </c>
    </row>
    <row r="345" spans="1:13" ht="18.75">
      <c r="A345" s="13">
        <v>338</v>
      </c>
      <c r="B345" s="625" t="s">
        <v>308</v>
      </c>
      <c r="C345" s="625" t="s">
        <v>2786</v>
      </c>
      <c r="D345" s="630">
        <v>8</v>
      </c>
      <c r="E345" s="178"/>
      <c r="F345" s="656">
        <f t="shared" si="30"/>
        <v>4</v>
      </c>
      <c r="G345" s="677">
        <f t="shared" si="31"/>
        <v>12</v>
      </c>
      <c r="H345" s="658"/>
      <c r="I345" s="678">
        <f t="shared" si="32"/>
        <v>12</v>
      </c>
      <c r="J345" s="676"/>
      <c r="K345" s="656">
        <f t="shared" si="33"/>
        <v>12</v>
      </c>
      <c r="L345" s="679"/>
      <c r="M345" s="16" t="str">
        <f t="shared" si="34"/>
        <v>Juin</v>
      </c>
    </row>
    <row r="346" spans="1:13" ht="18.75">
      <c r="A346" s="13">
        <v>339</v>
      </c>
      <c r="B346" s="625" t="s">
        <v>308</v>
      </c>
      <c r="C346" s="625" t="s">
        <v>2596</v>
      </c>
      <c r="D346" s="630">
        <v>10</v>
      </c>
      <c r="E346" s="178"/>
      <c r="F346" s="656">
        <f t="shared" si="30"/>
        <v>5</v>
      </c>
      <c r="G346" s="677">
        <f t="shared" si="31"/>
        <v>15</v>
      </c>
      <c r="H346" s="658"/>
      <c r="I346" s="678">
        <f t="shared" si="32"/>
        <v>15</v>
      </c>
      <c r="J346" s="676"/>
      <c r="K346" s="656">
        <f t="shared" si="33"/>
        <v>15</v>
      </c>
      <c r="L346" s="679"/>
      <c r="M346" s="16" t="str">
        <f t="shared" si="34"/>
        <v>Juin</v>
      </c>
    </row>
    <row r="347" spans="1:13" ht="18.75">
      <c r="A347" s="13">
        <v>340</v>
      </c>
      <c r="B347" s="625" t="s">
        <v>310</v>
      </c>
      <c r="C347" s="625" t="s">
        <v>2787</v>
      </c>
      <c r="D347" s="630">
        <v>4.5</v>
      </c>
      <c r="E347" s="178"/>
      <c r="F347" s="656">
        <f t="shared" si="30"/>
        <v>2.25</v>
      </c>
      <c r="G347" s="677">
        <f t="shared" si="31"/>
        <v>6.75</v>
      </c>
      <c r="H347" s="658"/>
      <c r="I347" s="678">
        <f t="shared" si="32"/>
        <v>6.75</v>
      </c>
      <c r="J347" s="676"/>
      <c r="K347" s="656">
        <f t="shared" si="33"/>
        <v>6.75</v>
      </c>
      <c r="L347" s="679"/>
      <c r="M347" s="16" t="str">
        <f t="shared" si="34"/>
        <v>Juin</v>
      </c>
    </row>
    <row r="348" spans="1:13" ht="18.75">
      <c r="A348" s="13">
        <v>341</v>
      </c>
      <c r="B348" s="625" t="s">
        <v>311</v>
      </c>
      <c r="C348" s="625" t="s">
        <v>312</v>
      </c>
      <c r="D348" s="630">
        <v>0.5</v>
      </c>
      <c r="E348" s="178"/>
      <c r="F348" s="656">
        <f t="shared" si="30"/>
        <v>0.25</v>
      </c>
      <c r="G348" s="677">
        <f t="shared" si="31"/>
        <v>0.75</v>
      </c>
      <c r="H348" s="658"/>
      <c r="I348" s="678">
        <f t="shared" si="32"/>
        <v>0.75</v>
      </c>
      <c r="J348" s="676"/>
      <c r="K348" s="656">
        <f t="shared" si="33"/>
        <v>0.75</v>
      </c>
      <c r="L348" s="679"/>
      <c r="M348" s="16" t="str">
        <f t="shared" si="34"/>
        <v>Juin</v>
      </c>
    </row>
    <row r="349" spans="1:13" ht="18.75">
      <c r="A349" s="13">
        <v>342</v>
      </c>
      <c r="B349" s="625" t="s">
        <v>1955</v>
      </c>
      <c r="C349" s="625" t="s">
        <v>2788</v>
      </c>
      <c r="D349" s="631">
        <v>13</v>
      </c>
      <c r="E349" s="178"/>
      <c r="F349" s="656">
        <f t="shared" si="30"/>
        <v>6.5</v>
      </c>
      <c r="G349" s="677">
        <f t="shared" si="31"/>
        <v>19.5</v>
      </c>
      <c r="H349" s="658"/>
      <c r="I349" s="678">
        <f t="shared" si="32"/>
        <v>19.5</v>
      </c>
      <c r="J349" s="676"/>
      <c r="K349" s="656">
        <f t="shared" si="33"/>
        <v>19.5</v>
      </c>
      <c r="L349" s="679"/>
      <c r="M349" s="16" t="str">
        <f t="shared" si="34"/>
        <v>Juin</v>
      </c>
    </row>
    <row r="350" spans="1:13" ht="18.75">
      <c r="A350" s="13">
        <v>343</v>
      </c>
      <c r="B350" s="625" t="s">
        <v>1960</v>
      </c>
      <c r="C350" s="625" t="s">
        <v>2789</v>
      </c>
      <c r="D350" s="630">
        <v>9.5</v>
      </c>
      <c r="E350" s="178"/>
      <c r="F350" s="656">
        <f t="shared" si="30"/>
        <v>4.75</v>
      </c>
      <c r="G350" s="677">
        <f t="shared" si="31"/>
        <v>14.25</v>
      </c>
      <c r="H350" s="658"/>
      <c r="I350" s="678">
        <f t="shared" si="32"/>
        <v>14.25</v>
      </c>
      <c r="J350" s="676"/>
      <c r="K350" s="656">
        <f t="shared" si="33"/>
        <v>14.25</v>
      </c>
      <c r="L350" s="679"/>
      <c r="M350" s="16" t="str">
        <f t="shared" si="34"/>
        <v>Juin</v>
      </c>
    </row>
    <row r="351" spans="1:13" ht="18.75">
      <c r="A351" s="13">
        <v>344</v>
      </c>
      <c r="B351" s="625" t="s">
        <v>316</v>
      </c>
      <c r="C351" s="625" t="s">
        <v>2790</v>
      </c>
      <c r="D351" s="630">
        <v>4.5</v>
      </c>
      <c r="E351" s="178"/>
      <c r="F351" s="656">
        <f t="shared" si="30"/>
        <v>2.25</v>
      </c>
      <c r="G351" s="677">
        <f t="shared" si="31"/>
        <v>6.75</v>
      </c>
      <c r="H351" s="658"/>
      <c r="I351" s="678">
        <f t="shared" si="32"/>
        <v>6.75</v>
      </c>
      <c r="J351" s="676"/>
      <c r="K351" s="656">
        <f t="shared" si="33"/>
        <v>6.75</v>
      </c>
      <c r="L351" s="679"/>
      <c r="M351" s="16" t="str">
        <f t="shared" si="34"/>
        <v>Juin</v>
      </c>
    </row>
    <row r="352" spans="1:13" ht="18.75">
      <c r="A352" s="13">
        <v>345</v>
      </c>
      <c r="B352" s="625" t="s">
        <v>2791</v>
      </c>
      <c r="C352" s="625" t="s">
        <v>2792</v>
      </c>
      <c r="D352" s="630">
        <v>9</v>
      </c>
      <c r="E352" s="178"/>
      <c r="F352" s="656">
        <f t="shared" si="30"/>
        <v>4.5</v>
      </c>
      <c r="G352" s="677">
        <f t="shared" si="31"/>
        <v>13.5</v>
      </c>
      <c r="H352" s="658"/>
      <c r="I352" s="678">
        <f t="shared" si="32"/>
        <v>13.5</v>
      </c>
      <c r="J352" s="676"/>
      <c r="K352" s="656">
        <f t="shared" si="33"/>
        <v>13.5</v>
      </c>
      <c r="L352" s="679"/>
      <c r="M352" s="16" t="str">
        <f t="shared" si="34"/>
        <v>Juin</v>
      </c>
    </row>
    <row r="353" spans="1:13" ht="18.75">
      <c r="A353" s="13">
        <v>346</v>
      </c>
      <c r="B353" s="625" t="s">
        <v>1978</v>
      </c>
      <c r="C353" s="625" t="s">
        <v>2793</v>
      </c>
      <c r="D353" s="630">
        <v>3.5</v>
      </c>
      <c r="E353" s="178"/>
      <c r="F353" s="656">
        <f t="shared" si="30"/>
        <v>1.75</v>
      </c>
      <c r="G353" s="677">
        <f t="shared" si="31"/>
        <v>5.25</v>
      </c>
      <c r="H353" s="658"/>
      <c r="I353" s="678">
        <f t="shared" si="32"/>
        <v>5.25</v>
      </c>
      <c r="J353" s="676"/>
      <c r="K353" s="656">
        <f t="shared" si="33"/>
        <v>5.25</v>
      </c>
      <c r="L353" s="679"/>
      <c r="M353" s="16" t="str">
        <f t="shared" si="34"/>
        <v>Juin</v>
      </c>
    </row>
    <row r="354" spans="1:13" ht="18.75">
      <c r="A354" s="13">
        <v>347</v>
      </c>
      <c r="B354" s="625" t="s">
        <v>2794</v>
      </c>
      <c r="C354" s="625" t="s">
        <v>2795</v>
      </c>
      <c r="D354" s="630">
        <v>16.5</v>
      </c>
      <c r="E354" s="178"/>
      <c r="F354" s="656">
        <f t="shared" si="30"/>
        <v>8.25</v>
      </c>
      <c r="G354" s="677">
        <f t="shared" si="31"/>
        <v>24.75</v>
      </c>
      <c r="H354" s="658"/>
      <c r="I354" s="678">
        <f t="shared" si="32"/>
        <v>24.75</v>
      </c>
      <c r="J354" s="676"/>
      <c r="K354" s="656">
        <f t="shared" si="33"/>
        <v>24.75</v>
      </c>
      <c r="L354" s="679"/>
      <c r="M354" s="16" t="str">
        <f t="shared" si="34"/>
        <v>Juin</v>
      </c>
    </row>
    <row r="355" spans="1:13" ht="18.75">
      <c r="A355" s="13">
        <v>348</v>
      </c>
      <c r="B355" s="625" t="s">
        <v>1986</v>
      </c>
      <c r="C355" s="625" t="s">
        <v>2796</v>
      </c>
      <c r="D355" s="630">
        <v>8.5</v>
      </c>
      <c r="E355" s="178"/>
      <c r="F355" s="656">
        <f t="shared" si="30"/>
        <v>4.25</v>
      </c>
      <c r="G355" s="677">
        <f t="shared" si="31"/>
        <v>12.75</v>
      </c>
      <c r="H355" s="658"/>
      <c r="I355" s="678">
        <f t="shared" si="32"/>
        <v>12.75</v>
      </c>
      <c r="J355" s="676"/>
      <c r="K355" s="656">
        <f t="shared" si="33"/>
        <v>12.75</v>
      </c>
      <c r="L355" s="679"/>
      <c r="M355" s="16" t="str">
        <f t="shared" si="34"/>
        <v>Juin</v>
      </c>
    </row>
    <row r="356" spans="1:13" ht="18.75">
      <c r="A356" s="13">
        <v>349</v>
      </c>
      <c r="B356" s="625" t="s">
        <v>321</v>
      </c>
      <c r="C356" s="625" t="s">
        <v>2797</v>
      </c>
      <c r="D356" s="630">
        <v>1</v>
      </c>
      <c r="E356" s="178"/>
      <c r="F356" s="656">
        <f t="shared" si="30"/>
        <v>0.5</v>
      </c>
      <c r="G356" s="677">
        <f t="shared" si="31"/>
        <v>1.5</v>
      </c>
      <c r="H356" s="658"/>
      <c r="I356" s="678">
        <f t="shared" si="32"/>
        <v>1.5</v>
      </c>
      <c r="J356" s="676"/>
      <c r="K356" s="656">
        <f t="shared" si="33"/>
        <v>1.5</v>
      </c>
      <c r="L356" s="679"/>
      <c r="M356" s="16" t="str">
        <f t="shared" si="34"/>
        <v>Juin</v>
      </c>
    </row>
    <row r="357" spans="1:13" ht="18.75">
      <c r="A357" s="13">
        <v>350</v>
      </c>
      <c r="B357" s="625" t="s">
        <v>1995</v>
      </c>
      <c r="C357" s="625" t="s">
        <v>2779</v>
      </c>
      <c r="D357" s="630">
        <v>14.5</v>
      </c>
      <c r="E357" s="178"/>
      <c r="F357" s="656">
        <f t="shared" si="30"/>
        <v>7.25</v>
      </c>
      <c r="G357" s="677">
        <f t="shared" si="31"/>
        <v>21.75</v>
      </c>
      <c r="H357" s="658"/>
      <c r="I357" s="678">
        <f t="shared" si="32"/>
        <v>21.75</v>
      </c>
      <c r="J357" s="676"/>
      <c r="K357" s="656">
        <f t="shared" si="33"/>
        <v>21.75</v>
      </c>
      <c r="L357" s="679"/>
      <c r="M357" s="16" t="str">
        <f t="shared" si="34"/>
        <v>Juin</v>
      </c>
    </row>
    <row r="358" spans="1:13" ht="18.75">
      <c r="A358" s="13">
        <v>351</v>
      </c>
      <c r="B358" s="625" t="s">
        <v>2000</v>
      </c>
      <c r="C358" s="625" t="s">
        <v>2798</v>
      </c>
      <c r="D358" s="630">
        <v>5.5</v>
      </c>
      <c r="E358" s="178"/>
      <c r="F358" s="656">
        <f t="shared" si="30"/>
        <v>2.75</v>
      </c>
      <c r="G358" s="677">
        <f t="shared" si="31"/>
        <v>8.25</v>
      </c>
      <c r="H358" s="658"/>
      <c r="I358" s="678">
        <f t="shared" si="32"/>
        <v>8.25</v>
      </c>
      <c r="J358" s="676"/>
      <c r="K358" s="656">
        <f t="shared" si="33"/>
        <v>8.25</v>
      </c>
      <c r="L358" s="679"/>
      <c r="M358" s="16" t="str">
        <f t="shared" si="34"/>
        <v>Juin</v>
      </c>
    </row>
    <row r="359" spans="1:13" ht="18.75">
      <c r="A359" s="13">
        <v>352</v>
      </c>
      <c r="B359" s="625" t="s">
        <v>2799</v>
      </c>
      <c r="C359" s="625" t="s">
        <v>2800</v>
      </c>
      <c r="D359" s="630">
        <v>10</v>
      </c>
      <c r="E359" s="178"/>
      <c r="F359" s="656">
        <f t="shared" si="30"/>
        <v>5</v>
      </c>
      <c r="G359" s="677">
        <f t="shared" si="31"/>
        <v>15</v>
      </c>
      <c r="H359" s="658"/>
      <c r="I359" s="678">
        <f t="shared" si="32"/>
        <v>15</v>
      </c>
      <c r="J359" s="676"/>
      <c r="K359" s="656">
        <f t="shared" si="33"/>
        <v>15</v>
      </c>
      <c r="L359" s="679"/>
      <c r="M359" s="16" t="str">
        <f t="shared" si="34"/>
        <v>Juin</v>
      </c>
    </row>
    <row r="360" spans="1:13" ht="18.75">
      <c r="A360" s="13">
        <v>353</v>
      </c>
      <c r="B360" s="625" t="s">
        <v>2801</v>
      </c>
      <c r="C360" s="625" t="s">
        <v>2802</v>
      </c>
      <c r="D360" s="630">
        <v>7</v>
      </c>
      <c r="E360" s="178"/>
      <c r="F360" s="656">
        <f t="shared" si="30"/>
        <v>3.5</v>
      </c>
      <c r="G360" s="677">
        <f t="shared" si="31"/>
        <v>10.5</v>
      </c>
      <c r="H360" s="658"/>
      <c r="I360" s="678">
        <f t="shared" si="32"/>
        <v>10.5</v>
      </c>
      <c r="J360" s="676"/>
      <c r="K360" s="656">
        <f t="shared" si="33"/>
        <v>10.5</v>
      </c>
      <c r="L360" s="679"/>
      <c r="M360" s="16" t="str">
        <f t="shared" si="34"/>
        <v>Juin</v>
      </c>
    </row>
    <row r="361" spans="1:13" ht="18.75">
      <c r="A361" s="13">
        <v>354</v>
      </c>
      <c r="B361" s="625" t="s">
        <v>2803</v>
      </c>
      <c r="C361" s="625" t="s">
        <v>2463</v>
      </c>
      <c r="D361" s="630">
        <v>2.5</v>
      </c>
      <c r="E361" s="178"/>
      <c r="F361" s="656">
        <f t="shared" si="30"/>
        <v>1.25</v>
      </c>
      <c r="G361" s="677">
        <f t="shared" si="31"/>
        <v>3.75</v>
      </c>
      <c r="H361" s="658"/>
      <c r="I361" s="678">
        <f t="shared" si="32"/>
        <v>3.75</v>
      </c>
      <c r="J361" s="676"/>
      <c r="K361" s="656">
        <f t="shared" si="33"/>
        <v>3.75</v>
      </c>
      <c r="L361" s="679"/>
      <c r="M361" s="16" t="str">
        <f t="shared" si="34"/>
        <v>Juin</v>
      </c>
    </row>
    <row r="362" spans="1:13" ht="18.75">
      <c r="A362" s="13">
        <v>355</v>
      </c>
      <c r="B362" s="625" t="s">
        <v>2019</v>
      </c>
      <c r="C362" s="625" t="s">
        <v>2463</v>
      </c>
      <c r="D362" s="630">
        <v>3.5</v>
      </c>
      <c r="E362" s="178"/>
      <c r="F362" s="656">
        <f t="shared" si="30"/>
        <v>1.75</v>
      </c>
      <c r="G362" s="677">
        <f t="shared" si="31"/>
        <v>5.25</v>
      </c>
      <c r="H362" s="658"/>
      <c r="I362" s="678">
        <f t="shared" si="32"/>
        <v>5.25</v>
      </c>
      <c r="J362" s="676"/>
      <c r="K362" s="656">
        <f t="shared" si="33"/>
        <v>5.25</v>
      </c>
      <c r="L362" s="679"/>
      <c r="M362" s="16" t="str">
        <f t="shared" si="34"/>
        <v>Juin</v>
      </c>
    </row>
    <row r="363" spans="1:13" ht="18.75">
      <c r="A363" s="13">
        <v>356</v>
      </c>
      <c r="B363" s="625" t="s">
        <v>2023</v>
      </c>
      <c r="C363" s="625" t="s">
        <v>2804</v>
      </c>
      <c r="D363" s="627">
        <v>1</v>
      </c>
      <c r="E363" s="178"/>
      <c r="F363" s="656">
        <f t="shared" si="30"/>
        <v>0.5</v>
      </c>
      <c r="G363" s="677">
        <f t="shared" si="31"/>
        <v>1.5</v>
      </c>
      <c r="H363" s="658"/>
      <c r="I363" s="678">
        <f t="shared" si="32"/>
        <v>1.5</v>
      </c>
      <c r="J363" s="676"/>
      <c r="K363" s="656">
        <f t="shared" si="33"/>
        <v>1.5</v>
      </c>
      <c r="L363" s="679"/>
      <c r="M363" s="16" t="str">
        <f t="shared" si="34"/>
        <v>Juin</v>
      </c>
    </row>
    <row r="364" spans="1:13" ht="18.75">
      <c r="A364" s="13">
        <v>357</v>
      </c>
      <c r="B364" s="625" t="s">
        <v>2028</v>
      </c>
      <c r="C364" s="625" t="s">
        <v>2805</v>
      </c>
      <c r="D364" s="630">
        <v>5</v>
      </c>
      <c r="E364" s="178"/>
      <c r="F364" s="656">
        <f t="shared" si="30"/>
        <v>2.5</v>
      </c>
      <c r="G364" s="677">
        <f t="shared" si="31"/>
        <v>7.5</v>
      </c>
      <c r="H364" s="658"/>
      <c r="I364" s="678">
        <f t="shared" si="32"/>
        <v>7.5</v>
      </c>
      <c r="J364" s="676"/>
      <c r="K364" s="656">
        <f t="shared" si="33"/>
        <v>7.5</v>
      </c>
      <c r="L364" s="679"/>
      <c r="M364" s="16" t="str">
        <f t="shared" si="34"/>
        <v>Juin</v>
      </c>
    </row>
    <row r="365" spans="1:13" ht="18.75">
      <c r="A365" s="13">
        <v>358</v>
      </c>
      <c r="B365" s="625" t="s">
        <v>2806</v>
      </c>
      <c r="C365" s="625" t="s">
        <v>2493</v>
      </c>
      <c r="D365" s="630">
        <v>17</v>
      </c>
      <c r="E365" s="178"/>
      <c r="F365" s="656">
        <f t="shared" si="30"/>
        <v>8.5</v>
      </c>
      <c r="G365" s="677">
        <f t="shared" si="31"/>
        <v>25.5</v>
      </c>
      <c r="H365" s="658"/>
      <c r="I365" s="678">
        <f t="shared" si="32"/>
        <v>25.5</v>
      </c>
      <c r="J365" s="676"/>
      <c r="K365" s="656">
        <f t="shared" si="33"/>
        <v>25.5</v>
      </c>
      <c r="L365" s="679"/>
      <c r="M365" s="16" t="str">
        <f t="shared" si="34"/>
        <v>Juin</v>
      </c>
    </row>
    <row r="366" spans="1:13" ht="18.75">
      <c r="A366" s="13">
        <v>359</v>
      </c>
      <c r="B366" s="625" t="s">
        <v>2807</v>
      </c>
      <c r="C366" s="625" t="s">
        <v>2808</v>
      </c>
      <c r="D366" s="630">
        <v>7</v>
      </c>
      <c r="E366" s="178"/>
      <c r="F366" s="656">
        <f t="shared" si="30"/>
        <v>3.5</v>
      </c>
      <c r="G366" s="677">
        <f t="shared" si="31"/>
        <v>10.5</v>
      </c>
      <c r="H366" s="658"/>
      <c r="I366" s="678">
        <f t="shared" si="32"/>
        <v>10.5</v>
      </c>
      <c r="J366" s="676"/>
      <c r="K366" s="656">
        <f t="shared" si="33"/>
        <v>10.5</v>
      </c>
      <c r="L366" s="679"/>
      <c r="M366" s="16" t="str">
        <f t="shared" si="34"/>
        <v>Juin</v>
      </c>
    </row>
    <row r="367" spans="1:13" ht="18.75">
      <c r="A367" s="13">
        <v>360</v>
      </c>
      <c r="B367" s="625" t="s">
        <v>324</v>
      </c>
      <c r="C367" s="625" t="s">
        <v>2809</v>
      </c>
      <c r="D367" s="630">
        <v>12.5</v>
      </c>
      <c r="E367" s="178"/>
      <c r="F367" s="656">
        <f t="shared" si="30"/>
        <v>6.25</v>
      </c>
      <c r="G367" s="677">
        <f t="shared" si="31"/>
        <v>18.75</v>
      </c>
      <c r="H367" s="658"/>
      <c r="I367" s="678">
        <f t="shared" si="32"/>
        <v>18.75</v>
      </c>
      <c r="J367" s="676"/>
      <c r="K367" s="656">
        <f t="shared" si="33"/>
        <v>18.75</v>
      </c>
      <c r="L367" s="679"/>
      <c r="M367" s="16" t="str">
        <f t="shared" si="34"/>
        <v>Juin</v>
      </c>
    </row>
    <row r="368" spans="1:13" ht="18.75">
      <c r="A368" s="13">
        <v>361</v>
      </c>
      <c r="B368" s="625" t="s">
        <v>2810</v>
      </c>
      <c r="C368" s="625" t="s">
        <v>2811</v>
      </c>
      <c r="D368" s="630">
        <v>6</v>
      </c>
      <c r="E368" s="178"/>
      <c r="F368" s="656">
        <f t="shared" si="30"/>
        <v>3</v>
      </c>
      <c r="G368" s="677">
        <f t="shared" si="31"/>
        <v>9</v>
      </c>
      <c r="H368" s="658"/>
      <c r="I368" s="678">
        <f t="shared" si="32"/>
        <v>9</v>
      </c>
      <c r="J368" s="676"/>
      <c r="K368" s="656">
        <f t="shared" si="33"/>
        <v>9</v>
      </c>
      <c r="L368" s="679"/>
      <c r="M368" s="16" t="str">
        <f t="shared" si="34"/>
        <v>Juin</v>
      </c>
    </row>
    <row r="369" spans="1:13" ht="18.75">
      <c r="A369" s="13">
        <v>362</v>
      </c>
      <c r="B369" s="625" t="s">
        <v>2812</v>
      </c>
      <c r="C369" s="625" t="s">
        <v>2813</v>
      </c>
      <c r="D369" s="630">
        <v>11.5</v>
      </c>
      <c r="E369" s="178"/>
      <c r="F369" s="656">
        <f t="shared" si="30"/>
        <v>5.75</v>
      </c>
      <c r="G369" s="677">
        <f t="shared" si="31"/>
        <v>17.25</v>
      </c>
      <c r="H369" s="658"/>
      <c r="I369" s="678">
        <f t="shared" si="32"/>
        <v>17.25</v>
      </c>
      <c r="J369" s="676"/>
      <c r="K369" s="656">
        <f t="shared" si="33"/>
        <v>17.25</v>
      </c>
      <c r="L369" s="679"/>
      <c r="M369" s="16" t="str">
        <f t="shared" si="34"/>
        <v>Juin</v>
      </c>
    </row>
    <row r="370" spans="1:13" ht="18.75">
      <c r="A370" s="13">
        <v>363</v>
      </c>
      <c r="B370" s="625" t="s">
        <v>2814</v>
      </c>
      <c r="C370" s="625" t="s">
        <v>2815</v>
      </c>
      <c r="D370" s="630">
        <v>9.5</v>
      </c>
      <c r="E370" s="178"/>
      <c r="F370" s="656">
        <f t="shared" si="30"/>
        <v>4.75</v>
      </c>
      <c r="G370" s="677">
        <f t="shared" si="31"/>
        <v>14.25</v>
      </c>
      <c r="H370" s="658"/>
      <c r="I370" s="678">
        <f t="shared" si="32"/>
        <v>14.25</v>
      </c>
      <c r="J370" s="676"/>
      <c r="K370" s="656">
        <f t="shared" si="33"/>
        <v>14.25</v>
      </c>
      <c r="L370" s="679"/>
      <c r="M370" s="16" t="str">
        <f t="shared" si="34"/>
        <v>Juin</v>
      </c>
    </row>
    <row r="371" spans="1:13" ht="18.75">
      <c r="A371" s="13">
        <v>364</v>
      </c>
      <c r="B371" s="625" t="s">
        <v>2816</v>
      </c>
      <c r="C371" s="625" t="s">
        <v>2443</v>
      </c>
      <c r="D371" s="630">
        <v>12</v>
      </c>
      <c r="E371" s="178"/>
      <c r="F371" s="656">
        <f t="shared" si="30"/>
        <v>6</v>
      </c>
      <c r="G371" s="677">
        <f t="shared" si="31"/>
        <v>18</v>
      </c>
      <c r="H371" s="658"/>
      <c r="I371" s="678">
        <f t="shared" si="32"/>
        <v>18</v>
      </c>
      <c r="J371" s="676"/>
      <c r="K371" s="656">
        <f t="shared" si="33"/>
        <v>18</v>
      </c>
      <c r="L371" s="679"/>
      <c r="M371" s="16" t="str">
        <f t="shared" si="34"/>
        <v>Juin</v>
      </c>
    </row>
    <row r="372" spans="1:13" ht="18.75">
      <c r="A372" s="13">
        <v>365</v>
      </c>
      <c r="B372" s="625" t="s">
        <v>325</v>
      </c>
      <c r="C372" s="625" t="s">
        <v>2512</v>
      </c>
      <c r="D372" s="630">
        <v>0.5</v>
      </c>
      <c r="E372" s="178"/>
      <c r="F372" s="656">
        <f t="shared" si="30"/>
        <v>0.25</v>
      </c>
      <c r="G372" s="677">
        <f t="shared" si="31"/>
        <v>0.75</v>
      </c>
      <c r="H372" s="658"/>
      <c r="I372" s="678">
        <f t="shared" si="32"/>
        <v>0.75</v>
      </c>
      <c r="J372" s="676"/>
      <c r="K372" s="656">
        <f t="shared" si="33"/>
        <v>0.75</v>
      </c>
      <c r="L372" s="679"/>
      <c r="M372" s="16" t="str">
        <f t="shared" si="34"/>
        <v>Juin</v>
      </c>
    </row>
    <row r="373" spans="1:13" ht="18.75">
      <c r="A373" s="13">
        <v>366</v>
      </c>
      <c r="B373" s="625" t="s">
        <v>2817</v>
      </c>
      <c r="C373" s="625" t="s">
        <v>2818</v>
      </c>
      <c r="D373" s="630">
        <v>10.5</v>
      </c>
      <c r="E373" s="178"/>
      <c r="F373" s="656">
        <f t="shared" si="30"/>
        <v>5.25</v>
      </c>
      <c r="G373" s="677">
        <f t="shared" si="31"/>
        <v>15.75</v>
      </c>
      <c r="H373" s="658"/>
      <c r="I373" s="678">
        <f t="shared" si="32"/>
        <v>15.75</v>
      </c>
      <c r="J373" s="676"/>
      <c r="K373" s="656">
        <f t="shared" si="33"/>
        <v>15.75</v>
      </c>
      <c r="L373" s="679"/>
      <c r="M373" s="16" t="str">
        <f t="shared" si="34"/>
        <v>Juin</v>
      </c>
    </row>
    <row r="374" spans="1:13" ht="18.75">
      <c r="A374" s="13">
        <v>367</v>
      </c>
      <c r="B374" s="625" t="s">
        <v>1966</v>
      </c>
      <c r="C374" s="625" t="s">
        <v>2819</v>
      </c>
      <c r="D374" s="630">
        <v>7</v>
      </c>
      <c r="E374" s="178"/>
      <c r="F374" s="656">
        <f t="shared" si="30"/>
        <v>3.5</v>
      </c>
      <c r="G374" s="677">
        <f t="shared" si="31"/>
        <v>10.5</v>
      </c>
      <c r="H374" s="658"/>
      <c r="I374" s="678">
        <f t="shared" si="32"/>
        <v>10.5</v>
      </c>
      <c r="J374" s="676"/>
      <c r="K374" s="656">
        <f t="shared" si="33"/>
        <v>10.5</v>
      </c>
      <c r="L374" s="679"/>
      <c r="M374" s="16" t="str">
        <f t="shared" si="34"/>
        <v>Juin</v>
      </c>
    </row>
    <row r="375" spans="1:13" ht="18.75">
      <c r="A375" s="13">
        <v>368</v>
      </c>
      <c r="B375" s="625" t="s">
        <v>2069</v>
      </c>
      <c r="C375" s="625" t="s">
        <v>2521</v>
      </c>
      <c r="D375" s="630">
        <v>14</v>
      </c>
      <c r="E375" s="178"/>
      <c r="F375" s="656">
        <f t="shared" si="30"/>
        <v>7</v>
      </c>
      <c r="G375" s="677">
        <f t="shared" si="31"/>
        <v>21</v>
      </c>
      <c r="H375" s="658"/>
      <c r="I375" s="678">
        <f t="shared" si="32"/>
        <v>21</v>
      </c>
      <c r="J375" s="676"/>
      <c r="K375" s="656">
        <f t="shared" si="33"/>
        <v>21</v>
      </c>
      <c r="L375" s="679"/>
      <c r="M375" s="16" t="str">
        <f t="shared" si="34"/>
        <v>Juin</v>
      </c>
    </row>
    <row r="376" spans="1:13" ht="18.75">
      <c r="A376" s="13">
        <v>369</v>
      </c>
      <c r="B376" s="625" t="s">
        <v>2820</v>
      </c>
      <c r="C376" s="625" t="s">
        <v>2821</v>
      </c>
      <c r="D376" s="630">
        <v>6.5</v>
      </c>
      <c r="E376" s="178"/>
      <c r="F376" s="656">
        <f t="shared" si="30"/>
        <v>3.25</v>
      </c>
      <c r="G376" s="677">
        <f t="shared" si="31"/>
        <v>9.75</v>
      </c>
      <c r="H376" s="658"/>
      <c r="I376" s="678">
        <f t="shared" si="32"/>
        <v>9.75</v>
      </c>
      <c r="J376" s="676"/>
      <c r="K376" s="656">
        <f t="shared" si="33"/>
        <v>9.75</v>
      </c>
      <c r="L376" s="679"/>
      <c r="M376" s="16" t="str">
        <f t="shared" si="34"/>
        <v>Juin</v>
      </c>
    </row>
    <row r="377" spans="1:13" ht="18.75">
      <c r="A377" s="13">
        <v>370</v>
      </c>
      <c r="B377" s="625" t="s">
        <v>2822</v>
      </c>
      <c r="C377" s="625" t="s">
        <v>2823</v>
      </c>
      <c r="D377" s="630">
        <v>11</v>
      </c>
      <c r="E377" s="178"/>
      <c r="F377" s="656">
        <f t="shared" si="30"/>
        <v>5.5</v>
      </c>
      <c r="G377" s="677">
        <f t="shared" si="31"/>
        <v>16.5</v>
      </c>
      <c r="H377" s="658"/>
      <c r="I377" s="678">
        <f t="shared" si="32"/>
        <v>16.5</v>
      </c>
      <c r="J377" s="676"/>
      <c r="K377" s="656">
        <f t="shared" si="33"/>
        <v>16.5</v>
      </c>
      <c r="L377" s="679"/>
      <c r="M377" s="16" t="str">
        <f t="shared" si="34"/>
        <v>Juin</v>
      </c>
    </row>
    <row r="378" spans="1:13" ht="18.75">
      <c r="A378" s="13">
        <v>371</v>
      </c>
      <c r="B378" s="625" t="s">
        <v>2083</v>
      </c>
      <c r="C378" s="625" t="s">
        <v>2490</v>
      </c>
      <c r="D378" s="630">
        <v>12.5</v>
      </c>
      <c r="E378" s="178"/>
      <c r="F378" s="656">
        <f t="shared" si="30"/>
        <v>6.25</v>
      </c>
      <c r="G378" s="677">
        <f t="shared" si="31"/>
        <v>18.75</v>
      </c>
      <c r="H378" s="658"/>
      <c r="I378" s="678">
        <f t="shared" si="32"/>
        <v>18.75</v>
      </c>
      <c r="J378" s="676"/>
      <c r="K378" s="656">
        <f t="shared" si="33"/>
        <v>18.75</v>
      </c>
      <c r="L378" s="679"/>
      <c r="M378" s="16" t="str">
        <f t="shared" si="34"/>
        <v>Juin</v>
      </c>
    </row>
    <row r="379" spans="1:13" ht="18.75">
      <c r="A379" s="13">
        <v>372</v>
      </c>
      <c r="B379" s="625" t="s">
        <v>2083</v>
      </c>
      <c r="C379" s="625" t="s">
        <v>2419</v>
      </c>
      <c r="D379" s="630">
        <v>12.5</v>
      </c>
      <c r="E379" s="178"/>
      <c r="F379" s="656">
        <f t="shared" si="30"/>
        <v>6.25</v>
      </c>
      <c r="G379" s="677">
        <f t="shared" si="31"/>
        <v>18.75</v>
      </c>
      <c r="H379" s="658"/>
      <c r="I379" s="678">
        <f t="shared" si="32"/>
        <v>18.75</v>
      </c>
      <c r="J379" s="676"/>
      <c r="K379" s="656">
        <f t="shared" si="33"/>
        <v>18.75</v>
      </c>
      <c r="L379" s="679"/>
      <c r="M379" s="16" t="str">
        <f t="shared" si="34"/>
        <v>Juin</v>
      </c>
    </row>
    <row r="380" spans="1:13" ht="18.75">
      <c r="A380" s="13">
        <v>373</v>
      </c>
      <c r="B380" s="625" t="s">
        <v>2087</v>
      </c>
      <c r="C380" s="625" t="s">
        <v>2824</v>
      </c>
      <c r="D380" s="630">
        <v>6</v>
      </c>
      <c r="E380" s="178"/>
      <c r="F380" s="656">
        <f t="shared" si="30"/>
        <v>3</v>
      </c>
      <c r="G380" s="677">
        <f t="shared" si="31"/>
        <v>9</v>
      </c>
      <c r="H380" s="658"/>
      <c r="I380" s="678">
        <f t="shared" si="32"/>
        <v>9</v>
      </c>
      <c r="J380" s="676"/>
      <c r="K380" s="656">
        <f t="shared" si="33"/>
        <v>9</v>
      </c>
      <c r="L380" s="679"/>
      <c r="M380" s="16" t="str">
        <f t="shared" si="34"/>
        <v>Juin</v>
      </c>
    </row>
    <row r="381" spans="1:13" ht="18.75">
      <c r="A381" s="13">
        <v>374</v>
      </c>
      <c r="B381" s="625" t="s">
        <v>2825</v>
      </c>
      <c r="C381" s="625" t="s">
        <v>2565</v>
      </c>
      <c r="D381" s="630">
        <v>11</v>
      </c>
      <c r="E381" s="178"/>
      <c r="F381" s="656">
        <f t="shared" si="30"/>
        <v>5.5</v>
      </c>
      <c r="G381" s="677">
        <f t="shared" si="31"/>
        <v>16.5</v>
      </c>
      <c r="H381" s="658"/>
      <c r="I381" s="678">
        <f t="shared" si="32"/>
        <v>16.5</v>
      </c>
      <c r="J381" s="676"/>
      <c r="K381" s="656">
        <f t="shared" si="33"/>
        <v>16.5</v>
      </c>
      <c r="L381" s="679"/>
      <c r="M381" s="16" t="str">
        <f t="shared" si="34"/>
        <v>Juin</v>
      </c>
    </row>
    <row r="382" spans="1:13" ht="18.75">
      <c r="A382" s="13">
        <v>375</v>
      </c>
      <c r="B382" s="625" t="s">
        <v>329</v>
      </c>
      <c r="C382" s="625" t="s">
        <v>2826</v>
      </c>
      <c r="D382" s="627">
        <v>11.5</v>
      </c>
      <c r="E382" s="178"/>
      <c r="F382" s="656">
        <f t="shared" si="30"/>
        <v>5.75</v>
      </c>
      <c r="G382" s="677">
        <f t="shared" si="31"/>
        <v>17.25</v>
      </c>
      <c r="H382" s="658"/>
      <c r="I382" s="678">
        <f t="shared" si="32"/>
        <v>17.25</v>
      </c>
      <c r="J382" s="676"/>
      <c r="K382" s="656">
        <f t="shared" si="33"/>
        <v>17.25</v>
      </c>
      <c r="L382" s="679"/>
      <c r="M382" s="16" t="str">
        <f t="shared" si="34"/>
        <v>Juin</v>
      </c>
    </row>
    <row r="383" spans="1:13" ht="18.75">
      <c r="A383" s="13">
        <v>376</v>
      </c>
      <c r="B383" s="625" t="s">
        <v>2827</v>
      </c>
      <c r="C383" s="625" t="s">
        <v>2828</v>
      </c>
      <c r="D383" s="630">
        <v>10</v>
      </c>
      <c r="E383" s="178"/>
      <c r="F383" s="656">
        <f t="shared" si="30"/>
        <v>5</v>
      </c>
      <c r="G383" s="677">
        <f t="shared" si="31"/>
        <v>15</v>
      </c>
      <c r="H383" s="658"/>
      <c r="I383" s="678">
        <f t="shared" si="32"/>
        <v>15</v>
      </c>
      <c r="J383" s="676"/>
      <c r="K383" s="656">
        <f t="shared" si="33"/>
        <v>15</v>
      </c>
      <c r="L383" s="679"/>
      <c r="M383" s="16" t="str">
        <f t="shared" si="34"/>
        <v>Juin</v>
      </c>
    </row>
    <row r="384" spans="1:13" ht="18.75">
      <c r="A384" s="13">
        <v>377</v>
      </c>
      <c r="B384" s="625" t="s">
        <v>2829</v>
      </c>
      <c r="C384" s="625" t="s">
        <v>2490</v>
      </c>
      <c r="D384" s="630">
        <v>9</v>
      </c>
      <c r="E384" s="178"/>
      <c r="F384" s="656">
        <f t="shared" si="30"/>
        <v>4.5</v>
      </c>
      <c r="G384" s="677">
        <f t="shared" si="31"/>
        <v>13.5</v>
      </c>
      <c r="H384" s="658"/>
      <c r="I384" s="678">
        <f t="shared" si="32"/>
        <v>13.5</v>
      </c>
      <c r="J384" s="676"/>
      <c r="K384" s="656">
        <f t="shared" si="33"/>
        <v>13.5</v>
      </c>
      <c r="L384" s="679"/>
      <c r="M384" s="16" t="str">
        <f t="shared" si="34"/>
        <v>Juin</v>
      </c>
    </row>
    <row r="385" spans="1:13" ht="18.75">
      <c r="A385" s="13">
        <v>378</v>
      </c>
      <c r="B385" s="625" t="s">
        <v>2830</v>
      </c>
      <c r="C385" s="625" t="s">
        <v>2598</v>
      </c>
      <c r="D385" s="630">
        <v>9.5</v>
      </c>
      <c r="E385" s="178"/>
      <c r="F385" s="656">
        <f t="shared" si="30"/>
        <v>4.75</v>
      </c>
      <c r="G385" s="677">
        <f t="shared" si="31"/>
        <v>14.25</v>
      </c>
      <c r="H385" s="658"/>
      <c r="I385" s="678">
        <f t="shared" si="32"/>
        <v>14.25</v>
      </c>
      <c r="J385" s="676"/>
      <c r="K385" s="656">
        <f t="shared" si="33"/>
        <v>14.25</v>
      </c>
      <c r="L385" s="679"/>
      <c r="M385" s="16" t="str">
        <f t="shared" si="34"/>
        <v>Juin</v>
      </c>
    </row>
    <row r="386" spans="1:13" ht="18.75">
      <c r="A386" s="13">
        <v>379</v>
      </c>
      <c r="B386" s="625" t="s">
        <v>2831</v>
      </c>
      <c r="C386" s="625" t="s">
        <v>2469</v>
      </c>
      <c r="D386" s="630">
        <v>17.5</v>
      </c>
      <c r="E386" s="178"/>
      <c r="F386" s="656">
        <f t="shared" si="30"/>
        <v>8.75</v>
      </c>
      <c r="G386" s="677">
        <f t="shared" si="31"/>
        <v>26.25</v>
      </c>
      <c r="H386" s="658"/>
      <c r="I386" s="678">
        <f t="shared" si="32"/>
        <v>26.25</v>
      </c>
      <c r="J386" s="676"/>
      <c r="K386" s="656">
        <f t="shared" si="33"/>
        <v>26.25</v>
      </c>
      <c r="L386" s="679"/>
      <c r="M386" s="16" t="str">
        <f t="shared" si="34"/>
        <v>Juin</v>
      </c>
    </row>
    <row r="387" spans="1:13" ht="18.75">
      <c r="A387" s="13">
        <v>380</v>
      </c>
      <c r="B387" s="625" t="s">
        <v>2832</v>
      </c>
      <c r="C387" s="625" t="s">
        <v>2833</v>
      </c>
      <c r="D387" s="630">
        <v>7.5</v>
      </c>
      <c r="E387" s="178"/>
      <c r="F387" s="656">
        <f t="shared" si="30"/>
        <v>3.75</v>
      </c>
      <c r="G387" s="677">
        <f t="shared" si="31"/>
        <v>11.25</v>
      </c>
      <c r="H387" s="658"/>
      <c r="I387" s="678">
        <f t="shared" si="32"/>
        <v>11.25</v>
      </c>
      <c r="J387" s="676"/>
      <c r="K387" s="656">
        <f t="shared" si="33"/>
        <v>11.25</v>
      </c>
      <c r="L387" s="679"/>
      <c r="M387" s="16" t="str">
        <f t="shared" si="34"/>
        <v>Juin</v>
      </c>
    </row>
    <row r="388" spans="1:13" ht="18.75">
      <c r="A388" s="13">
        <v>381</v>
      </c>
      <c r="B388" s="625" t="s">
        <v>2834</v>
      </c>
      <c r="C388" s="625" t="s">
        <v>2835</v>
      </c>
      <c r="D388" s="630">
        <v>13.5</v>
      </c>
      <c r="E388" s="178"/>
      <c r="F388" s="656">
        <f t="shared" si="30"/>
        <v>6.75</v>
      </c>
      <c r="G388" s="677">
        <f t="shared" si="31"/>
        <v>20.25</v>
      </c>
      <c r="H388" s="658"/>
      <c r="I388" s="678">
        <f t="shared" si="32"/>
        <v>20.25</v>
      </c>
      <c r="J388" s="676"/>
      <c r="K388" s="656">
        <f t="shared" si="33"/>
        <v>20.25</v>
      </c>
      <c r="L388" s="679"/>
      <c r="M388" s="16" t="str">
        <f t="shared" si="34"/>
        <v>Juin</v>
      </c>
    </row>
    <row r="389" spans="1:13" ht="18.75">
      <c r="A389" s="13">
        <v>382</v>
      </c>
      <c r="B389" s="625" t="s">
        <v>2120</v>
      </c>
      <c r="C389" s="625" t="s">
        <v>2725</v>
      </c>
      <c r="D389" s="630">
        <v>6</v>
      </c>
      <c r="E389" s="178"/>
      <c r="F389" s="656">
        <f t="shared" si="30"/>
        <v>3</v>
      </c>
      <c r="G389" s="677">
        <f t="shared" si="31"/>
        <v>9</v>
      </c>
      <c r="H389" s="658"/>
      <c r="I389" s="678">
        <f t="shared" si="32"/>
        <v>9</v>
      </c>
      <c r="J389" s="676"/>
      <c r="K389" s="656">
        <f t="shared" si="33"/>
        <v>9</v>
      </c>
      <c r="L389" s="679"/>
      <c r="M389" s="16" t="str">
        <f t="shared" si="34"/>
        <v>Juin</v>
      </c>
    </row>
    <row r="390" spans="1:13" ht="18.75">
      <c r="A390" s="13">
        <v>383</v>
      </c>
      <c r="B390" s="625" t="s">
        <v>2836</v>
      </c>
      <c r="C390" s="625" t="s">
        <v>2837</v>
      </c>
      <c r="D390" s="630">
        <v>6</v>
      </c>
      <c r="E390" s="178"/>
      <c r="F390" s="656">
        <f t="shared" si="30"/>
        <v>3</v>
      </c>
      <c r="G390" s="677">
        <f t="shared" si="31"/>
        <v>9</v>
      </c>
      <c r="H390" s="658"/>
      <c r="I390" s="678">
        <f t="shared" si="32"/>
        <v>9</v>
      </c>
      <c r="J390" s="676"/>
      <c r="K390" s="656">
        <f t="shared" si="33"/>
        <v>9</v>
      </c>
      <c r="L390" s="679"/>
      <c r="M390" s="16" t="str">
        <f t="shared" si="34"/>
        <v>Juin</v>
      </c>
    </row>
    <row r="391" spans="1:13" ht="18.75">
      <c r="A391" s="13">
        <v>384</v>
      </c>
      <c r="B391" s="625" t="s">
        <v>2838</v>
      </c>
      <c r="C391" s="625" t="s">
        <v>2839</v>
      </c>
      <c r="D391" s="630">
        <v>9</v>
      </c>
      <c r="E391" s="178"/>
      <c r="F391" s="656">
        <f t="shared" si="30"/>
        <v>4.5</v>
      </c>
      <c r="G391" s="677">
        <f t="shared" si="31"/>
        <v>13.5</v>
      </c>
      <c r="H391" s="658"/>
      <c r="I391" s="678">
        <f t="shared" si="32"/>
        <v>13.5</v>
      </c>
      <c r="J391" s="676"/>
      <c r="K391" s="656">
        <f t="shared" si="33"/>
        <v>13.5</v>
      </c>
      <c r="L391" s="679"/>
      <c r="M391" s="16" t="str">
        <f t="shared" si="34"/>
        <v>Juin</v>
      </c>
    </row>
    <row r="392" spans="1:13" ht="18.75">
      <c r="A392" s="13">
        <v>385</v>
      </c>
      <c r="B392" s="625" t="s">
        <v>2840</v>
      </c>
      <c r="C392" s="625" t="s">
        <v>2613</v>
      </c>
      <c r="D392" s="630">
        <v>14</v>
      </c>
      <c r="E392" s="178"/>
      <c r="F392" s="656">
        <f t="shared" si="30"/>
        <v>7</v>
      </c>
      <c r="G392" s="677">
        <f t="shared" si="31"/>
        <v>21</v>
      </c>
      <c r="H392" s="658"/>
      <c r="I392" s="678">
        <f t="shared" si="32"/>
        <v>21</v>
      </c>
      <c r="J392" s="676"/>
      <c r="K392" s="656">
        <f t="shared" si="33"/>
        <v>21</v>
      </c>
      <c r="L392" s="679"/>
      <c r="M392" s="16" t="str">
        <f t="shared" si="34"/>
        <v>Juin</v>
      </c>
    </row>
    <row r="393" spans="1:13" ht="18.75">
      <c r="A393" s="13">
        <v>386</v>
      </c>
      <c r="B393" s="625" t="s">
        <v>2137</v>
      </c>
      <c r="C393" s="625" t="s">
        <v>2689</v>
      </c>
      <c r="D393" s="630">
        <v>12</v>
      </c>
      <c r="E393" s="178"/>
      <c r="F393" s="656">
        <f t="shared" ref="F393:F456" si="35">IF(AND(D393=0,E393=0),L393/3,(D393+E393)/2)</f>
        <v>6</v>
      </c>
      <c r="G393" s="677">
        <f t="shared" ref="G393:G456" si="36">F393*3</f>
        <v>18</v>
      </c>
      <c r="H393" s="658"/>
      <c r="I393" s="678">
        <f t="shared" ref="I393:I456" si="37">MAX(G393,H393*3)</f>
        <v>18</v>
      </c>
      <c r="J393" s="676"/>
      <c r="K393" s="656">
        <f t="shared" ref="K393:K456" si="38">MAX(I393,J393*3)</f>
        <v>18</v>
      </c>
      <c r="L393" s="679"/>
      <c r="M393" s="16" t="str">
        <f t="shared" ref="M393:M456" si="39">IF(ISBLANK(J393),IF(ISBLANK(H393),"Juin","Synthèse"),"Rattrapage")</f>
        <v>Juin</v>
      </c>
    </row>
    <row r="394" spans="1:13" ht="18.75">
      <c r="A394" s="13">
        <v>387</v>
      </c>
      <c r="B394" s="625" t="s">
        <v>2141</v>
      </c>
      <c r="C394" s="625" t="s">
        <v>2841</v>
      </c>
      <c r="D394" s="630">
        <v>5.5</v>
      </c>
      <c r="E394" s="178"/>
      <c r="F394" s="656">
        <f t="shared" si="35"/>
        <v>2.75</v>
      </c>
      <c r="G394" s="677">
        <f t="shared" si="36"/>
        <v>8.25</v>
      </c>
      <c r="H394" s="658"/>
      <c r="I394" s="678">
        <f t="shared" si="37"/>
        <v>8.25</v>
      </c>
      <c r="J394" s="676"/>
      <c r="K394" s="656">
        <f t="shared" si="38"/>
        <v>8.25</v>
      </c>
      <c r="L394" s="679"/>
      <c r="M394" s="16" t="str">
        <f t="shared" si="39"/>
        <v>Juin</v>
      </c>
    </row>
    <row r="395" spans="1:13" ht="18.75">
      <c r="A395" s="13">
        <v>388</v>
      </c>
      <c r="B395" s="625" t="s">
        <v>181</v>
      </c>
      <c r="C395" s="625" t="s">
        <v>2545</v>
      </c>
      <c r="D395" s="630">
        <v>7.5</v>
      </c>
      <c r="E395" s="178"/>
      <c r="F395" s="656">
        <f t="shared" si="35"/>
        <v>3.75</v>
      </c>
      <c r="G395" s="677">
        <f t="shared" si="36"/>
        <v>11.25</v>
      </c>
      <c r="H395" s="658"/>
      <c r="I395" s="678">
        <f t="shared" si="37"/>
        <v>11.25</v>
      </c>
      <c r="J395" s="676"/>
      <c r="K395" s="656">
        <f t="shared" si="38"/>
        <v>11.25</v>
      </c>
      <c r="L395" s="679"/>
      <c r="M395" s="16" t="str">
        <f t="shared" si="39"/>
        <v>Juin</v>
      </c>
    </row>
    <row r="396" spans="1:13" ht="18.75">
      <c r="A396" s="13">
        <v>389</v>
      </c>
      <c r="B396" s="625" t="s">
        <v>2150</v>
      </c>
      <c r="C396" s="625" t="s">
        <v>2842</v>
      </c>
      <c r="D396" s="630">
        <v>7</v>
      </c>
      <c r="E396" s="178"/>
      <c r="F396" s="656">
        <f t="shared" si="35"/>
        <v>3.5</v>
      </c>
      <c r="G396" s="677">
        <f t="shared" si="36"/>
        <v>10.5</v>
      </c>
      <c r="H396" s="658"/>
      <c r="I396" s="678">
        <f t="shared" si="37"/>
        <v>10.5</v>
      </c>
      <c r="J396" s="676"/>
      <c r="K396" s="656">
        <f t="shared" si="38"/>
        <v>10.5</v>
      </c>
      <c r="L396" s="679"/>
      <c r="M396" s="16" t="str">
        <f t="shared" si="39"/>
        <v>Juin</v>
      </c>
    </row>
    <row r="397" spans="1:13" ht="18.75">
      <c r="A397" s="13">
        <v>390</v>
      </c>
      <c r="B397" s="625" t="s">
        <v>2843</v>
      </c>
      <c r="C397" s="625" t="s">
        <v>2844</v>
      </c>
      <c r="D397" s="630">
        <v>10.5</v>
      </c>
      <c r="E397" s="178"/>
      <c r="F397" s="656">
        <f t="shared" si="35"/>
        <v>5.25</v>
      </c>
      <c r="G397" s="677">
        <f t="shared" si="36"/>
        <v>15.75</v>
      </c>
      <c r="H397" s="658"/>
      <c r="I397" s="678">
        <f t="shared" si="37"/>
        <v>15.75</v>
      </c>
      <c r="J397" s="676"/>
      <c r="K397" s="656">
        <f t="shared" si="38"/>
        <v>15.75</v>
      </c>
      <c r="L397" s="679"/>
      <c r="M397" s="16" t="str">
        <f t="shared" si="39"/>
        <v>Juin</v>
      </c>
    </row>
    <row r="398" spans="1:13" ht="18.75">
      <c r="A398" s="13">
        <v>391</v>
      </c>
      <c r="B398" s="625" t="s">
        <v>2845</v>
      </c>
      <c r="C398" s="625" t="s">
        <v>2605</v>
      </c>
      <c r="D398" s="630">
        <v>7.5</v>
      </c>
      <c r="E398" s="178"/>
      <c r="F398" s="656">
        <f t="shared" si="35"/>
        <v>3.75</v>
      </c>
      <c r="G398" s="677">
        <f t="shared" si="36"/>
        <v>11.25</v>
      </c>
      <c r="H398" s="658"/>
      <c r="I398" s="678">
        <f t="shared" si="37"/>
        <v>11.25</v>
      </c>
      <c r="J398" s="676"/>
      <c r="K398" s="656">
        <f t="shared" si="38"/>
        <v>11.25</v>
      </c>
      <c r="L398" s="679"/>
      <c r="M398" s="16" t="str">
        <f t="shared" si="39"/>
        <v>Juin</v>
      </c>
    </row>
    <row r="399" spans="1:13" ht="18.75">
      <c r="A399" s="13">
        <v>392</v>
      </c>
      <c r="B399" s="625" t="s">
        <v>2846</v>
      </c>
      <c r="C399" s="625" t="s">
        <v>2725</v>
      </c>
      <c r="D399" s="630">
        <v>8</v>
      </c>
      <c r="E399" s="178"/>
      <c r="F399" s="656">
        <f t="shared" si="35"/>
        <v>4</v>
      </c>
      <c r="G399" s="677">
        <f t="shared" si="36"/>
        <v>12</v>
      </c>
      <c r="H399" s="658"/>
      <c r="I399" s="678">
        <f t="shared" si="37"/>
        <v>12</v>
      </c>
      <c r="J399" s="676"/>
      <c r="K399" s="656">
        <f t="shared" si="38"/>
        <v>12</v>
      </c>
      <c r="L399" s="679"/>
      <c r="M399" s="16" t="str">
        <f t="shared" si="39"/>
        <v>Juin</v>
      </c>
    </row>
    <row r="400" spans="1:13" ht="18.75">
      <c r="A400" s="13">
        <v>393</v>
      </c>
      <c r="B400" s="625" t="s">
        <v>2847</v>
      </c>
      <c r="C400" s="625" t="s">
        <v>2848</v>
      </c>
      <c r="D400" s="630">
        <v>14.5</v>
      </c>
      <c r="E400" s="178"/>
      <c r="F400" s="656">
        <f t="shared" si="35"/>
        <v>7.25</v>
      </c>
      <c r="G400" s="677">
        <f t="shared" si="36"/>
        <v>21.75</v>
      </c>
      <c r="H400" s="658"/>
      <c r="I400" s="678">
        <f t="shared" si="37"/>
        <v>21.75</v>
      </c>
      <c r="J400" s="676"/>
      <c r="K400" s="656">
        <f t="shared" si="38"/>
        <v>21.75</v>
      </c>
      <c r="L400" s="679"/>
      <c r="M400" s="16" t="str">
        <f t="shared" si="39"/>
        <v>Juin</v>
      </c>
    </row>
    <row r="401" spans="1:13" ht="18.75">
      <c r="A401" s="13">
        <v>394</v>
      </c>
      <c r="B401" s="625" t="s">
        <v>2172</v>
      </c>
      <c r="C401" s="625" t="s">
        <v>2809</v>
      </c>
      <c r="D401" s="630">
        <v>9.5</v>
      </c>
      <c r="E401" s="178"/>
      <c r="F401" s="656">
        <f t="shared" si="35"/>
        <v>4.75</v>
      </c>
      <c r="G401" s="677">
        <f t="shared" si="36"/>
        <v>14.25</v>
      </c>
      <c r="H401" s="658"/>
      <c r="I401" s="678">
        <f t="shared" si="37"/>
        <v>14.25</v>
      </c>
      <c r="J401" s="676"/>
      <c r="K401" s="656">
        <f t="shared" si="38"/>
        <v>14.25</v>
      </c>
      <c r="L401" s="679"/>
      <c r="M401" s="16" t="str">
        <f t="shared" si="39"/>
        <v>Juin</v>
      </c>
    </row>
    <row r="402" spans="1:13" ht="18.75">
      <c r="A402" s="13">
        <v>395</v>
      </c>
      <c r="B402" s="625" t="s">
        <v>2849</v>
      </c>
      <c r="C402" s="625" t="s">
        <v>2429</v>
      </c>
      <c r="D402" s="627">
        <v>17.5</v>
      </c>
      <c r="E402" s="178"/>
      <c r="F402" s="656">
        <f t="shared" si="35"/>
        <v>8.75</v>
      </c>
      <c r="G402" s="677">
        <f t="shared" si="36"/>
        <v>26.25</v>
      </c>
      <c r="H402" s="658"/>
      <c r="I402" s="678">
        <f t="shared" si="37"/>
        <v>26.25</v>
      </c>
      <c r="J402" s="676"/>
      <c r="K402" s="656">
        <f t="shared" si="38"/>
        <v>26.25</v>
      </c>
      <c r="L402" s="679"/>
      <c r="M402" s="16" t="str">
        <f t="shared" si="39"/>
        <v>Juin</v>
      </c>
    </row>
    <row r="403" spans="1:13" ht="18.75">
      <c r="A403" s="13">
        <v>396</v>
      </c>
      <c r="B403" s="625" t="s">
        <v>2850</v>
      </c>
      <c r="C403" s="625" t="s">
        <v>2851</v>
      </c>
      <c r="D403" s="630">
        <v>12</v>
      </c>
      <c r="E403" s="178"/>
      <c r="F403" s="656">
        <f t="shared" si="35"/>
        <v>6</v>
      </c>
      <c r="G403" s="677">
        <f t="shared" si="36"/>
        <v>18</v>
      </c>
      <c r="H403" s="658"/>
      <c r="I403" s="678">
        <f t="shared" si="37"/>
        <v>18</v>
      </c>
      <c r="J403" s="676"/>
      <c r="K403" s="656">
        <f t="shared" si="38"/>
        <v>18</v>
      </c>
      <c r="L403" s="679"/>
      <c r="M403" s="16" t="str">
        <f t="shared" si="39"/>
        <v>Juin</v>
      </c>
    </row>
    <row r="404" spans="1:13" ht="18.75">
      <c r="A404" s="13">
        <v>397</v>
      </c>
      <c r="B404" s="625" t="s">
        <v>2852</v>
      </c>
      <c r="C404" s="625" t="s">
        <v>2493</v>
      </c>
      <c r="D404" s="630">
        <v>14</v>
      </c>
      <c r="E404" s="178"/>
      <c r="F404" s="656">
        <f t="shared" si="35"/>
        <v>7</v>
      </c>
      <c r="G404" s="677">
        <f t="shared" si="36"/>
        <v>21</v>
      </c>
      <c r="H404" s="658"/>
      <c r="I404" s="678">
        <f t="shared" si="37"/>
        <v>21</v>
      </c>
      <c r="J404" s="676"/>
      <c r="K404" s="656">
        <f t="shared" si="38"/>
        <v>21</v>
      </c>
      <c r="L404" s="679"/>
      <c r="M404" s="16" t="str">
        <f t="shared" si="39"/>
        <v>Juin</v>
      </c>
    </row>
    <row r="405" spans="1:13" ht="18.75">
      <c r="A405" s="13">
        <v>398</v>
      </c>
      <c r="B405" s="625" t="s">
        <v>2853</v>
      </c>
      <c r="C405" s="625" t="s">
        <v>2581</v>
      </c>
      <c r="D405" s="630">
        <v>6.5</v>
      </c>
      <c r="E405" s="178"/>
      <c r="F405" s="656">
        <f t="shared" si="35"/>
        <v>3.25</v>
      </c>
      <c r="G405" s="677">
        <f t="shared" si="36"/>
        <v>9.75</v>
      </c>
      <c r="H405" s="658"/>
      <c r="I405" s="678">
        <f t="shared" si="37"/>
        <v>9.75</v>
      </c>
      <c r="J405" s="676"/>
      <c r="K405" s="656">
        <f t="shared" si="38"/>
        <v>9.75</v>
      </c>
      <c r="L405" s="679"/>
      <c r="M405" s="16" t="str">
        <f t="shared" si="39"/>
        <v>Juin</v>
      </c>
    </row>
    <row r="406" spans="1:13" ht="18.75">
      <c r="A406" s="13">
        <v>399</v>
      </c>
      <c r="B406" s="625" t="s">
        <v>2854</v>
      </c>
      <c r="C406" s="625" t="s">
        <v>2855</v>
      </c>
      <c r="D406" s="630">
        <v>14.5</v>
      </c>
      <c r="E406" s="178"/>
      <c r="F406" s="656">
        <f t="shared" si="35"/>
        <v>7.25</v>
      </c>
      <c r="G406" s="677">
        <f t="shared" si="36"/>
        <v>21.75</v>
      </c>
      <c r="H406" s="658"/>
      <c r="I406" s="678">
        <f t="shared" si="37"/>
        <v>21.75</v>
      </c>
      <c r="J406" s="676"/>
      <c r="K406" s="656">
        <f t="shared" si="38"/>
        <v>21.75</v>
      </c>
      <c r="L406" s="679"/>
      <c r="M406" s="16" t="str">
        <f t="shared" si="39"/>
        <v>Juin</v>
      </c>
    </row>
    <row r="407" spans="1:13" ht="18.75">
      <c r="A407" s="13">
        <v>400</v>
      </c>
      <c r="B407" s="625" t="s">
        <v>2856</v>
      </c>
      <c r="C407" s="625" t="s">
        <v>2857</v>
      </c>
      <c r="D407" s="630">
        <v>4.5</v>
      </c>
      <c r="E407" s="178"/>
      <c r="F407" s="656">
        <f t="shared" si="35"/>
        <v>2.25</v>
      </c>
      <c r="G407" s="677">
        <f t="shared" si="36"/>
        <v>6.75</v>
      </c>
      <c r="H407" s="658"/>
      <c r="I407" s="678">
        <f t="shared" si="37"/>
        <v>6.75</v>
      </c>
      <c r="J407" s="676"/>
      <c r="K407" s="656">
        <f t="shared" si="38"/>
        <v>6.75</v>
      </c>
      <c r="L407" s="679"/>
      <c r="M407" s="16" t="str">
        <f t="shared" si="39"/>
        <v>Juin</v>
      </c>
    </row>
    <row r="408" spans="1:13" ht="18.75">
      <c r="A408" s="13">
        <v>401</v>
      </c>
      <c r="B408" s="625" t="s">
        <v>2856</v>
      </c>
      <c r="C408" s="625" t="s">
        <v>2858</v>
      </c>
      <c r="D408" s="630">
        <v>5.5</v>
      </c>
      <c r="E408" s="178"/>
      <c r="F408" s="656">
        <f t="shared" si="35"/>
        <v>2.75</v>
      </c>
      <c r="G408" s="677">
        <f t="shared" si="36"/>
        <v>8.25</v>
      </c>
      <c r="H408" s="658"/>
      <c r="I408" s="678">
        <f t="shared" si="37"/>
        <v>8.25</v>
      </c>
      <c r="J408" s="676"/>
      <c r="K408" s="656">
        <f t="shared" si="38"/>
        <v>8.25</v>
      </c>
      <c r="L408" s="679"/>
      <c r="M408" s="16" t="str">
        <f t="shared" si="39"/>
        <v>Juin</v>
      </c>
    </row>
    <row r="409" spans="1:13" ht="18.75">
      <c r="A409" s="13">
        <v>402</v>
      </c>
      <c r="B409" s="625" t="s">
        <v>334</v>
      </c>
      <c r="C409" s="625" t="s">
        <v>330</v>
      </c>
      <c r="D409" s="630">
        <v>2.5</v>
      </c>
      <c r="E409" s="178"/>
      <c r="F409" s="656">
        <f t="shared" si="35"/>
        <v>1.25</v>
      </c>
      <c r="G409" s="677">
        <f t="shared" si="36"/>
        <v>3.75</v>
      </c>
      <c r="H409" s="658"/>
      <c r="I409" s="678">
        <f t="shared" si="37"/>
        <v>3.75</v>
      </c>
      <c r="J409" s="676"/>
      <c r="K409" s="656">
        <f t="shared" si="38"/>
        <v>3.75</v>
      </c>
      <c r="L409" s="679"/>
      <c r="M409" s="16" t="str">
        <f t="shared" si="39"/>
        <v>Juin</v>
      </c>
    </row>
    <row r="410" spans="1:13" ht="18.75">
      <c r="A410" s="13">
        <v>403</v>
      </c>
      <c r="B410" s="625" t="s">
        <v>2859</v>
      </c>
      <c r="C410" s="625" t="s">
        <v>2535</v>
      </c>
      <c r="D410" s="630">
        <v>14.5</v>
      </c>
      <c r="E410" s="178"/>
      <c r="F410" s="656">
        <f t="shared" si="35"/>
        <v>7.25</v>
      </c>
      <c r="G410" s="677">
        <f t="shared" si="36"/>
        <v>21.75</v>
      </c>
      <c r="H410" s="658"/>
      <c r="I410" s="678">
        <f t="shared" si="37"/>
        <v>21.75</v>
      </c>
      <c r="J410" s="676"/>
      <c r="K410" s="656">
        <f t="shared" si="38"/>
        <v>21.75</v>
      </c>
      <c r="L410" s="679"/>
      <c r="M410" s="16" t="str">
        <f t="shared" si="39"/>
        <v>Juin</v>
      </c>
    </row>
    <row r="411" spans="1:13" ht="18.75">
      <c r="A411" s="13">
        <v>404</v>
      </c>
      <c r="B411" s="625" t="s">
        <v>337</v>
      </c>
      <c r="C411" s="625" t="s">
        <v>2753</v>
      </c>
      <c r="D411" s="630">
        <v>15</v>
      </c>
      <c r="E411" s="178"/>
      <c r="F411" s="656">
        <f t="shared" si="35"/>
        <v>7.5</v>
      </c>
      <c r="G411" s="677">
        <f t="shared" si="36"/>
        <v>22.5</v>
      </c>
      <c r="H411" s="658"/>
      <c r="I411" s="678">
        <f t="shared" si="37"/>
        <v>22.5</v>
      </c>
      <c r="J411" s="676"/>
      <c r="K411" s="656">
        <f t="shared" si="38"/>
        <v>22.5</v>
      </c>
      <c r="L411" s="679"/>
      <c r="M411" s="16" t="str">
        <f t="shared" si="39"/>
        <v>Juin</v>
      </c>
    </row>
    <row r="412" spans="1:13" ht="18.75">
      <c r="A412" s="13">
        <v>405</v>
      </c>
      <c r="B412" s="625" t="s">
        <v>2860</v>
      </c>
      <c r="C412" s="625" t="s">
        <v>2861</v>
      </c>
      <c r="D412" s="630">
        <v>1.5</v>
      </c>
      <c r="E412" s="178"/>
      <c r="F412" s="656">
        <f t="shared" si="35"/>
        <v>0.75</v>
      </c>
      <c r="G412" s="677">
        <f t="shared" si="36"/>
        <v>2.25</v>
      </c>
      <c r="H412" s="658"/>
      <c r="I412" s="678">
        <f t="shared" si="37"/>
        <v>2.25</v>
      </c>
      <c r="J412" s="676"/>
      <c r="K412" s="656">
        <f t="shared" si="38"/>
        <v>2.25</v>
      </c>
      <c r="L412" s="679"/>
      <c r="M412" s="16" t="str">
        <f t="shared" si="39"/>
        <v>Juin</v>
      </c>
    </row>
    <row r="413" spans="1:13" ht="18.75">
      <c r="A413" s="13">
        <v>406</v>
      </c>
      <c r="B413" s="625" t="s">
        <v>2862</v>
      </c>
      <c r="C413" s="625" t="s">
        <v>2863</v>
      </c>
      <c r="D413" s="630">
        <v>5.5</v>
      </c>
      <c r="E413" s="178"/>
      <c r="F413" s="656">
        <f t="shared" si="35"/>
        <v>2.75</v>
      </c>
      <c r="G413" s="677">
        <f t="shared" si="36"/>
        <v>8.25</v>
      </c>
      <c r="H413" s="658"/>
      <c r="I413" s="678">
        <f t="shared" si="37"/>
        <v>8.25</v>
      </c>
      <c r="J413" s="676"/>
      <c r="K413" s="656">
        <f t="shared" si="38"/>
        <v>8.25</v>
      </c>
      <c r="L413" s="679"/>
      <c r="M413" s="16" t="str">
        <f t="shared" si="39"/>
        <v>Juin</v>
      </c>
    </row>
    <row r="414" spans="1:13" ht="18.75">
      <c r="A414" s="13">
        <v>407</v>
      </c>
      <c r="B414" s="625" t="s">
        <v>2864</v>
      </c>
      <c r="C414" s="625" t="s">
        <v>2682</v>
      </c>
      <c r="D414" s="630">
        <v>9</v>
      </c>
      <c r="E414" s="178"/>
      <c r="F414" s="656">
        <f t="shared" si="35"/>
        <v>4.5</v>
      </c>
      <c r="G414" s="677">
        <f t="shared" si="36"/>
        <v>13.5</v>
      </c>
      <c r="H414" s="658"/>
      <c r="I414" s="678">
        <f t="shared" si="37"/>
        <v>13.5</v>
      </c>
      <c r="J414" s="676"/>
      <c r="K414" s="656">
        <f t="shared" si="38"/>
        <v>13.5</v>
      </c>
      <c r="L414" s="679"/>
      <c r="M414" s="16" t="str">
        <f t="shared" si="39"/>
        <v>Juin</v>
      </c>
    </row>
    <row r="415" spans="1:13" ht="18.75">
      <c r="A415" s="13">
        <v>408</v>
      </c>
      <c r="B415" s="625" t="s">
        <v>2222</v>
      </c>
      <c r="C415" s="625" t="s">
        <v>2865</v>
      </c>
      <c r="D415" s="630">
        <v>19</v>
      </c>
      <c r="E415" s="178"/>
      <c r="F415" s="656">
        <f t="shared" si="35"/>
        <v>9.5</v>
      </c>
      <c r="G415" s="677">
        <f t="shared" si="36"/>
        <v>28.5</v>
      </c>
      <c r="H415" s="658"/>
      <c r="I415" s="678">
        <f t="shared" si="37"/>
        <v>28.5</v>
      </c>
      <c r="J415" s="676"/>
      <c r="K415" s="656">
        <f t="shared" si="38"/>
        <v>28.5</v>
      </c>
      <c r="L415" s="679"/>
      <c r="M415" s="16" t="str">
        <f t="shared" si="39"/>
        <v>Juin</v>
      </c>
    </row>
    <row r="416" spans="1:13" ht="18.75">
      <c r="A416" s="13">
        <v>409</v>
      </c>
      <c r="B416" s="625" t="s">
        <v>2866</v>
      </c>
      <c r="C416" s="625" t="s">
        <v>2867</v>
      </c>
      <c r="D416" s="630">
        <v>11.5</v>
      </c>
      <c r="E416" s="178"/>
      <c r="F416" s="656">
        <f t="shared" si="35"/>
        <v>5.75</v>
      </c>
      <c r="G416" s="677">
        <f t="shared" si="36"/>
        <v>17.25</v>
      </c>
      <c r="H416" s="658"/>
      <c r="I416" s="678">
        <f t="shared" si="37"/>
        <v>17.25</v>
      </c>
      <c r="J416" s="676"/>
      <c r="K416" s="656">
        <f t="shared" si="38"/>
        <v>17.25</v>
      </c>
      <c r="L416" s="679"/>
      <c r="M416" s="16" t="str">
        <f t="shared" si="39"/>
        <v>Juin</v>
      </c>
    </row>
    <row r="417" spans="1:13" ht="18.75">
      <c r="A417" s="13">
        <v>410</v>
      </c>
      <c r="B417" s="625" t="s">
        <v>338</v>
      </c>
      <c r="C417" s="625" t="s">
        <v>2745</v>
      </c>
      <c r="D417" s="630">
        <v>4.5</v>
      </c>
      <c r="E417" s="178"/>
      <c r="F417" s="656">
        <f t="shared" si="35"/>
        <v>2.25</v>
      </c>
      <c r="G417" s="677">
        <f t="shared" si="36"/>
        <v>6.75</v>
      </c>
      <c r="H417" s="658"/>
      <c r="I417" s="678">
        <f t="shared" si="37"/>
        <v>6.75</v>
      </c>
      <c r="J417" s="676"/>
      <c r="K417" s="656">
        <f t="shared" si="38"/>
        <v>6.75</v>
      </c>
      <c r="L417" s="679"/>
      <c r="M417" s="16" t="str">
        <f t="shared" si="39"/>
        <v>Juin</v>
      </c>
    </row>
    <row r="418" spans="1:13" ht="18.75">
      <c r="A418" s="13">
        <v>411</v>
      </c>
      <c r="B418" s="625" t="s">
        <v>2868</v>
      </c>
      <c r="C418" s="625" t="s">
        <v>2869</v>
      </c>
      <c r="D418" s="630">
        <v>12</v>
      </c>
      <c r="E418" s="178"/>
      <c r="F418" s="656">
        <f t="shared" si="35"/>
        <v>6</v>
      </c>
      <c r="G418" s="677">
        <f t="shared" si="36"/>
        <v>18</v>
      </c>
      <c r="H418" s="658"/>
      <c r="I418" s="678">
        <f t="shared" si="37"/>
        <v>18</v>
      </c>
      <c r="J418" s="676"/>
      <c r="K418" s="656">
        <f t="shared" si="38"/>
        <v>18</v>
      </c>
      <c r="L418" s="679"/>
      <c r="M418" s="16" t="str">
        <f t="shared" si="39"/>
        <v>Juin</v>
      </c>
    </row>
    <row r="419" spans="1:13" ht="18.75">
      <c r="A419" s="13">
        <v>412</v>
      </c>
      <c r="B419" s="625" t="s">
        <v>2241</v>
      </c>
      <c r="C419" s="625" t="s">
        <v>2509</v>
      </c>
      <c r="D419" s="630">
        <v>14</v>
      </c>
      <c r="E419" s="178"/>
      <c r="F419" s="656">
        <f t="shared" si="35"/>
        <v>7</v>
      </c>
      <c r="G419" s="677">
        <f t="shared" si="36"/>
        <v>21</v>
      </c>
      <c r="H419" s="658"/>
      <c r="I419" s="678">
        <f t="shared" si="37"/>
        <v>21</v>
      </c>
      <c r="J419" s="676"/>
      <c r="K419" s="656">
        <f t="shared" si="38"/>
        <v>21</v>
      </c>
      <c r="L419" s="679"/>
      <c r="M419" s="16" t="str">
        <f t="shared" si="39"/>
        <v>Juin</v>
      </c>
    </row>
    <row r="420" spans="1:13" ht="18.75">
      <c r="A420" s="13">
        <v>413</v>
      </c>
      <c r="B420" s="625" t="s">
        <v>2245</v>
      </c>
      <c r="C420" s="625" t="s">
        <v>2870</v>
      </c>
      <c r="D420" s="630">
        <v>8</v>
      </c>
      <c r="E420" s="178"/>
      <c r="F420" s="656">
        <f t="shared" si="35"/>
        <v>4</v>
      </c>
      <c r="G420" s="677">
        <f t="shared" si="36"/>
        <v>12</v>
      </c>
      <c r="H420" s="658"/>
      <c r="I420" s="678">
        <f t="shared" si="37"/>
        <v>12</v>
      </c>
      <c r="J420" s="676"/>
      <c r="K420" s="656">
        <f t="shared" si="38"/>
        <v>12</v>
      </c>
      <c r="L420" s="679"/>
      <c r="M420" s="16" t="str">
        <f t="shared" si="39"/>
        <v>Juin</v>
      </c>
    </row>
    <row r="421" spans="1:13" ht="18.75">
      <c r="A421" s="13">
        <v>414</v>
      </c>
      <c r="B421" s="625" t="s">
        <v>339</v>
      </c>
      <c r="C421" s="625" t="s">
        <v>2871</v>
      </c>
      <c r="D421" s="630">
        <v>9</v>
      </c>
      <c r="E421" s="178"/>
      <c r="F421" s="656">
        <f t="shared" si="35"/>
        <v>4.5</v>
      </c>
      <c r="G421" s="677">
        <f t="shared" si="36"/>
        <v>13.5</v>
      </c>
      <c r="H421" s="658"/>
      <c r="I421" s="678">
        <f t="shared" si="37"/>
        <v>13.5</v>
      </c>
      <c r="J421" s="676"/>
      <c r="K421" s="656">
        <f t="shared" si="38"/>
        <v>13.5</v>
      </c>
      <c r="L421" s="679"/>
      <c r="M421" s="16" t="str">
        <f t="shared" si="39"/>
        <v>Juin</v>
      </c>
    </row>
    <row r="422" spans="1:13" ht="18.75">
      <c r="A422" s="13">
        <v>415</v>
      </c>
      <c r="B422" s="625" t="s">
        <v>2872</v>
      </c>
      <c r="C422" s="625" t="s">
        <v>2873</v>
      </c>
      <c r="D422" s="630">
        <v>10</v>
      </c>
      <c r="E422" s="178"/>
      <c r="F422" s="656">
        <f t="shared" si="35"/>
        <v>5</v>
      </c>
      <c r="G422" s="677">
        <f t="shared" si="36"/>
        <v>15</v>
      </c>
      <c r="H422" s="658"/>
      <c r="I422" s="678">
        <f t="shared" si="37"/>
        <v>15</v>
      </c>
      <c r="J422" s="676"/>
      <c r="K422" s="656">
        <f t="shared" si="38"/>
        <v>15</v>
      </c>
      <c r="L422" s="679"/>
      <c r="M422" s="16" t="str">
        <f t="shared" si="39"/>
        <v>Juin</v>
      </c>
    </row>
    <row r="423" spans="1:13" ht="18.75">
      <c r="A423" s="13">
        <v>416</v>
      </c>
      <c r="B423" s="625" t="s">
        <v>2258</v>
      </c>
      <c r="C423" s="625" t="s">
        <v>2540</v>
      </c>
      <c r="D423" s="630">
        <v>10</v>
      </c>
      <c r="E423" s="178"/>
      <c r="F423" s="656">
        <f t="shared" si="35"/>
        <v>5</v>
      </c>
      <c r="G423" s="677">
        <f t="shared" si="36"/>
        <v>15</v>
      </c>
      <c r="H423" s="658"/>
      <c r="I423" s="678">
        <f t="shared" si="37"/>
        <v>15</v>
      </c>
      <c r="J423" s="676"/>
      <c r="K423" s="656">
        <f t="shared" si="38"/>
        <v>15</v>
      </c>
      <c r="L423" s="679"/>
      <c r="M423" s="16" t="str">
        <f t="shared" si="39"/>
        <v>Juin</v>
      </c>
    </row>
    <row r="424" spans="1:13" ht="18.75">
      <c r="A424" s="13">
        <v>417</v>
      </c>
      <c r="B424" s="625" t="s">
        <v>341</v>
      </c>
      <c r="C424" s="625" t="s">
        <v>254</v>
      </c>
      <c r="D424" s="630">
        <v>0</v>
      </c>
      <c r="E424" s="178"/>
      <c r="F424" s="656">
        <f t="shared" si="35"/>
        <v>0</v>
      </c>
      <c r="G424" s="677">
        <f t="shared" si="36"/>
        <v>0</v>
      </c>
      <c r="H424" s="658"/>
      <c r="I424" s="678">
        <f t="shared" si="37"/>
        <v>0</v>
      </c>
      <c r="J424" s="676"/>
      <c r="K424" s="656">
        <f t="shared" si="38"/>
        <v>0</v>
      </c>
      <c r="L424" s="679"/>
      <c r="M424" s="16" t="str">
        <f t="shared" si="39"/>
        <v>Juin</v>
      </c>
    </row>
    <row r="425" spans="1:13" ht="18.75">
      <c r="A425" s="13">
        <v>418</v>
      </c>
      <c r="B425" s="625" t="s">
        <v>2874</v>
      </c>
      <c r="C425" s="625" t="s">
        <v>2875</v>
      </c>
      <c r="D425" s="630">
        <v>0</v>
      </c>
      <c r="E425" s="178"/>
      <c r="F425" s="656">
        <f t="shared" si="35"/>
        <v>0</v>
      </c>
      <c r="G425" s="677">
        <f t="shared" si="36"/>
        <v>0</v>
      </c>
      <c r="H425" s="658"/>
      <c r="I425" s="678">
        <f t="shared" si="37"/>
        <v>0</v>
      </c>
      <c r="J425" s="676"/>
      <c r="K425" s="656">
        <f t="shared" si="38"/>
        <v>0</v>
      </c>
      <c r="L425" s="679"/>
      <c r="M425" s="16" t="str">
        <f t="shared" si="39"/>
        <v>Juin</v>
      </c>
    </row>
    <row r="426" spans="1:13" ht="18.75">
      <c r="A426" s="13">
        <v>419</v>
      </c>
      <c r="B426" s="625" t="s">
        <v>2876</v>
      </c>
      <c r="C426" s="625" t="s">
        <v>2877</v>
      </c>
      <c r="D426" s="630">
        <v>10.5</v>
      </c>
      <c r="E426" s="178"/>
      <c r="F426" s="656">
        <f t="shared" si="35"/>
        <v>5.25</v>
      </c>
      <c r="G426" s="677">
        <f t="shared" si="36"/>
        <v>15.75</v>
      </c>
      <c r="H426" s="658"/>
      <c r="I426" s="678">
        <f t="shared" si="37"/>
        <v>15.75</v>
      </c>
      <c r="J426" s="676"/>
      <c r="K426" s="656">
        <f t="shared" si="38"/>
        <v>15.75</v>
      </c>
      <c r="L426" s="679"/>
      <c r="M426" s="16" t="str">
        <f t="shared" si="39"/>
        <v>Juin</v>
      </c>
    </row>
    <row r="427" spans="1:13" ht="18.75">
      <c r="A427" s="13">
        <v>420</v>
      </c>
      <c r="B427" s="625" t="s">
        <v>2878</v>
      </c>
      <c r="C427" s="625" t="s">
        <v>2879</v>
      </c>
      <c r="D427" s="630">
        <v>8.5</v>
      </c>
      <c r="E427" s="178"/>
      <c r="F427" s="656">
        <f t="shared" si="35"/>
        <v>4.25</v>
      </c>
      <c r="G427" s="677">
        <f t="shared" si="36"/>
        <v>12.75</v>
      </c>
      <c r="H427" s="658"/>
      <c r="I427" s="678">
        <f t="shared" si="37"/>
        <v>12.75</v>
      </c>
      <c r="J427" s="676"/>
      <c r="K427" s="656">
        <f t="shared" si="38"/>
        <v>12.75</v>
      </c>
      <c r="L427" s="679"/>
      <c r="M427" s="16" t="str">
        <f t="shared" si="39"/>
        <v>Juin</v>
      </c>
    </row>
    <row r="428" spans="1:13" ht="18.75">
      <c r="A428" s="13">
        <v>421</v>
      </c>
      <c r="B428" s="625" t="s">
        <v>2271</v>
      </c>
      <c r="C428" s="625" t="s">
        <v>2557</v>
      </c>
      <c r="D428" s="630">
        <v>16.5</v>
      </c>
      <c r="E428" s="178"/>
      <c r="F428" s="656">
        <f t="shared" si="35"/>
        <v>8.25</v>
      </c>
      <c r="G428" s="677">
        <f t="shared" si="36"/>
        <v>24.75</v>
      </c>
      <c r="H428" s="658"/>
      <c r="I428" s="678">
        <f t="shared" si="37"/>
        <v>24.75</v>
      </c>
      <c r="J428" s="676"/>
      <c r="K428" s="656">
        <f t="shared" si="38"/>
        <v>24.75</v>
      </c>
      <c r="L428" s="679"/>
      <c r="M428" s="16" t="str">
        <f t="shared" si="39"/>
        <v>Juin</v>
      </c>
    </row>
    <row r="429" spans="1:13" ht="18.75">
      <c r="A429" s="13">
        <v>422</v>
      </c>
      <c r="B429" s="625" t="s">
        <v>2880</v>
      </c>
      <c r="C429" s="625" t="s">
        <v>2881</v>
      </c>
      <c r="D429" s="630">
        <v>10.5</v>
      </c>
      <c r="E429" s="178"/>
      <c r="F429" s="656">
        <f t="shared" si="35"/>
        <v>5.25</v>
      </c>
      <c r="G429" s="677">
        <f t="shared" si="36"/>
        <v>15.75</v>
      </c>
      <c r="H429" s="658"/>
      <c r="I429" s="678">
        <f t="shared" si="37"/>
        <v>15.75</v>
      </c>
      <c r="J429" s="676"/>
      <c r="K429" s="656">
        <f t="shared" si="38"/>
        <v>15.75</v>
      </c>
      <c r="L429" s="679"/>
      <c r="M429" s="16" t="str">
        <f t="shared" si="39"/>
        <v>Juin</v>
      </c>
    </row>
    <row r="430" spans="1:13" ht="18.75">
      <c r="A430" s="13">
        <v>423</v>
      </c>
      <c r="B430" s="625" t="s">
        <v>347</v>
      </c>
      <c r="C430" s="625" t="s">
        <v>2466</v>
      </c>
      <c r="D430" s="630">
        <v>6.5</v>
      </c>
      <c r="E430" s="178"/>
      <c r="F430" s="656">
        <f t="shared" si="35"/>
        <v>3.25</v>
      </c>
      <c r="G430" s="677">
        <f t="shared" si="36"/>
        <v>9.75</v>
      </c>
      <c r="H430" s="658"/>
      <c r="I430" s="678">
        <f t="shared" si="37"/>
        <v>9.75</v>
      </c>
      <c r="J430" s="676"/>
      <c r="K430" s="656">
        <f t="shared" si="38"/>
        <v>9.75</v>
      </c>
      <c r="L430" s="679"/>
      <c r="M430" s="16" t="str">
        <f t="shared" si="39"/>
        <v>Juin</v>
      </c>
    </row>
    <row r="431" spans="1:13" ht="18.75">
      <c r="A431" s="13">
        <v>424</v>
      </c>
      <c r="B431" s="625" t="s">
        <v>347</v>
      </c>
      <c r="C431" s="625" t="s">
        <v>2882</v>
      </c>
      <c r="D431" s="630">
        <v>9.5</v>
      </c>
      <c r="E431" s="178"/>
      <c r="F431" s="656">
        <f t="shared" si="35"/>
        <v>4.75</v>
      </c>
      <c r="G431" s="677">
        <f t="shared" si="36"/>
        <v>14.25</v>
      </c>
      <c r="H431" s="658"/>
      <c r="I431" s="678">
        <f t="shared" si="37"/>
        <v>14.25</v>
      </c>
      <c r="J431" s="676"/>
      <c r="K431" s="656">
        <f t="shared" si="38"/>
        <v>14.25</v>
      </c>
      <c r="L431" s="679"/>
      <c r="M431" s="16" t="str">
        <f t="shared" si="39"/>
        <v>Juin</v>
      </c>
    </row>
    <row r="432" spans="1:13" ht="18.75">
      <c r="A432" s="13">
        <v>425</v>
      </c>
      <c r="B432" s="625" t="s">
        <v>347</v>
      </c>
      <c r="C432" s="625" t="s">
        <v>2639</v>
      </c>
      <c r="D432" s="630">
        <v>12</v>
      </c>
      <c r="E432" s="178"/>
      <c r="F432" s="656">
        <f t="shared" si="35"/>
        <v>6</v>
      </c>
      <c r="G432" s="677">
        <f t="shared" si="36"/>
        <v>18</v>
      </c>
      <c r="H432" s="658"/>
      <c r="I432" s="678">
        <f t="shared" si="37"/>
        <v>18</v>
      </c>
      <c r="J432" s="676"/>
      <c r="K432" s="656">
        <f t="shared" si="38"/>
        <v>18</v>
      </c>
      <c r="L432" s="679"/>
      <c r="M432" s="16" t="str">
        <f t="shared" si="39"/>
        <v>Juin</v>
      </c>
    </row>
    <row r="433" spans="1:13" ht="18.75">
      <c r="A433" s="13">
        <v>426</v>
      </c>
      <c r="B433" s="625" t="s">
        <v>2288</v>
      </c>
      <c r="C433" s="625" t="s">
        <v>2883</v>
      </c>
      <c r="D433" s="630">
        <v>8.5</v>
      </c>
      <c r="E433" s="178"/>
      <c r="F433" s="656">
        <f t="shared" si="35"/>
        <v>4.25</v>
      </c>
      <c r="G433" s="677">
        <f t="shared" si="36"/>
        <v>12.75</v>
      </c>
      <c r="H433" s="658"/>
      <c r="I433" s="678">
        <f t="shared" si="37"/>
        <v>12.75</v>
      </c>
      <c r="J433" s="676"/>
      <c r="K433" s="656">
        <f t="shared" si="38"/>
        <v>12.75</v>
      </c>
      <c r="L433" s="679"/>
      <c r="M433" s="16" t="str">
        <f t="shared" si="39"/>
        <v>Juin</v>
      </c>
    </row>
    <row r="434" spans="1:13" ht="18.75">
      <c r="A434" s="13">
        <v>427</v>
      </c>
      <c r="B434" s="625" t="s">
        <v>2292</v>
      </c>
      <c r="C434" s="625" t="s">
        <v>2884</v>
      </c>
      <c r="D434" s="630">
        <v>2.5</v>
      </c>
      <c r="E434" s="178"/>
      <c r="F434" s="656">
        <f t="shared" si="35"/>
        <v>1.25</v>
      </c>
      <c r="G434" s="677">
        <f t="shared" si="36"/>
        <v>3.75</v>
      </c>
      <c r="H434" s="658"/>
      <c r="I434" s="678">
        <f t="shared" si="37"/>
        <v>3.75</v>
      </c>
      <c r="J434" s="676"/>
      <c r="K434" s="656">
        <f t="shared" si="38"/>
        <v>3.75</v>
      </c>
      <c r="L434" s="679"/>
      <c r="M434" s="16" t="str">
        <f t="shared" si="39"/>
        <v>Juin</v>
      </c>
    </row>
    <row r="435" spans="1:13" ht="18.75">
      <c r="A435" s="13">
        <v>428</v>
      </c>
      <c r="B435" s="625" t="s">
        <v>2301</v>
      </c>
      <c r="C435" s="625" t="s">
        <v>2540</v>
      </c>
      <c r="D435" s="630">
        <v>12.5</v>
      </c>
      <c r="E435" s="178"/>
      <c r="F435" s="656">
        <f t="shared" si="35"/>
        <v>6.25</v>
      </c>
      <c r="G435" s="677">
        <f t="shared" si="36"/>
        <v>18.75</v>
      </c>
      <c r="H435" s="658"/>
      <c r="I435" s="678">
        <f t="shared" si="37"/>
        <v>18.75</v>
      </c>
      <c r="J435" s="676"/>
      <c r="K435" s="656">
        <f t="shared" si="38"/>
        <v>18.75</v>
      </c>
      <c r="L435" s="679"/>
      <c r="M435" s="16" t="str">
        <f t="shared" si="39"/>
        <v>Juin</v>
      </c>
    </row>
    <row r="436" spans="1:13" ht="18.75">
      <c r="A436" s="13">
        <v>429</v>
      </c>
      <c r="B436" s="625" t="s">
        <v>2885</v>
      </c>
      <c r="C436" s="625" t="s">
        <v>2728</v>
      </c>
      <c r="D436" s="630">
        <v>6.5</v>
      </c>
      <c r="E436" s="178"/>
      <c r="F436" s="656">
        <f t="shared" si="35"/>
        <v>3.25</v>
      </c>
      <c r="G436" s="677">
        <f t="shared" si="36"/>
        <v>9.75</v>
      </c>
      <c r="H436" s="658"/>
      <c r="I436" s="678">
        <f t="shared" si="37"/>
        <v>9.75</v>
      </c>
      <c r="J436" s="676"/>
      <c r="K436" s="656">
        <f t="shared" si="38"/>
        <v>9.75</v>
      </c>
      <c r="L436" s="679"/>
      <c r="M436" s="16" t="str">
        <f t="shared" si="39"/>
        <v>Juin</v>
      </c>
    </row>
    <row r="437" spans="1:13" ht="18.75">
      <c r="A437" s="13">
        <v>430</v>
      </c>
      <c r="B437" s="625" t="s">
        <v>2886</v>
      </c>
      <c r="C437" s="625" t="s">
        <v>2887</v>
      </c>
      <c r="D437" s="630">
        <v>6.5</v>
      </c>
      <c r="E437" s="178"/>
      <c r="F437" s="656">
        <f t="shared" si="35"/>
        <v>3.25</v>
      </c>
      <c r="G437" s="677">
        <f t="shared" si="36"/>
        <v>9.75</v>
      </c>
      <c r="H437" s="658"/>
      <c r="I437" s="678">
        <f t="shared" si="37"/>
        <v>9.75</v>
      </c>
      <c r="J437" s="676"/>
      <c r="K437" s="656">
        <f t="shared" si="38"/>
        <v>9.75</v>
      </c>
      <c r="L437" s="679"/>
      <c r="M437" s="16" t="str">
        <f t="shared" si="39"/>
        <v>Juin</v>
      </c>
    </row>
    <row r="438" spans="1:13" ht="18.75">
      <c r="A438" s="13">
        <v>431</v>
      </c>
      <c r="B438" s="625" t="s">
        <v>2888</v>
      </c>
      <c r="C438" s="625" t="s">
        <v>2453</v>
      </c>
      <c r="D438" s="630">
        <v>0</v>
      </c>
      <c r="E438" s="178"/>
      <c r="F438" s="656">
        <f t="shared" si="35"/>
        <v>0</v>
      </c>
      <c r="G438" s="677">
        <f t="shared" si="36"/>
        <v>0</v>
      </c>
      <c r="H438" s="658"/>
      <c r="I438" s="678">
        <f t="shared" si="37"/>
        <v>0</v>
      </c>
      <c r="J438" s="676"/>
      <c r="K438" s="656">
        <f t="shared" si="38"/>
        <v>0</v>
      </c>
      <c r="L438" s="679"/>
      <c r="M438" s="16" t="str">
        <f t="shared" si="39"/>
        <v>Juin</v>
      </c>
    </row>
    <row r="439" spans="1:13" ht="18.75">
      <c r="A439" s="13">
        <v>432</v>
      </c>
      <c r="B439" s="625" t="s">
        <v>2889</v>
      </c>
      <c r="C439" s="625" t="s">
        <v>2890</v>
      </c>
      <c r="D439" s="630">
        <v>9</v>
      </c>
      <c r="E439" s="178"/>
      <c r="F439" s="656">
        <f t="shared" si="35"/>
        <v>4.5</v>
      </c>
      <c r="G439" s="677">
        <f t="shared" si="36"/>
        <v>13.5</v>
      </c>
      <c r="H439" s="658"/>
      <c r="I439" s="678">
        <f t="shared" si="37"/>
        <v>13.5</v>
      </c>
      <c r="J439" s="676"/>
      <c r="K439" s="656">
        <f t="shared" si="38"/>
        <v>13.5</v>
      </c>
      <c r="L439" s="679"/>
      <c r="M439" s="16" t="str">
        <f t="shared" si="39"/>
        <v>Juin</v>
      </c>
    </row>
    <row r="440" spans="1:13" ht="18.75">
      <c r="A440" s="13">
        <v>433</v>
      </c>
      <c r="B440" s="625" t="s">
        <v>2889</v>
      </c>
      <c r="C440" s="625" t="s">
        <v>2891</v>
      </c>
      <c r="D440" s="630">
        <v>9</v>
      </c>
      <c r="E440" s="178"/>
      <c r="F440" s="656">
        <f t="shared" si="35"/>
        <v>4.5</v>
      </c>
      <c r="G440" s="677">
        <f t="shared" si="36"/>
        <v>13.5</v>
      </c>
      <c r="H440" s="658"/>
      <c r="I440" s="678">
        <f t="shared" si="37"/>
        <v>13.5</v>
      </c>
      <c r="J440" s="676"/>
      <c r="K440" s="656">
        <f t="shared" si="38"/>
        <v>13.5</v>
      </c>
      <c r="L440" s="679"/>
      <c r="M440" s="16" t="str">
        <f t="shared" si="39"/>
        <v>Juin</v>
      </c>
    </row>
    <row r="441" spans="1:13" ht="18.75">
      <c r="A441" s="13">
        <v>434</v>
      </c>
      <c r="B441" s="625" t="s">
        <v>2892</v>
      </c>
      <c r="C441" s="625" t="s">
        <v>2893</v>
      </c>
      <c r="D441" s="630">
        <v>12</v>
      </c>
      <c r="E441" s="178"/>
      <c r="F441" s="656">
        <f t="shared" si="35"/>
        <v>6</v>
      </c>
      <c r="G441" s="677">
        <f t="shared" si="36"/>
        <v>18</v>
      </c>
      <c r="H441" s="658"/>
      <c r="I441" s="678">
        <f t="shared" si="37"/>
        <v>18</v>
      </c>
      <c r="J441" s="676"/>
      <c r="K441" s="656">
        <f t="shared" si="38"/>
        <v>18</v>
      </c>
      <c r="L441" s="679"/>
      <c r="M441" s="16" t="str">
        <f t="shared" si="39"/>
        <v>Juin</v>
      </c>
    </row>
    <row r="442" spans="1:13" ht="18.75">
      <c r="A442" s="13">
        <v>435</v>
      </c>
      <c r="B442" s="625" t="s">
        <v>2894</v>
      </c>
      <c r="C442" s="625" t="s">
        <v>2895</v>
      </c>
      <c r="D442" s="630">
        <v>9.5</v>
      </c>
      <c r="E442" s="178"/>
      <c r="F442" s="656">
        <f t="shared" si="35"/>
        <v>4.75</v>
      </c>
      <c r="G442" s="677">
        <f t="shared" si="36"/>
        <v>14.25</v>
      </c>
      <c r="H442" s="658"/>
      <c r="I442" s="678">
        <f t="shared" si="37"/>
        <v>14.25</v>
      </c>
      <c r="J442" s="676"/>
      <c r="K442" s="656">
        <f t="shared" si="38"/>
        <v>14.25</v>
      </c>
      <c r="L442" s="679"/>
      <c r="M442" s="16" t="str">
        <f t="shared" si="39"/>
        <v>Juin</v>
      </c>
    </row>
    <row r="443" spans="1:13" ht="18.75">
      <c r="A443" s="13">
        <v>436</v>
      </c>
      <c r="B443" s="625" t="s">
        <v>2894</v>
      </c>
      <c r="C443" s="625" t="s">
        <v>2730</v>
      </c>
      <c r="D443" s="630">
        <v>3.5</v>
      </c>
      <c r="E443" s="178"/>
      <c r="F443" s="656">
        <f t="shared" si="35"/>
        <v>1.75</v>
      </c>
      <c r="G443" s="677">
        <f t="shared" si="36"/>
        <v>5.25</v>
      </c>
      <c r="H443" s="658"/>
      <c r="I443" s="678">
        <f t="shared" si="37"/>
        <v>5.25</v>
      </c>
      <c r="J443" s="676"/>
      <c r="K443" s="656">
        <f t="shared" si="38"/>
        <v>5.25</v>
      </c>
      <c r="L443" s="679"/>
      <c r="M443" s="16" t="str">
        <f t="shared" si="39"/>
        <v>Juin</v>
      </c>
    </row>
    <row r="444" spans="1:13" ht="18.75">
      <c r="A444" s="13">
        <v>437</v>
      </c>
      <c r="B444" s="625" t="s">
        <v>2896</v>
      </c>
      <c r="C444" s="625" t="s">
        <v>2897</v>
      </c>
      <c r="D444" s="630">
        <v>6.5</v>
      </c>
      <c r="E444" s="178"/>
      <c r="F444" s="656">
        <f t="shared" si="35"/>
        <v>3.25</v>
      </c>
      <c r="G444" s="677">
        <f t="shared" si="36"/>
        <v>9.75</v>
      </c>
      <c r="H444" s="658"/>
      <c r="I444" s="678">
        <f t="shared" si="37"/>
        <v>9.75</v>
      </c>
      <c r="J444" s="676"/>
      <c r="K444" s="656">
        <f t="shared" si="38"/>
        <v>9.75</v>
      </c>
      <c r="L444" s="679"/>
      <c r="M444" s="16" t="str">
        <f t="shared" si="39"/>
        <v>Juin</v>
      </c>
    </row>
    <row r="445" spans="1:13" ht="18.75">
      <c r="A445" s="13">
        <v>438</v>
      </c>
      <c r="B445" s="625" t="s">
        <v>2898</v>
      </c>
      <c r="C445" s="625" t="s">
        <v>2899</v>
      </c>
      <c r="D445" s="630">
        <v>4.5</v>
      </c>
      <c r="E445" s="178"/>
      <c r="F445" s="656">
        <f t="shared" si="35"/>
        <v>2.25</v>
      </c>
      <c r="G445" s="677">
        <f t="shared" si="36"/>
        <v>6.75</v>
      </c>
      <c r="H445" s="658"/>
      <c r="I445" s="678">
        <f t="shared" si="37"/>
        <v>6.75</v>
      </c>
      <c r="J445" s="676"/>
      <c r="K445" s="656">
        <f t="shared" si="38"/>
        <v>6.75</v>
      </c>
      <c r="L445" s="679"/>
      <c r="M445" s="16" t="str">
        <f t="shared" si="39"/>
        <v>Juin</v>
      </c>
    </row>
    <row r="446" spans="1:13" ht="18.75">
      <c r="A446" s="13">
        <v>439</v>
      </c>
      <c r="B446" s="625" t="s">
        <v>2349</v>
      </c>
      <c r="C446" s="625" t="s">
        <v>2900</v>
      </c>
      <c r="D446" s="630">
        <v>1.5</v>
      </c>
      <c r="E446" s="178"/>
      <c r="F446" s="656">
        <f t="shared" si="35"/>
        <v>0.75</v>
      </c>
      <c r="G446" s="677">
        <f t="shared" si="36"/>
        <v>2.25</v>
      </c>
      <c r="H446" s="658"/>
      <c r="I446" s="678">
        <f t="shared" si="37"/>
        <v>2.25</v>
      </c>
      <c r="J446" s="676"/>
      <c r="K446" s="656">
        <f t="shared" si="38"/>
        <v>2.25</v>
      </c>
      <c r="L446" s="679"/>
      <c r="M446" s="16" t="str">
        <f t="shared" si="39"/>
        <v>Juin</v>
      </c>
    </row>
    <row r="447" spans="1:13" ht="18.75">
      <c r="A447" s="13">
        <v>440</v>
      </c>
      <c r="B447" s="625" t="s">
        <v>2901</v>
      </c>
      <c r="C447" s="625" t="s">
        <v>2902</v>
      </c>
      <c r="D447" s="630">
        <v>10.5</v>
      </c>
      <c r="E447" s="178"/>
      <c r="F447" s="656">
        <f t="shared" si="35"/>
        <v>5.25</v>
      </c>
      <c r="G447" s="677">
        <f t="shared" si="36"/>
        <v>15.75</v>
      </c>
      <c r="H447" s="658"/>
      <c r="I447" s="678">
        <f t="shared" si="37"/>
        <v>15.75</v>
      </c>
      <c r="J447" s="676"/>
      <c r="K447" s="656">
        <f t="shared" si="38"/>
        <v>15.75</v>
      </c>
      <c r="L447" s="679"/>
      <c r="M447" s="16" t="str">
        <f t="shared" si="39"/>
        <v>Juin</v>
      </c>
    </row>
    <row r="448" spans="1:13" ht="18.75">
      <c r="A448" s="13">
        <v>441</v>
      </c>
      <c r="B448" s="625" t="s">
        <v>2358</v>
      </c>
      <c r="C448" s="625" t="s">
        <v>2903</v>
      </c>
      <c r="D448" s="630">
        <v>9.5</v>
      </c>
      <c r="E448" s="178"/>
      <c r="F448" s="656">
        <f t="shared" si="35"/>
        <v>4.75</v>
      </c>
      <c r="G448" s="677">
        <f t="shared" si="36"/>
        <v>14.25</v>
      </c>
      <c r="H448" s="658"/>
      <c r="I448" s="678">
        <f t="shared" si="37"/>
        <v>14.25</v>
      </c>
      <c r="J448" s="676"/>
      <c r="K448" s="656">
        <f t="shared" si="38"/>
        <v>14.25</v>
      </c>
      <c r="L448" s="679"/>
      <c r="M448" s="16" t="str">
        <f t="shared" si="39"/>
        <v>Juin</v>
      </c>
    </row>
    <row r="449" spans="1:13" ht="18.75">
      <c r="A449" s="13">
        <v>442</v>
      </c>
      <c r="B449" s="625" t="s">
        <v>2361</v>
      </c>
      <c r="C449" s="625" t="s">
        <v>2628</v>
      </c>
      <c r="D449" s="630">
        <v>7.5</v>
      </c>
      <c r="E449" s="178"/>
      <c r="F449" s="656">
        <f t="shared" si="35"/>
        <v>3.75</v>
      </c>
      <c r="G449" s="677">
        <f t="shared" si="36"/>
        <v>11.25</v>
      </c>
      <c r="H449" s="658"/>
      <c r="I449" s="678">
        <f t="shared" si="37"/>
        <v>11.25</v>
      </c>
      <c r="J449" s="676"/>
      <c r="K449" s="656">
        <f t="shared" si="38"/>
        <v>11.25</v>
      </c>
      <c r="L449" s="679"/>
      <c r="M449" s="16" t="str">
        <f t="shared" si="39"/>
        <v>Juin</v>
      </c>
    </row>
    <row r="450" spans="1:13" ht="18.75">
      <c r="A450" s="13">
        <v>443</v>
      </c>
      <c r="B450" s="625" t="s">
        <v>2904</v>
      </c>
      <c r="C450" s="625" t="s">
        <v>2449</v>
      </c>
      <c r="D450" s="631">
        <v>7</v>
      </c>
      <c r="E450" s="178"/>
      <c r="F450" s="656">
        <f t="shared" si="35"/>
        <v>3.5</v>
      </c>
      <c r="G450" s="677">
        <f t="shared" si="36"/>
        <v>10.5</v>
      </c>
      <c r="H450" s="658"/>
      <c r="I450" s="678">
        <f t="shared" si="37"/>
        <v>10.5</v>
      </c>
      <c r="J450" s="676"/>
      <c r="K450" s="656">
        <f t="shared" si="38"/>
        <v>10.5</v>
      </c>
      <c r="L450" s="679"/>
      <c r="M450" s="16" t="str">
        <f t="shared" si="39"/>
        <v>Juin</v>
      </c>
    </row>
    <row r="451" spans="1:13" ht="18.75">
      <c r="A451" s="13">
        <v>444</v>
      </c>
      <c r="B451" s="625" t="s">
        <v>2368</v>
      </c>
      <c r="C451" s="625" t="s">
        <v>2602</v>
      </c>
      <c r="D451" s="630">
        <v>10</v>
      </c>
      <c r="E451" s="178"/>
      <c r="F451" s="656">
        <f t="shared" si="35"/>
        <v>5</v>
      </c>
      <c r="G451" s="677">
        <f t="shared" si="36"/>
        <v>15</v>
      </c>
      <c r="H451" s="658"/>
      <c r="I451" s="678">
        <f t="shared" si="37"/>
        <v>15</v>
      </c>
      <c r="J451" s="676"/>
      <c r="K451" s="656">
        <f t="shared" si="38"/>
        <v>15</v>
      </c>
      <c r="L451" s="679"/>
      <c r="M451" s="16" t="str">
        <f t="shared" si="39"/>
        <v>Juin</v>
      </c>
    </row>
    <row r="452" spans="1:13" ht="18.75">
      <c r="A452" s="13">
        <v>445</v>
      </c>
      <c r="B452" s="625" t="s">
        <v>2368</v>
      </c>
      <c r="C452" s="625" t="s">
        <v>2905</v>
      </c>
      <c r="D452" s="630">
        <v>8.5</v>
      </c>
      <c r="E452" s="178"/>
      <c r="F452" s="656">
        <f t="shared" si="35"/>
        <v>4.25</v>
      </c>
      <c r="G452" s="677">
        <f t="shared" si="36"/>
        <v>12.75</v>
      </c>
      <c r="H452" s="658"/>
      <c r="I452" s="678">
        <f t="shared" si="37"/>
        <v>12.75</v>
      </c>
      <c r="J452" s="676"/>
      <c r="K452" s="656">
        <f t="shared" si="38"/>
        <v>12.75</v>
      </c>
      <c r="L452" s="679"/>
      <c r="M452" s="16" t="str">
        <f t="shared" si="39"/>
        <v>Juin</v>
      </c>
    </row>
    <row r="453" spans="1:13" ht="18.75">
      <c r="A453" s="13">
        <v>446</v>
      </c>
      <c r="B453" s="625" t="s">
        <v>2906</v>
      </c>
      <c r="C453" s="625" t="s">
        <v>2907</v>
      </c>
      <c r="D453" s="630">
        <v>8</v>
      </c>
      <c r="E453" s="178"/>
      <c r="F453" s="656">
        <f t="shared" si="35"/>
        <v>4</v>
      </c>
      <c r="G453" s="677">
        <f t="shared" si="36"/>
        <v>12</v>
      </c>
      <c r="H453" s="658"/>
      <c r="I453" s="678">
        <f t="shared" si="37"/>
        <v>12</v>
      </c>
      <c r="J453" s="676"/>
      <c r="K453" s="656">
        <f t="shared" si="38"/>
        <v>12</v>
      </c>
      <c r="L453" s="679"/>
      <c r="M453" s="16" t="str">
        <f t="shared" si="39"/>
        <v>Juin</v>
      </c>
    </row>
    <row r="454" spans="1:13" ht="18.75">
      <c r="A454" s="13">
        <v>447</v>
      </c>
      <c r="B454" s="625" t="s">
        <v>2377</v>
      </c>
      <c r="C454" s="625" t="s">
        <v>2908</v>
      </c>
      <c r="D454" s="630">
        <v>9.5</v>
      </c>
      <c r="E454" s="178"/>
      <c r="F454" s="656">
        <f t="shared" si="35"/>
        <v>4.75</v>
      </c>
      <c r="G454" s="677">
        <f t="shared" si="36"/>
        <v>14.25</v>
      </c>
      <c r="H454" s="658"/>
      <c r="I454" s="678">
        <f t="shared" si="37"/>
        <v>14.25</v>
      </c>
      <c r="J454" s="676"/>
      <c r="K454" s="656">
        <f t="shared" si="38"/>
        <v>14.25</v>
      </c>
      <c r="L454" s="679"/>
      <c r="M454" s="16" t="str">
        <f t="shared" si="39"/>
        <v>Juin</v>
      </c>
    </row>
    <row r="455" spans="1:13" ht="18.75">
      <c r="A455" s="13">
        <v>448</v>
      </c>
      <c r="B455" s="625" t="s">
        <v>2909</v>
      </c>
      <c r="C455" s="625" t="s">
        <v>2910</v>
      </c>
      <c r="D455" s="630">
        <v>17.5</v>
      </c>
      <c r="E455" s="178"/>
      <c r="F455" s="656">
        <f t="shared" si="35"/>
        <v>8.75</v>
      </c>
      <c r="G455" s="677">
        <f t="shared" si="36"/>
        <v>26.25</v>
      </c>
      <c r="H455" s="658"/>
      <c r="I455" s="678">
        <f t="shared" si="37"/>
        <v>26.25</v>
      </c>
      <c r="J455" s="676"/>
      <c r="K455" s="656">
        <f t="shared" si="38"/>
        <v>26.25</v>
      </c>
      <c r="L455" s="679"/>
      <c r="M455" s="16" t="str">
        <f t="shared" si="39"/>
        <v>Juin</v>
      </c>
    </row>
    <row r="456" spans="1:13" ht="18.75">
      <c r="A456" s="13">
        <v>449</v>
      </c>
      <c r="B456" s="625" t="s">
        <v>2911</v>
      </c>
      <c r="C456" s="625" t="s">
        <v>2861</v>
      </c>
      <c r="D456" s="630">
        <v>9.5</v>
      </c>
      <c r="E456" s="178"/>
      <c r="F456" s="656">
        <f t="shared" si="35"/>
        <v>4.75</v>
      </c>
      <c r="G456" s="677">
        <f t="shared" si="36"/>
        <v>14.25</v>
      </c>
      <c r="H456" s="658"/>
      <c r="I456" s="678">
        <f t="shared" si="37"/>
        <v>14.25</v>
      </c>
      <c r="J456" s="676"/>
      <c r="K456" s="656">
        <f t="shared" si="38"/>
        <v>14.25</v>
      </c>
      <c r="L456" s="679"/>
      <c r="M456" s="16" t="str">
        <f t="shared" si="39"/>
        <v>Juin</v>
      </c>
    </row>
    <row r="457" spans="1:13" ht="18.75">
      <c r="A457" s="13">
        <v>450</v>
      </c>
      <c r="B457" s="625" t="s">
        <v>2393</v>
      </c>
      <c r="C457" s="625" t="s">
        <v>2912</v>
      </c>
      <c r="D457" s="630">
        <v>1</v>
      </c>
      <c r="E457" s="178"/>
      <c r="F457" s="656">
        <f t="shared" ref="F457:F459" si="40">IF(AND(D457=0,E457=0),L457/3,(D457+E457)/2)</f>
        <v>0.5</v>
      </c>
      <c r="G457" s="677">
        <f t="shared" ref="G457:G459" si="41">F457*3</f>
        <v>1.5</v>
      </c>
      <c r="H457" s="658"/>
      <c r="I457" s="678">
        <f t="shared" ref="I457:I459" si="42">MAX(G457,H457*3)</f>
        <v>1.5</v>
      </c>
      <c r="J457" s="676"/>
      <c r="K457" s="656">
        <f t="shared" ref="K457:K459" si="43">MAX(I457,J457*3)</f>
        <v>1.5</v>
      </c>
      <c r="L457" s="679"/>
      <c r="M457" s="16" t="str">
        <f t="shared" ref="M457:M459" si="44">IF(ISBLANK(J457),IF(ISBLANK(H457),"Juin","Synthèse"),"Rattrapage")</f>
        <v>Juin</v>
      </c>
    </row>
    <row r="458" spans="1:13" ht="18.75">
      <c r="A458" s="13">
        <v>451</v>
      </c>
      <c r="B458" s="625" t="s">
        <v>352</v>
      </c>
      <c r="C458" s="625" t="s">
        <v>2431</v>
      </c>
      <c r="D458" s="630">
        <v>5</v>
      </c>
      <c r="E458" s="178"/>
      <c r="F458" s="656">
        <f t="shared" si="40"/>
        <v>2.5</v>
      </c>
      <c r="G458" s="677">
        <f t="shared" si="41"/>
        <v>7.5</v>
      </c>
      <c r="H458" s="658"/>
      <c r="I458" s="678">
        <f t="shared" si="42"/>
        <v>7.5</v>
      </c>
      <c r="J458" s="676"/>
      <c r="K458" s="656">
        <f t="shared" si="43"/>
        <v>7.5</v>
      </c>
      <c r="L458" s="679"/>
      <c r="M458" s="16" t="str">
        <f t="shared" si="44"/>
        <v>Juin</v>
      </c>
    </row>
    <row r="459" spans="1:13" ht="18.75">
      <c r="A459" s="13">
        <v>452</v>
      </c>
      <c r="B459" s="625" t="s">
        <v>2913</v>
      </c>
      <c r="C459" s="625" t="s">
        <v>2664</v>
      </c>
      <c r="D459" s="630">
        <v>15.5</v>
      </c>
      <c r="E459" s="178"/>
      <c r="F459" s="656">
        <f t="shared" si="40"/>
        <v>7.75</v>
      </c>
      <c r="G459" s="677">
        <f t="shared" si="41"/>
        <v>23.25</v>
      </c>
      <c r="H459" s="658"/>
      <c r="I459" s="678">
        <f t="shared" si="42"/>
        <v>23.25</v>
      </c>
      <c r="J459" s="676"/>
      <c r="K459" s="656">
        <f t="shared" si="43"/>
        <v>23.25</v>
      </c>
      <c r="L459" s="679"/>
      <c r="M459" s="16" t="str">
        <f t="shared" si="44"/>
        <v>Juin</v>
      </c>
    </row>
  </sheetData>
  <sortState ref="B12:M562">
    <sortCondition ref="B12:B562"/>
    <sortCondition ref="C12:C562"/>
  </sortState>
  <conditionalFormatting sqref="M7:M459">
    <cfRule type="cellIs" dxfId="57" priority="7" operator="equal">
      <formula>"Rattrapage"</formula>
    </cfRule>
    <cfRule type="cellIs" dxfId="56" priority="8" operator="equal">
      <formula>"Synthèse"</formula>
    </cfRule>
    <cfRule type="cellIs" dxfId="55" priority="9" operator="equal">
      <formula>"Juin"</formula>
    </cfRule>
  </conditionalFormatting>
  <conditionalFormatting sqref="E11:E459">
    <cfRule type="cellIs" dxfId="54" priority="4" operator="equal">
      <formula>"non"</formula>
    </cfRule>
  </conditionalFormatting>
  <conditionalFormatting sqref="E11:E459">
    <cfRule type="cellIs" dxfId="53" priority="14" operator="equal">
      <formula>"non"</formula>
    </cfRule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2">
    <dataValidation type="decimal" allowBlank="1" showInputMessage="1" showErrorMessage="1" sqref="L8:L459">
      <formula1>30</formula1>
      <formula2>60</formula2>
    </dataValidation>
    <dataValidation type="decimal" allowBlank="1" showInputMessage="1" showErrorMessage="1" sqref="J8:J459">
      <formula1>0</formula1>
      <formula2>20</formula2>
    </dataValidation>
  </dataValidations>
  <pageMargins left="0.19685039370078741" right="0.23622047244094491" top="0.45" bottom="0.41" header="0.31496062992125984" footer="0.31496062992125984"/>
  <pageSetup paperSize="9" scale="85" orientation="portrait" r:id="rId1"/>
  <headerFooter>
    <oddFooter>Page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T460"/>
  <sheetViews>
    <sheetView workbookViewId="0">
      <selection activeCell="K5" sqref="K5"/>
    </sheetView>
  </sheetViews>
  <sheetFormatPr baseColWidth="10" defaultRowHeight="15"/>
  <cols>
    <col min="1" max="1" width="5.140625" style="1" bestFit="1" customWidth="1"/>
    <col min="2" max="2" width="23.7109375" style="1" bestFit="1" customWidth="1"/>
    <col min="3" max="3" width="25.7109375" style="1" customWidth="1"/>
    <col min="4" max="4" width="9.28515625" style="31" customWidth="1"/>
    <col min="5" max="5" width="9.85546875" style="31" customWidth="1"/>
    <col min="6" max="6" width="8" style="31" bestFit="1" customWidth="1"/>
    <col min="7" max="7" width="7.28515625" style="31" bestFit="1" customWidth="1"/>
    <col min="8" max="11" width="7.28515625" style="31" customWidth="1"/>
    <col min="12" max="12" width="7.42578125" style="31" customWidth="1"/>
    <col min="13" max="13" width="7.28515625" style="31" bestFit="1" customWidth="1"/>
    <col min="14" max="14" width="7.140625" style="31" bestFit="1" customWidth="1"/>
    <col min="15" max="15" width="10.7109375" style="1" bestFit="1" customWidth="1"/>
    <col min="16" max="16" width="5.5703125" style="1" bestFit="1" customWidth="1"/>
    <col min="17" max="17" width="11.5703125" style="1"/>
    <col min="18" max="18" width="5.5703125" bestFit="1" customWidth="1"/>
  </cols>
  <sheetData>
    <row r="1" spans="1:20" ht="23.25" customHeight="1">
      <c r="D1" s="33"/>
      <c r="E1" s="32" t="s">
        <v>0</v>
      </c>
      <c r="F1" s="32"/>
      <c r="G1" s="32"/>
      <c r="H1" s="32"/>
      <c r="I1" s="32"/>
      <c r="J1" s="32"/>
      <c r="K1" s="32"/>
      <c r="L1" s="32"/>
      <c r="M1" s="32"/>
    </row>
    <row r="2" spans="1:20" ht="23.25" customHeight="1">
      <c r="D2" s="33"/>
      <c r="E2" s="32" t="s">
        <v>1</v>
      </c>
      <c r="F2" s="32"/>
      <c r="G2" s="32"/>
      <c r="H2" s="32"/>
      <c r="I2" s="32"/>
      <c r="J2" s="32"/>
      <c r="K2" s="32"/>
      <c r="L2" s="32"/>
      <c r="M2" s="32"/>
    </row>
    <row r="3" spans="1:20" ht="23.25" customHeight="1">
      <c r="D3" s="33"/>
      <c r="E3" s="32" t="s">
        <v>402</v>
      </c>
      <c r="F3" s="32"/>
      <c r="G3" s="32"/>
      <c r="H3" s="32"/>
      <c r="I3" s="32"/>
      <c r="J3" s="32"/>
      <c r="K3" s="32"/>
      <c r="L3" s="32"/>
      <c r="M3" s="32"/>
    </row>
    <row r="4" spans="1:20" ht="23.25" customHeight="1">
      <c r="D4" s="33"/>
      <c r="E4" s="32" t="s">
        <v>2</v>
      </c>
      <c r="F4" s="32"/>
      <c r="G4" s="32"/>
      <c r="H4" s="32"/>
      <c r="I4" s="32"/>
      <c r="J4" s="32"/>
      <c r="K4" s="32"/>
      <c r="L4" s="32"/>
      <c r="M4" s="32"/>
    </row>
    <row r="5" spans="1:20" ht="23.25" customHeight="1">
      <c r="E5" s="60" t="s">
        <v>28</v>
      </c>
    </row>
    <row r="6" spans="1:20" ht="15.75" thickBot="1">
      <c r="D6" s="61">
        <v>1</v>
      </c>
      <c r="E6" s="61">
        <v>2</v>
      </c>
      <c r="F6" s="61">
        <v>3</v>
      </c>
      <c r="G6" s="61">
        <v>4</v>
      </c>
      <c r="H6" s="61">
        <v>5</v>
      </c>
      <c r="I6" s="61">
        <v>6</v>
      </c>
      <c r="J6" s="61">
        <v>7</v>
      </c>
      <c r="K6" s="61">
        <v>8</v>
      </c>
      <c r="L6" s="61">
        <v>9</v>
      </c>
    </row>
    <row r="7" spans="1:20" s="12" customFormat="1" ht="16.5" thickBot="1">
      <c r="A7" s="62" t="s">
        <v>4</v>
      </c>
      <c r="B7" s="63" t="s">
        <v>5</v>
      </c>
      <c r="C7" s="63" t="s">
        <v>6</v>
      </c>
      <c r="D7" s="63" t="s">
        <v>29</v>
      </c>
      <c r="E7" s="65" t="s">
        <v>34</v>
      </c>
      <c r="F7" s="64" t="s">
        <v>30</v>
      </c>
      <c r="G7" s="65" t="s">
        <v>33</v>
      </c>
      <c r="H7" s="128" t="s">
        <v>31</v>
      </c>
      <c r="I7" s="128" t="s">
        <v>32</v>
      </c>
      <c r="J7" s="128" t="s">
        <v>33</v>
      </c>
      <c r="K7" s="128" t="s">
        <v>34</v>
      </c>
      <c r="L7" s="128" t="s">
        <v>35</v>
      </c>
      <c r="M7" s="7" t="s">
        <v>9</v>
      </c>
      <c r="N7" s="7" t="s">
        <v>10</v>
      </c>
      <c r="O7" s="8" t="s">
        <v>15</v>
      </c>
      <c r="P7" s="7" t="s">
        <v>11</v>
      </c>
      <c r="Q7" s="9" t="s">
        <v>16</v>
      </c>
      <c r="R7" s="7" t="s">
        <v>11</v>
      </c>
      <c r="S7" s="10" t="s">
        <v>13</v>
      </c>
      <c r="T7" s="11" t="s">
        <v>14</v>
      </c>
    </row>
    <row r="8" spans="1:20" ht="18.75">
      <c r="A8" s="22">
        <v>1</v>
      </c>
      <c r="B8" s="625" t="s">
        <v>468</v>
      </c>
      <c r="C8" s="625" t="s">
        <v>2412</v>
      </c>
      <c r="D8" s="66"/>
      <c r="E8" s="122"/>
      <c r="F8" s="122"/>
      <c r="G8" s="122"/>
      <c r="H8" s="66"/>
      <c r="I8" s="66"/>
      <c r="J8" s="66"/>
      <c r="K8" s="66"/>
      <c r="L8" s="66"/>
      <c r="M8" s="14">
        <f t="shared" ref="M8:M71" si="0">IF(AND(ISBLANK(D8),ISBLANK(E8),ISBLANK(F8),ISBLANK(G8),ISBLANK(H8),ISBLANK(I8),ISBLANK(J8),ISBLANK(K8),ISBLANK(L8)),S8/3,AVERAGE(D8:L8))</f>
        <v>0</v>
      </c>
      <c r="N8" s="14">
        <f t="shared" ref="N8:N71" si="1">M8*3</f>
        <v>0</v>
      </c>
      <c r="O8" s="45"/>
      <c r="P8" s="14">
        <f t="shared" ref="P8:P71" si="2">MAX(N8,O8*3)</f>
        <v>0</v>
      </c>
      <c r="Q8" s="23"/>
      <c r="R8" s="14">
        <f t="shared" ref="R8:R71" si="3">MAX(P8,Q8*3)</f>
        <v>0</v>
      </c>
      <c r="S8" s="67"/>
      <c r="T8" s="16" t="str">
        <f t="shared" ref="T8:T71" si="4">IF(ISBLANK(Q8),IF(ISBLANK(O8),"Juin","Synthèse"),"Rattrapage")</f>
        <v>Juin</v>
      </c>
    </row>
    <row r="9" spans="1:20" ht="18.75">
      <c r="A9" s="13">
        <v>2</v>
      </c>
      <c r="B9" s="625" t="s">
        <v>481</v>
      </c>
      <c r="C9" s="625" t="s">
        <v>2413</v>
      </c>
      <c r="D9" s="68"/>
      <c r="E9" s="123"/>
      <c r="F9" s="123"/>
      <c r="G9" s="123"/>
      <c r="H9" s="66"/>
      <c r="I9" s="66"/>
      <c r="J9" s="66"/>
      <c r="K9" s="66"/>
      <c r="L9" s="66"/>
      <c r="M9" s="14">
        <f t="shared" si="0"/>
        <v>0</v>
      </c>
      <c r="N9" s="14">
        <f t="shared" si="1"/>
        <v>0</v>
      </c>
      <c r="O9" s="45"/>
      <c r="P9" s="14">
        <f t="shared" si="2"/>
        <v>0</v>
      </c>
      <c r="Q9" s="23"/>
      <c r="R9" s="14">
        <f t="shared" si="3"/>
        <v>0</v>
      </c>
      <c r="S9" s="67"/>
      <c r="T9" s="16" t="str">
        <f t="shared" si="4"/>
        <v>Juin</v>
      </c>
    </row>
    <row r="10" spans="1:20" ht="18.75">
      <c r="A10" s="13">
        <v>3</v>
      </c>
      <c r="B10" s="625" t="s">
        <v>489</v>
      </c>
      <c r="C10" s="625" t="s">
        <v>2414</v>
      </c>
      <c r="D10" s="68"/>
      <c r="E10" s="123"/>
      <c r="F10" s="123"/>
      <c r="G10" s="123"/>
      <c r="H10" s="66"/>
      <c r="I10" s="66"/>
      <c r="J10" s="66"/>
      <c r="K10" s="66"/>
      <c r="L10" s="66"/>
      <c r="M10" s="14">
        <f t="shared" si="0"/>
        <v>0</v>
      </c>
      <c r="N10" s="14">
        <f t="shared" si="1"/>
        <v>0</v>
      </c>
      <c r="O10" s="45"/>
      <c r="P10" s="14">
        <f t="shared" si="2"/>
        <v>0</v>
      </c>
      <c r="Q10" s="23"/>
      <c r="R10" s="14">
        <f t="shared" si="3"/>
        <v>0</v>
      </c>
      <c r="S10" s="67"/>
      <c r="T10" s="16" t="str">
        <f t="shared" si="4"/>
        <v>Juin</v>
      </c>
    </row>
    <row r="11" spans="1:20" ht="18.75">
      <c r="A11" s="13">
        <v>4</v>
      </c>
      <c r="B11" s="625" t="s">
        <v>42</v>
      </c>
      <c r="C11" s="625" t="s">
        <v>2415</v>
      </c>
      <c r="D11" s="68"/>
      <c r="E11" s="123"/>
      <c r="F11" s="123"/>
      <c r="G11" s="123"/>
      <c r="H11" s="66"/>
      <c r="I11" s="66"/>
      <c r="J11" s="66"/>
      <c r="K11" s="66"/>
      <c r="L11" s="66"/>
      <c r="M11" s="14">
        <f t="shared" si="0"/>
        <v>0</v>
      </c>
      <c r="N11" s="14">
        <f t="shared" si="1"/>
        <v>0</v>
      </c>
      <c r="O11" s="45"/>
      <c r="P11" s="14">
        <f t="shared" si="2"/>
        <v>0</v>
      </c>
      <c r="Q11" s="23"/>
      <c r="R11" s="14">
        <f t="shared" si="3"/>
        <v>0</v>
      </c>
      <c r="S11" s="67"/>
      <c r="T11" s="16" t="str">
        <f t="shared" si="4"/>
        <v>Juin</v>
      </c>
    </row>
    <row r="12" spans="1:20" ht="18.75">
      <c r="A12" s="13">
        <v>5</v>
      </c>
      <c r="B12" s="625" t="s">
        <v>116</v>
      </c>
      <c r="C12" s="625" t="s">
        <v>2416</v>
      </c>
      <c r="D12" s="68"/>
      <c r="E12" s="123"/>
      <c r="F12" s="123"/>
      <c r="G12" s="123"/>
      <c r="H12" s="66"/>
      <c r="I12" s="66"/>
      <c r="J12" s="66"/>
      <c r="K12" s="66"/>
      <c r="L12" s="66"/>
      <c r="M12" s="14">
        <f t="shared" si="0"/>
        <v>0</v>
      </c>
      <c r="N12" s="14">
        <f t="shared" si="1"/>
        <v>0</v>
      </c>
      <c r="O12" s="45"/>
      <c r="P12" s="14">
        <f t="shared" si="2"/>
        <v>0</v>
      </c>
      <c r="Q12" s="23"/>
      <c r="R12" s="14">
        <f t="shared" si="3"/>
        <v>0</v>
      </c>
      <c r="S12" s="67"/>
      <c r="T12" s="16" t="str">
        <f t="shared" si="4"/>
        <v>Juin</v>
      </c>
    </row>
    <row r="13" spans="1:20" ht="18.75">
      <c r="A13" s="13">
        <v>6</v>
      </c>
      <c r="B13" s="625" t="s">
        <v>2417</v>
      </c>
      <c r="C13" s="625" t="s">
        <v>2418</v>
      </c>
      <c r="D13" s="68"/>
      <c r="E13" s="123"/>
      <c r="F13" s="123"/>
      <c r="G13" s="123"/>
      <c r="H13" s="66"/>
      <c r="I13" s="66"/>
      <c r="J13" s="66"/>
      <c r="K13" s="66"/>
      <c r="L13" s="66"/>
      <c r="M13" s="14">
        <f t="shared" si="0"/>
        <v>0</v>
      </c>
      <c r="N13" s="14">
        <f t="shared" si="1"/>
        <v>0</v>
      </c>
      <c r="O13" s="45"/>
      <c r="P13" s="14">
        <f t="shared" si="2"/>
        <v>0</v>
      </c>
      <c r="Q13" s="23"/>
      <c r="R13" s="14">
        <f t="shared" si="3"/>
        <v>0</v>
      </c>
      <c r="S13" s="67"/>
      <c r="T13" s="16" t="str">
        <f t="shared" si="4"/>
        <v>Juin</v>
      </c>
    </row>
    <row r="14" spans="1:20" ht="18.75">
      <c r="A14" s="13">
        <v>7</v>
      </c>
      <c r="B14" s="625" t="s">
        <v>513</v>
      </c>
      <c r="C14" s="625" t="s">
        <v>2419</v>
      </c>
      <c r="D14" s="68"/>
      <c r="E14" s="123"/>
      <c r="F14" s="123"/>
      <c r="G14" s="123"/>
      <c r="H14" s="66"/>
      <c r="I14" s="66"/>
      <c r="J14" s="66"/>
      <c r="K14" s="66"/>
      <c r="L14" s="66"/>
      <c r="M14" s="14">
        <f t="shared" si="0"/>
        <v>0</v>
      </c>
      <c r="N14" s="14">
        <f t="shared" si="1"/>
        <v>0</v>
      </c>
      <c r="O14" s="45"/>
      <c r="P14" s="14">
        <f t="shared" si="2"/>
        <v>0</v>
      </c>
      <c r="Q14" s="23"/>
      <c r="R14" s="14">
        <f t="shared" si="3"/>
        <v>0</v>
      </c>
      <c r="S14" s="67"/>
      <c r="T14" s="16" t="str">
        <f t="shared" si="4"/>
        <v>Juin</v>
      </c>
    </row>
    <row r="15" spans="1:20" ht="18.75">
      <c r="A15" s="13">
        <v>8</v>
      </c>
      <c r="B15" s="625" t="s">
        <v>2420</v>
      </c>
      <c r="C15" s="625" t="s">
        <v>2421</v>
      </c>
      <c r="D15" s="68"/>
      <c r="E15" s="123"/>
      <c r="F15" s="123"/>
      <c r="G15" s="123"/>
      <c r="H15" s="66"/>
      <c r="I15" s="66"/>
      <c r="J15" s="66"/>
      <c r="K15" s="66"/>
      <c r="L15" s="66"/>
      <c r="M15" s="14">
        <f t="shared" si="0"/>
        <v>0</v>
      </c>
      <c r="N15" s="14">
        <f t="shared" si="1"/>
        <v>0</v>
      </c>
      <c r="O15" s="45"/>
      <c r="P15" s="14">
        <f t="shared" si="2"/>
        <v>0</v>
      </c>
      <c r="Q15" s="23"/>
      <c r="R15" s="14">
        <f t="shared" si="3"/>
        <v>0</v>
      </c>
      <c r="S15" s="67"/>
      <c r="T15" s="16" t="str">
        <f t="shared" si="4"/>
        <v>Juin</v>
      </c>
    </row>
    <row r="16" spans="1:20" ht="18.75">
      <c r="A16" s="13">
        <v>9</v>
      </c>
      <c r="B16" s="625" t="s">
        <v>523</v>
      </c>
      <c r="C16" s="625" t="s">
        <v>2422</v>
      </c>
      <c r="D16" s="68"/>
      <c r="E16" s="123"/>
      <c r="F16" s="123"/>
      <c r="G16" s="123"/>
      <c r="H16" s="66"/>
      <c r="I16" s="66"/>
      <c r="J16" s="66"/>
      <c r="K16" s="66"/>
      <c r="L16" s="66"/>
      <c r="M16" s="14">
        <f t="shared" si="0"/>
        <v>0</v>
      </c>
      <c r="N16" s="14">
        <f t="shared" si="1"/>
        <v>0</v>
      </c>
      <c r="O16" s="45"/>
      <c r="P16" s="14">
        <f t="shared" si="2"/>
        <v>0</v>
      </c>
      <c r="Q16" s="23"/>
      <c r="R16" s="14">
        <f t="shared" si="3"/>
        <v>0</v>
      </c>
      <c r="S16" s="67"/>
      <c r="T16" s="16" t="str">
        <f t="shared" si="4"/>
        <v>Juin</v>
      </c>
    </row>
    <row r="17" spans="1:20" ht="18.75">
      <c r="A17" s="13">
        <v>10</v>
      </c>
      <c r="B17" s="625" t="s">
        <v>529</v>
      </c>
      <c r="C17" s="625" t="s">
        <v>2423</v>
      </c>
      <c r="D17" s="68"/>
      <c r="E17" s="123"/>
      <c r="F17" s="123"/>
      <c r="G17" s="123"/>
      <c r="H17" s="66"/>
      <c r="I17" s="66"/>
      <c r="J17" s="66"/>
      <c r="K17" s="66"/>
      <c r="L17" s="66"/>
      <c r="M17" s="14">
        <f t="shared" si="0"/>
        <v>0</v>
      </c>
      <c r="N17" s="14">
        <f t="shared" si="1"/>
        <v>0</v>
      </c>
      <c r="O17" s="45"/>
      <c r="P17" s="14">
        <f t="shared" si="2"/>
        <v>0</v>
      </c>
      <c r="Q17" s="23"/>
      <c r="R17" s="14">
        <f t="shared" si="3"/>
        <v>0</v>
      </c>
      <c r="S17" s="67"/>
      <c r="T17" s="16" t="str">
        <f t="shared" si="4"/>
        <v>Juin</v>
      </c>
    </row>
    <row r="18" spans="1:20" ht="18.75">
      <c r="A18" s="13">
        <v>11</v>
      </c>
      <c r="B18" s="625" t="s">
        <v>2424</v>
      </c>
      <c r="C18" s="625" t="s">
        <v>2425</v>
      </c>
      <c r="D18" s="68"/>
      <c r="E18" s="123"/>
      <c r="F18" s="123"/>
      <c r="G18" s="123"/>
      <c r="H18" s="66"/>
      <c r="I18" s="66"/>
      <c r="J18" s="66"/>
      <c r="K18" s="66"/>
      <c r="L18" s="66"/>
      <c r="M18" s="14">
        <f t="shared" si="0"/>
        <v>0</v>
      </c>
      <c r="N18" s="14">
        <f t="shared" si="1"/>
        <v>0</v>
      </c>
      <c r="O18" s="45"/>
      <c r="P18" s="14">
        <f t="shared" si="2"/>
        <v>0</v>
      </c>
      <c r="Q18" s="23"/>
      <c r="R18" s="14">
        <f t="shared" si="3"/>
        <v>0</v>
      </c>
      <c r="S18" s="67"/>
      <c r="T18" s="16" t="str">
        <f t="shared" si="4"/>
        <v>Juin</v>
      </c>
    </row>
    <row r="19" spans="1:20" ht="18.75">
      <c r="A19" s="13">
        <v>12</v>
      </c>
      <c r="B19" s="625" t="s">
        <v>2426</v>
      </c>
      <c r="C19" s="625" t="s">
        <v>2427</v>
      </c>
      <c r="D19" s="68"/>
      <c r="E19" s="123"/>
      <c r="F19" s="123"/>
      <c r="G19" s="123"/>
      <c r="H19" s="66"/>
      <c r="I19" s="66"/>
      <c r="J19" s="66"/>
      <c r="K19" s="66"/>
      <c r="L19" s="66"/>
      <c r="M19" s="14">
        <f t="shared" si="0"/>
        <v>0</v>
      </c>
      <c r="N19" s="14">
        <f t="shared" si="1"/>
        <v>0</v>
      </c>
      <c r="O19" s="45"/>
      <c r="P19" s="14">
        <f t="shared" si="2"/>
        <v>0</v>
      </c>
      <c r="Q19" s="23"/>
      <c r="R19" s="14">
        <f t="shared" si="3"/>
        <v>0</v>
      </c>
      <c r="S19" s="67"/>
      <c r="T19" s="16" t="str">
        <f t="shared" si="4"/>
        <v>Juin</v>
      </c>
    </row>
    <row r="20" spans="1:20" ht="18.75">
      <c r="A20" s="13">
        <v>13</v>
      </c>
      <c r="B20" s="625" t="s">
        <v>546</v>
      </c>
      <c r="C20" s="625" t="s">
        <v>2428</v>
      </c>
      <c r="D20" s="68"/>
      <c r="E20" s="123"/>
      <c r="F20" s="123"/>
      <c r="G20" s="123"/>
      <c r="H20" s="66"/>
      <c r="I20" s="66"/>
      <c r="J20" s="66"/>
      <c r="K20" s="66"/>
      <c r="L20" s="66"/>
      <c r="M20" s="14">
        <f t="shared" si="0"/>
        <v>0</v>
      </c>
      <c r="N20" s="14">
        <f t="shared" si="1"/>
        <v>0</v>
      </c>
      <c r="O20" s="45"/>
      <c r="P20" s="14">
        <f t="shared" si="2"/>
        <v>0</v>
      </c>
      <c r="Q20" s="23"/>
      <c r="R20" s="14">
        <f t="shared" si="3"/>
        <v>0</v>
      </c>
      <c r="S20" s="67"/>
      <c r="T20" s="16" t="str">
        <f t="shared" si="4"/>
        <v>Juin</v>
      </c>
    </row>
    <row r="21" spans="1:20" ht="18.75">
      <c r="A21" s="13">
        <v>14</v>
      </c>
      <c r="B21" s="625" t="s">
        <v>551</v>
      </c>
      <c r="C21" s="625" t="s">
        <v>2429</v>
      </c>
      <c r="D21" s="68"/>
      <c r="E21" s="123"/>
      <c r="F21" s="123"/>
      <c r="G21" s="123"/>
      <c r="H21" s="66"/>
      <c r="I21" s="66"/>
      <c r="J21" s="66"/>
      <c r="K21" s="66"/>
      <c r="L21" s="66"/>
      <c r="M21" s="14">
        <f t="shared" si="0"/>
        <v>0</v>
      </c>
      <c r="N21" s="14">
        <f t="shared" si="1"/>
        <v>0</v>
      </c>
      <c r="O21" s="45"/>
      <c r="P21" s="14">
        <f t="shared" si="2"/>
        <v>0</v>
      </c>
      <c r="Q21" s="23"/>
      <c r="R21" s="14">
        <f t="shared" si="3"/>
        <v>0</v>
      </c>
      <c r="S21" s="67"/>
      <c r="T21" s="16" t="str">
        <f t="shared" si="4"/>
        <v>Juin</v>
      </c>
    </row>
    <row r="22" spans="1:20" ht="18.75">
      <c r="A22" s="13">
        <v>15</v>
      </c>
      <c r="B22" s="625" t="s">
        <v>2430</v>
      </c>
      <c r="C22" s="625" t="s">
        <v>2431</v>
      </c>
      <c r="D22" s="68"/>
      <c r="E22" s="123"/>
      <c r="F22" s="123"/>
      <c r="G22" s="123"/>
      <c r="H22" s="66"/>
      <c r="I22" s="66"/>
      <c r="J22" s="66"/>
      <c r="K22" s="66"/>
      <c r="L22" s="66"/>
      <c r="M22" s="14">
        <f t="shared" si="0"/>
        <v>0</v>
      </c>
      <c r="N22" s="14">
        <f t="shared" si="1"/>
        <v>0</v>
      </c>
      <c r="O22" s="45"/>
      <c r="P22" s="14">
        <f t="shared" si="2"/>
        <v>0</v>
      </c>
      <c r="Q22" s="23"/>
      <c r="R22" s="14">
        <f t="shared" si="3"/>
        <v>0</v>
      </c>
      <c r="S22" s="67"/>
      <c r="T22" s="16" t="str">
        <f t="shared" si="4"/>
        <v>Juin</v>
      </c>
    </row>
    <row r="23" spans="1:20" ht="18.75">
      <c r="A23" s="13">
        <v>16</v>
      </c>
      <c r="B23" s="625" t="s">
        <v>2430</v>
      </c>
      <c r="C23" s="625" t="s">
        <v>2432</v>
      </c>
      <c r="D23" s="68"/>
      <c r="E23" s="123"/>
      <c r="F23" s="123"/>
      <c r="G23" s="123"/>
      <c r="H23" s="66"/>
      <c r="I23" s="66"/>
      <c r="J23" s="66"/>
      <c r="K23" s="66"/>
      <c r="L23" s="66"/>
      <c r="M23" s="14">
        <f t="shared" si="0"/>
        <v>0</v>
      </c>
      <c r="N23" s="14">
        <f t="shared" si="1"/>
        <v>0</v>
      </c>
      <c r="O23" s="45"/>
      <c r="P23" s="14">
        <f t="shared" si="2"/>
        <v>0</v>
      </c>
      <c r="Q23" s="23"/>
      <c r="R23" s="14">
        <f t="shared" si="3"/>
        <v>0</v>
      </c>
      <c r="S23" s="67"/>
      <c r="T23" s="16" t="str">
        <f t="shared" si="4"/>
        <v>Juin</v>
      </c>
    </row>
    <row r="24" spans="1:20" ht="18.75">
      <c r="A24" s="13">
        <v>17</v>
      </c>
      <c r="B24" s="625" t="s">
        <v>559</v>
      </c>
      <c r="C24" s="625" t="s">
        <v>2433</v>
      </c>
      <c r="D24" s="68"/>
      <c r="E24" s="123"/>
      <c r="F24" s="123"/>
      <c r="G24" s="123"/>
      <c r="H24" s="66"/>
      <c r="I24" s="66"/>
      <c r="J24" s="66"/>
      <c r="K24" s="66"/>
      <c r="L24" s="66"/>
      <c r="M24" s="14">
        <f t="shared" si="0"/>
        <v>0</v>
      </c>
      <c r="N24" s="14">
        <f t="shared" si="1"/>
        <v>0</v>
      </c>
      <c r="O24" s="45"/>
      <c r="P24" s="14">
        <f t="shared" si="2"/>
        <v>0</v>
      </c>
      <c r="Q24" s="23"/>
      <c r="R24" s="14">
        <f t="shared" si="3"/>
        <v>0</v>
      </c>
      <c r="S24" s="67"/>
      <c r="T24" s="16" t="str">
        <f t="shared" si="4"/>
        <v>Juin</v>
      </c>
    </row>
    <row r="25" spans="1:20" ht="18.75">
      <c r="A25" s="13">
        <v>18</v>
      </c>
      <c r="B25" s="625" t="s">
        <v>564</v>
      </c>
      <c r="C25" s="625" t="s">
        <v>2434</v>
      </c>
      <c r="D25" s="68"/>
      <c r="E25" s="123"/>
      <c r="F25" s="123"/>
      <c r="G25" s="123"/>
      <c r="H25" s="66"/>
      <c r="I25" s="66"/>
      <c r="J25" s="66"/>
      <c r="K25" s="66"/>
      <c r="L25" s="66"/>
      <c r="M25" s="14">
        <f t="shared" si="0"/>
        <v>0</v>
      </c>
      <c r="N25" s="14">
        <f t="shared" si="1"/>
        <v>0</v>
      </c>
      <c r="O25" s="45"/>
      <c r="P25" s="14">
        <f t="shared" si="2"/>
        <v>0</v>
      </c>
      <c r="Q25" s="23"/>
      <c r="R25" s="14">
        <f t="shared" si="3"/>
        <v>0</v>
      </c>
      <c r="S25" s="67"/>
      <c r="T25" s="16" t="str">
        <f t="shared" si="4"/>
        <v>Juin</v>
      </c>
    </row>
    <row r="26" spans="1:20" ht="18.75">
      <c r="A26" s="13">
        <v>19</v>
      </c>
      <c r="B26" s="625" t="s">
        <v>568</v>
      </c>
      <c r="C26" s="625" t="s">
        <v>2435</v>
      </c>
      <c r="D26" s="68"/>
      <c r="E26" s="123"/>
      <c r="F26" s="123"/>
      <c r="G26" s="123"/>
      <c r="H26" s="66"/>
      <c r="I26" s="66"/>
      <c r="J26" s="66"/>
      <c r="K26" s="66"/>
      <c r="L26" s="66"/>
      <c r="M26" s="14">
        <f t="shared" si="0"/>
        <v>0</v>
      </c>
      <c r="N26" s="14">
        <f t="shared" si="1"/>
        <v>0</v>
      </c>
      <c r="O26" s="45"/>
      <c r="P26" s="14">
        <f t="shared" si="2"/>
        <v>0</v>
      </c>
      <c r="Q26" s="23"/>
      <c r="R26" s="14">
        <f t="shared" si="3"/>
        <v>0</v>
      </c>
      <c r="S26" s="67"/>
      <c r="T26" s="16" t="str">
        <f t="shared" si="4"/>
        <v>Juin</v>
      </c>
    </row>
    <row r="27" spans="1:20" ht="18.75">
      <c r="A27" s="13">
        <v>20</v>
      </c>
      <c r="B27" s="625" t="s">
        <v>2436</v>
      </c>
      <c r="C27" s="625" t="s">
        <v>2437</v>
      </c>
      <c r="D27" s="68"/>
      <c r="E27" s="123"/>
      <c r="F27" s="123"/>
      <c r="G27" s="123"/>
      <c r="H27" s="66"/>
      <c r="I27" s="66"/>
      <c r="J27" s="66"/>
      <c r="K27" s="66"/>
      <c r="L27" s="66"/>
      <c r="M27" s="14">
        <f t="shared" si="0"/>
        <v>0</v>
      </c>
      <c r="N27" s="14">
        <f t="shared" si="1"/>
        <v>0</v>
      </c>
      <c r="O27" s="45"/>
      <c r="P27" s="14">
        <f t="shared" si="2"/>
        <v>0</v>
      </c>
      <c r="Q27" s="23"/>
      <c r="R27" s="14">
        <f t="shared" si="3"/>
        <v>0</v>
      </c>
      <c r="S27" s="67"/>
      <c r="T27" s="16" t="str">
        <f t="shared" si="4"/>
        <v>Juin</v>
      </c>
    </row>
    <row r="28" spans="1:20" ht="18.75">
      <c r="A28" s="13">
        <v>21</v>
      </c>
      <c r="B28" s="625" t="s">
        <v>69</v>
      </c>
      <c r="C28" s="625" t="s">
        <v>2438</v>
      </c>
      <c r="D28" s="68"/>
      <c r="E28" s="123"/>
      <c r="F28" s="123"/>
      <c r="G28" s="123"/>
      <c r="H28" s="66"/>
      <c r="I28" s="66"/>
      <c r="J28" s="66"/>
      <c r="K28" s="66"/>
      <c r="L28" s="66"/>
      <c r="M28" s="14">
        <f t="shared" si="0"/>
        <v>0</v>
      </c>
      <c r="N28" s="14">
        <f t="shared" si="1"/>
        <v>0</v>
      </c>
      <c r="O28" s="45"/>
      <c r="P28" s="14">
        <f t="shared" si="2"/>
        <v>0</v>
      </c>
      <c r="Q28" s="23"/>
      <c r="R28" s="14">
        <f t="shared" si="3"/>
        <v>0</v>
      </c>
      <c r="S28" s="67"/>
      <c r="T28" s="16" t="str">
        <f t="shared" si="4"/>
        <v>Juin</v>
      </c>
    </row>
    <row r="29" spans="1:20" ht="18.75">
      <c r="A29" s="13">
        <v>22</v>
      </c>
      <c r="B29" s="625" t="s">
        <v>2439</v>
      </c>
      <c r="C29" s="625" t="s">
        <v>2440</v>
      </c>
      <c r="D29" s="68"/>
      <c r="E29" s="123"/>
      <c r="F29" s="123"/>
      <c r="G29" s="123"/>
      <c r="H29" s="66"/>
      <c r="I29" s="66"/>
      <c r="J29" s="66"/>
      <c r="K29" s="66"/>
      <c r="L29" s="66"/>
      <c r="M29" s="14">
        <f t="shared" si="0"/>
        <v>0</v>
      </c>
      <c r="N29" s="14">
        <f t="shared" si="1"/>
        <v>0</v>
      </c>
      <c r="O29" s="45"/>
      <c r="P29" s="14">
        <f t="shared" si="2"/>
        <v>0</v>
      </c>
      <c r="Q29" s="23"/>
      <c r="R29" s="14">
        <f t="shared" si="3"/>
        <v>0</v>
      </c>
      <c r="S29" s="67"/>
      <c r="T29" s="16" t="str">
        <f t="shared" si="4"/>
        <v>Juin</v>
      </c>
    </row>
    <row r="30" spans="1:20" ht="18.75">
      <c r="A30" s="13">
        <v>23</v>
      </c>
      <c r="B30" s="625" t="s">
        <v>592</v>
      </c>
      <c r="C30" s="625" t="s">
        <v>2441</v>
      </c>
      <c r="D30" s="68"/>
      <c r="E30" s="123"/>
      <c r="F30" s="123"/>
      <c r="G30" s="123"/>
      <c r="H30" s="66"/>
      <c r="I30" s="66"/>
      <c r="J30" s="66"/>
      <c r="K30" s="66"/>
      <c r="L30" s="66"/>
      <c r="M30" s="14">
        <f t="shared" si="0"/>
        <v>0</v>
      </c>
      <c r="N30" s="14">
        <f t="shared" si="1"/>
        <v>0</v>
      </c>
      <c r="O30" s="45"/>
      <c r="P30" s="14">
        <f t="shared" si="2"/>
        <v>0</v>
      </c>
      <c r="Q30" s="23"/>
      <c r="R30" s="14">
        <f t="shared" si="3"/>
        <v>0</v>
      </c>
      <c r="S30" s="67"/>
      <c r="T30" s="16" t="str">
        <f t="shared" si="4"/>
        <v>Juin</v>
      </c>
    </row>
    <row r="31" spans="1:20" ht="18.75">
      <c r="A31" s="13">
        <v>24</v>
      </c>
      <c r="B31" s="625" t="s">
        <v>2442</v>
      </c>
      <c r="C31" s="625" t="s">
        <v>2443</v>
      </c>
      <c r="D31" s="68"/>
      <c r="E31" s="123"/>
      <c r="F31" s="123"/>
      <c r="G31" s="123"/>
      <c r="H31" s="66"/>
      <c r="I31" s="66"/>
      <c r="J31" s="66"/>
      <c r="K31" s="66"/>
      <c r="L31" s="66"/>
      <c r="M31" s="14">
        <f t="shared" si="0"/>
        <v>0</v>
      </c>
      <c r="N31" s="14">
        <f t="shared" si="1"/>
        <v>0</v>
      </c>
      <c r="O31" s="45"/>
      <c r="P31" s="14">
        <f t="shared" si="2"/>
        <v>0</v>
      </c>
      <c r="Q31" s="23"/>
      <c r="R31" s="14">
        <f t="shared" si="3"/>
        <v>0</v>
      </c>
      <c r="S31" s="67"/>
      <c r="T31" s="16" t="str">
        <f t="shared" si="4"/>
        <v>Juin</v>
      </c>
    </row>
    <row r="32" spans="1:20" ht="18.75">
      <c r="A32" s="13">
        <v>25</v>
      </c>
      <c r="B32" s="625" t="s">
        <v>603</v>
      </c>
      <c r="C32" s="625" t="s">
        <v>2444</v>
      </c>
      <c r="D32" s="68"/>
      <c r="E32" s="123"/>
      <c r="F32" s="123"/>
      <c r="G32" s="123"/>
      <c r="H32" s="66"/>
      <c r="I32" s="66"/>
      <c r="J32" s="66"/>
      <c r="K32" s="66"/>
      <c r="L32" s="66"/>
      <c r="M32" s="14">
        <f t="shared" si="0"/>
        <v>0</v>
      </c>
      <c r="N32" s="14">
        <f t="shared" si="1"/>
        <v>0</v>
      </c>
      <c r="O32" s="45"/>
      <c r="P32" s="14">
        <f t="shared" si="2"/>
        <v>0</v>
      </c>
      <c r="Q32" s="23"/>
      <c r="R32" s="14">
        <f t="shared" si="3"/>
        <v>0</v>
      </c>
      <c r="S32" s="67"/>
      <c r="T32" s="16" t="str">
        <f t="shared" si="4"/>
        <v>Juin</v>
      </c>
    </row>
    <row r="33" spans="1:20" ht="18.75">
      <c r="A33" s="13">
        <v>26</v>
      </c>
      <c r="B33" s="625" t="s">
        <v>2445</v>
      </c>
      <c r="C33" s="625" t="s">
        <v>2446</v>
      </c>
      <c r="D33" s="68"/>
      <c r="E33" s="123"/>
      <c r="F33" s="123"/>
      <c r="G33" s="123"/>
      <c r="H33" s="66"/>
      <c r="I33" s="66"/>
      <c r="J33" s="66"/>
      <c r="K33" s="66"/>
      <c r="L33" s="66"/>
      <c r="M33" s="14">
        <f t="shared" si="0"/>
        <v>0</v>
      </c>
      <c r="N33" s="14">
        <f t="shared" si="1"/>
        <v>0</v>
      </c>
      <c r="O33" s="45"/>
      <c r="P33" s="14">
        <f t="shared" si="2"/>
        <v>0</v>
      </c>
      <c r="Q33" s="23"/>
      <c r="R33" s="14">
        <f t="shared" si="3"/>
        <v>0</v>
      </c>
      <c r="S33" s="67"/>
      <c r="T33" s="16" t="str">
        <f t="shared" si="4"/>
        <v>Juin</v>
      </c>
    </row>
    <row r="34" spans="1:20" ht="18.75">
      <c r="A34" s="13">
        <v>27</v>
      </c>
      <c r="B34" s="625" t="s">
        <v>135</v>
      </c>
      <c r="C34" s="625" t="s">
        <v>2447</v>
      </c>
      <c r="D34" s="68"/>
      <c r="E34" s="123"/>
      <c r="F34" s="123"/>
      <c r="G34" s="123"/>
      <c r="H34" s="66"/>
      <c r="I34" s="66"/>
      <c r="J34" s="66"/>
      <c r="K34" s="66"/>
      <c r="L34" s="66"/>
      <c r="M34" s="14">
        <f t="shared" si="0"/>
        <v>0</v>
      </c>
      <c r="N34" s="14">
        <f t="shared" si="1"/>
        <v>0</v>
      </c>
      <c r="O34" s="45"/>
      <c r="P34" s="14">
        <f t="shared" si="2"/>
        <v>0</v>
      </c>
      <c r="Q34" s="23"/>
      <c r="R34" s="14">
        <f t="shared" si="3"/>
        <v>0</v>
      </c>
      <c r="S34" s="67"/>
      <c r="T34" s="16" t="str">
        <f t="shared" si="4"/>
        <v>Juin</v>
      </c>
    </row>
    <row r="35" spans="1:20" ht="19.5" thickBot="1">
      <c r="A35" s="13">
        <v>28</v>
      </c>
      <c r="B35" s="625" t="s">
        <v>2448</v>
      </c>
      <c r="C35" s="625" t="s">
        <v>2449</v>
      </c>
      <c r="D35" s="68"/>
      <c r="E35" s="124"/>
      <c r="F35" s="125"/>
      <c r="G35" s="125"/>
      <c r="H35" s="66"/>
      <c r="I35" s="66"/>
      <c r="J35" s="66"/>
      <c r="K35" s="66"/>
      <c r="L35" s="66"/>
      <c r="M35" s="14">
        <f t="shared" si="0"/>
        <v>0</v>
      </c>
      <c r="N35" s="14">
        <f t="shared" si="1"/>
        <v>0</v>
      </c>
      <c r="O35" s="45"/>
      <c r="P35" s="14">
        <f t="shared" si="2"/>
        <v>0</v>
      </c>
      <c r="Q35" s="23"/>
      <c r="R35" s="14">
        <f t="shared" si="3"/>
        <v>0</v>
      </c>
      <c r="S35" s="67"/>
      <c r="T35" s="16" t="str">
        <f t="shared" si="4"/>
        <v>Juin</v>
      </c>
    </row>
    <row r="36" spans="1:20" ht="19.5" thickBot="1">
      <c r="A36" s="13">
        <v>29</v>
      </c>
      <c r="B36" s="625" t="s">
        <v>624</v>
      </c>
      <c r="C36" s="625" t="s">
        <v>2450</v>
      </c>
      <c r="D36" s="68"/>
      <c r="E36" s="122"/>
      <c r="F36" s="126"/>
      <c r="G36" s="126"/>
      <c r="H36" s="66"/>
      <c r="I36" s="66"/>
      <c r="J36" s="66"/>
      <c r="K36" s="66"/>
      <c r="L36" s="66"/>
      <c r="M36" s="14">
        <f t="shared" si="0"/>
        <v>0</v>
      </c>
      <c r="N36" s="14">
        <f t="shared" si="1"/>
        <v>0</v>
      </c>
      <c r="O36" s="45"/>
      <c r="P36" s="14">
        <f t="shared" si="2"/>
        <v>0</v>
      </c>
      <c r="Q36" s="23"/>
      <c r="R36" s="14">
        <f t="shared" si="3"/>
        <v>0</v>
      </c>
      <c r="S36" s="67"/>
      <c r="T36" s="16" t="str">
        <f t="shared" si="4"/>
        <v>Juin</v>
      </c>
    </row>
    <row r="37" spans="1:20" ht="18.75">
      <c r="A37" s="13">
        <v>30</v>
      </c>
      <c r="B37" s="625" t="s">
        <v>624</v>
      </c>
      <c r="C37" s="625" t="s">
        <v>2451</v>
      </c>
      <c r="D37" s="68"/>
      <c r="E37" s="123"/>
      <c r="F37" s="122"/>
      <c r="G37" s="122"/>
      <c r="H37" s="66"/>
      <c r="I37" s="66"/>
      <c r="J37" s="66"/>
      <c r="K37" s="66"/>
      <c r="L37" s="66"/>
      <c r="M37" s="14">
        <f t="shared" si="0"/>
        <v>0</v>
      </c>
      <c r="N37" s="14">
        <f t="shared" si="1"/>
        <v>0</v>
      </c>
      <c r="O37" s="45"/>
      <c r="P37" s="14">
        <f t="shared" si="2"/>
        <v>0</v>
      </c>
      <c r="Q37" s="23"/>
      <c r="R37" s="14">
        <f t="shared" si="3"/>
        <v>0</v>
      </c>
      <c r="S37" s="67"/>
      <c r="T37" s="16" t="str">
        <f t="shared" si="4"/>
        <v>Juin</v>
      </c>
    </row>
    <row r="38" spans="1:20" ht="18.75">
      <c r="A38" s="13">
        <v>31</v>
      </c>
      <c r="B38" s="625" t="s">
        <v>2452</v>
      </c>
      <c r="C38" s="625" t="s">
        <v>2453</v>
      </c>
      <c r="D38" s="68"/>
      <c r="E38" s="123"/>
      <c r="F38" s="123"/>
      <c r="G38" s="123"/>
      <c r="H38" s="66"/>
      <c r="I38" s="66"/>
      <c r="J38" s="66"/>
      <c r="K38" s="66"/>
      <c r="L38" s="66"/>
      <c r="M38" s="14">
        <f t="shared" si="0"/>
        <v>0</v>
      </c>
      <c r="N38" s="14">
        <f t="shared" si="1"/>
        <v>0</v>
      </c>
      <c r="O38" s="45"/>
      <c r="P38" s="14">
        <f t="shared" si="2"/>
        <v>0</v>
      </c>
      <c r="Q38" s="23"/>
      <c r="R38" s="14">
        <f t="shared" si="3"/>
        <v>0</v>
      </c>
      <c r="S38" s="67"/>
      <c r="T38" s="16" t="str">
        <f t="shared" si="4"/>
        <v>Juin</v>
      </c>
    </row>
    <row r="39" spans="1:20" ht="18.75">
      <c r="A39" s="13">
        <v>32</v>
      </c>
      <c r="B39" s="625" t="s">
        <v>2452</v>
      </c>
      <c r="C39" s="625" t="s">
        <v>2454</v>
      </c>
      <c r="D39" s="68"/>
      <c r="E39" s="123"/>
      <c r="F39" s="123"/>
      <c r="G39" s="123"/>
      <c r="H39" s="66"/>
      <c r="I39" s="66"/>
      <c r="J39" s="66"/>
      <c r="K39" s="66"/>
      <c r="L39" s="66"/>
      <c r="M39" s="14">
        <f t="shared" si="0"/>
        <v>0</v>
      </c>
      <c r="N39" s="14">
        <f t="shared" si="1"/>
        <v>0</v>
      </c>
      <c r="O39" s="45"/>
      <c r="P39" s="14">
        <f t="shared" si="2"/>
        <v>0</v>
      </c>
      <c r="Q39" s="23"/>
      <c r="R39" s="14">
        <f t="shared" si="3"/>
        <v>0</v>
      </c>
      <c r="S39" s="67"/>
      <c r="T39" s="16" t="str">
        <f t="shared" si="4"/>
        <v>Juin</v>
      </c>
    </row>
    <row r="40" spans="1:20" ht="18.75">
      <c r="A40" s="13">
        <v>33</v>
      </c>
      <c r="B40" s="625" t="s">
        <v>645</v>
      </c>
      <c r="C40" s="625" t="s">
        <v>2455</v>
      </c>
      <c r="D40" s="68"/>
      <c r="E40" s="123"/>
      <c r="F40" s="123"/>
      <c r="G40" s="123"/>
      <c r="H40" s="66"/>
      <c r="I40" s="66"/>
      <c r="J40" s="66"/>
      <c r="K40" s="66"/>
      <c r="L40" s="66"/>
      <c r="M40" s="14">
        <f t="shared" si="0"/>
        <v>0</v>
      </c>
      <c r="N40" s="14">
        <f t="shared" si="1"/>
        <v>0</v>
      </c>
      <c r="O40" s="45"/>
      <c r="P40" s="14">
        <f t="shared" si="2"/>
        <v>0</v>
      </c>
      <c r="Q40" s="23"/>
      <c r="R40" s="14">
        <f t="shared" si="3"/>
        <v>0</v>
      </c>
      <c r="S40" s="67"/>
      <c r="T40" s="16" t="str">
        <f t="shared" si="4"/>
        <v>Juin</v>
      </c>
    </row>
    <row r="41" spans="1:20" ht="18.75">
      <c r="A41" s="13">
        <v>34</v>
      </c>
      <c r="B41" s="625" t="s">
        <v>2456</v>
      </c>
      <c r="C41" s="625" t="s">
        <v>119</v>
      </c>
      <c r="D41" s="68"/>
      <c r="E41" s="123"/>
      <c r="F41" s="123"/>
      <c r="G41" s="123"/>
      <c r="H41" s="66"/>
      <c r="I41" s="66"/>
      <c r="J41" s="66"/>
      <c r="K41" s="66"/>
      <c r="L41" s="66"/>
      <c r="M41" s="14">
        <f t="shared" si="0"/>
        <v>0</v>
      </c>
      <c r="N41" s="14">
        <f t="shared" si="1"/>
        <v>0</v>
      </c>
      <c r="O41" s="45"/>
      <c r="P41" s="14">
        <f t="shared" si="2"/>
        <v>0</v>
      </c>
      <c r="Q41" s="23"/>
      <c r="R41" s="14">
        <f t="shared" si="3"/>
        <v>0</v>
      </c>
      <c r="S41" s="67"/>
      <c r="T41" s="16" t="str">
        <f t="shared" si="4"/>
        <v>Juin</v>
      </c>
    </row>
    <row r="42" spans="1:20" ht="18.75">
      <c r="A42" s="13">
        <v>35</v>
      </c>
      <c r="B42" s="625" t="s">
        <v>2457</v>
      </c>
      <c r="C42" s="625" t="s">
        <v>2458</v>
      </c>
      <c r="D42" s="68"/>
      <c r="E42" s="123"/>
      <c r="F42" s="123"/>
      <c r="G42" s="123"/>
      <c r="H42" s="66"/>
      <c r="I42" s="66"/>
      <c r="J42" s="66"/>
      <c r="K42" s="66"/>
      <c r="L42" s="66"/>
      <c r="M42" s="14">
        <f t="shared" si="0"/>
        <v>0</v>
      </c>
      <c r="N42" s="14">
        <f t="shared" si="1"/>
        <v>0</v>
      </c>
      <c r="O42" s="45"/>
      <c r="P42" s="14">
        <f t="shared" si="2"/>
        <v>0</v>
      </c>
      <c r="Q42" s="23"/>
      <c r="R42" s="14">
        <f t="shared" si="3"/>
        <v>0</v>
      </c>
      <c r="S42" s="67"/>
      <c r="T42" s="16" t="str">
        <f t="shared" si="4"/>
        <v>Juin</v>
      </c>
    </row>
    <row r="43" spans="1:20" ht="18.75">
      <c r="A43" s="13">
        <v>36</v>
      </c>
      <c r="B43" s="625" t="s">
        <v>659</v>
      </c>
      <c r="C43" s="625" t="s">
        <v>2459</v>
      </c>
      <c r="D43" s="68"/>
      <c r="E43" s="123"/>
      <c r="F43" s="123"/>
      <c r="G43" s="123"/>
      <c r="H43" s="66"/>
      <c r="I43" s="66"/>
      <c r="J43" s="66"/>
      <c r="K43" s="66"/>
      <c r="L43" s="66"/>
      <c r="M43" s="14">
        <f t="shared" si="0"/>
        <v>0</v>
      </c>
      <c r="N43" s="14">
        <f t="shared" si="1"/>
        <v>0</v>
      </c>
      <c r="O43" s="45"/>
      <c r="P43" s="14">
        <f t="shared" si="2"/>
        <v>0</v>
      </c>
      <c r="Q43" s="23"/>
      <c r="R43" s="14">
        <f t="shared" si="3"/>
        <v>0</v>
      </c>
      <c r="S43" s="67"/>
      <c r="T43" s="16" t="str">
        <f t="shared" si="4"/>
        <v>Juin</v>
      </c>
    </row>
    <row r="44" spans="1:20" ht="18.75">
      <c r="A44" s="13">
        <v>37</v>
      </c>
      <c r="B44" s="625" t="s">
        <v>664</v>
      </c>
      <c r="C44" s="625" t="s">
        <v>2460</v>
      </c>
      <c r="D44" s="68"/>
      <c r="E44" s="123"/>
      <c r="F44" s="123"/>
      <c r="G44" s="123"/>
      <c r="H44" s="66"/>
      <c r="I44" s="66"/>
      <c r="J44" s="66"/>
      <c r="K44" s="66"/>
      <c r="L44" s="66"/>
      <c r="M44" s="14">
        <f t="shared" si="0"/>
        <v>0</v>
      </c>
      <c r="N44" s="14">
        <f t="shared" si="1"/>
        <v>0</v>
      </c>
      <c r="O44" s="45"/>
      <c r="P44" s="14">
        <f t="shared" si="2"/>
        <v>0</v>
      </c>
      <c r="Q44" s="23"/>
      <c r="R44" s="14">
        <f t="shared" si="3"/>
        <v>0</v>
      </c>
      <c r="S44" s="67"/>
      <c r="T44" s="16" t="str">
        <f t="shared" si="4"/>
        <v>Juin</v>
      </c>
    </row>
    <row r="45" spans="1:20" ht="18.75">
      <c r="A45" s="13">
        <v>38</v>
      </c>
      <c r="B45" s="625" t="s">
        <v>2461</v>
      </c>
      <c r="C45" s="625" t="s">
        <v>2451</v>
      </c>
      <c r="D45" s="68"/>
      <c r="E45" s="123"/>
      <c r="F45" s="123"/>
      <c r="G45" s="123"/>
      <c r="H45" s="66"/>
      <c r="I45" s="66"/>
      <c r="J45" s="66"/>
      <c r="K45" s="66"/>
      <c r="L45" s="66"/>
      <c r="M45" s="14">
        <f t="shared" si="0"/>
        <v>0</v>
      </c>
      <c r="N45" s="14">
        <f t="shared" si="1"/>
        <v>0</v>
      </c>
      <c r="O45" s="45"/>
      <c r="P45" s="14">
        <f t="shared" si="2"/>
        <v>0</v>
      </c>
      <c r="Q45" s="23"/>
      <c r="R45" s="14">
        <f t="shared" si="3"/>
        <v>0</v>
      </c>
      <c r="S45" s="67"/>
      <c r="T45" s="16" t="str">
        <f t="shared" si="4"/>
        <v>Juin</v>
      </c>
    </row>
    <row r="46" spans="1:20" ht="18.75">
      <c r="A46" s="13">
        <v>39</v>
      </c>
      <c r="B46" s="625" t="s">
        <v>673</v>
      </c>
      <c r="C46" s="625" t="s">
        <v>2462</v>
      </c>
      <c r="D46" s="68"/>
      <c r="E46" s="123"/>
      <c r="F46" s="123"/>
      <c r="G46" s="123"/>
      <c r="H46" s="66"/>
      <c r="I46" s="66"/>
      <c r="J46" s="66"/>
      <c r="K46" s="66"/>
      <c r="L46" s="66"/>
      <c r="M46" s="14">
        <f t="shared" si="0"/>
        <v>0</v>
      </c>
      <c r="N46" s="14">
        <f t="shared" si="1"/>
        <v>0</v>
      </c>
      <c r="O46" s="45"/>
      <c r="P46" s="14">
        <f t="shared" si="2"/>
        <v>0</v>
      </c>
      <c r="Q46" s="23"/>
      <c r="R46" s="14">
        <f t="shared" si="3"/>
        <v>0</v>
      </c>
      <c r="S46" s="67"/>
      <c r="T46" s="16" t="str">
        <f t="shared" si="4"/>
        <v>Juin</v>
      </c>
    </row>
    <row r="47" spans="1:20" ht="18.75">
      <c r="A47" s="13">
        <v>40</v>
      </c>
      <c r="B47" s="625" t="s">
        <v>677</v>
      </c>
      <c r="C47" s="625" t="s">
        <v>2463</v>
      </c>
      <c r="D47" s="68"/>
      <c r="E47" s="123"/>
      <c r="F47" s="123"/>
      <c r="G47" s="123"/>
      <c r="H47" s="66"/>
      <c r="I47" s="66"/>
      <c r="J47" s="66"/>
      <c r="K47" s="66"/>
      <c r="L47" s="66"/>
      <c r="M47" s="14">
        <f t="shared" si="0"/>
        <v>0</v>
      </c>
      <c r="N47" s="14">
        <f t="shared" si="1"/>
        <v>0</v>
      </c>
      <c r="O47" s="45"/>
      <c r="P47" s="14">
        <f t="shared" si="2"/>
        <v>0</v>
      </c>
      <c r="Q47" s="23"/>
      <c r="R47" s="14">
        <f t="shared" si="3"/>
        <v>0</v>
      </c>
      <c r="S47" s="67"/>
      <c r="T47" s="16" t="str">
        <f t="shared" si="4"/>
        <v>Juin</v>
      </c>
    </row>
    <row r="48" spans="1:20" ht="18.75">
      <c r="A48" s="13">
        <v>41</v>
      </c>
      <c r="B48" s="625" t="s">
        <v>677</v>
      </c>
      <c r="C48" s="625" t="s">
        <v>2464</v>
      </c>
      <c r="D48" s="68"/>
      <c r="E48" s="123"/>
      <c r="F48" s="123"/>
      <c r="G48" s="123"/>
      <c r="H48" s="66"/>
      <c r="I48" s="66"/>
      <c r="J48" s="66"/>
      <c r="K48" s="66"/>
      <c r="L48" s="66"/>
      <c r="M48" s="14">
        <f t="shared" si="0"/>
        <v>0</v>
      </c>
      <c r="N48" s="14">
        <f t="shared" si="1"/>
        <v>0</v>
      </c>
      <c r="O48" s="45"/>
      <c r="P48" s="14">
        <f t="shared" si="2"/>
        <v>0</v>
      </c>
      <c r="Q48" s="23"/>
      <c r="R48" s="14">
        <f t="shared" si="3"/>
        <v>0</v>
      </c>
      <c r="S48" s="67"/>
      <c r="T48" s="16" t="str">
        <f t="shared" si="4"/>
        <v>Juin</v>
      </c>
    </row>
    <row r="49" spans="1:20" ht="18.75">
      <c r="A49" s="13">
        <v>42</v>
      </c>
      <c r="B49" s="625" t="s">
        <v>682</v>
      </c>
      <c r="C49" s="625" t="s">
        <v>2465</v>
      </c>
      <c r="D49" s="68"/>
      <c r="E49" s="123"/>
      <c r="F49" s="123"/>
      <c r="G49" s="123"/>
      <c r="H49" s="66"/>
      <c r="I49" s="66"/>
      <c r="J49" s="66"/>
      <c r="K49" s="66"/>
      <c r="L49" s="66"/>
      <c r="M49" s="14">
        <f t="shared" si="0"/>
        <v>0</v>
      </c>
      <c r="N49" s="14">
        <f t="shared" si="1"/>
        <v>0</v>
      </c>
      <c r="O49" s="45"/>
      <c r="P49" s="14">
        <f t="shared" si="2"/>
        <v>0</v>
      </c>
      <c r="Q49" s="23"/>
      <c r="R49" s="14">
        <f t="shared" si="3"/>
        <v>0</v>
      </c>
      <c r="S49" s="67"/>
      <c r="T49" s="16" t="str">
        <f t="shared" si="4"/>
        <v>Juin</v>
      </c>
    </row>
    <row r="50" spans="1:20" ht="18.75">
      <c r="A50" s="13">
        <v>43</v>
      </c>
      <c r="B50" s="625" t="s">
        <v>111</v>
      </c>
      <c r="C50" s="625" t="s">
        <v>2466</v>
      </c>
      <c r="D50" s="68"/>
      <c r="E50" s="123"/>
      <c r="F50" s="123"/>
      <c r="G50" s="123"/>
      <c r="H50" s="66"/>
      <c r="I50" s="66"/>
      <c r="J50" s="66"/>
      <c r="K50" s="66"/>
      <c r="L50" s="66"/>
      <c r="M50" s="14">
        <f t="shared" si="0"/>
        <v>0</v>
      </c>
      <c r="N50" s="14">
        <f t="shared" si="1"/>
        <v>0</v>
      </c>
      <c r="O50" s="45"/>
      <c r="P50" s="14">
        <f t="shared" si="2"/>
        <v>0</v>
      </c>
      <c r="Q50" s="23"/>
      <c r="R50" s="14">
        <f t="shared" si="3"/>
        <v>0</v>
      </c>
      <c r="S50" s="67"/>
      <c r="T50" s="16" t="str">
        <f t="shared" si="4"/>
        <v>Juin</v>
      </c>
    </row>
    <row r="51" spans="1:20" ht="18.75">
      <c r="A51" s="13">
        <v>44</v>
      </c>
      <c r="B51" s="625" t="s">
        <v>111</v>
      </c>
      <c r="C51" s="625" t="s">
        <v>2467</v>
      </c>
      <c r="D51" s="68"/>
      <c r="E51" s="123"/>
      <c r="F51" s="123"/>
      <c r="G51" s="123"/>
      <c r="H51" s="66"/>
      <c r="I51" s="66"/>
      <c r="J51" s="66"/>
      <c r="K51" s="66"/>
      <c r="L51" s="66"/>
      <c r="M51" s="14">
        <f t="shared" si="0"/>
        <v>0</v>
      </c>
      <c r="N51" s="14">
        <f t="shared" si="1"/>
        <v>0</v>
      </c>
      <c r="O51" s="45"/>
      <c r="P51" s="14">
        <f t="shared" si="2"/>
        <v>0</v>
      </c>
      <c r="Q51" s="23"/>
      <c r="R51" s="14">
        <f t="shared" si="3"/>
        <v>0</v>
      </c>
      <c r="S51" s="67"/>
      <c r="T51" s="16" t="str">
        <f t="shared" si="4"/>
        <v>Juin</v>
      </c>
    </row>
    <row r="52" spans="1:20" ht="18.75">
      <c r="A52" s="13">
        <v>45</v>
      </c>
      <c r="B52" s="625" t="s">
        <v>2468</v>
      </c>
      <c r="C52" s="625" t="s">
        <v>2469</v>
      </c>
      <c r="D52" s="68"/>
      <c r="E52" s="123"/>
      <c r="F52" s="123"/>
      <c r="G52" s="123"/>
      <c r="H52" s="66"/>
      <c r="I52" s="66"/>
      <c r="J52" s="66"/>
      <c r="K52" s="66"/>
      <c r="L52" s="66"/>
      <c r="M52" s="14">
        <f t="shared" si="0"/>
        <v>0</v>
      </c>
      <c r="N52" s="14">
        <f t="shared" si="1"/>
        <v>0</v>
      </c>
      <c r="O52" s="45"/>
      <c r="P52" s="14">
        <f t="shared" si="2"/>
        <v>0</v>
      </c>
      <c r="Q52" s="23"/>
      <c r="R52" s="14">
        <f t="shared" si="3"/>
        <v>0</v>
      </c>
      <c r="S52" s="67"/>
      <c r="T52" s="16" t="str">
        <f t="shared" si="4"/>
        <v>Juin</v>
      </c>
    </row>
    <row r="53" spans="1:20" ht="18.75">
      <c r="A53" s="13">
        <v>46</v>
      </c>
      <c r="B53" s="625" t="s">
        <v>696</v>
      </c>
      <c r="C53" s="625" t="s">
        <v>2470</v>
      </c>
      <c r="D53" s="68"/>
      <c r="E53" s="123"/>
      <c r="F53" s="123"/>
      <c r="G53" s="123"/>
      <c r="H53" s="66"/>
      <c r="I53" s="66"/>
      <c r="J53" s="66"/>
      <c r="K53" s="66"/>
      <c r="L53" s="66"/>
      <c r="M53" s="14">
        <f t="shared" si="0"/>
        <v>0</v>
      </c>
      <c r="N53" s="14">
        <f t="shared" si="1"/>
        <v>0</v>
      </c>
      <c r="O53" s="45"/>
      <c r="P53" s="14">
        <f t="shared" si="2"/>
        <v>0</v>
      </c>
      <c r="Q53" s="23"/>
      <c r="R53" s="14">
        <f t="shared" si="3"/>
        <v>0</v>
      </c>
      <c r="S53" s="67"/>
      <c r="T53" s="16" t="str">
        <f t="shared" si="4"/>
        <v>Juin</v>
      </c>
    </row>
    <row r="54" spans="1:20" ht="18.75">
      <c r="A54" s="13">
        <v>0</v>
      </c>
      <c r="B54" s="625" t="s">
        <v>2471</v>
      </c>
      <c r="C54" s="625" t="s">
        <v>2472</v>
      </c>
      <c r="D54" s="68"/>
      <c r="E54" s="123"/>
      <c r="F54" s="123"/>
      <c r="G54" s="123"/>
      <c r="H54" s="66"/>
      <c r="I54" s="66"/>
      <c r="J54" s="66"/>
      <c r="K54" s="66"/>
      <c r="L54" s="66"/>
      <c r="M54" s="14">
        <f t="shared" si="0"/>
        <v>0</v>
      </c>
      <c r="N54" s="14">
        <f t="shared" si="1"/>
        <v>0</v>
      </c>
      <c r="O54" s="45"/>
      <c r="P54" s="14">
        <f t="shared" si="2"/>
        <v>0</v>
      </c>
      <c r="Q54" s="23"/>
      <c r="R54" s="14">
        <f t="shared" si="3"/>
        <v>0</v>
      </c>
      <c r="S54" s="67"/>
      <c r="T54" s="16" t="str">
        <f t="shared" si="4"/>
        <v>Juin</v>
      </c>
    </row>
    <row r="55" spans="1:20" ht="18.75">
      <c r="A55" s="13">
        <v>48</v>
      </c>
      <c r="B55" s="625" t="s">
        <v>703</v>
      </c>
      <c r="C55" s="625" t="s">
        <v>2473</v>
      </c>
      <c r="D55" s="68"/>
      <c r="E55" s="123"/>
      <c r="F55" s="123"/>
      <c r="G55" s="123"/>
      <c r="H55" s="66"/>
      <c r="I55" s="66"/>
      <c r="J55" s="66"/>
      <c r="K55" s="66"/>
      <c r="L55" s="66"/>
      <c r="M55" s="14">
        <f t="shared" si="0"/>
        <v>0</v>
      </c>
      <c r="N55" s="14">
        <f t="shared" si="1"/>
        <v>0</v>
      </c>
      <c r="O55" s="45"/>
      <c r="P55" s="14">
        <f t="shared" si="2"/>
        <v>0</v>
      </c>
      <c r="Q55" s="23"/>
      <c r="R55" s="14">
        <f t="shared" si="3"/>
        <v>0</v>
      </c>
      <c r="S55" s="67"/>
      <c r="T55" s="16" t="str">
        <f t="shared" si="4"/>
        <v>Juin</v>
      </c>
    </row>
    <row r="56" spans="1:20" ht="18.75">
      <c r="A56" s="13">
        <v>49</v>
      </c>
      <c r="B56" s="625" t="s">
        <v>707</v>
      </c>
      <c r="C56" s="625" t="s">
        <v>2474</v>
      </c>
      <c r="D56" s="68"/>
      <c r="E56" s="123"/>
      <c r="F56" s="123"/>
      <c r="G56" s="123"/>
      <c r="H56" s="66"/>
      <c r="I56" s="66"/>
      <c r="J56" s="66"/>
      <c r="K56" s="66"/>
      <c r="L56" s="66"/>
      <c r="M56" s="14">
        <f t="shared" si="0"/>
        <v>0</v>
      </c>
      <c r="N56" s="14">
        <f t="shared" si="1"/>
        <v>0</v>
      </c>
      <c r="O56" s="45"/>
      <c r="P56" s="14">
        <f t="shared" si="2"/>
        <v>0</v>
      </c>
      <c r="Q56" s="23"/>
      <c r="R56" s="14">
        <f t="shared" si="3"/>
        <v>0</v>
      </c>
      <c r="S56" s="67"/>
      <c r="T56" s="16" t="str">
        <f t="shared" si="4"/>
        <v>Juin</v>
      </c>
    </row>
    <row r="57" spans="1:20" ht="18.75">
      <c r="A57" s="13">
        <v>50</v>
      </c>
      <c r="B57" s="625" t="s">
        <v>707</v>
      </c>
      <c r="C57" s="625" t="s">
        <v>2454</v>
      </c>
      <c r="D57" s="68"/>
      <c r="E57" s="123"/>
      <c r="F57" s="123"/>
      <c r="G57" s="123"/>
      <c r="H57" s="66"/>
      <c r="I57" s="66"/>
      <c r="J57" s="66"/>
      <c r="K57" s="66"/>
      <c r="L57" s="66"/>
      <c r="M57" s="14">
        <f t="shared" si="0"/>
        <v>0</v>
      </c>
      <c r="N57" s="14">
        <f t="shared" si="1"/>
        <v>0</v>
      </c>
      <c r="O57" s="45"/>
      <c r="P57" s="14">
        <f t="shared" si="2"/>
        <v>0</v>
      </c>
      <c r="Q57" s="23"/>
      <c r="R57" s="14">
        <f t="shared" si="3"/>
        <v>0</v>
      </c>
      <c r="S57" s="67"/>
      <c r="T57" s="16" t="str">
        <f t="shared" si="4"/>
        <v>Juin</v>
      </c>
    </row>
    <row r="58" spans="1:20" ht="18.75">
      <c r="A58" s="13">
        <v>51</v>
      </c>
      <c r="B58" s="625" t="s">
        <v>2475</v>
      </c>
      <c r="C58" s="625" t="s">
        <v>2432</v>
      </c>
      <c r="D58" s="68"/>
      <c r="E58" s="123"/>
      <c r="F58" s="123"/>
      <c r="G58" s="123"/>
      <c r="H58" s="66"/>
      <c r="I58" s="66"/>
      <c r="J58" s="66"/>
      <c r="K58" s="66"/>
      <c r="L58" s="66"/>
      <c r="M58" s="14">
        <f t="shared" si="0"/>
        <v>0</v>
      </c>
      <c r="N58" s="14">
        <f t="shared" si="1"/>
        <v>0</v>
      </c>
      <c r="O58" s="69"/>
      <c r="P58" s="14">
        <f t="shared" si="2"/>
        <v>0</v>
      </c>
      <c r="Q58" s="23"/>
      <c r="R58" s="14">
        <f t="shared" si="3"/>
        <v>0</v>
      </c>
      <c r="S58" s="67"/>
      <c r="T58" s="16" t="str">
        <f t="shared" si="4"/>
        <v>Juin</v>
      </c>
    </row>
    <row r="59" spans="1:20" ht="18.75">
      <c r="A59" s="13">
        <v>52</v>
      </c>
      <c r="B59" s="625" t="s">
        <v>721</v>
      </c>
      <c r="C59" s="625" t="s">
        <v>2476</v>
      </c>
      <c r="D59" s="68"/>
      <c r="E59" s="123"/>
      <c r="F59" s="123"/>
      <c r="G59" s="123"/>
      <c r="H59" s="66"/>
      <c r="I59" s="66"/>
      <c r="J59" s="66"/>
      <c r="K59" s="66"/>
      <c r="L59" s="66"/>
      <c r="M59" s="14">
        <f t="shared" si="0"/>
        <v>0</v>
      </c>
      <c r="N59" s="14">
        <f t="shared" si="1"/>
        <v>0</v>
      </c>
      <c r="O59" s="45"/>
      <c r="P59" s="14">
        <f t="shared" si="2"/>
        <v>0</v>
      </c>
      <c r="Q59" s="23"/>
      <c r="R59" s="14">
        <f t="shared" si="3"/>
        <v>0</v>
      </c>
      <c r="S59" s="67"/>
      <c r="T59" s="16" t="str">
        <f t="shared" si="4"/>
        <v>Juin</v>
      </c>
    </row>
    <row r="60" spans="1:20" ht="18.75">
      <c r="A60" s="13">
        <v>53</v>
      </c>
      <c r="B60" s="625" t="s">
        <v>2477</v>
      </c>
      <c r="C60" s="625" t="s">
        <v>2478</v>
      </c>
      <c r="D60" s="68"/>
      <c r="E60" s="123"/>
      <c r="F60" s="123"/>
      <c r="G60" s="123"/>
      <c r="H60" s="66"/>
      <c r="I60" s="66"/>
      <c r="J60" s="66"/>
      <c r="K60" s="66"/>
      <c r="L60" s="66"/>
      <c r="M60" s="14">
        <f t="shared" si="0"/>
        <v>0</v>
      </c>
      <c r="N60" s="14">
        <f t="shared" si="1"/>
        <v>0</v>
      </c>
      <c r="O60" s="45"/>
      <c r="P60" s="14">
        <f t="shared" si="2"/>
        <v>0</v>
      </c>
      <c r="Q60" s="23"/>
      <c r="R60" s="14">
        <f t="shared" si="3"/>
        <v>0</v>
      </c>
      <c r="S60" s="67"/>
      <c r="T60" s="16" t="str">
        <f t="shared" si="4"/>
        <v>Juin</v>
      </c>
    </row>
    <row r="61" spans="1:20" ht="18.75">
      <c r="A61" s="13">
        <v>54</v>
      </c>
      <c r="B61" s="625" t="s">
        <v>731</v>
      </c>
      <c r="C61" s="625" t="s">
        <v>2479</v>
      </c>
      <c r="D61" s="68"/>
      <c r="E61" s="123"/>
      <c r="F61" s="123"/>
      <c r="G61" s="123"/>
      <c r="H61" s="66"/>
      <c r="I61" s="66"/>
      <c r="J61" s="66"/>
      <c r="K61" s="66"/>
      <c r="L61" s="66"/>
      <c r="M61" s="14">
        <f t="shared" si="0"/>
        <v>0</v>
      </c>
      <c r="N61" s="14">
        <f t="shared" si="1"/>
        <v>0</v>
      </c>
      <c r="O61" s="45"/>
      <c r="P61" s="14">
        <f t="shared" si="2"/>
        <v>0</v>
      </c>
      <c r="Q61" s="23"/>
      <c r="R61" s="14">
        <f t="shared" si="3"/>
        <v>0</v>
      </c>
      <c r="S61" s="67"/>
      <c r="T61" s="16" t="str">
        <f t="shared" si="4"/>
        <v>Juin</v>
      </c>
    </row>
    <row r="62" spans="1:20" ht="18.75">
      <c r="A62" s="13">
        <v>55</v>
      </c>
      <c r="B62" s="625" t="s">
        <v>736</v>
      </c>
      <c r="C62" s="625" t="s">
        <v>2480</v>
      </c>
      <c r="D62" s="68"/>
      <c r="E62" s="123"/>
      <c r="F62" s="123"/>
      <c r="G62" s="123"/>
      <c r="H62" s="66"/>
      <c r="I62" s="66"/>
      <c r="J62" s="66"/>
      <c r="K62" s="66"/>
      <c r="L62" s="66"/>
      <c r="M62" s="14">
        <f t="shared" si="0"/>
        <v>0</v>
      </c>
      <c r="N62" s="14">
        <f t="shared" si="1"/>
        <v>0</v>
      </c>
      <c r="O62" s="45"/>
      <c r="P62" s="14">
        <f t="shared" si="2"/>
        <v>0</v>
      </c>
      <c r="Q62" s="23"/>
      <c r="R62" s="14">
        <f t="shared" si="3"/>
        <v>0</v>
      </c>
      <c r="S62" s="67"/>
      <c r="T62" s="16" t="str">
        <f t="shared" si="4"/>
        <v>Juin</v>
      </c>
    </row>
    <row r="63" spans="1:20" ht="18.75">
      <c r="A63" s="13">
        <v>56</v>
      </c>
      <c r="B63" s="625" t="s">
        <v>740</v>
      </c>
      <c r="C63" s="625" t="s">
        <v>2481</v>
      </c>
      <c r="D63" s="68"/>
      <c r="E63" s="123"/>
      <c r="F63" s="123"/>
      <c r="G63" s="123"/>
      <c r="H63" s="66"/>
      <c r="I63" s="66"/>
      <c r="J63" s="66"/>
      <c r="K63" s="66"/>
      <c r="L63" s="66"/>
      <c r="M63" s="14">
        <f t="shared" si="0"/>
        <v>0</v>
      </c>
      <c r="N63" s="14">
        <f t="shared" si="1"/>
        <v>0</v>
      </c>
      <c r="O63" s="45"/>
      <c r="P63" s="14">
        <f t="shared" si="2"/>
        <v>0</v>
      </c>
      <c r="Q63" s="23"/>
      <c r="R63" s="14">
        <f t="shared" si="3"/>
        <v>0</v>
      </c>
      <c r="S63" s="67"/>
      <c r="T63" s="16" t="str">
        <f t="shared" si="4"/>
        <v>Juin</v>
      </c>
    </row>
    <row r="64" spans="1:20" ht="18.75">
      <c r="A64" s="13">
        <v>57</v>
      </c>
      <c r="B64" s="625" t="s">
        <v>2482</v>
      </c>
      <c r="C64" s="625" t="s">
        <v>2483</v>
      </c>
      <c r="D64" s="68"/>
      <c r="E64" s="123"/>
      <c r="F64" s="123"/>
      <c r="G64" s="123"/>
      <c r="H64" s="66"/>
      <c r="I64" s="66"/>
      <c r="J64" s="66"/>
      <c r="K64" s="66"/>
      <c r="L64" s="66"/>
      <c r="M64" s="14">
        <f t="shared" si="0"/>
        <v>0</v>
      </c>
      <c r="N64" s="14">
        <f t="shared" si="1"/>
        <v>0</v>
      </c>
      <c r="O64" s="45"/>
      <c r="P64" s="14">
        <f t="shared" si="2"/>
        <v>0</v>
      </c>
      <c r="Q64" s="23"/>
      <c r="R64" s="14">
        <f t="shared" si="3"/>
        <v>0</v>
      </c>
      <c r="S64" s="67"/>
      <c r="T64" s="16" t="str">
        <f t="shared" si="4"/>
        <v>Juin</v>
      </c>
    </row>
    <row r="65" spans="1:20" ht="18.75">
      <c r="A65" s="13">
        <v>58</v>
      </c>
      <c r="B65" s="625" t="s">
        <v>2484</v>
      </c>
      <c r="C65" s="625" t="s">
        <v>2485</v>
      </c>
      <c r="D65" s="68"/>
      <c r="E65" s="123"/>
      <c r="F65" s="123"/>
      <c r="G65" s="123"/>
      <c r="H65" s="66"/>
      <c r="I65" s="66"/>
      <c r="J65" s="66"/>
      <c r="K65" s="66"/>
      <c r="L65" s="66"/>
      <c r="M65" s="14">
        <f t="shared" si="0"/>
        <v>0</v>
      </c>
      <c r="N65" s="14">
        <f t="shared" si="1"/>
        <v>0</v>
      </c>
      <c r="O65" s="45"/>
      <c r="P65" s="14">
        <f t="shared" si="2"/>
        <v>0</v>
      </c>
      <c r="Q65" s="23"/>
      <c r="R65" s="14">
        <f t="shared" si="3"/>
        <v>0</v>
      </c>
      <c r="S65" s="67"/>
      <c r="T65" s="16" t="str">
        <f t="shared" si="4"/>
        <v>Juin</v>
      </c>
    </row>
    <row r="66" spans="1:20" ht="19.5" thickBot="1">
      <c r="A66" s="13">
        <v>59</v>
      </c>
      <c r="B66" s="625" t="s">
        <v>754</v>
      </c>
      <c r="C66" s="625" t="s">
        <v>2486</v>
      </c>
      <c r="D66" s="68"/>
      <c r="E66" s="125"/>
      <c r="F66" s="125"/>
      <c r="G66" s="125"/>
      <c r="H66" s="66"/>
      <c r="I66" s="66"/>
      <c r="J66" s="66"/>
      <c r="K66" s="66"/>
      <c r="L66" s="66"/>
      <c r="M66" s="14">
        <f t="shared" si="0"/>
        <v>0</v>
      </c>
      <c r="N66" s="14">
        <f t="shared" si="1"/>
        <v>0</v>
      </c>
      <c r="O66" s="45"/>
      <c r="P66" s="14">
        <f t="shared" si="2"/>
        <v>0</v>
      </c>
      <c r="Q66" s="23"/>
      <c r="R66" s="14">
        <f t="shared" si="3"/>
        <v>0</v>
      </c>
      <c r="S66" s="67"/>
      <c r="T66" s="16" t="str">
        <f t="shared" si="4"/>
        <v>Juin</v>
      </c>
    </row>
    <row r="67" spans="1:20" ht="19.5" thickBot="1">
      <c r="A67" s="13">
        <v>60</v>
      </c>
      <c r="B67" s="625" t="s">
        <v>2487</v>
      </c>
      <c r="C67" s="625" t="s">
        <v>2488</v>
      </c>
      <c r="D67" s="68"/>
      <c r="E67" s="122"/>
      <c r="F67" s="126"/>
      <c r="G67" s="126"/>
      <c r="H67" s="66"/>
      <c r="I67" s="66"/>
      <c r="J67" s="66"/>
      <c r="K67" s="66"/>
      <c r="L67" s="66"/>
      <c r="M67" s="14">
        <f t="shared" si="0"/>
        <v>0</v>
      </c>
      <c r="N67" s="14">
        <f t="shared" si="1"/>
        <v>0</v>
      </c>
      <c r="O67" s="45"/>
      <c r="P67" s="14">
        <f t="shared" si="2"/>
        <v>0</v>
      </c>
      <c r="Q67" s="23"/>
      <c r="R67" s="14">
        <f t="shared" si="3"/>
        <v>0</v>
      </c>
      <c r="S67" s="67"/>
      <c r="T67" s="16" t="str">
        <f t="shared" si="4"/>
        <v>Juin</v>
      </c>
    </row>
    <row r="68" spans="1:20" ht="18.75">
      <c r="A68" s="13">
        <v>61</v>
      </c>
      <c r="B68" s="625" t="s">
        <v>2489</v>
      </c>
      <c r="C68" s="625" t="s">
        <v>2490</v>
      </c>
      <c r="D68" s="68"/>
      <c r="E68" s="123"/>
      <c r="F68" s="123"/>
      <c r="G68" s="123"/>
      <c r="H68" s="66"/>
      <c r="I68" s="66"/>
      <c r="J68" s="66"/>
      <c r="K68" s="66"/>
      <c r="L68" s="66"/>
      <c r="M68" s="14">
        <f t="shared" si="0"/>
        <v>0</v>
      </c>
      <c r="N68" s="14">
        <f t="shared" si="1"/>
        <v>0</v>
      </c>
      <c r="O68" s="45"/>
      <c r="P68" s="14">
        <f t="shared" si="2"/>
        <v>0</v>
      </c>
      <c r="Q68" s="23"/>
      <c r="R68" s="14">
        <f t="shared" si="3"/>
        <v>0</v>
      </c>
      <c r="S68" s="67"/>
      <c r="T68" s="16" t="str">
        <f t="shared" si="4"/>
        <v>Juin</v>
      </c>
    </row>
    <row r="69" spans="1:20" ht="18.75">
      <c r="A69" s="13">
        <v>62</v>
      </c>
      <c r="B69" s="625" t="s">
        <v>767</v>
      </c>
      <c r="C69" s="625" t="s">
        <v>2491</v>
      </c>
      <c r="D69" s="68"/>
      <c r="E69" s="123"/>
      <c r="F69" s="123"/>
      <c r="G69" s="123"/>
      <c r="H69" s="66"/>
      <c r="I69" s="66"/>
      <c r="J69" s="66"/>
      <c r="K69" s="66"/>
      <c r="L69" s="66"/>
      <c r="M69" s="14">
        <f t="shared" si="0"/>
        <v>0</v>
      </c>
      <c r="N69" s="14">
        <f t="shared" si="1"/>
        <v>0</v>
      </c>
      <c r="O69" s="45"/>
      <c r="P69" s="14">
        <f t="shared" si="2"/>
        <v>0</v>
      </c>
      <c r="Q69" s="23"/>
      <c r="R69" s="14">
        <f t="shared" si="3"/>
        <v>0</v>
      </c>
      <c r="S69" s="67"/>
      <c r="T69" s="16" t="str">
        <f t="shared" si="4"/>
        <v>Juin</v>
      </c>
    </row>
    <row r="70" spans="1:20" ht="18.75">
      <c r="A70" s="13">
        <v>63</v>
      </c>
      <c r="B70" s="625" t="s">
        <v>771</v>
      </c>
      <c r="C70" s="625" t="s">
        <v>2492</v>
      </c>
      <c r="D70" s="68"/>
      <c r="E70" s="123"/>
      <c r="F70" s="123"/>
      <c r="G70" s="123"/>
      <c r="H70" s="66"/>
      <c r="I70" s="66"/>
      <c r="J70" s="66"/>
      <c r="K70" s="66"/>
      <c r="L70" s="66"/>
      <c r="M70" s="14">
        <f t="shared" si="0"/>
        <v>0</v>
      </c>
      <c r="N70" s="14">
        <f t="shared" si="1"/>
        <v>0</v>
      </c>
      <c r="O70" s="45"/>
      <c r="P70" s="14">
        <f t="shared" si="2"/>
        <v>0</v>
      </c>
      <c r="Q70" s="23"/>
      <c r="R70" s="14">
        <f t="shared" si="3"/>
        <v>0</v>
      </c>
      <c r="S70" s="67"/>
      <c r="T70" s="16" t="str">
        <f t="shared" si="4"/>
        <v>Juin</v>
      </c>
    </row>
    <row r="71" spans="1:20" ht="18.75">
      <c r="A71" s="13">
        <v>64</v>
      </c>
      <c r="B71" s="625" t="s">
        <v>775</v>
      </c>
      <c r="C71" s="625" t="s">
        <v>2493</v>
      </c>
      <c r="D71" s="68"/>
      <c r="E71" s="123"/>
      <c r="F71" s="123"/>
      <c r="G71" s="123"/>
      <c r="H71" s="66"/>
      <c r="I71" s="66"/>
      <c r="J71" s="66"/>
      <c r="K71" s="66"/>
      <c r="L71" s="66"/>
      <c r="M71" s="14">
        <f t="shared" si="0"/>
        <v>0</v>
      </c>
      <c r="N71" s="14">
        <f t="shared" si="1"/>
        <v>0</v>
      </c>
      <c r="O71" s="69"/>
      <c r="P71" s="14">
        <f t="shared" si="2"/>
        <v>0</v>
      </c>
      <c r="Q71" s="23"/>
      <c r="R71" s="14">
        <f t="shared" si="3"/>
        <v>0</v>
      </c>
      <c r="S71" s="67"/>
      <c r="T71" s="16" t="str">
        <f t="shared" si="4"/>
        <v>Juin</v>
      </c>
    </row>
    <row r="72" spans="1:20" ht="18.75">
      <c r="A72" s="13">
        <v>65</v>
      </c>
      <c r="B72" s="625" t="s">
        <v>779</v>
      </c>
      <c r="C72" s="625" t="s">
        <v>2494</v>
      </c>
      <c r="D72" s="68"/>
      <c r="E72" s="123"/>
      <c r="F72" s="123"/>
      <c r="G72" s="123"/>
      <c r="H72" s="66"/>
      <c r="I72" s="66"/>
      <c r="J72" s="66"/>
      <c r="K72" s="66"/>
      <c r="L72" s="66"/>
      <c r="M72" s="14">
        <f t="shared" ref="M72:M135" si="5">IF(AND(ISBLANK(D72),ISBLANK(E72),ISBLANK(F72),ISBLANK(G72),ISBLANK(H72),ISBLANK(I72),ISBLANK(J72),ISBLANK(K72),ISBLANK(L72)),S72/3,AVERAGE(D72:L72))</f>
        <v>0</v>
      </c>
      <c r="N72" s="70">
        <f t="shared" ref="N72:N135" si="6">M72*3</f>
        <v>0</v>
      </c>
      <c r="O72" s="71"/>
      <c r="P72" s="70">
        <f t="shared" ref="P72:P135" si="7">MAX(N72,O72*3)</f>
        <v>0</v>
      </c>
      <c r="Q72" s="72"/>
      <c r="R72" s="70">
        <f t="shared" ref="R72:R135" si="8">MAX(P72,Q72*3)</f>
        <v>0</v>
      </c>
      <c r="S72" s="67"/>
      <c r="T72" s="73" t="str">
        <f t="shared" ref="T72:T135" si="9">IF(ISBLANK(Q72),IF(ISBLANK(O72),"Juin","Synthèse"),"Rattrapage")</f>
        <v>Juin</v>
      </c>
    </row>
    <row r="73" spans="1:20" ht="18.75">
      <c r="A73" s="13">
        <v>66</v>
      </c>
      <c r="B73" s="625" t="s">
        <v>141</v>
      </c>
      <c r="C73" s="625" t="s">
        <v>2495</v>
      </c>
      <c r="D73" s="68"/>
      <c r="E73" s="123"/>
      <c r="F73" s="123"/>
      <c r="G73" s="123"/>
      <c r="H73" s="66"/>
      <c r="I73" s="66"/>
      <c r="J73" s="66"/>
      <c r="K73" s="66"/>
      <c r="L73" s="66"/>
      <c r="M73" s="14">
        <f t="shared" si="5"/>
        <v>0</v>
      </c>
      <c r="N73" s="70">
        <f t="shared" si="6"/>
        <v>0</v>
      </c>
      <c r="O73" s="71"/>
      <c r="P73" s="70">
        <f t="shared" si="7"/>
        <v>0</v>
      </c>
      <c r="Q73" s="72"/>
      <c r="R73" s="70">
        <f t="shared" si="8"/>
        <v>0</v>
      </c>
      <c r="S73" s="67"/>
      <c r="T73" s="73" t="str">
        <f t="shared" si="9"/>
        <v>Juin</v>
      </c>
    </row>
    <row r="74" spans="1:20" ht="18.75">
      <c r="A74" s="13">
        <v>67</v>
      </c>
      <c r="B74" s="625" t="s">
        <v>2496</v>
      </c>
      <c r="C74" s="625" t="s">
        <v>2440</v>
      </c>
      <c r="D74" s="68"/>
      <c r="E74" s="123"/>
      <c r="F74" s="123"/>
      <c r="G74" s="123"/>
      <c r="H74" s="66"/>
      <c r="I74" s="66"/>
      <c r="J74" s="66"/>
      <c r="K74" s="66"/>
      <c r="L74" s="66"/>
      <c r="M74" s="14">
        <f t="shared" si="5"/>
        <v>0</v>
      </c>
      <c r="N74" s="70">
        <f t="shared" si="6"/>
        <v>0</v>
      </c>
      <c r="O74" s="71"/>
      <c r="P74" s="70">
        <f t="shared" si="7"/>
        <v>0</v>
      </c>
      <c r="Q74" s="72"/>
      <c r="R74" s="70">
        <f t="shared" si="8"/>
        <v>0</v>
      </c>
      <c r="S74" s="67"/>
      <c r="T74" s="73" t="str">
        <f t="shared" si="9"/>
        <v>Juin</v>
      </c>
    </row>
    <row r="75" spans="1:20" ht="18.75">
      <c r="A75" s="13">
        <v>68</v>
      </c>
      <c r="B75" s="625" t="s">
        <v>2497</v>
      </c>
      <c r="C75" s="625" t="s">
        <v>2498</v>
      </c>
      <c r="D75" s="68"/>
      <c r="E75" s="123"/>
      <c r="F75" s="123"/>
      <c r="G75" s="123"/>
      <c r="H75" s="66"/>
      <c r="I75" s="66"/>
      <c r="J75" s="66"/>
      <c r="K75" s="66"/>
      <c r="L75" s="66"/>
      <c r="M75" s="14">
        <f t="shared" si="5"/>
        <v>0</v>
      </c>
      <c r="N75" s="70">
        <f t="shared" si="6"/>
        <v>0</v>
      </c>
      <c r="O75" s="71"/>
      <c r="P75" s="70">
        <f t="shared" si="7"/>
        <v>0</v>
      </c>
      <c r="Q75" s="72"/>
      <c r="R75" s="70">
        <f t="shared" si="8"/>
        <v>0</v>
      </c>
      <c r="S75" s="67"/>
      <c r="T75" s="73" t="str">
        <f t="shared" si="9"/>
        <v>Juin</v>
      </c>
    </row>
    <row r="76" spans="1:20" ht="18.75">
      <c r="A76" s="13">
        <v>69</v>
      </c>
      <c r="B76" s="625" t="s">
        <v>2499</v>
      </c>
      <c r="C76" s="625" t="s">
        <v>2500</v>
      </c>
      <c r="D76" s="68"/>
      <c r="E76" s="123"/>
      <c r="F76" s="123"/>
      <c r="G76" s="123"/>
      <c r="H76" s="66"/>
      <c r="I76" s="66"/>
      <c r="J76" s="66"/>
      <c r="K76" s="66"/>
      <c r="L76" s="66"/>
      <c r="M76" s="14">
        <f t="shared" si="5"/>
        <v>0</v>
      </c>
      <c r="N76" s="70">
        <f t="shared" si="6"/>
        <v>0</v>
      </c>
      <c r="O76" s="71"/>
      <c r="P76" s="70">
        <f t="shared" si="7"/>
        <v>0</v>
      </c>
      <c r="Q76" s="72"/>
      <c r="R76" s="70">
        <f t="shared" si="8"/>
        <v>0</v>
      </c>
      <c r="S76" s="67"/>
      <c r="T76" s="73" t="str">
        <f t="shared" si="9"/>
        <v>Juin</v>
      </c>
    </row>
    <row r="77" spans="1:20" ht="18.75">
      <c r="A77" s="13">
        <v>70</v>
      </c>
      <c r="B77" s="625" t="s">
        <v>797</v>
      </c>
      <c r="C77" s="625" t="s">
        <v>2501</v>
      </c>
      <c r="D77" s="68"/>
      <c r="E77" s="123"/>
      <c r="F77" s="123"/>
      <c r="G77" s="123"/>
      <c r="H77" s="66"/>
      <c r="I77" s="66"/>
      <c r="J77" s="66"/>
      <c r="K77" s="66"/>
      <c r="L77" s="66"/>
      <c r="M77" s="14">
        <f t="shared" si="5"/>
        <v>0</v>
      </c>
      <c r="N77" s="70">
        <f t="shared" si="6"/>
        <v>0</v>
      </c>
      <c r="O77" s="71"/>
      <c r="P77" s="70">
        <f t="shared" si="7"/>
        <v>0</v>
      </c>
      <c r="Q77" s="72"/>
      <c r="R77" s="70">
        <f t="shared" si="8"/>
        <v>0</v>
      </c>
      <c r="S77" s="67"/>
      <c r="T77" s="73" t="str">
        <f t="shared" si="9"/>
        <v>Juin</v>
      </c>
    </row>
    <row r="78" spans="1:20" ht="18.75">
      <c r="A78" s="13">
        <v>71</v>
      </c>
      <c r="B78" s="625" t="s">
        <v>811</v>
      </c>
      <c r="C78" s="625" t="s">
        <v>2431</v>
      </c>
      <c r="D78" s="68"/>
      <c r="E78" s="123"/>
      <c r="F78" s="123"/>
      <c r="G78" s="123"/>
      <c r="H78" s="66"/>
      <c r="I78" s="66"/>
      <c r="J78" s="66"/>
      <c r="K78" s="66"/>
      <c r="L78" s="66"/>
      <c r="M78" s="14">
        <f t="shared" si="5"/>
        <v>0</v>
      </c>
      <c r="N78" s="70">
        <f t="shared" si="6"/>
        <v>0</v>
      </c>
      <c r="O78" s="71"/>
      <c r="P78" s="70">
        <f t="shared" si="7"/>
        <v>0</v>
      </c>
      <c r="Q78" s="72"/>
      <c r="R78" s="70">
        <f t="shared" si="8"/>
        <v>0</v>
      </c>
      <c r="S78" s="67"/>
      <c r="T78" s="73" t="str">
        <f t="shared" si="9"/>
        <v>Juin</v>
      </c>
    </row>
    <row r="79" spans="1:20" ht="18.75">
      <c r="A79" s="13">
        <v>72</v>
      </c>
      <c r="B79" s="625" t="s">
        <v>814</v>
      </c>
      <c r="C79" s="625" t="s">
        <v>2474</v>
      </c>
      <c r="D79" s="68"/>
      <c r="E79" s="123"/>
      <c r="F79" s="123"/>
      <c r="G79" s="123"/>
      <c r="H79" s="66"/>
      <c r="I79" s="66"/>
      <c r="J79" s="66"/>
      <c r="K79" s="66"/>
      <c r="L79" s="66"/>
      <c r="M79" s="14">
        <f t="shared" si="5"/>
        <v>0</v>
      </c>
      <c r="N79" s="70">
        <f t="shared" si="6"/>
        <v>0</v>
      </c>
      <c r="O79" s="74"/>
      <c r="P79" s="70">
        <f t="shared" si="7"/>
        <v>0</v>
      </c>
      <c r="Q79" s="72"/>
      <c r="R79" s="70">
        <f t="shared" si="8"/>
        <v>0</v>
      </c>
      <c r="S79" s="67"/>
      <c r="T79" s="73" t="str">
        <f t="shared" si="9"/>
        <v>Juin</v>
      </c>
    </row>
    <row r="80" spans="1:20" ht="18.75">
      <c r="A80" s="13">
        <v>73</v>
      </c>
      <c r="B80" s="625" t="s">
        <v>820</v>
      </c>
      <c r="C80" s="625" t="s">
        <v>2502</v>
      </c>
      <c r="D80" s="68"/>
      <c r="E80" s="123"/>
      <c r="F80" s="123"/>
      <c r="G80" s="123"/>
      <c r="H80" s="66"/>
      <c r="I80" s="66"/>
      <c r="J80" s="66"/>
      <c r="K80" s="66"/>
      <c r="L80" s="66"/>
      <c r="M80" s="14">
        <f t="shared" si="5"/>
        <v>0</v>
      </c>
      <c r="N80" s="70">
        <f t="shared" si="6"/>
        <v>0</v>
      </c>
      <c r="O80" s="71"/>
      <c r="P80" s="70">
        <f t="shared" si="7"/>
        <v>0</v>
      </c>
      <c r="Q80" s="72"/>
      <c r="R80" s="70">
        <f t="shared" si="8"/>
        <v>0</v>
      </c>
      <c r="S80" s="67"/>
      <c r="T80" s="73" t="str">
        <f t="shared" si="9"/>
        <v>Juin</v>
      </c>
    </row>
    <row r="81" spans="1:20" ht="18.75">
      <c r="A81" s="13">
        <v>74</v>
      </c>
      <c r="B81" s="625" t="s">
        <v>806</v>
      </c>
      <c r="C81" s="625" t="s">
        <v>2503</v>
      </c>
      <c r="D81" s="68"/>
      <c r="E81" s="123"/>
      <c r="F81" s="123"/>
      <c r="G81" s="123"/>
      <c r="H81" s="66"/>
      <c r="I81" s="66"/>
      <c r="J81" s="66"/>
      <c r="K81" s="66"/>
      <c r="L81" s="66"/>
      <c r="M81" s="14">
        <f t="shared" si="5"/>
        <v>0</v>
      </c>
      <c r="N81" s="70">
        <f t="shared" si="6"/>
        <v>0</v>
      </c>
      <c r="O81" s="71"/>
      <c r="P81" s="70">
        <f t="shared" si="7"/>
        <v>0</v>
      </c>
      <c r="Q81" s="72"/>
      <c r="R81" s="70">
        <f t="shared" si="8"/>
        <v>0</v>
      </c>
      <c r="S81" s="67"/>
      <c r="T81" s="73" t="str">
        <f t="shared" si="9"/>
        <v>Juin</v>
      </c>
    </row>
    <row r="82" spans="1:20" ht="18.75">
      <c r="A82" s="13">
        <v>75</v>
      </c>
      <c r="B82" s="625" t="s">
        <v>823</v>
      </c>
      <c r="C82" s="625" t="s">
        <v>2504</v>
      </c>
      <c r="D82" s="68"/>
      <c r="E82" s="123"/>
      <c r="F82" s="123"/>
      <c r="G82" s="123"/>
      <c r="H82" s="66"/>
      <c r="I82" s="66"/>
      <c r="J82" s="66"/>
      <c r="K82" s="66"/>
      <c r="L82" s="66"/>
      <c r="M82" s="14">
        <f t="shared" si="5"/>
        <v>0</v>
      </c>
      <c r="N82" s="70">
        <f t="shared" si="6"/>
        <v>0</v>
      </c>
      <c r="O82" s="71"/>
      <c r="P82" s="70">
        <f t="shared" si="7"/>
        <v>0</v>
      </c>
      <c r="Q82" s="72"/>
      <c r="R82" s="70">
        <f t="shared" si="8"/>
        <v>0</v>
      </c>
      <c r="S82" s="67"/>
      <c r="T82" s="73" t="str">
        <f t="shared" si="9"/>
        <v>Juin</v>
      </c>
    </row>
    <row r="83" spans="1:20" ht="18.75">
      <c r="A83" s="13">
        <v>76</v>
      </c>
      <c r="B83" s="625" t="s">
        <v>827</v>
      </c>
      <c r="C83" s="625" t="s">
        <v>2505</v>
      </c>
      <c r="D83" s="68"/>
      <c r="E83" s="123"/>
      <c r="F83" s="123"/>
      <c r="G83" s="123"/>
      <c r="H83" s="66"/>
      <c r="I83" s="66"/>
      <c r="J83" s="66"/>
      <c r="K83" s="66"/>
      <c r="L83" s="66"/>
      <c r="M83" s="14">
        <f t="shared" si="5"/>
        <v>0</v>
      </c>
      <c r="N83" s="70">
        <f t="shared" si="6"/>
        <v>0</v>
      </c>
      <c r="O83" s="71"/>
      <c r="P83" s="70">
        <f t="shared" si="7"/>
        <v>0</v>
      </c>
      <c r="Q83" s="72"/>
      <c r="R83" s="70">
        <f t="shared" si="8"/>
        <v>0</v>
      </c>
      <c r="S83" s="67"/>
      <c r="T83" s="73" t="str">
        <f t="shared" si="9"/>
        <v>Juin</v>
      </c>
    </row>
    <row r="84" spans="1:20" ht="18.75">
      <c r="A84" s="13">
        <v>77</v>
      </c>
      <c r="B84" s="625" t="s">
        <v>832</v>
      </c>
      <c r="C84" s="625" t="s">
        <v>2506</v>
      </c>
      <c r="D84" s="68"/>
      <c r="E84" s="123"/>
      <c r="F84" s="123"/>
      <c r="G84" s="123"/>
      <c r="H84" s="66"/>
      <c r="I84" s="66"/>
      <c r="J84" s="66"/>
      <c r="K84" s="66"/>
      <c r="L84" s="66"/>
      <c r="M84" s="14">
        <f t="shared" si="5"/>
        <v>0</v>
      </c>
      <c r="N84" s="70">
        <f t="shared" si="6"/>
        <v>0</v>
      </c>
      <c r="O84" s="71"/>
      <c r="P84" s="70">
        <f t="shared" si="7"/>
        <v>0</v>
      </c>
      <c r="Q84" s="72"/>
      <c r="R84" s="70">
        <f t="shared" si="8"/>
        <v>0</v>
      </c>
      <c r="S84" s="67"/>
      <c r="T84" s="73" t="str">
        <f t="shared" si="9"/>
        <v>Juin</v>
      </c>
    </row>
    <row r="85" spans="1:20" ht="18.75">
      <c r="A85" s="13">
        <v>78</v>
      </c>
      <c r="B85" s="625" t="s">
        <v>2507</v>
      </c>
      <c r="C85" s="625" t="s">
        <v>2508</v>
      </c>
      <c r="D85" s="68"/>
      <c r="E85" s="123"/>
      <c r="F85" s="123"/>
      <c r="G85" s="123"/>
      <c r="H85" s="66"/>
      <c r="I85" s="66"/>
      <c r="J85" s="66"/>
      <c r="K85" s="66"/>
      <c r="L85" s="66"/>
      <c r="M85" s="14">
        <f t="shared" si="5"/>
        <v>0</v>
      </c>
      <c r="N85" s="70">
        <f t="shared" si="6"/>
        <v>0</v>
      </c>
      <c r="O85" s="71"/>
      <c r="P85" s="70">
        <f t="shared" si="7"/>
        <v>0</v>
      </c>
      <c r="Q85" s="72"/>
      <c r="R85" s="70">
        <f t="shared" si="8"/>
        <v>0</v>
      </c>
      <c r="S85" s="67"/>
      <c r="T85" s="73" t="str">
        <f t="shared" si="9"/>
        <v>Juin</v>
      </c>
    </row>
    <row r="86" spans="1:20" ht="18.75">
      <c r="A86" s="13">
        <v>79</v>
      </c>
      <c r="B86" s="625" t="s">
        <v>840</v>
      </c>
      <c r="C86" s="625" t="s">
        <v>2509</v>
      </c>
      <c r="D86" s="68"/>
      <c r="E86" s="123"/>
      <c r="F86" s="123"/>
      <c r="G86" s="123"/>
      <c r="H86" s="66"/>
      <c r="I86" s="66"/>
      <c r="J86" s="66"/>
      <c r="K86" s="66"/>
      <c r="L86" s="66"/>
      <c r="M86" s="14">
        <f t="shared" si="5"/>
        <v>0</v>
      </c>
      <c r="N86" s="70">
        <f t="shared" si="6"/>
        <v>0</v>
      </c>
      <c r="O86" s="71"/>
      <c r="P86" s="70">
        <f t="shared" si="7"/>
        <v>0</v>
      </c>
      <c r="Q86" s="72"/>
      <c r="R86" s="70">
        <f t="shared" si="8"/>
        <v>0</v>
      </c>
      <c r="S86" s="67"/>
      <c r="T86" s="73" t="str">
        <f t="shared" si="9"/>
        <v>Juin</v>
      </c>
    </row>
    <row r="87" spans="1:20" ht="18.75">
      <c r="A87" s="13">
        <v>80</v>
      </c>
      <c r="B87" s="625" t="s">
        <v>844</v>
      </c>
      <c r="C87" s="625" t="s">
        <v>2510</v>
      </c>
      <c r="D87" s="68"/>
      <c r="E87" s="123"/>
      <c r="F87" s="123"/>
      <c r="G87" s="123"/>
      <c r="H87" s="66"/>
      <c r="I87" s="66"/>
      <c r="J87" s="66"/>
      <c r="K87" s="66"/>
      <c r="L87" s="66"/>
      <c r="M87" s="14">
        <f t="shared" si="5"/>
        <v>0</v>
      </c>
      <c r="N87" s="70">
        <f t="shared" si="6"/>
        <v>0</v>
      </c>
      <c r="O87" s="71"/>
      <c r="P87" s="70">
        <f t="shared" si="7"/>
        <v>0</v>
      </c>
      <c r="Q87" s="72"/>
      <c r="R87" s="70">
        <f t="shared" si="8"/>
        <v>0</v>
      </c>
      <c r="S87" s="67"/>
      <c r="T87" s="73" t="str">
        <f t="shared" si="9"/>
        <v>Juin</v>
      </c>
    </row>
    <row r="88" spans="1:20" ht="18.75">
      <c r="A88" s="13">
        <v>81</v>
      </c>
      <c r="B88" s="625" t="s">
        <v>2511</v>
      </c>
      <c r="C88" s="625" t="s">
        <v>2512</v>
      </c>
      <c r="D88" s="68"/>
      <c r="E88" s="123"/>
      <c r="F88" s="123"/>
      <c r="G88" s="123"/>
      <c r="H88" s="66"/>
      <c r="I88" s="66"/>
      <c r="J88" s="66"/>
      <c r="K88" s="66"/>
      <c r="L88" s="66"/>
      <c r="M88" s="14">
        <f t="shared" si="5"/>
        <v>0</v>
      </c>
      <c r="N88" s="70">
        <f t="shared" si="6"/>
        <v>0</v>
      </c>
      <c r="O88" s="71"/>
      <c r="P88" s="70">
        <f t="shared" si="7"/>
        <v>0</v>
      </c>
      <c r="Q88" s="72"/>
      <c r="R88" s="70">
        <f t="shared" si="8"/>
        <v>0</v>
      </c>
      <c r="S88" s="67"/>
      <c r="T88" s="73" t="str">
        <f t="shared" si="9"/>
        <v>Juin</v>
      </c>
    </row>
    <row r="89" spans="1:20" ht="18.75">
      <c r="A89" s="13">
        <v>82</v>
      </c>
      <c r="B89" s="625" t="s">
        <v>2513</v>
      </c>
      <c r="C89" s="625" t="s">
        <v>2514</v>
      </c>
      <c r="D89" s="68"/>
      <c r="E89" s="123"/>
      <c r="F89" s="123"/>
      <c r="G89" s="123"/>
      <c r="H89" s="66"/>
      <c r="I89" s="66"/>
      <c r="J89" s="66"/>
      <c r="K89" s="66"/>
      <c r="L89" s="66"/>
      <c r="M89" s="14">
        <f t="shared" si="5"/>
        <v>0</v>
      </c>
      <c r="N89" s="70">
        <f t="shared" si="6"/>
        <v>0</v>
      </c>
      <c r="O89" s="71"/>
      <c r="P89" s="70">
        <f t="shared" si="7"/>
        <v>0</v>
      </c>
      <c r="Q89" s="72"/>
      <c r="R89" s="70">
        <f t="shared" si="8"/>
        <v>0</v>
      </c>
      <c r="S89" s="67"/>
      <c r="T89" s="73" t="str">
        <f t="shared" si="9"/>
        <v>Juin</v>
      </c>
    </row>
    <row r="90" spans="1:20" ht="18.75">
      <c r="A90" s="13">
        <v>83</v>
      </c>
      <c r="B90" s="625" t="s">
        <v>856</v>
      </c>
      <c r="C90" s="625" t="s">
        <v>2515</v>
      </c>
      <c r="D90" s="68"/>
      <c r="E90" s="123"/>
      <c r="F90" s="123"/>
      <c r="G90" s="123"/>
      <c r="H90" s="66"/>
      <c r="I90" s="66"/>
      <c r="J90" s="66"/>
      <c r="K90" s="66"/>
      <c r="L90" s="66"/>
      <c r="M90" s="14">
        <f t="shared" si="5"/>
        <v>0</v>
      </c>
      <c r="N90" s="70">
        <f t="shared" si="6"/>
        <v>0</v>
      </c>
      <c r="O90" s="71"/>
      <c r="P90" s="70">
        <f t="shared" si="7"/>
        <v>0</v>
      </c>
      <c r="Q90" s="72"/>
      <c r="R90" s="70">
        <f t="shared" si="8"/>
        <v>0</v>
      </c>
      <c r="S90" s="67"/>
      <c r="T90" s="73" t="str">
        <f t="shared" si="9"/>
        <v>Juin</v>
      </c>
    </row>
    <row r="91" spans="1:20" ht="18.75">
      <c r="A91" s="13">
        <v>84</v>
      </c>
      <c r="B91" s="625" t="s">
        <v>856</v>
      </c>
      <c r="C91" s="625" t="s">
        <v>2516</v>
      </c>
      <c r="D91" s="68"/>
      <c r="E91" s="123"/>
      <c r="F91" s="123"/>
      <c r="G91" s="123"/>
      <c r="H91" s="66"/>
      <c r="I91" s="66"/>
      <c r="J91" s="66"/>
      <c r="K91" s="66"/>
      <c r="L91" s="66"/>
      <c r="M91" s="14">
        <f t="shared" si="5"/>
        <v>0</v>
      </c>
      <c r="N91" s="70">
        <f t="shared" si="6"/>
        <v>0</v>
      </c>
      <c r="O91" s="71"/>
      <c r="P91" s="70">
        <f t="shared" si="7"/>
        <v>0</v>
      </c>
      <c r="Q91" s="72"/>
      <c r="R91" s="70">
        <f t="shared" si="8"/>
        <v>0</v>
      </c>
      <c r="S91" s="67"/>
      <c r="T91" s="73" t="str">
        <f t="shared" si="9"/>
        <v>Juin</v>
      </c>
    </row>
    <row r="92" spans="1:20" ht="18.75">
      <c r="A92" s="13">
        <v>85</v>
      </c>
      <c r="B92" s="625" t="s">
        <v>2517</v>
      </c>
      <c r="C92" s="625" t="s">
        <v>2518</v>
      </c>
      <c r="D92" s="68"/>
      <c r="E92" s="123"/>
      <c r="F92" s="123"/>
      <c r="G92" s="123"/>
      <c r="H92" s="66"/>
      <c r="I92" s="66"/>
      <c r="J92" s="66"/>
      <c r="K92" s="66"/>
      <c r="L92" s="66"/>
      <c r="M92" s="14">
        <f t="shared" si="5"/>
        <v>0</v>
      </c>
      <c r="N92" s="70">
        <f t="shared" si="6"/>
        <v>0</v>
      </c>
      <c r="O92" s="71"/>
      <c r="P92" s="70">
        <f t="shared" si="7"/>
        <v>0</v>
      </c>
      <c r="Q92" s="72"/>
      <c r="R92" s="70">
        <f t="shared" si="8"/>
        <v>0</v>
      </c>
      <c r="S92" s="67"/>
      <c r="T92" s="73" t="str">
        <f t="shared" si="9"/>
        <v>Juin</v>
      </c>
    </row>
    <row r="93" spans="1:20" ht="18.75">
      <c r="A93" s="13">
        <v>86</v>
      </c>
      <c r="B93" s="625" t="s">
        <v>162</v>
      </c>
      <c r="C93" s="625" t="s">
        <v>2519</v>
      </c>
      <c r="D93" s="68"/>
      <c r="E93" s="123"/>
      <c r="F93" s="123"/>
      <c r="G93" s="123"/>
      <c r="H93" s="66"/>
      <c r="I93" s="66"/>
      <c r="J93" s="66"/>
      <c r="K93" s="66"/>
      <c r="L93" s="66"/>
      <c r="M93" s="14">
        <f t="shared" si="5"/>
        <v>0</v>
      </c>
      <c r="N93" s="70">
        <f t="shared" si="6"/>
        <v>0</v>
      </c>
      <c r="O93" s="71"/>
      <c r="P93" s="70">
        <f t="shared" si="7"/>
        <v>0</v>
      </c>
      <c r="Q93" s="72"/>
      <c r="R93" s="70">
        <f t="shared" si="8"/>
        <v>0</v>
      </c>
      <c r="S93" s="67"/>
      <c r="T93" s="73" t="str">
        <f t="shared" si="9"/>
        <v>Juin</v>
      </c>
    </row>
    <row r="94" spans="1:20" ht="18.75">
      <c r="A94" s="13">
        <v>87</v>
      </c>
      <c r="B94" s="625" t="s">
        <v>878</v>
      </c>
      <c r="C94" s="625" t="s">
        <v>2474</v>
      </c>
      <c r="D94" s="68"/>
      <c r="E94" s="123"/>
      <c r="F94" s="123"/>
      <c r="G94" s="123"/>
      <c r="H94" s="66"/>
      <c r="I94" s="66"/>
      <c r="J94" s="66"/>
      <c r="K94" s="66"/>
      <c r="L94" s="66"/>
      <c r="M94" s="14">
        <f t="shared" si="5"/>
        <v>0</v>
      </c>
      <c r="N94" s="70">
        <f t="shared" si="6"/>
        <v>0</v>
      </c>
      <c r="O94" s="71"/>
      <c r="P94" s="70">
        <f t="shared" si="7"/>
        <v>0</v>
      </c>
      <c r="Q94" s="72"/>
      <c r="R94" s="70">
        <f t="shared" si="8"/>
        <v>0</v>
      </c>
      <c r="S94" s="67"/>
      <c r="T94" s="73" t="str">
        <f t="shared" si="9"/>
        <v>Juin</v>
      </c>
    </row>
    <row r="95" spans="1:20" ht="19.5" thickBot="1">
      <c r="A95" s="13">
        <v>88</v>
      </c>
      <c r="B95" s="625" t="s">
        <v>2520</v>
      </c>
      <c r="C95" s="625" t="s">
        <v>2521</v>
      </c>
      <c r="D95" s="68"/>
      <c r="E95" s="125"/>
      <c r="F95" s="125"/>
      <c r="G95" s="125"/>
      <c r="H95" s="66"/>
      <c r="I95" s="66"/>
      <c r="J95" s="66"/>
      <c r="K95" s="66"/>
      <c r="L95" s="66"/>
      <c r="M95" s="14">
        <f t="shared" si="5"/>
        <v>0</v>
      </c>
      <c r="N95" s="70">
        <f t="shared" si="6"/>
        <v>0</v>
      </c>
      <c r="O95" s="75"/>
      <c r="P95" s="70">
        <f t="shared" si="7"/>
        <v>0</v>
      </c>
      <c r="Q95" s="72"/>
      <c r="R95" s="70">
        <f t="shared" si="8"/>
        <v>0</v>
      </c>
      <c r="S95" s="67"/>
      <c r="T95" s="73" t="str">
        <f t="shared" si="9"/>
        <v>Juin</v>
      </c>
    </row>
    <row r="96" spans="1:20" ht="19.5" thickBot="1">
      <c r="A96" s="13">
        <v>89</v>
      </c>
      <c r="B96" s="625" t="s">
        <v>163</v>
      </c>
      <c r="C96" s="625" t="s">
        <v>2522</v>
      </c>
      <c r="D96" s="68"/>
      <c r="E96" s="126"/>
      <c r="F96" s="126"/>
      <c r="G96" s="126"/>
      <c r="H96" s="66"/>
      <c r="I96" s="66"/>
      <c r="J96" s="66"/>
      <c r="K96" s="66"/>
      <c r="L96" s="66"/>
      <c r="M96" s="14">
        <f t="shared" si="5"/>
        <v>0</v>
      </c>
      <c r="N96" s="70">
        <f t="shared" si="6"/>
        <v>0</v>
      </c>
      <c r="O96" s="71"/>
      <c r="P96" s="70">
        <f t="shared" si="7"/>
        <v>0</v>
      </c>
      <c r="Q96" s="72"/>
      <c r="R96" s="70">
        <f t="shared" si="8"/>
        <v>0</v>
      </c>
      <c r="S96" s="67"/>
      <c r="T96" s="73" t="str">
        <f t="shared" si="9"/>
        <v>Juin</v>
      </c>
    </row>
    <row r="97" spans="1:20" ht="18.75">
      <c r="A97" s="13">
        <v>90</v>
      </c>
      <c r="B97" s="625" t="s">
        <v>163</v>
      </c>
      <c r="C97" s="625" t="s">
        <v>2523</v>
      </c>
      <c r="D97" s="68"/>
      <c r="E97" s="122"/>
      <c r="F97" s="123"/>
      <c r="G97" s="122"/>
      <c r="H97" s="66"/>
      <c r="I97" s="66"/>
      <c r="J97" s="66"/>
      <c r="K97" s="66"/>
      <c r="L97" s="66"/>
      <c r="M97" s="14">
        <f t="shared" si="5"/>
        <v>0</v>
      </c>
      <c r="N97" s="70">
        <f t="shared" si="6"/>
        <v>0</v>
      </c>
      <c r="O97" s="71"/>
      <c r="P97" s="70">
        <f t="shared" si="7"/>
        <v>0</v>
      </c>
      <c r="Q97" s="72"/>
      <c r="R97" s="70">
        <f t="shared" si="8"/>
        <v>0</v>
      </c>
      <c r="S97" s="67"/>
      <c r="T97" s="73" t="str">
        <f t="shared" si="9"/>
        <v>Juin</v>
      </c>
    </row>
    <row r="98" spans="1:20" ht="18.75">
      <c r="A98" s="13">
        <v>91</v>
      </c>
      <c r="B98" s="625" t="s">
        <v>2524</v>
      </c>
      <c r="C98" s="625" t="s">
        <v>2525</v>
      </c>
      <c r="D98" s="68"/>
      <c r="E98" s="123"/>
      <c r="F98" s="123"/>
      <c r="G98" s="123"/>
      <c r="H98" s="66"/>
      <c r="I98" s="66"/>
      <c r="J98" s="66"/>
      <c r="K98" s="66"/>
      <c r="L98" s="66"/>
      <c r="M98" s="14">
        <f t="shared" si="5"/>
        <v>0</v>
      </c>
      <c r="N98" s="70">
        <f t="shared" si="6"/>
        <v>0</v>
      </c>
      <c r="O98" s="71"/>
      <c r="P98" s="70">
        <f t="shared" si="7"/>
        <v>0</v>
      </c>
      <c r="Q98" s="72"/>
      <c r="R98" s="70">
        <f t="shared" si="8"/>
        <v>0</v>
      </c>
      <c r="S98" s="67"/>
      <c r="T98" s="73" t="str">
        <f t="shared" si="9"/>
        <v>Juin</v>
      </c>
    </row>
    <row r="99" spans="1:20" ht="18.75">
      <c r="A99" s="13">
        <v>92</v>
      </c>
      <c r="B99" s="625" t="s">
        <v>2526</v>
      </c>
      <c r="C99" s="625" t="s">
        <v>2527</v>
      </c>
      <c r="D99" s="68"/>
      <c r="E99" s="123"/>
      <c r="F99" s="123"/>
      <c r="G99" s="123"/>
      <c r="H99" s="66"/>
      <c r="I99" s="66"/>
      <c r="J99" s="66"/>
      <c r="K99" s="66"/>
      <c r="L99" s="66"/>
      <c r="M99" s="14">
        <f t="shared" si="5"/>
        <v>0</v>
      </c>
      <c r="N99" s="70">
        <f t="shared" si="6"/>
        <v>0</v>
      </c>
      <c r="O99" s="71"/>
      <c r="P99" s="70">
        <f t="shared" si="7"/>
        <v>0</v>
      </c>
      <c r="Q99" s="72"/>
      <c r="R99" s="70">
        <f t="shared" si="8"/>
        <v>0</v>
      </c>
      <c r="S99" s="67"/>
      <c r="T99" s="73" t="str">
        <f t="shared" si="9"/>
        <v>Juin</v>
      </c>
    </row>
    <row r="100" spans="1:20" ht="18.75">
      <c r="A100" s="13">
        <v>93</v>
      </c>
      <c r="B100" s="625" t="s">
        <v>2528</v>
      </c>
      <c r="C100" s="625" t="s">
        <v>2521</v>
      </c>
      <c r="D100" s="76"/>
      <c r="E100" s="123"/>
      <c r="F100" s="123"/>
      <c r="G100" s="123"/>
      <c r="H100" s="77"/>
      <c r="I100" s="77"/>
      <c r="J100" s="77"/>
      <c r="K100" s="77"/>
      <c r="L100" s="66"/>
      <c r="M100" s="14">
        <f t="shared" si="5"/>
        <v>0</v>
      </c>
      <c r="N100" s="70">
        <f t="shared" si="6"/>
        <v>0</v>
      </c>
      <c r="O100" s="78"/>
      <c r="P100" s="70">
        <f t="shared" si="7"/>
        <v>0</v>
      </c>
      <c r="Q100" s="72"/>
      <c r="R100" s="70">
        <f t="shared" si="8"/>
        <v>0</v>
      </c>
      <c r="S100" s="67"/>
      <c r="T100" s="73" t="str">
        <f t="shared" si="9"/>
        <v>Juin</v>
      </c>
    </row>
    <row r="101" spans="1:20" ht="18.75">
      <c r="A101" s="13">
        <v>94</v>
      </c>
      <c r="B101" s="625" t="s">
        <v>2529</v>
      </c>
      <c r="C101" s="625" t="s">
        <v>2454</v>
      </c>
      <c r="D101" s="68"/>
      <c r="E101" s="123"/>
      <c r="F101" s="123"/>
      <c r="G101" s="123"/>
      <c r="H101" s="66"/>
      <c r="I101" s="66"/>
      <c r="J101" s="66"/>
      <c r="K101" s="66"/>
      <c r="L101" s="66"/>
      <c r="M101" s="14">
        <f t="shared" si="5"/>
        <v>0</v>
      </c>
      <c r="N101" s="70">
        <f t="shared" si="6"/>
        <v>0</v>
      </c>
      <c r="O101" s="71"/>
      <c r="P101" s="70">
        <f t="shared" si="7"/>
        <v>0</v>
      </c>
      <c r="Q101" s="72"/>
      <c r="R101" s="70">
        <f t="shared" si="8"/>
        <v>0</v>
      </c>
      <c r="S101" s="67"/>
      <c r="T101" s="73" t="str">
        <f t="shared" si="9"/>
        <v>Juin</v>
      </c>
    </row>
    <row r="102" spans="1:20" ht="18.75">
      <c r="A102" s="13">
        <v>95</v>
      </c>
      <c r="B102" s="625" t="s">
        <v>2530</v>
      </c>
      <c r="C102" s="625" t="s">
        <v>2531</v>
      </c>
      <c r="D102" s="68"/>
      <c r="E102" s="123"/>
      <c r="F102" s="123"/>
      <c r="G102" s="123"/>
      <c r="H102" s="66"/>
      <c r="I102" s="66"/>
      <c r="J102" s="66"/>
      <c r="K102" s="66"/>
      <c r="L102" s="66"/>
      <c r="M102" s="14">
        <f t="shared" si="5"/>
        <v>0</v>
      </c>
      <c r="N102" s="70">
        <f t="shared" si="6"/>
        <v>0</v>
      </c>
      <c r="O102" s="71"/>
      <c r="P102" s="70">
        <f t="shared" si="7"/>
        <v>0</v>
      </c>
      <c r="Q102" s="72"/>
      <c r="R102" s="70">
        <f t="shared" si="8"/>
        <v>0</v>
      </c>
      <c r="S102" s="67"/>
      <c r="T102" s="73" t="str">
        <f t="shared" si="9"/>
        <v>Juin</v>
      </c>
    </row>
    <row r="103" spans="1:20" ht="18.75">
      <c r="A103" s="13">
        <v>96</v>
      </c>
      <c r="B103" s="625" t="s">
        <v>2532</v>
      </c>
      <c r="C103" s="625" t="s">
        <v>2533</v>
      </c>
      <c r="D103" s="68"/>
      <c r="E103" s="123"/>
      <c r="F103" s="123"/>
      <c r="G103" s="123"/>
      <c r="H103" s="66"/>
      <c r="I103" s="66"/>
      <c r="J103" s="66"/>
      <c r="K103" s="66"/>
      <c r="L103" s="66"/>
      <c r="M103" s="14">
        <f t="shared" si="5"/>
        <v>0</v>
      </c>
      <c r="N103" s="70">
        <f t="shared" si="6"/>
        <v>0</v>
      </c>
      <c r="O103" s="71"/>
      <c r="P103" s="70">
        <f t="shared" si="7"/>
        <v>0</v>
      </c>
      <c r="Q103" s="72"/>
      <c r="R103" s="70">
        <f t="shared" si="8"/>
        <v>0</v>
      </c>
      <c r="S103" s="67"/>
      <c r="T103" s="73" t="str">
        <f t="shared" si="9"/>
        <v>Juin</v>
      </c>
    </row>
    <row r="104" spans="1:20" ht="18.75">
      <c r="A104" s="13">
        <v>97</v>
      </c>
      <c r="B104" s="625" t="s">
        <v>919</v>
      </c>
      <c r="C104" s="625" t="s">
        <v>2480</v>
      </c>
      <c r="D104" s="68"/>
      <c r="E104" s="123"/>
      <c r="F104" s="123"/>
      <c r="G104" s="123"/>
      <c r="H104" s="66"/>
      <c r="I104" s="66"/>
      <c r="J104" s="66"/>
      <c r="K104" s="66"/>
      <c r="L104" s="66"/>
      <c r="M104" s="14">
        <f t="shared" si="5"/>
        <v>0</v>
      </c>
      <c r="N104" s="70">
        <f t="shared" si="6"/>
        <v>0</v>
      </c>
      <c r="O104" s="71"/>
      <c r="P104" s="70">
        <f t="shared" si="7"/>
        <v>0</v>
      </c>
      <c r="Q104" s="72"/>
      <c r="R104" s="70">
        <f t="shared" si="8"/>
        <v>0</v>
      </c>
      <c r="S104" s="67"/>
      <c r="T104" s="73" t="str">
        <f t="shared" si="9"/>
        <v>Juin</v>
      </c>
    </row>
    <row r="105" spans="1:20" ht="18.75">
      <c r="A105" s="13">
        <v>98</v>
      </c>
      <c r="B105" s="625" t="s">
        <v>2534</v>
      </c>
      <c r="C105" s="625" t="s">
        <v>2535</v>
      </c>
      <c r="D105" s="68"/>
      <c r="E105" s="123"/>
      <c r="F105" s="123"/>
      <c r="G105" s="123"/>
      <c r="H105" s="66"/>
      <c r="I105" s="66"/>
      <c r="J105" s="66"/>
      <c r="K105" s="66"/>
      <c r="L105" s="66"/>
      <c r="M105" s="14">
        <f t="shared" si="5"/>
        <v>0</v>
      </c>
      <c r="N105" s="70">
        <f t="shared" si="6"/>
        <v>0</v>
      </c>
      <c r="O105" s="71"/>
      <c r="P105" s="70">
        <f t="shared" si="7"/>
        <v>0</v>
      </c>
      <c r="Q105" s="72"/>
      <c r="R105" s="70">
        <f t="shared" si="8"/>
        <v>0</v>
      </c>
      <c r="S105" s="67"/>
      <c r="T105" s="73" t="str">
        <f t="shared" si="9"/>
        <v>Juin</v>
      </c>
    </row>
    <row r="106" spans="1:20" ht="18.75">
      <c r="A106" s="13">
        <v>99</v>
      </c>
      <c r="B106" s="625" t="s">
        <v>2536</v>
      </c>
      <c r="C106" s="625" t="s">
        <v>2537</v>
      </c>
      <c r="D106" s="68"/>
      <c r="E106" s="123"/>
      <c r="F106" s="123"/>
      <c r="G106" s="123"/>
      <c r="H106" s="66"/>
      <c r="I106" s="66"/>
      <c r="J106" s="66"/>
      <c r="K106" s="66"/>
      <c r="L106" s="66"/>
      <c r="M106" s="14">
        <f t="shared" si="5"/>
        <v>0</v>
      </c>
      <c r="N106" s="70">
        <f t="shared" si="6"/>
        <v>0</v>
      </c>
      <c r="O106" s="71"/>
      <c r="P106" s="70">
        <f t="shared" si="7"/>
        <v>0</v>
      </c>
      <c r="Q106" s="72"/>
      <c r="R106" s="70">
        <f t="shared" si="8"/>
        <v>0</v>
      </c>
      <c r="S106" s="67"/>
      <c r="T106" s="73" t="str">
        <f t="shared" si="9"/>
        <v>Juin</v>
      </c>
    </row>
    <row r="107" spans="1:20" ht="18.75">
      <c r="A107" s="13">
        <v>100</v>
      </c>
      <c r="B107" s="625" t="s">
        <v>935</v>
      </c>
      <c r="C107" s="625" t="s">
        <v>2538</v>
      </c>
      <c r="D107" s="68"/>
      <c r="E107" s="123"/>
      <c r="F107" s="123"/>
      <c r="G107" s="123"/>
      <c r="H107" s="66"/>
      <c r="I107" s="66"/>
      <c r="J107" s="66"/>
      <c r="K107" s="66"/>
      <c r="L107" s="66"/>
      <c r="M107" s="14">
        <f t="shared" si="5"/>
        <v>0</v>
      </c>
      <c r="N107" s="70">
        <f t="shared" si="6"/>
        <v>0</v>
      </c>
      <c r="O107" s="71"/>
      <c r="P107" s="70">
        <f t="shared" si="7"/>
        <v>0</v>
      </c>
      <c r="Q107" s="72"/>
      <c r="R107" s="70">
        <f t="shared" si="8"/>
        <v>0</v>
      </c>
      <c r="S107" s="67"/>
      <c r="T107" s="73" t="str">
        <f t="shared" si="9"/>
        <v>Juin</v>
      </c>
    </row>
    <row r="108" spans="1:20" ht="18.75">
      <c r="A108" s="13">
        <v>101</v>
      </c>
      <c r="B108" s="625" t="s">
        <v>939</v>
      </c>
      <c r="C108" s="625" t="s">
        <v>2539</v>
      </c>
      <c r="D108" s="68"/>
      <c r="E108" s="123"/>
      <c r="F108" s="123"/>
      <c r="G108" s="123"/>
      <c r="H108" s="66"/>
      <c r="I108" s="66"/>
      <c r="J108" s="66"/>
      <c r="K108" s="66"/>
      <c r="L108" s="66"/>
      <c r="M108" s="14">
        <f t="shared" si="5"/>
        <v>0</v>
      </c>
      <c r="N108" s="70">
        <f t="shared" si="6"/>
        <v>0</v>
      </c>
      <c r="O108" s="74"/>
      <c r="P108" s="70">
        <f t="shared" si="7"/>
        <v>0</v>
      </c>
      <c r="Q108" s="72"/>
      <c r="R108" s="70">
        <f t="shared" si="8"/>
        <v>0</v>
      </c>
      <c r="S108" s="67"/>
      <c r="T108" s="73" t="str">
        <f t="shared" si="9"/>
        <v>Juin</v>
      </c>
    </row>
    <row r="109" spans="1:20" ht="18.75">
      <c r="A109" s="13">
        <v>102</v>
      </c>
      <c r="B109" s="625" t="s">
        <v>942</v>
      </c>
      <c r="C109" s="625" t="s">
        <v>2540</v>
      </c>
      <c r="D109" s="68"/>
      <c r="E109" s="123"/>
      <c r="F109" s="123"/>
      <c r="G109" s="123"/>
      <c r="H109" s="66"/>
      <c r="I109" s="66"/>
      <c r="J109" s="66"/>
      <c r="K109" s="66"/>
      <c r="L109" s="66"/>
      <c r="M109" s="14">
        <f t="shared" si="5"/>
        <v>0</v>
      </c>
      <c r="N109" s="70">
        <f t="shared" si="6"/>
        <v>0</v>
      </c>
      <c r="O109" s="71"/>
      <c r="P109" s="70">
        <f t="shared" si="7"/>
        <v>0</v>
      </c>
      <c r="Q109" s="72"/>
      <c r="R109" s="70">
        <f t="shared" si="8"/>
        <v>0</v>
      </c>
      <c r="S109" s="67"/>
      <c r="T109" s="73" t="str">
        <f t="shared" si="9"/>
        <v>Juin</v>
      </c>
    </row>
    <row r="110" spans="1:20" ht="18.75">
      <c r="A110" s="13">
        <v>103</v>
      </c>
      <c r="B110" s="625" t="s">
        <v>2541</v>
      </c>
      <c r="C110" s="625" t="s">
        <v>2542</v>
      </c>
      <c r="D110" s="68"/>
      <c r="E110" s="123"/>
      <c r="F110" s="123"/>
      <c r="G110" s="123"/>
      <c r="H110" s="66"/>
      <c r="I110" s="66"/>
      <c r="J110" s="66"/>
      <c r="K110" s="66"/>
      <c r="L110" s="66"/>
      <c r="M110" s="14">
        <f t="shared" si="5"/>
        <v>0</v>
      </c>
      <c r="N110" s="70">
        <f t="shared" si="6"/>
        <v>0</v>
      </c>
      <c r="O110" s="71"/>
      <c r="P110" s="70">
        <f t="shared" si="7"/>
        <v>0</v>
      </c>
      <c r="Q110" s="72"/>
      <c r="R110" s="70">
        <f t="shared" si="8"/>
        <v>0</v>
      </c>
      <c r="S110" s="67"/>
      <c r="T110" s="73" t="str">
        <f t="shared" si="9"/>
        <v>Juin</v>
      </c>
    </row>
    <row r="111" spans="1:20" ht="18.75">
      <c r="A111" s="13">
        <v>104</v>
      </c>
      <c r="B111" s="625" t="s">
        <v>949</v>
      </c>
      <c r="C111" s="625" t="s">
        <v>2543</v>
      </c>
      <c r="D111" s="68"/>
      <c r="E111" s="123"/>
      <c r="F111" s="123"/>
      <c r="G111" s="123"/>
      <c r="H111" s="66"/>
      <c r="I111" s="66"/>
      <c r="J111" s="66"/>
      <c r="K111" s="66"/>
      <c r="L111" s="66"/>
      <c r="M111" s="14">
        <f t="shared" si="5"/>
        <v>0</v>
      </c>
      <c r="N111" s="70">
        <f t="shared" si="6"/>
        <v>0</v>
      </c>
      <c r="O111" s="71"/>
      <c r="P111" s="70">
        <f t="shared" si="7"/>
        <v>0</v>
      </c>
      <c r="Q111" s="72"/>
      <c r="R111" s="70">
        <f t="shared" si="8"/>
        <v>0</v>
      </c>
      <c r="S111" s="67"/>
      <c r="T111" s="73" t="str">
        <f t="shared" si="9"/>
        <v>Juin</v>
      </c>
    </row>
    <row r="112" spans="1:20" ht="18.75">
      <c r="A112" s="13">
        <v>105</v>
      </c>
      <c r="B112" s="625" t="s">
        <v>949</v>
      </c>
      <c r="C112" s="625" t="s">
        <v>2463</v>
      </c>
      <c r="D112" s="68"/>
      <c r="E112" s="123"/>
      <c r="F112" s="123"/>
      <c r="G112" s="123"/>
      <c r="H112" s="66"/>
      <c r="I112" s="66"/>
      <c r="J112" s="66"/>
      <c r="K112" s="66"/>
      <c r="L112" s="66"/>
      <c r="M112" s="14">
        <f t="shared" si="5"/>
        <v>0</v>
      </c>
      <c r="N112" s="70">
        <f t="shared" si="6"/>
        <v>0</v>
      </c>
      <c r="O112" s="71"/>
      <c r="P112" s="70">
        <f t="shared" si="7"/>
        <v>0</v>
      </c>
      <c r="Q112" s="72"/>
      <c r="R112" s="70">
        <f t="shared" si="8"/>
        <v>0</v>
      </c>
      <c r="S112" s="67"/>
      <c r="T112" s="73" t="str">
        <f t="shared" si="9"/>
        <v>Juin</v>
      </c>
    </row>
    <row r="113" spans="1:20" ht="18.75">
      <c r="A113" s="13">
        <v>106</v>
      </c>
      <c r="B113" s="625" t="s">
        <v>2544</v>
      </c>
      <c r="C113" s="625" t="s">
        <v>2545</v>
      </c>
      <c r="D113" s="68"/>
      <c r="E113" s="123"/>
      <c r="F113" s="123"/>
      <c r="G113" s="123"/>
      <c r="H113" s="66"/>
      <c r="I113" s="66"/>
      <c r="J113" s="66"/>
      <c r="K113" s="66"/>
      <c r="L113" s="66"/>
      <c r="M113" s="14">
        <f t="shared" si="5"/>
        <v>0</v>
      </c>
      <c r="N113" s="70">
        <f t="shared" si="6"/>
        <v>0</v>
      </c>
      <c r="O113" s="71"/>
      <c r="P113" s="70">
        <f t="shared" si="7"/>
        <v>0</v>
      </c>
      <c r="Q113" s="72"/>
      <c r="R113" s="70">
        <f t="shared" si="8"/>
        <v>0</v>
      </c>
      <c r="S113" s="67"/>
      <c r="T113" s="73" t="str">
        <f t="shared" si="9"/>
        <v>Juin</v>
      </c>
    </row>
    <row r="114" spans="1:20" ht="18.75">
      <c r="A114" s="13">
        <v>107</v>
      </c>
      <c r="B114" s="625" t="s">
        <v>961</v>
      </c>
      <c r="C114" s="625" t="s">
        <v>2546</v>
      </c>
      <c r="D114" s="68"/>
      <c r="E114" s="123"/>
      <c r="F114" s="123"/>
      <c r="G114" s="123"/>
      <c r="H114" s="66"/>
      <c r="I114" s="66"/>
      <c r="J114" s="66"/>
      <c r="K114" s="66"/>
      <c r="L114" s="66"/>
      <c r="M114" s="14">
        <f t="shared" si="5"/>
        <v>0</v>
      </c>
      <c r="N114" s="70">
        <f t="shared" si="6"/>
        <v>0</v>
      </c>
      <c r="O114" s="71"/>
      <c r="P114" s="70">
        <f t="shared" si="7"/>
        <v>0</v>
      </c>
      <c r="Q114" s="72"/>
      <c r="R114" s="70">
        <f t="shared" si="8"/>
        <v>0</v>
      </c>
      <c r="S114" s="67"/>
      <c r="T114" s="73" t="str">
        <f t="shared" si="9"/>
        <v>Juin</v>
      </c>
    </row>
    <row r="115" spans="1:20" ht="18.75">
      <c r="A115" s="13">
        <v>108</v>
      </c>
      <c r="B115" s="625" t="s">
        <v>967</v>
      </c>
      <c r="C115" s="625" t="s">
        <v>2474</v>
      </c>
      <c r="D115" s="68"/>
      <c r="E115" s="123"/>
      <c r="F115" s="123"/>
      <c r="G115" s="123"/>
      <c r="H115" s="66"/>
      <c r="I115" s="66"/>
      <c r="J115" s="66"/>
      <c r="K115" s="66"/>
      <c r="L115" s="66"/>
      <c r="M115" s="14">
        <f t="shared" si="5"/>
        <v>0</v>
      </c>
      <c r="N115" s="70">
        <f t="shared" si="6"/>
        <v>0</v>
      </c>
      <c r="O115" s="71"/>
      <c r="P115" s="70">
        <f t="shared" si="7"/>
        <v>0</v>
      </c>
      <c r="Q115" s="72"/>
      <c r="R115" s="70">
        <f t="shared" si="8"/>
        <v>0</v>
      </c>
      <c r="S115" s="67"/>
      <c r="T115" s="73" t="str">
        <f t="shared" si="9"/>
        <v>Juin</v>
      </c>
    </row>
    <row r="116" spans="1:20" ht="18.75">
      <c r="A116" s="13">
        <v>109</v>
      </c>
      <c r="B116" s="625" t="s">
        <v>184</v>
      </c>
      <c r="C116" s="625" t="s">
        <v>2547</v>
      </c>
      <c r="D116" s="68"/>
      <c r="E116" s="123"/>
      <c r="F116" s="123"/>
      <c r="G116" s="123"/>
      <c r="H116" s="66"/>
      <c r="I116" s="66"/>
      <c r="J116" s="66"/>
      <c r="K116" s="66"/>
      <c r="L116" s="66"/>
      <c r="M116" s="14">
        <f t="shared" si="5"/>
        <v>0</v>
      </c>
      <c r="N116" s="70">
        <f t="shared" si="6"/>
        <v>0</v>
      </c>
      <c r="O116" s="71"/>
      <c r="P116" s="70">
        <f t="shared" si="7"/>
        <v>0</v>
      </c>
      <c r="Q116" s="72"/>
      <c r="R116" s="70">
        <f t="shared" si="8"/>
        <v>0</v>
      </c>
      <c r="S116" s="67"/>
      <c r="T116" s="73" t="str">
        <f t="shared" si="9"/>
        <v>Juin</v>
      </c>
    </row>
    <row r="117" spans="1:20" ht="18.75">
      <c r="A117" s="13">
        <v>110</v>
      </c>
      <c r="B117" s="625" t="s">
        <v>2548</v>
      </c>
      <c r="C117" s="625" t="s">
        <v>2453</v>
      </c>
      <c r="D117" s="68"/>
      <c r="E117" s="123"/>
      <c r="F117" s="123"/>
      <c r="G117" s="123"/>
      <c r="H117" s="66"/>
      <c r="I117" s="66"/>
      <c r="J117" s="66"/>
      <c r="K117" s="66"/>
      <c r="L117" s="66"/>
      <c r="M117" s="14">
        <f t="shared" si="5"/>
        <v>0</v>
      </c>
      <c r="N117" s="70">
        <f t="shared" si="6"/>
        <v>0</v>
      </c>
      <c r="O117" s="71"/>
      <c r="P117" s="70">
        <f t="shared" si="7"/>
        <v>0</v>
      </c>
      <c r="Q117" s="72"/>
      <c r="R117" s="70">
        <f t="shared" si="8"/>
        <v>0</v>
      </c>
      <c r="S117" s="67"/>
      <c r="T117" s="73" t="str">
        <f t="shared" si="9"/>
        <v>Juin</v>
      </c>
    </row>
    <row r="118" spans="1:20" ht="18.75">
      <c r="A118" s="13">
        <v>111</v>
      </c>
      <c r="B118" s="625" t="s">
        <v>978</v>
      </c>
      <c r="C118" s="625" t="s">
        <v>119</v>
      </c>
      <c r="D118" s="68"/>
      <c r="E118" s="123"/>
      <c r="F118" s="123"/>
      <c r="G118" s="123"/>
      <c r="H118" s="66"/>
      <c r="I118" s="66"/>
      <c r="J118" s="66"/>
      <c r="K118" s="66"/>
      <c r="L118" s="66"/>
      <c r="M118" s="14">
        <f t="shared" si="5"/>
        <v>0</v>
      </c>
      <c r="N118" s="70">
        <f t="shared" si="6"/>
        <v>0</v>
      </c>
      <c r="O118" s="71"/>
      <c r="P118" s="70">
        <f t="shared" si="7"/>
        <v>0</v>
      </c>
      <c r="Q118" s="72"/>
      <c r="R118" s="70">
        <f t="shared" si="8"/>
        <v>0</v>
      </c>
      <c r="S118" s="67"/>
      <c r="T118" s="73" t="str">
        <f t="shared" si="9"/>
        <v>Juin</v>
      </c>
    </row>
    <row r="119" spans="1:20" ht="18.75">
      <c r="A119" s="13">
        <v>112</v>
      </c>
      <c r="B119" s="625" t="s">
        <v>2549</v>
      </c>
      <c r="C119" s="625" t="s">
        <v>2550</v>
      </c>
      <c r="D119" s="68"/>
      <c r="E119" s="123"/>
      <c r="F119" s="123"/>
      <c r="G119" s="123"/>
      <c r="H119" s="66"/>
      <c r="I119" s="66"/>
      <c r="J119" s="66"/>
      <c r="K119" s="66"/>
      <c r="L119" s="66"/>
      <c r="M119" s="14">
        <f t="shared" si="5"/>
        <v>0</v>
      </c>
      <c r="N119" s="70">
        <f t="shared" si="6"/>
        <v>0</v>
      </c>
      <c r="O119" s="71"/>
      <c r="P119" s="70">
        <f t="shared" si="7"/>
        <v>0</v>
      </c>
      <c r="Q119" s="72"/>
      <c r="R119" s="70">
        <f t="shared" si="8"/>
        <v>0</v>
      </c>
      <c r="S119" s="67"/>
      <c r="T119" s="73" t="str">
        <f t="shared" si="9"/>
        <v>Juin</v>
      </c>
    </row>
    <row r="120" spans="1:20" ht="18.75">
      <c r="A120" s="13">
        <v>113</v>
      </c>
      <c r="B120" s="625" t="s">
        <v>2551</v>
      </c>
      <c r="C120" s="625" t="s">
        <v>2480</v>
      </c>
      <c r="D120" s="68"/>
      <c r="E120" s="123"/>
      <c r="F120" s="123"/>
      <c r="G120" s="123"/>
      <c r="H120" s="66"/>
      <c r="I120" s="66"/>
      <c r="J120" s="66"/>
      <c r="K120" s="66"/>
      <c r="L120" s="66"/>
      <c r="M120" s="14">
        <f t="shared" si="5"/>
        <v>0</v>
      </c>
      <c r="N120" s="70">
        <f t="shared" si="6"/>
        <v>0</v>
      </c>
      <c r="O120" s="71"/>
      <c r="P120" s="70">
        <f t="shared" si="7"/>
        <v>0</v>
      </c>
      <c r="Q120" s="72"/>
      <c r="R120" s="70">
        <f t="shared" si="8"/>
        <v>0</v>
      </c>
      <c r="S120" s="67"/>
      <c r="T120" s="73" t="str">
        <f t="shared" si="9"/>
        <v>Juin</v>
      </c>
    </row>
    <row r="121" spans="1:20" ht="18.75">
      <c r="A121" s="13">
        <v>114</v>
      </c>
      <c r="B121" s="625" t="s">
        <v>988</v>
      </c>
      <c r="C121" s="625" t="s">
        <v>2552</v>
      </c>
      <c r="D121" s="68"/>
      <c r="E121" s="123"/>
      <c r="F121" s="123"/>
      <c r="G121" s="123"/>
      <c r="H121" s="66"/>
      <c r="I121" s="66"/>
      <c r="J121" s="66"/>
      <c r="K121" s="66"/>
      <c r="L121" s="66"/>
      <c r="M121" s="14">
        <f t="shared" si="5"/>
        <v>0</v>
      </c>
      <c r="N121" s="70">
        <f t="shared" si="6"/>
        <v>0</v>
      </c>
      <c r="O121" s="71"/>
      <c r="P121" s="70">
        <f t="shared" si="7"/>
        <v>0</v>
      </c>
      <c r="Q121" s="72"/>
      <c r="R121" s="70">
        <f t="shared" si="8"/>
        <v>0</v>
      </c>
      <c r="S121" s="67"/>
      <c r="T121" s="73" t="str">
        <f t="shared" si="9"/>
        <v>Juin</v>
      </c>
    </row>
    <row r="122" spans="1:20" ht="18.75">
      <c r="A122" s="13">
        <v>115</v>
      </c>
      <c r="B122" s="625" t="s">
        <v>994</v>
      </c>
      <c r="C122" s="625" t="s">
        <v>2553</v>
      </c>
      <c r="D122" s="68"/>
      <c r="E122" s="123"/>
      <c r="F122" s="123"/>
      <c r="G122" s="123"/>
      <c r="H122" s="66"/>
      <c r="I122" s="66"/>
      <c r="J122" s="66"/>
      <c r="K122" s="66"/>
      <c r="L122" s="66"/>
      <c r="M122" s="14">
        <f t="shared" si="5"/>
        <v>0</v>
      </c>
      <c r="N122" s="70">
        <f t="shared" si="6"/>
        <v>0</v>
      </c>
      <c r="O122" s="71"/>
      <c r="P122" s="70">
        <f t="shared" si="7"/>
        <v>0</v>
      </c>
      <c r="Q122" s="72"/>
      <c r="R122" s="70">
        <f t="shared" si="8"/>
        <v>0</v>
      </c>
      <c r="S122" s="67"/>
      <c r="T122" s="73" t="str">
        <f t="shared" si="9"/>
        <v>Juin</v>
      </c>
    </row>
    <row r="123" spans="1:20" ht="18.75">
      <c r="A123" s="13">
        <v>116</v>
      </c>
      <c r="B123" s="625" t="s">
        <v>2554</v>
      </c>
      <c r="C123" s="625" t="s">
        <v>2555</v>
      </c>
      <c r="D123" s="68"/>
      <c r="E123" s="123"/>
      <c r="F123" s="123"/>
      <c r="G123" s="123"/>
      <c r="H123" s="66"/>
      <c r="I123" s="66"/>
      <c r="J123" s="66"/>
      <c r="K123" s="66"/>
      <c r="L123" s="66"/>
      <c r="M123" s="14">
        <f t="shared" si="5"/>
        <v>0</v>
      </c>
      <c r="N123" s="70">
        <f t="shared" si="6"/>
        <v>0</v>
      </c>
      <c r="O123" s="71"/>
      <c r="P123" s="70">
        <f t="shared" si="7"/>
        <v>0</v>
      </c>
      <c r="Q123" s="72"/>
      <c r="R123" s="70">
        <f t="shared" si="8"/>
        <v>0</v>
      </c>
      <c r="S123" s="67"/>
      <c r="T123" s="73" t="str">
        <f t="shared" si="9"/>
        <v>Juin</v>
      </c>
    </row>
    <row r="124" spans="1:20" ht="18.75">
      <c r="A124" s="13">
        <v>117</v>
      </c>
      <c r="B124" s="625" t="s">
        <v>1003</v>
      </c>
      <c r="C124" s="625" t="s">
        <v>2556</v>
      </c>
      <c r="D124" s="68"/>
      <c r="E124" s="123"/>
      <c r="F124" s="123"/>
      <c r="G124" s="123"/>
      <c r="H124" s="66"/>
      <c r="I124" s="66"/>
      <c r="J124" s="66"/>
      <c r="K124" s="66"/>
      <c r="L124" s="66"/>
      <c r="M124" s="14">
        <f t="shared" si="5"/>
        <v>0</v>
      </c>
      <c r="N124" s="70">
        <f t="shared" si="6"/>
        <v>0</v>
      </c>
      <c r="O124" s="71"/>
      <c r="P124" s="70">
        <f t="shared" si="7"/>
        <v>0</v>
      </c>
      <c r="Q124" s="72"/>
      <c r="R124" s="70">
        <f t="shared" si="8"/>
        <v>0</v>
      </c>
      <c r="S124" s="67"/>
      <c r="T124" s="73" t="str">
        <f t="shared" si="9"/>
        <v>Juin</v>
      </c>
    </row>
    <row r="125" spans="1:20" ht="19.5" thickBot="1">
      <c r="A125" s="13">
        <v>118</v>
      </c>
      <c r="B125" s="625" t="s">
        <v>190</v>
      </c>
      <c r="C125" s="625" t="s">
        <v>2557</v>
      </c>
      <c r="D125" s="68"/>
      <c r="E125" s="125"/>
      <c r="F125" s="125"/>
      <c r="G125" s="125"/>
      <c r="H125" s="66"/>
      <c r="I125" s="66"/>
      <c r="J125" s="66"/>
      <c r="K125" s="66"/>
      <c r="L125" s="66"/>
      <c r="M125" s="14">
        <f t="shared" si="5"/>
        <v>0</v>
      </c>
      <c r="N125" s="70">
        <f t="shared" si="6"/>
        <v>0</v>
      </c>
      <c r="O125" s="71"/>
      <c r="P125" s="70">
        <f t="shared" si="7"/>
        <v>0</v>
      </c>
      <c r="Q125" s="72"/>
      <c r="R125" s="70">
        <f t="shared" si="8"/>
        <v>0</v>
      </c>
      <c r="S125" s="67"/>
      <c r="T125" s="73" t="str">
        <f t="shared" si="9"/>
        <v>Juin</v>
      </c>
    </row>
    <row r="126" spans="1:20" ht="19.5" thickBot="1">
      <c r="A126" s="13">
        <v>119</v>
      </c>
      <c r="B126" s="625" t="s">
        <v>2558</v>
      </c>
      <c r="C126" s="625" t="s">
        <v>2559</v>
      </c>
      <c r="D126" s="68"/>
      <c r="E126" s="126"/>
      <c r="F126" s="126"/>
      <c r="G126" s="126"/>
      <c r="H126" s="66"/>
      <c r="I126" s="66"/>
      <c r="L126" s="66"/>
      <c r="M126" s="14">
        <f t="shared" si="5"/>
        <v>0</v>
      </c>
      <c r="N126" s="70">
        <f t="shared" si="6"/>
        <v>0</v>
      </c>
      <c r="O126" s="71"/>
      <c r="P126" s="70">
        <f t="shared" si="7"/>
        <v>0</v>
      </c>
      <c r="Q126" s="72"/>
      <c r="R126" s="70">
        <f t="shared" si="8"/>
        <v>0</v>
      </c>
      <c r="S126" s="67"/>
      <c r="T126" s="73" t="str">
        <f t="shared" si="9"/>
        <v>Juin</v>
      </c>
    </row>
    <row r="127" spans="1:20" ht="18.75">
      <c r="A127" s="13">
        <v>120</v>
      </c>
      <c r="B127" s="625" t="s">
        <v>1019</v>
      </c>
      <c r="C127" s="625" t="s">
        <v>2560</v>
      </c>
      <c r="D127" s="68"/>
      <c r="E127" s="122"/>
      <c r="F127" s="123"/>
      <c r="G127" s="122"/>
      <c r="H127" s="66"/>
      <c r="I127" s="66"/>
      <c r="J127" s="66"/>
      <c r="K127" s="66"/>
      <c r="L127" s="66"/>
      <c r="M127" s="14">
        <f t="shared" si="5"/>
        <v>0</v>
      </c>
      <c r="N127" s="70">
        <f t="shared" si="6"/>
        <v>0</v>
      </c>
      <c r="O127" s="71"/>
      <c r="P127" s="70">
        <f t="shared" si="7"/>
        <v>0</v>
      </c>
      <c r="Q127" s="72"/>
      <c r="R127" s="70">
        <f t="shared" si="8"/>
        <v>0</v>
      </c>
      <c r="S127" s="67"/>
      <c r="T127" s="73" t="str">
        <f t="shared" si="9"/>
        <v>Juin</v>
      </c>
    </row>
    <row r="128" spans="1:20" ht="18.75">
      <c r="A128" s="13">
        <v>121</v>
      </c>
      <c r="B128" s="625" t="s">
        <v>1028</v>
      </c>
      <c r="C128" s="625" t="s">
        <v>2561</v>
      </c>
      <c r="D128" s="68"/>
      <c r="E128" s="123"/>
      <c r="F128" s="123"/>
      <c r="G128" s="123"/>
      <c r="H128" s="66"/>
      <c r="I128" s="66"/>
      <c r="J128" s="66"/>
      <c r="K128" s="66"/>
      <c r="L128" s="66"/>
      <c r="M128" s="14">
        <f t="shared" si="5"/>
        <v>0</v>
      </c>
      <c r="N128" s="70">
        <f t="shared" si="6"/>
        <v>0</v>
      </c>
      <c r="O128" s="71"/>
      <c r="P128" s="70">
        <f t="shared" si="7"/>
        <v>0</v>
      </c>
      <c r="Q128" s="72"/>
      <c r="R128" s="70">
        <f t="shared" si="8"/>
        <v>0</v>
      </c>
      <c r="S128" s="67"/>
      <c r="T128" s="73" t="str">
        <f t="shared" si="9"/>
        <v>Juin</v>
      </c>
    </row>
    <row r="129" spans="1:20" ht="18.75">
      <c r="A129" s="13">
        <v>122</v>
      </c>
      <c r="B129" s="625" t="s">
        <v>1033</v>
      </c>
      <c r="C129" s="625" t="s">
        <v>2562</v>
      </c>
      <c r="D129" s="68"/>
      <c r="E129" s="123"/>
      <c r="F129" s="123"/>
      <c r="G129" s="123"/>
      <c r="H129" s="66"/>
      <c r="I129" s="66"/>
      <c r="J129" s="66"/>
      <c r="K129" s="66"/>
      <c r="L129" s="66"/>
      <c r="M129" s="14">
        <f t="shared" si="5"/>
        <v>0</v>
      </c>
      <c r="N129" s="70">
        <f t="shared" si="6"/>
        <v>0</v>
      </c>
      <c r="O129" s="71"/>
      <c r="P129" s="70">
        <f t="shared" si="7"/>
        <v>0</v>
      </c>
      <c r="Q129" s="72"/>
      <c r="R129" s="70">
        <f t="shared" si="8"/>
        <v>0</v>
      </c>
      <c r="S129" s="67"/>
      <c r="T129" s="73" t="str">
        <f t="shared" si="9"/>
        <v>Juin</v>
      </c>
    </row>
    <row r="130" spans="1:20" ht="18.75">
      <c r="A130" s="13">
        <v>123</v>
      </c>
      <c r="B130" s="625" t="s">
        <v>2563</v>
      </c>
      <c r="C130" s="625" t="s">
        <v>2522</v>
      </c>
      <c r="D130" s="68"/>
      <c r="E130" s="123"/>
      <c r="F130" s="123"/>
      <c r="G130" s="123"/>
      <c r="H130" s="79"/>
      <c r="I130" s="79"/>
      <c r="J130" s="79"/>
      <c r="K130" s="79"/>
      <c r="L130" s="66"/>
      <c r="M130" s="14">
        <f t="shared" si="5"/>
        <v>0</v>
      </c>
      <c r="N130" s="70">
        <f t="shared" si="6"/>
        <v>0</v>
      </c>
      <c r="O130" s="71"/>
      <c r="P130" s="70">
        <f t="shared" si="7"/>
        <v>0</v>
      </c>
      <c r="Q130" s="72"/>
      <c r="R130" s="70">
        <f t="shared" si="8"/>
        <v>0</v>
      </c>
      <c r="S130" s="67"/>
      <c r="T130" s="73" t="str">
        <f t="shared" si="9"/>
        <v>Juin</v>
      </c>
    </row>
    <row r="131" spans="1:20" ht="18.75">
      <c r="A131" s="13">
        <v>124</v>
      </c>
      <c r="B131" s="625" t="s">
        <v>2564</v>
      </c>
      <c r="C131" s="625" t="s">
        <v>2509</v>
      </c>
      <c r="D131" s="68"/>
      <c r="E131" s="123"/>
      <c r="F131" s="123"/>
      <c r="G131" s="123"/>
      <c r="H131" s="66"/>
      <c r="I131" s="66"/>
      <c r="J131" s="66"/>
      <c r="K131" s="66"/>
      <c r="L131" s="66"/>
      <c r="M131" s="14">
        <f t="shared" si="5"/>
        <v>0</v>
      </c>
      <c r="N131" s="70">
        <f t="shared" si="6"/>
        <v>0</v>
      </c>
      <c r="O131" s="71"/>
      <c r="P131" s="70">
        <f t="shared" si="7"/>
        <v>0</v>
      </c>
      <c r="Q131" s="72"/>
      <c r="R131" s="70">
        <f t="shared" si="8"/>
        <v>0</v>
      </c>
      <c r="S131" s="67"/>
      <c r="T131" s="73" t="str">
        <f t="shared" si="9"/>
        <v>Juin</v>
      </c>
    </row>
    <row r="132" spans="1:20" ht="18.75">
      <c r="A132" s="13">
        <v>125</v>
      </c>
      <c r="B132" s="625" t="s">
        <v>1050</v>
      </c>
      <c r="C132" s="625" t="s">
        <v>2565</v>
      </c>
      <c r="D132" s="68"/>
      <c r="E132" s="123"/>
      <c r="F132" s="123"/>
      <c r="G132" s="123"/>
      <c r="H132" s="66"/>
      <c r="I132" s="66"/>
      <c r="J132" s="66"/>
      <c r="K132" s="66"/>
      <c r="L132" s="66"/>
      <c r="M132" s="14">
        <f t="shared" si="5"/>
        <v>0</v>
      </c>
      <c r="N132" s="70">
        <f t="shared" si="6"/>
        <v>0</v>
      </c>
      <c r="O132" s="71"/>
      <c r="P132" s="70">
        <f t="shared" si="7"/>
        <v>0</v>
      </c>
      <c r="Q132" s="72"/>
      <c r="R132" s="70">
        <f t="shared" si="8"/>
        <v>0</v>
      </c>
      <c r="S132" s="67"/>
      <c r="T132" s="73" t="str">
        <f t="shared" si="9"/>
        <v>Juin</v>
      </c>
    </row>
    <row r="133" spans="1:20" ht="18.75">
      <c r="A133" s="13">
        <v>126</v>
      </c>
      <c r="B133" s="625" t="s">
        <v>2566</v>
      </c>
      <c r="C133" s="625" t="s">
        <v>2567</v>
      </c>
      <c r="D133" s="68"/>
      <c r="E133" s="123"/>
      <c r="F133" s="123"/>
      <c r="G133" s="123"/>
      <c r="H133" s="66"/>
      <c r="I133" s="66"/>
      <c r="J133" s="66"/>
      <c r="K133" s="66"/>
      <c r="L133" s="66"/>
      <c r="M133" s="14">
        <f t="shared" si="5"/>
        <v>0</v>
      </c>
      <c r="N133" s="70">
        <f t="shared" si="6"/>
        <v>0</v>
      </c>
      <c r="O133" s="71"/>
      <c r="P133" s="70">
        <f t="shared" si="7"/>
        <v>0</v>
      </c>
      <c r="Q133" s="72"/>
      <c r="R133" s="70">
        <f t="shared" si="8"/>
        <v>0</v>
      </c>
      <c r="S133" s="67"/>
      <c r="T133" s="73" t="str">
        <f t="shared" si="9"/>
        <v>Juin</v>
      </c>
    </row>
    <row r="134" spans="1:20" ht="18.75">
      <c r="A134" s="13">
        <v>127</v>
      </c>
      <c r="B134" s="625" t="s">
        <v>196</v>
      </c>
      <c r="C134" s="625" t="s">
        <v>2568</v>
      </c>
      <c r="D134" s="68"/>
      <c r="E134" s="123"/>
      <c r="F134" s="123"/>
      <c r="G134" s="123"/>
      <c r="H134" s="66"/>
      <c r="I134" s="66"/>
      <c r="J134" s="66"/>
      <c r="K134" s="66"/>
      <c r="L134" s="66"/>
      <c r="M134" s="14">
        <f t="shared" si="5"/>
        <v>0</v>
      </c>
      <c r="N134" s="70">
        <f t="shared" si="6"/>
        <v>0</v>
      </c>
      <c r="O134" s="71"/>
      <c r="P134" s="70">
        <f t="shared" si="7"/>
        <v>0</v>
      </c>
      <c r="Q134" s="72"/>
      <c r="R134" s="70">
        <f t="shared" si="8"/>
        <v>0</v>
      </c>
      <c r="S134" s="67"/>
      <c r="T134" s="73" t="str">
        <f t="shared" si="9"/>
        <v>Juin</v>
      </c>
    </row>
    <row r="135" spans="1:20" ht="18.75">
      <c r="A135" s="13">
        <v>128</v>
      </c>
      <c r="B135" s="625" t="s">
        <v>2569</v>
      </c>
      <c r="C135" s="625" t="s">
        <v>2473</v>
      </c>
      <c r="D135" s="68"/>
      <c r="E135" s="123"/>
      <c r="F135" s="123"/>
      <c r="G135" s="123"/>
      <c r="H135" s="66"/>
      <c r="I135" s="66"/>
      <c r="J135" s="66"/>
      <c r="K135" s="66"/>
      <c r="L135" s="66"/>
      <c r="M135" s="14">
        <f t="shared" si="5"/>
        <v>0</v>
      </c>
      <c r="N135" s="70">
        <f t="shared" si="6"/>
        <v>0</v>
      </c>
      <c r="O135" s="71"/>
      <c r="P135" s="70">
        <f t="shared" si="7"/>
        <v>0</v>
      </c>
      <c r="Q135" s="72"/>
      <c r="R135" s="70">
        <f t="shared" si="8"/>
        <v>0</v>
      </c>
      <c r="S135" s="67"/>
      <c r="T135" s="73" t="str">
        <f t="shared" si="9"/>
        <v>Juin</v>
      </c>
    </row>
    <row r="136" spans="1:20" ht="18.75">
      <c r="A136" s="13">
        <v>129</v>
      </c>
      <c r="B136" s="625" t="s">
        <v>200</v>
      </c>
      <c r="C136" s="625" t="s">
        <v>2570</v>
      </c>
      <c r="D136" s="68"/>
      <c r="E136" s="123"/>
      <c r="F136" s="123"/>
      <c r="G136" s="123"/>
      <c r="H136" s="66"/>
      <c r="I136" s="66"/>
      <c r="J136" s="66"/>
      <c r="K136" s="66"/>
      <c r="L136" s="66"/>
      <c r="M136" s="14">
        <f t="shared" ref="M136:M199" si="10">IF(AND(ISBLANK(D136),ISBLANK(E136),ISBLANK(F136),ISBLANK(G136),ISBLANK(H136),ISBLANK(I136),ISBLANK(J136),ISBLANK(K136),ISBLANK(L136)),S136/3,AVERAGE(D136:L136))</f>
        <v>0</v>
      </c>
      <c r="N136" s="70">
        <f t="shared" ref="N136:N199" si="11">M136*3</f>
        <v>0</v>
      </c>
      <c r="O136" s="71"/>
      <c r="P136" s="70">
        <f t="shared" ref="P136:P199" si="12">MAX(N136,O136*3)</f>
        <v>0</v>
      </c>
      <c r="Q136" s="72"/>
      <c r="R136" s="70">
        <f t="shared" ref="R136:R199" si="13">MAX(P136,Q136*3)</f>
        <v>0</v>
      </c>
      <c r="S136" s="67"/>
      <c r="T136" s="73" t="str">
        <f t="shared" ref="T136:T199" si="14">IF(ISBLANK(Q136),IF(ISBLANK(O136),"Juin","Synthèse"),"Rattrapage")</f>
        <v>Juin</v>
      </c>
    </row>
    <row r="137" spans="1:20" ht="18.75">
      <c r="A137" s="13">
        <v>130</v>
      </c>
      <c r="B137" s="625" t="s">
        <v>1068</v>
      </c>
      <c r="C137" s="625" t="s">
        <v>2571</v>
      </c>
      <c r="D137" s="68"/>
      <c r="E137" s="123"/>
      <c r="F137" s="123"/>
      <c r="G137" s="123"/>
      <c r="H137" s="66"/>
      <c r="I137" s="66"/>
      <c r="J137" s="66"/>
      <c r="K137" s="66"/>
      <c r="L137" s="66"/>
      <c r="M137" s="14">
        <f t="shared" si="10"/>
        <v>0</v>
      </c>
      <c r="N137" s="70">
        <f t="shared" si="11"/>
        <v>0</v>
      </c>
      <c r="O137" s="71"/>
      <c r="P137" s="70">
        <f t="shared" si="12"/>
        <v>0</v>
      </c>
      <c r="Q137" s="72"/>
      <c r="R137" s="70">
        <f t="shared" si="13"/>
        <v>0</v>
      </c>
      <c r="S137" s="67"/>
      <c r="T137" s="73" t="str">
        <f t="shared" si="14"/>
        <v>Juin</v>
      </c>
    </row>
    <row r="138" spans="1:20" ht="18.75">
      <c r="A138" s="13">
        <v>131</v>
      </c>
      <c r="B138" s="625" t="s">
        <v>1072</v>
      </c>
      <c r="C138" s="625" t="s">
        <v>2572</v>
      </c>
      <c r="D138" s="68"/>
      <c r="E138" s="123"/>
      <c r="F138" s="123"/>
      <c r="G138" s="123"/>
      <c r="H138" s="66"/>
      <c r="I138" s="66"/>
      <c r="J138" s="66"/>
      <c r="K138" s="66"/>
      <c r="L138" s="66"/>
      <c r="M138" s="14">
        <f t="shared" si="10"/>
        <v>0</v>
      </c>
      <c r="N138" s="70">
        <f t="shared" si="11"/>
        <v>0</v>
      </c>
      <c r="O138" s="71"/>
      <c r="P138" s="70">
        <f t="shared" si="12"/>
        <v>0</v>
      </c>
      <c r="Q138" s="72"/>
      <c r="R138" s="70">
        <f t="shared" si="13"/>
        <v>0</v>
      </c>
      <c r="S138" s="67"/>
      <c r="T138" s="73" t="str">
        <f t="shared" si="14"/>
        <v>Juin</v>
      </c>
    </row>
    <row r="139" spans="1:20" ht="18.75">
      <c r="A139" s="13">
        <v>132</v>
      </c>
      <c r="B139" s="625" t="s">
        <v>2573</v>
      </c>
      <c r="C139" s="625" t="s">
        <v>2502</v>
      </c>
      <c r="D139" s="68"/>
      <c r="E139" s="123"/>
      <c r="F139" s="123"/>
      <c r="G139" s="123"/>
      <c r="H139" s="66"/>
      <c r="I139" s="66"/>
      <c r="J139" s="66"/>
      <c r="K139" s="66"/>
      <c r="L139" s="66"/>
      <c r="M139" s="14">
        <f t="shared" si="10"/>
        <v>0</v>
      </c>
      <c r="N139" s="70">
        <f t="shared" si="11"/>
        <v>0</v>
      </c>
      <c r="O139" s="71"/>
      <c r="P139" s="70">
        <f t="shared" si="12"/>
        <v>0</v>
      </c>
      <c r="Q139" s="72"/>
      <c r="R139" s="70">
        <f t="shared" si="13"/>
        <v>0</v>
      </c>
      <c r="S139" s="67"/>
      <c r="T139" s="73" t="str">
        <f t="shared" si="14"/>
        <v>Juin</v>
      </c>
    </row>
    <row r="140" spans="1:20" ht="18.75">
      <c r="A140" s="13">
        <v>133</v>
      </c>
      <c r="B140" s="625" t="s">
        <v>2574</v>
      </c>
      <c r="C140" s="625" t="s">
        <v>2575</v>
      </c>
      <c r="D140" s="68"/>
      <c r="E140" s="123"/>
      <c r="F140" s="123"/>
      <c r="G140" s="123"/>
      <c r="H140" s="66"/>
      <c r="I140" s="66"/>
      <c r="J140" s="66"/>
      <c r="K140" s="66"/>
      <c r="L140" s="66"/>
      <c r="M140" s="14">
        <f t="shared" si="10"/>
        <v>0</v>
      </c>
      <c r="N140" s="70">
        <f t="shared" si="11"/>
        <v>0</v>
      </c>
      <c r="O140" s="71"/>
      <c r="P140" s="70">
        <f t="shared" si="12"/>
        <v>0</v>
      </c>
      <c r="Q140" s="72"/>
      <c r="R140" s="70">
        <f t="shared" si="13"/>
        <v>0</v>
      </c>
      <c r="S140" s="67"/>
      <c r="T140" s="73" t="str">
        <f t="shared" si="14"/>
        <v>Juin</v>
      </c>
    </row>
    <row r="141" spans="1:20" ht="18.75">
      <c r="A141" s="13">
        <v>134</v>
      </c>
      <c r="B141" s="625" t="s">
        <v>1087</v>
      </c>
      <c r="C141" s="625" t="s">
        <v>2481</v>
      </c>
      <c r="D141" s="68"/>
      <c r="E141" s="123"/>
      <c r="F141" s="123"/>
      <c r="G141" s="123"/>
      <c r="H141" s="66"/>
      <c r="I141" s="66"/>
      <c r="J141" s="66"/>
      <c r="K141" s="66"/>
      <c r="L141" s="66"/>
      <c r="M141" s="14">
        <f t="shared" si="10"/>
        <v>0</v>
      </c>
      <c r="N141" s="70">
        <f t="shared" si="11"/>
        <v>0</v>
      </c>
      <c r="O141" s="71"/>
      <c r="P141" s="70">
        <f t="shared" si="12"/>
        <v>0</v>
      </c>
      <c r="Q141" s="72"/>
      <c r="R141" s="70">
        <f t="shared" si="13"/>
        <v>0</v>
      </c>
      <c r="S141" s="67"/>
      <c r="T141" s="73" t="str">
        <f t="shared" si="14"/>
        <v>Juin</v>
      </c>
    </row>
    <row r="142" spans="1:20" ht="18.75">
      <c r="A142" s="13">
        <v>135</v>
      </c>
      <c r="B142" s="625" t="s">
        <v>1090</v>
      </c>
      <c r="C142" s="625" t="s">
        <v>2576</v>
      </c>
      <c r="D142" s="68"/>
      <c r="E142" s="123"/>
      <c r="F142" s="123"/>
      <c r="G142" s="123"/>
      <c r="H142" s="66"/>
      <c r="I142" s="66"/>
      <c r="J142" s="66"/>
      <c r="K142" s="66"/>
      <c r="L142" s="66"/>
      <c r="M142" s="14">
        <f t="shared" si="10"/>
        <v>0</v>
      </c>
      <c r="N142" s="70">
        <f t="shared" si="11"/>
        <v>0</v>
      </c>
      <c r="O142" s="71"/>
      <c r="P142" s="70">
        <f t="shared" si="12"/>
        <v>0</v>
      </c>
      <c r="Q142" s="72"/>
      <c r="R142" s="70">
        <f t="shared" si="13"/>
        <v>0</v>
      </c>
      <c r="S142" s="67"/>
      <c r="T142" s="73" t="str">
        <f t="shared" si="14"/>
        <v>Juin</v>
      </c>
    </row>
    <row r="143" spans="1:20" ht="18.75">
      <c r="A143" s="13">
        <v>136</v>
      </c>
      <c r="B143" s="625" t="s">
        <v>2577</v>
      </c>
      <c r="C143" s="625" t="s">
        <v>2578</v>
      </c>
      <c r="D143" s="68"/>
      <c r="E143" s="123"/>
      <c r="F143" s="123"/>
      <c r="G143" s="123"/>
      <c r="H143" s="66"/>
      <c r="I143" s="66"/>
      <c r="J143" s="66"/>
      <c r="K143" s="66"/>
      <c r="L143" s="66"/>
      <c r="M143" s="14">
        <f t="shared" si="10"/>
        <v>0</v>
      </c>
      <c r="N143" s="70">
        <f t="shared" si="11"/>
        <v>0</v>
      </c>
      <c r="O143" s="71"/>
      <c r="P143" s="70">
        <f t="shared" si="12"/>
        <v>0</v>
      </c>
      <c r="Q143" s="72"/>
      <c r="R143" s="70">
        <f t="shared" si="13"/>
        <v>0</v>
      </c>
      <c r="S143" s="67"/>
      <c r="T143" s="73" t="str">
        <f t="shared" si="14"/>
        <v>Juin</v>
      </c>
    </row>
    <row r="144" spans="1:20" ht="18.75">
      <c r="A144" s="13">
        <v>137</v>
      </c>
      <c r="B144" s="625" t="s">
        <v>1099</v>
      </c>
      <c r="C144" s="625" t="s">
        <v>2579</v>
      </c>
      <c r="D144" s="68"/>
      <c r="E144" s="123"/>
      <c r="F144" s="123"/>
      <c r="G144" s="123"/>
      <c r="H144" s="66"/>
      <c r="I144" s="66"/>
      <c r="J144" s="66"/>
      <c r="K144" s="66"/>
      <c r="L144" s="66"/>
      <c r="M144" s="14">
        <f t="shared" si="10"/>
        <v>0</v>
      </c>
      <c r="N144" s="70">
        <f t="shared" si="11"/>
        <v>0</v>
      </c>
      <c r="O144" s="71"/>
      <c r="P144" s="70">
        <f t="shared" si="12"/>
        <v>0</v>
      </c>
      <c r="Q144" s="72"/>
      <c r="R144" s="70">
        <f t="shared" si="13"/>
        <v>0</v>
      </c>
      <c r="S144" s="67"/>
      <c r="T144" s="73" t="str">
        <f t="shared" si="14"/>
        <v>Juin</v>
      </c>
    </row>
    <row r="145" spans="1:20" ht="18.75">
      <c r="A145" s="13">
        <v>138</v>
      </c>
      <c r="B145" s="625" t="s">
        <v>1103</v>
      </c>
      <c r="C145" s="625" t="s">
        <v>2580</v>
      </c>
      <c r="D145" s="68"/>
      <c r="E145" s="123"/>
      <c r="F145" s="123"/>
      <c r="G145" s="123"/>
      <c r="H145" s="66"/>
      <c r="I145" s="66"/>
      <c r="J145" s="66"/>
      <c r="K145" s="66"/>
      <c r="L145" s="66"/>
      <c r="M145" s="14">
        <f t="shared" si="10"/>
        <v>0</v>
      </c>
      <c r="N145" s="70">
        <f t="shared" si="11"/>
        <v>0</v>
      </c>
      <c r="O145" s="71"/>
      <c r="P145" s="70">
        <f t="shared" si="12"/>
        <v>0</v>
      </c>
      <c r="Q145" s="72"/>
      <c r="R145" s="70">
        <f t="shared" si="13"/>
        <v>0</v>
      </c>
      <c r="S145" s="67"/>
      <c r="T145" s="73" t="str">
        <f t="shared" si="14"/>
        <v>Juin</v>
      </c>
    </row>
    <row r="146" spans="1:20" ht="18.75">
      <c r="A146" s="13">
        <v>139</v>
      </c>
      <c r="B146" s="625" t="s">
        <v>1107</v>
      </c>
      <c r="C146" s="625" t="s">
        <v>2581</v>
      </c>
      <c r="D146" s="68"/>
      <c r="E146" s="123"/>
      <c r="F146" s="123"/>
      <c r="G146" s="123"/>
      <c r="H146" s="66"/>
      <c r="I146" s="66"/>
      <c r="J146" s="66"/>
      <c r="K146" s="66"/>
      <c r="L146" s="66"/>
      <c r="M146" s="14">
        <f t="shared" si="10"/>
        <v>0</v>
      </c>
      <c r="N146" s="70">
        <f t="shared" si="11"/>
        <v>0</v>
      </c>
      <c r="O146" s="71"/>
      <c r="P146" s="70">
        <f t="shared" si="12"/>
        <v>0</v>
      </c>
      <c r="Q146" s="72"/>
      <c r="R146" s="70">
        <f t="shared" si="13"/>
        <v>0</v>
      </c>
      <c r="S146" s="67"/>
      <c r="T146" s="73" t="str">
        <f t="shared" si="14"/>
        <v>Juin</v>
      </c>
    </row>
    <row r="147" spans="1:20" ht="18.75">
      <c r="A147" s="13">
        <v>140</v>
      </c>
      <c r="B147" s="625" t="s">
        <v>1111</v>
      </c>
      <c r="C147" s="625" t="s">
        <v>2582</v>
      </c>
      <c r="D147" s="68"/>
      <c r="E147" s="123"/>
      <c r="F147" s="123"/>
      <c r="G147" s="123"/>
      <c r="H147" s="66"/>
      <c r="I147" s="66"/>
      <c r="J147" s="66"/>
      <c r="K147" s="66"/>
      <c r="L147" s="66"/>
      <c r="M147" s="14">
        <f t="shared" si="10"/>
        <v>0</v>
      </c>
      <c r="N147" s="70">
        <f t="shared" si="11"/>
        <v>0</v>
      </c>
      <c r="O147" s="71"/>
      <c r="P147" s="70">
        <f t="shared" si="12"/>
        <v>0</v>
      </c>
      <c r="Q147" s="72"/>
      <c r="R147" s="70">
        <f t="shared" si="13"/>
        <v>0</v>
      </c>
      <c r="S147" s="67"/>
      <c r="T147" s="73" t="str">
        <f t="shared" si="14"/>
        <v>Juin</v>
      </c>
    </row>
    <row r="148" spans="1:20" ht="18.75">
      <c r="A148" s="13">
        <v>141</v>
      </c>
      <c r="B148" s="625" t="s">
        <v>1114</v>
      </c>
      <c r="C148" s="625" t="s">
        <v>2431</v>
      </c>
      <c r="D148" s="68"/>
      <c r="E148" s="123"/>
      <c r="F148" s="123"/>
      <c r="G148" s="123"/>
      <c r="H148" s="66"/>
      <c r="I148" s="66"/>
      <c r="J148" s="66"/>
      <c r="K148" s="66"/>
      <c r="L148" s="66"/>
      <c r="M148" s="14">
        <f t="shared" si="10"/>
        <v>0</v>
      </c>
      <c r="N148" s="70">
        <f t="shared" si="11"/>
        <v>0</v>
      </c>
      <c r="O148" s="71"/>
      <c r="P148" s="70">
        <f t="shared" si="12"/>
        <v>0</v>
      </c>
      <c r="Q148" s="72"/>
      <c r="R148" s="70">
        <f t="shared" si="13"/>
        <v>0</v>
      </c>
      <c r="S148" s="67"/>
      <c r="T148" s="73" t="str">
        <f t="shared" si="14"/>
        <v>Juin</v>
      </c>
    </row>
    <row r="149" spans="1:20" ht="18.75">
      <c r="A149" s="13">
        <v>142</v>
      </c>
      <c r="B149" s="625" t="s">
        <v>1118</v>
      </c>
      <c r="C149" s="625" t="s">
        <v>2583</v>
      </c>
      <c r="D149" s="68"/>
      <c r="E149" s="123"/>
      <c r="F149" s="123"/>
      <c r="G149" s="123"/>
      <c r="H149" s="66"/>
      <c r="I149" s="66"/>
      <c r="J149" s="66"/>
      <c r="K149" s="66"/>
      <c r="L149" s="66"/>
      <c r="M149" s="14">
        <f t="shared" si="10"/>
        <v>0</v>
      </c>
      <c r="N149" s="70">
        <f t="shared" si="11"/>
        <v>0</v>
      </c>
      <c r="O149" s="71"/>
      <c r="P149" s="70">
        <f t="shared" si="12"/>
        <v>0</v>
      </c>
      <c r="Q149" s="72"/>
      <c r="R149" s="70">
        <f t="shared" si="13"/>
        <v>0</v>
      </c>
      <c r="S149" s="67"/>
      <c r="T149" s="73" t="str">
        <f t="shared" si="14"/>
        <v>Juin</v>
      </c>
    </row>
    <row r="150" spans="1:20" ht="18.75">
      <c r="A150" s="13">
        <v>143</v>
      </c>
      <c r="B150" s="625" t="s">
        <v>2584</v>
      </c>
      <c r="C150" s="625" t="s">
        <v>2585</v>
      </c>
      <c r="D150" s="68"/>
      <c r="E150" s="123"/>
      <c r="F150" s="123"/>
      <c r="G150" s="123"/>
      <c r="H150" s="66"/>
      <c r="I150" s="66"/>
      <c r="J150" s="66"/>
      <c r="K150" s="66"/>
      <c r="L150" s="66"/>
      <c r="M150" s="14">
        <f t="shared" si="10"/>
        <v>0</v>
      </c>
      <c r="N150" s="70">
        <f t="shared" si="11"/>
        <v>0</v>
      </c>
      <c r="O150" s="71"/>
      <c r="P150" s="70">
        <f t="shared" si="12"/>
        <v>0</v>
      </c>
      <c r="Q150" s="72"/>
      <c r="R150" s="70">
        <f t="shared" si="13"/>
        <v>0</v>
      </c>
      <c r="S150" s="67"/>
      <c r="T150" s="73" t="str">
        <f t="shared" si="14"/>
        <v>Juin</v>
      </c>
    </row>
    <row r="151" spans="1:20" ht="18.75">
      <c r="A151" s="13">
        <v>144</v>
      </c>
      <c r="B151" s="625" t="s">
        <v>2586</v>
      </c>
      <c r="C151" s="625" t="s">
        <v>2509</v>
      </c>
      <c r="D151" s="68"/>
      <c r="E151" s="123"/>
      <c r="F151" s="123"/>
      <c r="G151" s="123"/>
      <c r="H151" s="66"/>
      <c r="I151" s="66"/>
      <c r="J151" s="66"/>
      <c r="K151" s="66"/>
      <c r="L151" s="66"/>
      <c r="M151" s="14">
        <f t="shared" si="10"/>
        <v>0</v>
      </c>
      <c r="N151" s="70">
        <f t="shared" si="11"/>
        <v>0</v>
      </c>
      <c r="O151" s="71"/>
      <c r="P151" s="70">
        <f t="shared" si="12"/>
        <v>0</v>
      </c>
      <c r="Q151" s="72"/>
      <c r="R151" s="70">
        <f t="shared" si="13"/>
        <v>0</v>
      </c>
      <c r="S151" s="67"/>
      <c r="T151" s="73" t="str">
        <f t="shared" si="14"/>
        <v>Juin</v>
      </c>
    </row>
    <row r="152" spans="1:20" ht="18.75">
      <c r="A152" s="13">
        <v>145</v>
      </c>
      <c r="B152" s="625" t="s">
        <v>215</v>
      </c>
      <c r="C152" s="625" t="s">
        <v>2587</v>
      </c>
      <c r="D152" s="68"/>
      <c r="E152" s="123"/>
      <c r="F152" s="123"/>
      <c r="G152" s="123"/>
      <c r="H152" s="66"/>
      <c r="I152" s="66"/>
      <c r="J152" s="66"/>
      <c r="K152" s="66"/>
      <c r="L152" s="66"/>
      <c r="M152" s="14">
        <f t="shared" si="10"/>
        <v>0</v>
      </c>
      <c r="N152" s="70">
        <f t="shared" si="11"/>
        <v>0</v>
      </c>
      <c r="O152" s="71"/>
      <c r="P152" s="70">
        <f t="shared" si="12"/>
        <v>0</v>
      </c>
      <c r="Q152" s="72"/>
      <c r="R152" s="70">
        <f t="shared" si="13"/>
        <v>0</v>
      </c>
      <c r="S152" s="67"/>
      <c r="T152" s="73" t="str">
        <f t="shared" si="14"/>
        <v>Juin</v>
      </c>
    </row>
    <row r="153" spans="1:20" ht="18.75">
      <c r="A153" s="13">
        <v>146</v>
      </c>
      <c r="B153" s="625" t="s">
        <v>1135</v>
      </c>
      <c r="C153" s="625" t="s">
        <v>2588</v>
      </c>
      <c r="D153" s="68"/>
      <c r="E153" s="123"/>
      <c r="F153" s="123"/>
      <c r="G153" s="123"/>
      <c r="H153" s="66"/>
      <c r="I153" s="66"/>
      <c r="J153" s="66"/>
      <c r="K153" s="66"/>
      <c r="L153" s="66"/>
      <c r="M153" s="14">
        <f t="shared" si="10"/>
        <v>0</v>
      </c>
      <c r="N153" s="70">
        <f t="shared" si="11"/>
        <v>0</v>
      </c>
      <c r="O153" s="71"/>
      <c r="P153" s="70">
        <f t="shared" si="12"/>
        <v>0</v>
      </c>
      <c r="Q153" s="72"/>
      <c r="R153" s="70">
        <f t="shared" si="13"/>
        <v>0</v>
      </c>
      <c r="S153" s="67"/>
      <c r="T153" s="73" t="str">
        <f t="shared" si="14"/>
        <v>Juin</v>
      </c>
    </row>
    <row r="154" spans="1:20" ht="18.75">
      <c r="A154" s="13">
        <v>147</v>
      </c>
      <c r="B154" s="625" t="s">
        <v>1139</v>
      </c>
      <c r="C154" s="625" t="s">
        <v>2589</v>
      </c>
      <c r="D154" s="68"/>
      <c r="E154" s="123"/>
      <c r="F154" s="123"/>
      <c r="G154" s="123"/>
      <c r="H154" s="66"/>
      <c r="I154" s="66"/>
      <c r="J154" s="66"/>
      <c r="K154" s="66"/>
      <c r="L154" s="66"/>
      <c r="M154" s="14">
        <f t="shared" si="10"/>
        <v>0</v>
      </c>
      <c r="N154" s="70">
        <f t="shared" si="11"/>
        <v>0</v>
      </c>
      <c r="O154" s="71"/>
      <c r="P154" s="70">
        <f t="shared" si="12"/>
        <v>0</v>
      </c>
      <c r="Q154" s="72"/>
      <c r="R154" s="70">
        <f t="shared" si="13"/>
        <v>0</v>
      </c>
      <c r="S154" s="67"/>
      <c r="T154" s="73" t="str">
        <f t="shared" si="14"/>
        <v>Juin</v>
      </c>
    </row>
    <row r="155" spans="1:20" ht="19.5" thickBot="1">
      <c r="A155" s="13">
        <v>148</v>
      </c>
      <c r="B155" s="625" t="s">
        <v>1142</v>
      </c>
      <c r="C155" s="625" t="s">
        <v>2590</v>
      </c>
      <c r="D155" s="68"/>
      <c r="E155" s="125"/>
      <c r="F155" s="125"/>
      <c r="G155" s="125"/>
      <c r="H155" s="66"/>
      <c r="I155" s="66"/>
      <c r="J155" s="66"/>
      <c r="K155" s="66"/>
      <c r="L155" s="66"/>
      <c r="M155" s="14">
        <f t="shared" si="10"/>
        <v>0</v>
      </c>
      <c r="N155" s="70">
        <f t="shared" si="11"/>
        <v>0</v>
      </c>
      <c r="O155" s="71"/>
      <c r="P155" s="70">
        <f t="shared" si="12"/>
        <v>0</v>
      </c>
      <c r="Q155" s="72"/>
      <c r="R155" s="70">
        <f t="shared" si="13"/>
        <v>0</v>
      </c>
      <c r="S155" s="67"/>
      <c r="T155" s="73" t="str">
        <f t="shared" si="14"/>
        <v>Juin</v>
      </c>
    </row>
    <row r="156" spans="1:20" ht="19.5" thickBot="1">
      <c r="A156" s="13">
        <v>149</v>
      </c>
      <c r="B156" s="625" t="s">
        <v>1145</v>
      </c>
      <c r="C156" s="625" t="s">
        <v>2508</v>
      </c>
      <c r="D156" s="68"/>
      <c r="E156" s="126"/>
      <c r="F156" s="126"/>
      <c r="G156" s="126"/>
      <c r="H156" s="66"/>
      <c r="I156" s="66"/>
      <c r="J156" s="66"/>
      <c r="K156" s="66"/>
      <c r="L156" s="66"/>
      <c r="M156" s="14">
        <f t="shared" si="10"/>
        <v>0</v>
      </c>
      <c r="N156" s="70">
        <f t="shared" si="11"/>
        <v>0</v>
      </c>
      <c r="O156" s="71"/>
      <c r="P156" s="70">
        <f t="shared" si="12"/>
        <v>0</v>
      </c>
      <c r="Q156" s="72"/>
      <c r="R156" s="70">
        <f t="shared" si="13"/>
        <v>0</v>
      </c>
      <c r="S156" s="67"/>
      <c r="T156" s="73" t="str">
        <f t="shared" si="14"/>
        <v>Juin</v>
      </c>
    </row>
    <row r="157" spans="1:20" ht="18.75">
      <c r="A157" s="13">
        <v>150</v>
      </c>
      <c r="B157" s="625" t="s">
        <v>2591</v>
      </c>
      <c r="C157" s="625" t="s">
        <v>2508</v>
      </c>
      <c r="D157" s="68"/>
      <c r="E157" s="122"/>
      <c r="F157" s="123"/>
      <c r="G157" s="122"/>
      <c r="H157" s="66"/>
      <c r="I157" s="66"/>
      <c r="J157" s="66"/>
      <c r="K157" s="66"/>
      <c r="L157" s="66"/>
      <c r="M157" s="14">
        <f t="shared" si="10"/>
        <v>0</v>
      </c>
      <c r="N157" s="70">
        <f t="shared" si="11"/>
        <v>0</v>
      </c>
      <c r="O157" s="71"/>
      <c r="P157" s="70">
        <f t="shared" si="12"/>
        <v>0</v>
      </c>
      <c r="Q157" s="72"/>
      <c r="R157" s="70">
        <f t="shared" si="13"/>
        <v>0</v>
      </c>
      <c r="S157" s="67"/>
      <c r="T157" s="73" t="str">
        <f t="shared" si="14"/>
        <v>Juin</v>
      </c>
    </row>
    <row r="158" spans="1:20" ht="18.75">
      <c r="A158" s="13">
        <v>151</v>
      </c>
      <c r="B158" s="625" t="s">
        <v>1153</v>
      </c>
      <c r="C158" s="625" t="s">
        <v>2592</v>
      </c>
      <c r="D158" s="68"/>
      <c r="E158" s="123"/>
      <c r="F158" s="123"/>
      <c r="G158" s="123"/>
      <c r="H158" s="66"/>
      <c r="I158" s="66"/>
      <c r="J158" s="66"/>
      <c r="K158" s="66"/>
      <c r="L158" s="66"/>
      <c r="M158" s="14">
        <f t="shared" si="10"/>
        <v>0</v>
      </c>
      <c r="N158" s="70">
        <f t="shared" si="11"/>
        <v>0</v>
      </c>
      <c r="O158" s="71"/>
      <c r="P158" s="70">
        <f t="shared" si="12"/>
        <v>0</v>
      </c>
      <c r="Q158" s="72"/>
      <c r="R158" s="70">
        <f t="shared" si="13"/>
        <v>0</v>
      </c>
      <c r="S158" s="67"/>
      <c r="T158" s="73" t="str">
        <f t="shared" si="14"/>
        <v>Juin</v>
      </c>
    </row>
    <row r="159" spans="1:20" ht="18.75">
      <c r="A159" s="13">
        <v>152</v>
      </c>
      <c r="B159" s="625" t="s">
        <v>2593</v>
      </c>
      <c r="C159" s="625" t="s">
        <v>2594</v>
      </c>
      <c r="D159" s="68"/>
      <c r="E159" s="123"/>
      <c r="F159" s="123"/>
      <c r="G159" s="123"/>
      <c r="H159" s="66"/>
      <c r="I159" s="66"/>
      <c r="J159" s="66"/>
      <c r="K159" s="66"/>
      <c r="L159" s="66"/>
      <c r="M159" s="14">
        <f t="shared" si="10"/>
        <v>0</v>
      </c>
      <c r="N159" s="70">
        <f t="shared" si="11"/>
        <v>0</v>
      </c>
      <c r="O159" s="71"/>
      <c r="P159" s="70">
        <f t="shared" si="12"/>
        <v>0</v>
      </c>
      <c r="Q159" s="72"/>
      <c r="R159" s="70">
        <f t="shared" si="13"/>
        <v>0</v>
      </c>
      <c r="S159" s="67"/>
      <c r="T159" s="73" t="str">
        <f t="shared" si="14"/>
        <v>Juin</v>
      </c>
    </row>
    <row r="160" spans="1:20" ht="18.75">
      <c r="A160" s="13">
        <v>153</v>
      </c>
      <c r="B160" s="625" t="s">
        <v>2595</v>
      </c>
      <c r="C160" s="625" t="s">
        <v>2596</v>
      </c>
      <c r="D160" s="68"/>
      <c r="E160" s="123"/>
      <c r="F160" s="123"/>
      <c r="G160" s="123"/>
      <c r="H160" s="66"/>
      <c r="I160" s="66"/>
      <c r="J160" s="66"/>
      <c r="K160" s="66"/>
      <c r="L160" s="66"/>
      <c r="M160" s="14">
        <f t="shared" si="10"/>
        <v>0</v>
      </c>
      <c r="N160" s="70">
        <f t="shared" si="11"/>
        <v>0</v>
      </c>
      <c r="O160" s="71"/>
      <c r="P160" s="70">
        <f t="shared" si="12"/>
        <v>0</v>
      </c>
      <c r="Q160" s="72"/>
      <c r="R160" s="70">
        <f t="shared" si="13"/>
        <v>0</v>
      </c>
      <c r="S160" s="67"/>
      <c r="T160" s="73" t="str">
        <f t="shared" si="14"/>
        <v>Juin</v>
      </c>
    </row>
    <row r="161" spans="1:20" ht="18.75">
      <c r="A161" s="13">
        <v>154</v>
      </c>
      <c r="B161" s="625" t="s">
        <v>2597</v>
      </c>
      <c r="C161" s="625" t="s">
        <v>2598</v>
      </c>
      <c r="D161" s="68"/>
      <c r="E161" s="123"/>
      <c r="F161" s="123"/>
      <c r="G161" s="123"/>
      <c r="H161" s="66"/>
      <c r="I161" s="66"/>
      <c r="J161" s="66"/>
      <c r="K161" s="66"/>
      <c r="L161" s="66"/>
      <c r="M161" s="14">
        <f t="shared" si="10"/>
        <v>0</v>
      </c>
      <c r="N161" s="70">
        <f t="shared" si="11"/>
        <v>0</v>
      </c>
      <c r="O161" s="71"/>
      <c r="P161" s="70">
        <f t="shared" si="12"/>
        <v>0</v>
      </c>
      <c r="Q161" s="72"/>
      <c r="R161" s="70">
        <f t="shared" si="13"/>
        <v>0</v>
      </c>
      <c r="S161" s="67"/>
      <c r="T161" s="73" t="str">
        <f t="shared" si="14"/>
        <v>Juin</v>
      </c>
    </row>
    <row r="162" spans="1:20" ht="18.75">
      <c r="A162" s="13">
        <v>155</v>
      </c>
      <c r="B162" s="625" t="s">
        <v>1169</v>
      </c>
      <c r="C162" s="625" t="s">
        <v>2599</v>
      </c>
      <c r="D162" s="68"/>
      <c r="E162" s="123"/>
      <c r="F162" s="123"/>
      <c r="G162" s="123"/>
      <c r="H162" s="66"/>
      <c r="I162" s="66"/>
      <c r="J162" s="66"/>
      <c r="K162" s="66"/>
      <c r="L162" s="66"/>
      <c r="M162" s="14">
        <f t="shared" si="10"/>
        <v>0</v>
      </c>
      <c r="N162" s="70">
        <f t="shared" si="11"/>
        <v>0</v>
      </c>
      <c r="O162" s="74"/>
      <c r="P162" s="70">
        <f t="shared" si="12"/>
        <v>0</v>
      </c>
      <c r="Q162" s="72"/>
      <c r="R162" s="70">
        <f t="shared" si="13"/>
        <v>0</v>
      </c>
      <c r="S162" s="67"/>
      <c r="T162" s="73" t="str">
        <f t="shared" si="14"/>
        <v>Juin</v>
      </c>
    </row>
    <row r="163" spans="1:20" ht="18.75">
      <c r="A163" s="13">
        <v>156</v>
      </c>
      <c r="B163" s="625" t="s">
        <v>1176</v>
      </c>
      <c r="C163" s="625" t="s">
        <v>2600</v>
      </c>
      <c r="D163" s="68"/>
      <c r="E163" s="123"/>
      <c r="F163" s="123"/>
      <c r="G163" s="123"/>
      <c r="H163" s="66"/>
      <c r="I163" s="66"/>
      <c r="J163" s="66"/>
      <c r="K163" s="66"/>
      <c r="L163" s="66"/>
      <c r="M163" s="14">
        <f t="shared" si="10"/>
        <v>0</v>
      </c>
      <c r="N163" s="70">
        <f t="shared" si="11"/>
        <v>0</v>
      </c>
      <c r="O163" s="71"/>
      <c r="P163" s="70">
        <f t="shared" si="12"/>
        <v>0</v>
      </c>
      <c r="Q163" s="72"/>
      <c r="R163" s="70">
        <f t="shared" si="13"/>
        <v>0</v>
      </c>
      <c r="S163" s="67"/>
      <c r="T163" s="73" t="str">
        <f t="shared" si="14"/>
        <v>Juin</v>
      </c>
    </row>
    <row r="164" spans="1:20" ht="18.75">
      <c r="A164" s="13">
        <v>157</v>
      </c>
      <c r="B164" s="625" t="s">
        <v>2601</v>
      </c>
      <c r="C164" s="625" t="s">
        <v>2602</v>
      </c>
      <c r="D164" s="68"/>
      <c r="E164" s="123"/>
      <c r="F164" s="123"/>
      <c r="G164" s="123"/>
      <c r="H164" s="66"/>
      <c r="I164" s="66"/>
      <c r="J164" s="66"/>
      <c r="K164" s="66"/>
      <c r="L164" s="66"/>
      <c r="M164" s="14">
        <f>IF(AND(ISBLANK(D164),ISBLANK(E164),ISBLANK(F164),ISBLANK(G164),ISBLANK(H164),ISBLANK(I164),ISBLANK(J164),ISBLANK(K164),ISBLANK(L164)),S164/3,AVERAGE(D164:L164))</f>
        <v>0</v>
      </c>
      <c r="N164" s="70">
        <f t="shared" si="11"/>
        <v>0</v>
      </c>
      <c r="O164" s="71"/>
      <c r="P164" s="70">
        <f t="shared" si="12"/>
        <v>0</v>
      </c>
      <c r="Q164" s="72"/>
      <c r="R164" s="70">
        <f t="shared" si="13"/>
        <v>0</v>
      </c>
      <c r="S164" s="67"/>
      <c r="T164" s="73" t="str">
        <f t="shared" si="14"/>
        <v>Juin</v>
      </c>
    </row>
    <row r="165" spans="1:20" ht="18.75">
      <c r="A165" s="13">
        <v>158</v>
      </c>
      <c r="B165" s="625" t="s">
        <v>222</v>
      </c>
      <c r="C165" s="625" t="s">
        <v>224</v>
      </c>
      <c r="D165" s="86"/>
      <c r="E165" s="123"/>
      <c r="F165" s="123"/>
      <c r="G165" s="123"/>
      <c r="H165" s="86"/>
      <c r="I165" s="86"/>
      <c r="J165" s="86"/>
      <c r="K165" s="86"/>
      <c r="L165" s="86"/>
      <c r="M165" s="14">
        <f>IF(AND(ISBLANK(D165),ISBLANK(E165),ISBLANK(F165),ISBLANK(G165),ISBLANK(H165),ISBLANK(I165),ISBLANK(J165),ISBLANK(K165),ISBLANK(L165)),S165/3,AVERAGE(D165:L165))</f>
        <v>10.5</v>
      </c>
      <c r="N165" s="70">
        <f t="shared" si="11"/>
        <v>31.5</v>
      </c>
      <c r="O165" s="71"/>
      <c r="P165" s="70">
        <f t="shared" si="12"/>
        <v>31.5</v>
      </c>
      <c r="Q165" s="72"/>
      <c r="R165" s="70">
        <f t="shared" si="13"/>
        <v>31.5</v>
      </c>
      <c r="S165" s="67">
        <v>31.5</v>
      </c>
      <c r="T165" s="73" t="str">
        <f t="shared" si="14"/>
        <v>Juin</v>
      </c>
    </row>
    <row r="166" spans="1:20" ht="18.75">
      <c r="A166" s="13">
        <v>159</v>
      </c>
      <c r="B166" s="625" t="s">
        <v>227</v>
      </c>
      <c r="C166" s="625" t="s">
        <v>2603</v>
      </c>
      <c r="D166" s="24"/>
      <c r="E166" s="123"/>
      <c r="F166" s="123"/>
      <c r="G166" s="123"/>
      <c r="H166" s="24"/>
      <c r="I166" s="24"/>
      <c r="J166" s="24"/>
      <c r="K166" s="24"/>
      <c r="L166" s="24"/>
      <c r="M166" s="14">
        <f t="shared" si="10"/>
        <v>0</v>
      </c>
      <c r="N166" s="70">
        <f t="shared" si="11"/>
        <v>0</v>
      </c>
      <c r="O166" s="71"/>
      <c r="P166" s="70">
        <f t="shared" si="12"/>
        <v>0</v>
      </c>
      <c r="Q166" s="72"/>
      <c r="R166" s="70">
        <f t="shared" si="13"/>
        <v>0</v>
      </c>
      <c r="S166" s="67"/>
      <c r="T166" s="73" t="str">
        <f t="shared" si="14"/>
        <v>Juin</v>
      </c>
    </row>
    <row r="167" spans="1:20" ht="18.75">
      <c r="A167" s="13">
        <v>160</v>
      </c>
      <c r="B167" s="625" t="s">
        <v>1190</v>
      </c>
      <c r="C167" s="625" t="s">
        <v>2604</v>
      </c>
      <c r="D167" s="24"/>
      <c r="E167" s="123"/>
      <c r="F167" s="123"/>
      <c r="G167" s="123"/>
      <c r="H167" s="24"/>
      <c r="I167" s="24"/>
      <c r="J167" s="24"/>
      <c r="K167" s="24"/>
      <c r="L167" s="24"/>
      <c r="M167" s="14">
        <f t="shared" si="10"/>
        <v>0</v>
      </c>
      <c r="N167" s="70">
        <f t="shared" si="11"/>
        <v>0</v>
      </c>
      <c r="O167" s="71"/>
      <c r="P167" s="70">
        <f t="shared" si="12"/>
        <v>0</v>
      </c>
      <c r="Q167" s="72"/>
      <c r="R167" s="70">
        <f t="shared" si="13"/>
        <v>0</v>
      </c>
      <c r="S167" s="67"/>
      <c r="T167" s="73" t="str">
        <f t="shared" si="14"/>
        <v>Juin</v>
      </c>
    </row>
    <row r="168" spans="1:20" ht="18.75">
      <c r="A168" s="13">
        <v>161</v>
      </c>
      <c r="B168" s="625" t="s">
        <v>1194</v>
      </c>
      <c r="C168" s="625" t="s">
        <v>2491</v>
      </c>
      <c r="D168" s="24"/>
      <c r="E168" s="123"/>
      <c r="F168" s="123"/>
      <c r="G168" s="123"/>
      <c r="H168" s="24"/>
      <c r="I168" s="24"/>
      <c r="J168" s="24"/>
      <c r="K168" s="24"/>
      <c r="L168" s="24"/>
      <c r="M168" s="14">
        <f t="shared" si="10"/>
        <v>0</v>
      </c>
      <c r="N168" s="70">
        <f t="shared" si="11"/>
        <v>0</v>
      </c>
      <c r="O168" s="71"/>
      <c r="P168" s="70">
        <f t="shared" si="12"/>
        <v>0</v>
      </c>
      <c r="Q168" s="72"/>
      <c r="R168" s="70">
        <f t="shared" si="13"/>
        <v>0</v>
      </c>
      <c r="S168" s="67"/>
      <c r="T168" s="73" t="str">
        <f t="shared" si="14"/>
        <v>Juin</v>
      </c>
    </row>
    <row r="169" spans="1:20" ht="18.75">
      <c r="A169" s="13">
        <v>162</v>
      </c>
      <c r="B169" s="625" t="s">
        <v>1197</v>
      </c>
      <c r="C169" s="625" t="s">
        <v>2605</v>
      </c>
      <c r="D169" s="24"/>
      <c r="E169" s="123"/>
      <c r="F169" s="123"/>
      <c r="G169" s="123"/>
      <c r="H169" s="24"/>
      <c r="I169" s="24"/>
      <c r="J169" s="24"/>
      <c r="K169" s="24"/>
      <c r="L169" s="24"/>
      <c r="M169" s="14">
        <f t="shared" si="10"/>
        <v>0</v>
      </c>
      <c r="N169" s="70">
        <f t="shared" si="11"/>
        <v>0</v>
      </c>
      <c r="O169" s="71"/>
      <c r="P169" s="70">
        <f t="shared" si="12"/>
        <v>0</v>
      </c>
      <c r="Q169" s="72"/>
      <c r="R169" s="70">
        <f t="shared" si="13"/>
        <v>0</v>
      </c>
      <c r="S169" s="67"/>
      <c r="T169" s="73" t="str">
        <f t="shared" si="14"/>
        <v>Juin</v>
      </c>
    </row>
    <row r="170" spans="1:20" ht="18.75">
      <c r="A170" s="13">
        <v>163</v>
      </c>
      <c r="B170" s="625" t="s">
        <v>229</v>
      </c>
      <c r="C170" s="625" t="s">
        <v>2474</v>
      </c>
      <c r="D170" s="24"/>
      <c r="E170" s="123"/>
      <c r="F170" s="123"/>
      <c r="G170" s="123"/>
      <c r="H170" s="24"/>
      <c r="I170" s="24"/>
      <c r="J170" s="24"/>
      <c r="K170" s="24"/>
      <c r="L170" s="24"/>
      <c r="M170" s="14">
        <f t="shared" si="10"/>
        <v>0</v>
      </c>
      <c r="N170" s="70">
        <f t="shared" si="11"/>
        <v>0</v>
      </c>
      <c r="O170" s="71"/>
      <c r="P170" s="70">
        <f t="shared" si="12"/>
        <v>0</v>
      </c>
      <c r="Q170" s="72"/>
      <c r="R170" s="70">
        <f t="shared" si="13"/>
        <v>0</v>
      </c>
      <c r="S170" s="67"/>
      <c r="T170" s="73" t="str">
        <f t="shared" si="14"/>
        <v>Juin</v>
      </c>
    </row>
    <row r="171" spans="1:20" ht="18.75">
      <c r="A171" s="13">
        <v>164</v>
      </c>
      <c r="B171" s="625" t="s">
        <v>1204</v>
      </c>
      <c r="C171" s="625" t="s">
        <v>2606</v>
      </c>
      <c r="D171" s="24"/>
      <c r="E171" s="123"/>
      <c r="F171" s="123"/>
      <c r="G171" s="123"/>
      <c r="H171" s="24"/>
      <c r="I171" s="24"/>
      <c r="J171" s="24"/>
      <c r="K171" s="24"/>
      <c r="L171" s="24"/>
      <c r="M171" s="14">
        <f t="shared" si="10"/>
        <v>0</v>
      </c>
      <c r="N171" s="70">
        <f t="shared" si="11"/>
        <v>0</v>
      </c>
      <c r="O171" s="71"/>
      <c r="P171" s="70">
        <f t="shared" si="12"/>
        <v>0</v>
      </c>
      <c r="Q171" s="72"/>
      <c r="R171" s="70">
        <f t="shared" si="13"/>
        <v>0</v>
      </c>
      <c r="S171" s="67"/>
      <c r="T171" s="73" t="str">
        <f t="shared" si="14"/>
        <v>Juin</v>
      </c>
    </row>
    <row r="172" spans="1:20" ht="18.75">
      <c r="A172" s="13">
        <v>165</v>
      </c>
      <c r="B172" s="625" t="s">
        <v>1209</v>
      </c>
      <c r="C172" s="625" t="s">
        <v>2466</v>
      </c>
      <c r="D172" s="24"/>
      <c r="E172" s="123"/>
      <c r="F172" s="123"/>
      <c r="G172" s="123"/>
      <c r="H172" s="24"/>
      <c r="I172" s="24"/>
      <c r="J172" s="24"/>
      <c r="K172" s="24"/>
      <c r="L172" s="24"/>
      <c r="M172" s="14">
        <f t="shared" si="10"/>
        <v>0</v>
      </c>
      <c r="N172" s="70">
        <f t="shared" si="11"/>
        <v>0</v>
      </c>
      <c r="O172" s="71"/>
      <c r="P172" s="70">
        <f t="shared" si="12"/>
        <v>0</v>
      </c>
      <c r="Q172" s="72"/>
      <c r="R172" s="70">
        <f t="shared" si="13"/>
        <v>0</v>
      </c>
      <c r="S172" s="67"/>
      <c r="T172" s="73" t="str">
        <f t="shared" si="14"/>
        <v>Juin</v>
      </c>
    </row>
    <row r="173" spans="1:20" ht="18.75">
      <c r="A173" s="13">
        <v>166</v>
      </c>
      <c r="B173" s="625" t="s">
        <v>2607</v>
      </c>
      <c r="C173" s="625" t="s">
        <v>2608</v>
      </c>
      <c r="D173" s="24"/>
      <c r="E173" s="123"/>
      <c r="F173" s="123"/>
      <c r="G173" s="123"/>
      <c r="H173" s="24"/>
      <c r="I173" s="24"/>
      <c r="J173" s="24"/>
      <c r="K173" s="24"/>
      <c r="L173" s="24"/>
      <c r="M173" s="14">
        <f t="shared" si="10"/>
        <v>0</v>
      </c>
      <c r="N173" s="70">
        <f t="shared" si="11"/>
        <v>0</v>
      </c>
      <c r="O173" s="71"/>
      <c r="P173" s="70">
        <f t="shared" si="12"/>
        <v>0</v>
      </c>
      <c r="Q173" s="72"/>
      <c r="R173" s="70">
        <f t="shared" si="13"/>
        <v>0</v>
      </c>
      <c r="S173" s="67"/>
      <c r="T173" s="73" t="str">
        <f t="shared" si="14"/>
        <v>Juin</v>
      </c>
    </row>
    <row r="174" spans="1:20" ht="18.75">
      <c r="A174" s="13">
        <v>167</v>
      </c>
      <c r="B174" s="625" t="s">
        <v>2609</v>
      </c>
      <c r="C174" s="625" t="s">
        <v>2610</v>
      </c>
      <c r="D174" s="24"/>
      <c r="E174" s="123"/>
      <c r="F174" s="123"/>
      <c r="G174" s="123"/>
      <c r="H174" s="24"/>
      <c r="I174" s="24"/>
      <c r="J174" s="24"/>
      <c r="K174" s="24"/>
      <c r="L174" s="24"/>
      <c r="M174" s="14">
        <f t="shared" si="10"/>
        <v>0</v>
      </c>
      <c r="N174" s="70">
        <f t="shared" si="11"/>
        <v>0</v>
      </c>
      <c r="O174" s="71"/>
      <c r="P174" s="70">
        <f t="shared" si="12"/>
        <v>0</v>
      </c>
      <c r="Q174" s="72"/>
      <c r="R174" s="70">
        <f t="shared" si="13"/>
        <v>0</v>
      </c>
      <c r="S174" s="67"/>
      <c r="T174" s="73" t="str">
        <f t="shared" si="14"/>
        <v>Juin</v>
      </c>
    </row>
    <row r="175" spans="1:20" ht="18.75">
      <c r="A175" s="13">
        <v>168</v>
      </c>
      <c r="B175" s="625" t="s">
        <v>2611</v>
      </c>
      <c r="C175" s="625" t="s">
        <v>2612</v>
      </c>
      <c r="D175" s="24"/>
      <c r="E175" s="123"/>
      <c r="F175" s="123"/>
      <c r="G175" s="123"/>
      <c r="H175" s="24"/>
      <c r="I175" s="24"/>
      <c r="J175" s="24"/>
      <c r="K175" s="24"/>
      <c r="L175" s="24"/>
      <c r="M175" s="14">
        <f t="shared" si="10"/>
        <v>0</v>
      </c>
      <c r="N175" s="70">
        <f t="shared" si="11"/>
        <v>0</v>
      </c>
      <c r="O175" s="71"/>
      <c r="P175" s="70">
        <f t="shared" si="12"/>
        <v>0</v>
      </c>
      <c r="Q175" s="72"/>
      <c r="R175" s="70">
        <f t="shared" si="13"/>
        <v>0</v>
      </c>
      <c r="S175" s="67"/>
      <c r="T175" s="73" t="str">
        <f t="shared" si="14"/>
        <v>Juin</v>
      </c>
    </row>
    <row r="176" spans="1:20" ht="18.75">
      <c r="A176" s="13">
        <v>169</v>
      </c>
      <c r="B176" s="625" t="s">
        <v>233</v>
      </c>
      <c r="C176" s="625" t="s">
        <v>2613</v>
      </c>
      <c r="D176" s="24"/>
      <c r="E176" s="123"/>
      <c r="F176" s="123"/>
      <c r="G176" s="123"/>
      <c r="H176" s="24"/>
      <c r="I176" s="24"/>
      <c r="J176" s="24"/>
      <c r="K176" s="24"/>
      <c r="L176" s="24"/>
      <c r="M176" s="14">
        <f t="shared" si="10"/>
        <v>0</v>
      </c>
      <c r="N176" s="70">
        <f t="shared" si="11"/>
        <v>0</v>
      </c>
      <c r="O176" s="71"/>
      <c r="P176" s="70">
        <f t="shared" si="12"/>
        <v>0</v>
      </c>
      <c r="Q176" s="72"/>
      <c r="R176" s="70">
        <f t="shared" si="13"/>
        <v>0</v>
      </c>
      <c r="S176" s="67"/>
      <c r="T176" s="73" t="str">
        <f t="shared" si="14"/>
        <v>Juin</v>
      </c>
    </row>
    <row r="177" spans="1:20" ht="18.75">
      <c r="A177" s="13">
        <v>170</v>
      </c>
      <c r="B177" s="625" t="s">
        <v>1231</v>
      </c>
      <c r="C177" s="625" t="s">
        <v>2614</v>
      </c>
      <c r="D177" s="24"/>
      <c r="E177" s="123"/>
      <c r="F177" s="123"/>
      <c r="G177" s="123"/>
      <c r="H177" s="24"/>
      <c r="I177" s="24"/>
      <c r="J177" s="24"/>
      <c r="K177" s="24"/>
      <c r="L177" s="24"/>
      <c r="M177" s="14">
        <f t="shared" si="10"/>
        <v>0</v>
      </c>
      <c r="N177" s="70">
        <f t="shared" si="11"/>
        <v>0</v>
      </c>
      <c r="O177" s="71"/>
      <c r="P177" s="70">
        <f t="shared" si="12"/>
        <v>0</v>
      </c>
      <c r="Q177" s="72"/>
      <c r="R177" s="70">
        <f t="shared" si="13"/>
        <v>0</v>
      </c>
      <c r="S177" s="67"/>
      <c r="T177" s="73" t="str">
        <f t="shared" si="14"/>
        <v>Juin</v>
      </c>
    </row>
    <row r="178" spans="1:20" ht="18.75">
      <c r="A178" s="13">
        <v>171</v>
      </c>
      <c r="B178" s="625" t="s">
        <v>1236</v>
      </c>
      <c r="C178" s="625" t="s">
        <v>2615</v>
      </c>
      <c r="D178" s="24"/>
      <c r="E178" s="123"/>
      <c r="F178" s="123"/>
      <c r="G178" s="123"/>
      <c r="H178" s="24"/>
      <c r="I178" s="24"/>
      <c r="J178" s="24"/>
      <c r="K178" s="24"/>
      <c r="L178" s="24"/>
      <c r="M178" s="14">
        <f t="shared" si="10"/>
        <v>0</v>
      </c>
      <c r="N178" s="70">
        <f t="shared" si="11"/>
        <v>0</v>
      </c>
      <c r="O178" s="71"/>
      <c r="P178" s="70">
        <f t="shared" si="12"/>
        <v>0</v>
      </c>
      <c r="Q178" s="72"/>
      <c r="R178" s="70">
        <f t="shared" si="13"/>
        <v>0</v>
      </c>
      <c r="S178" s="67"/>
      <c r="T178" s="73" t="str">
        <f t="shared" si="14"/>
        <v>Juin</v>
      </c>
    </row>
    <row r="179" spans="1:20" ht="18.75">
      <c r="A179" s="13">
        <v>172</v>
      </c>
      <c r="B179" s="625" t="s">
        <v>1241</v>
      </c>
      <c r="C179" s="625" t="s">
        <v>2449</v>
      </c>
      <c r="D179" s="24"/>
      <c r="E179" s="123"/>
      <c r="F179" s="123"/>
      <c r="G179" s="123"/>
      <c r="H179" s="24"/>
      <c r="I179" s="24"/>
      <c r="J179" s="24"/>
      <c r="K179" s="24"/>
      <c r="L179" s="24"/>
      <c r="M179" s="14">
        <f t="shared" si="10"/>
        <v>0</v>
      </c>
      <c r="N179" s="70">
        <f t="shared" si="11"/>
        <v>0</v>
      </c>
      <c r="O179" s="71"/>
      <c r="P179" s="70">
        <f t="shared" si="12"/>
        <v>0</v>
      </c>
      <c r="Q179" s="72"/>
      <c r="R179" s="70">
        <f t="shared" si="13"/>
        <v>0</v>
      </c>
      <c r="S179" s="67"/>
      <c r="T179" s="73" t="str">
        <f t="shared" si="14"/>
        <v>Juin</v>
      </c>
    </row>
    <row r="180" spans="1:20" ht="18.75">
      <c r="A180" s="13">
        <v>173</v>
      </c>
      <c r="B180" s="625" t="s">
        <v>1244</v>
      </c>
      <c r="C180" s="625" t="s">
        <v>2616</v>
      </c>
      <c r="D180" s="24"/>
      <c r="E180" s="129"/>
      <c r="F180" s="129"/>
      <c r="G180" s="129"/>
      <c r="H180" s="24"/>
      <c r="I180" s="24"/>
      <c r="J180" s="24"/>
      <c r="K180" s="24"/>
      <c r="L180" s="24"/>
      <c r="M180" s="14">
        <f t="shared" si="10"/>
        <v>0</v>
      </c>
      <c r="N180" s="70">
        <f t="shared" si="11"/>
        <v>0</v>
      </c>
      <c r="O180" s="71"/>
      <c r="P180" s="70">
        <f t="shared" si="12"/>
        <v>0</v>
      </c>
      <c r="Q180" s="72"/>
      <c r="R180" s="70">
        <f t="shared" si="13"/>
        <v>0</v>
      </c>
      <c r="S180" s="67"/>
      <c r="T180" s="73" t="str">
        <f t="shared" si="14"/>
        <v>Juin</v>
      </c>
    </row>
    <row r="181" spans="1:20" ht="18.75">
      <c r="A181" s="13">
        <v>174</v>
      </c>
      <c r="B181" s="625" t="s">
        <v>1247</v>
      </c>
      <c r="C181" s="625" t="s">
        <v>2617</v>
      </c>
      <c r="D181" s="24"/>
      <c r="E181" s="123"/>
      <c r="F181" s="123"/>
      <c r="G181" s="123"/>
      <c r="H181" s="24"/>
      <c r="I181" s="24"/>
      <c r="J181" s="24"/>
      <c r="K181" s="24"/>
      <c r="L181" s="24"/>
      <c r="M181" s="14">
        <f t="shared" si="10"/>
        <v>0</v>
      </c>
      <c r="N181" s="70">
        <f t="shared" si="11"/>
        <v>0</v>
      </c>
      <c r="O181" s="71"/>
      <c r="P181" s="70">
        <f t="shared" si="12"/>
        <v>0</v>
      </c>
      <c r="Q181" s="72"/>
      <c r="R181" s="70">
        <f t="shared" si="13"/>
        <v>0</v>
      </c>
      <c r="S181" s="67"/>
      <c r="T181" s="73" t="str">
        <f t="shared" si="14"/>
        <v>Juin</v>
      </c>
    </row>
    <row r="182" spans="1:20" ht="18.75">
      <c r="A182" s="13">
        <v>175</v>
      </c>
      <c r="B182" s="625" t="s">
        <v>1252</v>
      </c>
      <c r="C182" s="625" t="s">
        <v>2462</v>
      </c>
      <c r="D182" s="24"/>
      <c r="E182" s="123"/>
      <c r="F182" s="123"/>
      <c r="G182" s="123"/>
      <c r="H182" s="24"/>
      <c r="I182" s="24"/>
      <c r="J182" s="24"/>
      <c r="K182" s="24"/>
      <c r="L182" s="24"/>
      <c r="M182" s="14">
        <f t="shared" si="10"/>
        <v>0</v>
      </c>
      <c r="N182" s="70">
        <f t="shared" si="11"/>
        <v>0</v>
      </c>
      <c r="O182" s="71"/>
      <c r="P182" s="70">
        <f t="shared" si="12"/>
        <v>0</v>
      </c>
      <c r="Q182" s="72"/>
      <c r="R182" s="70">
        <f t="shared" si="13"/>
        <v>0</v>
      </c>
      <c r="S182" s="67"/>
      <c r="T182" s="73" t="str">
        <f t="shared" si="14"/>
        <v>Juin</v>
      </c>
    </row>
    <row r="183" spans="1:20" ht="18.75">
      <c r="A183" s="13">
        <v>176</v>
      </c>
      <c r="B183" s="625" t="s">
        <v>1255</v>
      </c>
      <c r="C183" s="625" t="s">
        <v>2615</v>
      </c>
      <c r="D183" s="24"/>
      <c r="E183" s="123"/>
      <c r="F183" s="123"/>
      <c r="G183" s="123"/>
      <c r="H183" s="24"/>
      <c r="I183" s="24"/>
      <c r="J183" s="24"/>
      <c r="K183" s="24"/>
      <c r="L183" s="24"/>
      <c r="M183" s="14">
        <f t="shared" si="10"/>
        <v>0</v>
      </c>
      <c r="N183" s="70">
        <f t="shared" si="11"/>
        <v>0</v>
      </c>
      <c r="O183" s="71"/>
      <c r="P183" s="70">
        <f t="shared" si="12"/>
        <v>0</v>
      </c>
      <c r="Q183" s="72"/>
      <c r="R183" s="70">
        <f t="shared" si="13"/>
        <v>0</v>
      </c>
      <c r="S183" s="67"/>
      <c r="T183" s="73" t="str">
        <f t="shared" si="14"/>
        <v>Juin</v>
      </c>
    </row>
    <row r="184" spans="1:20" ht="19.5" thickBot="1">
      <c r="A184" s="13">
        <v>177</v>
      </c>
      <c r="B184" s="625" t="s">
        <v>1258</v>
      </c>
      <c r="C184" s="625" t="s">
        <v>2432</v>
      </c>
      <c r="D184" s="24"/>
      <c r="E184" s="125"/>
      <c r="F184" s="125"/>
      <c r="G184" s="125"/>
      <c r="H184" s="24"/>
      <c r="I184" s="24"/>
      <c r="J184" s="24"/>
      <c r="K184" s="24"/>
      <c r="L184" s="24"/>
      <c r="M184" s="14">
        <f t="shared" si="10"/>
        <v>0</v>
      </c>
      <c r="N184" s="70">
        <f t="shared" si="11"/>
        <v>0</v>
      </c>
      <c r="O184" s="71"/>
      <c r="P184" s="70">
        <f t="shared" si="12"/>
        <v>0</v>
      </c>
      <c r="Q184" s="72"/>
      <c r="R184" s="70">
        <f t="shared" si="13"/>
        <v>0</v>
      </c>
      <c r="S184" s="67"/>
      <c r="T184" s="73" t="str">
        <f t="shared" si="14"/>
        <v>Juin</v>
      </c>
    </row>
    <row r="185" spans="1:20" ht="19.5" thickBot="1">
      <c r="A185" s="13">
        <v>178</v>
      </c>
      <c r="B185" s="625" t="s">
        <v>1262</v>
      </c>
      <c r="C185" s="625" t="s">
        <v>2618</v>
      </c>
      <c r="D185" s="24"/>
      <c r="E185" s="126"/>
      <c r="F185" s="126"/>
      <c r="G185" s="126"/>
      <c r="H185" s="24"/>
      <c r="I185" s="24"/>
      <c r="J185" s="24"/>
      <c r="K185" s="24"/>
      <c r="L185" s="24"/>
      <c r="M185" s="14">
        <f t="shared" si="10"/>
        <v>0</v>
      </c>
      <c r="N185" s="70">
        <f t="shared" si="11"/>
        <v>0</v>
      </c>
      <c r="O185" s="71"/>
      <c r="P185" s="70">
        <f t="shared" si="12"/>
        <v>0</v>
      </c>
      <c r="Q185" s="72"/>
      <c r="R185" s="70">
        <f t="shared" si="13"/>
        <v>0</v>
      </c>
      <c r="S185" s="67"/>
      <c r="T185" s="73" t="str">
        <f t="shared" si="14"/>
        <v>Juin</v>
      </c>
    </row>
    <row r="186" spans="1:20" ht="18.75">
      <c r="A186" s="13">
        <v>179</v>
      </c>
      <c r="B186" s="625" t="s">
        <v>2619</v>
      </c>
      <c r="C186" s="625" t="s">
        <v>2620</v>
      </c>
      <c r="D186" s="24"/>
      <c r="E186" s="122"/>
      <c r="F186" s="123"/>
      <c r="G186" s="122"/>
      <c r="H186" s="24"/>
      <c r="I186" s="24"/>
      <c r="J186" s="24"/>
      <c r="K186" s="24"/>
      <c r="L186" s="24"/>
      <c r="M186" s="14">
        <f t="shared" si="10"/>
        <v>0</v>
      </c>
      <c r="N186" s="70">
        <f t="shared" si="11"/>
        <v>0</v>
      </c>
      <c r="O186" s="71"/>
      <c r="P186" s="70">
        <f t="shared" si="12"/>
        <v>0</v>
      </c>
      <c r="Q186" s="72"/>
      <c r="R186" s="70">
        <f t="shared" si="13"/>
        <v>0</v>
      </c>
      <c r="S186" s="67"/>
      <c r="T186" s="73" t="str">
        <f t="shared" si="14"/>
        <v>Juin</v>
      </c>
    </row>
    <row r="187" spans="1:20" ht="18.75">
      <c r="A187" s="13">
        <v>180</v>
      </c>
      <c r="B187" s="625" t="s">
        <v>1273</v>
      </c>
      <c r="C187" s="625" t="s">
        <v>2621</v>
      </c>
      <c r="D187" s="24"/>
      <c r="E187" s="123"/>
      <c r="F187" s="123"/>
      <c r="G187" s="123"/>
      <c r="H187" s="24"/>
      <c r="I187" s="24"/>
      <c r="J187" s="24"/>
      <c r="K187" s="24"/>
      <c r="L187" s="24"/>
      <c r="M187" s="14">
        <f t="shared" si="10"/>
        <v>0</v>
      </c>
      <c r="N187" s="70">
        <f t="shared" si="11"/>
        <v>0</v>
      </c>
      <c r="O187" s="71"/>
      <c r="P187" s="70">
        <f t="shared" si="12"/>
        <v>0</v>
      </c>
      <c r="Q187" s="72"/>
      <c r="R187" s="70">
        <f t="shared" si="13"/>
        <v>0</v>
      </c>
      <c r="S187" s="67"/>
      <c r="T187" s="73" t="str">
        <f t="shared" si="14"/>
        <v>Juin</v>
      </c>
    </row>
    <row r="188" spans="1:20" ht="18.75">
      <c r="A188" s="13">
        <v>181</v>
      </c>
      <c r="B188" s="625" t="s">
        <v>1277</v>
      </c>
      <c r="C188" s="625" t="s">
        <v>2582</v>
      </c>
      <c r="D188" s="24"/>
      <c r="E188" s="123"/>
      <c r="F188" s="123"/>
      <c r="G188" s="123"/>
      <c r="H188" s="24"/>
      <c r="I188" s="24"/>
      <c r="J188" s="24"/>
      <c r="K188" s="24"/>
      <c r="L188" s="24"/>
      <c r="M188" s="14">
        <f t="shared" si="10"/>
        <v>0</v>
      </c>
      <c r="N188" s="70">
        <f t="shared" si="11"/>
        <v>0</v>
      </c>
      <c r="O188" s="71"/>
      <c r="P188" s="70">
        <f t="shared" si="12"/>
        <v>0</v>
      </c>
      <c r="Q188" s="72"/>
      <c r="R188" s="70">
        <f t="shared" si="13"/>
        <v>0</v>
      </c>
      <c r="S188" s="67"/>
      <c r="T188" s="73" t="str">
        <f t="shared" si="14"/>
        <v>Juin</v>
      </c>
    </row>
    <row r="189" spans="1:20" ht="18.75">
      <c r="A189" s="13">
        <v>182</v>
      </c>
      <c r="B189" s="625" t="s">
        <v>238</v>
      </c>
      <c r="C189" s="625" t="s">
        <v>2622</v>
      </c>
      <c r="D189" s="24"/>
      <c r="E189" s="123"/>
      <c r="F189" s="123"/>
      <c r="G189" s="123"/>
      <c r="H189" s="24"/>
      <c r="I189" s="24"/>
      <c r="J189" s="24"/>
      <c r="K189" s="24"/>
      <c r="L189" s="24"/>
      <c r="M189" s="14">
        <f t="shared" si="10"/>
        <v>0</v>
      </c>
      <c r="N189" s="70">
        <f t="shared" si="11"/>
        <v>0</v>
      </c>
      <c r="O189" s="71"/>
      <c r="P189" s="70">
        <f t="shared" si="12"/>
        <v>0</v>
      </c>
      <c r="Q189" s="72"/>
      <c r="R189" s="70">
        <f t="shared" si="13"/>
        <v>0</v>
      </c>
      <c r="S189" s="67"/>
      <c r="T189" s="73" t="str">
        <f t="shared" si="14"/>
        <v>Juin</v>
      </c>
    </row>
    <row r="190" spans="1:20" ht="18.75">
      <c r="A190" s="13">
        <v>183</v>
      </c>
      <c r="B190" s="625" t="s">
        <v>1285</v>
      </c>
      <c r="C190" s="625" t="s">
        <v>2581</v>
      </c>
      <c r="D190" s="24"/>
      <c r="E190" s="123"/>
      <c r="F190" s="123"/>
      <c r="G190" s="123"/>
      <c r="H190" s="24"/>
      <c r="I190" s="24"/>
      <c r="J190" s="24"/>
      <c r="K190" s="24"/>
      <c r="L190" s="24"/>
      <c r="M190" s="14">
        <f t="shared" si="10"/>
        <v>0</v>
      </c>
      <c r="N190" s="70">
        <f t="shared" si="11"/>
        <v>0</v>
      </c>
      <c r="O190" s="71"/>
      <c r="P190" s="70">
        <f t="shared" si="12"/>
        <v>0</v>
      </c>
      <c r="Q190" s="72"/>
      <c r="R190" s="70">
        <f t="shared" si="13"/>
        <v>0</v>
      </c>
      <c r="S190" s="67"/>
      <c r="T190" s="73" t="str">
        <f t="shared" si="14"/>
        <v>Juin</v>
      </c>
    </row>
    <row r="191" spans="1:20" ht="18.75">
      <c r="A191" s="13">
        <v>184</v>
      </c>
      <c r="B191" s="625" t="s">
        <v>1290</v>
      </c>
      <c r="C191" s="625" t="s">
        <v>2623</v>
      </c>
      <c r="D191" s="24"/>
      <c r="E191" s="123"/>
      <c r="F191" s="123"/>
      <c r="G191" s="123"/>
      <c r="H191" s="24"/>
      <c r="I191" s="24"/>
      <c r="J191" s="24"/>
      <c r="K191" s="24"/>
      <c r="L191" s="24"/>
      <c r="M191" s="14">
        <f t="shared" si="10"/>
        <v>0</v>
      </c>
      <c r="N191" s="70">
        <f t="shared" si="11"/>
        <v>0</v>
      </c>
      <c r="O191" s="71"/>
      <c r="P191" s="70">
        <f t="shared" si="12"/>
        <v>0</v>
      </c>
      <c r="Q191" s="72"/>
      <c r="R191" s="70">
        <f t="shared" si="13"/>
        <v>0</v>
      </c>
      <c r="S191" s="67"/>
      <c r="T191" s="73" t="str">
        <f t="shared" si="14"/>
        <v>Juin</v>
      </c>
    </row>
    <row r="192" spans="1:20" ht="18.75">
      <c r="A192" s="13">
        <v>185</v>
      </c>
      <c r="B192" s="625" t="s">
        <v>2624</v>
      </c>
      <c r="C192" s="625" t="s">
        <v>2625</v>
      </c>
      <c r="D192" s="24"/>
      <c r="E192" s="123"/>
      <c r="F192" s="123"/>
      <c r="G192" s="123"/>
      <c r="H192" s="24"/>
      <c r="I192" s="24"/>
      <c r="J192" s="24"/>
      <c r="K192" s="24"/>
      <c r="L192" s="24"/>
      <c r="M192" s="14">
        <f t="shared" si="10"/>
        <v>0</v>
      </c>
      <c r="N192" s="70">
        <f t="shared" si="11"/>
        <v>0</v>
      </c>
      <c r="O192" s="71"/>
      <c r="P192" s="70">
        <f t="shared" si="12"/>
        <v>0</v>
      </c>
      <c r="Q192" s="72"/>
      <c r="R192" s="70">
        <f t="shared" si="13"/>
        <v>0</v>
      </c>
      <c r="S192" s="67"/>
      <c r="T192" s="73" t="str">
        <f t="shared" si="14"/>
        <v>Juin</v>
      </c>
    </row>
    <row r="193" spans="1:20" ht="18.75">
      <c r="A193" s="13">
        <v>186</v>
      </c>
      <c r="B193" s="625" t="s">
        <v>2626</v>
      </c>
      <c r="C193" s="625" t="s">
        <v>2627</v>
      </c>
      <c r="D193" s="24"/>
      <c r="E193" s="123"/>
      <c r="F193" s="123"/>
      <c r="G193" s="123"/>
      <c r="H193" s="24"/>
      <c r="I193" s="24"/>
      <c r="J193" s="24"/>
      <c r="K193" s="24"/>
      <c r="L193" s="24"/>
      <c r="M193" s="14">
        <f t="shared" si="10"/>
        <v>0</v>
      </c>
      <c r="N193" s="70">
        <f t="shared" si="11"/>
        <v>0</v>
      </c>
      <c r="O193" s="71"/>
      <c r="P193" s="70">
        <f t="shared" si="12"/>
        <v>0</v>
      </c>
      <c r="Q193" s="72"/>
      <c r="R193" s="70">
        <f t="shared" si="13"/>
        <v>0</v>
      </c>
      <c r="S193" s="67"/>
      <c r="T193" s="73" t="str">
        <f t="shared" si="14"/>
        <v>Juin</v>
      </c>
    </row>
    <row r="194" spans="1:20" ht="18.75">
      <c r="A194" s="13">
        <v>187</v>
      </c>
      <c r="B194" s="625" t="s">
        <v>261</v>
      </c>
      <c r="C194" s="625" t="s">
        <v>2628</v>
      </c>
      <c r="D194" s="24"/>
      <c r="E194" s="123"/>
      <c r="F194" s="123"/>
      <c r="G194" s="123"/>
      <c r="H194" s="24"/>
      <c r="I194" s="24"/>
      <c r="J194" s="24"/>
      <c r="K194" s="24"/>
      <c r="L194" s="24"/>
      <c r="M194" s="14">
        <f t="shared" si="10"/>
        <v>0</v>
      </c>
      <c r="N194" s="70">
        <f t="shared" si="11"/>
        <v>0</v>
      </c>
      <c r="O194" s="71"/>
      <c r="P194" s="70">
        <f t="shared" si="12"/>
        <v>0</v>
      </c>
      <c r="Q194" s="72"/>
      <c r="R194" s="70">
        <f t="shared" si="13"/>
        <v>0</v>
      </c>
      <c r="S194" s="67"/>
      <c r="T194" s="73" t="str">
        <f t="shared" si="14"/>
        <v>Juin</v>
      </c>
    </row>
    <row r="195" spans="1:20" ht="18.75">
      <c r="A195" s="13">
        <v>188</v>
      </c>
      <c r="B195" s="625" t="s">
        <v>1308</v>
      </c>
      <c r="C195" s="625" t="s">
        <v>2466</v>
      </c>
      <c r="D195" s="24"/>
      <c r="E195" s="123"/>
      <c r="F195" s="123"/>
      <c r="G195" s="123"/>
      <c r="H195" s="24"/>
      <c r="I195" s="24"/>
      <c r="J195" s="24"/>
      <c r="K195" s="24"/>
      <c r="L195" s="24"/>
      <c r="M195" s="14">
        <f t="shared" si="10"/>
        <v>0</v>
      </c>
      <c r="N195" s="70">
        <f t="shared" si="11"/>
        <v>0</v>
      </c>
      <c r="O195" s="71"/>
      <c r="P195" s="70">
        <f t="shared" si="12"/>
        <v>0</v>
      </c>
      <c r="Q195" s="72"/>
      <c r="R195" s="70">
        <f t="shared" si="13"/>
        <v>0</v>
      </c>
      <c r="S195" s="67"/>
      <c r="T195" s="73" t="str">
        <f t="shared" si="14"/>
        <v>Juin</v>
      </c>
    </row>
    <row r="196" spans="1:20" ht="18.75">
      <c r="A196" s="13">
        <v>189</v>
      </c>
      <c r="B196" s="625" t="s">
        <v>2629</v>
      </c>
      <c r="C196" s="625" t="s">
        <v>2473</v>
      </c>
      <c r="D196" s="24"/>
      <c r="E196" s="123"/>
      <c r="F196" s="123"/>
      <c r="G196" s="123"/>
      <c r="H196" s="24"/>
      <c r="I196" s="24"/>
      <c r="J196" s="24"/>
      <c r="K196" s="24"/>
      <c r="L196" s="24"/>
      <c r="M196" s="14">
        <f t="shared" si="10"/>
        <v>0</v>
      </c>
      <c r="N196" s="70">
        <f t="shared" si="11"/>
        <v>0</v>
      </c>
      <c r="O196" s="71"/>
      <c r="P196" s="70">
        <f t="shared" si="12"/>
        <v>0</v>
      </c>
      <c r="Q196" s="72"/>
      <c r="R196" s="70">
        <f t="shared" si="13"/>
        <v>0</v>
      </c>
      <c r="S196" s="67"/>
      <c r="T196" s="73" t="str">
        <f t="shared" si="14"/>
        <v>Juin</v>
      </c>
    </row>
    <row r="197" spans="1:20" ht="18.75">
      <c r="A197" s="13">
        <v>190</v>
      </c>
      <c r="B197" s="625" t="s">
        <v>1315</v>
      </c>
      <c r="C197" s="625" t="s">
        <v>2630</v>
      </c>
      <c r="D197" s="24"/>
      <c r="E197" s="123"/>
      <c r="F197" s="123"/>
      <c r="G197" s="123"/>
      <c r="H197" s="24"/>
      <c r="I197" s="24"/>
      <c r="J197" s="24"/>
      <c r="K197" s="24"/>
      <c r="L197" s="24"/>
      <c r="M197" s="14">
        <f t="shared" si="10"/>
        <v>0</v>
      </c>
      <c r="N197" s="70">
        <f t="shared" si="11"/>
        <v>0</v>
      </c>
      <c r="O197" s="71"/>
      <c r="P197" s="70">
        <f t="shared" si="12"/>
        <v>0</v>
      </c>
      <c r="Q197" s="72"/>
      <c r="R197" s="70">
        <f t="shared" si="13"/>
        <v>0</v>
      </c>
      <c r="S197" s="67"/>
      <c r="T197" s="73" t="str">
        <f t="shared" si="14"/>
        <v>Juin</v>
      </c>
    </row>
    <row r="198" spans="1:20" ht="18.75">
      <c r="A198" s="13">
        <v>191</v>
      </c>
      <c r="B198" s="625" t="s">
        <v>1315</v>
      </c>
      <c r="C198" s="625" t="s">
        <v>2540</v>
      </c>
      <c r="D198" s="24"/>
      <c r="E198" s="123"/>
      <c r="F198" s="123"/>
      <c r="G198" s="123"/>
      <c r="H198" s="24"/>
      <c r="I198" s="24"/>
      <c r="J198" s="24"/>
      <c r="K198" s="24"/>
      <c r="L198" s="24"/>
      <c r="M198" s="14">
        <f t="shared" si="10"/>
        <v>0</v>
      </c>
      <c r="N198" s="70">
        <f t="shared" si="11"/>
        <v>0</v>
      </c>
      <c r="O198" s="71"/>
      <c r="P198" s="70">
        <f t="shared" si="12"/>
        <v>0</v>
      </c>
      <c r="Q198" s="72"/>
      <c r="R198" s="70">
        <f t="shared" si="13"/>
        <v>0</v>
      </c>
      <c r="S198" s="67"/>
      <c r="T198" s="73" t="str">
        <f t="shared" si="14"/>
        <v>Juin</v>
      </c>
    </row>
    <row r="199" spans="1:20" ht="18.75">
      <c r="A199" s="13">
        <v>192</v>
      </c>
      <c r="B199" s="625" t="s">
        <v>1322</v>
      </c>
      <c r="C199" s="625" t="s">
        <v>2631</v>
      </c>
      <c r="D199" s="24"/>
      <c r="E199" s="123"/>
      <c r="F199" s="123"/>
      <c r="G199" s="123"/>
      <c r="H199" s="24"/>
      <c r="I199" s="24"/>
      <c r="J199" s="24"/>
      <c r="K199" s="24"/>
      <c r="L199" s="24"/>
      <c r="M199" s="14">
        <f t="shared" si="10"/>
        <v>0</v>
      </c>
      <c r="N199" s="70">
        <f t="shared" si="11"/>
        <v>0</v>
      </c>
      <c r="O199" s="71"/>
      <c r="P199" s="70">
        <f t="shared" si="12"/>
        <v>0</v>
      </c>
      <c r="Q199" s="72"/>
      <c r="R199" s="70">
        <f t="shared" si="13"/>
        <v>0</v>
      </c>
      <c r="S199" s="67"/>
      <c r="T199" s="73" t="str">
        <f t="shared" si="14"/>
        <v>Juin</v>
      </c>
    </row>
    <row r="200" spans="1:20" ht="18.75">
      <c r="A200" s="13">
        <v>193</v>
      </c>
      <c r="B200" s="625" t="s">
        <v>1327</v>
      </c>
      <c r="C200" s="625" t="s">
        <v>2632</v>
      </c>
      <c r="D200" s="24"/>
      <c r="E200" s="123"/>
      <c r="F200" s="123"/>
      <c r="G200" s="123"/>
      <c r="H200" s="24"/>
      <c r="I200" s="24"/>
      <c r="J200" s="24"/>
      <c r="K200" s="24"/>
      <c r="L200" s="24"/>
      <c r="M200" s="14">
        <f t="shared" ref="M200:M263" si="15">IF(AND(ISBLANK(D200),ISBLANK(E200),ISBLANK(F200),ISBLANK(G200),ISBLANK(H200),ISBLANK(I200),ISBLANK(J200),ISBLANK(K200),ISBLANK(L200)),S200/3,AVERAGE(D200:L200))</f>
        <v>0</v>
      </c>
      <c r="N200" s="70">
        <f t="shared" ref="N200:N263" si="16">M200*3</f>
        <v>0</v>
      </c>
      <c r="O200" s="71"/>
      <c r="P200" s="70">
        <f t="shared" ref="P200:P263" si="17">MAX(N200,O200*3)</f>
        <v>0</v>
      </c>
      <c r="Q200" s="72"/>
      <c r="R200" s="70">
        <f t="shared" ref="R200:R263" si="18">MAX(P200,Q200*3)</f>
        <v>0</v>
      </c>
      <c r="S200" s="67"/>
      <c r="T200" s="73" t="str">
        <f t="shared" ref="T200:T263" si="19">IF(ISBLANK(Q200),IF(ISBLANK(O200),"Juin","Synthèse"),"Rattrapage")</f>
        <v>Juin</v>
      </c>
    </row>
    <row r="201" spans="1:20" ht="18.75">
      <c r="A201" s="13">
        <v>194</v>
      </c>
      <c r="B201" s="625" t="s">
        <v>2633</v>
      </c>
      <c r="C201" s="625" t="s">
        <v>2613</v>
      </c>
      <c r="D201" s="24"/>
      <c r="E201" s="123"/>
      <c r="F201" s="123"/>
      <c r="G201" s="123"/>
      <c r="H201" s="24"/>
      <c r="I201" s="24"/>
      <c r="J201" s="24"/>
      <c r="K201" s="24"/>
      <c r="L201" s="24"/>
      <c r="M201" s="14">
        <f t="shared" si="15"/>
        <v>0</v>
      </c>
      <c r="N201" s="70">
        <f t="shared" si="16"/>
        <v>0</v>
      </c>
      <c r="O201" s="71"/>
      <c r="P201" s="70">
        <f t="shared" si="17"/>
        <v>0</v>
      </c>
      <c r="Q201" s="72"/>
      <c r="R201" s="70">
        <f t="shared" si="18"/>
        <v>0</v>
      </c>
      <c r="S201" s="67"/>
      <c r="T201" s="73" t="str">
        <f t="shared" si="19"/>
        <v>Juin</v>
      </c>
    </row>
    <row r="202" spans="1:20" ht="18.75">
      <c r="A202" s="13">
        <v>195</v>
      </c>
      <c r="B202" s="625" t="s">
        <v>1336</v>
      </c>
      <c r="C202" s="625" t="s">
        <v>2634</v>
      </c>
      <c r="D202" s="24"/>
      <c r="E202" s="123"/>
      <c r="F202" s="123"/>
      <c r="G202" s="123"/>
      <c r="H202" s="24"/>
      <c r="I202" s="24"/>
      <c r="J202" s="24"/>
      <c r="K202" s="24"/>
      <c r="L202" s="24"/>
      <c r="M202" s="14">
        <f t="shared" si="15"/>
        <v>0</v>
      </c>
      <c r="N202" s="70">
        <f t="shared" si="16"/>
        <v>0</v>
      </c>
      <c r="O202" s="71"/>
      <c r="P202" s="70">
        <f t="shared" si="17"/>
        <v>0</v>
      </c>
      <c r="Q202" s="72"/>
      <c r="R202" s="70">
        <f t="shared" si="18"/>
        <v>0</v>
      </c>
      <c r="S202" s="67"/>
      <c r="T202" s="73" t="str">
        <f t="shared" si="19"/>
        <v>Juin</v>
      </c>
    </row>
    <row r="203" spans="1:20" ht="18.75">
      <c r="A203" s="13">
        <v>196</v>
      </c>
      <c r="B203" s="625" t="s">
        <v>2635</v>
      </c>
      <c r="C203" s="625" t="s">
        <v>2636</v>
      </c>
      <c r="D203" s="24"/>
      <c r="E203" s="123"/>
      <c r="F203" s="123"/>
      <c r="G203" s="123"/>
      <c r="H203" s="24"/>
      <c r="I203" s="24"/>
      <c r="J203" s="24"/>
      <c r="K203" s="24"/>
      <c r="L203" s="24"/>
      <c r="M203" s="14">
        <f t="shared" si="15"/>
        <v>0</v>
      </c>
      <c r="N203" s="70">
        <f t="shared" si="16"/>
        <v>0</v>
      </c>
      <c r="O203" s="71"/>
      <c r="P203" s="70">
        <f t="shared" si="17"/>
        <v>0</v>
      </c>
      <c r="Q203" s="72"/>
      <c r="R203" s="70">
        <f t="shared" si="18"/>
        <v>0</v>
      </c>
      <c r="S203" s="67"/>
      <c r="T203" s="73" t="str">
        <f t="shared" si="19"/>
        <v>Juin</v>
      </c>
    </row>
    <row r="204" spans="1:20" ht="18.75">
      <c r="A204" s="13">
        <v>197</v>
      </c>
      <c r="B204" s="625" t="s">
        <v>1345</v>
      </c>
      <c r="C204" s="625" t="s">
        <v>2637</v>
      </c>
      <c r="D204" s="24"/>
      <c r="E204" s="123"/>
      <c r="F204" s="123"/>
      <c r="G204" s="123"/>
      <c r="H204" s="24"/>
      <c r="I204" s="24"/>
      <c r="J204" s="24"/>
      <c r="K204" s="24"/>
      <c r="L204" s="24"/>
      <c r="M204" s="14">
        <f t="shared" si="15"/>
        <v>0</v>
      </c>
      <c r="N204" s="70">
        <f t="shared" si="16"/>
        <v>0</v>
      </c>
      <c r="O204" s="71"/>
      <c r="P204" s="70">
        <f t="shared" si="17"/>
        <v>0</v>
      </c>
      <c r="Q204" s="72"/>
      <c r="R204" s="70">
        <f t="shared" si="18"/>
        <v>0</v>
      </c>
      <c r="S204" s="67"/>
      <c r="T204" s="73" t="str">
        <f t="shared" si="19"/>
        <v>Juin</v>
      </c>
    </row>
    <row r="205" spans="1:20" ht="18.75">
      <c r="A205" s="13">
        <v>198</v>
      </c>
      <c r="B205" s="625" t="s">
        <v>1349</v>
      </c>
      <c r="C205" s="625" t="s">
        <v>2638</v>
      </c>
      <c r="D205" s="24"/>
      <c r="E205" s="123"/>
      <c r="F205" s="123"/>
      <c r="G205" s="123"/>
      <c r="H205" s="24"/>
      <c r="I205" s="24"/>
      <c r="J205" s="24"/>
      <c r="K205" s="24"/>
      <c r="L205" s="24"/>
      <c r="M205" s="14">
        <f t="shared" si="15"/>
        <v>0</v>
      </c>
      <c r="N205" s="70">
        <f t="shared" si="16"/>
        <v>0</v>
      </c>
      <c r="O205" s="71"/>
      <c r="P205" s="70">
        <f t="shared" si="17"/>
        <v>0</v>
      </c>
      <c r="Q205" s="72"/>
      <c r="R205" s="70">
        <f t="shared" si="18"/>
        <v>0</v>
      </c>
      <c r="S205" s="67"/>
      <c r="T205" s="73" t="str">
        <f t="shared" si="19"/>
        <v>Juin</v>
      </c>
    </row>
    <row r="206" spans="1:20" ht="18.75">
      <c r="A206" s="13">
        <v>199</v>
      </c>
      <c r="B206" s="625" t="s">
        <v>1349</v>
      </c>
      <c r="C206" s="625" t="s">
        <v>2639</v>
      </c>
      <c r="D206" s="24"/>
      <c r="E206" s="123"/>
      <c r="F206" s="123"/>
      <c r="G206" s="123"/>
      <c r="H206" s="24"/>
      <c r="I206" s="24"/>
      <c r="J206" s="24"/>
      <c r="K206" s="24"/>
      <c r="L206" s="24"/>
      <c r="M206" s="14">
        <f t="shared" si="15"/>
        <v>0</v>
      </c>
      <c r="N206" s="70">
        <f t="shared" si="16"/>
        <v>0</v>
      </c>
      <c r="O206" s="71"/>
      <c r="P206" s="70">
        <f t="shared" si="17"/>
        <v>0</v>
      </c>
      <c r="Q206" s="72"/>
      <c r="R206" s="70">
        <f t="shared" si="18"/>
        <v>0</v>
      </c>
      <c r="S206" s="67"/>
      <c r="T206" s="73" t="str">
        <f t="shared" si="19"/>
        <v>Juin</v>
      </c>
    </row>
    <row r="207" spans="1:20" ht="18.75">
      <c r="A207" s="13">
        <v>200</v>
      </c>
      <c r="B207" s="625" t="s">
        <v>1359</v>
      </c>
      <c r="C207" s="625" t="s">
        <v>2640</v>
      </c>
      <c r="D207" s="24"/>
      <c r="E207" s="123"/>
      <c r="F207" s="123"/>
      <c r="G207" s="123"/>
      <c r="H207" s="24"/>
      <c r="I207" s="24"/>
      <c r="J207" s="24"/>
      <c r="K207" s="24"/>
      <c r="L207" s="24"/>
      <c r="M207" s="14">
        <f t="shared" si="15"/>
        <v>0</v>
      </c>
      <c r="N207" s="70">
        <f t="shared" si="16"/>
        <v>0</v>
      </c>
      <c r="O207" s="71"/>
      <c r="P207" s="70">
        <f t="shared" si="17"/>
        <v>0</v>
      </c>
      <c r="Q207" s="72"/>
      <c r="R207" s="70">
        <f t="shared" si="18"/>
        <v>0</v>
      </c>
      <c r="S207" s="67"/>
      <c r="T207" s="73" t="str">
        <f t="shared" si="19"/>
        <v>Juin</v>
      </c>
    </row>
    <row r="208" spans="1:20" ht="18.75">
      <c r="A208" s="13">
        <v>201</v>
      </c>
      <c r="B208" s="625" t="s">
        <v>243</v>
      </c>
      <c r="C208" s="625" t="s">
        <v>2641</v>
      </c>
      <c r="D208" s="24"/>
      <c r="E208" s="123"/>
      <c r="F208" s="123"/>
      <c r="G208" s="123"/>
      <c r="H208" s="24"/>
      <c r="I208" s="24"/>
      <c r="J208" s="24"/>
      <c r="K208" s="24"/>
      <c r="L208" s="24"/>
      <c r="M208" s="14">
        <f t="shared" si="15"/>
        <v>0</v>
      </c>
      <c r="N208" s="70">
        <f t="shared" si="16"/>
        <v>0</v>
      </c>
      <c r="O208" s="71"/>
      <c r="P208" s="70">
        <f t="shared" si="17"/>
        <v>0</v>
      </c>
      <c r="Q208" s="72"/>
      <c r="R208" s="70">
        <f t="shared" si="18"/>
        <v>0</v>
      </c>
      <c r="S208" s="67"/>
      <c r="T208" s="73" t="str">
        <f t="shared" si="19"/>
        <v>Juin</v>
      </c>
    </row>
    <row r="209" spans="1:20" ht="18.75">
      <c r="A209" s="13">
        <v>202</v>
      </c>
      <c r="B209" s="625" t="s">
        <v>2642</v>
      </c>
      <c r="C209" s="625" t="s">
        <v>2643</v>
      </c>
      <c r="D209" s="24"/>
      <c r="E209" s="123"/>
      <c r="F209" s="123"/>
      <c r="G209" s="123"/>
      <c r="H209" s="24"/>
      <c r="I209" s="24"/>
      <c r="J209" s="24"/>
      <c r="K209" s="24"/>
      <c r="L209" s="24"/>
      <c r="M209" s="14">
        <f t="shared" si="15"/>
        <v>0</v>
      </c>
      <c r="N209" s="70">
        <f t="shared" si="16"/>
        <v>0</v>
      </c>
      <c r="O209" s="71"/>
      <c r="P209" s="70">
        <f t="shared" si="17"/>
        <v>0</v>
      </c>
      <c r="Q209" s="72"/>
      <c r="R209" s="70">
        <f t="shared" si="18"/>
        <v>0</v>
      </c>
      <c r="S209" s="67"/>
      <c r="T209" s="73" t="str">
        <f t="shared" si="19"/>
        <v>Juin</v>
      </c>
    </row>
    <row r="210" spans="1:20" ht="18.75">
      <c r="A210" s="13">
        <v>203</v>
      </c>
      <c r="B210" s="625" t="s">
        <v>1373</v>
      </c>
      <c r="C210" s="625" t="s">
        <v>2644</v>
      </c>
      <c r="D210" s="24"/>
      <c r="E210" s="123"/>
      <c r="F210" s="123"/>
      <c r="G210" s="123"/>
      <c r="H210" s="24"/>
      <c r="I210" s="24"/>
      <c r="J210" s="24"/>
      <c r="K210" s="24"/>
      <c r="L210" s="24"/>
      <c r="M210" s="14">
        <f t="shared" si="15"/>
        <v>0</v>
      </c>
      <c r="N210" s="70">
        <f t="shared" si="16"/>
        <v>0</v>
      </c>
      <c r="O210" s="71"/>
      <c r="P210" s="70">
        <f t="shared" si="17"/>
        <v>0</v>
      </c>
      <c r="Q210" s="72"/>
      <c r="R210" s="70">
        <f t="shared" si="18"/>
        <v>0</v>
      </c>
      <c r="S210" s="67"/>
      <c r="T210" s="73" t="str">
        <f t="shared" si="19"/>
        <v>Juin</v>
      </c>
    </row>
    <row r="211" spans="1:20" ht="18.75">
      <c r="A211" s="13">
        <v>204</v>
      </c>
      <c r="B211" s="625" t="s">
        <v>1379</v>
      </c>
      <c r="C211" s="625" t="s">
        <v>2645</v>
      </c>
      <c r="D211" s="24"/>
      <c r="E211" s="123"/>
      <c r="F211" s="123"/>
      <c r="G211" s="123"/>
      <c r="H211" s="24"/>
      <c r="I211" s="24"/>
      <c r="J211" s="24"/>
      <c r="K211" s="24"/>
      <c r="L211" s="24"/>
      <c r="M211" s="14">
        <f t="shared" si="15"/>
        <v>0</v>
      </c>
      <c r="N211" s="70">
        <f t="shared" si="16"/>
        <v>0</v>
      </c>
      <c r="O211" s="71"/>
      <c r="P211" s="70">
        <f t="shared" si="17"/>
        <v>0</v>
      </c>
      <c r="Q211" s="72"/>
      <c r="R211" s="70">
        <f t="shared" si="18"/>
        <v>0</v>
      </c>
      <c r="S211" s="67"/>
      <c r="T211" s="73" t="str">
        <f t="shared" si="19"/>
        <v>Juin</v>
      </c>
    </row>
    <row r="212" spans="1:20" ht="18.75">
      <c r="A212" s="13">
        <v>205</v>
      </c>
      <c r="B212" s="625" t="s">
        <v>1382</v>
      </c>
      <c r="C212" s="625" t="s">
        <v>2490</v>
      </c>
      <c r="D212" s="24"/>
      <c r="E212" s="123"/>
      <c r="F212" s="123"/>
      <c r="G212" s="123"/>
      <c r="H212" s="24"/>
      <c r="I212" s="24"/>
      <c r="J212" s="24"/>
      <c r="K212" s="24"/>
      <c r="L212" s="24"/>
      <c r="M212" s="14">
        <f t="shared" si="15"/>
        <v>0</v>
      </c>
      <c r="N212" s="70">
        <f t="shared" si="16"/>
        <v>0</v>
      </c>
      <c r="O212" s="71"/>
      <c r="P212" s="70">
        <f t="shared" si="17"/>
        <v>0</v>
      </c>
      <c r="Q212" s="72"/>
      <c r="R212" s="70">
        <f t="shared" si="18"/>
        <v>0</v>
      </c>
      <c r="S212" s="67"/>
      <c r="T212" s="73" t="str">
        <f t="shared" si="19"/>
        <v>Juin</v>
      </c>
    </row>
    <row r="213" spans="1:20" ht="18.75">
      <c r="A213" s="13">
        <v>206</v>
      </c>
      <c r="B213" s="625" t="s">
        <v>2646</v>
      </c>
      <c r="C213" s="625" t="s">
        <v>2647</v>
      </c>
      <c r="D213" s="24"/>
      <c r="E213" s="123"/>
      <c r="F213" s="123"/>
      <c r="G213" s="123"/>
      <c r="H213" s="24"/>
      <c r="I213" s="24"/>
      <c r="J213" s="24"/>
      <c r="K213" s="24"/>
      <c r="L213" s="24"/>
      <c r="M213" s="14">
        <f t="shared" si="15"/>
        <v>0</v>
      </c>
      <c r="N213" s="70">
        <f t="shared" si="16"/>
        <v>0</v>
      </c>
      <c r="O213" s="71"/>
      <c r="P213" s="70">
        <f t="shared" si="17"/>
        <v>0</v>
      </c>
      <c r="Q213" s="72"/>
      <c r="R213" s="70">
        <f t="shared" si="18"/>
        <v>0</v>
      </c>
      <c r="S213" s="67"/>
      <c r="T213" s="73" t="str">
        <f t="shared" si="19"/>
        <v>Juin</v>
      </c>
    </row>
    <row r="214" spans="1:20" ht="19.5" thickBot="1">
      <c r="A214" s="13">
        <v>207</v>
      </c>
      <c r="B214" s="625" t="s">
        <v>1391</v>
      </c>
      <c r="C214" s="625" t="s">
        <v>2648</v>
      </c>
      <c r="D214" s="24"/>
      <c r="E214" s="125"/>
      <c r="F214" s="125"/>
      <c r="G214" s="125"/>
      <c r="H214" s="24"/>
      <c r="I214" s="24"/>
      <c r="J214" s="24"/>
      <c r="K214" s="24"/>
      <c r="L214" s="24"/>
      <c r="M214" s="14">
        <f t="shared" si="15"/>
        <v>0</v>
      </c>
      <c r="N214" s="70">
        <f t="shared" si="16"/>
        <v>0</v>
      </c>
      <c r="O214" s="71"/>
      <c r="P214" s="70">
        <f t="shared" si="17"/>
        <v>0</v>
      </c>
      <c r="Q214" s="72"/>
      <c r="R214" s="70">
        <f t="shared" si="18"/>
        <v>0</v>
      </c>
      <c r="S214" s="67"/>
      <c r="T214" s="73" t="str">
        <f t="shared" si="19"/>
        <v>Juin</v>
      </c>
    </row>
    <row r="215" spans="1:20" ht="19.5" thickBot="1">
      <c r="A215" s="13">
        <v>208</v>
      </c>
      <c r="B215" s="625" t="s">
        <v>246</v>
      </c>
      <c r="C215" s="625" t="s">
        <v>2509</v>
      </c>
      <c r="D215" s="24"/>
      <c r="E215" s="126"/>
      <c r="F215" s="126"/>
      <c r="G215" s="126"/>
      <c r="H215" s="24"/>
      <c r="I215" s="24"/>
      <c r="J215" s="24"/>
      <c r="K215" s="24"/>
      <c r="L215" s="24"/>
      <c r="M215" s="14">
        <f t="shared" si="15"/>
        <v>0</v>
      </c>
      <c r="N215" s="70">
        <f t="shared" si="16"/>
        <v>0</v>
      </c>
      <c r="O215" s="71"/>
      <c r="P215" s="70">
        <f t="shared" si="17"/>
        <v>0</v>
      </c>
      <c r="Q215" s="72"/>
      <c r="R215" s="70">
        <f t="shared" si="18"/>
        <v>0</v>
      </c>
      <c r="S215" s="67"/>
      <c r="T215" s="73" t="str">
        <f t="shared" si="19"/>
        <v>Juin</v>
      </c>
    </row>
    <row r="216" spans="1:20" ht="18.75">
      <c r="A216" s="13">
        <v>209</v>
      </c>
      <c r="B216" s="625" t="s">
        <v>2649</v>
      </c>
      <c r="C216" s="625" t="s">
        <v>2622</v>
      </c>
      <c r="D216" s="24"/>
      <c r="E216" s="122"/>
      <c r="F216" s="123"/>
      <c r="G216" s="122"/>
      <c r="H216" s="24"/>
      <c r="I216" s="24"/>
      <c r="J216" s="24"/>
      <c r="K216" s="24"/>
      <c r="L216" s="24"/>
      <c r="M216" s="14">
        <f t="shared" si="15"/>
        <v>0</v>
      </c>
      <c r="N216" s="70">
        <f t="shared" si="16"/>
        <v>0</v>
      </c>
      <c r="O216" s="71"/>
      <c r="P216" s="70">
        <f t="shared" si="17"/>
        <v>0</v>
      </c>
      <c r="Q216" s="72"/>
      <c r="R216" s="70">
        <f t="shared" si="18"/>
        <v>0</v>
      </c>
      <c r="S216" s="67"/>
      <c r="T216" s="73" t="str">
        <f t="shared" si="19"/>
        <v>Juin</v>
      </c>
    </row>
    <row r="217" spans="1:20" ht="18.75">
      <c r="A217" s="13">
        <v>210</v>
      </c>
      <c r="B217" s="625" t="s">
        <v>2650</v>
      </c>
      <c r="C217" s="625" t="s">
        <v>2651</v>
      </c>
      <c r="D217" s="24"/>
      <c r="E217" s="123"/>
      <c r="F217" s="123"/>
      <c r="G217" s="123"/>
      <c r="H217" s="24"/>
      <c r="I217" s="24"/>
      <c r="J217" s="24"/>
      <c r="K217" s="24"/>
      <c r="L217" s="24"/>
      <c r="M217" s="14">
        <f t="shared" si="15"/>
        <v>0</v>
      </c>
      <c r="N217" s="70">
        <f t="shared" si="16"/>
        <v>0</v>
      </c>
      <c r="O217" s="71"/>
      <c r="P217" s="70">
        <f t="shared" si="17"/>
        <v>0</v>
      </c>
      <c r="Q217" s="72"/>
      <c r="R217" s="70">
        <f t="shared" si="18"/>
        <v>0</v>
      </c>
      <c r="S217" s="67"/>
      <c r="T217" s="73" t="str">
        <f t="shared" si="19"/>
        <v>Juin</v>
      </c>
    </row>
    <row r="218" spans="1:20" ht="18.75">
      <c r="A218" s="13">
        <v>211</v>
      </c>
      <c r="B218" s="625" t="s">
        <v>2650</v>
      </c>
      <c r="C218" s="625" t="s">
        <v>2652</v>
      </c>
      <c r="D218" s="24"/>
      <c r="E218" s="123"/>
      <c r="F218" s="123"/>
      <c r="G218" s="123"/>
      <c r="H218" s="24"/>
      <c r="I218" s="24"/>
      <c r="J218" s="24"/>
      <c r="K218" s="24"/>
      <c r="L218" s="24"/>
      <c r="M218" s="14">
        <f t="shared" si="15"/>
        <v>0</v>
      </c>
      <c r="N218" s="70">
        <f t="shared" si="16"/>
        <v>0</v>
      </c>
      <c r="O218" s="71"/>
      <c r="P218" s="70">
        <f t="shared" si="17"/>
        <v>0</v>
      </c>
      <c r="Q218" s="72"/>
      <c r="R218" s="70">
        <f t="shared" si="18"/>
        <v>0</v>
      </c>
      <c r="S218" s="67"/>
      <c r="T218" s="73" t="str">
        <f t="shared" si="19"/>
        <v>Juin</v>
      </c>
    </row>
    <row r="219" spans="1:20" ht="18.75">
      <c r="A219" s="13">
        <v>212</v>
      </c>
      <c r="B219" s="625" t="s">
        <v>250</v>
      </c>
      <c r="C219" s="625" t="s">
        <v>2653</v>
      </c>
      <c r="D219" s="24"/>
      <c r="E219" s="123"/>
      <c r="F219" s="123"/>
      <c r="G219" s="123"/>
      <c r="H219" s="24"/>
      <c r="I219" s="24"/>
      <c r="J219" s="24"/>
      <c r="K219" s="24"/>
      <c r="L219" s="24"/>
      <c r="M219" s="14">
        <f t="shared" si="15"/>
        <v>0</v>
      </c>
      <c r="N219" s="70">
        <f t="shared" si="16"/>
        <v>0</v>
      </c>
      <c r="O219" s="71"/>
      <c r="P219" s="70">
        <f t="shared" si="17"/>
        <v>0</v>
      </c>
      <c r="Q219" s="72"/>
      <c r="R219" s="70">
        <f t="shared" si="18"/>
        <v>0</v>
      </c>
      <c r="S219" s="67"/>
      <c r="T219" s="73" t="str">
        <f t="shared" si="19"/>
        <v>Juin</v>
      </c>
    </row>
    <row r="220" spans="1:20" ht="18.75">
      <c r="A220" s="13">
        <v>213</v>
      </c>
      <c r="B220" s="625" t="s">
        <v>2654</v>
      </c>
      <c r="C220" s="625" t="s">
        <v>2628</v>
      </c>
      <c r="D220" s="24"/>
      <c r="E220" s="123"/>
      <c r="F220" s="123"/>
      <c r="G220" s="123"/>
      <c r="H220" s="24"/>
      <c r="I220" s="24"/>
      <c r="J220" s="24"/>
      <c r="K220" s="24"/>
      <c r="L220" s="24"/>
      <c r="M220" s="14">
        <f t="shared" si="15"/>
        <v>0</v>
      </c>
      <c r="N220" s="70">
        <f t="shared" si="16"/>
        <v>0</v>
      </c>
      <c r="O220" s="71"/>
      <c r="P220" s="70">
        <f t="shared" si="17"/>
        <v>0</v>
      </c>
      <c r="Q220" s="72"/>
      <c r="R220" s="70">
        <f t="shared" si="18"/>
        <v>0</v>
      </c>
      <c r="S220" s="67"/>
      <c r="T220" s="73" t="str">
        <f t="shared" si="19"/>
        <v>Juin</v>
      </c>
    </row>
    <row r="221" spans="1:20" ht="18.75">
      <c r="A221" s="13">
        <v>214</v>
      </c>
      <c r="B221" s="625" t="s">
        <v>1419</v>
      </c>
      <c r="C221" s="625" t="s">
        <v>2453</v>
      </c>
      <c r="D221" s="24"/>
      <c r="E221" s="123"/>
      <c r="F221" s="123"/>
      <c r="G221" s="123"/>
      <c r="H221" s="24"/>
      <c r="I221" s="24"/>
      <c r="J221" s="24"/>
      <c r="K221" s="24"/>
      <c r="L221" s="24"/>
      <c r="M221" s="14">
        <f t="shared" si="15"/>
        <v>0</v>
      </c>
      <c r="N221" s="70">
        <f t="shared" si="16"/>
        <v>0</v>
      </c>
      <c r="O221" s="71"/>
      <c r="P221" s="70">
        <f t="shared" si="17"/>
        <v>0</v>
      </c>
      <c r="Q221" s="72"/>
      <c r="R221" s="70">
        <f t="shared" si="18"/>
        <v>0</v>
      </c>
      <c r="S221" s="67"/>
      <c r="T221" s="73" t="str">
        <f t="shared" si="19"/>
        <v>Juin</v>
      </c>
    </row>
    <row r="222" spans="1:20" ht="18.75">
      <c r="A222" s="13">
        <v>215</v>
      </c>
      <c r="B222" s="625" t="s">
        <v>2655</v>
      </c>
      <c r="C222" s="625" t="s">
        <v>2656</v>
      </c>
      <c r="D222" s="24"/>
      <c r="E222" s="123"/>
      <c r="F222" s="123"/>
      <c r="G222" s="123"/>
      <c r="H222" s="24"/>
      <c r="I222" s="24"/>
      <c r="J222" s="24"/>
      <c r="K222" s="24"/>
      <c r="L222" s="24"/>
      <c r="M222" s="14">
        <f t="shared" si="15"/>
        <v>0</v>
      </c>
      <c r="N222" s="70">
        <f t="shared" si="16"/>
        <v>0</v>
      </c>
      <c r="O222" s="71"/>
      <c r="P222" s="70">
        <f t="shared" si="17"/>
        <v>0</v>
      </c>
      <c r="Q222" s="72"/>
      <c r="R222" s="70">
        <f t="shared" si="18"/>
        <v>0</v>
      </c>
      <c r="S222" s="67"/>
      <c r="T222" s="73" t="str">
        <f t="shared" si="19"/>
        <v>Juin</v>
      </c>
    </row>
    <row r="223" spans="1:20" ht="18.75">
      <c r="A223" s="13">
        <v>216</v>
      </c>
      <c r="B223" s="625" t="s">
        <v>2657</v>
      </c>
      <c r="C223" s="625" t="s">
        <v>2658</v>
      </c>
      <c r="D223" s="24"/>
      <c r="E223" s="123"/>
      <c r="F223" s="123"/>
      <c r="G223" s="123"/>
      <c r="H223" s="24"/>
      <c r="I223" s="24"/>
      <c r="J223" s="24"/>
      <c r="K223" s="24"/>
      <c r="L223" s="24"/>
      <c r="M223" s="14">
        <f t="shared" si="15"/>
        <v>0</v>
      </c>
      <c r="N223" s="70">
        <f t="shared" si="16"/>
        <v>0</v>
      </c>
      <c r="O223" s="71"/>
      <c r="P223" s="70">
        <f t="shared" si="17"/>
        <v>0</v>
      </c>
      <c r="Q223" s="72"/>
      <c r="R223" s="70">
        <f t="shared" si="18"/>
        <v>0</v>
      </c>
      <c r="S223" s="67"/>
      <c r="T223" s="73" t="str">
        <f t="shared" si="19"/>
        <v>Juin</v>
      </c>
    </row>
    <row r="224" spans="1:20" ht="18.75">
      <c r="A224" s="13">
        <v>217</v>
      </c>
      <c r="B224" s="625" t="s">
        <v>2659</v>
      </c>
      <c r="C224" s="625" t="s">
        <v>2596</v>
      </c>
      <c r="D224" s="24"/>
      <c r="E224" s="123"/>
      <c r="F224" s="123"/>
      <c r="G224" s="123"/>
      <c r="H224" s="24"/>
      <c r="I224" s="24"/>
      <c r="J224" s="24"/>
      <c r="K224" s="24"/>
      <c r="L224" s="24"/>
      <c r="M224" s="14">
        <f t="shared" si="15"/>
        <v>0</v>
      </c>
      <c r="N224" s="70">
        <f t="shared" si="16"/>
        <v>0</v>
      </c>
      <c r="O224" s="71"/>
      <c r="P224" s="70">
        <f t="shared" si="17"/>
        <v>0</v>
      </c>
      <c r="Q224" s="72"/>
      <c r="R224" s="70">
        <f t="shared" si="18"/>
        <v>0</v>
      </c>
      <c r="S224" s="67"/>
      <c r="T224" s="73" t="str">
        <f t="shared" si="19"/>
        <v>Juin</v>
      </c>
    </row>
    <row r="225" spans="1:20" ht="18.75">
      <c r="A225" s="13">
        <v>218</v>
      </c>
      <c r="B225" s="625" t="s">
        <v>1435</v>
      </c>
      <c r="C225" s="625" t="s">
        <v>2660</v>
      </c>
      <c r="D225" s="24"/>
      <c r="E225" s="123"/>
      <c r="F225" s="123"/>
      <c r="G225" s="123"/>
      <c r="H225" s="24"/>
      <c r="I225" s="24"/>
      <c r="J225" s="24"/>
      <c r="K225" s="24"/>
      <c r="L225" s="24"/>
      <c r="M225" s="14">
        <f t="shared" si="15"/>
        <v>0</v>
      </c>
      <c r="N225" s="70">
        <f t="shared" si="16"/>
        <v>0</v>
      </c>
      <c r="O225" s="71"/>
      <c r="P225" s="70">
        <f t="shared" si="17"/>
        <v>0</v>
      </c>
      <c r="Q225" s="72"/>
      <c r="R225" s="70">
        <f t="shared" si="18"/>
        <v>0</v>
      </c>
      <c r="S225" s="67"/>
      <c r="T225" s="73" t="str">
        <f t="shared" si="19"/>
        <v>Juin</v>
      </c>
    </row>
    <row r="226" spans="1:20" ht="18.75">
      <c r="A226" s="13">
        <v>219</v>
      </c>
      <c r="B226" s="625" t="s">
        <v>2661</v>
      </c>
      <c r="C226" s="625" t="s">
        <v>2662</v>
      </c>
      <c r="D226" s="24"/>
      <c r="E226" s="123"/>
      <c r="F226" s="123"/>
      <c r="G226" s="123"/>
      <c r="H226" s="24"/>
      <c r="I226" s="24"/>
      <c r="J226" s="24"/>
      <c r="K226" s="24"/>
      <c r="L226" s="24"/>
      <c r="M226" s="14">
        <f t="shared" si="15"/>
        <v>0</v>
      </c>
      <c r="N226" s="70">
        <f t="shared" si="16"/>
        <v>0</v>
      </c>
      <c r="O226" s="71"/>
      <c r="P226" s="70">
        <f t="shared" si="17"/>
        <v>0</v>
      </c>
      <c r="Q226" s="72"/>
      <c r="R226" s="70">
        <f t="shared" si="18"/>
        <v>0</v>
      </c>
      <c r="S226" s="67"/>
      <c r="T226" s="73" t="str">
        <f t="shared" si="19"/>
        <v>Juin</v>
      </c>
    </row>
    <row r="227" spans="1:20" ht="18.75">
      <c r="A227" s="13">
        <v>220</v>
      </c>
      <c r="B227" s="625" t="s">
        <v>1445</v>
      </c>
      <c r="C227" s="625" t="s">
        <v>2663</v>
      </c>
      <c r="D227" s="24"/>
      <c r="E227" s="123"/>
      <c r="F227" s="123"/>
      <c r="G227" s="123"/>
      <c r="H227" s="24"/>
      <c r="I227" s="24"/>
      <c r="J227" s="24"/>
      <c r="K227" s="24"/>
      <c r="L227" s="24"/>
      <c r="M227" s="14">
        <f t="shared" si="15"/>
        <v>0</v>
      </c>
      <c r="N227" s="70">
        <f t="shared" si="16"/>
        <v>0</v>
      </c>
      <c r="O227" s="71"/>
      <c r="P227" s="70">
        <f t="shared" si="17"/>
        <v>0</v>
      </c>
      <c r="Q227" s="72"/>
      <c r="R227" s="70">
        <f t="shared" si="18"/>
        <v>0</v>
      </c>
      <c r="S227" s="67"/>
      <c r="T227" s="73" t="str">
        <f t="shared" si="19"/>
        <v>Juin</v>
      </c>
    </row>
    <row r="228" spans="1:20" ht="18.75">
      <c r="A228" s="13">
        <v>221</v>
      </c>
      <c r="B228" s="625" t="s">
        <v>1449</v>
      </c>
      <c r="C228" s="625" t="s">
        <v>2447</v>
      </c>
      <c r="D228" s="24"/>
      <c r="E228" s="123"/>
      <c r="F228" s="123"/>
      <c r="G228" s="123"/>
      <c r="H228" s="24"/>
      <c r="I228" s="24"/>
      <c r="J228" s="24"/>
      <c r="K228" s="24"/>
      <c r="L228" s="24"/>
      <c r="M228" s="14">
        <f t="shared" si="15"/>
        <v>0</v>
      </c>
      <c r="N228" s="70">
        <f t="shared" si="16"/>
        <v>0</v>
      </c>
      <c r="O228" s="71"/>
      <c r="P228" s="70">
        <f t="shared" si="17"/>
        <v>0</v>
      </c>
      <c r="Q228" s="72"/>
      <c r="R228" s="70">
        <f t="shared" si="18"/>
        <v>0</v>
      </c>
      <c r="S228" s="67"/>
      <c r="T228" s="73" t="str">
        <f t="shared" si="19"/>
        <v>Juin</v>
      </c>
    </row>
    <row r="229" spans="1:20" ht="18.75">
      <c r="A229" s="13">
        <v>222</v>
      </c>
      <c r="B229" s="625" t="s">
        <v>1453</v>
      </c>
      <c r="C229" s="625" t="s">
        <v>2664</v>
      </c>
      <c r="D229" s="24"/>
      <c r="E229" s="123"/>
      <c r="F229" s="123"/>
      <c r="G229" s="123"/>
      <c r="H229" s="24"/>
      <c r="I229" s="24"/>
      <c r="J229" s="24"/>
      <c r="K229" s="24"/>
      <c r="L229" s="24"/>
      <c r="M229" s="14">
        <f t="shared" si="15"/>
        <v>0</v>
      </c>
      <c r="N229" s="70">
        <f t="shared" si="16"/>
        <v>0</v>
      </c>
      <c r="O229" s="71"/>
      <c r="P229" s="70">
        <f t="shared" si="17"/>
        <v>0</v>
      </c>
      <c r="Q229" s="72"/>
      <c r="R229" s="70">
        <f t="shared" si="18"/>
        <v>0</v>
      </c>
      <c r="S229" s="67"/>
      <c r="T229" s="73" t="str">
        <f t="shared" si="19"/>
        <v>Juin</v>
      </c>
    </row>
    <row r="230" spans="1:20" ht="18.75">
      <c r="A230" s="13">
        <v>223</v>
      </c>
      <c r="B230" s="625" t="s">
        <v>1456</v>
      </c>
      <c r="C230" s="625" t="s">
        <v>2636</v>
      </c>
      <c r="D230" s="24"/>
      <c r="E230" s="123"/>
      <c r="F230" s="123"/>
      <c r="G230" s="123"/>
      <c r="H230" s="24"/>
      <c r="I230" s="24"/>
      <c r="J230" s="24"/>
      <c r="K230" s="24"/>
      <c r="L230" s="24"/>
      <c r="M230" s="14">
        <f t="shared" si="15"/>
        <v>0</v>
      </c>
      <c r="N230" s="70">
        <f t="shared" si="16"/>
        <v>0</v>
      </c>
      <c r="O230" s="71"/>
      <c r="P230" s="70">
        <f t="shared" si="17"/>
        <v>0</v>
      </c>
      <c r="Q230" s="72"/>
      <c r="R230" s="70">
        <f t="shared" si="18"/>
        <v>0</v>
      </c>
      <c r="S230" s="67"/>
      <c r="T230" s="73" t="str">
        <f t="shared" si="19"/>
        <v>Juin</v>
      </c>
    </row>
    <row r="231" spans="1:20" ht="18.75">
      <c r="A231" s="13">
        <v>224</v>
      </c>
      <c r="B231" s="625" t="s">
        <v>1461</v>
      </c>
      <c r="C231" s="625" t="s">
        <v>2665</v>
      </c>
      <c r="D231" s="24"/>
      <c r="E231" s="123"/>
      <c r="F231" s="123"/>
      <c r="G231" s="123"/>
      <c r="H231" s="24"/>
      <c r="I231" s="24"/>
      <c r="J231" s="24"/>
      <c r="K231" s="24"/>
      <c r="L231" s="24"/>
      <c r="M231" s="14">
        <f t="shared" si="15"/>
        <v>0</v>
      </c>
      <c r="N231" s="70">
        <f t="shared" si="16"/>
        <v>0</v>
      </c>
      <c r="O231" s="71"/>
      <c r="P231" s="70">
        <f t="shared" si="17"/>
        <v>0</v>
      </c>
      <c r="Q231" s="72"/>
      <c r="R231" s="70">
        <f t="shared" si="18"/>
        <v>0</v>
      </c>
      <c r="S231" s="67"/>
      <c r="T231" s="73" t="str">
        <f t="shared" si="19"/>
        <v>Juin</v>
      </c>
    </row>
    <row r="232" spans="1:20" ht="18.75">
      <c r="A232" s="13">
        <v>225</v>
      </c>
      <c r="B232" s="625" t="s">
        <v>2666</v>
      </c>
      <c r="C232" s="625" t="s">
        <v>2667</v>
      </c>
      <c r="D232" s="24"/>
      <c r="E232" s="123"/>
      <c r="F232" s="123"/>
      <c r="G232" s="123"/>
      <c r="H232" s="24"/>
      <c r="I232" s="24"/>
      <c r="J232" s="24"/>
      <c r="K232" s="24"/>
      <c r="L232" s="24"/>
      <c r="M232" s="14">
        <f t="shared" si="15"/>
        <v>0</v>
      </c>
      <c r="N232" s="70">
        <f t="shared" si="16"/>
        <v>0</v>
      </c>
      <c r="O232" s="71"/>
      <c r="P232" s="70">
        <f t="shared" si="17"/>
        <v>0</v>
      </c>
      <c r="Q232" s="72"/>
      <c r="R232" s="70">
        <f t="shared" si="18"/>
        <v>0</v>
      </c>
      <c r="S232" s="67"/>
      <c r="T232" s="73" t="str">
        <f t="shared" si="19"/>
        <v>Juin</v>
      </c>
    </row>
    <row r="233" spans="1:20" ht="18.75">
      <c r="A233" s="13">
        <v>226</v>
      </c>
      <c r="B233" s="625" t="s">
        <v>256</v>
      </c>
      <c r="C233" s="625" t="s">
        <v>2668</v>
      </c>
      <c r="D233" s="24"/>
      <c r="E233" s="123"/>
      <c r="F233" s="123"/>
      <c r="G233" s="123"/>
      <c r="H233" s="24"/>
      <c r="I233" s="24"/>
      <c r="J233" s="24"/>
      <c r="K233" s="24"/>
      <c r="L233" s="24"/>
      <c r="M233" s="14">
        <f t="shared" si="15"/>
        <v>0</v>
      </c>
      <c r="N233" s="70">
        <f t="shared" si="16"/>
        <v>0</v>
      </c>
      <c r="O233" s="71"/>
      <c r="P233" s="70">
        <f t="shared" si="17"/>
        <v>0</v>
      </c>
      <c r="Q233" s="72"/>
      <c r="R233" s="70">
        <f t="shared" si="18"/>
        <v>0</v>
      </c>
      <c r="S233" s="67"/>
      <c r="T233" s="73" t="str">
        <f t="shared" si="19"/>
        <v>Juin</v>
      </c>
    </row>
    <row r="234" spans="1:20" ht="18.75">
      <c r="A234" s="13">
        <v>227</v>
      </c>
      <c r="B234" s="625" t="s">
        <v>2669</v>
      </c>
      <c r="C234" s="625" t="s">
        <v>2670</v>
      </c>
      <c r="D234" s="24"/>
      <c r="E234" s="123"/>
      <c r="F234" s="123"/>
      <c r="G234" s="123"/>
      <c r="H234" s="24"/>
      <c r="I234" s="24"/>
      <c r="J234" s="24"/>
      <c r="K234" s="24"/>
      <c r="L234" s="24"/>
      <c r="M234" s="14">
        <f t="shared" si="15"/>
        <v>0</v>
      </c>
      <c r="N234" s="70">
        <f t="shared" si="16"/>
        <v>0</v>
      </c>
      <c r="O234" s="71"/>
      <c r="P234" s="70">
        <f t="shared" si="17"/>
        <v>0</v>
      </c>
      <c r="Q234" s="72"/>
      <c r="R234" s="70">
        <f t="shared" si="18"/>
        <v>0</v>
      </c>
      <c r="S234" s="67"/>
      <c r="T234" s="73" t="str">
        <f t="shared" si="19"/>
        <v>Juin</v>
      </c>
    </row>
    <row r="235" spans="1:20" ht="18.75">
      <c r="A235" s="13">
        <v>228</v>
      </c>
      <c r="B235" s="625" t="s">
        <v>1480</v>
      </c>
      <c r="C235" s="625" t="s">
        <v>2671</v>
      </c>
      <c r="D235" s="24"/>
      <c r="E235" s="123"/>
      <c r="F235" s="123"/>
      <c r="G235" s="123"/>
      <c r="H235" s="24"/>
      <c r="I235" s="24"/>
      <c r="J235" s="24"/>
      <c r="K235" s="24"/>
      <c r="L235" s="24"/>
      <c r="M235" s="14">
        <f t="shared" si="15"/>
        <v>0</v>
      </c>
      <c r="N235" s="70">
        <f t="shared" si="16"/>
        <v>0</v>
      </c>
      <c r="O235" s="71"/>
      <c r="P235" s="70">
        <f t="shared" si="17"/>
        <v>0</v>
      </c>
      <c r="Q235" s="72"/>
      <c r="R235" s="70">
        <f t="shared" si="18"/>
        <v>0</v>
      </c>
      <c r="S235" s="67"/>
      <c r="T235" s="73" t="str">
        <f t="shared" si="19"/>
        <v>Juin</v>
      </c>
    </row>
    <row r="236" spans="1:20" ht="18.75">
      <c r="A236" s="13">
        <v>229</v>
      </c>
      <c r="B236" s="625" t="s">
        <v>2672</v>
      </c>
      <c r="C236" s="625" t="s">
        <v>2636</v>
      </c>
      <c r="D236" s="24"/>
      <c r="E236" s="123"/>
      <c r="F236" s="123"/>
      <c r="G236" s="123"/>
      <c r="H236" s="24"/>
      <c r="I236" s="24"/>
      <c r="J236" s="24"/>
      <c r="K236" s="24"/>
      <c r="L236" s="24"/>
      <c r="M236" s="14">
        <f t="shared" si="15"/>
        <v>0</v>
      </c>
      <c r="N236" s="70">
        <f t="shared" si="16"/>
        <v>0</v>
      </c>
      <c r="O236" s="71"/>
      <c r="P236" s="70">
        <f t="shared" si="17"/>
        <v>0</v>
      </c>
      <c r="Q236" s="72"/>
      <c r="R236" s="70">
        <f t="shared" si="18"/>
        <v>0</v>
      </c>
      <c r="S236" s="67"/>
      <c r="T236" s="73" t="str">
        <f t="shared" si="19"/>
        <v>Juin</v>
      </c>
    </row>
    <row r="237" spans="1:20" ht="18.75">
      <c r="A237" s="13">
        <v>230</v>
      </c>
      <c r="B237" s="625" t="s">
        <v>2673</v>
      </c>
      <c r="C237" s="625" t="s">
        <v>2674</v>
      </c>
      <c r="D237" s="24"/>
      <c r="E237" s="123"/>
      <c r="F237" s="123"/>
      <c r="G237" s="123"/>
      <c r="H237" s="24"/>
      <c r="I237" s="24"/>
      <c r="J237" s="24"/>
      <c r="K237" s="24"/>
      <c r="L237" s="24"/>
      <c r="M237" s="14">
        <f t="shared" si="15"/>
        <v>0</v>
      </c>
      <c r="N237" s="70">
        <f t="shared" si="16"/>
        <v>0</v>
      </c>
      <c r="O237" s="71"/>
      <c r="P237" s="70">
        <f t="shared" si="17"/>
        <v>0</v>
      </c>
      <c r="Q237" s="72"/>
      <c r="R237" s="70">
        <f t="shared" si="18"/>
        <v>0</v>
      </c>
      <c r="S237" s="67"/>
      <c r="T237" s="73" t="str">
        <f t="shared" si="19"/>
        <v>Juin</v>
      </c>
    </row>
    <row r="238" spans="1:20" ht="18.75">
      <c r="A238" s="13">
        <v>231</v>
      </c>
      <c r="B238" s="625" t="s">
        <v>1496</v>
      </c>
      <c r="C238" s="625" t="s">
        <v>2462</v>
      </c>
      <c r="D238" s="24"/>
      <c r="E238" s="123"/>
      <c r="F238" s="123"/>
      <c r="G238" s="123"/>
      <c r="H238" s="24"/>
      <c r="I238" s="24"/>
      <c r="J238" s="24"/>
      <c r="K238" s="24"/>
      <c r="L238" s="24"/>
      <c r="M238" s="14">
        <f t="shared" si="15"/>
        <v>0</v>
      </c>
      <c r="N238" s="70">
        <f t="shared" si="16"/>
        <v>0</v>
      </c>
      <c r="O238" s="71"/>
      <c r="P238" s="70">
        <f t="shared" si="17"/>
        <v>0</v>
      </c>
      <c r="Q238" s="72"/>
      <c r="R238" s="70">
        <f t="shared" si="18"/>
        <v>0</v>
      </c>
      <c r="S238" s="67"/>
      <c r="T238" s="73" t="str">
        <f t="shared" si="19"/>
        <v>Juin</v>
      </c>
    </row>
    <row r="239" spans="1:20" ht="18.75">
      <c r="A239" s="13">
        <v>232</v>
      </c>
      <c r="B239" s="625" t="s">
        <v>2675</v>
      </c>
      <c r="C239" s="625" t="s">
        <v>2676</v>
      </c>
      <c r="D239" s="24"/>
      <c r="E239" s="123"/>
      <c r="F239" s="123"/>
      <c r="G239" s="123"/>
      <c r="H239" s="24"/>
      <c r="I239" s="24"/>
      <c r="J239" s="24"/>
      <c r="K239" s="24"/>
      <c r="L239" s="24"/>
      <c r="M239" s="14">
        <f t="shared" si="15"/>
        <v>0</v>
      </c>
      <c r="N239" s="70">
        <f t="shared" si="16"/>
        <v>0</v>
      </c>
      <c r="O239" s="71"/>
      <c r="P239" s="70">
        <f t="shared" si="17"/>
        <v>0</v>
      </c>
      <c r="Q239" s="72"/>
      <c r="R239" s="70">
        <f t="shared" si="18"/>
        <v>0</v>
      </c>
      <c r="S239" s="67"/>
      <c r="T239" s="73" t="str">
        <f t="shared" si="19"/>
        <v>Juin</v>
      </c>
    </row>
    <row r="240" spans="1:20" ht="18.75">
      <c r="A240" s="13">
        <v>233</v>
      </c>
      <c r="B240" s="625" t="s">
        <v>1489</v>
      </c>
      <c r="C240" s="625" t="s">
        <v>2481</v>
      </c>
      <c r="D240" s="24"/>
      <c r="E240" s="123"/>
      <c r="F240" s="123"/>
      <c r="G240" s="123"/>
      <c r="H240" s="24"/>
      <c r="I240" s="24"/>
      <c r="J240" s="24"/>
      <c r="K240" s="24"/>
      <c r="L240" s="24"/>
      <c r="M240" s="14">
        <f t="shared" si="15"/>
        <v>0</v>
      </c>
      <c r="N240" s="70">
        <f t="shared" si="16"/>
        <v>0</v>
      </c>
      <c r="O240" s="71"/>
      <c r="P240" s="70">
        <f t="shared" si="17"/>
        <v>0</v>
      </c>
      <c r="Q240" s="72"/>
      <c r="R240" s="70">
        <f t="shared" si="18"/>
        <v>0</v>
      </c>
      <c r="S240" s="67"/>
      <c r="T240" s="73" t="str">
        <f t="shared" si="19"/>
        <v>Juin</v>
      </c>
    </row>
    <row r="241" spans="1:20" ht="18.75">
      <c r="A241" s="13">
        <v>234</v>
      </c>
      <c r="B241" s="625" t="s">
        <v>2677</v>
      </c>
      <c r="C241" s="625" t="s">
        <v>2678</v>
      </c>
      <c r="D241" s="24"/>
      <c r="E241" s="123"/>
      <c r="F241" s="123"/>
      <c r="G241" s="123"/>
      <c r="H241" s="24"/>
      <c r="I241" s="24"/>
      <c r="J241" s="24"/>
      <c r="K241" s="24"/>
      <c r="L241" s="24"/>
      <c r="M241" s="14">
        <f t="shared" si="15"/>
        <v>0</v>
      </c>
      <c r="N241" s="70">
        <f t="shared" si="16"/>
        <v>0</v>
      </c>
      <c r="O241" s="71"/>
      <c r="P241" s="70">
        <f t="shared" si="17"/>
        <v>0</v>
      </c>
      <c r="Q241" s="72"/>
      <c r="R241" s="70">
        <f t="shared" si="18"/>
        <v>0</v>
      </c>
      <c r="S241" s="67"/>
      <c r="T241" s="73" t="str">
        <f t="shared" si="19"/>
        <v>Juin</v>
      </c>
    </row>
    <row r="242" spans="1:20" ht="18.75">
      <c r="A242" s="13">
        <v>235</v>
      </c>
      <c r="B242" s="625" t="s">
        <v>1509</v>
      </c>
      <c r="C242" s="625" t="s">
        <v>2449</v>
      </c>
      <c r="D242" s="24"/>
      <c r="E242" s="123"/>
      <c r="F242" s="123"/>
      <c r="G242" s="123"/>
      <c r="H242" s="24"/>
      <c r="I242" s="24"/>
      <c r="J242" s="24"/>
      <c r="K242" s="24"/>
      <c r="L242" s="24"/>
      <c r="M242" s="14">
        <f t="shared" si="15"/>
        <v>0</v>
      </c>
      <c r="N242" s="70">
        <f t="shared" si="16"/>
        <v>0</v>
      </c>
      <c r="O242" s="71"/>
      <c r="P242" s="70">
        <f t="shared" si="17"/>
        <v>0</v>
      </c>
      <c r="Q242" s="72"/>
      <c r="R242" s="70">
        <f t="shared" si="18"/>
        <v>0</v>
      </c>
      <c r="S242" s="67"/>
      <c r="T242" s="73" t="str">
        <f t="shared" si="19"/>
        <v>Juin</v>
      </c>
    </row>
    <row r="243" spans="1:20" ht="19.5" thickBot="1">
      <c r="A243" s="13">
        <v>236</v>
      </c>
      <c r="B243" s="625" t="s">
        <v>2679</v>
      </c>
      <c r="C243" s="625" t="s">
        <v>2416</v>
      </c>
      <c r="D243" s="24"/>
      <c r="E243" s="125"/>
      <c r="F243" s="125"/>
      <c r="G243" s="125"/>
      <c r="H243" s="24"/>
      <c r="I243" s="24"/>
      <c r="J243" s="24"/>
      <c r="K243" s="24"/>
      <c r="L243" s="24"/>
      <c r="M243" s="14">
        <f t="shared" si="15"/>
        <v>0</v>
      </c>
      <c r="N243" s="70">
        <f t="shared" si="16"/>
        <v>0</v>
      </c>
      <c r="O243" s="71"/>
      <c r="P243" s="70">
        <f t="shared" si="17"/>
        <v>0</v>
      </c>
      <c r="Q243" s="72"/>
      <c r="R243" s="70">
        <f t="shared" si="18"/>
        <v>0</v>
      </c>
      <c r="S243" s="67"/>
      <c r="T243" s="73" t="str">
        <f t="shared" si="19"/>
        <v>Juin</v>
      </c>
    </row>
    <row r="244" spans="1:20" ht="19.5" thickBot="1">
      <c r="A244" s="13">
        <v>237</v>
      </c>
      <c r="B244" s="625" t="s">
        <v>2680</v>
      </c>
      <c r="C244" s="625" t="s">
        <v>2480</v>
      </c>
      <c r="D244" s="24"/>
      <c r="E244" s="126"/>
      <c r="F244" s="126"/>
      <c r="G244" s="126"/>
      <c r="H244" s="24"/>
      <c r="I244" s="24"/>
      <c r="J244" s="24"/>
      <c r="K244" s="24"/>
      <c r="L244" s="24"/>
      <c r="M244" s="14">
        <f t="shared" si="15"/>
        <v>0</v>
      </c>
      <c r="N244" s="70">
        <f t="shared" si="16"/>
        <v>0</v>
      </c>
      <c r="O244" s="71"/>
      <c r="P244" s="70">
        <f t="shared" si="17"/>
        <v>0</v>
      </c>
      <c r="Q244" s="72"/>
      <c r="R244" s="70">
        <f t="shared" si="18"/>
        <v>0</v>
      </c>
      <c r="S244" s="67"/>
      <c r="T244" s="73" t="str">
        <f t="shared" si="19"/>
        <v>Juin</v>
      </c>
    </row>
    <row r="245" spans="1:20" ht="18.75">
      <c r="A245" s="13">
        <v>238</v>
      </c>
      <c r="B245" s="625" t="s">
        <v>1518</v>
      </c>
      <c r="C245" s="625" t="s">
        <v>2490</v>
      </c>
      <c r="D245" s="24"/>
      <c r="E245" s="122"/>
      <c r="F245" s="123"/>
      <c r="G245" s="122"/>
      <c r="H245" s="24"/>
      <c r="I245" s="24"/>
      <c r="J245" s="24"/>
      <c r="K245" s="24"/>
      <c r="L245" s="24"/>
      <c r="M245" s="14">
        <f t="shared" si="15"/>
        <v>0</v>
      </c>
      <c r="N245" s="70">
        <f t="shared" si="16"/>
        <v>0</v>
      </c>
      <c r="O245" s="71"/>
      <c r="P245" s="70">
        <f t="shared" si="17"/>
        <v>0</v>
      </c>
      <c r="Q245" s="72"/>
      <c r="R245" s="70">
        <f t="shared" si="18"/>
        <v>0</v>
      </c>
      <c r="S245" s="67"/>
      <c r="T245" s="73" t="str">
        <f t="shared" si="19"/>
        <v>Juin</v>
      </c>
    </row>
    <row r="246" spans="1:20" ht="18.75">
      <c r="A246" s="13">
        <v>239</v>
      </c>
      <c r="B246" s="625" t="s">
        <v>1518</v>
      </c>
      <c r="C246" s="625" t="s">
        <v>2681</v>
      </c>
      <c r="D246" s="24"/>
      <c r="E246" s="123"/>
      <c r="F246" s="123"/>
      <c r="G246" s="123"/>
      <c r="H246" s="24"/>
      <c r="I246" s="24"/>
      <c r="J246" s="24"/>
      <c r="K246" s="24"/>
      <c r="L246" s="24"/>
      <c r="M246" s="14">
        <f t="shared" si="15"/>
        <v>0</v>
      </c>
      <c r="N246" s="70">
        <f t="shared" si="16"/>
        <v>0</v>
      </c>
      <c r="O246" s="71"/>
      <c r="P246" s="70">
        <f t="shared" si="17"/>
        <v>0</v>
      </c>
      <c r="Q246" s="72"/>
      <c r="R246" s="70">
        <f t="shared" si="18"/>
        <v>0</v>
      </c>
      <c r="S246" s="67"/>
      <c r="T246" s="73" t="str">
        <f t="shared" si="19"/>
        <v>Juin</v>
      </c>
    </row>
    <row r="247" spans="1:20" ht="18.75">
      <c r="A247" s="13">
        <v>240</v>
      </c>
      <c r="B247" s="625" t="s">
        <v>1525</v>
      </c>
      <c r="C247" s="625" t="s">
        <v>2682</v>
      </c>
      <c r="D247" s="24"/>
      <c r="E247" s="123"/>
      <c r="F247" s="123"/>
      <c r="G247" s="123"/>
      <c r="H247" s="24"/>
      <c r="I247" s="24"/>
      <c r="J247" s="24"/>
      <c r="K247" s="24"/>
      <c r="L247" s="24"/>
      <c r="M247" s="14">
        <f t="shared" si="15"/>
        <v>0</v>
      </c>
      <c r="N247" s="70">
        <f t="shared" si="16"/>
        <v>0</v>
      </c>
      <c r="O247" s="71"/>
      <c r="P247" s="70">
        <f t="shared" si="17"/>
        <v>0</v>
      </c>
      <c r="Q247" s="72"/>
      <c r="R247" s="70">
        <f t="shared" si="18"/>
        <v>0</v>
      </c>
      <c r="S247" s="67"/>
      <c r="T247" s="73" t="str">
        <f t="shared" si="19"/>
        <v>Juin</v>
      </c>
    </row>
    <row r="248" spans="1:20" ht="18.75">
      <c r="A248" s="13">
        <v>241</v>
      </c>
      <c r="B248" s="625" t="s">
        <v>1530</v>
      </c>
      <c r="C248" s="625" t="s">
        <v>2508</v>
      </c>
      <c r="D248" s="24"/>
      <c r="E248" s="123"/>
      <c r="F248" s="123"/>
      <c r="G248" s="123"/>
      <c r="H248" s="24"/>
      <c r="I248" s="24"/>
      <c r="J248" s="24"/>
      <c r="K248" s="24"/>
      <c r="L248" s="24"/>
      <c r="M248" s="14">
        <f t="shared" si="15"/>
        <v>0</v>
      </c>
      <c r="N248" s="70">
        <f t="shared" si="16"/>
        <v>0</v>
      </c>
      <c r="O248" s="71"/>
      <c r="P248" s="70">
        <f t="shared" si="17"/>
        <v>0</v>
      </c>
      <c r="Q248" s="72"/>
      <c r="R248" s="70">
        <f t="shared" si="18"/>
        <v>0</v>
      </c>
      <c r="S248" s="67"/>
      <c r="T248" s="73" t="str">
        <f t="shared" si="19"/>
        <v>Juin</v>
      </c>
    </row>
    <row r="249" spans="1:20" ht="18.75">
      <c r="A249" s="13">
        <v>242</v>
      </c>
      <c r="B249" s="625" t="s">
        <v>2683</v>
      </c>
      <c r="C249" s="625" t="s">
        <v>2684</v>
      </c>
      <c r="D249" s="24"/>
      <c r="E249" s="123"/>
      <c r="F249" s="123"/>
      <c r="G249" s="123"/>
      <c r="H249" s="24"/>
      <c r="I249" s="24"/>
      <c r="J249" s="24"/>
      <c r="K249" s="24"/>
      <c r="L249" s="24"/>
      <c r="M249" s="14">
        <f t="shared" si="15"/>
        <v>0</v>
      </c>
      <c r="N249" s="70">
        <f t="shared" si="16"/>
        <v>0</v>
      </c>
      <c r="O249" s="71"/>
      <c r="P249" s="70">
        <f t="shared" si="17"/>
        <v>0</v>
      </c>
      <c r="Q249" s="72"/>
      <c r="R249" s="70">
        <f t="shared" si="18"/>
        <v>0</v>
      </c>
      <c r="S249" s="67"/>
      <c r="T249" s="73" t="str">
        <f t="shared" si="19"/>
        <v>Juin</v>
      </c>
    </row>
    <row r="250" spans="1:20" ht="18.75">
      <c r="A250" s="13">
        <v>243</v>
      </c>
      <c r="B250" s="625" t="s">
        <v>2685</v>
      </c>
      <c r="C250" s="625" t="s">
        <v>2686</v>
      </c>
      <c r="D250" s="24"/>
      <c r="E250" s="123"/>
      <c r="F250" s="123"/>
      <c r="G250" s="123"/>
      <c r="H250" s="24"/>
      <c r="I250" s="24"/>
      <c r="J250" s="24"/>
      <c r="K250" s="24"/>
      <c r="L250" s="24"/>
      <c r="M250" s="14">
        <f t="shared" si="15"/>
        <v>0</v>
      </c>
      <c r="N250" s="70">
        <f t="shared" si="16"/>
        <v>0</v>
      </c>
      <c r="O250" s="71"/>
      <c r="P250" s="70">
        <f t="shared" si="17"/>
        <v>0</v>
      </c>
      <c r="Q250" s="72"/>
      <c r="R250" s="70">
        <f t="shared" si="18"/>
        <v>0</v>
      </c>
      <c r="S250" s="67"/>
      <c r="T250" s="73" t="str">
        <f t="shared" si="19"/>
        <v>Juin</v>
      </c>
    </row>
    <row r="251" spans="1:20" ht="18.75">
      <c r="A251" s="13">
        <v>244</v>
      </c>
      <c r="B251" s="625" t="s">
        <v>2687</v>
      </c>
      <c r="C251" s="625" t="s">
        <v>2688</v>
      </c>
      <c r="D251" s="24"/>
      <c r="E251" s="123"/>
      <c r="F251" s="123"/>
      <c r="G251" s="123"/>
      <c r="H251" s="24"/>
      <c r="I251" s="24"/>
      <c r="J251" s="24"/>
      <c r="K251" s="24"/>
      <c r="L251" s="24"/>
      <c r="M251" s="14">
        <f t="shared" si="15"/>
        <v>0</v>
      </c>
      <c r="N251" s="70">
        <f t="shared" si="16"/>
        <v>0</v>
      </c>
      <c r="O251" s="71"/>
      <c r="P251" s="70">
        <f t="shared" si="17"/>
        <v>0</v>
      </c>
      <c r="Q251" s="72"/>
      <c r="R251" s="70">
        <f t="shared" si="18"/>
        <v>0</v>
      </c>
      <c r="S251" s="67"/>
      <c r="T251" s="73" t="str">
        <f t="shared" si="19"/>
        <v>Juin</v>
      </c>
    </row>
    <row r="252" spans="1:20" ht="18.75">
      <c r="A252" s="13">
        <v>245</v>
      </c>
      <c r="B252" s="625" t="s">
        <v>264</v>
      </c>
      <c r="C252" s="625" t="s">
        <v>2689</v>
      </c>
      <c r="D252" s="24"/>
      <c r="E252" s="123"/>
      <c r="F252" s="123"/>
      <c r="G252" s="123"/>
      <c r="H252" s="24"/>
      <c r="I252" s="24"/>
      <c r="J252" s="24"/>
      <c r="K252" s="24"/>
      <c r="L252" s="24"/>
      <c r="M252" s="14">
        <f t="shared" si="15"/>
        <v>0</v>
      </c>
      <c r="N252" s="70">
        <f t="shared" si="16"/>
        <v>0</v>
      </c>
      <c r="O252" s="71"/>
      <c r="P252" s="70">
        <f t="shared" si="17"/>
        <v>0</v>
      </c>
      <c r="Q252" s="72"/>
      <c r="R252" s="70">
        <f t="shared" si="18"/>
        <v>0</v>
      </c>
      <c r="S252" s="67"/>
      <c r="T252" s="73" t="str">
        <f t="shared" si="19"/>
        <v>Juin</v>
      </c>
    </row>
    <row r="253" spans="1:20" ht="18.75">
      <c r="A253" s="13">
        <v>246</v>
      </c>
      <c r="B253" s="625" t="s">
        <v>264</v>
      </c>
      <c r="C253" s="625" t="s">
        <v>2470</v>
      </c>
      <c r="D253" s="24"/>
      <c r="E253" s="123"/>
      <c r="F253" s="123"/>
      <c r="G253" s="123"/>
      <c r="H253" s="24"/>
      <c r="I253" s="24"/>
      <c r="J253" s="24"/>
      <c r="K253" s="24"/>
      <c r="L253" s="24"/>
      <c r="M253" s="14">
        <f t="shared" si="15"/>
        <v>0</v>
      </c>
      <c r="N253" s="70">
        <f t="shared" si="16"/>
        <v>0</v>
      </c>
      <c r="O253" s="71"/>
      <c r="P253" s="70">
        <f t="shared" si="17"/>
        <v>0</v>
      </c>
      <c r="Q253" s="72"/>
      <c r="R253" s="70">
        <f t="shared" si="18"/>
        <v>0</v>
      </c>
      <c r="S253" s="67"/>
      <c r="T253" s="73" t="str">
        <f t="shared" si="19"/>
        <v>Juin</v>
      </c>
    </row>
    <row r="254" spans="1:20" ht="18.75">
      <c r="A254" s="13">
        <v>247</v>
      </c>
      <c r="B254" s="625" t="s">
        <v>1557</v>
      </c>
      <c r="C254" s="625" t="s">
        <v>2690</v>
      </c>
      <c r="D254" s="24"/>
      <c r="E254" s="123"/>
      <c r="F254" s="123"/>
      <c r="G254" s="123"/>
      <c r="H254" s="24"/>
      <c r="I254" s="24"/>
      <c r="J254" s="24"/>
      <c r="K254" s="24"/>
      <c r="L254" s="24"/>
      <c r="M254" s="14">
        <f t="shared" si="15"/>
        <v>0</v>
      </c>
      <c r="N254" s="70">
        <f t="shared" si="16"/>
        <v>0</v>
      </c>
      <c r="O254" s="71"/>
      <c r="P254" s="70">
        <f t="shared" si="17"/>
        <v>0</v>
      </c>
      <c r="Q254" s="72"/>
      <c r="R254" s="70">
        <f t="shared" si="18"/>
        <v>0</v>
      </c>
      <c r="S254" s="67"/>
      <c r="T254" s="73" t="str">
        <f t="shared" si="19"/>
        <v>Juin</v>
      </c>
    </row>
    <row r="255" spans="1:20" ht="18.75">
      <c r="A255" s="13">
        <v>248</v>
      </c>
      <c r="B255" s="625" t="s">
        <v>1553</v>
      </c>
      <c r="C255" s="625" t="s">
        <v>2453</v>
      </c>
      <c r="D255" s="24"/>
      <c r="E255" s="123"/>
      <c r="F255" s="123"/>
      <c r="G255" s="123"/>
      <c r="H255" s="24"/>
      <c r="I255" s="24"/>
      <c r="J255" s="24"/>
      <c r="K255" s="24"/>
      <c r="L255" s="24"/>
      <c r="M255" s="14">
        <f t="shared" si="15"/>
        <v>0</v>
      </c>
      <c r="N255" s="70">
        <f t="shared" si="16"/>
        <v>0</v>
      </c>
      <c r="O255" s="71"/>
      <c r="P255" s="70">
        <f t="shared" si="17"/>
        <v>0</v>
      </c>
      <c r="Q255" s="72"/>
      <c r="R255" s="70">
        <f t="shared" si="18"/>
        <v>0</v>
      </c>
      <c r="S255" s="67"/>
      <c r="T255" s="73" t="str">
        <f t="shared" si="19"/>
        <v>Juin</v>
      </c>
    </row>
    <row r="256" spans="1:20" ht="18.75">
      <c r="A256" s="13">
        <v>249</v>
      </c>
      <c r="B256" s="625" t="s">
        <v>1560</v>
      </c>
      <c r="C256" s="625" t="s">
        <v>2648</v>
      </c>
      <c r="D256" s="24"/>
      <c r="E256" s="123"/>
      <c r="F256" s="123"/>
      <c r="G256" s="123"/>
      <c r="H256" s="24"/>
      <c r="I256" s="24"/>
      <c r="J256" s="24"/>
      <c r="K256" s="24"/>
      <c r="L256" s="24"/>
      <c r="M256" s="14">
        <f t="shared" si="15"/>
        <v>0</v>
      </c>
      <c r="N256" s="70">
        <f t="shared" si="16"/>
        <v>0</v>
      </c>
      <c r="O256" s="71"/>
      <c r="P256" s="70">
        <f t="shared" si="17"/>
        <v>0</v>
      </c>
      <c r="Q256" s="72"/>
      <c r="R256" s="70">
        <f t="shared" si="18"/>
        <v>0</v>
      </c>
      <c r="S256" s="67"/>
      <c r="T256" s="73" t="str">
        <f t="shared" si="19"/>
        <v>Juin</v>
      </c>
    </row>
    <row r="257" spans="1:20" ht="18.75">
      <c r="A257" s="13">
        <v>250</v>
      </c>
      <c r="B257" s="625" t="s">
        <v>1566</v>
      </c>
      <c r="C257" s="625" t="s">
        <v>2531</v>
      </c>
      <c r="D257" s="24"/>
      <c r="E257" s="123"/>
      <c r="F257" s="123"/>
      <c r="G257" s="123"/>
      <c r="H257" s="24"/>
      <c r="I257" s="24"/>
      <c r="J257" s="24"/>
      <c r="K257" s="24"/>
      <c r="L257" s="24"/>
      <c r="M257" s="14">
        <f t="shared" si="15"/>
        <v>0</v>
      </c>
      <c r="N257" s="70">
        <f t="shared" si="16"/>
        <v>0</v>
      </c>
      <c r="O257" s="71"/>
      <c r="P257" s="70">
        <f t="shared" si="17"/>
        <v>0</v>
      </c>
      <c r="Q257" s="72"/>
      <c r="R257" s="70">
        <f t="shared" si="18"/>
        <v>0</v>
      </c>
      <c r="S257" s="67"/>
      <c r="T257" s="73" t="str">
        <f t="shared" si="19"/>
        <v>Juin</v>
      </c>
    </row>
    <row r="258" spans="1:20" ht="18.75">
      <c r="A258" s="13">
        <v>251</v>
      </c>
      <c r="B258" s="625" t="s">
        <v>267</v>
      </c>
      <c r="C258" s="625" t="s">
        <v>2691</v>
      </c>
      <c r="D258" s="24"/>
      <c r="E258" s="123"/>
      <c r="F258" s="123"/>
      <c r="G258" s="123"/>
      <c r="H258" s="24"/>
      <c r="I258" s="24"/>
      <c r="J258" s="24"/>
      <c r="K258" s="24"/>
      <c r="L258" s="24"/>
      <c r="M258" s="14">
        <f t="shared" si="15"/>
        <v>0</v>
      </c>
      <c r="N258" s="70">
        <f t="shared" si="16"/>
        <v>0</v>
      </c>
      <c r="O258" s="71"/>
      <c r="P258" s="70">
        <f t="shared" si="17"/>
        <v>0</v>
      </c>
      <c r="Q258" s="72"/>
      <c r="R258" s="70">
        <f t="shared" si="18"/>
        <v>0</v>
      </c>
      <c r="S258" s="67"/>
      <c r="T258" s="73" t="str">
        <f t="shared" si="19"/>
        <v>Juin</v>
      </c>
    </row>
    <row r="259" spans="1:20" ht="18.75">
      <c r="A259" s="13">
        <v>252</v>
      </c>
      <c r="B259" s="625" t="s">
        <v>2692</v>
      </c>
      <c r="C259" s="625" t="s">
        <v>2693</v>
      </c>
      <c r="D259" s="24"/>
      <c r="E259" s="123"/>
      <c r="F259" s="123"/>
      <c r="G259" s="123"/>
      <c r="H259" s="24"/>
      <c r="I259" s="24"/>
      <c r="J259" s="24"/>
      <c r="K259" s="24"/>
      <c r="L259" s="24"/>
      <c r="M259" s="14">
        <f t="shared" si="15"/>
        <v>0</v>
      </c>
      <c r="N259" s="70">
        <f t="shared" si="16"/>
        <v>0</v>
      </c>
      <c r="O259" s="71"/>
      <c r="P259" s="70">
        <f t="shared" si="17"/>
        <v>0</v>
      </c>
      <c r="Q259" s="72"/>
      <c r="R259" s="70">
        <f t="shared" si="18"/>
        <v>0</v>
      </c>
      <c r="S259" s="67"/>
      <c r="T259" s="73" t="str">
        <f t="shared" si="19"/>
        <v>Juin</v>
      </c>
    </row>
    <row r="260" spans="1:20" ht="18.75">
      <c r="A260" s="13">
        <v>253</v>
      </c>
      <c r="B260" s="625" t="s">
        <v>1580</v>
      </c>
      <c r="C260" s="625" t="s">
        <v>2694</v>
      </c>
      <c r="D260" s="24"/>
      <c r="E260" s="123"/>
      <c r="F260" s="123"/>
      <c r="G260" s="123"/>
      <c r="H260" s="24"/>
      <c r="I260" s="24"/>
      <c r="J260" s="24"/>
      <c r="K260" s="24"/>
      <c r="L260" s="24"/>
      <c r="M260" s="14">
        <f t="shared" si="15"/>
        <v>0</v>
      </c>
      <c r="N260" s="70">
        <f t="shared" si="16"/>
        <v>0</v>
      </c>
      <c r="O260" s="71"/>
      <c r="P260" s="70">
        <f t="shared" si="17"/>
        <v>0</v>
      </c>
      <c r="Q260" s="72"/>
      <c r="R260" s="70">
        <f t="shared" si="18"/>
        <v>0</v>
      </c>
      <c r="S260" s="67"/>
      <c r="T260" s="73" t="str">
        <f t="shared" si="19"/>
        <v>Juin</v>
      </c>
    </row>
    <row r="261" spans="1:20" ht="18.75">
      <c r="A261" s="13">
        <v>254</v>
      </c>
      <c r="B261" s="625" t="s">
        <v>1585</v>
      </c>
      <c r="C261" s="625" t="s">
        <v>2695</v>
      </c>
      <c r="D261" s="24"/>
      <c r="E261" s="123"/>
      <c r="F261" s="123"/>
      <c r="G261" s="123"/>
      <c r="H261" s="24"/>
      <c r="I261" s="24"/>
      <c r="J261" s="24"/>
      <c r="K261" s="24"/>
      <c r="L261" s="24"/>
      <c r="M261" s="14">
        <f t="shared" si="15"/>
        <v>0</v>
      </c>
      <c r="N261" s="70">
        <f t="shared" si="16"/>
        <v>0</v>
      </c>
      <c r="O261" s="71"/>
      <c r="P261" s="70">
        <f t="shared" si="17"/>
        <v>0</v>
      </c>
      <c r="Q261" s="72"/>
      <c r="R261" s="70">
        <f t="shared" si="18"/>
        <v>0</v>
      </c>
      <c r="S261" s="67"/>
      <c r="T261" s="73" t="str">
        <f t="shared" si="19"/>
        <v>Juin</v>
      </c>
    </row>
    <row r="262" spans="1:20" ht="18.75">
      <c r="A262" s="13">
        <v>255</v>
      </c>
      <c r="B262" s="625" t="s">
        <v>1585</v>
      </c>
      <c r="C262" s="625" t="s">
        <v>2628</v>
      </c>
      <c r="D262" s="24"/>
      <c r="E262" s="123"/>
      <c r="F262" s="123"/>
      <c r="G262" s="123"/>
      <c r="H262" s="24"/>
      <c r="I262" s="24"/>
      <c r="J262" s="24"/>
      <c r="K262" s="24"/>
      <c r="L262" s="24"/>
      <c r="M262" s="14">
        <f t="shared" si="15"/>
        <v>0</v>
      </c>
      <c r="N262" s="70">
        <f t="shared" si="16"/>
        <v>0</v>
      </c>
      <c r="O262" s="71"/>
      <c r="P262" s="70">
        <f t="shared" si="17"/>
        <v>0</v>
      </c>
      <c r="Q262" s="72"/>
      <c r="R262" s="70">
        <f t="shared" si="18"/>
        <v>0</v>
      </c>
      <c r="S262" s="67"/>
      <c r="T262" s="73" t="str">
        <f t="shared" si="19"/>
        <v>Juin</v>
      </c>
    </row>
    <row r="263" spans="1:20" ht="18.75">
      <c r="A263" s="13">
        <v>256</v>
      </c>
      <c r="B263" s="625" t="s">
        <v>1592</v>
      </c>
      <c r="C263" s="625" t="s">
        <v>2585</v>
      </c>
      <c r="D263" s="24"/>
      <c r="E263" s="123"/>
      <c r="F263" s="123"/>
      <c r="G263" s="123"/>
      <c r="H263" s="24"/>
      <c r="I263" s="24"/>
      <c r="J263" s="24"/>
      <c r="K263" s="24"/>
      <c r="L263" s="24"/>
      <c r="M263" s="14">
        <f t="shared" si="15"/>
        <v>0</v>
      </c>
      <c r="N263" s="70">
        <f t="shared" si="16"/>
        <v>0</v>
      </c>
      <c r="O263" s="71"/>
      <c r="P263" s="70">
        <f t="shared" si="17"/>
        <v>0</v>
      </c>
      <c r="Q263" s="72"/>
      <c r="R263" s="70">
        <f t="shared" si="18"/>
        <v>0</v>
      </c>
      <c r="S263" s="67"/>
      <c r="T263" s="73" t="str">
        <f t="shared" si="19"/>
        <v>Juin</v>
      </c>
    </row>
    <row r="264" spans="1:20" ht="18.75">
      <c r="A264" s="13">
        <v>257</v>
      </c>
      <c r="B264" s="625" t="s">
        <v>1596</v>
      </c>
      <c r="C264" s="625" t="s">
        <v>2509</v>
      </c>
      <c r="D264" s="24"/>
      <c r="E264" s="123"/>
      <c r="F264" s="123"/>
      <c r="G264" s="123"/>
      <c r="H264" s="24"/>
      <c r="I264" s="24"/>
      <c r="J264" s="24"/>
      <c r="K264" s="24"/>
      <c r="L264" s="24"/>
      <c r="M264" s="14">
        <f t="shared" ref="M264:M327" si="20">IF(AND(ISBLANK(D264),ISBLANK(E264),ISBLANK(F264),ISBLANK(G264),ISBLANK(H264),ISBLANK(I264),ISBLANK(J264),ISBLANK(K264),ISBLANK(L264)),S264/3,AVERAGE(D264:L264))</f>
        <v>0</v>
      </c>
      <c r="N264" s="70">
        <f t="shared" ref="N264:N327" si="21">M264*3</f>
        <v>0</v>
      </c>
      <c r="O264" s="71"/>
      <c r="P264" s="70">
        <f t="shared" ref="P264:P327" si="22">MAX(N264,O264*3)</f>
        <v>0</v>
      </c>
      <c r="Q264" s="72"/>
      <c r="R264" s="70">
        <f t="shared" ref="R264:R327" si="23">MAX(P264,Q264*3)</f>
        <v>0</v>
      </c>
      <c r="S264" s="67"/>
      <c r="T264" s="73" t="str">
        <f t="shared" ref="T264:T327" si="24">IF(ISBLANK(Q264),IF(ISBLANK(O264),"Juin","Synthèse"),"Rattrapage")</f>
        <v>Juin</v>
      </c>
    </row>
    <row r="265" spans="1:20" ht="18.75">
      <c r="A265" s="13">
        <v>258</v>
      </c>
      <c r="B265" s="625" t="s">
        <v>1599</v>
      </c>
      <c r="C265" s="625" t="s">
        <v>2474</v>
      </c>
      <c r="D265" s="24"/>
      <c r="E265" s="123"/>
      <c r="F265" s="123"/>
      <c r="G265" s="123"/>
      <c r="H265" s="24"/>
      <c r="I265" s="24"/>
      <c r="J265" s="24"/>
      <c r="K265" s="24"/>
      <c r="L265" s="24"/>
      <c r="M265" s="14">
        <f t="shared" si="20"/>
        <v>0</v>
      </c>
      <c r="N265" s="70">
        <f t="shared" si="21"/>
        <v>0</v>
      </c>
      <c r="O265" s="71"/>
      <c r="P265" s="70">
        <f t="shared" si="22"/>
        <v>0</v>
      </c>
      <c r="Q265" s="72"/>
      <c r="R265" s="70">
        <f t="shared" si="23"/>
        <v>0</v>
      </c>
      <c r="S265" s="67"/>
      <c r="T265" s="73" t="str">
        <f t="shared" si="24"/>
        <v>Juin</v>
      </c>
    </row>
    <row r="266" spans="1:20" ht="18.75">
      <c r="A266" s="13">
        <v>259</v>
      </c>
      <c r="B266" s="625" t="s">
        <v>2696</v>
      </c>
      <c r="C266" s="625" t="s">
        <v>2697</v>
      </c>
      <c r="D266" s="24"/>
      <c r="E266" s="123"/>
      <c r="F266" s="123"/>
      <c r="G266" s="123"/>
      <c r="H266" s="24"/>
      <c r="I266" s="24"/>
      <c r="J266" s="24"/>
      <c r="K266" s="24"/>
      <c r="L266" s="24"/>
      <c r="M266" s="14">
        <f t="shared" si="20"/>
        <v>0</v>
      </c>
      <c r="N266" s="70">
        <f t="shared" si="21"/>
        <v>0</v>
      </c>
      <c r="O266" s="71"/>
      <c r="P266" s="70">
        <f t="shared" si="22"/>
        <v>0</v>
      </c>
      <c r="Q266" s="72"/>
      <c r="R266" s="70">
        <f t="shared" si="23"/>
        <v>0</v>
      </c>
      <c r="S266" s="67"/>
      <c r="T266" s="73" t="str">
        <f t="shared" si="24"/>
        <v>Juin</v>
      </c>
    </row>
    <row r="267" spans="1:20" ht="18.75">
      <c r="A267" s="13">
        <v>260</v>
      </c>
      <c r="B267" s="625" t="s">
        <v>2696</v>
      </c>
      <c r="C267" s="625" t="s">
        <v>2582</v>
      </c>
      <c r="D267" s="24"/>
      <c r="E267" s="123"/>
      <c r="F267" s="123"/>
      <c r="G267" s="123"/>
      <c r="H267" s="24"/>
      <c r="I267" s="24"/>
      <c r="J267" s="24"/>
      <c r="K267" s="24"/>
      <c r="L267" s="24"/>
      <c r="M267" s="14">
        <f t="shared" si="20"/>
        <v>0</v>
      </c>
      <c r="N267" s="70">
        <f t="shared" si="21"/>
        <v>0</v>
      </c>
      <c r="O267" s="71"/>
      <c r="P267" s="70">
        <f t="shared" si="22"/>
        <v>0</v>
      </c>
      <c r="Q267" s="72"/>
      <c r="R267" s="70">
        <f t="shared" si="23"/>
        <v>0</v>
      </c>
      <c r="S267" s="67"/>
      <c r="T267" s="73" t="str">
        <f t="shared" si="24"/>
        <v>Juin</v>
      </c>
    </row>
    <row r="268" spans="1:20" ht="18.75">
      <c r="A268" s="13">
        <v>261</v>
      </c>
      <c r="B268" s="625" t="s">
        <v>1610</v>
      </c>
      <c r="C268" s="625" t="s">
        <v>2698</v>
      </c>
      <c r="D268" s="24"/>
      <c r="E268" s="123"/>
      <c r="F268" s="123"/>
      <c r="G268" s="123"/>
      <c r="H268" s="24"/>
      <c r="I268" s="24"/>
      <c r="J268" s="24"/>
      <c r="K268" s="24"/>
      <c r="L268" s="24"/>
      <c r="M268" s="14">
        <f t="shared" si="20"/>
        <v>0</v>
      </c>
      <c r="N268" s="70">
        <f t="shared" si="21"/>
        <v>0</v>
      </c>
      <c r="O268" s="71"/>
      <c r="P268" s="70">
        <f t="shared" si="22"/>
        <v>0</v>
      </c>
      <c r="Q268" s="72"/>
      <c r="R268" s="70">
        <f t="shared" si="23"/>
        <v>0</v>
      </c>
      <c r="S268" s="67"/>
      <c r="T268" s="73" t="str">
        <f t="shared" si="24"/>
        <v>Juin</v>
      </c>
    </row>
    <row r="269" spans="1:20" ht="18.75">
      <c r="A269" s="13">
        <v>262</v>
      </c>
      <c r="B269" s="625" t="s">
        <v>1615</v>
      </c>
      <c r="C269" s="625" t="s">
        <v>2670</v>
      </c>
      <c r="D269" s="24"/>
      <c r="E269" s="123"/>
      <c r="F269" s="123"/>
      <c r="G269" s="123"/>
      <c r="H269" s="24"/>
      <c r="I269" s="24"/>
      <c r="J269" s="24"/>
      <c r="K269" s="24"/>
      <c r="L269" s="24"/>
      <c r="M269" s="14">
        <f t="shared" si="20"/>
        <v>0</v>
      </c>
      <c r="N269" s="70">
        <f t="shared" si="21"/>
        <v>0</v>
      </c>
      <c r="O269" s="71"/>
      <c r="P269" s="70">
        <f t="shared" si="22"/>
        <v>0</v>
      </c>
      <c r="Q269" s="72"/>
      <c r="R269" s="70">
        <f t="shared" si="23"/>
        <v>0</v>
      </c>
      <c r="S269" s="67"/>
      <c r="T269" s="73" t="str">
        <f t="shared" si="24"/>
        <v>Juin</v>
      </c>
    </row>
    <row r="270" spans="1:20" ht="18.75">
      <c r="A270" s="13">
        <v>263</v>
      </c>
      <c r="B270" s="625" t="s">
        <v>2699</v>
      </c>
      <c r="C270" s="625" t="s">
        <v>2486</v>
      </c>
      <c r="D270" s="24"/>
      <c r="E270" s="123"/>
      <c r="F270" s="123"/>
      <c r="G270" s="123"/>
      <c r="H270" s="24"/>
      <c r="I270" s="24"/>
      <c r="J270" s="24"/>
      <c r="K270" s="24"/>
      <c r="L270" s="24"/>
      <c r="M270" s="14">
        <f t="shared" si="20"/>
        <v>0</v>
      </c>
      <c r="N270" s="70">
        <f t="shared" si="21"/>
        <v>0</v>
      </c>
      <c r="O270" s="71"/>
      <c r="P270" s="70">
        <f t="shared" si="22"/>
        <v>0</v>
      </c>
      <c r="Q270" s="72"/>
      <c r="R270" s="70">
        <f t="shared" si="23"/>
        <v>0</v>
      </c>
      <c r="S270" s="67"/>
      <c r="T270" s="73" t="str">
        <f t="shared" si="24"/>
        <v>Juin</v>
      </c>
    </row>
    <row r="271" spans="1:20" ht="18.75">
      <c r="A271" s="13">
        <v>264</v>
      </c>
      <c r="B271" s="625" t="s">
        <v>2700</v>
      </c>
      <c r="C271" s="625" t="s">
        <v>2701</v>
      </c>
      <c r="D271" s="24"/>
      <c r="E271" s="123"/>
      <c r="F271" s="123"/>
      <c r="G271" s="123"/>
      <c r="H271" s="24"/>
      <c r="I271" s="24"/>
      <c r="J271" s="24"/>
      <c r="K271" s="24"/>
      <c r="L271" s="24"/>
      <c r="M271" s="14">
        <f t="shared" si="20"/>
        <v>0</v>
      </c>
      <c r="N271" s="70">
        <f t="shared" si="21"/>
        <v>0</v>
      </c>
      <c r="O271" s="71"/>
      <c r="P271" s="70">
        <f t="shared" si="22"/>
        <v>0</v>
      </c>
      <c r="Q271" s="72"/>
      <c r="R271" s="70">
        <f t="shared" si="23"/>
        <v>0</v>
      </c>
      <c r="S271" s="67"/>
      <c r="T271" s="73" t="str">
        <f t="shared" si="24"/>
        <v>Juin</v>
      </c>
    </row>
    <row r="272" spans="1:20" ht="18.75">
      <c r="A272" s="13">
        <v>265</v>
      </c>
      <c r="B272" s="625" t="s">
        <v>1627</v>
      </c>
      <c r="C272" s="625" t="s">
        <v>2702</v>
      </c>
      <c r="D272" s="24"/>
      <c r="E272" s="123"/>
      <c r="F272" s="123"/>
      <c r="G272" s="123"/>
      <c r="H272" s="24"/>
      <c r="I272" s="24"/>
      <c r="J272" s="24"/>
      <c r="K272" s="24"/>
      <c r="L272" s="24"/>
      <c r="M272" s="14">
        <f t="shared" si="20"/>
        <v>0</v>
      </c>
      <c r="N272" s="70">
        <f t="shared" si="21"/>
        <v>0</v>
      </c>
      <c r="O272" s="71"/>
      <c r="P272" s="70">
        <f t="shared" si="22"/>
        <v>0</v>
      </c>
      <c r="Q272" s="72"/>
      <c r="R272" s="70">
        <f t="shared" si="23"/>
        <v>0</v>
      </c>
      <c r="S272" s="67"/>
      <c r="T272" s="73" t="str">
        <f t="shared" si="24"/>
        <v>Juin</v>
      </c>
    </row>
    <row r="273" spans="1:20" ht="19.5" thickBot="1">
      <c r="A273" s="13">
        <v>266</v>
      </c>
      <c r="B273" s="625" t="s">
        <v>1632</v>
      </c>
      <c r="C273" s="625" t="s">
        <v>2703</v>
      </c>
      <c r="D273" s="24"/>
      <c r="E273" s="125"/>
      <c r="F273" s="125"/>
      <c r="G273" s="125"/>
      <c r="H273" s="24"/>
      <c r="I273" s="24"/>
      <c r="J273" s="24"/>
      <c r="K273" s="24"/>
      <c r="L273" s="24"/>
      <c r="M273" s="14">
        <f t="shared" si="20"/>
        <v>0</v>
      </c>
      <c r="N273" s="70">
        <f t="shared" si="21"/>
        <v>0</v>
      </c>
      <c r="O273" s="71"/>
      <c r="P273" s="70">
        <f t="shared" si="22"/>
        <v>0</v>
      </c>
      <c r="Q273" s="72"/>
      <c r="R273" s="70">
        <f t="shared" si="23"/>
        <v>0</v>
      </c>
      <c r="S273" s="67"/>
      <c r="T273" s="73" t="str">
        <f t="shared" si="24"/>
        <v>Juin</v>
      </c>
    </row>
    <row r="274" spans="1:20" ht="19.5" thickBot="1">
      <c r="A274" s="13">
        <v>267</v>
      </c>
      <c r="B274" s="625" t="s">
        <v>2704</v>
      </c>
      <c r="C274" s="625" t="s">
        <v>2693</v>
      </c>
      <c r="D274" s="24"/>
      <c r="E274" s="126"/>
      <c r="F274" s="126"/>
      <c r="G274" s="126"/>
      <c r="H274" s="24"/>
      <c r="I274" s="24"/>
      <c r="J274" s="24"/>
      <c r="K274" s="24"/>
      <c r="L274" s="24"/>
      <c r="M274" s="14">
        <f t="shared" si="20"/>
        <v>0</v>
      </c>
      <c r="N274" s="70">
        <f t="shared" si="21"/>
        <v>0</v>
      </c>
      <c r="O274" s="71"/>
      <c r="P274" s="70">
        <f t="shared" si="22"/>
        <v>0</v>
      </c>
      <c r="Q274" s="72"/>
      <c r="R274" s="70">
        <f t="shared" si="23"/>
        <v>0</v>
      </c>
      <c r="S274" s="67"/>
      <c r="T274" s="73" t="str">
        <f t="shared" si="24"/>
        <v>Juin</v>
      </c>
    </row>
    <row r="275" spans="1:20" ht="18.75">
      <c r="A275" s="13">
        <v>268</v>
      </c>
      <c r="B275" s="625" t="s">
        <v>271</v>
      </c>
      <c r="C275" s="625" t="s">
        <v>2705</v>
      </c>
      <c r="D275" s="24"/>
      <c r="E275" s="122"/>
      <c r="F275" s="123"/>
      <c r="G275" s="122"/>
      <c r="H275" s="24"/>
      <c r="I275" s="24"/>
      <c r="J275" s="24"/>
      <c r="K275" s="24"/>
      <c r="L275" s="24"/>
      <c r="M275" s="14">
        <f t="shared" si="20"/>
        <v>0</v>
      </c>
      <c r="N275" s="70">
        <f t="shared" si="21"/>
        <v>0</v>
      </c>
      <c r="O275" s="71"/>
      <c r="P275" s="70">
        <f t="shared" si="22"/>
        <v>0</v>
      </c>
      <c r="Q275" s="72"/>
      <c r="R275" s="70">
        <f t="shared" si="23"/>
        <v>0</v>
      </c>
      <c r="S275" s="67"/>
      <c r="T275" s="73" t="str">
        <f t="shared" si="24"/>
        <v>Juin</v>
      </c>
    </row>
    <row r="276" spans="1:20" ht="18.75">
      <c r="A276" s="13">
        <v>269</v>
      </c>
      <c r="B276" s="625" t="s">
        <v>1642</v>
      </c>
      <c r="C276" s="625" t="s">
        <v>2491</v>
      </c>
      <c r="D276" s="24"/>
      <c r="E276" s="123"/>
      <c r="F276" s="123"/>
      <c r="G276" s="123"/>
      <c r="H276" s="24"/>
      <c r="I276" s="24"/>
      <c r="J276" s="24"/>
      <c r="K276" s="24"/>
      <c r="L276" s="24"/>
      <c r="M276" s="14">
        <f t="shared" si="20"/>
        <v>0</v>
      </c>
      <c r="N276" s="70">
        <f t="shared" si="21"/>
        <v>0</v>
      </c>
      <c r="O276" s="71"/>
      <c r="P276" s="70">
        <f t="shared" si="22"/>
        <v>0</v>
      </c>
      <c r="Q276" s="72"/>
      <c r="R276" s="70">
        <f t="shared" si="23"/>
        <v>0</v>
      </c>
      <c r="S276" s="67"/>
      <c r="T276" s="73" t="str">
        <f t="shared" si="24"/>
        <v>Juin</v>
      </c>
    </row>
    <row r="277" spans="1:20" ht="18.75">
      <c r="A277" s="13">
        <v>270</v>
      </c>
      <c r="B277" s="625" t="s">
        <v>2706</v>
      </c>
      <c r="C277" s="625" t="s">
        <v>2707</v>
      </c>
      <c r="D277" s="24"/>
      <c r="E277" s="123"/>
      <c r="F277" s="123"/>
      <c r="G277" s="123"/>
      <c r="H277" s="24"/>
      <c r="I277" s="24"/>
      <c r="J277" s="24"/>
      <c r="K277" s="24"/>
      <c r="L277" s="24"/>
      <c r="M277" s="14">
        <f t="shared" si="20"/>
        <v>0</v>
      </c>
      <c r="N277" s="70">
        <f t="shared" si="21"/>
        <v>0</v>
      </c>
      <c r="O277" s="71"/>
      <c r="P277" s="70">
        <f t="shared" si="22"/>
        <v>0</v>
      </c>
      <c r="Q277" s="72"/>
      <c r="R277" s="70">
        <f t="shared" si="23"/>
        <v>0</v>
      </c>
      <c r="S277" s="67"/>
      <c r="T277" s="73" t="str">
        <f t="shared" si="24"/>
        <v>Juin</v>
      </c>
    </row>
    <row r="278" spans="1:20" ht="18.75">
      <c r="A278" s="13">
        <v>271</v>
      </c>
      <c r="B278" s="625" t="s">
        <v>1654</v>
      </c>
      <c r="C278" s="625" t="s">
        <v>2708</v>
      </c>
      <c r="D278" s="24"/>
      <c r="E278" s="123"/>
      <c r="F278" s="123"/>
      <c r="G278" s="123"/>
      <c r="H278" s="24"/>
      <c r="I278" s="24"/>
      <c r="J278" s="24"/>
      <c r="K278" s="24"/>
      <c r="L278" s="24"/>
      <c r="M278" s="14">
        <f t="shared" si="20"/>
        <v>0</v>
      </c>
      <c r="N278" s="70">
        <f t="shared" si="21"/>
        <v>0</v>
      </c>
      <c r="O278" s="71"/>
      <c r="P278" s="70">
        <f t="shared" si="22"/>
        <v>0</v>
      </c>
      <c r="Q278" s="72"/>
      <c r="R278" s="70">
        <f t="shared" si="23"/>
        <v>0</v>
      </c>
      <c r="S278" s="67"/>
      <c r="T278" s="73" t="str">
        <f t="shared" si="24"/>
        <v>Juin</v>
      </c>
    </row>
    <row r="279" spans="1:20" ht="18.75">
      <c r="A279" s="13">
        <v>272</v>
      </c>
      <c r="B279" s="625" t="s">
        <v>1659</v>
      </c>
      <c r="C279" s="625" t="s">
        <v>2709</v>
      </c>
      <c r="D279" s="24"/>
      <c r="E279" s="123"/>
      <c r="F279" s="123"/>
      <c r="G279" s="123"/>
      <c r="H279" s="24"/>
      <c r="I279" s="24"/>
      <c r="J279" s="24"/>
      <c r="K279" s="24"/>
      <c r="L279" s="24"/>
      <c r="M279" s="14">
        <f t="shared" si="20"/>
        <v>0</v>
      </c>
      <c r="N279" s="70">
        <f t="shared" si="21"/>
        <v>0</v>
      </c>
      <c r="O279" s="71"/>
      <c r="P279" s="70">
        <f t="shared" si="22"/>
        <v>0</v>
      </c>
      <c r="Q279" s="72"/>
      <c r="R279" s="70">
        <f t="shared" si="23"/>
        <v>0</v>
      </c>
      <c r="S279" s="67"/>
      <c r="T279" s="73" t="str">
        <f t="shared" si="24"/>
        <v>Juin</v>
      </c>
    </row>
    <row r="280" spans="1:20" ht="18.75">
      <c r="A280" s="13">
        <v>273</v>
      </c>
      <c r="B280" s="625" t="s">
        <v>1665</v>
      </c>
      <c r="C280" s="625" t="s">
        <v>2630</v>
      </c>
      <c r="D280" s="24"/>
      <c r="E280" s="123"/>
      <c r="F280" s="123"/>
      <c r="G280" s="123"/>
      <c r="H280" s="24"/>
      <c r="I280" s="24"/>
      <c r="J280" s="24"/>
      <c r="K280" s="24"/>
      <c r="L280" s="24"/>
      <c r="M280" s="14">
        <f t="shared" si="20"/>
        <v>0</v>
      </c>
      <c r="N280" s="70">
        <f t="shared" si="21"/>
        <v>0</v>
      </c>
      <c r="O280" s="71"/>
      <c r="P280" s="70">
        <f t="shared" si="22"/>
        <v>0</v>
      </c>
      <c r="Q280" s="72"/>
      <c r="R280" s="70">
        <f t="shared" si="23"/>
        <v>0</v>
      </c>
      <c r="S280" s="67"/>
      <c r="T280" s="73" t="str">
        <f t="shared" si="24"/>
        <v>Juin</v>
      </c>
    </row>
    <row r="281" spans="1:20" ht="18.75">
      <c r="A281" s="13">
        <v>274</v>
      </c>
      <c r="B281" s="625" t="s">
        <v>2710</v>
      </c>
      <c r="C281" s="625" t="s">
        <v>2711</v>
      </c>
      <c r="D281" s="24"/>
      <c r="E281" s="123"/>
      <c r="F281" s="123"/>
      <c r="G281" s="123"/>
      <c r="H281" s="24"/>
      <c r="I281" s="24"/>
      <c r="J281" s="24"/>
      <c r="K281" s="24"/>
      <c r="L281" s="24"/>
      <c r="M281" s="14">
        <f t="shared" si="20"/>
        <v>0</v>
      </c>
      <c r="N281" s="70">
        <f t="shared" si="21"/>
        <v>0</v>
      </c>
      <c r="O281" s="71"/>
      <c r="P281" s="70">
        <f t="shared" si="22"/>
        <v>0</v>
      </c>
      <c r="Q281" s="72"/>
      <c r="R281" s="70">
        <f t="shared" si="23"/>
        <v>0</v>
      </c>
      <c r="S281" s="67"/>
      <c r="T281" s="73" t="str">
        <f t="shared" si="24"/>
        <v>Juin</v>
      </c>
    </row>
    <row r="282" spans="1:20" ht="18.75">
      <c r="A282" s="13">
        <v>275</v>
      </c>
      <c r="B282" s="625" t="s">
        <v>1673</v>
      </c>
      <c r="C282" s="625" t="s">
        <v>2463</v>
      </c>
      <c r="D282" s="24"/>
      <c r="E282" s="123"/>
      <c r="F282" s="123"/>
      <c r="G282" s="123"/>
      <c r="H282" s="24"/>
      <c r="I282" s="24"/>
      <c r="J282" s="24"/>
      <c r="K282" s="24"/>
      <c r="L282" s="24"/>
      <c r="M282" s="14">
        <f t="shared" si="20"/>
        <v>0</v>
      </c>
      <c r="N282" s="70">
        <f t="shared" si="21"/>
        <v>0</v>
      </c>
      <c r="O282" s="71"/>
      <c r="P282" s="70">
        <f t="shared" si="22"/>
        <v>0</v>
      </c>
      <c r="Q282" s="72"/>
      <c r="R282" s="70">
        <f t="shared" si="23"/>
        <v>0</v>
      </c>
      <c r="S282" s="67"/>
      <c r="T282" s="73" t="str">
        <f t="shared" si="24"/>
        <v>Juin</v>
      </c>
    </row>
    <row r="283" spans="1:20" ht="18.75">
      <c r="A283" s="13">
        <v>276</v>
      </c>
      <c r="B283" s="625" t="s">
        <v>1676</v>
      </c>
      <c r="C283" s="625" t="s">
        <v>2431</v>
      </c>
      <c r="D283" s="24"/>
      <c r="E283" s="123"/>
      <c r="F283" s="123"/>
      <c r="G283" s="123"/>
      <c r="H283" s="24"/>
      <c r="I283" s="24"/>
      <c r="J283" s="24"/>
      <c r="K283" s="24"/>
      <c r="L283" s="24"/>
      <c r="M283" s="14">
        <f t="shared" si="20"/>
        <v>0</v>
      </c>
      <c r="N283" s="70">
        <f t="shared" si="21"/>
        <v>0</v>
      </c>
      <c r="O283" s="71"/>
      <c r="P283" s="70">
        <f t="shared" si="22"/>
        <v>0</v>
      </c>
      <c r="Q283" s="72"/>
      <c r="R283" s="70">
        <f t="shared" si="23"/>
        <v>0</v>
      </c>
      <c r="S283" s="67"/>
      <c r="T283" s="73" t="str">
        <f t="shared" si="24"/>
        <v>Juin</v>
      </c>
    </row>
    <row r="284" spans="1:20" ht="18.75">
      <c r="A284" s="13">
        <v>277</v>
      </c>
      <c r="B284" s="625" t="s">
        <v>277</v>
      </c>
      <c r="C284" s="625" t="s">
        <v>2712</v>
      </c>
      <c r="D284" s="24"/>
      <c r="E284" s="123"/>
      <c r="F284" s="123"/>
      <c r="G284" s="123"/>
      <c r="H284" s="24"/>
      <c r="I284" s="24"/>
      <c r="J284" s="24"/>
      <c r="K284" s="24"/>
      <c r="L284" s="24"/>
      <c r="M284" s="14">
        <f t="shared" si="20"/>
        <v>0</v>
      </c>
      <c r="N284" s="70">
        <f t="shared" si="21"/>
        <v>0</v>
      </c>
      <c r="O284" s="71"/>
      <c r="P284" s="70">
        <f t="shared" si="22"/>
        <v>0</v>
      </c>
      <c r="Q284" s="72"/>
      <c r="R284" s="70">
        <f t="shared" si="23"/>
        <v>0</v>
      </c>
      <c r="S284" s="67"/>
      <c r="T284" s="73" t="str">
        <f t="shared" si="24"/>
        <v>Juin</v>
      </c>
    </row>
    <row r="285" spans="1:20" ht="18.75">
      <c r="A285" s="13">
        <v>278</v>
      </c>
      <c r="B285" s="625" t="s">
        <v>1682</v>
      </c>
      <c r="C285" s="625" t="s">
        <v>2449</v>
      </c>
      <c r="D285" s="24"/>
      <c r="E285" s="123"/>
      <c r="F285" s="123"/>
      <c r="G285" s="123"/>
      <c r="H285" s="24"/>
      <c r="I285" s="24"/>
      <c r="J285" s="24"/>
      <c r="K285" s="24"/>
      <c r="L285" s="24"/>
      <c r="M285" s="14">
        <f t="shared" si="20"/>
        <v>0</v>
      </c>
      <c r="N285" s="70">
        <f t="shared" si="21"/>
        <v>0</v>
      </c>
      <c r="O285" s="71"/>
      <c r="P285" s="70">
        <f t="shared" si="22"/>
        <v>0</v>
      </c>
      <c r="Q285" s="72"/>
      <c r="R285" s="70">
        <f t="shared" si="23"/>
        <v>0</v>
      </c>
      <c r="S285" s="67"/>
      <c r="T285" s="73" t="str">
        <f t="shared" si="24"/>
        <v>Juin</v>
      </c>
    </row>
    <row r="286" spans="1:20" ht="18.75">
      <c r="A286" s="13">
        <v>279</v>
      </c>
      <c r="B286" s="625" t="s">
        <v>1682</v>
      </c>
      <c r="C286" s="625" t="s">
        <v>2462</v>
      </c>
      <c r="D286" s="24"/>
      <c r="E286" s="123"/>
      <c r="F286" s="123"/>
      <c r="G286" s="123"/>
      <c r="H286" s="24"/>
      <c r="I286" s="24"/>
      <c r="J286" s="24"/>
      <c r="K286" s="24"/>
      <c r="L286" s="24"/>
      <c r="M286" s="14">
        <f t="shared" si="20"/>
        <v>0</v>
      </c>
      <c r="N286" s="70">
        <f t="shared" si="21"/>
        <v>0</v>
      </c>
      <c r="O286" s="71"/>
      <c r="P286" s="70">
        <f t="shared" si="22"/>
        <v>0</v>
      </c>
      <c r="Q286" s="72"/>
      <c r="R286" s="70">
        <f t="shared" si="23"/>
        <v>0</v>
      </c>
      <c r="S286" s="67"/>
      <c r="T286" s="73" t="str">
        <f t="shared" si="24"/>
        <v>Juin</v>
      </c>
    </row>
    <row r="287" spans="1:20" ht="18.75">
      <c r="A287" s="13">
        <v>280</v>
      </c>
      <c r="B287" s="625" t="s">
        <v>1690</v>
      </c>
      <c r="C287" s="625" t="s">
        <v>2713</v>
      </c>
      <c r="D287" s="24"/>
      <c r="E287" s="123"/>
      <c r="F287" s="123"/>
      <c r="G287" s="123"/>
      <c r="H287" s="24"/>
      <c r="I287" s="24"/>
      <c r="J287" s="24"/>
      <c r="K287" s="24"/>
      <c r="L287" s="24"/>
      <c r="M287" s="14">
        <f t="shared" si="20"/>
        <v>0</v>
      </c>
      <c r="N287" s="70">
        <f t="shared" si="21"/>
        <v>0</v>
      </c>
      <c r="O287" s="71"/>
      <c r="P287" s="70">
        <f t="shared" si="22"/>
        <v>0</v>
      </c>
      <c r="Q287" s="72"/>
      <c r="R287" s="70">
        <f t="shared" si="23"/>
        <v>0</v>
      </c>
      <c r="S287" s="67"/>
      <c r="T287" s="73" t="str">
        <f t="shared" si="24"/>
        <v>Juin</v>
      </c>
    </row>
    <row r="288" spans="1:20" ht="18.75">
      <c r="A288" s="13">
        <v>281</v>
      </c>
      <c r="B288" s="625" t="s">
        <v>2714</v>
      </c>
      <c r="C288" s="625" t="s">
        <v>2715</v>
      </c>
      <c r="D288" s="24"/>
      <c r="E288" s="123"/>
      <c r="F288" s="123"/>
      <c r="G288" s="123"/>
      <c r="H288" s="24"/>
      <c r="I288" s="24"/>
      <c r="J288" s="24"/>
      <c r="K288" s="24"/>
      <c r="L288" s="24"/>
      <c r="M288" s="14">
        <f t="shared" si="20"/>
        <v>0</v>
      </c>
      <c r="N288" s="70">
        <f t="shared" si="21"/>
        <v>0</v>
      </c>
      <c r="O288" s="71"/>
      <c r="P288" s="70">
        <f t="shared" si="22"/>
        <v>0</v>
      </c>
      <c r="Q288" s="72"/>
      <c r="R288" s="70">
        <f t="shared" si="23"/>
        <v>0</v>
      </c>
      <c r="S288" s="67"/>
      <c r="T288" s="73" t="str">
        <f t="shared" si="24"/>
        <v>Juin</v>
      </c>
    </row>
    <row r="289" spans="1:20" ht="18.75">
      <c r="A289" s="13">
        <v>282</v>
      </c>
      <c r="B289" s="625" t="s">
        <v>281</v>
      </c>
      <c r="C289" s="625" t="s">
        <v>2716</v>
      </c>
      <c r="D289" s="24"/>
      <c r="E289" s="123"/>
      <c r="F289" s="123"/>
      <c r="G289" s="123"/>
      <c r="H289" s="24"/>
      <c r="I289" s="24"/>
      <c r="J289" s="24"/>
      <c r="K289" s="24"/>
      <c r="L289" s="24"/>
      <c r="M289" s="14">
        <f t="shared" si="20"/>
        <v>0</v>
      </c>
      <c r="N289" s="70">
        <f t="shared" si="21"/>
        <v>0</v>
      </c>
      <c r="O289" s="71"/>
      <c r="P289" s="70">
        <f t="shared" si="22"/>
        <v>0</v>
      </c>
      <c r="Q289" s="72"/>
      <c r="R289" s="70">
        <f t="shared" si="23"/>
        <v>0</v>
      </c>
      <c r="S289" s="67"/>
      <c r="T289" s="73" t="str">
        <f t="shared" si="24"/>
        <v>Juin</v>
      </c>
    </row>
    <row r="290" spans="1:20" ht="18.75">
      <c r="A290" s="13">
        <v>283</v>
      </c>
      <c r="B290" s="625" t="s">
        <v>2717</v>
      </c>
      <c r="C290" s="625" t="s">
        <v>2531</v>
      </c>
      <c r="D290" s="24"/>
      <c r="E290" s="123"/>
      <c r="F290" s="123"/>
      <c r="G290" s="123"/>
      <c r="H290" s="24"/>
      <c r="I290" s="24"/>
      <c r="J290" s="24"/>
      <c r="K290" s="24"/>
      <c r="L290" s="24"/>
      <c r="M290" s="14">
        <f t="shared" si="20"/>
        <v>0</v>
      </c>
      <c r="N290" s="70">
        <f t="shared" si="21"/>
        <v>0</v>
      </c>
      <c r="O290" s="71"/>
      <c r="P290" s="70">
        <f t="shared" si="22"/>
        <v>0</v>
      </c>
      <c r="Q290" s="72"/>
      <c r="R290" s="70">
        <f t="shared" si="23"/>
        <v>0</v>
      </c>
      <c r="S290" s="67"/>
      <c r="T290" s="73" t="str">
        <f t="shared" si="24"/>
        <v>Juin</v>
      </c>
    </row>
    <row r="291" spans="1:20" ht="18.75">
      <c r="A291" s="13">
        <v>284</v>
      </c>
      <c r="B291" s="625" t="s">
        <v>2718</v>
      </c>
      <c r="C291" s="625" t="s">
        <v>2719</v>
      </c>
      <c r="D291" s="24"/>
      <c r="E291" s="123"/>
      <c r="F291" s="123"/>
      <c r="G291" s="123"/>
      <c r="H291" s="24"/>
      <c r="I291" s="24"/>
      <c r="J291" s="24"/>
      <c r="K291" s="24"/>
      <c r="L291" s="24"/>
      <c r="M291" s="14">
        <f t="shared" si="20"/>
        <v>0</v>
      </c>
      <c r="N291" s="70">
        <f t="shared" si="21"/>
        <v>0</v>
      </c>
      <c r="O291" s="71"/>
      <c r="P291" s="70">
        <f t="shared" si="22"/>
        <v>0</v>
      </c>
      <c r="Q291" s="72"/>
      <c r="R291" s="70">
        <f t="shared" si="23"/>
        <v>0</v>
      </c>
      <c r="S291" s="67"/>
      <c r="T291" s="73" t="str">
        <f t="shared" si="24"/>
        <v>Juin</v>
      </c>
    </row>
    <row r="292" spans="1:20" ht="18.75">
      <c r="A292" s="13">
        <v>285</v>
      </c>
      <c r="B292" s="625" t="s">
        <v>1715</v>
      </c>
      <c r="C292" s="625" t="s">
        <v>2720</v>
      </c>
      <c r="D292" s="24"/>
      <c r="E292" s="123"/>
      <c r="F292" s="123"/>
      <c r="G292" s="123"/>
      <c r="H292" s="24"/>
      <c r="I292" s="24"/>
      <c r="J292" s="24"/>
      <c r="K292" s="24"/>
      <c r="L292" s="24"/>
      <c r="M292" s="14">
        <f t="shared" si="20"/>
        <v>0</v>
      </c>
      <c r="N292" s="70">
        <f t="shared" si="21"/>
        <v>0</v>
      </c>
      <c r="O292" s="71"/>
      <c r="P292" s="70">
        <f t="shared" si="22"/>
        <v>0</v>
      </c>
      <c r="Q292" s="72"/>
      <c r="R292" s="70">
        <f t="shared" si="23"/>
        <v>0</v>
      </c>
      <c r="S292" s="67"/>
      <c r="T292" s="73" t="str">
        <f t="shared" si="24"/>
        <v>Juin</v>
      </c>
    </row>
    <row r="293" spans="1:20" ht="18.75">
      <c r="A293" s="13">
        <v>286</v>
      </c>
      <c r="B293" s="625" t="s">
        <v>1722</v>
      </c>
      <c r="C293" s="625" t="s">
        <v>2721</v>
      </c>
      <c r="D293" s="24"/>
      <c r="E293" s="123"/>
      <c r="F293" s="123"/>
      <c r="G293" s="123"/>
      <c r="H293" s="24"/>
      <c r="I293" s="24"/>
      <c r="J293" s="24"/>
      <c r="K293" s="24"/>
      <c r="L293" s="24"/>
      <c r="M293" s="14">
        <f t="shared" si="20"/>
        <v>0</v>
      </c>
      <c r="N293" s="70">
        <f t="shared" si="21"/>
        <v>0</v>
      </c>
      <c r="O293" s="71"/>
      <c r="P293" s="70">
        <f t="shared" si="22"/>
        <v>0</v>
      </c>
      <c r="Q293" s="72"/>
      <c r="R293" s="70">
        <f t="shared" si="23"/>
        <v>0</v>
      </c>
      <c r="S293" s="67"/>
      <c r="T293" s="73" t="str">
        <f t="shared" si="24"/>
        <v>Juin</v>
      </c>
    </row>
    <row r="294" spans="1:20" ht="18.75">
      <c r="A294" s="13">
        <v>287</v>
      </c>
      <c r="B294" s="625" t="s">
        <v>1727</v>
      </c>
      <c r="C294" s="625" t="s">
        <v>2550</v>
      </c>
      <c r="D294" s="24"/>
      <c r="E294" s="123"/>
      <c r="F294" s="123"/>
      <c r="G294" s="123"/>
      <c r="H294" s="24"/>
      <c r="I294" s="24"/>
      <c r="J294" s="24"/>
      <c r="K294" s="24"/>
      <c r="L294" s="24"/>
      <c r="M294" s="14">
        <f t="shared" si="20"/>
        <v>0</v>
      </c>
      <c r="N294" s="70">
        <f t="shared" si="21"/>
        <v>0</v>
      </c>
      <c r="O294" s="71"/>
      <c r="P294" s="70">
        <f t="shared" si="22"/>
        <v>0</v>
      </c>
      <c r="Q294" s="72"/>
      <c r="R294" s="70">
        <f t="shared" si="23"/>
        <v>0</v>
      </c>
      <c r="S294" s="67"/>
      <c r="T294" s="73" t="str">
        <f t="shared" si="24"/>
        <v>Juin</v>
      </c>
    </row>
    <row r="295" spans="1:20" ht="18.75">
      <c r="A295" s="13">
        <v>288</v>
      </c>
      <c r="B295" s="625" t="s">
        <v>2722</v>
      </c>
      <c r="C295" s="625" t="s">
        <v>2723</v>
      </c>
      <c r="D295" s="24"/>
      <c r="E295" s="123"/>
      <c r="F295" s="123"/>
      <c r="G295" s="123"/>
      <c r="H295" s="24"/>
      <c r="I295" s="24"/>
      <c r="J295" s="24"/>
      <c r="K295" s="24"/>
      <c r="L295" s="24"/>
      <c r="M295" s="14">
        <f t="shared" si="20"/>
        <v>0</v>
      </c>
      <c r="N295" s="70">
        <f t="shared" si="21"/>
        <v>0</v>
      </c>
      <c r="O295" s="71"/>
      <c r="P295" s="70">
        <f t="shared" si="22"/>
        <v>0</v>
      </c>
      <c r="Q295" s="72"/>
      <c r="R295" s="70">
        <f t="shared" si="23"/>
        <v>0</v>
      </c>
      <c r="S295" s="67"/>
      <c r="T295" s="73" t="str">
        <f t="shared" si="24"/>
        <v>Juin</v>
      </c>
    </row>
    <row r="296" spans="1:20" ht="18.75">
      <c r="A296" s="13">
        <v>289</v>
      </c>
      <c r="B296" s="625" t="s">
        <v>2724</v>
      </c>
      <c r="C296" s="625" t="s">
        <v>2725</v>
      </c>
      <c r="D296" s="24"/>
      <c r="E296" s="123"/>
      <c r="F296" s="123"/>
      <c r="G296" s="123"/>
      <c r="H296" s="24"/>
      <c r="I296" s="24"/>
      <c r="J296" s="24"/>
      <c r="K296" s="24"/>
      <c r="L296" s="24"/>
      <c r="M296" s="14">
        <f t="shared" si="20"/>
        <v>0</v>
      </c>
      <c r="N296" s="70">
        <f t="shared" si="21"/>
        <v>0</v>
      </c>
      <c r="O296" s="71"/>
      <c r="P296" s="70">
        <f t="shared" si="22"/>
        <v>0</v>
      </c>
      <c r="Q296" s="72"/>
      <c r="R296" s="70">
        <f t="shared" si="23"/>
        <v>0</v>
      </c>
      <c r="S296" s="67"/>
      <c r="T296" s="73" t="str">
        <f t="shared" si="24"/>
        <v>Juin</v>
      </c>
    </row>
    <row r="297" spans="1:20" ht="18.75">
      <c r="A297" s="13">
        <v>290</v>
      </c>
      <c r="B297" s="625" t="s">
        <v>1741</v>
      </c>
      <c r="C297" s="625" t="s">
        <v>2726</v>
      </c>
      <c r="D297" s="24"/>
      <c r="E297" s="123"/>
      <c r="F297" s="123"/>
      <c r="G297" s="123"/>
      <c r="H297" s="24"/>
      <c r="I297" s="24"/>
      <c r="J297" s="24"/>
      <c r="K297" s="24"/>
      <c r="L297" s="24"/>
      <c r="M297" s="14">
        <f t="shared" si="20"/>
        <v>0</v>
      </c>
      <c r="N297" s="70">
        <f t="shared" si="21"/>
        <v>0</v>
      </c>
      <c r="O297" s="71"/>
      <c r="P297" s="70">
        <f t="shared" si="22"/>
        <v>0</v>
      </c>
      <c r="Q297" s="72"/>
      <c r="R297" s="70">
        <f t="shared" si="23"/>
        <v>0</v>
      </c>
      <c r="S297" s="67"/>
      <c r="T297" s="73" t="str">
        <f t="shared" si="24"/>
        <v>Juin</v>
      </c>
    </row>
    <row r="298" spans="1:20" ht="18.75">
      <c r="A298" s="13">
        <v>291</v>
      </c>
      <c r="B298" s="625" t="s">
        <v>2727</v>
      </c>
      <c r="C298" s="625" t="s">
        <v>2728</v>
      </c>
      <c r="D298" s="24"/>
      <c r="E298" s="123"/>
      <c r="F298" s="123"/>
      <c r="G298" s="123"/>
      <c r="H298" s="24"/>
      <c r="I298" s="24"/>
      <c r="J298" s="24"/>
      <c r="K298" s="24"/>
      <c r="L298" s="24"/>
      <c r="M298" s="14">
        <f t="shared" si="20"/>
        <v>0</v>
      </c>
      <c r="N298" s="70">
        <f t="shared" si="21"/>
        <v>0</v>
      </c>
      <c r="O298" s="71"/>
      <c r="P298" s="70">
        <f t="shared" si="22"/>
        <v>0</v>
      </c>
      <c r="Q298" s="72"/>
      <c r="R298" s="70">
        <f t="shared" si="23"/>
        <v>0</v>
      </c>
      <c r="S298" s="67"/>
      <c r="T298" s="73" t="str">
        <f t="shared" si="24"/>
        <v>Juin</v>
      </c>
    </row>
    <row r="299" spans="1:20" ht="18.75">
      <c r="A299" s="13">
        <v>292</v>
      </c>
      <c r="B299" s="625" t="s">
        <v>2729</v>
      </c>
      <c r="C299" s="625" t="s">
        <v>2693</v>
      </c>
      <c r="D299" s="24"/>
      <c r="E299" s="123"/>
      <c r="F299" s="123"/>
      <c r="G299" s="123"/>
      <c r="H299" s="24"/>
      <c r="I299" s="24"/>
      <c r="J299" s="24"/>
      <c r="K299" s="24"/>
      <c r="L299" s="24"/>
      <c r="M299" s="14">
        <f t="shared" si="20"/>
        <v>0</v>
      </c>
      <c r="N299" s="70">
        <f t="shared" si="21"/>
        <v>0</v>
      </c>
      <c r="O299" s="71"/>
      <c r="P299" s="70">
        <f t="shared" si="22"/>
        <v>0</v>
      </c>
      <c r="Q299" s="72"/>
      <c r="R299" s="70">
        <f t="shared" si="23"/>
        <v>0</v>
      </c>
      <c r="S299" s="67"/>
      <c r="T299" s="73" t="str">
        <f t="shared" si="24"/>
        <v>Juin</v>
      </c>
    </row>
    <row r="300" spans="1:20" ht="18.75">
      <c r="A300" s="13">
        <v>293</v>
      </c>
      <c r="B300" s="625" t="s">
        <v>1753</v>
      </c>
      <c r="C300" s="625" t="s">
        <v>2730</v>
      </c>
      <c r="D300" s="24"/>
      <c r="E300" s="123"/>
      <c r="F300" s="123"/>
      <c r="G300" s="123"/>
      <c r="H300" s="24"/>
      <c r="I300" s="24"/>
      <c r="J300" s="24"/>
      <c r="K300" s="24"/>
      <c r="L300" s="24"/>
      <c r="M300" s="14">
        <f t="shared" si="20"/>
        <v>0</v>
      </c>
      <c r="N300" s="70">
        <f t="shared" si="21"/>
        <v>0</v>
      </c>
      <c r="O300" s="71"/>
      <c r="P300" s="70">
        <f t="shared" si="22"/>
        <v>0</v>
      </c>
      <c r="Q300" s="72"/>
      <c r="R300" s="70">
        <f t="shared" si="23"/>
        <v>0</v>
      </c>
      <c r="S300" s="67"/>
      <c r="T300" s="73" t="str">
        <f t="shared" si="24"/>
        <v>Juin</v>
      </c>
    </row>
    <row r="301" spans="1:20" ht="18.75">
      <c r="A301" s="13">
        <v>294</v>
      </c>
      <c r="B301" s="625" t="s">
        <v>2731</v>
      </c>
      <c r="C301" s="625" t="s">
        <v>2732</v>
      </c>
      <c r="D301" s="24"/>
      <c r="E301" s="123"/>
      <c r="F301" s="123"/>
      <c r="G301" s="123"/>
      <c r="H301" s="24"/>
      <c r="I301" s="24"/>
      <c r="J301" s="24"/>
      <c r="K301" s="24"/>
      <c r="L301" s="24"/>
      <c r="M301" s="14">
        <f t="shared" si="20"/>
        <v>0</v>
      </c>
      <c r="N301" s="70">
        <f t="shared" si="21"/>
        <v>0</v>
      </c>
      <c r="O301" s="71"/>
      <c r="P301" s="70">
        <f t="shared" si="22"/>
        <v>0</v>
      </c>
      <c r="Q301" s="72"/>
      <c r="R301" s="70">
        <f t="shared" si="23"/>
        <v>0</v>
      </c>
      <c r="S301" s="67"/>
      <c r="T301" s="73" t="str">
        <f t="shared" si="24"/>
        <v>Juin</v>
      </c>
    </row>
    <row r="302" spans="1:20" ht="19.5" thickBot="1">
      <c r="A302" s="13">
        <v>295</v>
      </c>
      <c r="B302" s="625" t="s">
        <v>2733</v>
      </c>
      <c r="C302" s="625" t="s">
        <v>2734</v>
      </c>
      <c r="D302" s="24"/>
      <c r="E302" s="125"/>
      <c r="F302" s="125"/>
      <c r="G302" s="125"/>
      <c r="H302" s="24"/>
      <c r="I302" s="24"/>
      <c r="J302" s="24"/>
      <c r="K302" s="24"/>
      <c r="L302" s="24"/>
      <c r="M302" s="14">
        <f t="shared" si="20"/>
        <v>0</v>
      </c>
      <c r="N302" s="70">
        <f t="shared" si="21"/>
        <v>0</v>
      </c>
      <c r="O302" s="71"/>
      <c r="P302" s="70">
        <f t="shared" si="22"/>
        <v>0</v>
      </c>
      <c r="Q302" s="72"/>
      <c r="R302" s="70">
        <f t="shared" si="23"/>
        <v>0</v>
      </c>
      <c r="S302" s="67"/>
      <c r="T302" s="73" t="str">
        <f t="shared" si="24"/>
        <v>Juin</v>
      </c>
    </row>
    <row r="303" spans="1:20" ht="19.5" thickBot="1">
      <c r="A303" s="13">
        <v>296</v>
      </c>
      <c r="B303" s="625" t="s">
        <v>2735</v>
      </c>
      <c r="C303" s="625" t="s">
        <v>2565</v>
      </c>
      <c r="D303" s="24"/>
      <c r="E303" s="126"/>
      <c r="F303" s="126"/>
      <c r="G303" s="126"/>
      <c r="H303" s="24"/>
      <c r="I303" s="24"/>
      <c r="J303" s="24"/>
      <c r="K303" s="24"/>
      <c r="L303" s="24"/>
      <c r="M303" s="14">
        <f t="shared" si="20"/>
        <v>0</v>
      </c>
      <c r="N303" s="70">
        <f t="shared" si="21"/>
        <v>0</v>
      </c>
      <c r="O303" s="71"/>
      <c r="P303" s="70">
        <f t="shared" si="22"/>
        <v>0</v>
      </c>
      <c r="Q303" s="72"/>
      <c r="R303" s="70">
        <f t="shared" si="23"/>
        <v>0</v>
      </c>
      <c r="S303" s="67"/>
      <c r="T303" s="73" t="str">
        <f t="shared" si="24"/>
        <v>Juin</v>
      </c>
    </row>
    <row r="304" spans="1:20" ht="18.75">
      <c r="A304" s="13">
        <v>297</v>
      </c>
      <c r="B304" s="625" t="s">
        <v>1770</v>
      </c>
      <c r="C304" s="625" t="s">
        <v>2480</v>
      </c>
      <c r="D304" s="24"/>
      <c r="E304" s="122"/>
      <c r="F304" s="123"/>
      <c r="G304" s="122"/>
      <c r="H304" s="24"/>
      <c r="I304" s="24"/>
      <c r="J304" s="24"/>
      <c r="K304" s="24"/>
      <c r="L304" s="24"/>
      <c r="M304" s="14">
        <f t="shared" si="20"/>
        <v>0</v>
      </c>
      <c r="N304" s="70">
        <f t="shared" si="21"/>
        <v>0</v>
      </c>
      <c r="O304" s="71"/>
      <c r="P304" s="70">
        <f t="shared" si="22"/>
        <v>0</v>
      </c>
      <c r="Q304" s="72"/>
      <c r="R304" s="70">
        <f t="shared" si="23"/>
        <v>0</v>
      </c>
      <c r="S304" s="67"/>
      <c r="T304" s="73" t="str">
        <f t="shared" si="24"/>
        <v>Juin</v>
      </c>
    </row>
    <row r="305" spans="1:20" ht="18.75">
      <c r="A305" s="13">
        <v>298</v>
      </c>
      <c r="B305" s="625" t="s">
        <v>2736</v>
      </c>
      <c r="C305" s="625" t="s">
        <v>2737</v>
      </c>
      <c r="D305" s="24"/>
      <c r="E305" s="123"/>
      <c r="F305" s="123"/>
      <c r="G305" s="123"/>
      <c r="H305" s="24"/>
      <c r="I305" s="24"/>
      <c r="J305" s="24"/>
      <c r="K305" s="24"/>
      <c r="L305" s="24"/>
      <c r="M305" s="14">
        <f t="shared" si="20"/>
        <v>0</v>
      </c>
      <c r="N305" s="70">
        <f t="shared" si="21"/>
        <v>0</v>
      </c>
      <c r="O305" s="71"/>
      <c r="P305" s="70">
        <f t="shared" si="22"/>
        <v>0</v>
      </c>
      <c r="Q305" s="72"/>
      <c r="R305" s="70">
        <f t="shared" si="23"/>
        <v>0</v>
      </c>
      <c r="S305" s="67"/>
      <c r="T305" s="73" t="str">
        <f t="shared" si="24"/>
        <v>Juin</v>
      </c>
    </row>
    <row r="306" spans="1:20" ht="18.75">
      <c r="A306" s="13">
        <v>299</v>
      </c>
      <c r="B306" s="625" t="s">
        <v>1778</v>
      </c>
      <c r="C306" s="625" t="s">
        <v>2463</v>
      </c>
      <c r="D306" s="24"/>
      <c r="E306" s="123"/>
      <c r="F306" s="123"/>
      <c r="G306" s="123"/>
      <c r="H306" s="24"/>
      <c r="I306" s="24"/>
      <c r="J306" s="24"/>
      <c r="K306" s="24"/>
      <c r="L306" s="24"/>
      <c r="M306" s="14">
        <f t="shared" si="20"/>
        <v>0</v>
      </c>
      <c r="N306" s="70">
        <f t="shared" si="21"/>
        <v>0</v>
      </c>
      <c r="O306" s="71"/>
      <c r="P306" s="70">
        <f t="shared" si="22"/>
        <v>0</v>
      </c>
      <c r="Q306" s="72"/>
      <c r="R306" s="70">
        <f t="shared" si="23"/>
        <v>0</v>
      </c>
      <c r="S306" s="67"/>
      <c r="T306" s="73" t="str">
        <f t="shared" si="24"/>
        <v>Juin</v>
      </c>
    </row>
    <row r="307" spans="1:20" ht="18.75">
      <c r="A307" s="13">
        <v>300</v>
      </c>
      <c r="B307" s="625" t="s">
        <v>2738</v>
      </c>
      <c r="C307" s="625" t="s">
        <v>2610</v>
      </c>
      <c r="D307" s="24"/>
      <c r="E307" s="123"/>
      <c r="F307" s="123"/>
      <c r="G307" s="123"/>
      <c r="H307" s="24"/>
      <c r="I307" s="24"/>
      <c r="J307" s="24"/>
      <c r="K307" s="24"/>
      <c r="L307" s="24"/>
      <c r="M307" s="14">
        <f t="shared" si="20"/>
        <v>0</v>
      </c>
      <c r="N307" s="70">
        <f t="shared" si="21"/>
        <v>0</v>
      </c>
      <c r="O307" s="71"/>
      <c r="P307" s="70">
        <f t="shared" si="22"/>
        <v>0</v>
      </c>
      <c r="Q307" s="72"/>
      <c r="R307" s="70">
        <f t="shared" si="23"/>
        <v>0</v>
      </c>
      <c r="S307" s="67"/>
      <c r="T307" s="73" t="str">
        <f t="shared" si="24"/>
        <v>Juin</v>
      </c>
    </row>
    <row r="308" spans="1:20" ht="18.75">
      <c r="A308" s="13">
        <v>301</v>
      </c>
      <c r="B308" s="625" t="s">
        <v>2739</v>
      </c>
      <c r="C308" s="625" t="s">
        <v>2740</v>
      </c>
      <c r="D308" s="24"/>
      <c r="E308" s="123"/>
      <c r="F308" s="123"/>
      <c r="G308" s="123"/>
      <c r="H308" s="24"/>
      <c r="I308" s="24"/>
      <c r="J308" s="24"/>
      <c r="K308" s="24"/>
      <c r="L308" s="24"/>
      <c r="M308" s="14">
        <f t="shared" si="20"/>
        <v>0</v>
      </c>
      <c r="N308" s="70">
        <f t="shared" si="21"/>
        <v>0</v>
      </c>
      <c r="O308" s="71"/>
      <c r="P308" s="70">
        <f t="shared" si="22"/>
        <v>0</v>
      </c>
      <c r="Q308" s="72"/>
      <c r="R308" s="70">
        <f t="shared" si="23"/>
        <v>0</v>
      </c>
      <c r="S308" s="67"/>
      <c r="T308" s="73" t="str">
        <f t="shared" si="24"/>
        <v>Juin</v>
      </c>
    </row>
    <row r="309" spans="1:20" ht="18.75">
      <c r="A309" s="13">
        <v>302</v>
      </c>
      <c r="B309" s="625" t="s">
        <v>1790</v>
      </c>
      <c r="C309" s="625" t="s">
        <v>2741</v>
      </c>
      <c r="D309" s="24"/>
      <c r="E309" s="123"/>
      <c r="F309" s="123"/>
      <c r="G309" s="123"/>
      <c r="H309" s="24"/>
      <c r="I309" s="24"/>
      <c r="J309" s="24"/>
      <c r="K309" s="24"/>
      <c r="L309" s="24"/>
      <c r="M309" s="14">
        <f t="shared" si="20"/>
        <v>0</v>
      </c>
      <c r="N309" s="70">
        <f t="shared" si="21"/>
        <v>0</v>
      </c>
      <c r="O309" s="71"/>
      <c r="P309" s="70">
        <f t="shared" si="22"/>
        <v>0</v>
      </c>
      <c r="Q309" s="72"/>
      <c r="R309" s="70">
        <f t="shared" si="23"/>
        <v>0</v>
      </c>
      <c r="S309" s="67"/>
      <c r="T309" s="73" t="str">
        <f t="shared" si="24"/>
        <v>Juin</v>
      </c>
    </row>
    <row r="310" spans="1:20" ht="18.75">
      <c r="A310" s="13">
        <v>303</v>
      </c>
      <c r="B310" s="625" t="s">
        <v>1794</v>
      </c>
      <c r="C310" s="625" t="s">
        <v>2742</v>
      </c>
      <c r="D310" s="24"/>
      <c r="E310" s="123"/>
      <c r="F310" s="123"/>
      <c r="G310" s="123"/>
      <c r="H310" s="24"/>
      <c r="I310" s="24"/>
      <c r="J310" s="24"/>
      <c r="K310" s="24"/>
      <c r="L310" s="24"/>
      <c r="M310" s="14">
        <f t="shared" si="20"/>
        <v>0</v>
      </c>
      <c r="N310" s="70">
        <f t="shared" si="21"/>
        <v>0</v>
      </c>
      <c r="O310" s="71"/>
      <c r="P310" s="70">
        <f t="shared" si="22"/>
        <v>0</v>
      </c>
      <c r="Q310" s="72"/>
      <c r="R310" s="70">
        <f t="shared" si="23"/>
        <v>0</v>
      </c>
      <c r="S310" s="67"/>
      <c r="T310" s="73" t="str">
        <f t="shared" si="24"/>
        <v>Juin</v>
      </c>
    </row>
    <row r="311" spans="1:20" ht="18.75">
      <c r="A311" s="13">
        <v>304</v>
      </c>
      <c r="B311" s="625" t="s">
        <v>2743</v>
      </c>
      <c r="C311" s="625" t="s">
        <v>2744</v>
      </c>
      <c r="D311" s="24"/>
      <c r="E311" s="123"/>
      <c r="F311" s="123"/>
      <c r="G311" s="123"/>
      <c r="H311" s="24"/>
      <c r="I311" s="24"/>
      <c r="J311" s="24"/>
      <c r="K311" s="24"/>
      <c r="L311" s="24"/>
      <c r="M311" s="14">
        <f t="shared" si="20"/>
        <v>0</v>
      </c>
      <c r="N311" s="70">
        <f t="shared" si="21"/>
        <v>0</v>
      </c>
      <c r="O311" s="71"/>
      <c r="P311" s="70">
        <f t="shared" si="22"/>
        <v>0</v>
      </c>
      <c r="Q311" s="72"/>
      <c r="R311" s="70">
        <f t="shared" si="23"/>
        <v>0</v>
      </c>
      <c r="S311" s="67"/>
      <c r="T311" s="73" t="str">
        <f t="shared" si="24"/>
        <v>Juin</v>
      </c>
    </row>
    <row r="312" spans="1:20" ht="18.75">
      <c r="A312" s="13">
        <v>305</v>
      </c>
      <c r="B312" s="625" t="s">
        <v>290</v>
      </c>
      <c r="C312" s="625" t="s">
        <v>2745</v>
      </c>
      <c r="D312" s="24"/>
      <c r="E312" s="123"/>
      <c r="F312" s="123"/>
      <c r="G312" s="123"/>
      <c r="H312" s="24"/>
      <c r="I312" s="24"/>
      <c r="J312" s="24"/>
      <c r="K312" s="24"/>
      <c r="L312" s="24"/>
      <c r="M312" s="14">
        <f t="shared" si="20"/>
        <v>0</v>
      </c>
      <c r="N312" s="70">
        <f t="shared" si="21"/>
        <v>0</v>
      </c>
      <c r="O312" s="71"/>
      <c r="P312" s="70">
        <f t="shared" si="22"/>
        <v>0</v>
      </c>
      <c r="Q312" s="72"/>
      <c r="R312" s="70">
        <f t="shared" si="23"/>
        <v>0</v>
      </c>
      <c r="S312" s="67"/>
      <c r="T312" s="73" t="str">
        <f t="shared" si="24"/>
        <v>Juin</v>
      </c>
    </row>
    <row r="313" spans="1:20" ht="18.75">
      <c r="A313" s="13">
        <v>306</v>
      </c>
      <c r="B313" s="625" t="s">
        <v>2746</v>
      </c>
      <c r="C313" s="625" t="s">
        <v>2747</v>
      </c>
      <c r="D313" s="24"/>
      <c r="E313" s="123"/>
      <c r="F313" s="123"/>
      <c r="G313" s="123"/>
      <c r="H313" s="24"/>
      <c r="I313" s="24"/>
      <c r="J313" s="24"/>
      <c r="K313" s="24"/>
      <c r="L313" s="24"/>
      <c r="M313" s="14">
        <f t="shared" si="20"/>
        <v>0</v>
      </c>
      <c r="N313" s="70">
        <f t="shared" si="21"/>
        <v>0</v>
      </c>
      <c r="O313" s="71"/>
      <c r="P313" s="70">
        <f t="shared" si="22"/>
        <v>0</v>
      </c>
      <c r="Q313" s="72"/>
      <c r="R313" s="70">
        <f t="shared" si="23"/>
        <v>0</v>
      </c>
      <c r="S313" s="67"/>
      <c r="T313" s="73" t="str">
        <f t="shared" si="24"/>
        <v>Juin</v>
      </c>
    </row>
    <row r="314" spans="1:20" ht="18.75">
      <c r="A314" s="13">
        <v>307</v>
      </c>
      <c r="B314" s="625" t="s">
        <v>2748</v>
      </c>
      <c r="C314" s="625" t="s">
        <v>2749</v>
      </c>
      <c r="D314" s="24"/>
      <c r="E314" s="123"/>
      <c r="F314" s="123"/>
      <c r="G314" s="123"/>
      <c r="H314" s="24"/>
      <c r="I314" s="24"/>
      <c r="J314" s="24"/>
      <c r="K314" s="24"/>
      <c r="L314" s="24"/>
      <c r="M314" s="14">
        <f t="shared" si="20"/>
        <v>0</v>
      </c>
      <c r="N314" s="70">
        <f t="shared" si="21"/>
        <v>0</v>
      </c>
      <c r="O314" s="71"/>
      <c r="P314" s="70">
        <f t="shared" si="22"/>
        <v>0</v>
      </c>
      <c r="Q314" s="72"/>
      <c r="R314" s="70">
        <f t="shared" si="23"/>
        <v>0</v>
      </c>
      <c r="S314" s="67"/>
      <c r="T314" s="73" t="str">
        <f t="shared" si="24"/>
        <v>Juin</v>
      </c>
    </row>
    <row r="315" spans="1:20" ht="18.75">
      <c r="A315" s="13">
        <v>308</v>
      </c>
      <c r="B315" s="625" t="s">
        <v>292</v>
      </c>
      <c r="C315" s="625" t="s">
        <v>2431</v>
      </c>
      <c r="D315" s="24"/>
      <c r="E315" s="123"/>
      <c r="F315" s="123"/>
      <c r="G315" s="123"/>
      <c r="H315" s="24"/>
      <c r="I315" s="24"/>
      <c r="J315" s="24"/>
      <c r="K315" s="24"/>
      <c r="L315" s="24"/>
      <c r="M315" s="14">
        <f t="shared" si="20"/>
        <v>0</v>
      </c>
      <c r="N315" s="70">
        <f t="shared" si="21"/>
        <v>0</v>
      </c>
      <c r="O315" s="71"/>
      <c r="P315" s="70">
        <f t="shared" si="22"/>
        <v>0</v>
      </c>
      <c r="Q315" s="72"/>
      <c r="R315" s="70">
        <f t="shared" si="23"/>
        <v>0</v>
      </c>
      <c r="S315" s="67"/>
      <c r="T315" s="73" t="str">
        <f t="shared" si="24"/>
        <v>Juin</v>
      </c>
    </row>
    <row r="316" spans="1:20" ht="18.75">
      <c r="A316" s="13">
        <v>309</v>
      </c>
      <c r="B316" s="625" t="s">
        <v>2750</v>
      </c>
      <c r="C316" s="625" t="s">
        <v>2751</v>
      </c>
      <c r="D316" s="24"/>
      <c r="E316" s="123"/>
      <c r="F316" s="123"/>
      <c r="G316" s="123"/>
      <c r="H316" s="24"/>
      <c r="I316" s="24"/>
      <c r="J316" s="24"/>
      <c r="K316" s="24"/>
      <c r="L316" s="24"/>
      <c r="M316" s="14">
        <f t="shared" si="20"/>
        <v>0</v>
      </c>
      <c r="N316" s="70">
        <f t="shared" si="21"/>
        <v>0</v>
      </c>
      <c r="O316" s="71"/>
      <c r="P316" s="70">
        <f t="shared" si="22"/>
        <v>0</v>
      </c>
      <c r="Q316" s="72"/>
      <c r="R316" s="70">
        <f t="shared" si="23"/>
        <v>0</v>
      </c>
      <c r="S316" s="67"/>
      <c r="T316" s="73" t="str">
        <f t="shared" si="24"/>
        <v>Juin</v>
      </c>
    </row>
    <row r="317" spans="1:20" ht="18.75">
      <c r="A317" s="13">
        <v>310</v>
      </c>
      <c r="B317" s="625" t="s">
        <v>1826</v>
      </c>
      <c r="C317" s="625" t="s">
        <v>2598</v>
      </c>
      <c r="D317" s="24"/>
      <c r="E317" s="123"/>
      <c r="F317" s="123"/>
      <c r="G317" s="123"/>
      <c r="H317" s="24"/>
      <c r="I317" s="24"/>
      <c r="J317" s="24"/>
      <c r="K317" s="24"/>
      <c r="L317" s="24"/>
      <c r="M317" s="14">
        <f t="shared" si="20"/>
        <v>0</v>
      </c>
      <c r="N317" s="70">
        <f t="shared" si="21"/>
        <v>0</v>
      </c>
      <c r="O317" s="71"/>
      <c r="P317" s="70">
        <f t="shared" si="22"/>
        <v>0</v>
      </c>
      <c r="Q317" s="72"/>
      <c r="R317" s="70">
        <f t="shared" si="23"/>
        <v>0</v>
      </c>
      <c r="S317" s="67"/>
      <c r="T317" s="73" t="str">
        <f t="shared" si="24"/>
        <v>Juin</v>
      </c>
    </row>
    <row r="318" spans="1:20" ht="18.75">
      <c r="A318" s="13">
        <v>311</v>
      </c>
      <c r="B318" s="625" t="s">
        <v>2752</v>
      </c>
      <c r="C318" s="625" t="s">
        <v>2753</v>
      </c>
      <c r="D318" s="24"/>
      <c r="E318" s="123"/>
      <c r="F318" s="123"/>
      <c r="G318" s="123"/>
      <c r="H318" s="24"/>
      <c r="I318" s="24"/>
      <c r="J318" s="24"/>
      <c r="K318" s="24"/>
      <c r="L318" s="24"/>
      <c r="M318" s="14">
        <f t="shared" si="20"/>
        <v>0</v>
      </c>
      <c r="N318" s="70">
        <f t="shared" si="21"/>
        <v>0</v>
      </c>
      <c r="O318" s="71"/>
      <c r="P318" s="70">
        <f t="shared" si="22"/>
        <v>0</v>
      </c>
      <c r="Q318" s="72"/>
      <c r="R318" s="70">
        <f t="shared" si="23"/>
        <v>0</v>
      </c>
      <c r="S318" s="67"/>
      <c r="T318" s="73" t="str">
        <f t="shared" si="24"/>
        <v>Juin</v>
      </c>
    </row>
    <row r="319" spans="1:20" ht="18.75">
      <c r="A319" s="13">
        <v>312</v>
      </c>
      <c r="B319" s="625" t="s">
        <v>1835</v>
      </c>
      <c r="C319" s="625" t="s">
        <v>2754</v>
      </c>
      <c r="D319" s="24"/>
      <c r="E319" s="123"/>
      <c r="F319" s="123"/>
      <c r="G319" s="123"/>
      <c r="H319" s="24"/>
      <c r="I319" s="24"/>
      <c r="J319" s="24"/>
      <c r="K319" s="24"/>
      <c r="L319" s="24"/>
      <c r="M319" s="14">
        <f t="shared" si="20"/>
        <v>0</v>
      </c>
      <c r="N319" s="70">
        <f t="shared" si="21"/>
        <v>0</v>
      </c>
      <c r="O319" s="71"/>
      <c r="P319" s="70">
        <f t="shared" si="22"/>
        <v>0</v>
      </c>
      <c r="Q319" s="72"/>
      <c r="R319" s="70">
        <f t="shared" si="23"/>
        <v>0</v>
      </c>
      <c r="S319" s="67"/>
      <c r="T319" s="73" t="str">
        <f t="shared" si="24"/>
        <v>Juin</v>
      </c>
    </row>
    <row r="320" spans="1:20" ht="18.75">
      <c r="A320" s="13">
        <v>313</v>
      </c>
      <c r="B320" s="625" t="s">
        <v>2755</v>
      </c>
      <c r="C320" s="625" t="s">
        <v>2756</v>
      </c>
      <c r="D320" s="24"/>
      <c r="E320" s="123"/>
      <c r="F320" s="123"/>
      <c r="G320" s="123"/>
      <c r="H320" s="24"/>
      <c r="I320" s="24"/>
      <c r="J320" s="24"/>
      <c r="K320" s="24"/>
      <c r="L320" s="24"/>
      <c r="M320" s="14">
        <f t="shared" si="20"/>
        <v>0</v>
      </c>
      <c r="N320" s="70">
        <f t="shared" si="21"/>
        <v>0</v>
      </c>
      <c r="O320" s="71"/>
      <c r="P320" s="70">
        <f t="shared" si="22"/>
        <v>0</v>
      </c>
      <c r="Q320" s="72"/>
      <c r="R320" s="70">
        <f t="shared" si="23"/>
        <v>0</v>
      </c>
      <c r="S320" s="67"/>
      <c r="T320" s="73" t="str">
        <f t="shared" si="24"/>
        <v>Juin</v>
      </c>
    </row>
    <row r="321" spans="1:20" ht="18.75">
      <c r="A321" s="13">
        <v>314</v>
      </c>
      <c r="B321" s="625" t="s">
        <v>1843</v>
      </c>
      <c r="C321" s="625" t="s">
        <v>2757</v>
      </c>
      <c r="D321" s="24"/>
      <c r="E321" s="123"/>
      <c r="F321" s="123"/>
      <c r="G321" s="123"/>
      <c r="H321" s="24"/>
      <c r="I321" s="24"/>
      <c r="J321" s="24"/>
      <c r="K321" s="24"/>
      <c r="L321" s="24"/>
      <c r="M321" s="14">
        <f t="shared" si="20"/>
        <v>0</v>
      </c>
      <c r="N321" s="70">
        <f t="shared" si="21"/>
        <v>0</v>
      </c>
      <c r="O321" s="71"/>
      <c r="P321" s="70">
        <f t="shared" si="22"/>
        <v>0</v>
      </c>
      <c r="Q321" s="72"/>
      <c r="R321" s="70">
        <f t="shared" si="23"/>
        <v>0</v>
      </c>
      <c r="S321" s="67"/>
      <c r="T321" s="73" t="str">
        <f t="shared" si="24"/>
        <v>Juin</v>
      </c>
    </row>
    <row r="322" spans="1:20" ht="18.75">
      <c r="A322" s="13">
        <v>315</v>
      </c>
      <c r="B322" s="625" t="s">
        <v>2758</v>
      </c>
      <c r="C322" s="625" t="s">
        <v>2759</v>
      </c>
      <c r="D322" s="24"/>
      <c r="E322" s="123"/>
      <c r="F322" s="123"/>
      <c r="G322" s="123"/>
      <c r="H322" s="24"/>
      <c r="I322" s="24"/>
      <c r="J322" s="24"/>
      <c r="K322" s="24"/>
      <c r="L322" s="24"/>
      <c r="M322" s="14">
        <f t="shared" si="20"/>
        <v>0</v>
      </c>
      <c r="N322" s="70">
        <f t="shared" si="21"/>
        <v>0</v>
      </c>
      <c r="O322" s="71"/>
      <c r="P322" s="70">
        <f t="shared" si="22"/>
        <v>0</v>
      </c>
      <c r="Q322" s="72"/>
      <c r="R322" s="70">
        <f t="shared" si="23"/>
        <v>0</v>
      </c>
      <c r="S322" s="67"/>
      <c r="T322" s="73" t="str">
        <f t="shared" si="24"/>
        <v>Juin</v>
      </c>
    </row>
    <row r="323" spans="1:20" ht="18.75">
      <c r="A323" s="13">
        <v>316</v>
      </c>
      <c r="B323" s="625" t="s">
        <v>297</v>
      </c>
      <c r="C323" s="625" t="s">
        <v>2638</v>
      </c>
      <c r="D323" s="24"/>
      <c r="E323" s="123"/>
      <c r="F323" s="123"/>
      <c r="G323" s="123"/>
      <c r="H323" s="24"/>
      <c r="I323" s="24"/>
      <c r="J323" s="24"/>
      <c r="K323" s="24"/>
      <c r="L323" s="24"/>
      <c r="M323" s="14">
        <f t="shared" si="20"/>
        <v>0</v>
      </c>
      <c r="N323" s="70">
        <f t="shared" si="21"/>
        <v>0</v>
      </c>
      <c r="O323" s="71"/>
      <c r="P323" s="70">
        <f t="shared" si="22"/>
        <v>0</v>
      </c>
      <c r="Q323" s="72"/>
      <c r="R323" s="70">
        <f t="shared" si="23"/>
        <v>0</v>
      </c>
      <c r="S323" s="67"/>
      <c r="T323" s="73" t="str">
        <f t="shared" si="24"/>
        <v>Juin</v>
      </c>
    </row>
    <row r="324" spans="1:20" ht="18.75">
      <c r="A324" s="13">
        <v>317</v>
      </c>
      <c r="B324" s="625" t="s">
        <v>1855</v>
      </c>
      <c r="C324" s="625" t="s">
        <v>2730</v>
      </c>
      <c r="D324" s="24"/>
      <c r="E324" s="123"/>
      <c r="F324" s="123"/>
      <c r="G324" s="123"/>
      <c r="H324" s="24"/>
      <c r="I324" s="24"/>
      <c r="J324" s="24"/>
      <c r="K324" s="24"/>
      <c r="L324" s="24"/>
      <c r="M324" s="14">
        <f t="shared" si="20"/>
        <v>0</v>
      </c>
      <c r="N324" s="70">
        <f t="shared" si="21"/>
        <v>0</v>
      </c>
      <c r="O324" s="71"/>
      <c r="P324" s="70">
        <f t="shared" si="22"/>
        <v>0</v>
      </c>
      <c r="Q324" s="72"/>
      <c r="R324" s="70">
        <f t="shared" si="23"/>
        <v>0</v>
      </c>
      <c r="S324" s="67"/>
      <c r="T324" s="73" t="str">
        <f t="shared" si="24"/>
        <v>Juin</v>
      </c>
    </row>
    <row r="325" spans="1:20" ht="18.75">
      <c r="A325" s="13">
        <v>318</v>
      </c>
      <c r="B325" s="625" t="s">
        <v>2760</v>
      </c>
      <c r="C325" s="625" t="s">
        <v>2761</v>
      </c>
      <c r="D325" s="24"/>
      <c r="E325" s="123"/>
      <c r="F325" s="123"/>
      <c r="G325" s="123"/>
      <c r="H325" s="24"/>
      <c r="I325" s="24"/>
      <c r="J325" s="24"/>
      <c r="K325" s="24"/>
      <c r="L325" s="24"/>
      <c r="M325" s="14">
        <f t="shared" si="20"/>
        <v>0</v>
      </c>
      <c r="N325" s="70">
        <f t="shared" si="21"/>
        <v>0</v>
      </c>
      <c r="O325" s="71"/>
      <c r="P325" s="70">
        <f t="shared" si="22"/>
        <v>0</v>
      </c>
      <c r="Q325" s="72"/>
      <c r="R325" s="70">
        <f t="shared" si="23"/>
        <v>0</v>
      </c>
      <c r="S325" s="67"/>
      <c r="T325" s="73" t="str">
        <f t="shared" si="24"/>
        <v>Juin</v>
      </c>
    </row>
    <row r="326" spans="1:20" ht="18.75">
      <c r="A326" s="13">
        <v>319</v>
      </c>
      <c r="B326" s="625" t="s">
        <v>1865</v>
      </c>
      <c r="C326" s="625" t="s">
        <v>2762</v>
      </c>
      <c r="D326" s="24"/>
      <c r="E326" s="123"/>
      <c r="F326" s="123"/>
      <c r="G326" s="123"/>
      <c r="H326" s="24"/>
      <c r="I326" s="24"/>
      <c r="J326" s="24"/>
      <c r="K326" s="24"/>
      <c r="L326" s="24"/>
      <c r="M326" s="14">
        <f t="shared" si="20"/>
        <v>0</v>
      </c>
      <c r="N326" s="70">
        <f t="shared" si="21"/>
        <v>0</v>
      </c>
      <c r="O326" s="71"/>
      <c r="P326" s="70">
        <f t="shared" si="22"/>
        <v>0</v>
      </c>
      <c r="Q326" s="72"/>
      <c r="R326" s="70">
        <f t="shared" si="23"/>
        <v>0</v>
      </c>
      <c r="S326" s="67"/>
      <c r="T326" s="73" t="str">
        <f t="shared" si="24"/>
        <v>Juin</v>
      </c>
    </row>
    <row r="327" spans="1:20" ht="18.75">
      <c r="A327" s="13">
        <v>320</v>
      </c>
      <c r="B327" s="625" t="s">
        <v>2763</v>
      </c>
      <c r="C327" s="625" t="s">
        <v>2480</v>
      </c>
      <c r="D327" s="24"/>
      <c r="E327" s="123"/>
      <c r="F327" s="123"/>
      <c r="G327" s="123"/>
      <c r="H327" s="24"/>
      <c r="I327" s="24"/>
      <c r="J327" s="24"/>
      <c r="K327" s="24"/>
      <c r="L327" s="24"/>
      <c r="M327" s="14">
        <f t="shared" si="20"/>
        <v>0</v>
      </c>
      <c r="N327" s="70">
        <f t="shared" si="21"/>
        <v>0</v>
      </c>
      <c r="O327" s="71"/>
      <c r="P327" s="70">
        <f t="shared" si="22"/>
        <v>0</v>
      </c>
      <c r="Q327" s="72"/>
      <c r="R327" s="70">
        <f t="shared" si="23"/>
        <v>0</v>
      </c>
      <c r="S327" s="67"/>
      <c r="T327" s="73" t="str">
        <f t="shared" si="24"/>
        <v>Juin</v>
      </c>
    </row>
    <row r="328" spans="1:20" ht="18.75">
      <c r="A328" s="13">
        <v>321</v>
      </c>
      <c r="B328" s="625" t="s">
        <v>2764</v>
      </c>
      <c r="C328" s="625" t="s">
        <v>2449</v>
      </c>
      <c r="D328" s="24"/>
      <c r="E328" s="123"/>
      <c r="F328" s="123"/>
      <c r="G328" s="123"/>
      <c r="H328" s="24"/>
      <c r="I328" s="24"/>
      <c r="J328" s="24"/>
      <c r="K328" s="24"/>
      <c r="L328" s="24"/>
      <c r="M328" s="14">
        <f t="shared" ref="M328:M391" si="25">IF(AND(ISBLANK(D328),ISBLANK(E328),ISBLANK(F328),ISBLANK(G328),ISBLANK(H328),ISBLANK(I328),ISBLANK(J328),ISBLANK(K328),ISBLANK(L328)),S328/3,AVERAGE(D328:L328))</f>
        <v>0</v>
      </c>
      <c r="N328" s="70">
        <f t="shared" ref="N328:N391" si="26">M328*3</f>
        <v>0</v>
      </c>
      <c r="O328" s="71"/>
      <c r="P328" s="70">
        <f t="shared" ref="P328:P391" si="27">MAX(N328,O328*3)</f>
        <v>0</v>
      </c>
      <c r="Q328" s="72"/>
      <c r="R328" s="70">
        <f t="shared" ref="R328:R391" si="28">MAX(P328,Q328*3)</f>
        <v>0</v>
      </c>
      <c r="S328" s="67"/>
      <c r="T328" s="73" t="str">
        <f t="shared" ref="T328:T391" si="29">IF(ISBLANK(Q328),IF(ISBLANK(O328),"Juin","Synthèse"),"Rattrapage")</f>
        <v>Juin</v>
      </c>
    </row>
    <row r="329" spans="1:20" ht="18.75">
      <c r="A329" s="13">
        <v>322</v>
      </c>
      <c r="B329" s="625" t="s">
        <v>2765</v>
      </c>
      <c r="C329" s="625" t="s">
        <v>2766</v>
      </c>
      <c r="D329" s="24"/>
      <c r="E329" s="123"/>
      <c r="F329" s="123"/>
      <c r="G329" s="123"/>
      <c r="H329" s="24"/>
      <c r="I329" s="24"/>
      <c r="J329" s="24"/>
      <c r="K329" s="24"/>
      <c r="L329" s="24"/>
      <c r="M329" s="14">
        <f t="shared" si="25"/>
        <v>0</v>
      </c>
      <c r="N329" s="70">
        <f t="shared" si="26"/>
        <v>0</v>
      </c>
      <c r="O329" s="71"/>
      <c r="P329" s="70">
        <f t="shared" si="27"/>
        <v>0</v>
      </c>
      <c r="Q329" s="72"/>
      <c r="R329" s="70">
        <f t="shared" si="28"/>
        <v>0</v>
      </c>
      <c r="S329" s="67"/>
      <c r="T329" s="73" t="str">
        <f t="shared" si="29"/>
        <v>Juin</v>
      </c>
    </row>
    <row r="330" spans="1:20" ht="18.75">
      <c r="A330" s="13">
        <v>323</v>
      </c>
      <c r="B330" s="625" t="s">
        <v>1879</v>
      </c>
      <c r="C330" s="625" t="s">
        <v>2767</v>
      </c>
      <c r="D330" s="24"/>
      <c r="E330" s="123"/>
      <c r="F330" s="123"/>
      <c r="G330" s="123"/>
      <c r="H330" s="24"/>
      <c r="I330" s="24"/>
      <c r="J330" s="24"/>
      <c r="K330" s="24"/>
      <c r="L330" s="24"/>
      <c r="M330" s="14">
        <f t="shared" si="25"/>
        <v>0</v>
      </c>
      <c r="N330" s="70">
        <f t="shared" si="26"/>
        <v>0</v>
      </c>
      <c r="O330" s="71"/>
      <c r="P330" s="70">
        <f t="shared" si="27"/>
        <v>0</v>
      </c>
      <c r="Q330" s="72"/>
      <c r="R330" s="70">
        <f t="shared" si="28"/>
        <v>0</v>
      </c>
      <c r="S330" s="67"/>
      <c r="T330" s="73" t="str">
        <f t="shared" si="29"/>
        <v>Juin</v>
      </c>
    </row>
    <row r="331" spans="1:20" ht="18.75">
      <c r="A331" s="13">
        <v>324</v>
      </c>
      <c r="B331" s="625" t="s">
        <v>2768</v>
      </c>
      <c r="C331" s="625" t="s">
        <v>2769</v>
      </c>
      <c r="D331" s="24"/>
      <c r="E331" s="123"/>
      <c r="F331" s="123"/>
      <c r="G331" s="123"/>
      <c r="H331" s="24"/>
      <c r="I331" s="24"/>
      <c r="J331" s="24"/>
      <c r="K331" s="24"/>
      <c r="L331" s="24"/>
      <c r="M331" s="14">
        <f t="shared" si="25"/>
        <v>0</v>
      </c>
      <c r="N331" s="70">
        <f t="shared" si="26"/>
        <v>0</v>
      </c>
      <c r="O331" s="71"/>
      <c r="P331" s="70">
        <f t="shared" si="27"/>
        <v>0</v>
      </c>
      <c r="Q331" s="72"/>
      <c r="R331" s="70">
        <f t="shared" si="28"/>
        <v>0</v>
      </c>
      <c r="S331" s="67"/>
      <c r="T331" s="73" t="str">
        <f t="shared" si="29"/>
        <v>Juin</v>
      </c>
    </row>
    <row r="332" spans="1:20" ht="19.5" thickBot="1">
      <c r="A332" s="13">
        <v>325</v>
      </c>
      <c r="B332" s="625" t="s">
        <v>1883</v>
      </c>
      <c r="C332" s="625" t="s">
        <v>2470</v>
      </c>
      <c r="D332" s="24"/>
      <c r="E332" s="125"/>
      <c r="F332" s="125"/>
      <c r="G332" s="125"/>
      <c r="H332" s="24"/>
      <c r="I332" s="24"/>
      <c r="J332" s="24"/>
      <c r="K332" s="24"/>
      <c r="L332" s="24"/>
      <c r="M332" s="14">
        <f t="shared" si="25"/>
        <v>0</v>
      </c>
      <c r="N332" s="70">
        <f t="shared" si="26"/>
        <v>0</v>
      </c>
      <c r="O332" s="71"/>
      <c r="P332" s="70">
        <f t="shared" si="27"/>
        <v>0</v>
      </c>
      <c r="Q332" s="72"/>
      <c r="R332" s="70">
        <f t="shared" si="28"/>
        <v>0</v>
      </c>
      <c r="S332" s="67"/>
      <c r="T332" s="73" t="str">
        <f t="shared" si="29"/>
        <v>Juin</v>
      </c>
    </row>
    <row r="333" spans="1:20" ht="19.5" thickBot="1">
      <c r="A333" s="13">
        <v>326</v>
      </c>
      <c r="B333" s="625" t="s">
        <v>2770</v>
      </c>
      <c r="C333" s="625" t="s">
        <v>2771</v>
      </c>
      <c r="D333" s="24"/>
      <c r="E333" s="126"/>
      <c r="F333" s="126"/>
      <c r="G333" s="126"/>
      <c r="H333" s="24"/>
      <c r="I333" s="24"/>
      <c r="J333" s="24"/>
      <c r="K333" s="24"/>
      <c r="L333" s="24"/>
      <c r="M333" s="14">
        <f t="shared" si="25"/>
        <v>0</v>
      </c>
      <c r="N333" s="70">
        <f t="shared" si="26"/>
        <v>0</v>
      </c>
      <c r="O333" s="71"/>
      <c r="P333" s="70">
        <f t="shared" si="27"/>
        <v>0</v>
      </c>
      <c r="Q333" s="72"/>
      <c r="R333" s="70">
        <f t="shared" si="28"/>
        <v>0</v>
      </c>
      <c r="S333" s="67"/>
      <c r="T333" s="73" t="str">
        <f t="shared" si="29"/>
        <v>Juin</v>
      </c>
    </row>
    <row r="334" spans="1:20" ht="18.75">
      <c r="A334" s="13">
        <v>327</v>
      </c>
      <c r="B334" s="625" t="s">
        <v>2772</v>
      </c>
      <c r="C334" s="625" t="s">
        <v>2567</v>
      </c>
      <c r="D334" s="24"/>
      <c r="E334" s="122"/>
      <c r="F334" s="123"/>
      <c r="G334" s="122"/>
      <c r="H334" s="24"/>
      <c r="I334" s="24"/>
      <c r="J334" s="24"/>
      <c r="K334" s="24"/>
      <c r="L334" s="24"/>
      <c r="M334" s="14">
        <f t="shared" si="25"/>
        <v>0</v>
      </c>
      <c r="N334" s="70">
        <f t="shared" si="26"/>
        <v>0</v>
      </c>
      <c r="O334" s="71"/>
      <c r="P334" s="70">
        <f t="shared" si="27"/>
        <v>0</v>
      </c>
      <c r="Q334" s="72"/>
      <c r="R334" s="70">
        <f t="shared" si="28"/>
        <v>0</v>
      </c>
      <c r="S334" s="67"/>
      <c r="T334" s="73" t="str">
        <f t="shared" si="29"/>
        <v>Juin</v>
      </c>
    </row>
    <row r="335" spans="1:20" ht="18.75">
      <c r="A335" s="13">
        <v>328</v>
      </c>
      <c r="B335" s="625" t="s">
        <v>2773</v>
      </c>
      <c r="C335" s="625" t="s">
        <v>2643</v>
      </c>
      <c r="D335" s="24"/>
      <c r="E335" s="123"/>
      <c r="F335" s="123"/>
      <c r="G335" s="123"/>
      <c r="H335" s="24"/>
      <c r="I335" s="24"/>
      <c r="J335" s="24"/>
      <c r="K335" s="24"/>
      <c r="L335" s="24"/>
      <c r="M335" s="14">
        <f t="shared" si="25"/>
        <v>0</v>
      </c>
      <c r="N335" s="70">
        <f t="shared" si="26"/>
        <v>0</v>
      </c>
      <c r="O335" s="71"/>
      <c r="P335" s="70">
        <f t="shared" si="27"/>
        <v>0</v>
      </c>
      <c r="Q335" s="72"/>
      <c r="R335" s="70">
        <f t="shared" si="28"/>
        <v>0</v>
      </c>
      <c r="S335" s="67"/>
      <c r="T335" s="73" t="str">
        <f t="shared" si="29"/>
        <v>Juin</v>
      </c>
    </row>
    <row r="336" spans="1:20" ht="18.75">
      <c r="A336" s="13">
        <v>329</v>
      </c>
      <c r="B336" s="625" t="s">
        <v>2774</v>
      </c>
      <c r="C336" s="625" t="s">
        <v>2613</v>
      </c>
      <c r="D336" s="24"/>
      <c r="E336" s="123"/>
      <c r="F336" s="123"/>
      <c r="G336" s="123"/>
      <c r="H336" s="24"/>
      <c r="I336" s="24"/>
      <c r="J336" s="24"/>
      <c r="K336" s="24"/>
      <c r="L336" s="24"/>
      <c r="M336" s="14">
        <f t="shared" si="25"/>
        <v>0</v>
      </c>
      <c r="N336" s="70">
        <f t="shared" si="26"/>
        <v>0</v>
      </c>
      <c r="O336" s="71"/>
      <c r="P336" s="70">
        <f t="shared" si="27"/>
        <v>0</v>
      </c>
      <c r="Q336" s="72"/>
      <c r="R336" s="70">
        <f t="shared" si="28"/>
        <v>0</v>
      </c>
      <c r="S336" s="67"/>
      <c r="T336" s="73" t="str">
        <f t="shared" si="29"/>
        <v>Juin</v>
      </c>
    </row>
    <row r="337" spans="1:20" ht="18.75">
      <c r="A337" s="13">
        <v>330</v>
      </c>
      <c r="B337" s="625" t="s">
        <v>301</v>
      </c>
      <c r="C337" s="625" t="s">
        <v>2585</v>
      </c>
      <c r="D337" s="24"/>
      <c r="E337" s="123"/>
      <c r="F337" s="123"/>
      <c r="G337" s="123"/>
      <c r="H337" s="24"/>
      <c r="I337" s="24"/>
      <c r="J337" s="24"/>
      <c r="K337" s="24"/>
      <c r="L337" s="24"/>
      <c r="M337" s="14">
        <f t="shared" si="25"/>
        <v>0</v>
      </c>
      <c r="N337" s="70">
        <f t="shared" si="26"/>
        <v>0</v>
      </c>
      <c r="O337" s="71"/>
      <c r="P337" s="70">
        <f t="shared" si="27"/>
        <v>0</v>
      </c>
      <c r="Q337" s="72"/>
      <c r="R337" s="70">
        <f t="shared" si="28"/>
        <v>0</v>
      </c>
      <c r="S337" s="67"/>
      <c r="T337" s="73" t="str">
        <f t="shared" si="29"/>
        <v>Juin</v>
      </c>
    </row>
    <row r="338" spans="1:20" ht="18.75">
      <c r="A338" s="13">
        <v>331</v>
      </c>
      <c r="B338" s="625" t="s">
        <v>304</v>
      </c>
      <c r="C338" s="625" t="s">
        <v>2775</v>
      </c>
      <c r="D338" s="24"/>
      <c r="E338" s="123"/>
      <c r="F338" s="123"/>
      <c r="G338" s="123"/>
      <c r="H338" s="24"/>
      <c r="I338" s="24"/>
      <c r="J338" s="24"/>
      <c r="K338" s="24"/>
      <c r="L338" s="24"/>
      <c r="M338" s="14">
        <f t="shared" si="25"/>
        <v>0</v>
      </c>
      <c r="N338" s="70">
        <f t="shared" si="26"/>
        <v>0</v>
      </c>
      <c r="O338" s="71"/>
      <c r="P338" s="70">
        <f t="shared" si="27"/>
        <v>0</v>
      </c>
      <c r="Q338" s="72"/>
      <c r="R338" s="70">
        <f t="shared" si="28"/>
        <v>0</v>
      </c>
      <c r="S338" s="67"/>
      <c r="T338" s="73" t="str">
        <f t="shared" si="29"/>
        <v>Juin</v>
      </c>
    </row>
    <row r="339" spans="1:20" ht="18.75">
      <c r="A339" s="13">
        <v>332</v>
      </c>
      <c r="B339" s="625" t="s">
        <v>2776</v>
      </c>
      <c r="C339" s="625" t="s">
        <v>2777</v>
      </c>
      <c r="D339" s="24"/>
      <c r="E339" s="123"/>
      <c r="F339" s="123"/>
      <c r="G339" s="123"/>
      <c r="H339" s="24"/>
      <c r="I339" s="24"/>
      <c r="J339" s="24"/>
      <c r="K339" s="24"/>
      <c r="L339" s="24"/>
      <c r="M339" s="14">
        <f t="shared" si="25"/>
        <v>0</v>
      </c>
      <c r="N339" s="70">
        <f t="shared" si="26"/>
        <v>0</v>
      </c>
      <c r="O339" s="71"/>
      <c r="P339" s="70">
        <f t="shared" si="27"/>
        <v>0</v>
      </c>
      <c r="Q339" s="72"/>
      <c r="R339" s="70">
        <f t="shared" si="28"/>
        <v>0</v>
      </c>
      <c r="S339" s="67"/>
      <c r="T339" s="73" t="str">
        <f t="shared" si="29"/>
        <v>Juin</v>
      </c>
    </row>
    <row r="340" spans="1:20" ht="18.75">
      <c r="A340" s="13">
        <v>333</v>
      </c>
      <c r="B340" s="625" t="s">
        <v>2778</v>
      </c>
      <c r="C340" s="625" t="s">
        <v>2474</v>
      </c>
      <c r="D340" s="24"/>
      <c r="E340" s="123"/>
      <c r="F340" s="123"/>
      <c r="G340" s="123"/>
      <c r="H340" s="24"/>
      <c r="I340" s="24"/>
      <c r="J340" s="24"/>
      <c r="K340" s="24"/>
      <c r="L340" s="24"/>
      <c r="M340" s="14">
        <f t="shared" si="25"/>
        <v>0</v>
      </c>
      <c r="N340" s="70">
        <f t="shared" si="26"/>
        <v>0</v>
      </c>
      <c r="O340" s="71"/>
      <c r="P340" s="70">
        <f t="shared" si="27"/>
        <v>0</v>
      </c>
      <c r="Q340" s="72"/>
      <c r="R340" s="70">
        <f t="shared" si="28"/>
        <v>0</v>
      </c>
      <c r="S340" s="67"/>
      <c r="T340" s="73" t="str">
        <f t="shared" si="29"/>
        <v>Juin</v>
      </c>
    </row>
    <row r="341" spans="1:20" ht="18.75">
      <c r="A341" s="13">
        <v>334</v>
      </c>
      <c r="B341" s="625" t="s">
        <v>2778</v>
      </c>
      <c r="C341" s="625" t="s">
        <v>2779</v>
      </c>
      <c r="D341" s="24"/>
      <c r="E341" s="123"/>
      <c r="F341" s="123"/>
      <c r="G341" s="123"/>
      <c r="H341" s="24"/>
      <c r="I341" s="24"/>
      <c r="J341" s="24"/>
      <c r="K341" s="24"/>
      <c r="L341" s="24"/>
      <c r="M341" s="14">
        <f t="shared" si="25"/>
        <v>0</v>
      </c>
      <c r="N341" s="70">
        <f t="shared" si="26"/>
        <v>0</v>
      </c>
      <c r="O341" s="71"/>
      <c r="P341" s="70">
        <f t="shared" si="27"/>
        <v>0</v>
      </c>
      <c r="Q341" s="72"/>
      <c r="R341" s="70">
        <f t="shared" si="28"/>
        <v>0</v>
      </c>
      <c r="S341" s="67"/>
      <c r="T341" s="73" t="str">
        <f t="shared" si="29"/>
        <v>Juin</v>
      </c>
    </row>
    <row r="342" spans="1:20" ht="18.75">
      <c r="A342" s="13">
        <v>335</v>
      </c>
      <c r="B342" s="625" t="s">
        <v>2780</v>
      </c>
      <c r="C342" s="625" t="s">
        <v>2781</v>
      </c>
      <c r="D342" s="24"/>
      <c r="E342" s="123"/>
      <c r="F342" s="123"/>
      <c r="G342" s="123"/>
      <c r="H342" s="24"/>
      <c r="I342" s="24"/>
      <c r="J342" s="24"/>
      <c r="K342" s="24"/>
      <c r="L342" s="24"/>
      <c r="M342" s="14">
        <f t="shared" si="25"/>
        <v>0</v>
      </c>
      <c r="N342" s="70">
        <f t="shared" si="26"/>
        <v>0</v>
      </c>
      <c r="O342" s="71"/>
      <c r="P342" s="70">
        <f t="shared" si="27"/>
        <v>0</v>
      </c>
      <c r="Q342" s="72"/>
      <c r="R342" s="70">
        <f t="shared" si="28"/>
        <v>0</v>
      </c>
      <c r="S342" s="67"/>
      <c r="T342" s="73" t="str">
        <f t="shared" si="29"/>
        <v>Juin</v>
      </c>
    </row>
    <row r="343" spans="1:20" ht="18.75">
      <c r="A343" s="13">
        <v>336</v>
      </c>
      <c r="B343" s="625" t="s">
        <v>2782</v>
      </c>
      <c r="C343" s="625" t="s">
        <v>2783</v>
      </c>
      <c r="D343" s="24"/>
      <c r="E343" s="123"/>
      <c r="F343" s="123"/>
      <c r="G343" s="123"/>
      <c r="H343" s="24"/>
      <c r="I343" s="24"/>
      <c r="J343" s="24"/>
      <c r="K343" s="24"/>
      <c r="L343" s="24"/>
      <c r="M343" s="14">
        <f t="shared" si="25"/>
        <v>0</v>
      </c>
      <c r="N343" s="70">
        <f t="shared" si="26"/>
        <v>0</v>
      </c>
      <c r="O343" s="71"/>
      <c r="P343" s="70">
        <f t="shared" si="27"/>
        <v>0</v>
      </c>
      <c r="Q343" s="72"/>
      <c r="R343" s="70">
        <f t="shared" si="28"/>
        <v>0</v>
      </c>
      <c r="S343" s="67"/>
      <c r="T343" s="73" t="str">
        <f t="shared" si="29"/>
        <v>Juin</v>
      </c>
    </row>
    <row r="344" spans="1:20" ht="18.75">
      <c r="A344" s="13">
        <v>337</v>
      </c>
      <c r="B344" s="625" t="s">
        <v>2784</v>
      </c>
      <c r="C344" s="625" t="s">
        <v>2785</v>
      </c>
      <c r="D344" s="24"/>
      <c r="E344" s="123"/>
      <c r="F344" s="123"/>
      <c r="G344" s="123"/>
      <c r="H344" s="24"/>
      <c r="I344" s="24"/>
      <c r="J344" s="24"/>
      <c r="K344" s="24"/>
      <c r="L344" s="24"/>
      <c r="M344" s="14">
        <f t="shared" si="25"/>
        <v>0</v>
      </c>
      <c r="N344" s="70">
        <f t="shared" si="26"/>
        <v>0</v>
      </c>
      <c r="O344" s="71"/>
      <c r="P344" s="70">
        <f t="shared" si="27"/>
        <v>0</v>
      </c>
      <c r="Q344" s="72"/>
      <c r="R344" s="70">
        <f t="shared" si="28"/>
        <v>0</v>
      </c>
      <c r="S344" s="67"/>
      <c r="T344" s="73" t="str">
        <f t="shared" si="29"/>
        <v>Juin</v>
      </c>
    </row>
    <row r="345" spans="1:20" ht="18.75">
      <c r="A345" s="13">
        <v>338</v>
      </c>
      <c r="B345" s="625" t="s">
        <v>308</v>
      </c>
      <c r="C345" s="625" t="s">
        <v>2786</v>
      </c>
      <c r="D345" s="24"/>
      <c r="E345" s="123"/>
      <c r="F345" s="123"/>
      <c r="G345" s="123"/>
      <c r="H345" s="24"/>
      <c r="I345" s="24"/>
      <c r="J345" s="24"/>
      <c r="K345" s="24"/>
      <c r="L345" s="24"/>
      <c r="M345" s="14">
        <f t="shared" si="25"/>
        <v>0</v>
      </c>
      <c r="N345" s="70">
        <f t="shared" si="26"/>
        <v>0</v>
      </c>
      <c r="O345" s="71"/>
      <c r="P345" s="70">
        <f t="shared" si="27"/>
        <v>0</v>
      </c>
      <c r="Q345" s="72"/>
      <c r="R345" s="70">
        <f t="shared" si="28"/>
        <v>0</v>
      </c>
      <c r="S345" s="67"/>
      <c r="T345" s="73" t="str">
        <f t="shared" si="29"/>
        <v>Juin</v>
      </c>
    </row>
    <row r="346" spans="1:20" ht="18.75">
      <c r="A346" s="13">
        <v>339</v>
      </c>
      <c r="B346" s="625" t="s">
        <v>308</v>
      </c>
      <c r="C346" s="625" t="s">
        <v>2596</v>
      </c>
      <c r="D346" s="24"/>
      <c r="E346" s="123"/>
      <c r="F346" s="123"/>
      <c r="G346" s="123"/>
      <c r="H346" s="24"/>
      <c r="I346" s="24"/>
      <c r="J346" s="24"/>
      <c r="K346" s="24"/>
      <c r="L346" s="24"/>
      <c r="M346" s="14">
        <f t="shared" si="25"/>
        <v>0</v>
      </c>
      <c r="N346" s="70">
        <f t="shared" si="26"/>
        <v>0</v>
      </c>
      <c r="O346" s="71"/>
      <c r="P346" s="70">
        <f t="shared" si="27"/>
        <v>0</v>
      </c>
      <c r="Q346" s="72"/>
      <c r="R346" s="70">
        <f t="shared" si="28"/>
        <v>0</v>
      </c>
      <c r="S346" s="67"/>
      <c r="T346" s="73" t="str">
        <f t="shared" si="29"/>
        <v>Juin</v>
      </c>
    </row>
    <row r="347" spans="1:20" ht="18.75">
      <c r="A347" s="13">
        <v>340</v>
      </c>
      <c r="B347" s="625" t="s">
        <v>310</v>
      </c>
      <c r="C347" s="625" t="s">
        <v>2787</v>
      </c>
      <c r="D347" s="24"/>
      <c r="E347" s="123"/>
      <c r="F347" s="123"/>
      <c r="G347" s="123"/>
      <c r="H347" s="24"/>
      <c r="I347" s="24"/>
      <c r="J347" s="24"/>
      <c r="K347" s="24"/>
      <c r="L347" s="24"/>
      <c r="M347" s="14">
        <f t="shared" si="25"/>
        <v>0</v>
      </c>
      <c r="N347" s="70">
        <f t="shared" si="26"/>
        <v>0</v>
      </c>
      <c r="O347" s="71"/>
      <c r="P347" s="70">
        <f t="shared" si="27"/>
        <v>0</v>
      </c>
      <c r="Q347" s="72"/>
      <c r="R347" s="70">
        <f t="shared" si="28"/>
        <v>0</v>
      </c>
      <c r="S347" s="67"/>
      <c r="T347" s="73" t="str">
        <f t="shared" si="29"/>
        <v>Juin</v>
      </c>
    </row>
    <row r="348" spans="1:20" ht="18.75">
      <c r="A348" s="13">
        <v>341</v>
      </c>
      <c r="B348" s="625" t="s">
        <v>311</v>
      </c>
      <c r="C348" s="625" t="s">
        <v>312</v>
      </c>
      <c r="D348" s="24"/>
      <c r="E348" s="123"/>
      <c r="F348" s="123"/>
      <c r="G348" s="123"/>
      <c r="H348" s="24"/>
      <c r="I348" s="24"/>
      <c r="J348" s="24"/>
      <c r="K348" s="24"/>
      <c r="L348" s="24"/>
      <c r="M348" s="14">
        <f t="shared" si="25"/>
        <v>11.333333333333334</v>
      </c>
      <c r="N348" s="70">
        <f t="shared" si="26"/>
        <v>34</v>
      </c>
      <c r="O348" s="71"/>
      <c r="P348" s="70">
        <f t="shared" si="27"/>
        <v>34</v>
      </c>
      <c r="Q348" s="72"/>
      <c r="R348" s="70">
        <f t="shared" si="28"/>
        <v>34</v>
      </c>
      <c r="S348" s="67">
        <v>34</v>
      </c>
      <c r="T348" s="73" t="str">
        <f t="shared" si="29"/>
        <v>Juin</v>
      </c>
    </row>
    <row r="349" spans="1:20" ht="18.75">
      <c r="A349" s="13">
        <v>342</v>
      </c>
      <c r="B349" s="625" t="s">
        <v>1955</v>
      </c>
      <c r="C349" s="625" t="s">
        <v>2788</v>
      </c>
      <c r="D349" s="24"/>
      <c r="E349" s="123"/>
      <c r="F349" s="123"/>
      <c r="G349" s="123"/>
      <c r="H349" s="24"/>
      <c r="I349" s="24"/>
      <c r="J349" s="24"/>
      <c r="K349" s="24"/>
      <c r="L349" s="24"/>
      <c r="M349" s="14">
        <f t="shared" si="25"/>
        <v>0</v>
      </c>
      <c r="N349" s="70">
        <f t="shared" si="26"/>
        <v>0</v>
      </c>
      <c r="O349" s="71"/>
      <c r="P349" s="70">
        <f t="shared" si="27"/>
        <v>0</v>
      </c>
      <c r="Q349" s="72"/>
      <c r="R349" s="70">
        <f t="shared" si="28"/>
        <v>0</v>
      </c>
      <c r="S349" s="67"/>
      <c r="T349" s="73" t="str">
        <f t="shared" si="29"/>
        <v>Juin</v>
      </c>
    </row>
    <row r="350" spans="1:20" ht="18.75">
      <c r="A350" s="13">
        <v>343</v>
      </c>
      <c r="B350" s="625" t="s">
        <v>1960</v>
      </c>
      <c r="C350" s="625" t="s">
        <v>2789</v>
      </c>
      <c r="D350" s="24"/>
      <c r="E350" s="123"/>
      <c r="F350" s="123"/>
      <c r="G350" s="123"/>
      <c r="H350" s="24"/>
      <c r="I350" s="24"/>
      <c r="J350" s="24"/>
      <c r="K350" s="24"/>
      <c r="L350" s="24"/>
      <c r="M350" s="14">
        <f t="shared" si="25"/>
        <v>0</v>
      </c>
      <c r="N350" s="70">
        <f t="shared" si="26"/>
        <v>0</v>
      </c>
      <c r="O350" s="71"/>
      <c r="P350" s="70">
        <f t="shared" si="27"/>
        <v>0</v>
      </c>
      <c r="Q350" s="72"/>
      <c r="R350" s="70">
        <f t="shared" si="28"/>
        <v>0</v>
      </c>
      <c r="S350" s="67"/>
      <c r="T350" s="73" t="str">
        <f t="shared" si="29"/>
        <v>Juin</v>
      </c>
    </row>
    <row r="351" spans="1:20" ht="18.75">
      <c r="A351" s="13">
        <v>344</v>
      </c>
      <c r="B351" s="625" t="s">
        <v>316</v>
      </c>
      <c r="C351" s="625" t="s">
        <v>2790</v>
      </c>
      <c r="D351" s="24"/>
      <c r="E351" s="123"/>
      <c r="F351" s="123"/>
      <c r="G351" s="123"/>
      <c r="H351" s="24"/>
      <c r="I351" s="24"/>
      <c r="J351" s="24"/>
      <c r="K351" s="24"/>
      <c r="L351" s="24"/>
      <c r="M351" s="14">
        <f t="shared" si="25"/>
        <v>0</v>
      </c>
      <c r="N351" s="70">
        <f t="shared" si="26"/>
        <v>0</v>
      </c>
      <c r="O351" s="71"/>
      <c r="P351" s="70">
        <f t="shared" si="27"/>
        <v>0</v>
      </c>
      <c r="Q351" s="72"/>
      <c r="R351" s="70">
        <f t="shared" si="28"/>
        <v>0</v>
      </c>
      <c r="S351" s="67"/>
      <c r="T351" s="73" t="str">
        <f t="shared" si="29"/>
        <v>Juin</v>
      </c>
    </row>
    <row r="352" spans="1:20" ht="18.75">
      <c r="A352" s="13">
        <v>345</v>
      </c>
      <c r="B352" s="625" t="s">
        <v>2791</v>
      </c>
      <c r="C352" s="625" t="s">
        <v>2792</v>
      </c>
      <c r="D352" s="24"/>
      <c r="E352" s="123"/>
      <c r="F352" s="123"/>
      <c r="G352" s="123"/>
      <c r="H352" s="24"/>
      <c r="I352" s="24"/>
      <c r="J352" s="24"/>
      <c r="K352" s="24"/>
      <c r="L352" s="24"/>
      <c r="M352" s="14">
        <f t="shared" si="25"/>
        <v>0</v>
      </c>
      <c r="N352" s="70">
        <f t="shared" si="26"/>
        <v>0</v>
      </c>
      <c r="O352" s="71"/>
      <c r="P352" s="70">
        <f t="shared" si="27"/>
        <v>0</v>
      </c>
      <c r="Q352" s="72"/>
      <c r="R352" s="70">
        <f t="shared" si="28"/>
        <v>0</v>
      </c>
      <c r="S352" s="67"/>
      <c r="T352" s="73" t="str">
        <f t="shared" si="29"/>
        <v>Juin</v>
      </c>
    </row>
    <row r="353" spans="1:20" ht="18.75">
      <c r="A353" s="13">
        <v>346</v>
      </c>
      <c r="B353" s="625" t="s">
        <v>1978</v>
      </c>
      <c r="C353" s="625" t="s">
        <v>2793</v>
      </c>
      <c r="D353" s="24"/>
      <c r="E353" s="123"/>
      <c r="F353" s="123"/>
      <c r="G353" s="123"/>
      <c r="H353" s="24"/>
      <c r="I353" s="24"/>
      <c r="J353" s="24"/>
      <c r="K353" s="24"/>
      <c r="L353" s="24"/>
      <c r="M353" s="14">
        <f t="shared" si="25"/>
        <v>0</v>
      </c>
      <c r="N353" s="70">
        <f t="shared" si="26"/>
        <v>0</v>
      </c>
      <c r="O353" s="71"/>
      <c r="P353" s="70">
        <f t="shared" si="27"/>
        <v>0</v>
      </c>
      <c r="Q353" s="72"/>
      <c r="R353" s="70">
        <f t="shared" si="28"/>
        <v>0</v>
      </c>
      <c r="S353" s="67"/>
      <c r="T353" s="73" t="str">
        <f t="shared" si="29"/>
        <v>Juin</v>
      </c>
    </row>
    <row r="354" spans="1:20" ht="18.75">
      <c r="A354" s="13">
        <v>347</v>
      </c>
      <c r="B354" s="625" t="s">
        <v>2794</v>
      </c>
      <c r="C354" s="625" t="s">
        <v>2795</v>
      </c>
      <c r="D354" s="24"/>
      <c r="E354" s="123"/>
      <c r="F354" s="123"/>
      <c r="G354" s="123"/>
      <c r="H354" s="24"/>
      <c r="I354" s="24"/>
      <c r="J354" s="24"/>
      <c r="K354" s="24"/>
      <c r="L354" s="24"/>
      <c r="M354" s="14">
        <f t="shared" si="25"/>
        <v>0</v>
      </c>
      <c r="N354" s="70">
        <f t="shared" si="26"/>
        <v>0</v>
      </c>
      <c r="O354" s="71"/>
      <c r="P354" s="70">
        <f t="shared" si="27"/>
        <v>0</v>
      </c>
      <c r="Q354" s="72"/>
      <c r="R354" s="70">
        <f t="shared" si="28"/>
        <v>0</v>
      </c>
      <c r="S354" s="67"/>
      <c r="T354" s="73" t="str">
        <f t="shared" si="29"/>
        <v>Juin</v>
      </c>
    </row>
    <row r="355" spans="1:20" ht="18.75">
      <c r="A355" s="13">
        <v>348</v>
      </c>
      <c r="B355" s="625" t="s">
        <v>1986</v>
      </c>
      <c r="C355" s="625" t="s">
        <v>2796</v>
      </c>
      <c r="D355" s="24"/>
      <c r="E355" s="123"/>
      <c r="F355" s="123"/>
      <c r="G355" s="123"/>
      <c r="H355" s="24"/>
      <c r="I355" s="24"/>
      <c r="J355" s="24"/>
      <c r="K355" s="24"/>
      <c r="L355" s="24"/>
      <c r="M355" s="14">
        <f t="shared" si="25"/>
        <v>0</v>
      </c>
      <c r="N355" s="70">
        <f t="shared" si="26"/>
        <v>0</v>
      </c>
      <c r="O355" s="71"/>
      <c r="P355" s="70">
        <f t="shared" si="27"/>
        <v>0</v>
      </c>
      <c r="Q355" s="72"/>
      <c r="R355" s="70">
        <f t="shared" si="28"/>
        <v>0</v>
      </c>
      <c r="S355" s="67"/>
      <c r="T355" s="73" t="str">
        <f t="shared" si="29"/>
        <v>Juin</v>
      </c>
    </row>
    <row r="356" spans="1:20" ht="18.75">
      <c r="A356" s="13">
        <v>349</v>
      </c>
      <c r="B356" s="625" t="s">
        <v>321</v>
      </c>
      <c r="C356" s="625" t="s">
        <v>2797</v>
      </c>
      <c r="D356" s="24"/>
      <c r="E356" s="123"/>
      <c r="F356" s="123"/>
      <c r="G356" s="123"/>
      <c r="H356" s="24"/>
      <c r="I356" s="24"/>
      <c r="J356" s="24"/>
      <c r="K356" s="24"/>
      <c r="L356" s="24"/>
      <c r="M356" s="14">
        <f t="shared" si="25"/>
        <v>0</v>
      </c>
      <c r="N356" s="70">
        <f t="shared" si="26"/>
        <v>0</v>
      </c>
      <c r="O356" s="71"/>
      <c r="P356" s="70">
        <f t="shared" si="27"/>
        <v>0</v>
      </c>
      <c r="Q356" s="72"/>
      <c r="R356" s="70">
        <f t="shared" si="28"/>
        <v>0</v>
      </c>
      <c r="S356" s="67"/>
      <c r="T356" s="73" t="str">
        <f t="shared" si="29"/>
        <v>Juin</v>
      </c>
    </row>
    <row r="357" spans="1:20" ht="18.75">
      <c r="A357" s="13">
        <v>350</v>
      </c>
      <c r="B357" s="625" t="s">
        <v>1995</v>
      </c>
      <c r="C357" s="625" t="s">
        <v>2779</v>
      </c>
      <c r="D357" s="24"/>
      <c r="E357" s="123"/>
      <c r="F357" s="123"/>
      <c r="G357" s="123"/>
      <c r="H357" s="24"/>
      <c r="I357" s="24"/>
      <c r="J357" s="24"/>
      <c r="K357" s="24"/>
      <c r="L357" s="24"/>
      <c r="M357" s="14">
        <f t="shared" si="25"/>
        <v>0</v>
      </c>
      <c r="N357" s="70">
        <f t="shared" si="26"/>
        <v>0</v>
      </c>
      <c r="O357" s="71"/>
      <c r="P357" s="70">
        <f t="shared" si="27"/>
        <v>0</v>
      </c>
      <c r="Q357" s="72"/>
      <c r="R357" s="70">
        <f t="shared" si="28"/>
        <v>0</v>
      </c>
      <c r="S357" s="67"/>
      <c r="T357" s="73" t="str">
        <f t="shared" si="29"/>
        <v>Juin</v>
      </c>
    </row>
    <row r="358" spans="1:20" ht="18.75">
      <c r="A358" s="13">
        <v>351</v>
      </c>
      <c r="B358" s="625" t="s">
        <v>2000</v>
      </c>
      <c r="C358" s="625" t="s">
        <v>2798</v>
      </c>
      <c r="D358" s="24"/>
      <c r="E358" s="123"/>
      <c r="F358" s="123"/>
      <c r="G358" s="123"/>
      <c r="H358" s="24"/>
      <c r="I358" s="24"/>
      <c r="J358" s="24"/>
      <c r="K358" s="24"/>
      <c r="L358" s="24"/>
      <c r="M358" s="14">
        <f t="shared" si="25"/>
        <v>0</v>
      </c>
      <c r="N358" s="70">
        <f t="shared" si="26"/>
        <v>0</v>
      </c>
      <c r="O358" s="71"/>
      <c r="P358" s="70">
        <f t="shared" si="27"/>
        <v>0</v>
      </c>
      <c r="Q358" s="72"/>
      <c r="R358" s="70">
        <f t="shared" si="28"/>
        <v>0</v>
      </c>
      <c r="S358" s="67"/>
      <c r="T358" s="73" t="str">
        <f t="shared" si="29"/>
        <v>Juin</v>
      </c>
    </row>
    <row r="359" spans="1:20" ht="18.75">
      <c r="A359" s="13">
        <v>352</v>
      </c>
      <c r="B359" s="625" t="s">
        <v>2799</v>
      </c>
      <c r="C359" s="625" t="s">
        <v>2800</v>
      </c>
      <c r="D359" s="24"/>
      <c r="E359" s="123"/>
      <c r="F359" s="123"/>
      <c r="G359" s="123"/>
      <c r="H359" s="24"/>
      <c r="I359" s="24"/>
      <c r="J359" s="24"/>
      <c r="K359" s="24"/>
      <c r="L359" s="24"/>
      <c r="M359" s="14">
        <f t="shared" si="25"/>
        <v>0</v>
      </c>
      <c r="N359" s="70">
        <f t="shared" si="26"/>
        <v>0</v>
      </c>
      <c r="O359" s="71"/>
      <c r="P359" s="70">
        <f t="shared" si="27"/>
        <v>0</v>
      </c>
      <c r="Q359" s="72"/>
      <c r="R359" s="70">
        <f t="shared" si="28"/>
        <v>0</v>
      </c>
      <c r="S359" s="67"/>
      <c r="T359" s="73" t="str">
        <f t="shared" si="29"/>
        <v>Juin</v>
      </c>
    </row>
    <row r="360" spans="1:20" ht="18.75">
      <c r="A360" s="13">
        <v>353</v>
      </c>
      <c r="B360" s="625" t="s">
        <v>2801</v>
      </c>
      <c r="C360" s="625" t="s">
        <v>2802</v>
      </c>
      <c r="D360" s="24"/>
      <c r="E360" s="123"/>
      <c r="F360" s="123"/>
      <c r="G360" s="123"/>
      <c r="H360" s="24"/>
      <c r="I360" s="24"/>
      <c r="J360" s="24"/>
      <c r="K360" s="24"/>
      <c r="L360" s="24"/>
      <c r="M360" s="14">
        <f t="shared" si="25"/>
        <v>0</v>
      </c>
      <c r="N360" s="70">
        <f t="shared" si="26"/>
        <v>0</v>
      </c>
      <c r="O360" s="71"/>
      <c r="P360" s="70">
        <f t="shared" si="27"/>
        <v>0</v>
      </c>
      <c r="Q360" s="72"/>
      <c r="R360" s="70">
        <f t="shared" si="28"/>
        <v>0</v>
      </c>
      <c r="S360" s="67"/>
      <c r="T360" s="73" t="str">
        <f t="shared" si="29"/>
        <v>Juin</v>
      </c>
    </row>
    <row r="361" spans="1:20" ht="19.5" thickBot="1">
      <c r="A361" s="13">
        <v>354</v>
      </c>
      <c r="B361" s="625" t="s">
        <v>2803</v>
      </c>
      <c r="C361" s="625" t="s">
        <v>2463</v>
      </c>
      <c r="D361" s="24"/>
      <c r="E361" s="125"/>
      <c r="F361" s="125"/>
      <c r="G361" s="125"/>
      <c r="H361" s="24"/>
      <c r="I361" s="24"/>
      <c r="J361" s="24"/>
      <c r="K361" s="24"/>
      <c r="L361" s="24"/>
      <c r="M361" s="14">
        <f t="shared" si="25"/>
        <v>0</v>
      </c>
      <c r="N361" s="70">
        <f t="shared" si="26"/>
        <v>0</v>
      </c>
      <c r="O361" s="71"/>
      <c r="P361" s="70">
        <f t="shared" si="27"/>
        <v>0</v>
      </c>
      <c r="Q361" s="72"/>
      <c r="R361" s="70">
        <f t="shared" si="28"/>
        <v>0</v>
      </c>
      <c r="S361" s="67"/>
      <c r="T361" s="73" t="str">
        <f t="shared" si="29"/>
        <v>Juin</v>
      </c>
    </row>
    <row r="362" spans="1:20" ht="19.5" thickBot="1">
      <c r="A362" s="13">
        <v>355</v>
      </c>
      <c r="B362" s="625" t="s">
        <v>2019</v>
      </c>
      <c r="C362" s="625" t="s">
        <v>2463</v>
      </c>
      <c r="D362" s="24"/>
      <c r="E362" s="126"/>
      <c r="F362" s="126"/>
      <c r="G362" s="126"/>
      <c r="H362" s="24"/>
      <c r="I362" s="24"/>
      <c r="J362" s="24"/>
      <c r="K362" s="24"/>
      <c r="L362" s="24"/>
      <c r="M362" s="14">
        <f t="shared" si="25"/>
        <v>0</v>
      </c>
      <c r="N362" s="70">
        <f t="shared" si="26"/>
        <v>0</v>
      </c>
      <c r="O362" s="71"/>
      <c r="P362" s="70">
        <f t="shared" si="27"/>
        <v>0</v>
      </c>
      <c r="Q362" s="72"/>
      <c r="R362" s="70">
        <f t="shared" si="28"/>
        <v>0</v>
      </c>
      <c r="S362" s="67"/>
      <c r="T362" s="73" t="str">
        <f t="shared" si="29"/>
        <v>Juin</v>
      </c>
    </row>
    <row r="363" spans="1:20" ht="18.75">
      <c r="A363" s="13">
        <v>356</v>
      </c>
      <c r="B363" s="625" t="s">
        <v>2023</v>
      </c>
      <c r="C363" s="625" t="s">
        <v>2804</v>
      </c>
      <c r="D363" s="24"/>
      <c r="E363" s="122"/>
      <c r="F363" s="123"/>
      <c r="G363" s="122"/>
      <c r="H363" s="24"/>
      <c r="I363" s="24"/>
      <c r="J363" s="24"/>
      <c r="K363" s="24"/>
      <c r="L363" s="24"/>
      <c r="M363" s="14">
        <f t="shared" si="25"/>
        <v>0</v>
      </c>
      <c r="N363" s="70">
        <f t="shared" si="26"/>
        <v>0</v>
      </c>
      <c r="O363" s="71"/>
      <c r="P363" s="70">
        <f t="shared" si="27"/>
        <v>0</v>
      </c>
      <c r="Q363" s="72"/>
      <c r="R363" s="70">
        <f t="shared" si="28"/>
        <v>0</v>
      </c>
      <c r="S363" s="67"/>
      <c r="T363" s="73" t="str">
        <f t="shared" si="29"/>
        <v>Juin</v>
      </c>
    </row>
    <row r="364" spans="1:20" ht="18.75">
      <c r="A364" s="13">
        <v>357</v>
      </c>
      <c r="B364" s="625" t="s">
        <v>2028</v>
      </c>
      <c r="C364" s="625" t="s">
        <v>2805</v>
      </c>
      <c r="D364" s="24"/>
      <c r="E364" s="123"/>
      <c r="F364" s="123"/>
      <c r="G364" s="123"/>
      <c r="H364" s="24"/>
      <c r="I364" s="24"/>
      <c r="J364" s="24"/>
      <c r="K364" s="24"/>
      <c r="L364" s="24"/>
      <c r="M364" s="14">
        <f t="shared" si="25"/>
        <v>0</v>
      </c>
      <c r="N364" s="70">
        <f t="shared" si="26"/>
        <v>0</v>
      </c>
      <c r="O364" s="71"/>
      <c r="P364" s="70">
        <f t="shared" si="27"/>
        <v>0</v>
      </c>
      <c r="Q364" s="72"/>
      <c r="R364" s="70">
        <f t="shared" si="28"/>
        <v>0</v>
      </c>
      <c r="S364" s="67"/>
      <c r="T364" s="73" t="str">
        <f t="shared" si="29"/>
        <v>Juin</v>
      </c>
    </row>
    <row r="365" spans="1:20" ht="18.75">
      <c r="A365" s="13">
        <v>358</v>
      </c>
      <c r="B365" s="625" t="s">
        <v>2806</v>
      </c>
      <c r="C365" s="625" t="s">
        <v>2493</v>
      </c>
      <c r="D365" s="24"/>
      <c r="E365" s="123"/>
      <c r="F365" s="123"/>
      <c r="G365" s="123"/>
      <c r="H365" s="24"/>
      <c r="I365" s="24"/>
      <c r="J365" s="24"/>
      <c r="K365" s="24"/>
      <c r="L365" s="24"/>
      <c r="M365" s="14">
        <f t="shared" si="25"/>
        <v>0</v>
      </c>
      <c r="N365" s="70">
        <f t="shared" si="26"/>
        <v>0</v>
      </c>
      <c r="O365" s="71"/>
      <c r="P365" s="70">
        <f t="shared" si="27"/>
        <v>0</v>
      </c>
      <c r="Q365" s="72"/>
      <c r="R365" s="70">
        <f t="shared" si="28"/>
        <v>0</v>
      </c>
      <c r="S365" s="67"/>
      <c r="T365" s="73" t="str">
        <f t="shared" si="29"/>
        <v>Juin</v>
      </c>
    </row>
    <row r="366" spans="1:20" ht="18.75">
      <c r="A366" s="13">
        <v>359</v>
      </c>
      <c r="B366" s="625" t="s">
        <v>2807</v>
      </c>
      <c r="C366" s="625" t="s">
        <v>2808</v>
      </c>
      <c r="D366" s="24"/>
      <c r="E366" s="123"/>
      <c r="F366" s="123"/>
      <c r="G366" s="123"/>
      <c r="H366" s="24"/>
      <c r="I366" s="24"/>
      <c r="J366" s="24"/>
      <c r="K366" s="24"/>
      <c r="L366" s="24"/>
      <c r="M366" s="14">
        <f t="shared" si="25"/>
        <v>0</v>
      </c>
      <c r="N366" s="70">
        <f t="shared" si="26"/>
        <v>0</v>
      </c>
      <c r="O366" s="71"/>
      <c r="P366" s="70">
        <f t="shared" si="27"/>
        <v>0</v>
      </c>
      <c r="Q366" s="72"/>
      <c r="R366" s="70">
        <f t="shared" si="28"/>
        <v>0</v>
      </c>
      <c r="S366" s="67"/>
      <c r="T366" s="73" t="str">
        <f t="shared" si="29"/>
        <v>Juin</v>
      </c>
    </row>
    <row r="367" spans="1:20" ht="18.75">
      <c r="A367" s="13">
        <v>360</v>
      </c>
      <c r="B367" s="625" t="s">
        <v>324</v>
      </c>
      <c r="C367" s="625" t="s">
        <v>2809</v>
      </c>
      <c r="D367" s="24"/>
      <c r="E367" s="123"/>
      <c r="F367" s="123"/>
      <c r="G367" s="123"/>
      <c r="H367" s="24"/>
      <c r="I367" s="24"/>
      <c r="J367" s="24"/>
      <c r="K367" s="24"/>
      <c r="L367" s="24"/>
      <c r="M367" s="14">
        <f t="shared" si="25"/>
        <v>0</v>
      </c>
      <c r="N367" s="70">
        <f t="shared" si="26"/>
        <v>0</v>
      </c>
      <c r="O367" s="71"/>
      <c r="P367" s="70">
        <f t="shared" si="27"/>
        <v>0</v>
      </c>
      <c r="Q367" s="72"/>
      <c r="R367" s="70">
        <f t="shared" si="28"/>
        <v>0</v>
      </c>
      <c r="S367" s="67"/>
      <c r="T367" s="73" t="str">
        <f t="shared" si="29"/>
        <v>Juin</v>
      </c>
    </row>
    <row r="368" spans="1:20" ht="18.75">
      <c r="A368" s="13">
        <v>361</v>
      </c>
      <c r="B368" s="625" t="s">
        <v>2810</v>
      </c>
      <c r="C368" s="625" t="s">
        <v>2811</v>
      </c>
      <c r="D368" s="24"/>
      <c r="E368" s="123"/>
      <c r="F368" s="123"/>
      <c r="G368" s="123"/>
      <c r="H368" s="24"/>
      <c r="I368" s="24"/>
      <c r="J368" s="24"/>
      <c r="K368" s="24"/>
      <c r="L368" s="24"/>
      <c r="M368" s="14">
        <f t="shared" si="25"/>
        <v>0</v>
      </c>
      <c r="N368" s="70">
        <f t="shared" si="26"/>
        <v>0</v>
      </c>
      <c r="O368" s="71"/>
      <c r="P368" s="70">
        <f t="shared" si="27"/>
        <v>0</v>
      </c>
      <c r="Q368" s="72"/>
      <c r="R368" s="70">
        <f t="shared" si="28"/>
        <v>0</v>
      </c>
      <c r="S368" s="67"/>
      <c r="T368" s="73" t="str">
        <f t="shared" si="29"/>
        <v>Juin</v>
      </c>
    </row>
    <row r="369" spans="1:20" ht="18.75">
      <c r="A369" s="13">
        <v>362</v>
      </c>
      <c r="B369" s="625" t="s">
        <v>2812</v>
      </c>
      <c r="C369" s="625" t="s">
        <v>2813</v>
      </c>
      <c r="D369" s="24"/>
      <c r="E369" s="123"/>
      <c r="F369" s="123"/>
      <c r="G369" s="123"/>
      <c r="H369" s="24"/>
      <c r="I369" s="24"/>
      <c r="J369" s="24"/>
      <c r="K369" s="24"/>
      <c r="L369" s="24"/>
      <c r="M369" s="14">
        <f t="shared" si="25"/>
        <v>0</v>
      </c>
      <c r="N369" s="70">
        <f t="shared" si="26"/>
        <v>0</v>
      </c>
      <c r="O369" s="71"/>
      <c r="P369" s="70">
        <f t="shared" si="27"/>
        <v>0</v>
      </c>
      <c r="Q369" s="72"/>
      <c r="R369" s="70">
        <f t="shared" si="28"/>
        <v>0</v>
      </c>
      <c r="S369" s="67"/>
      <c r="T369" s="73" t="str">
        <f t="shared" si="29"/>
        <v>Juin</v>
      </c>
    </row>
    <row r="370" spans="1:20" ht="18.75">
      <c r="A370" s="13">
        <v>363</v>
      </c>
      <c r="B370" s="625" t="s">
        <v>2814</v>
      </c>
      <c r="C370" s="625" t="s">
        <v>2815</v>
      </c>
      <c r="D370" s="24"/>
      <c r="E370" s="123"/>
      <c r="F370" s="123"/>
      <c r="G370" s="123"/>
      <c r="H370" s="24"/>
      <c r="I370" s="24"/>
      <c r="J370" s="24"/>
      <c r="K370" s="24"/>
      <c r="L370" s="24"/>
      <c r="M370" s="14">
        <f t="shared" si="25"/>
        <v>0</v>
      </c>
      <c r="N370" s="70">
        <f t="shared" si="26"/>
        <v>0</v>
      </c>
      <c r="O370" s="71"/>
      <c r="P370" s="70">
        <f t="shared" si="27"/>
        <v>0</v>
      </c>
      <c r="Q370" s="72"/>
      <c r="R370" s="70">
        <f t="shared" si="28"/>
        <v>0</v>
      </c>
      <c r="S370" s="67"/>
      <c r="T370" s="73" t="str">
        <f t="shared" si="29"/>
        <v>Juin</v>
      </c>
    </row>
    <row r="371" spans="1:20" ht="18.75">
      <c r="A371" s="13">
        <v>364</v>
      </c>
      <c r="B371" s="625" t="s">
        <v>2816</v>
      </c>
      <c r="C371" s="625" t="s">
        <v>2443</v>
      </c>
      <c r="D371" s="24"/>
      <c r="E371" s="123"/>
      <c r="F371" s="123"/>
      <c r="G371" s="123"/>
      <c r="H371" s="24"/>
      <c r="I371" s="24"/>
      <c r="J371" s="24"/>
      <c r="K371" s="24"/>
      <c r="L371" s="24"/>
      <c r="M371" s="14">
        <f t="shared" si="25"/>
        <v>0</v>
      </c>
      <c r="N371" s="70">
        <f t="shared" si="26"/>
        <v>0</v>
      </c>
      <c r="O371" s="71"/>
      <c r="P371" s="70">
        <f t="shared" si="27"/>
        <v>0</v>
      </c>
      <c r="Q371" s="72"/>
      <c r="R371" s="70">
        <f t="shared" si="28"/>
        <v>0</v>
      </c>
      <c r="S371" s="67"/>
      <c r="T371" s="73" t="str">
        <f t="shared" si="29"/>
        <v>Juin</v>
      </c>
    </row>
    <row r="372" spans="1:20" ht="18.75">
      <c r="A372" s="13">
        <v>365</v>
      </c>
      <c r="B372" s="625" t="s">
        <v>325</v>
      </c>
      <c r="C372" s="625" t="s">
        <v>2512</v>
      </c>
      <c r="D372" s="24"/>
      <c r="E372" s="123"/>
      <c r="F372" s="123"/>
      <c r="G372" s="123"/>
      <c r="H372" s="24"/>
      <c r="I372" s="24"/>
      <c r="J372" s="24"/>
      <c r="K372" s="24"/>
      <c r="L372" s="24"/>
      <c r="M372" s="14">
        <f t="shared" si="25"/>
        <v>0</v>
      </c>
      <c r="N372" s="70">
        <f t="shared" si="26"/>
        <v>0</v>
      </c>
      <c r="O372" s="71"/>
      <c r="P372" s="70">
        <f t="shared" si="27"/>
        <v>0</v>
      </c>
      <c r="Q372" s="72"/>
      <c r="R372" s="70">
        <f t="shared" si="28"/>
        <v>0</v>
      </c>
      <c r="S372" s="67"/>
      <c r="T372" s="73" t="str">
        <f t="shared" si="29"/>
        <v>Juin</v>
      </c>
    </row>
    <row r="373" spans="1:20" ht="18.75">
      <c r="A373" s="13">
        <v>366</v>
      </c>
      <c r="B373" s="625" t="s">
        <v>2817</v>
      </c>
      <c r="C373" s="625" t="s">
        <v>2818</v>
      </c>
      <c r="D373" s="24"/>
      <c r="E373" s="123"/>
      <c r="F373" s="123"/>
      <c r="G373" s="123"/>
      <c r="H373" s="24"/>
      <c r="I373" s="24"/>
      <c r="J373" s="24"/>
      <c r="K373" s="24"/>
      <c r="L373" s="24"/>
      <c r="M373" s="14">
        <f t="shared" si="25"/>
        <v>0</v>
      </c>
      <c r="N373" s="70">
        <f t="shared" si="26"/>
        <v>0</v>
      </c>
      <c r="O373" s="71"/>
      <c r="P373" s="70">
        <f t="shared" si="27"/>
        <v>0</v>
      </c>
      <c r="Q373" s="72"/>
      <c r="R373" s="70">
        <f t="shared" si="28"/>
        <v>0</v>
      </c>
      <c r="S373" s="67"/>
      <c r="T373" s="73" t="str">
        <f t="shared" si="29"/>
        <v>Juin</v>
      </c>
    </row>
    <row r="374" spans="1:20" ht="18.75">
      <c r="A374" s="13">
        <v>367</v>
      </c>
      <c r="B374" s="625" t="s">
        <v>1966</v>
      </c>
      <c r="C374" s="625" t="s">
        <v>2819</v>
      </c>
      <c r="D374" s="24"/>
      <c r="E374" s="123"/>
      <c r="F374" s="123"/>
      <c r="G374" s="123"/>
      <c r="H374" s="24"/>
      <c r="I374" s="24"/>
      <c r="J374" s="24"/>
      <c r="K374" s="24"/>
      <c r="L374" s="24"/>
      <c r="M374" s="14">
        <f t="shared" si="25"/>
        <v>0</v>
      </c>
      <c r="N374" s="70">
        <f t="shared" si="26"/>
        <v>0</v>
      </c>
      <c r="O374" s="71"/>
      <c r="P374" s="70">
        <f t="shared" si="27"/>
        <v>0</v>
      </c>
      <c r="Q374" s="72"/>
      <c r="R374" s="70">
        <f t="shared" si="28"/>
        <v>0</v>
      </c>
      <c r="S374" s="67"/>
      <c r="T374" s="73" t="str">
        <f t="shared" si="29"/>
        <v>Juin</v>
      </c>
    </row>
    <row r="375" spans="1:20" ht="18.75">
      <c r="A375" s="13">
        <v>368</v>
      </c>
      <c r="B375" s="625" t="s">
        <v>2069</v>
      </c>
      <c r="C375" s="625" t="s">
        <v>2521</v>
      </c>
      <c r="D375" s="24"/>
      <c r="E375" s="123"/>
      <c r="F375" s="123"/>
      <c r="G375" s="123"/>
      <c r="H375" s="24"/>
      <c r="I375" s="24"/>
      <c r="J375" s="24"/>
      <c r="K375" s="24"/>
      <c r="L375" s="24"/>
      <c r="M375" s="14">
        <f t="shared" si="25"/>
        <v>0</v>
      </c>
      <c r="N375" s="70">
        <f t="shared" si="26"/>
        <v>0</v>
      </c>
      <c r="O375" s="71"/>
      <c r="P375" s="70">
        <f t="shared" si="27"/>
        <v>0</v>
      </c>
      <c r="Q375" s="72"/>
      <c r="R375" s="70">
        <f t="shared" si="28"/>
        <v>0</v>
      </c>
      <c r="S375" s="67"/>
      <c r="T375" s="73" t="str">
        <f t="shared" si="29"/>
        <v>Juin</v>
      </c>
    </row>
    <row r="376" spans="1:20" ht="18.75">
      <c r="A376" s="13">
        <v>369</v>
      </c>
      <c r="B376" s="625" t="s">
        <v>2820</v>
      </c>
      <c r="C376" s="625" t="s">
        <v>2821</v>
      </c>
      <c r="D376" s="24"/>
      <c r="E376" s="123"/>
      <c r="F376" s="123"/>
      <c r="G376" s="123"/>
      <c r="H376" s="24"/>
      <c r="I376" s="24"/>
      <c r="J376" s="24"/>
      <c r="K376" s="24"/>
      <c r="L376" s="24"/>
      <c r="M376" s="14">
        <f t="shared" si="25"/>
        <v>0</v>
      </c>
      <c r="N376" s="70">
        <f t="shared" si="26"/>
        <v>0</v>
      </c>
      <c r="O376" s="71"/>
      <c r="P376" s="70">
        <f t="shared" si="27"/>
        <v>0</v>
      </c>
      <c r="Q376" s="72"/>
      <c r="R376" s="70">
        <f t="shared" si="28"/>
        <v>0</v>
      </c>
      <c r="S376" s="67"/>
      <c r="T376" s="73" t="str">
        <f t="shared" si="29"/>
        <v>Juin</v>
      </c>
    </row>
    <row r="377" spans="1:20" ht="18.75">
      <c r="A377" s="13">
        <v>370</v>
      </c>
      <c r="B377" s="625" t="s">
        <v>2822</v>
      </c>
      <c r="C377" s="625" t="s">
        <v>2823</v>
      </c>
      <c r="D377" s="24"/>
      <c r="E377" s="123"/>
      <c r="F377" s="123"/>
      <c r="G377" s="123"/>
      <c r="H377" s="24"/>
      <c r="I377" s="24"/>
      <c r="J377" s="24"/>
      <c r="K377" s="24"/>
      <c r="L377" s="24"/>
      <c r="M377" s="14">
        <f t="shared" si="25"/>
        <v>0</v>
      </c>
      <c r="N377" s="70">
        <f t="shared" si="26"/>
        <v>0</v>
      </c>
      <c r="O377" s="71"/>
      <c r="P377" s="70">
        <f t="shared" si="27"/>
        <v>0</v>
      </c>
      <c r="Q377" s="72"/>
      <c r="R377" s="70">
        <f t="shared" si="28"/>
        <v>0</v>
      </c>
      <c r="S377" s="67"/>
      <c r="T377" s="73" t="str">
        <f t="shared" si="29"/>
        <v>Juin</v>
      </c>
    </row>
    <row r="378" spans="1:20" ht="18.75">
      <c r="A378" s="13">
        <v>371</v>
      </c>
      <c r="B378" s="625" t="s">
        <v>2083</v>
      </c>
      <c r="C378" s="625" t="s">
        <v>2490</v>
      </c>
      <c r="D378" s="24"/>
      <c r="E378" s="123"/>
      <c r="F378" s="123"/>
      <c r="G378" s="123"/>
      <c r="H378" s="24"/>
      <c r="I378" s="24"/>
      <c r="J378" s="24"/>
      <c r="K378" s="24"/>
      <c r="L378" s="24"/>
      <c r="M378" s="14">
        <f t="shared" si="25"/>
        <v>0</v>
      </c>
      <c r="N378" s="70">
        <f t="shared" si="26"/>
        <v>0</v>
      </c>
      <c r="O378" s="71"/>
      <c r="P378" s="70">
        <f t="shared" si="27"/>
        <v>0</v>
      </c>
      <c r="Q378" s="72"/>
      <c r="R378" s="70">
        <f t="shared" si="28"/>
        <v>0</v>
      </c>
      <c r="S378" s="67"/>
      <c r="T378" s="73" t="str">
        <f t="shared" si="29"/>
        <v>Juin</v>
      </c>
    </row>
    <row r="379" spans="1:20" ht="18.75">
      <c r="A379" s="13">
        <v>372</v>
      </c>
      <c r="B379" s="625" t="s">
        <v>2083</v>
      </c>
      <c r="C379" s="625" t="s">
        <v>2419</v>
      </c>
      <c r="D379" s="24"/>
      <c r="E379" s="123"/>
      <c r="F379" s="123"/>
      <c r="G379" s="123"/>
      <c r="H379" s="24"/>
      <c r="I379" s="24"/>
      <c r="J379" s="24"/>
      <c r="K379" s="24"/>
      <c r="L379" s="24"/>
      <c r="M379" s="14">
        <f t="shared" si="25"/>
        <v>0</v>
      </c>
      <c r="N379" s="70">
        <f t="shared" si="26"/>
        <v>0</v>
      </c>
      <c r="O379" s="71"/>
      <c r="P379" s="70">
        <f t="shared" si="27"/>
        <v>0</v>
      </c>
      <c r="Q379" s="72"/>
      <c r="R379" s="70">
        <f t="shared" si="28"/>
        <v>0</v>
      </c>
      <c r="S379" s="67"/>
      <c r="T379" s="73" t="str">
        <f t="shared" si="29"/>
        <v>Juin</v>
      </c>
    </row>
    <row r="380" spans="1:20" ht="18.75">
      <c r="A380" s="13">
        <v>373</v>
      </c>
      <c r="B380" s="625" t="s">
        <v>2087</v>
      </c>
      <c r="C380" s="625" t="s">
        <v>2824</v>
      </c>
      <c r="D380" s="24"/>
      <c r="E380" s="123"/>
      <c r="F380" s="123"/>
      <c r="G380" s="123"/>
      <c r="H380" s="24"/>
      <c r="I380" s="24"/>
      <c r="J380" s="24"/>
      <c r="K380" s="24"/>
      <c r="L380" s="24"/>
      <c r="M380" s="14">
        <f t="shared" si="25"/>
        <v>0</v>
      </c>
      <c r="N380" s="70">
        <f t="shared" si="26"/>
        <v>0</v>
      </c>
      <c r="O380" s="71"/>
      <c r="P380" s="70">
        <f t="shared" si="27"/>
        <v>0</v>
      </c>
      <c r="Q380" s="72"/>
      <c r="R380" s="70">
        <f t="shared" si="28"/>
        <v>0</v>
      </c>
      <c r="S380" s="67"/>
      <c r="T380" s="73" t="str">
        <f t="shared" si="29"/>
        <v>Juin</v>
      </c>
    </row>
    <row r="381" spans="1:20" ht="18.75">
      <c r="A381" s="13">
        <v>374</v>
      </c>
      <c r="B381" s="625" t="s">
        <v>2825</v>
      </c>
      <c r="C381" s="625" t="s">
        <v>2565</v>
      </c>
      <c r="D381" s="24"/>
      <c r="E381" s="123"/>
      <c r="F381" s="123"/>
      <c r="G381" s="123"/>
      <c r="H381" s="24"/>
      <c r="I381" s="24"/>
      <c r="J381" s="24"/>
      <c r="K381" s="24"/>
      <c r="L381" s="24"/>
      <c r="M381" s="14">
        <f t="shared" si="25"/>
        <v>0</v>
      </c>
      <c r="N381" s="70">
        <f t="shared" si="26"/>
        <v>0</v>
      </c>
      <c r="O381" s="71"/>
      <c r="P381" s="70">
        <f t="shared" si="27"/>
        <v>0</v>
      </c>
      <c r="Q381" s="72"/>
      <c r="R381" s="70">
        <f t="shared" si="28"/>
        <v>0</v>
      </c>
      <c r="S381" s="67"/>
      <c r="T381" s="73" t="str">
        <f t="shared" si="29"/>
        <v>Juin</v>
      </c>
    </row>
    <row r="382" spans="1:20" ht="18.75">
      <c r="A382" s="13">
        <v>375</v>
      </c>
      <c r="B382" s="625" t="s">
        <v>329</v>
      </c>
      <c r="C382" s="625" t="s">
        <v>2826</v>
      </c>
      <c r="D382" s="24"/>
      <c r="E382" s="123"/>
      <c r="F382" s="123"/>
      <c r="G382" s="123"/>
      <c r="H382" s="24"/>
      <c r="I382" s="24"/>
      <c r="J382" s="24"/>
      <c r="K382" s="24"/>
      <c r="L382" s="24"/>
      <c r="M382" s="14">
        <f t="shared" si="25"/>
        <v>0</v>
      </c>
      <c r="N382" s="70">
        <f t="shared" si="26"/>
        <v>0</v>
      </c>
      <c r="O382" s="71"/>
      <c r="P382" s="70">
        <f t="shared" si="27"/>
        <v>0</v>
      </c>
      <c r="Q382" s="72"/>
      <c r="R382" s="70">
        <f t="shared" si="28"/>
        <v>0</v>
      </c>
      <c r="S382" s="67"/>
      <c r="T382" s="73" t="str">
        <f t="shared" si="29"/>
        <v>Juin</v>
      </c>
    </row>
    <row r="383" spans="1:20" ht="18.75">
      <c r="A383" s="13">
        <v>376</v>
      </c>
      <c r="B383" s="625" t="s">
        <v>2827</v>
      </c>
      <c r="C383" s="625" t="s">
        <v>2828</v>
      </c>
      <c r="D383" s="24"/>
      <c r="E383" s="123"/>
      <c r="F383" s="123"/>
      <c r="G383" s="123"/>
      <c r="H383" s="24"/>
      <c r="I383" s="24"/>
      <c r="J383" s="24"/>
      <c r="K383" s="24"/>
      <c r="L383" s="24"/>
      <c r="M383" s="14">
        <f t="shared" si="25"/>
        <v>0</v>
      </c>
      <c r="N383" s="70">
        <f t="shared" si="26"/>
        <v>0</v>
      </c>
      <c r="O383" s="71"/>
      <c r="P383" s="70">
        <f t="shared" si="27"/>
        <v>0</v>
      </c>
      <c r="Q383" s="72"/>
      <c r="R383" s="70">
        <f t="shared" si="28"/>
        <v>0</v>
      </c>
      <c r="S383" s="67"/>
      <c r="T383" s="73" t="str">
        <f t="shared" si="29"/>
        <v>Juin</v>
      </c>
    </row>
    <row r="384" spans="1:20" ht="18.75">
      <c r="A384" s="13">
        <v>377</v>
      </c>
      <c r="B384" s="625" t="s">
        <v>2829</v>
      </c>
      <c r="C384" s="625" t="s">
        <v>2490</v>
      </c>
      <c r="D384" s="24"/>
      <c r="E384" s="123"/>
      <c r="F384" s="123"/>
      <c r="G384" s="123"/>
      <c r="H384" s="24"/>
      <c r="I384" s="24"/>
      <c r="J384" s="24"/>
      <c r="K384" s="24"/>
      <c r="L384" s="24"/>
      <c r="M384" s="14">
        <f t="shared" si="25"/>
        <v>0</v>
      </c>
      <c r="N384" s="70">
        <f t="shared" si="26"/>
        <v>0</v>
      </c>
      <c r="O384" s="71"/>
      <c r="P384" s="70">
        <f t="shared" si="27"/>
        <v>0</v>
      </c>
      <c r="Q384" s="72"/>
      <c r="R384" s="70">
        <f t="shared" si="28"/>
        <v>0</v>
      </c>
      <c r="S384" s="67"/>
      <c r="T384" s="73" t="str">
        <f t="shared" si="29"/>
        <v>Juin</v>
      </c>
    </row>
    <row r="385" spans="1:20" ht="18.75">
      <c r="A385" s="13">
        <v>378</v>
      </c>
      <c r="B385" s="625" t="s">
        <v>2830</v>
      </c>
      <c r="C385" s="625" t="s">
        <v>2598</v>
      </c>
      <c r="D385" s="24"/>
      <c r="E385" s="123"/>
      <c r="F385" s="123"/>
      <c r="G385" s="123"/>
      <c r="H385" s="24"/>
      <c r="I385" s="24"/>
      <c r="J385" s="24"/>
      <c r="K385" s="24"/>
      <c r="L385" s="24"/>
      <c r="M385" s="14">
        <f t="shared" si="25"/>
        <v>0</v>
      </c>
      <c r="N385" s="70">
        <f t="shared" si="26"/>
        <v>0</v>
      </c>
      <c r="O385" s="71"/>
      <c r="P385" s="70">
        <f t="shared" si="27"/>
        <v>0</v>
      </c>
      <c r="Q385" s="72"/>
      <c r="R385" s="70">
        <f t="shared" si="28"/>
        <v>0</v>
      </c>
      <c r="S385" s="67"/>
      <c r="T385" s="73" t="str">
        <f t="shared" si="29"/>
        <v>Juin</v>
      </c>
    </row>
    <row r="386" spans="1:20" ht="18.75">
      <c r="A386" s="13">
        <v>379</v>
      </c>
      <c r="B386" s="625" t="s">
        <v>2831</v>
      </c>
      <c r="C386" s="625" t="s">
        <v>2469</v>
      </c>
      <c r="D386" s="24"/>
      <c r="E386" s="123"/>
      <c r="F386" s="123"/>
      <c r="G386" s="123"/>
      <c r="H386" s="24"/>
      <c r="I386" s="24"/>
      <c r="J386" s="24"/>
      <c r="K386" s="24"/>
      <c r="L386" s="24"/>
      <c r="M386" s="14">
        <f t="shared" si="25"/>
        <v>0</v>
      </c>
      <c r="N386" s="70">
        <f t="shared" si="26"/>
        <v>0</v>
      </c>
      <c r="O386" s="71"/>
      <c r="P386" s="70">
        <f t="shared" si="27"/>
        <v>0</v>
      </c>
      <c r="Q386" s="72"/>
      <c r="R386" s="70">
        <f t="shared" si="28"/>
        <v>0</v>
      </c>
      <c r="S386" s="67"/>
      <c r="T386" s="73" t="str">
        <f t="shared" si="29"/>
        <v>Juin</v>
      </c>
    </row>
    <row r="387" spans="1:20" ht="18.75">
      <c r="A387" s="13">
        <v>380</v>
      </c>
      <c r="B387" s="625" t="s">
        <v>2832</v>
      </c>
      <c r="C387" s="625" t="s">
        <v>2833</v>
      </c>
      <c r="D387" s="24"/>
      <c r="E387" s="123"/>
      <c r="F387" s="123"/>
      <c r="G387" s="123"/>
      <c r="H387" s="24"/>
      <c r="I387" s="24"/>
      <c r="J387" s="24"/>
      <c r="K387" s="24"/>
      <c r="L387" s="24"/>
      <c r="M387" s="14">
        <f t="shared" si="25"/>
        <v>0</v>
      </c>
      <c r="N387" s="70">
        <f t="shared" si="26"/>
        <v>0</v>
      </c>
      <c r="O387" s="71"/>
      <c r="P387" s="70">
        <f t="shared" si="27"/>
        <v>0</v>
      </c>
      <c r="Q387" s="72"/>
      <c r="R387" s="70">
        <f t="shared" si="28"/>
        <v>0</v>
      </c>
      <c r="S387" s="67"/>
      <c r="T387" s="73" t="str">
        <f t="shared" si="29"/>
        <v>Juin</v>
      </c>
    </row>
    <row r="388" spans="1:20" ht="18.75">
      <c r="A388" s="13">
        <v>381</v>
      </c>
      <c r="B388" s="625" t="s">
        <v>2834</v>
      </c>
      <c r="C388" s="625" t="s">
        <v>2835</v>
      </c>
      <c r="D388" s="24"/>
      <c r="E388" s="123"/>
      <c r="F388" s="123"/>
      <c r="G388" s="123"/>
      <c r="H388" s="24"/>
      <c r="I388" s="24"/>
      <c r="J388" s="24"/>
      <c r="K388" s="24"/>
      <c r="L388" s="24"/>
      <c r="M388" s="14">
        <f t="shared" si="25"/>
        <v>0</v>
      </c>
      <c r="N388" s="70">
        <f t="shared" si="26"/>
        <v>0</v>
      </c>
      <c r="O388" s="71"/>
      <c r="P388" s="70">
        <f t="shared" si="27"/>
        <v>0</v>
      </c>
      <c r="Q388" s="72"/>
      <c r="R388" s="70">
        <f t="shared" si="28"/>
        <v>0</v>
      </c>
      <c r="S388" s="67"/>
      <c r="T388" s="73" t="str">
        <f t="shared" si="29"/>
        <v>Juin</v>
      </c>
    </row>
    <row r="389" spans="1:20" ht="18.75">
      <c r="A389" s="13">
        <v>382</v>
      </c>
      <c r="B389" s="625" t="s">
        <v>2120</v>
      </c>
      <c r="C389" s="625" t="s">
        <v>2725</v>
      </c>
      <c r="D389" s="24"/>
      <c r="E389" s="123"/>
      <c r="F389" s="123"/>
      <c r="G389" s="123"/>
      <c r="H389" s="24"/>
      <c r="I389" s="24"/>
      <c r="J389" s="24"/>
      <c r="K389" s="24"/>
      <c r="L389" s="24"/>
      <c r="M389" s="14">
        <f t="shared" si="25"/>
        <v>0</v>
      </c>
      <c r="N389" s="70">
        <f t="shared" si="26"/>
        <v>0</v>
      </c>
      <c r="O389" s="71"/>
      <c r="P389" s="70">
        <f t="shared" si="27"/>
        <v>0</v>
      </c>
      <c r="Q389" s="72"/>
      <c r="R389" s="70">
        <f t="shared" si="28"/>
        <v>0</v>
      </c>
      <c r="S389" s="67"/>
      <c r="T389" s="73" t="str">
        <f t="shared" si="29"/>
        <v>Juin</v>
      </c>
    </row>
    <row r="390" spans="1:20" ht="19.5" thickBot="1">
      <c r="A390" s="13">
        <v>383</v>
      </c>
      <c r="B390" s="625" t="s">
        <v>2836</v>
      </c>
      <c r="C390" s="625" t="s">
        <v>2837</v>
      </c>
      <c r="D390" s="24"/>
      <c r="E390" s="125"/>
      <c r="F390" s="125"/>
      <c r="G390" s="125"/>
      <c r="H390" s="24"/>
      <c r="I390" s="24"/>
      <c r="J390" s="24"/>
      <c r="K390" s="24"/>
      <c r="L390" s="24"/>
      <c r="M390" s="14">
        <f t="shared" si="25"/>
        <v>0</v>
      </c>
      <c r="N390" s="70">
        <f t="shared" si="26"/>
        <v>0</v>
      </c>
      <c r="O390" s="71"/>
      <c r="P390" s="70">
        <f t="shared" si="27"/>
        <v>0</v>
      </c>
      <c r="Q390" s="72"/>
      <c r="R390" s="70">
        <f t="shared" si="28"/>
        <v>0</v>
      </c>
      <c r="S390" s="67"/>
      <c r="T390" s="73" t="str">
        <f t="shared" si="29"/>
        <v>Juin</v>
      </c>
    </row>
    <row r="391" spans="1:20" ht="19.5" thickBot="1">
      <c r="A391" s="13">
        <v>384</v>
      </c>
      <c r="B391" s="625" t="s">
        <v>2838</v>
      </c>
      <c r="C391" s="625" t="s">
        <v>2839</v>
      </c>
      <c r="D391" s="24"/>
      <c r="E391" s="126"/>
      <c r="F391" s="126"/>
      <c r="G391" s="126"/>
      <c r="H391" s="24"/>
      <c r="I391" s="24"/>
      <c r="J391" s="24"/>
      <c r="K391" s="24"/>
      <c r="L391" s="24"/>
      <c r="M391" s="14">
        <f t="shared" si="25"/>
        <v>0</v>
      </c>
      <c r="N391" s="70">
        <f t="shared" si="26"/>
        <v>0</v>
      </c>
      <c r="O391" s="71"/>
      <c r="P391" s="70">
        <f t="shared" si="27"/>
        <v>0</v>
      </c>
      <c r="Q391" s="72"/>
      <c r="R391" s="70">
        <f t="shared" si="28"/>
        <v>0</v>
      </c>
      <c r="S391" s="67"/>
      <c r="T391" s="73" t="str">
        <f t="shared" si="29"/>
        <v>Juin</v>
      </c>
    </row>
    <row r="392" spans="1:20" ht="18.75">
      <c r="A392" s="13">
        <v>385</v>
      </c>
      <c r="B392" s="625" t="s">
        <v>2840</v>
      </c>
      <c r="C392" s="625" t="s">
        <v>2613</v>
      </c>
      <c r="D392" s="24"/>
      <c r="E392" s="122"/>
      <c r="F392" s="123"/>
      <c r="G392" s="122"/>
      <c r="H392" s="24"/>
      <c r="I392" s="24"/>
      <c r="J392" s="24"/>
      <c r="K392" s="24"/>
      <c r="L392" s="24"/>
      <c r="M392" s="14">
        <f t="shared" ref="M392:M455" si="30">IF(AND(ISBLANK(D392),ISBLANK(E392),ISBLANK(F392),ISBLANK(G392),ISBLANK(H392),ISBLANK(I392),ISBLANK(J392),ISBLANK(K392),ISBLANK(L392)),S392/3,AVERAGE(D392:L392))</f>
        <v>0</v>
      </c>
      <c r="N392" s="70">
        <f t="shared" ref="N392:N455" si="31">M392*3</f>
        <v>0</v>
      </c>
      <c r="O392" s="71"/>
      <c r="P392" s="70">
        <f t="shared" ref="P392:P455" si="32">MAX(N392,O392*3)</f>
        <v>0</v>
      </c>
      <c r="Q392" s="72"/>
      <c r="R392" s="70">
        <f t="shared" ref="R392:R455" si="33">MAX(P392,Q392*3)</f>
        <v>0</v>
      </c>
      <c r="S392" s="67"/>
      <c r="T392" s="73" t="str">
        <f t="shared" ref="T392:T455" si="34">IF(ISBLANK(Q392),IF(ISBLANK(O392),"Juin","Synthèse"),"Rattrapage")</f>
        <v>Juin</v>
      </c>
    </row>
    <row r="393" spans="1:20" ht="18.75">
      <c r="A393" s="13">
        <v>386</v>
      </c>
      <c r="B393" s="625" t="s">
        <v>2137</v>
      </c>
      <c r="C393" s="625" t="s">
        <v>2689</v>
      </c>
      <c r="D393" s="24"/>
      <c r="E393" s="123"/>
      <c r="F393" s="123"/>
      <c r="G393" s="123"/>
      <c r="H393" s="24"/>
      <c r="I393" s="24"/>
      <c r="J393" s="24"/>
      <c r="K393" s="24"/>
      <c r="L393" s="24"/>
      <c r="M393" s="14">
        <f t="shared" si="30"/>
        <v>0</v>
      </c>
      <c r="N393" s="70">
        <f t="shared" si="31"/>
        <v>0</v>
      </c>
      <c r="O393" s="71"/>
      <c r="P393" s="70">
        <f t="shared" si="32"/>
        <v>0</v>
      </c>
      <c r="Q393" s="72"/>
      <c r="R393" s="70">
        <f t="shared" si="33"/>
        <v>0</v>
      </c>
      <c r="S393" s="67"/>
      <c r="T393" s="73" t="str">
        <f t="shared" si="34"/>
        <v>Juin</v>
      </c>
    </row>
    <row r="394" spans="1:20" ht="18.75">
      <c r="A394" s="13">
        <v>387</v>
      </c>
      <c r="B394" s="625" t="s">
        <v>2141</v>
      </c>
      <c r="C394" s="625" t="s">
        <v>2841</v>
      </c>
      <c r="D394" s="24"/>
      <c r="E394" s="123"/>
      <c r="F394" s="123"/>
      <c r="G394" s="123"/>
      <c r="H394" s="24"/>
      <c r="I394" s="24"/>
      <c r="J394" s="24"/>
      <c r="K394" s="24"/>
      <c r="L394" s="24"/>
      <c r="M394" s="14">
        <f t="shared" si="30"/>
        <v>0</v>
      </c>
      <c r="N394" s="70">
        <f t="shared" si="31"/>
        <v>0</v>
      </c>
      <c r="O394" s="71"/>
      <c r="P394" s="70">
        <f t="shared" si="32"/>
        <v>0</v>
      </c>
      <c r="Q394" s="72"/>
      <c r="R394" s="70">
        <f t="shared" si="33"/>
        <v>0</v>
      </c>
      <c r="S394" s="67"/>
      <c r="T394" s="73" t="str">
        <f t="shared" si="34"/>
        <v>Juin</v>
      </c>
    </row>
    <row r="395" spans="1:20" ht="18.75">
      <c r="A395" s="13">
        <v>388</v>
      </c>
      <c r="B395" s="625" t="s">
        <v>181</v>
      </c>
      <c r="C395" s="625" t="s">
        <v>2545</v>
      </c>
      <c r="D395" s="24"/>
      <c r="E395" s="123"/>
      <c r="F395" s="123"/>
      <c r="G395" s="123"/>
      <c r="H395" s="24"/>
      <c r="I395" s="24"/>
      <c r="J395" s="24"/>
      <c r="K395" s="24"/>
      <c r="L395" s="24"/>
      <c r="M395" s="14">
        <f t="shared" si="30"/>
        <v>0</v>
      </c>
      <c r="N395" s="70">
        <f t="shared" si="31"/>
        <v>0</v>
      </c>
      <c r="O395" s="71"/>
      <c r="P395" s="70">
        <f t="shared" si="32"/>
        <v>0</v>
      </c>
      <c r="Q395" s="72"/>
      <c r="R395" s="70">
        <f t="shared" si="33"/>
        <v>0</v>
      </c>
      <c r="S395" s="67"/>
      <c r="T395" s="73" t="str">
        <f t="shared" si="34"/>
        <v>Juin</v>
      </c>
    </row>
    <row r="396" spans="1:20" ht="18.75">
      <c r="A396" s="13">
        <v>389</v>
      </c>
      <c r="B396" s="625" t="s">
        <v>2150</v>
      </c>
      <c r="C396" s="625" t="s">
        <v>2842</v>
      </c>
      <c r="D396" s="24"/>
      <c r="E396" s="123"/>
      <c r="F396" s="123"/>
      <c r="G396" s="123"/>
      <c r="H396" s="24"/>
      <c r="I396" s="24"/>
      <c r="J396" s="24"/>
      <c r="K396" s="24"/>
      <c r="L396" s="24"/>
      <c r="M396" s="14">
        <f t="shared" si="30"/>
        <v>0</v>
      </c>
      <c r="N396" s="70">
        <f t="shared" si="31"/>
        <v>0</v>
      </c>
      <c r="O396" s="71"/>
      <c r="P396" s="70">
        <f t="shared" si="32"/>
        <v>0</v>
      </c>
      <c r="Q396" s="72"/>
      <c r="R396" s="70">
        <f t="shared" si="33"/>
        <v>0</v>
      </c>
      <c r="S396" s="67"/>
      <c r="T396" s="73" t="str">
        <f t="shared" si="34"/>
        <v>Juin</v>
      </c>
    </row>
    <row r="397" spans="1:20" ht="18.75">
      <c r="A397" s="13">
        <v>390</v>
      </c>
      <c r="B397" s="625" t="s">
        <v>2843</v>
      </c>
      <c r="C397" s="625" t="s">
        <v>2844</v>
      </c>
      <c r="D397" s="24"/>
      <c r="E397" s="123"/>
      <c r="F397" s="123"/>
      <c r="G397" s="123"/>
      <c r="H397" s="24"/>
      <c r="I397" s="24"/>
      <c r="J397" s="24"/>
      <c r="K397" s="24"/>
      <c r="L397" s="24"/>
      <c r="M397" s="14">
        <f t="shared" si="30"/>
        <v>0</v>
      </c>
      <c r="N397" s="70">
        <f t="shared" si="31"/>
        <v>0</v>
      </c>
      <c r="O397" s="71"/>
      <c r="P397" s="70">
        <f t="shared" si="32"/>
        <v>0</v>
      </c>
      <c r="Q397" s="72"/>
      <c r="R397" s="70">
        <f t="shared" si="33"/>
        <v>0</v>
      </c>
      <c r="S397" s="67"/>
      <c r="T397" s="73" t="str">
        <f t="shared" si="34"/>
        <v>Juin</v>
      </c>
    </row>
    <row r="398" spans="1:20" ht="18.75">
      <c r="A398" s="13">
        <v>391</v>
      </c>
      <c r="B398" s="625" t="s">
        <v>2845</v>
      </c>
      <c r="C398" s="625" t="s">
        <v>2605</v>
      </c>
      <c r="D398" s="24"/>
      <c r="E398" s="123"/>
      <c r="F398" s="123"/>
      <c r="G398" s="123"/>
      <c r="H398" s="24"/>
      <c r="I398" s="24"/>
      <c r="J398" s="24"/>
      <c r="K398" s="24"/>
      <c r="L398" s="24"/>
      <c r="M398" s="14">
        <f t="shared" si="30"/>
        <v>0</v>
      </c>
      <c r="N398" s="70">
        <f t="shared" si="31"/>
        <v>0</v>
      </c>
      <c r="O398" s="71"/>
      <c r="P398" s="70">
        <f t="shared" si="32"/>
        <v>0</v>
      </c>
      <c r="Q398" s="72"/>
      <c r="R398" s="70">
        <f t="shared" si="33"/>
        <v>0</v>
      </c>
      <c r="S398" s="67"/>
      <c r="T398" s="73" t="str">
        <f t="shared" si="34"/>
        <v>Juin</v>
      </c>
    </row>
    <row r="399" spans="1:20" ht="18.75">
      <c r="A399" s="13">
        <v>392</v>
      </c>
      <c r="B399" s="625" t="s">
        <v>2846</v>
      </c>
      <c r="C399" s="625" t="s">
        <v>2725</v>
      </c>
      <c r="D399" s="24"/>
      <c r="E399" s="123"/>
      <c r="F399" s="123"/>
      <c r="G399" s="123"/>
      <c r="H399" s="24"/>
      <c r="I399" s="24"/>
      <c r="J399" s="24"/>
      <c r="K399" s="24"/>
      <c r="L399" s="24"/>
      <c r="M399" s="14">
        <f t="shared" si="30"/>
        <v>0</v>
      </c>
      <c r="N399" s="70">
        <f t="shared" si="31"/>
        <v>0</v>
      </c>
      <c r="O399" s="71"/>
      <c r="P399" s="70">
        <f t="shared" si="32"/>
        <v>0</v>
      </c>
      <c r="Q399" s="72"/>
      <c r="R399" s="70">
        <f t="shared" si="33"/>
        <v>0</v>
      </c>
      <c r="S399" s="67"/>
      <c r="T399" s="73" t="str">
        <f t="shared" si="34"/>
        <v>Juin</v>
      </c>
    </row>
    <row r="400" spans="1:20" ht="18.75">
      <c r="A400" s="13">
        <v>393</v>
      </c>
      <c r="B400" s="625" t="s">
        <v>2847</v>
      </c>
      <c r="C400" s="625" t="s">
        <v>2848</v>
      </c>
      <c r="D400" s="24"/>
      <c r="E400" s="123"/>
      <c r="F400" s="123"/>
      <c r="G400" s="123"/>
      <c r="H400" s="24"/>
      <c r="I400" s="24"/>
      <c r="J400" s="24"/>
      <c r="K400" s="24"/>
      <c r="L400" s="24"/>
      <c r="M400" s="14">
        <f t="shared" si="30"/>
        <v>0</v>
      </c>
      <c r="N400" s="70">
        <f t="shared" si="31"/>
        <v>0</v>
      </c>
      <c r="O400" s="71"/>
      <c r="P400" s="70">
        <f t="shared" si="32"/>
        <v>0</v>
      </c>
      <c r="Q400" s="72"/>
      <c r="R400" s="70">
        <f t="shared" si="33"/>
        <v>0</v>
      </c>
      <c r="S400" s="67"/>
      <c r="T400" s="73" t="str">
        <f t="shared" si="34"/>
        <v>Juin</v>
      </c>
    </row>
    <row r="401" spans="1:20" ht="18.75">
      <c r="A401" s="13">
        <v>394</v>
      </c>
      <c r="B401" s="625" t="s">
        <v>2172</v>
      </c>
      <c r="C401" s="625" t="s">
        <v>2809</v>
      </c>
      <c r="D401" s="24"/>
      <c r="E401" s="123"/>
      <c r="F401" s="123"/>
      <c r="G401" s="123"/>
      <c r="H401" s="24"/>
      <c r="I401" s="24"/>
      <c r="J401" s="24"/>
      <c r="K401" s="24"/>
      <c r="L401" s="24"/>
      <c r="M401" s="14">
        <f t="shared" si="30"/>
        <v>0</v>
      </c>
      <c r="N401" s="70">
        <f t="shared" si="31"/>
        <v>0</v>
      </c>
      <c r="O401" s="71"/>
      <c r="P401" s="70">
        <f t="shared" si="32"/>
        <v>0</v>
      </c>
      <c r="Q401" s="72"/>
      <c r="R401" s="70">
        <f t="shared" si="33"/>
        <v>0</v>
      </c>
      <c r="S401" s="67"/>
      <c r="T401" s="73" t="str">
        <f t="shared" si="34"/>
        <v>Juin</v>
      </c>
    </row>
    <row r="402" spans="1:20" ht="18.75">
      <c r="A402" s="13">
        <v>395</v>
      </c>
      <c r="B402" s="625" t="s">
        <v>2849</v>
      </c>
      <c r="C402" s="625" t="s">
        <v>2429</v>
      </c>
      <c r="D402" s="24"/>
      <c r="E402" s="123"/>
      <c r="F402" s="123"/>
      <c r="G402" s="123"/>
      <c r="H402" s="24"/>
      <c r="I402" s="24"/>
      <c r="J402" s="24"/>
      <c r="K402" s="24"/>
      <c r="L402" s="24"/>
      <c r="M402" s="14">
        <f t="shared" si="30"/>
        <v>0</v>
      </c>
      <c r="N402" s="70">
        <f t="shared" si="31"/>
        <v>0</v>
      </c>
      <c r="O402" s="71"/>
      <c r="P402" s="70">
        <f t="shared" si="32"/>
        <v>0</v>
      </c>
      <c r="Q402" s="72"/>
      <c r="R402" s="70">
        <f t="shared" si="33"/>
        <v>0</v>
      </c>
      <c r="S402" s="67"/>
      <c r="T402" s="73" t="str">
        <f t="shared" si="34"/>
        <v>Juin</v>
      </c>
    </row>
    <row r="403" spans="1:20" ht="18.75">
      <c r="A403" s="13">
        <v>396</v>
      </c>
      <c r="B403" s="625" t="s">
        <v>2850</v>
      </c>
      <c r="C403" s="625" t="s">
        <v>2851</v>
      </c>
      <c r="D403" s="24"/>
      <c r="E403" s="123"/>
      <c r="F403" s="123"/>
      <c r="G403" s="123"/>
      <c r="H403" s="24"/>
      <c r="I403" s="24"/>
      <c r="J403" s="24"/>
      <c r="K403" s="24"/>
      <c r="L403" s="24"/>
      <c r="M403" s="14">
        <f t="shared" si="30"/>
        <v>0</v>
      </c>
      <c r="N403" s="70">
        <f t="shared" si="31"/>
        <v>0</v>
      </c>
      <c r="O403" s="71"/>
      <c r="P403" s="70">
        <f t="shared" si="32"/>
        <v>0</v>
      </c>
      <c r="Q403" s="72"/>
      <c r="R403" s="70">
        <f t="shared" si="33"/>
        <v>0</v>
      </c>
      <c r="S403" s="67"/>
      <c r="T403" s="73" t="str">
        <f t="shared" si="34"/>
        <v>Juin</v>
      </c>
    </row>
    <row r="404" spans="1:20" ht="18.75">
      <c r="A404" s="13">
        <v>397</v>
      </c>
      <c r="B404" s="625" t="s">
        <v>2852</v>
      </c>
      <c r="C404" s="625" t="s">
        <v>2493</v>
      </c>
      <c r="D404" s="24"/>
      <c r="E404" s="123"/>
      <c r="F404" s="123"/>
      <c r="G404" s="123"/>
      <c r="H404" s="24"/>
      <c r="I404" s="24"/>
      <c r="J404" s="24"/>
      <c r="K404" s="24"/>
      <c r="L404" s="24"/>
      <c r="M404" s="14">
        <f t="shared" si="30"/>
        <v>0</v>
      </c>
      <c r="N404" s="70">
        <f t="shared" si="31"/>
        <v>0</v>
      </c>
      <c r="O404" s="71"/>
      <c r="P404" s="70">
        <f t="shared" si="32"/>
        <v>0</v>
      </c>
      <c r="Q404" s="72"/>
      <c r="R404" s="70">
        <f t="shared" si="33"/>
        <v>0</v>
      </c>
      <c r="S404" s="67"/>
      <c r="T404" s="73" t="str">
        <f t="shared" si="34"/>
        <v>Juin</v>
      </c>
    </row>
    <row r="405" spans="1:20" ht="18.75">
      <c r="A405" s="13">
        <v>398</v>
      </c>
      <c r="B405" s="625" t="s">
        <v>2853</v>
      </c>
      <c r="C405" s="625" t="s">
        <v>2581</v>
      </c>
      <c r="D405" s="24"/>
      <c r="E405" s="123"/>
      <c r="F405" s="123"/>
      <c r="G405" s="123"/>
      <c r="H405" s="24"/>
      <c r="I405" s="24"/>
      <c r="J405" s="24"/>
      <c r="K405" s="24"/>
      <c r="L405" s="24"/>
      <c r="M405" s="14">
        <f t="shared" si="30"/>
        <v>0</v>
      </c>
      <c r="N405" s="70">
        <f t="shared" si="31"/>
        <v>0</v>
      </c>
      <c r="O405" s="71"/>
      <c r="P405" s="70">
        <f t="shared" si="32"/>
        <v>0</v>
      </c>
      <c r="Q405" s="72"/>
      <c r="R405" s="70">
        <f t="shared" si="33"/>
        <v>0</v>
      </c>
      <c r="S405" s="67"/>
      <c r="T405" s="73" t="str">
        <f t="shared" si="34"/>
        <v>Juin</v>
      </c>
    </row>
    <row r="406" spans="1:20" ht="18.75">
      <c r="A406" s="13">
        <v>399</v>
      </c>
      <c r="B406" s="625" t="s">
        <v>2854</v>
      </c>
      <c r="C406" s="625" t="s">
        <v>2855</v>
      </c>
      <c r="D406" s="24"/>
      <c r="E406" s="123"/>
      <c r="F406" s="123"/>
      <c r="G406" s="123"/>
      <c r="H406" s="24"/>
      <c r="I406" s="24"/>
      <c r="J406" s="24"/>
      <c r="K406" s="24"/>
      <c r="L406" s="24"/>
      <c r="M406" s="14">
        <f t="shared" si="30"/>
        <v>0</v>
      </c>
      <c r="N406" s="70">
        <f t="shared" si="31"/>
        <v>0</v>
      </c>
      <c r="O406" s="71"/>
      <c r="P406" s="70">
        <f t="shared" si="32"/>
        <v>0</v>
      </c>
      <c r="Q406" s="72"/>
      <c r="R406" s="70">
        <f t="shared" si="33"/>
        <v>0</v>
      </c>
      <c r="S406" s="67"/>
      <c r="T406" s="73" t="str">
        <f t="shared" si="34"/>
        <v>Juin</v>
      </c>
    </row>
    <row r="407" spans="1:20" ht="18.75">
      <c r="A407" s="13">
        <v>400</v>
      </c>
      <c r="B407" s="625" t="s">
        <v>2856</v>
      </c>
      <c r="C407" s="625" t="s">
        <v>2857</v>
      </c>
      <c r="D407" s="24"/>
      <c r="E407" s="123"/>
      <c r="F407" s="123"/>
      <c r="G407" s="123"/>
      <c r="H407" s="24"/>
      <c r="I407" s="24"/>
      <c r="J407" s="24"/>
      <c r="K407" s="24"/>
      <c r="L407" s="24"/>
      <c r="M407" s="14">
        <f t="shared" si="30"/>
        <v>0</v>
      </c>
      <c r="N407" s="70">
        <f t="shared" si="31"/>
        <v>0</v>
      </c>
      <c r="O407" s="71"/>
      <c r="P407" s="70">
        <f t="shared" si="32"/>
        <v>0</v>
      </c>
      <c r="Q407" s="72"/>
      <c r="R407" s="70">
        <f t="shared" si="33"/>
        <v>0</v>
      </c>
      <c r="S407" s="67"/>
      <c r="T407" s="73" t="str">
        <f t="shared" si="34"/>
        <v>Juin</v>
      </c>
    </row>
    <row r="408" spans="1:20" ht="18.75">
      <c r="A408" s="13">
        <v>401</v>
      </c>
      <c r="B408" s="625" t="s">
        <v>2856</v>
      </c>
      <c r="C408" s="625" t="s">
        <v>2858</v>
      </c>
      <c r="D408" s="24"/>
      <c r="E408" s="123"/>
      <c r="F408" s="123"/>
      <c r="G408" s="123"/>
      <c r="H408" s="24"/>
      <c r="I408" s="24"/>
      <c r="J408" s="24"/>
      <c r="K408" s="24"/>
      <c r="L408" s="24"/>
      <c r="M408" s="14">
        <f t="shared" si="30"/>
        <v>0</v>
      </c>
      <c r="N408" s="70">
        <f t="shared" si="31"/>
        <v>0</v>
      </c>
      <c r="O408" s="71"/>
      <c r="P408" s="70">
        <f t="shared" si="32"/>
        <v>0</v>
      </c>
      <c r="Q408" s="72"/>
      <c r="R408" s="70">
        <f t="shared" si="33"/>
        <v>0</v>
      </c>
      <c r="S408" s="67"/>
      <c r="T408" s="73" t="str">
        <f t="shared" si="34"/>
        <v>Juin</v>
      </c>
    </row>
    <row r="409" spans="1:20" ht="18.75">
      <c r="A409" s="13">
        <v>402</v>
      </c>
      <c r="B409" s="625" t="s">
        <v>334</v>
      </c>
      <c r="C409" s="625" t="s">
        <v>330</v>
      </c>
      <c r="D409" s="24"/>
      <c r="E409" s="123"/>
      <c r="F409" s="123"/>
      <c r="G409" s="123"/>
      <c r="H409" s="24"/>
      <c r="I409" s="24"/>
      <c r="J409" s="24"/>
      <c r="K409" s="24"/>
      <c r="L409" s="24"/>
      <c r="M409" s="14">
        <f t="shared" si="30"/>
        <v>13.333333333333334</v>
      </c>
      <c r="N409" s="70">
        <f t="shared" si="31"/>
        <v>40</v>
      </c>
      <c r="O409" s="71"/>
      <c r="P409" s="70">
        <f t="shared" si="32"/>
        <v>40</v>
      </c>
      <c r="Q409" s="72"/>
      <c r="R409" s="70">
        <f t="shared" si="33"/>
        <v>40</v>
      </c>
      <c r="S409" s="67">
        <v>40</v>
      </c>
      <c r="T409" s="73" t="str">
        <f t="shared" si="34"/>
        <v>Juin</v>
      </c>
    </row>
    <row r="410" spans="1:20" ht="18.75">
      <c r="A410" s="13">
        <v>403</v>
      </c>
      <c r="B410" s="625" t="s">
        <v>2859</v>
      </c>
      <c r="C410" s="625" t="s">
        <v>2535</v>
      </c>
      <c r="D410" s="24"/>
      <c r="E410" s="123"/>
      <c r="F410" s="123"/>
      <c r="G410" s="123"/>
      <c r="H410" s="24"/>
      <c r="I410" s="24"/>
      <c r="J410" s="24"/>
      <c r="K410" s="24"/>
      <c r="L410" s="24"/>
      <c r="M410" s="14">
        <f t="shared" si="30"/>
        <v>0</v>
      </c>
      <c r="N410" s="70">
        <f t="shared" si="31"/>
        <v>0</v>
      </c>
      <c r="O410" s="71"/>
      <c r="P410" s="70">
        <f t="shared" si="32"/>
        <v>0</v>
      </c>
      <c r="Q410" s="72"/>
      <c r="R410" s="70">
        <f t="shared" si="33"/>
        <v>0</v>
      </c>
      <c r="S410" s="67"/>
      <c r="T410" s="73" t="str">
        <f t="shared" si="34"/>
        <v>Juin</v>
      </c>
    </row>
    <row r="411" spans="1:20" ht="18.75">
      <c r="A411" s="13">
        <v>404</v>
      </c>
      <c r="B411" s="625" t="s">
        <v>337</v>
      </c>
      <c r="C411" s="625" t="s">
        <v>2753</v>
      </c>
      <c r="D411" s="24"/>
      <c r="E411" s="123"/>
      <c r="F411" s="123"/>
      <c r="G411" s="123"/>
      <c r="H411" s="24"/>
      <c r="I411" s="24"/>
      <c r="J411" s="24"/>
      <c r="K411" s="24"/>
      <c r="L411" s="24"/>
      <c r="M411" s="14">
        <f t="shared" si="30"/>
        <v>0</v>
      </c>
      <c r="N411" s="70">
        <f t="shared" si="31"/>
        <v>0</v>
      </c>
      <c r="O411" s="71"/>
      <c r="P411" s="70">
        <f t="shared" si="32"/>
        <v>0</v>
      </c>
      <c r="Q411" s="72"/>
      <c r="R411" s="70">
        <f t="shared" si="33"/>
        <v>0</v>
      </c>
      <c r="S411" s="67"/>
      <c r="T411" s="73" t="str">
        <f t="shared" si="34"/>
        <v>Juin</v>
      </c>
    </row>
    <row r="412" spans="1:20" ht="18.75">
      <c r="A412" s="13">
        <v>405</v>
      </c>
      <c r="B412" s="625" t="s">
        <v>2860</v>
      </c>
      <c r="C412" s="625" t="s">
        <v>2861</v>
      </c>
      <c r="D412" s="24"/>
      <c r="E412" s="123"/>
      <c r="F412" s="123"/>
      <c r="G412" s="123"/>
      <c r="H412" s="24"/>
      <c r="I412" s="24"/>
      <c r="J412" s="24"/>
      <c r="K412" s="24"/>
      <c r="L412" s="24"/>
      <c r="M412" s="14">
        <f t="shared" si="30"/>
        <v>0</v>
      </c>
      <c r="N412" s="70">
        <f t="shared" si="31"/>
        <v>0</v>
      </c>
      <c r="O412" s="71"/>
      <c r="P412" s="70">
        <f t="shared" si="32"/>
        <v>0</v>
      </c>
      <c r="Q412" s="72"/>
      <c r="R412" s="70">
        <f t="shared" si="33"/>
        <v>0</v>
      </c>
      <c r="S412" s="67"/>
      <c r="T412" s="73" t="str">
        <f t="shared" si="34"/>
        <v>Juin</v>
      </c>
    </row>
    <row r="413" spans="1:20" ht="18.75">
      <c r="A413" s="13">
        <v>406</v>
      </c>
      <c r="B413" s="625" t="s">
        <v>2862</v>
      </c>
      <c r="C413" s="625" t="s">
        <v>2863</v>
      </c>
      <c r="D413" s="24"/>
      <c r="E413" s="123"/>
      <c r="F413" s="123"/>
      <c r="G413" s="123"/>
      <c r="H413" s="24"/>
      <c r="I413" s="24"/>
      <c r="J413" s="24"/>
      <c r="K413" s="24"/>
      <c r="L413" s="24"/>
      <c r="M413" s="14">
        <f t="shared" si="30"/>
        <v>0</v>
      </c>
      <c r="N413" s="70">
        <f t="shared" si="31"/>
        <v>0</v>
      </c>
      <c r="O413" s="71"/>
      <c r="P413" s="70">
        <f t="shared" si="32"/>
        <v>0</v>
      </c>
      <c r="Q413" s="72"/>
      <c r="R413" s="70">
        <f t="shared" si="33"/>
        <v>0</v>
      </c>
      <c r="S413" s="67"/>
      <c r="T413" s="73" t="str">
        <f t="shared" si="34"/>
        <v>Juin</v>
      </c>
    </row>
    <row r="414" spans="1:20" ht="18.75">
      <c r="A414" s="13">
        <v>407</v>
      </c>
      <c r="B414" s="625" t="s">
        <v>2864</v>
      </c>
      <c r="C414" s="625" t="s">
        <v>2682</v>
      </c>
      <c r="D414" s="24"/>
      <c r="E414" s="123"/>
      <c r="F414" s="123"/>
      <c r="G414" s="123"/>
      <c r="H414" s="24"/>
      <c r="I414" s="24"/>
      <c r="J414" s="24"/>
      <c r="K414" s="24"/>
      <c r="L414" s="24"/>
      <c r="M414" s="14">
        <f t="shared" si="30"/>
        <v>0</v>
      </c>
      <c r="N414" s="70">
        <f t="shared" si="31"/>
        <v>0</v>
      </c>
      <c r="O414" s="71"/>
      <c r="P414" s="70">
        <f t="shared" si="32"/>
        <v>0</v>
      </c>
      <c r="Q414" s="72"/>
      <c r="R414" s="70">
        <f t="shared" si="33"/>
        <v>0</v>
      </c>
      <c r="S414" s="67"/>
      <c r="T414" s="73" t="str">
        <f t="shared" si="34"/>
        <v>Juin</v>
      </c>
    </row>
    <row r="415" spans="1:20" ht="18.75">
      <c r="A415" s="13">
        <v>408</v>
      </c>
      <c r="B415" s="625" t="s">
        <v>2222</v>
      </c>
      <c r="C415" s="625" t="s">
        <v>2865</v>
      </c>
      <c r="D415" s="24"/>
      <c r="E415" s="123"/>
      <c r="F415" s="123"/>
      <c r="G415" s="123"/>
      <c r="H415" s="24"/>
      <c r="I415" s="24"/>
      <c r="J415" s="24"/>
      <c r="K415" s="24"/>
      <c r="L415" s="24"/>
      <c r="M415" s="14">
        <f t="shared" si="30"/>
        <v>0</v>
      </c>
      <c r="N415" s="70">
        <f t="shared" si="31"/>
        <v>0</v>
      </c>
      <c r="O415" s="71"/>
      <c r="P415" s="70">
        <f t="shared" si="32"/>
        <v>0</v>
      </c>
      <c r="Q415" s="72"/>
      <c r="R415" s="70">
        <f t="shared" si="33"/>
        <v>0</v>
      </c>
      <c r="S415" s="67"/>
      <c r="T415" s="73" t="str">
        <f t="shared" si="34"/>
        <v>Juin</v>
      </c>
    </row>
    <row r="416" spans="1:20" ht="18.75">
      <c r="A416" s="13">
        <v>409</v>
      </c>
      <c r="B416" s="625" t="s">
        <v>2866</v>
      </c>
      <c r="C416" s="625" t="s">
        <v>2867</v>
      </c>
      <c r="D416" s="24"/>
      <c r="E416" s="123"/>
      <c r="F416" s="123"/>
      <c r="G416" s="123"/>
      <c r="H416" s="24"/>
      <c r="I416" s="24"/>
      <c r="J416" s="24"/>
      <c r="K416" s="24"/>
      <c r="L416" s="24"/>
      <c r="M416" s="14">
        <f t="shared" si="30"/>
        <v>0</v>
      </c>
      <c r="N416" s="70">
        <f t="shared" si="31"/>
        <v>0</v>
      </c>
      <c r="O416" s="71"/>
      <c r="P416" s="70">
        <f t="shared" si="32"/>
        <v>0</v>
      </c>
      <c r="Q416" s="72"/>
      <c r="R416" s="70">
        <f t="shared" si="33"/>
        <v>0</v>
      </c>
      <c r="S416" s="67"/>
      <c r="T416" s="73" t="str">
        <f t="shared" si="34"/>
        <v>Juin</v>
      </c>
    </row>
    <row r="417" spans="1:20" ht="18.75">
      <c r="A417" s="13">
        <v>410</v>
      </c>
      <c r="B417" s="625" t="s">
        <v>338</v>
      </c>
      <c r="C417" s="625" t="s">
        <v>2745</v>
      </c>
      <c r="D417" s="24"/>
      <c r="E417" s="123"/>
      <c r="F417" s="123"/>
      <c r="G417" s="123"/>
      <c r="H417" s="24"/>
      <c r="I417" s="24"/>
      <c r="J417" s="24"/>
      <c r="K417" s="24"/>
      <c r="L417" s="24"/>
      <c r="M417" s="14">
        <f t="shared" si="30"/>
        <v>0</v>
      </c>
      <c r="N417" s="70">
        <f t="shared" si="31"/>
        <v>0</v>
      </c>
      <c r="O417" s="71"/>
      <c r="P417" s="70">
        <f t="shared" si="32"/>
        <v>0</v>
      </c>
      <c r="Q417" s="72"/>
      <c r="R417" s="70">
        <f t="shared" si="33"/>
        <v>0</v>
      </c>
      <c r="S417" s="67"/>
      <c r="T417" s="73" t="str">
        <f t="shared" si="34"/>
        <v>Juin</v>
      </c>
    </row>
    <row r="418" spans="1:20" ht="18.75">
      <c r="A418" s="13">
        <v>411</v>
      </c>
      <c r="B418" s="625" t="s">
        <v>2868</v>
      </c>
      <c r="C418" s="625" t="s">
        <v>2869</v>
      </c>
      <c r="D418" s="24"/>
      <c r="E418" s="123"/>
      <c r="F418" s="123"/>
      <c r="G418" s="123"/>
      <c r="H418" s="24"/>
      <c r="I418" s="24"/>
      <c r="J418" s="24"/>
      <c r="K418" s="24"/>
      <c r="L418" s="24"/>
      <c r="M418" s="14">
        <f t="shared" si="30"/>
        <v>0</v>
      </c>
      <c r="N418" s="70">
        <f t="shared" si="31"/>
        <v>0</v>
      </c>
      <c r="O418" s="71"/>
      <c r="P418" s="70">
        <f t="shared" si="32"/>
        <v>0</v>
      </c>
      <c r="Q418" s="72"/>
      <c r="R418" s="70">
        <f t="shared" si="33"/>
        <v>0</v>
      </c>
      <c r="S418" s="67"/>
      <c r="T418" s="73" t="str">
        <f t="shared" si="34"/>
        <v>Juin</v>
      </c>
    </row>
    <row r="419" spans="1:20" ht="18.75">
      <c r="A419" s="13">
        <v>412</v>
      </c>
      <c r="B419" s="625" t="s">
        <v>2241</v>
      </c>
      <c r="C419" s="625" t="s">
        <v>2509</v>
      </c>
      <c r="D419" s="24"/>
      <c r="E419" s="123"/>
      <c r="F419" s="123"/>
      <c r="G419" s="123"/>
      <c r="H419" s="24"/>
      <c r="I419" s="24"/>
      <c r="J419" s="24"/>
      <c r="K419" s="24"/>
      <c r="L419" s="24"/>
      <c r="M419" s="14">
        <f t="shared" si="30"/>
        <v>0</v>
      </c>
      <c r="N419" s="70">
        <f t="shared" si="31"/>
        <v>0</v>
      </c>
      <c r="O419" s="71"/>
      <c r="P419" s="70">
        <f t="shared" si="32"/>
        <v>0</v>
      </c>
      <c r="Q419" s="72"/>
      <c r="R419" s="70">
        <f t="shared" si="33"/>
        <v>0</v>
      </c>
      <c r="S419" s="67"/>
      <c r="T419" s="73" t="str">
        <f t="shared" si="34"/>
        <v>Juin</v>
      </c>
    </row>
    <row r="420" spans="1:20" ht="18.75">
      <c r="A420" s="13">
        <v>413</v>
      </c>
      <c r="B420" s="625" t="s">
        <v>2245</v>
      </c>
      <c r="C420" s="625" t="s">
        <v>2870</v>
      </c>
      <c r="D420" s="24"/>
      <c r="E420" s="123"/>
      <c r="F420" s="123"/>
      <c r="G420" s="123"/>
      <c r="H420" s="24"/>
      <c r="I420" s="24"/>
      <c r="J420" s="24"/>
      <c r="K420" s="24"/>
      <c r="L420" s="24"/>
      <c r="M420" s="14">
        <f t="shared" si="30"/>
        <v>0</v>
      </c>
      <c r="N420" s="70">
        <f t="shared" si="31"/>
        <v>0</v>
      </c>
      <c r="O420" s="71"/>
      <c r="P420" s="70">
        <f t="shared" si="32"/>
        <v>0</v>
      </c>
      <c r="Q420" s="72"/>
      <c r="R420" s="70">
        <f t="shared" si="33"/>
        <v>0</v>
      </c>
      <c r="S420" s="67"/>
      <c r="T420" s="73" t="str">
        <f t="shared" si="34"/>
        <v>Juin</v>
      </c>
    </row>
    <row r="421" spans="1:20" ht="18.75">
      <c r="A421" s="13">
        <v>414</v>
      </c>
      <c r="B421" s="625" t="s">
        <v>339</v>
      </c>
      <c r="C421" s="625" t="s">
        <v>2871</v>
      </c>
      <c r="D421" s="24"/>
      <c r="E421" s="123"/>
      <c r="F421" s="123"/>
      <c r="G421" s="123"/>
      <c r="H421" s="24"/>
      <c r="I421" s="24"/>
      <c r="J421" s="24"/>
      <c r="K421" s="24"/>
      <c r="L421" s="24"/>
      <c r="M421" s="14">
        <f t="shared" si="30"/>
        <v>0</v>
      </c>
      <c r="N421" s="70">
        <f t="shared" si="31"/>
        <v>0</v>
      </c>
      <c r="O421" s="71"/>
      <c r="P421" s="70">
        <f t="shared" si="32"/>
        <v>0</v>
      </c>
      <c r="Q421" s="72"/>
      <c r="R421" s="70">
        <f t="shared" si="33"/>
        <v>0</v>
      </c>
      <c r="S421" s="67"/>
      <c r="T421" s="73" t="str">
        <f t="shared" si="34"/>
        <v>Juin</v>
      </c>
    </row>
    <row r="422" spans="1:20" ht="18.75">
      <c r="A422" s="13">
        <v>415</v>
      </c>
      <c r="B422" s="625" t="s">
        <v>2872</v>
      </c>
      <c r="C422" s="625" t="s">
        <v>2873</v>
      </c>
      <c r="D422" s="24"/>
      <c r="E422" s="123"/>
      <c r="F422" s="123"/>
      <c r="G422" s="123"/>
      <c r="H422" s="24"/>
      <c r="I422" s="24"/>
      <c r="J422" s="24"/>
      <c r="K422" s="24"/>
      <c r="L422" s="24"/>
      <c r="M422" s="14">
        <f t="shared" si="30"/>
        <v>0</v>
      </c>
      <c r="N422" s="70">
        <f t="shared" si="31"/>
        <v>0</v>
      </c>
      <c r="O422" s="71"/>
      <c r="P422" s="70">
        <f t="shared" si="32"/>
        <v>0</v>
      </c>
      <c r="Q422" s="72"/>
      <c r="R422" s="70">
        <f t="shared" si="33"/>
        <v>0</v>
      </c>
      <c r="S422" s="67"/>
      <c r="T422" s="73" t="str">
        <f t="shared" si="34"/>
        <v>Juin</v>
      </c>
    </row>
    <row r="423" spans="1:20" ht="18.75">
      <c r="A423" s="13">
        <v>416</v>
      </c>
      <c r="B423" s="625" t="s">
        <v>2258</v>
      </c>
      <c r="C423" s="625" t="s">
        <v>2540</v>
      </c>
      <c r="D423" s="24"/>
      <c r="E423" s="123"/>
      <c r="F423" s="123"/>
      <c r="G423" s="123"/>
      <c r="H423" s="24"/>
      <c r="I423" s="24"/>
      <c r="J423" s="24"/>
      <c r="K423" s="24"/>
      <c r="L423" s="24"/>
      <c r="M423" s="14">
        <f t="shared" si="30"/>
        <v>0</v>
      </c>
      <c r="N423" s="70">
        <f t="shared" si="31"/>
        <v>0</v>
      </c>
      <c r="O423" s="71"/>
      <c r="P423" s="70">
        <f t="shared" si="32"/>
        <v>0</v>
      </c>
      <c r="Q423" s="72"/>
      <c r="R423" s="70">
        <f t="shared" si="33"/>
        <v>0</v>
      </c>
      <c r="S423" s="67"/>
      <c r="T423" s="73" t="str">
        <f t="shared" si="34"/>
        <v>Juin</v>
      </c>
    </row>
    <row r="424" spans="1:20" ht="18.75">
      <c r="A424" s="13">
        <v>417</v>
      </c>
      <c r="B424" s="625" t="s">
        <v>341</v>
      </c>
      <c r="C424" s="625" t="s">
        <v>254</v>
      </c>
      <c r="D424" s="24"/>
      <c r="E424" s="123"/>
      <c r="F424" s="123"/>
      <c r="G424" s="123"/>
      <c r="H424" s="24"/>
      <c r="I424" s="24"/>
      <c r="J424" s="24"/>
      <c r="K424" s="24"/>
      <c r="L424" s="24"/>
      <c r="M424" s="14">
        <f t="shared" si="30"/>
        <v>12</v>
      </c>
      <c r="N424" s="70">
        <f t="shared" si="31"/>
        <v>36</v>
      </c>
      <c r="O424" s="71"/>
      <c r="P424" s="70">
        <f t="shared" si="32"/>
        <v>36</v>
      </c>
      <c r="Q424" s="72"/>
      <c r="R424" s="70">
        <f t="shared" si="33"/>
        <v>36</v>
      </c>
      <c r="S424" s="67">
        <v>36</v>
      </c>
      <c r="T424" s="73" t="str">
        <f t="shared" si="34"/>
        <v>Juin</v>
      </c>
    </row>
    <row r="425" spans="1:20" ht="18.75">
      <c r="A425" s="13">
        <v>418</v>
      </c>
      <c r="B425" s="625" t="s">
        <v>2874</v>
      </c>
      <c r="C425" s="625" t="s">
        <v>2875</v>
      </c>
      <c r="D425" s="24"/>
      <c r="E425" s="123"/>
      <c r="F425" s="123"/>
      <c r="G425" s="123"/>
      <c r="H425" s="24"/>
      <c r="I425" s="24"/>
      <c r="J425" s="24"/>
      <c r="K425" s="24"/>
      <c r="L425" s="24"/>
      <c r="M425" s="14">
        <f t="shared" si="30"/>
        <v>0</v>
      </c>
      <c r="N425" s="70">
        <f t="shared" si="31"/>
        <v>0</v>
      </c>
      <c r="O425" s="71"/>
      <c r="P425" s="70">
        <f t="shared" si="32"/>
        <v>0</v>
      </c>
      <c r="Q425" s="72"/>
      <c r="R425" s="70">
        <f t="shared" si="33"/>
        <v>0</v>
      </c>
      <c r="S425" s="67"/>
      <c r="T425" s="73" t="str">
        <f t="shared" si="34"/>
        <v>Juin</v>
      </c>
    </row>
    <row r="426" spans="1:20" ht="18.75">
      <c r="A426" s="13">
        <v>419</v>
      </c>
      <c r="B426" s="625" t="s">
        <v>2876</v>
      </c>
      <c r="C426" s="625" t="s">
        <v>2877</v>
      </c>
      <c r="D426" s="24"/>
      <c r="E426" s="123"/>
      <c r="F426" s="123"/>
      <c r="G426" s="123"/>
      <c r="H426" s="24"/>
      <c r="I426" s="24"/>
      <c r="J426" s="24"/>
      <c r="K426" s="24"/>
      <c r="L426" s="24"/>
      <c r="M426" s="14">
        <f t="shared" si="30"/>
        <v>0</v>
      </c>
      <c r="N426" s="70">
        <f t="shared" si="31"/>
        <v>0</v>
      </c>
      <c r="O426" s="71"/>
      <c r="P426" s="70">
        <f t="shared" si="32"/>
        <v>0</v>
      </c>
      <c r="Q426" s="72"/>
      <c r="R426" s="70">
        <f t="shared" si="33"/>
        <v>0</v>
      </c>
      <c r="S426" s="67"/>
      <c r="T426" s="73" t="str">
        <f t="shared" si="34"/>
        <v>Juin</v>
      </c>
    </row>
    <row r="427" spans="1:20" ht="18.75">
      <c r="A427" s="13">
        <v>420</v>
      </c>
      <c r="B427" s="625" t="s">
        <v>2878</v>
      </c>
      <c r="C427" s="625" t="s">
        <v>2879</v>
      </c>
      <c r="D427" s="24"/>
      <c r="E427" s="123"/>
      <c r="F427" s="123"/>
      <c r="G427" s="123"/>
      <c r="H427" s="24"/>
      <c r="I427" s="24"/>
      <c r="J427" s="24"/>
      <c r="K427" s="24"/>
      <c r="L427" s="24"/>
      <c r="M427" s="14">
        <f t="shared" si="30"/>
        <v>0</v>
      </c>
      <c r="N427" s="70">
        <f t="shared" si="31"/>
        <v>0</v>
      </c>
      <c r="O427" s="71"/>
      <c r="P427" s="70">
        <f t="shared" si="32"/>
        <v>0</v>
      </c>
      <c r="Q427" s="72"/>
      <c r="R427" s="70">
        <f t="shared" si="33"/>
        <v>0</v>
      </c>
      <c r="S427" s="67"/>
      <c r="T427" s="73" t="str">
        <f t="shared" si="34"/>
        <v>Juin</v>
      </c>
    </row>
    <row r="428" spans="1:20" ht="18.75">
      <c r="A428" s="13">
        <v>421</v>
      </c>
      <c r="B428" s="625" t="s">
        <v>2271</v>
      </c>
      <c r="C428" s="625" t="s">
        <v>2557</v>
      </c>
      <c r="D428" s="24"/>
      <c r="E428" s="123"/>
      <c r="F428" s="123"/>
      <c r="G428" s="123"/>
      <c r="H428" s="24"/>
      <c r="I428" s="24"/>
      <c r="J428" s="24"/>
      <c r="K428" s="24"/>
      <c r="L428" s="24"/>
      <c r="M428" s="14">
        <f t="shared" si="30"/>
        <v>0</v>
      </c>
      <c r="N428" s="70">
        <f t="shared" si="31"/>
        <v>0</v>
      </c>
      <c r="O428" s="71"/>
      <c r="P428" s="70">
        <f t="shared" si="32"/>
        <v>0</v>
      </c>
      <c r="Q428" s="72"/>
      <c r="R428" s="70">
        <f t="shared" si="33"/>
        <v>0</v>
      </c>
      <c r="S428" s="67"/>
      <c r="T428" s="73" t="str">
        <f t="shared" si="34"/>
        <v>Juin</v>
      </c>
    </row>
    <row r="429" spans="1:20" ht="18.75">
      <c r="A429" s="13">
        <v>422</v>
      </c>
      <c r="B429" s="625" t="s">
        <v>2880</v>
      </c>
      <c r="C429" s="625" t="s">
        <v>2881</v>
      </c>
      <c r="D429" s="24"/>
      <c r="E429" s="123"/>
      <c r="F429" s="123"/>
      <c r="G429" s="123"/>
      <c r="H429" s="24"/>
      <c r="I429" s="24"/>
      <c r="J429" s="24"/>
      <c r="K429" s="24"/>
      <c r="L429" s="24"/>
      <c r="M429" s="14">
        <f t="shared" si="30"/>
        <v>0</v>
      </c>
      <c r="N429" s="70">
        <f t="shared" si="31"/>
        <v>0</v>
      </c>
      <c r="O429" s="71"/>
      <c r="P429" s="70">
        <f t="shared" si="32"/>
        <v>0</v>
      </c>
      <c r="Q429" s="72"/>
      <c r="R429" s="70">
        <f t="shared" si="33"/>
        <v>0</v>
      </c>
      <c r="S429" s="67"/>
      <c r="T429" s="73" t="str">
        <f t="shared" si="34"/>
        <v>Juin</v>
      </c>
    </row>
    <row r="430" spans="1:20" ht="18.75">
      <c r="A430" s="13">
        <v>423</v>
      </c>
      <c r="B430" s="625" t="s">
        <v>347</v>
      </c>
      <c r="C430" s="625" t="s">
        <v>2466</v>
      </c>
      <c r="D430" s="24"/>
      <c r="E430" s="123"/>
      <c r="F430" s="123"/>
      <c r="G430" s="123"/>
      <c r="H430" s="24"/>
      <c r="I430" s="24"/>
      <c r="J430" s="24"/>
      <c r="K430" s="24"/>
      <c r="L430" s="24"/>
      <c r="M430" s="14">
        <f t="shared" si="30"/>
        <v>0</v>
      </c>
      <c r="N430" s="70">
        <f t="shared" si="31"/>
        <v>0</v>
      </c>
      <c r="O430" s="71"/>
      <c r="P430" s="70">
        <f t="shared" si="32"/>
        <v>0</v>
      </c>
      <c r="Q430" s="72"/>
      <c r="R430" s="70">
        <f t="shared" si="33"/>
        <v>0</v>
      </c>
      <c r="S430" s="67"/>
      <c r="T430" s="73" t="str">
        <f t="shared" si="34"/>
        <v>Juin</v>
      </c>
    </row>
    <row r="431" spans="1:20" ht="18.75">
      <c r="A431" s="13">
        <v>424</v>
      </c>
      <c r="B431" s="625" t="s">
        <v>347</v>
      </c>
      <c r="C431" s="625" t="s">
        <v>2882</v>
      </c>
      <c r="D431" s="24"/>
      <c r="E431" s="123"/>
      <c r="F431" s="123"/>
      <c r="G431" s="123"/>
      <c r="H431" s="24"/>
      <c r="I431" s="24"/>
      <c r="J431" s="24"/>
      <c r="K431" s="24"/>
      <c r="L431" s="24"/>
      <c r="M431" s="14">
        <f t="shared" si="30"/>
        <v>0</v>
      </c>
      <c r="N431" s="70">
        <f t="shared" si="31"/>
        <v>0</v>
      </c>
      <c r="O431" s="71"/>
      <c r="P431" s="70">
        <f t="shared" si="32"/>
        <v>0</v>
      </c>
      <c r="Q431" s="72"/>
      <c r="R431" s="70">
        <f t="shared" si="33"/>
        <v>0</v>
      </c>
      <c r="S431" s="67"/>
      <c r="T431" s="73" t="str">
        <f t="shared" si="34"/>
        <v>Juin</v>
      </c>
    </row>
    <row r="432" spans="1:20" ht="18.75">
      <c r="A432" s="13">
        <v>425</v>
      </c>
      <c r="B432" s="625" t="s">
        <v>347</v>
      </c>
      <c r="C432" s="625" t="s">
        <v>2639</v>
      </c>
      <c r="D432" s="24"/>
      <c r="E432" s="123"/>
      <c r="F432" s="123"/>
      <c r="G432" s="123"/>
      <c r="H432" s="24"/>
      <c r="I432" s="24"/>
      <c r="J432" s="24"/>
      <c r="K432" s="24"/>
      <c r="L432" s="24"/>
      <c r="M432" s="14">
        <f t="shared" si="30"/>
        <v>0</v>
      </c>
      <c r="N432" s="70">
        <f t="shared" si="31"/>
        <v>0</v>
      </c>
      <c r="O432" s="71"/>
      <c r="P432" s="70">
        <f t="shared" si="32"/>
        <v>0</v>
      </c>
      <c r="Q432" s="72"/>
      <c r="R432" s="70">
        <f t="shared" si="33"/>
        <v>0</v>
      </c>
      <c r="S432" s="67"/>
      <c r="T432" s="73" t="str">
        <f t="shared" si="34"/>
        <v>Juin</v>
      </c>
    </row>
    <row r="433" spans="1:20" ht="18.75">
      <c r="A433" s="13">
        <v>426</v>
      </c>
      <c r="B433" s="625" t="s">
        <v>2288</v>
      </c>
      <c r="C433" s="625" t="s">
        <v>2883</v>
      </c>
      <c r="D433" s="24"/>
      <c r="E433" s="123"/>
      <c r="F433" s="123"/>
      <c r="G433" s="123"/>
      <c r="H433" s="24"/>
      <c r="I433" s="24"/>
      <c r="J433" s="24"/>
      <c r="K433" s="24"/>
      <c r="L433" s="24"/>
      <c r="M433" s="14">
        <f t="shared" si="30"/>
        <v>0</v>
      </c>
      <c r="N433" s="70">
        <f t="shared" si="31"/>
        <v>0</v>
      </c>
      <c r="O433" s="71"/>
      <c r="P433" s="70">
        <f t="shared" si="32"/>
        <v>0</v>
      </c>
      <c r="Q433" s="72"/>
      <c r="R433" s="70">
        <f t="shared" si="33"/>
        <v>0</v>
      </c>
      <c r="S433" s="67"/>
      <c r="T433" s="73" t="str">
        <f t="shared" si="34"/>
        <v>Juin</v>
      </c>
    </row>
    <row r="434" spans="1:20" ht="18.75">
      <c r="A434" s="13">
        <v>427</v>
      </c>
      <c r="B434" s="625" t="s">
        <v>2292</v>
      </c>
      <c r="C434" s="625" t="s">
        <v>2884</v>
      </c>
      <c r="D434" s="24"/>
      <c r="E434" s="123"/>
      <c r="F434" s="123"/>
      <c r="G434" s="123"/>
      <c r="H434" s="24"/>
      <c r="I434" s="24"/>
      <c r="J434" s="24"/>
      <c r="K434" s="24"/>
      <c r="L434" s="24"/>
      <c r="M434" s="14">
        <f t="shared" si="30"/>
        <v>0</v>
      </c>
      <c r="N434" s="70">
        <f t="shared" si="31"/>
        <v>0</v>
      </c>
      <c r="O434" s="71"/>
      <c r="P434" s="70">
        <f t="shared" si="32"/>
        <v>0</v>
      </c>
      <c r="Q434" s="72"/>
      <c r="R434" s="70">
        <f t="shared" si="33"/>
        <v>0</v>
      </c>
      <c r="S434" s="67"/>
      <c r="T434" s="73" t="str">
        <f t="shared" si="34"/>
        <v>Juin</v>
      </c>
    </row>
    <row r="435" spans="1:20" ht="18.75">
      <c r="A435" s="13">
        <v>428</v>
      </c>
      <c r="B435" s="625" t="s">
        <v>2301</v>
      </c>
      <c r="C435" s="625" t="s">
        <v>2540</v>
      </c>
      <c r="D435" s="24"/>
      <c r="E435" s="123"/>
      <c r="F435" s="123"/>
      <c r="G435" s="123"/>
      <c r="H435" s="24"/>
      <c r="I435" s="24"/>
      <c r="J435" s="24"/>
      <c r="K435" s="24"/>
      <c r="L435" s="24"/>
      <c r="M435" s="14">
        <f t="shared" si="30"/>
        <v>0</v>
      </c>
      <c r="N435" s="70">
        <f t="shared" si="31"/>
        <v>0</v>
      </c>
      <c r="O435" s="71"/>
      <c r="P435" s="70">
        <f t="shared" si="32"/>
        <v>0</v>
      </c>
      <c r="Q435" s="72"/>
      <c r="R435" s="70">
        <f t="shared" si="33"/>
        <v>0</v>
      </c>
      <c r="S435" s="67"/>
      <c r="T435" s="73" t="str">
        <f t="shared" si="34"/>
        <v>Juin</v>
      </c>
    </row>
    <row r="436" spans="1:20" ht="18.75">
      <c r="A436" s="13">
        <v>429</v>
      </c>
      <c r="B436" s="625" t="s">
        <v>2885</v>
      </c>
      <c r="C436" s="625" t="s">
        <v>2728</v>
      </c>
      <c r="D436" s="24"/>
      <c r="E436" s="123"/>
      <c r="F436" s="123"/>
      <c r="G436" s="123"/>
      <c r="H436" s="24"/>
      <c r="I436" s="24"/>
      <c r="J436" s="24"/>
      <c r="K436" s="24"/>
      <c r="L436" s="24"/>
      <c r="M436" s="14">
        <f t="shared" si="30"/>
        <v>0</v>
      </c>
      <c r="N436" s="70">
        <f t="shared" si="31"/>
        <v>0</v>
      </c>
      <c r="O436" s="71"/>
      <c r="P436" s="70">
        <f t="shared" si="32"/>
        <v>0</v>
      </c>
      <c r="Q436" s="72"/>
      <c r="R436" s="70">
        <f t="shared" si="33"/>
        <v>0</v>
      </c>
      <c r="S436" s="67"/>
      <c r="T436" s="73" t="str">
        <f t="shared" si="34"/>
        <v>Juin</v>
      </c>
    </row>
    <row r="437" spans="1:20" ht="18.75">
      <c r="A437" s="13">
        <v>430</v>
      </c>
      <c r="B437" s="625" t="s">
        <v>2886</v>
      </c>
      <c r="C437" s="625" t="s">
        <v>2887</v>
      </c>
      <c r="D437" s="24"/>
      <c r="E437" s="123"/>
      <c r="F437" s="123"/>
      <c r="G437" s="123"/>
      <c r="H437" s="24"/>
      <c r="I437" s="24"/>
      <c r="J437" s="24"/>
      <c r="K437" s="24"/>
      <c r="L437" s="24"/>
      <c r="M437" s="14">
        <f t="shared" si="30"/>
        <v>0</v>
      </c>
      <c r="N437" s="70">
        <f t="shared" si="31"/>
        <v>0</v>
      </c>
      <c r="O437" s="71"/>
      <c r="P437" s="70">
        <f t="shared" si="32"/>
        <v>0</v>
      </c>
      <c r="Q437" s="72"/>
      <c r="R437" s="70">
        <f t="shared" si="33"/>
        <v>0</v>
      </c>
      <c r="S437" s="67"/>
      <c r="T437" s="73" t="str">
        <f t="shared" si="34"/>
        <v>Juin</v>
      </c>
    </row>
    <row r="438" spans="1:20" ht="18.75">
      <c r="A438" s="13">
        <v>431</v>
      </c>
      <c r="B438" s="625" t="s">
        <v>2888</v>
      </c>
      <c r="C438" s="625" t="s">
        <v>2453</v>
      </c>
      <c r="D438" s="24"/>
      <c r="E438" s="123"/>
      <c r="F438" s="123"/>
      <c r="G438" s="123"/>
      <c r="H438" s="24"/>
      <c r="I438" s="24"/>
      <c r="J438" s="24"/>
      <c r="K438" s="24"/>
      <c r="L438" s="24"/>
      <c r="M438" s="14">
        <f t="shared" si="30"/>
        <v>0</v>
      </c>
      <c r="N438" s="70">
        <f t="shared" si="31"/>
        <v>0</v>
      </c>
      <c r="O438" s="71"/>
      <c r="P438" s="70">
        <f t="shared" si="32"/>
        <v>0</v>
      </c>
      <c r="Q438" s="72"/>
      <c r="R438" s="70">
        <f t="shared" si="33"/>
        <v>0</v>
      </c>
      <c r="S438" s="67"/>
      <c r="T438" s="73" t="str">
        <f t="shared" si="34"/>
        <v>Juin</v>
      </c>
    </row>
    <row r="439" spans="1:20" ht="18.75">
      <c r="A439" s="13">
        <v>432</v>
      </c>
      <c r="B439" s="625" t="s">
        <v>2889</v>
      </c>
      <c r="C439" s="625" t="s">
        <v>2890</v>
      </c>
      <c r="D439" s="24"/>
      <c r="E439" s="123"/>
      <c r="F439" s="123"/>
      <c r="G439" s="123"/>
      <c r="H439" s="24"/>
      <c r="I439" s="24"/>
      <c r="J439" s="24"/>
      <c r="K439" s="24"/>
      <c r="L439" s="24"/>
      <c r="M439" s="14">
        <f t="shared" si="30"/>
        <v>0</v>
      </c>
      <c r="N439" s="70">
        <f t="shared" si="31"/>
        <v>0</v>
      </c>
      <c r="O439" s="71"/>
      <c r="P439" s="70">
        <f t="shared" si="32"/>
        <v>0</v>
      </c>
      <c r="Q439" s="72"/>
      <c r="R439" s="70">
        <f t="shared" si="33"/>
        <v>0</v>
      </c>
      <c r="S439" s="67"/>
      <c r="T439" s="73" t="str">
        <f t="shared" si="34"/>
        <v>Juin</v>
      </c>
    </row>
    <row r="440" spans="1:20" ht="18.75">
      <c r="A440" s="13">
        <v>433</v>
      </c>
      <c r="B440" s="625" t="s">
        <v>2889</v>
      </c>
      <c r="C440" s="625" t="s">
        <v>2891</v>
      </c>
      <c r="D440" s="24"/>
      <c r="E440" s="123"/>
      <c r="F440" s="123"/>
      <c r="G440" s="123"/>
      <c r="H440" s="24"/>
      <c r="I440" s="24"/>
      <c r="J440" s="24"/>
      <c r="K440" s="24"/>
      <c r="L440" s="24"/>
      <c r="M440" s="14">
        <f t="shared" si="30"/>
        <v>0</v>
      </c>
      <c r="N440" s="70">
        <f t="shared" si="31"/>
        <v>0</v>
      </c>
      <c r="O440" s="71"/>
      <c r="P440" s="70">
        <f t="shared" si="32"/>
        <v>0</v>
      </c>
      <c r="Q440" s="72"/>
      <c r="R440" s="70">
        <f t="shared" si="33"/>
        <v>0</v>
      </c>
      <c r="S440" s="67"/>
      <c r="T440" s="73" t="str">
        <f t="shared" si="34"/>
        <v>Juin</v>
      </c>
    </row>
    <row r="441" spans="1:20" ht="18.75">
      <c r="A441" s="13">
        <v>434</v>
      </c>
      <c r="B441" s="625" t="s">
        <v>2892</v>
      </c>
      <c r="C441" s="625" t="s">
        <v>2893</v>
      </c>
      <c r="D441" s="24"/>
      <c r="E441" s="123"/>
      <c r="F441" s="123"/>
      <c r="G441" s="123"/>
      <c r="H441" s="24"/>
      <c r="I441" s="24"/>
      <c r="J441" s="24"/>
      <c r="K441" s="24"/>
      <c r="L441" s="24"/>
      <c r="M441" s="14">
        <f t="shared" si="30"/>
        <v>0</v>
      </c>
      <c r="N441" s="70">
        <f t="shared" si="31"/>
        <v>0</v>
      </c>
      <c r="O441" s="71"/>
      <c r="P441" s="70">
        <f t="shared" si="32"/>
        <v>0</v>
      </c>
      <c r="Q441" s="72"/>
      <c r="R441" s="70">
        <f t="shared" si="33"/>
        <v>0</v>
      </c>
      <c r="S441" s="67"/>
      <c r="T441" s="73" t="str">
        <f t="shared" si="34"/>
        <v>Juin</v>
      </c>
    </row>
    <row r="442" spans="1:20" ht="18.75">
      <c r="A442" s="13">
        <v>435</v>
      </c>
      <c r="B442" s="625" t="s">
        <v>2894</v>
      </c>
      <c r="C442" s="625" t="s">
        <v>2895</v>
      </c>
      <c r="D442" s="24"/>
      <c r="E442" s="123"/>
      <c r="F442" s="123"/>
      <c r="G442" s="123"/>
      <c r="H442" s="24"/>
      <c r="I442" s="24"/>
      <c r="J442" s="24"/>
      <c r="K442" s="24"/>
      <c r="L442" s="24"/>
      <c r="M442" s="14">
        <f t="shared" si="30"/>
        <v>0</v>
      </c>
      <c r="N442" s="70">
        <f t="shared" si="31"/>
        <v>0</v>
      </c>
      <c r="O442" s="71"/>
      <c r="P442" s="70">
        <f t="shared" si="32"/>
        <v>0</v>
      </c>
      <c r="Q442" s="72"/>
      <c r="R442" s="70">
        <f t="shared" si="33"/>
        <v>0</v>
      </c>
      <c r="S442" s="67"/>
      <c r="T442" s="73" t="str">
        <f t="shared" si="34"/>
        <v>Juin</v>
      </c>
    </row>
    <row r="443" spans="1:20" ht="18.75">
      <c r="A443" s="13">
        <v>436</v>
      </c>
      <c r="B443" s="625" t="s">
        <v>2894</v>
      </c>
      <c r="C443" s="625" t="s">
        <v>2730</v>
      </c>
      <c r="D443" s="24"/>
      <c r="E443" s="123"/>
      <c r="F443" s="123"/>
      <c r="G443" s="123"/>
      <c r="H443" s="24"/>
      <c r="I443" s="24"/>
      <c r="J443" s="24"/>
      <c r="K443" s="24"/>
      <c r="L443" s="24"/>
      <c r="M443" s="14">
        <f t="shared" si="30"/>
        <v>0</v>
      </c>
      <c r="N443" s="70">
        <f t="shared" si="31"/>
        <v>0</v>
      </c>
      <c r="O443" s="71"/>
      <c r="P443" s="70">
        <f t="shared" si="32"/>
        <v>0</v>
      </c>
      <c r="Q443" s="72"/>
      <c r="R443" s="70">
        <f t="shared" si="33"/>
        <v>0</v>
      </c>
      <c r="S443" s="67"/>
      <c r="T443" s="73" t="str">
        <f t="shared" si="34"/>
        <v>Juin</v>
      </c>
    </row>
    <row r="444" spans="1:20" ht="18.75">
      <c r="A444" s="13">
        <v>437</v>
      </c>
      <c r="B444" s="625" t="s">
        <v>2896</v>
      </c>
      <c r="C444" s="625" t="s">
        <v>2897</v>
      </c>
      <c r="D444" s="24"/>
      <c r="E444" s="123"/>
      <c r="F444" s="123"/>
      <c r="G444" s="123"/>
      <c r="H444" s="24"/>
      <c r="I444" s="24"/>
      <c r="J444" s="24"/>
      <c r="K444" s="24"/>
      <c r="L444" s="24"/>
      <c r="M444" s="14">
        <f t="shared" si="30"/>
        <v>0</v>
      </c>
      <c r="N444" s="70">
        <f t="shared" si="31"/>
        <v>0</v>
      </c>
      <c r="O444" s="71"/>
      <c r="P444" s="70">
        <f t="shared" si="32"/>
        <v>0</v>
      </c>
      <c r="Q444" s="72"/>
      <c r="R444" s="70">
        <f t="shared" si="33"/>
        <v>0</v>
      </c>
      <c r="S444" s="67"/>
      <c r="T444" s="73" t="str">
        <f t="shared" si="34"/>
        <v>Juin</v>
      </c>
    </row>
    <row r="445" spans="1:20" ht="18.75">
      <c r="A445" s="13">
        <v>438</v>
      </c>
      <c r="B445" s="625" t="s">
        <v>2898</v>
      </c>
      <c r="C445" s="625" t="s">
        <v>2899</v>
      </c>
      <c r="D445" s="24"/>
      <c r="E445" s="123"/>
      <c r="F445" s="123"/>
      <c r="G445" s="123"/>
      <c r="H445" s="24"/>
      <c r="I445" s="24"/>
      <c r="J445" s="24"/>
      <c r="K445" s="24"/>
      <c r="L445" s="24"/>
      <c r="M445" s="14">
        <f t="shared" si="30"/>
        <v>0</v>
      </c>
      <c r="N445" s="70">
        <f t="shared" si="31"/>
        <v>0</v>
      </c>
      <c r="O445" s="71"/>
      <c r="P445" s="70">
        <f t="shared" si="32"/>
        <v>0</v>
      </c>
      <c r="Q445" s="72"/>
      <c r="R445" s="70">
        <f t="shared" si="33"/>
        <v>0</v>
      </c>
      <c r="S445" s="67"/>
      <c r="T445" s="73" t="str">
        <f t="shared" si="34"/>
        <v>Juin</v>
      </c>
    </row>
    <row r="446" spans="1:20" ht="18.75">
      <c r="A446" s="13">
        <v>439</v>
      </c>
      <c r="B446" s="625" t="s">
        <v>2349</v>
      </c>
      <c r="C446" s="625" t="s">
        <v>2900</v>
      </c>
      <c r="D446" s="24"/>
      <c r="E446" s="123"/>
      <c r="F446" s="123"/>
      <c r="G446" s="123"/>
      <c r="H446" s="24"/>
      <c r="I446" s="24"/>
      <c r="J446" s="24"/>
      <c r="K446" s="24"/>
      <c r="L446" s="24"/>
      <c r="M446" s="14">
        <f t="shared" si="30"/>
        <v>0</v>
      </c>
      <c r="N446" s="70">
        <f t="shared" si="31"/>
        <v>0</v>
      </c>
      <c r="O446" s="71"/>
      <c r="P446" s="70">
        <f t="shared" si="32"/>
        <v>0</v>
      </c>
      <c r="Q446" s="72"/>
      <c r="R446" s="70">
        <f t="shared" si="33"/>
        <v>0</v>
      </c>
      <c r="S446" s="67"/>
      <c r="T446" s="73" t="str">
        <f t="shared" si="34"/>
        <v>Juin</v>
      </c>
    </row>
    <row r="447" spans="1:20" ht="18.75">
      <c r="A447" s="13">
        <v>440</v>
      </c>
      <c r="B447" s="625" t="s">
        <v>2901</v>
      </c>
      <c r="C447" s="625" t="s">
        <v>2902</v>
      </c>
      <c r="D447" s="24"/>
      <c r="E447" s="123"/>
      <c r="F447" s="123"/>
      <c r="G447" s="123"/>
      <c r="H447" s="24"/>
      <c r="I447" s="24"/>
      <c r="J447" s="24"/>
      <c r="K447" s="24"/>
      <c r="L447" s="24"/>
      <c r="M447" s="14">
        <f t="shared" si="30"/>
        <v>0</v>
      </c>
      <c r="N447" s="70">
        <f t="shared" si="31"/>
        <v>0</v>
      </c>
      <c r="O447" s="71"/>
      <c r="P447" s="70">
        <f t="shared" si="32"/>
        <v>0</v>
      </c>
      <c r="Q447" s="72"/>
      <c r="R447" s="70">
        <f t="shared" si="33"/>
        <v>0</v>
      </c>
      <c r="S447" s="67"/>
      <c r="T447" s="73" t="str">
        <f t="shared" si="34"/>
        <v>Juin</v>
      </c>
    </row>
    <row r="448" spans="1:20" ht="18.75">
      <c r="A448" s="13">
        <v>441</v>
      </c>
      <c r="B448" s="625" t="s">
        <v>2358</v>
      </c>
      <c r="C448" s="625" t="s">
        <v>2903</v>
      </c>
      <c r="D448" s="24"/>
      <c r="E448" s="123"/>
      <c r="F448" s="123"/>
      <c r="G448" s="123"/>
      <c r="H448" s="24"/>
      <c r="I448" s="24"/>
      <c r="J448" s="24"/>
      <c r="K448" s="24"/>
      <c r="L448" s="24"/>
      <c r="M448" s="14">
        <f t="shared" si="30"/>
        <v>0</v>
      </c>
      <c r="N448" s="70">
        <f t="shared" si="31"/>
        <v>0</v>
      </c>
      <c r="O448" s="71"/>
      <c r="P448" s="70">
        <f t="shared" si="32"/>
        <v>0</v>
      </c>
      <c r="Q448" s="72"/>
      <c r="R448" s="70">
        <f t="shared" si="33"/>
        <v>0</v>
      </c>
      <c r="S448" s="67"/>
      <c r="T448" s="73" t="str">
        <f t="shared" si="34"/>
        <v>Juin</v>
      </c>
    </row>
    <row r="449" spans="1:20" ht="18.75">
      <c r="A449" s="13">
        <v>442</v>
      </c>
      <c r="B449" s="625" t="s">
        <v>2361</v>
      </c>
      <c r="C449" s="625" t="s">
        <v>2628</v>
      </c>
      <c r="D449" s="24"/>
      <c r="E449" s="123"/>
      <c r="F449" s="123"/>
      <c r="G449" s="123"/>
      <c r="H449" s="24"/>
      <c r="I449" s="24"/>
      <c r="J449" s="24"/>
      <c r="K449" s="24"/>
      <c r="L449" s="24"/>
      <c r="M449" s="14">
        <f t="shared" si="30"/>
        <v>0</v>
      </c>
      <c r="N449" s="70">
        <f t="shared" si="31"/>
        <v>0</v>
      </c>
      <c r="O449" s="71"/>
      <c r="P449" s="70">
        <f t="shared" si="32"/>
        <v>0</v>
      </c>
      <c r="Q449" s="72"/>
      <c r="R449" s="70">
        <f t="shared" si="33"/>
        <v>0</v>
      </c>
      <c r="S449" s="67"/>
      <c r="T449" s="73" t="str">
        <f t="shared" si="34"/>
        <v>Juin</v>
      </c>
    </row>
    <row r="450" spans="1:20" ht="18.75">
      <c r="A450" s="13">
        <v>443</v>
      </c>
      <c r="B450" s="625" t="s">
        <v>2904</v>
      </c>
      <c r="C450" s="625" t="s">
        <v>2449</v>
      </c>
      <c r="D450" s="24"/>
      <c r="E450" s="123"/>
      <c r="F450" s="123"/>
      <c r="G450" s="123"/>
      <c r="H450" s="24"/>
      <c r="I450" s="24"/>
      <c r="J450" s="24"/>
      <c r="K450" s="24"/>
      <c r="L450" s="24"/>
      <c r="M450" s="14">
        <f t="shared" si="30"/>
        <v>0</v>
      </c>
      <c r="N450" s="70">
        <f t="shared" si="31"/>
        <v>0</v>
      </c>
      <c r="O450" s="71"/>
      <c r="P450" s="70">
        <f t="shared" si="32"/>
        <v>0</v>
      </c>
      <c r="Q450" s="72"/>
      <c r="R450" s="70">
        <f t="shared" si="33"/>
        <v>0</v>
      </c>
      <c r="S450" s="67"/>
      <c r="T450" s="73" t="str">
        <f t="shared" si="34"/>
        <v>Juin</v>
      </c>
    </row>
    <row r="451" spans="1:20" ht="18.75">
      <c r="A451" s="13">
        <v>444</v>
      </c>
      <c r="B451" s="625" t="s">
        <v>2368</v>
      </c>
      <c r="C451" s="625" t="s">
        <v>2602</v>
      </c>
      <c r="D451" s="24"/>
      <c r="E451" s="123"/>
      <c r="F451" s="123"/>
      <c r="G451" s="123"/>
      <c r="H451" s="24"/>
      <c r="I451" s="24"/>
      <c r="J451" s="24"/>
      <c r="K451" s="24"/>
      <c r="L451" s="24"/>
      <c r="M451" s="14">
        <f t="shared" si="30"/>
        <v>0</v>
      </c>
      <c r="N451" s="70">
        <f t="shared" si="31"/>
        <v>0</v>
      </c>
      <c r="O451" s="71"/>
      <c r="P451" s="70">
        <f t="shared" si="32"/>
        <v>0</v>
      </c>
      <c r="Q451" s="72"/>
      <c r="R451" s="70">
        <f t="shared" si="33"/>
        <v>0</v>
      </c>
      <c r="S451" s="67"/>
      <c r="T451" s="73" t="str">
        <f t="shared" si="34"/>
        <v>Juin</v>
      </c>
    </row>
    <row r="452" spans="1:20" ht="18.75">
      <c r="A452" s="13">
        <v>445</v>
      </c>
      <c r="B452" s="625" t="s">
        <v>2368</v>
      </c>
      <c r="C452" s="625" t="s">
        <v>2905</v>
      </c>
      <c r="D452" s="24"/>
      <c r="E452" s="123"/>
      <c r="F452" s="123"/>
      <c r="G452" s="123"/>
      <c r="H452" s="24"/>
      <c r="I452" s="24"/>
      <c r="J452" s="24"/>
      <c r="K452" s="24"/>
      <c r="L452" s="24"/>
      <c r="M452" s="14">
        <f t="shared" si="30"/>
        <v>0</v>
      </c>
      <c r="N452" s="70">
        <f t="shared" si="31"/>
        <v>0</v>
      </c>
      <c r="O452" s="71"/>
      <c r="P452" s="70">
        <f t="shared" si="32"/>
        <v>0</v>
      </c>
      <c r="Q452" s="72"/>
      <c r="R452" s="70">
        <f t="shared" si="33"/>
        <v>0</v>
      </c>
      <c r="S452" s="67"/>
      <c r="T452" s="73" t="str">
        <f t="shared" si="34"/>
        <v>Juin</v>
      </c>
    </row>
    <row r="453" spans="1:20" ht="18.75">
      <c r="A453" s="13">
        <v>446</v>
      </c>
      <c r="B453" s="625" t="s">
        <v>2906</v>
      </c>
      <c r="C453" s="625" t="s">
        <v>2907</v>
      </c>
      <c r="D453" s="24"/>
      <c r="E453" s="123"/>
      <c r="F453" s="123"/>
      <c r="G453" s="123"/>
      <c r="H453" s="24"/>
      <c r="I453" s="24"/>
      <c r="J453" s="24"/>
      <c r="K453" s="24"/>
      <c r="L453" s="24"/>
      <c r="M453" s="14">
        <f t="shared" si="30"/>
        <v>0</v>
      </c>
      <c r="N453" s="70">
        <f t="shared" si="31"/>
        <v>0</v>
      </c>
      <c r="O453" s="71"/>
      <c r="P453" s="70">
        <f t="shared" si="32"/>
        <v>0</v>
      </c>
      <c r="Q453" s="72"/>
      <c r="R453" s="70">
        <f t="shared" si="33"/>
        <v>0</v>
      </c>
      <c r="S453" s="67"/>
      <c r="T453" s="73" t="str">
        <f t="shared" si="34"/>
        <v>Juin</v>
      </c>
    </row>
    <row r="454" spans="1:20" ht="18.75">
      <c r="A454" s="13">
        <v>447</v>
      </c>
      <c r="B454" s="625" t="s">
        <v>2377</v>
      </c>
      <c r="C454" s="625" t="s">
        <v>2908</v>
      </c>
      <c r="D454" s="24"/>
      <c r="E454" s="123"/>
      <c r="F454" s="123"/>
      <c r="G454" s="123"/>
      <c r="H454" s="24"/>
      <c r="I454" s="24"/>
      <c r="J454" s="24"/>
      <c r="K454" s="24"/>
      <c r="L454" s="24"/>
      <c r="M454" s="14">
        <f t="shared" si="30"/>
        <v>0</v>
      </c>
      <c r="N454" s="70">
        <f t="shared" si="31"/>
        <v>0</v>
      </c>
      <c r="O454" s="71"/>
      <c r="P454" s="70">
        <f t="shared" si="32"/>
        <v>0</v>
      </c>
      <c r="Q454" s="72"/>
      <c r="R454" s="70">
        <f t="shared" si="33"/>
        <v>0</v>
      </c>
      <c r="S454" s="67"/>
      <c r="T454" s="73" t="str">
        <f t="shared" si="34"/>
        <v>Juin</v>
      </c>
    </row>
    <row r="455" spans="1:20" ht="18.75">
      <c r="A455" s="13">
        <v>448</v>
      </c>
      <c r="B455" s="625" t="s">
        <v>2909</v>
      </c>
      <c r="C455" s="625" t="s">
        <v>2910</v>
      </c>
      <c r="D455" s="24"/>
      <c r="E455" s="123"/>
      <c r="F455" s="123"/>
      <c r="G455" s="123"/>
      <c r="H455" s="24"/>
      <c r="I455" s="24"/>
      <c r="J455" s="24"/>
      <c r="K455" s="24"/>
      <c r="L455" s="24"/>
      <c r="M455" s="14">
        <f t="shared" si="30"/>
        <v>0</v>
      </c>
      <c r="N455" s="70">
        <f t="shared" si="31"/>
        <v>0</v>
      </c>
      <c r="O455" s="71"/>
      <c r="P455" s="70">
        <f t="shared" si="32"/>
        <v>0</v>
      </c>
      <c r="Q455" s="72"/>
      <c r="R455" s="70">
        <f t="shared" si="33"/>
        <v>0</v>
      </c>
      <c r="S455" s="67"/>
      <c r="T455" s="73" t="str">
        <f t="shared" si="34"/>
        <v>Juin</v>
      </c>
    </row>
    <row r="456" spans="1:20" ht="18.75">
      <c r="A456" s="13">
        <v>449</v>
      </c>
      <c r="B456" s="625" t="s">
        <v>2911</v>
      </c>
      <c r="C456" s="625" t="s">
        <v>2861</v>
      </c>
      <c r="D456" s="24"/>
      <c r="E456" s="123"/>
      <c r="F456" s="123"/>
      <c r="G456" s="123"/>
      <c r="H456" s="24"/>
      <c r="I456" s="24"/>
      <c r="J456" s="24"/>
      <c r="K456" s="24"/>
      <c r="L456" s="24"/>
      <c r="M456" s="14">
        <f t="shared" ref="M456:M459" si="35">IF(AND(ISBLANK(D456),ISBLANK(E456),ISBLANK(F456),ISBLANK(G456),ISBLANK(H456),ISBLANK(I456),ISBLANK(J456),ISBLANK(K456),ISBLANK(L456)),S456/3,AVERAGE(D456:L456))</f>
        <v>0</v>
      </c>
      <c r="N456" s="70">
        <f t="shared" ref="N456:N459" si="36">M456*3</f>
        <v>0</v>
      </c>
      <c r="O456" s="71"/>
      <c r="P456" s="70">
        <f t="shared" ref="P456:P459" si="37">MAX(N456,O456*3)</f>
        <v>0</v>
      </c>
      <c r="Q456" s="72"/>
      <c r="R456" s="70">
        <f t="shared" ref="R456:R459" si="38">MAX(P456,Q456*3)</f>
        <v>0</v>
      </c>
      <c r="S456" s="67"/>
      <c r="T456" s="73" t="str">
        <f t="shared" ref="T456:T459" si="39">IF(ISBLANK(Q456),IF(ISBLANK(O456),"Juin","Synthèse"),"Rattrapage")</f>
        <v>Juin</v>
      </c>
    </row>
    <row r="457" spans="1:20" ht="18.75">
      <c r="A457" s="13">
        <v>450</v>
      </c>
      <c r="B457" s="625" t="s">
        <v>2393</v>
      </c>
      <c r="C457" s="625" t="s">
        <v>2912</v>
      </c>
      <c r="D457" s="24"/>
      <c r="E457" s="123"/>
      <c r="F457" s="123"/>
      <c r="G457" s="123"/>
      <c r="H457" s="24"/>
      <c r="I457" s="24"/>
      <c r="J457" s="24"/>
      <c r="K457" s="24"/>
      <c r="L457" s="24"/>
      <c r="M457" s="14">
        <f t="shared" si="35"/>
        <v>0</v>
      </c>
      <c r="N457" s="70">
        <f t="shared" si="36"/>
        <v>0</v>
      </c>
      <c r="O457" s="71"/>
      <c r="P457" s="70">
        <f t="shared" si="37"/>
        <v>0</v>
      </c>
      <c r="Q457" s="72"/>
      <c r="R457" s="70">
        <f t="shared" si="38"/>
        <v>0</v>
      </c>
      <c r="S457" s="67"/>
      <c r="T457" s="73" t="str">
        <f t="shared" si="39"/>
        <v>Juin</v>
      </c>
    </row>
    <row r="458" spans="1:20" ht="18.75">
      <c r="A458" s="13">
        <v>451</v>
      </c>
      <c r="B458" s="625" t="s">
        <v>352</v>
      </c>
      <c r="C458" s="625" t="s">
        <v>2431</v>
      </c>
      <c r="D458" s="24"/>
      <c r="E458" s="123"/>
      <c r="F458" s="123"/>
      <c r="G458" s="123"/>
      <c r="H458" s="24"/>
      <c r="I458" s="24"/>
      <c r="J458" s="24"/>
      <c r="K458" s="24"/>
      <c r="L458" s="24"/>
      <c r="M458" s="14">
        <f t="shared" si="35"/>
        <v>0</v>
      </c>
      <c r="N458" s="70">
        <f t="shared" si="36"/>
        <v>0</v>
      </c>
      <c r="O458" s="71"/>
      <c r="P458" s="70">
        <f t="shared" si="37"/>
        <v>0</v>
      </c>
      <c r="Q458" s="72"/>
      <c r="R458" s="70">
        <f t="shared" si="38"/>
        <v>0</v>
      </c>
      <c r="S458" s="67"/>
      <c r="T458" s="73" t="str">
        <f t="shared" si="39"/>
        <v>Juin</v>
      </c>
    </row>
    <row r="459" spans="1:20" ht="18.75">
      <c r="A459" s="13">
        <v>452</v>
      </c>
      <c r="B459" s="625" t="s">
        <v>2913</v>
      </c>
      <c r="C459" s="625" t="s">
        <v>2664</v>
      </c>
      <c r="D459" s="24"/>
      <c r="E459" s="123"/>
      <c r="F459" s="123"/>
      <c r="G459" s="123"/>
      <c r="H459" s="24"/>
      <c r="I459" s="24"/>
      <c r="J459" s="24"/>
      <c r="K459" s="24"/>
      <c r="L459" s="24"/>
      <c r="M459" s="14">
        <f t="shared" si="35"/>
        <v>0</v>
      </c>
      <c r="N459" s="70">
        <f t="shared" si="36"/>
        <v>0</v>
      </c>
      <c r="O459" s="71"/>
      <c r="P459" s="70">
        <f t="shared" si="37"/>
        <v>0</v>
      </c>
      <c r="Q459" s="72"/>
      <c r="R459" s="70">
        <f t="shared" si="38"/>
        <v>0</v>
      </c>
      <c r="S459" s="67"/>
      <c r="T459" s="73" t="str">
        <f t="shared" si="39"/>
        <v>Juin</v>
      </c>
    </row>
    <row r="460" spans="1:20">
      <c r="A460" s="13"/>
      <c r="B460" s="85">
        <f t="shared" ref="B460:S460" si="40">COUNTA(B8:B459)</f>
        <v>452</v>
      </c>
      <c r="C460" s="85">
        <f t="shared" si="40"/>
        <v>452</v>
      </c>
      <c r="D460" s="85">
        <f t="shared" si="40"/>
        <v>0</v>
      </c>
      <c r="E460" s="85">
        <f t="shared" si="40"/>
        <v>0</v>
      </c>
      <c r="F460" s="85">
        <f t="shared" si="40"/>
        <v>0</v>
      </c>
      <c r="G460" s="85">
        <f t="shared" si="40"/>
        <v>0</v>
      </c>
      <c r="H460" s="85">
        <f t="shared" si="40"/>
        <v>0</v>
      </c>
      <c r="I460" s="85">
        <f t="shared" si="40"/>
        <v>0</v>
      </c>
      <c r="J460" s="85">
        <f t="shared" si="40"/>
        <v>0</v>
      </c>
      <c r="K460" s="85">
        <f t="shared" si="40"/>
        <v>0</v>
      </c>
      <c r="L460" s="85">
        <f t="shared" si="40"/>
        <v>0</v>
      </c>
      <c r="M460" s="85">
        <f t="shared" si="40"/>
        <v>452</v>
      </c>
      <c r="N460" s="85">
        <f t="shared" si="40"/>
        <v>452</v>
      </c>
      <c r="O460" s="85">
        <f t="shared" si="40"/>
        <v>0</v>
      </c>
      <c r="P460" s="85">
        <f t="shared" si="40"/>
        <v>452</v>
      </c>
      <c r="Q460" s="85">
        <f t="shared" si="40"/>
        <v>0</v>
      </c>
      <c r="R460" s="85">
        <f t="shared" si="40"/>
        <v>452</v>
      </c>
      <c r="S460" s="85">
        <f t="shared" si="40"/>
        <v>4</v>
      </c>
      <c r="T460" s="73"/>
    </row>
  </sheetData>
  <sortState ref="A12:T562">
    <sortCondition ref="B12:B562"/>
    <sortCondition ref="C12:C562"/>
  </sortState>
  <conditionalFormatting sqref="T7:T460">
    <cfRule type="cellIs" dxfId="26" priority="3" operator="equal">
      <formula>"Rattrapage"</formula>
    </cfRule>
    <cfRule type="cellIs" dxfId="25" priority="4" operator="equal">
      <formula>"Synthèse"</formula>
    </cfRule>
    <cfRule type="cellIs" dxfId="24" priority="5" operator="equal">
      <formula>"Juin"</formula>
    </cfRule>
  </conditionalFormatting>
  <dataValidations count="2">
    <dataValidation type="decimal" allowBlank="1" showInputMessage="1" showErrorMessage="1" sqref="E147:E164 J127:L164 J8:L125 F8:I164 O8:O459 D8:D164 E8:E145 Q8:Q459">
      <formula1>0</formula1>
      <formula2>20</formula2>
    </dataValidation>
    <dataValidation type="decimal" allowBlank="1" showInputMessage="1" showErrorMessage="1" sqref="S8:S459">
      <formula1>30</formula1>
      <formula2>60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AK486"/>
  <sheetViews>
    <sheetView topLeftCell="J1" zoomScale="110" zoomScaleNormal="110" workbookViewId="0">
      <selection activeCell="AA16" sqref="AA16"/>
    </sheetView>
  </sheetViews>
  <sheetFormatPr baseColWidth="10" defaultColWidth="7.42578125" defaultRowHeight="15"/>
  <cols>
    <col min="1" max="1" width="4.28515625" customWidth="1"/>
    <col min="2" max="2" width="18" style="87" customWidth="1"/>
    <col min="3" max="3" width="14.5703125" style="87" customWidth="1"/>
    <col min="4" max="4" width="5.7109375" customWidth="1"/>
    <col min="5" max="5" width="6" customWidth="1"/>
    <col min="6" max="6" width="6.140625" customWidth="1"/>
    <col min="7" max="7" width="5.28515625" customWidth="1"/>
    <col min="8" max="8" width="5.5703125" customWidth="1"/>
    <col min="9" max="9" width="7.7109375" customWidth="1"/>
    <col min="10" max="10" width="6" customWidth="1"/>
    <col min="12" max="12" width="6.5703125" customWidth="1"/>
    <col min="13" max="13" width="6.140625" customWidth="1"/>
    <col min="14" max="14" width="7" customWidth="1"/>
    <col min="15" max="15" width="5.5703125" customWidth="1"/>
    <col min="16" max="16" width="9.140625" customWidth="1"/>
    <col min="17" max="17" width="6.140625" customWidth="1"/>
    <col min="18" max="18" width="3.7109375" customWidth="1"/>
    <col min="19" max="19" width="3.140625" customWidth="1"/>
    <col min="20" max="20" width="3.28515625" customWidth="1"/>
    <col min="21" max="21" width="3.140625" customWidth="1"/>
    <col min="22" max="23" width="2.7109375" customWidth="1"/>
    <col min="24" max="24" width="3" customWidth="1"/>
    <col min="25" max="25" width="2.85546875" customWidth="1"/>
    <col min="26" max="26" width="2" customWidth="1"/>
    <col min="27" max="27" width="2.85546875" customWidth="1"/>
  </cols>
  <sheetData>
    <row r="1" spans="1:37">
      <c r="A1" s="145"/>
      <c r="B1" s="1"/>
      <c r="C1" s="31"/>
      <c r="D1" s="150" t="s">
        <v>0</v>
      </c>
      <c r="E1" s="150"/>
      <c r="F1" s="150"/>
      <c r="G1" s="150"/>
      <c r="H1" s="150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37">
      <c r="A2" s="145"/>
      <c r="B2" s="1"/>
      <c r="C2" s="31"/>
      <c r="D2" s="150" t="s">
        <v>1</v>
      </c>
      <c r="E2" s="150"/>
      <c r="F2" s="150"/>
      <c r="G2" s="150"/>
      <c r="H2" s="150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 spans="1:37">
      <c r="A3" s="145"/>
      <c r="B3" s="1"/>
      <c r="C3" s="31"/>
      <c r="D3" s="150" t="s">
        <v>402</v>
      </c>
      <c r="E3" s="150"/>
      <c r="F3" s="150"/>
      <c r="G3" s="150"/>
      <c r="H3" s="150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1:37">
      <c r="A4" s="145"/>
      <c r="B4" s="1"/>
      <c r="C4" s="31"/>
      <c r="D4" s="150" t="s">
        <v>2</v>
      </c>
      <c r="E4" s="150"/>
      <c r="F4" s="150"/>
      <c r="G4" s="150"/>
      <c r="H4" s="150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37" ht="15.75" hidden="1" thickBot="1">
      <c r="A5" s="145"/>
      <c r="B5" s="1"/>
      <c r="C5" s="31"/>
      <c r="D5" s="149"/>
      <c r="E5" s="150"/>
      <c r="F5" s="150"/>
      <c r="G5" s="150"/>
      <c r="H5" s="150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37" ht="15.75" hidden="1" thickBot="1">
      <c r="A6" s="145"/>
      <c r="C6" s="704" t="s">
        <v>396</v>
      </c>
      <c r="D6" s="704"/>
      <c r="E6" s="704"/>
      <c r="F6" s="704"/>
      <c r="G6" s="704"/>
      <c r="H6" s="704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37" ht="12.75" hidden="1" customHeight="1" thickBot="1">
      <c r="A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spans="1:37" ht="15.75" hidden="1" thickBot="1">
      <c r="A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51" t="s">
        <v>397</v>
      </c>
      <c r="O8" s="151"/>
      <c r="P8" s="151"/>
      <c r="Q8" s="145"/>
      <c r="R8" s="145"/>
      <c r="S8" s="145"/>
      <c r="T8" s="145"/>
      <c r="U8" s="145"/>
      <c r="V8" s="145"/>
      <c r="W8" s="145"/>
      <c r="X8" s="145"/>
      <c r="Y8" s="145"/>
      <c r="Z8" s="145"/>
    </row>
    <row r="9" spans="1:37" s="102" customFormat="1" ht="15.75" hidden="1" thickBot="1">
      <c r="A9" s="152"/>
      <c r="C9" s="634" t="s">
        <v>395</v>
      </c>
      <c r="D9" s="154">
        <f t="shared" ref="D9:L9" si="0">$D473-D10</f>
        <v>464</v>
      </c>
      <c r="E9" s="154">
        <f t="shared" si="0"/>
        <v>502</v>
      </c>
      <c r="F9" s="154">
        <f t="shared" si="0"/>
        <v>321</v>
      </c>
      <c r="G9" s="154">
        <f t="shared" si="0"/>
        <v>476</v>
      </c>
      <c r="H9" s="154">
        <f t="shared" si="0"/>
        <v>337</v>
      </c>
      <c r="I9" s="154">
        <f t="shared" si="0"/>
        <v>411</v>
      </c>
      <c r="J9" s="154">
        <f t="shared" si="0"/>
        <v>413</v>
      </c>
      <c r="K9" s="154">
        <f t="shared" si="0"/>
        <v>420</v>
      </c>
      <c r="L9" s="154">
        <f t="shared" si="0"/>
        <v>470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37" s="102" customFormat="1" ht="15.75" hidden="1" thickBot="1">
      <c r="A10" s="152"/>
      <c r="C10" s="634" t="s">
        <v>394</v>
      </c>
      <c r="D10" s="155">
        <f>COUNTA(D17:D103)</f>
        <v>87</v>
      </c>
      <c r="E10" s="155">
        <f>COUNTA(E17:E65)</f>
        <v>49</v>
      </c>
      <c r="F10" s="155">
        <f>COUNTA(F17:F246)</f>
        <v>230</v>
      </c>
      <c r="G10" s="155">
        <f>COUNTA(G17:G91)</f>
        <v>75</v>
      </c>
      <c r="H10" s="155">
        <f>COUNTA(H17:H230)</f>
        <v>214</v>
      </c>
      <c r="I10" s="155">
        <v>140</v>
      </c>
      <c r="J10" s="155">
        <f>COUNTA(J17:J154)</f>
        <v>138</v>
      </c>
      <c r="K10" s="153">
        <v>131</v>
      </c>
      <c r="L10" s="155">
        <f>COUNTA(L17:L97)</f>
        <v>81</v>
      </c>
      <c r="M10" s="156"/>
      <c r="N10" s="152"/>
      <c r="O10" s="152">
        <f>COUNTA(O16:O39)</f>
        <v>24</v>
      </c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37" ht="15.75" hidden="1" thickBot="1">
      <c r="A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</row>
    <row r="12" spans="1:37">
      <c r="A12" s="145"/>
      <c r="C12" s="635"/>
      <c r="E12" s="157" t="s">
        <v>2</v>
      </c>
      <c r="F12" s="151"/>
      <c r="G12" s="151"/>
      <c r="I12" s="705"/>
      <c r="J12" s="70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</row>
    <row r="13" spans="1:37">
      <c r="A13" s="145"/>
      <c r="D13" s="151" t="s">
        <v>2914</v>
      </c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</row>
    <row r="14" spans="1:37" ht="15.75" thickBot="1">
      <c r="A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</row>
    <row r="15" spans="1:37" s="87" customFormat="1" ht="77.25" customHeight="1">
      <c r="A15" s="158" t="s">
        <v>4</v>
      </c>
      <c r="B15" s="89" t="s">
        <v>5</v>
      </c>
      <c r="C15" s="89" t="s">
        <v>6</v>
      </c>
      <c r="D15" s="159" t="s">
        <v>355</v>
      </c>
      <c r="E15" s="159" t="s">
        <v>356</v>
      </c>
      <c r="F15" s="159" t="s">
        <v>357</v>
      </c>
      <c r="G15" s="159" t="s">
        <v>358</v>
      </c>
      <c r="H15" s="159" t="s">
        <v>359</v>
      </c>
      <c r="I15" s="159" t="s">
        <v>360</v>
      </c>
      <c r="J15" s="159" t="s">
        <v>361</v>
      </c>
      <c r="K15" s="159" t="s">
        <v>362</v>
      </c>
      <c r="L15" s="159" t="s">
        <v>363</v>
      </c>
      <c r="M15" s="159" t="s">
        <v>364</v>
      </c>
      <c r="N15" s="160" t="s">
        <v>365</v>
      </c>
      <c r="O15" s="160" t="s">
        <v>366</v>
      </c>
      <c r="P15" s="161" t="s">
        <v>367</v>
      </c>
      <c r="Q15" s="161" t="s">
        <v>368</v>
      </c>
      <c r="R15" s="162" t="s">
        <v>355</v>
      </c>
      <c r="S15" s="162" t="s">
        <v>356</v>
      </c>
      <c r="T15" s="162" t="s">
        <v>357</v>
      </c>
      <c r="U15" s="162" t="s">
        <v>358</v>
      </c>
      <c r="V15" s="162" t="s">
        <v>359</v>
      </c>
      <c r="W15" s="162" t="s">
        <v>360</v>
      </c>
      <c r="X15" s="162" t="s">
        <v>361</v>
      </c>
      <c r="Y15" s="162" t="s">
        <v>362</v>
      </c>
      <c r="Z15" s="162" t="s">
        <v>363</v>
      </c>
      <c r="AA15" s="92" t="s">
        <v>364</v>
      </c>
      <c r="AB15" s="93" t="s">
        <v>355</v>
      </c>
      <c r="AC15" s="93" t="s">
        <v>356</v>
      </c>
      <c r="AD15" s="93" t="s">
        <v>357</v>
      </c>
      <c r="AE15" s="93" t="s">
        <v>358</v>
      </c>
      <c r="AF15" s="93" t="s">
        <v>359</v>
      </c>
      <c r="AG15" s="93" t="s">
        <v>360</v>
      </c>
      <c r="AH15" s="93" t="s">
        <v>361</v>
      </c>
      <c r="AI15" s="93" t="s">
        <v>362</v>
      </c>
      <c r="AJ15" s="93" t="s">
        <v>363</v>
      </c>
      <c r="AK15" s="93" t="s">
        <v>364</v>
      </c>
    </row>
    <row r="16" spans="1:37" s="142" customFormat="1">
      <c r="A16" s="146">
        <v>1</v>
      </c>
      <c r="B16" s="113" t="s">
        <v>468</v>
      </c>
      <c r="C16" s="113" t="s">
        <v>2412</v>
      </c>
      <c r="D16" s="163">
        <f>'REPRODUCTION 3'!G8</f>
        <v>16.5</v>
      </c>
      <c r="E16" s="163">
        <f>'RUMINANTS 3'!G8</f>
        <v>11.25</v>
      </c>
      <c r="F16" s="163">
        <f>'TOXICOLOGIE 2'!F8</f>
        <v>0</v>
      </c>
      <c r="G16" s="163">
        <f>'INFECTIEUX 3'!G8</f>
        <v>5.625</v>
      </c>
      <c r="H16" s="163">
        <f>'AVIARE 3'!G8</f>
        <v>18</v>
      </c>
      <c r="I16" s="163">
        <f>'EQUINE 3'!G8</f>
        <v>15</v>
      </c>
      <c r="J16" s="163">
        <f>'CHIRURGIE 3'!G8</f>
        <v>19.5</v>
      </c>
      <c r="K16" s="163">
        <f>'LEGISLATION 2'!F8</f>
        <v>22</v>
      </c>
      <c r="L16" s="163">
        <f>'HIDAOA 3'!G8</f>
        <v>15</v>
      </c>
      <c r="M16" s="163">
        <f>'CLINIQUE 3'!N8</f>
        <v>0</v>
      </c>
      <c r="N16" s="148">
        <f t="shared" ref="N16" si="1">SUM(D16:M16)</f>
        <v>122.875</v>
      </c>
      <c r="O16" s="148">
        <f t="shared" ref="O16" si="2">N16/28</f>
        <v>4.3883928571428568</v>
      </c>
      <c r="P16" s="146" t="str">
        <f t="shared" ref="P16" si="3">IF(OR(D16="exclus",E16="exclus",F16="exclus",G16="exclus",H16="exclus",I16="exclus",J16="exclus",K16="exclus",L16="exclus",M16="exclus"),"exclus",IF(AND(SUM(R16:AA16)=0,ROUND(O16,3)&gt;=10),"admis","ajournee"))</f>
        <v>ajournee</v>
      </c>
      <c r="Q16" s="146" t="str">
        <f t="shared" ref="Q16" si="4">IF(COUNTIF(AB16:AK16,"=Rattrapage")&gt;0,"Rattrapage",IF(COUNTIF(AB16:AK16,"=Synthèse")&gt;0,"Synthèse","juin"))</f>
        <v>juin</v>
      </c>
      <c r="R16" s="146">
        <f t="shared" ref="R16:AA16" si="5">IF(D16&lt;15,1,0)</f>
        <v>0</v>
      </c>
      <c r="S16" s="146">
        <f t="shared" si="5"/>
        <v>1</v>
      </c>
      <c r="T16" s="146">
        <f>IF(F16&lt;10,1,0)</f>
        <v>1</v>
      </c>
      <c r="U16" s="146">
        <f t="shared" si="5"/>
        <v>1</v>
      </c>
      <c r="V16" s="146">
        <f t="shared" si="5"/>
        <v>0</v>
      </c>
      <c r="W16" s="146">
        <f t="shared" si="5"/>
        <v>0</v>
      </c>
      <c r="X16" s="146">
        <f t="shared" si="5"/>
        <v>0</v>
      </c>
      <c r="Y16" s="146">
        <f>IF(K16&lt;10,1,0)</f>
        <v>0</v>
      </c>
      <c r="Z16" s="146">
        <f t="shared" si="5"/>
        <v>0</v>
      </c>
      <c r="AA16" s="17">
        <f t="shared" si="5"/>
        <v>1</v>
      </c>
      <c r="AB16" s="91" t="str">
        <f>'REPRODUCTION 3'!M8</f>
        <v>Juin</v>
      </c>
      <c r="AC16" s="91" t="str">
        <f>'RUMINANTS 3'!M8</f>
        <v>Juin</v>
      </c>
      <c r="AD16" s="91" t="str">
        <f>'TOXICOLOGIE 2'!L8</f>
        <v>Juin</v>
      </c>
      <c r="AE16" s="91" t="str">
        <f>'INFECTIEUX 3'!M8</f>
        <v>Juin</v>
      </c>
      <c r="AF16" s="91" t="str">
        <f>'AVIARE 3'!M8</f>
        <v>Juin</v>
      </c>
      <c r="AG16" s="91" t="str">
        <f>'EQUINE 3'!M8</f>
        <v>Juin</v>
      </c>
      <c r="AH16" s="91" t="str">
        <f>'CHIRURGIE 3'!M8</f>
        <v>Juin</v>
      </c>
      <c r="AI16" s="91" t="str">
        <f>'LEGISLATION 2'!L8</f>
        <v>Juin</v>
      </c>
      <c r="AJ16" s="91" t="str">
        <f>'HIDAOA 3'!M8</f>
        <v>Juin</v>
      </c>
      <c r="AK16" s="91" t="str">
        <f>'CLINIQUE 3'!T8</f>
        <v>Juin</v>
      </c>
    </row>
    <row r="17" spans="1:37" s="143" customFormat="1">
      <c r="A17" s="146">
        <v>2</v>
      </c>
      <c r="B17" s="113" t="s">
        <v>481</v>
      </c>
      <c r="C17" s="113" t="s">
        <v>2413</v>
      </c>
      <c r="D17" s="163">
        <f>'REPRODUCTION 3'!G9</f>
        <v>9.75</v>
      </c>
      <c r="E17" s="163">
        <f>'RUMINANTS 3'!G9</f>
        <v>8.25</v>
      </c>
      <c r="F17" s="163">
        <f>'TOXICOLOGIE 2'!F9</f>
        <v>0</v>
      </c>
      <c r="G17" s="163">
        <f>'INFECTIEUX 3'!G9</f>
        <v>0.375</v>
      </c>
      <c r="H17" s="163">
        <f>'AVIARE 3'!G9</f>
        <v>12.75</v>
      </c>
      <c r="I17" s="163">
        <f>'EQUINE 3'!G9</f>
        <v>5.25</v>
      </c>
      <c r="J17" s="163">
        <f>'CHIRURGIE 3'!G9</f>
        <v>16.5</v>
      </c>
      <c r="K17" s="163">
        <f>'LEGISLATION 2'!F9</f>
        <v>2</v>
      </c>
      <c r="L17" s="163">
        <f>'HIDAOA 3'!G9</f>
        <v>19.5</v>
      </c>
      <c r="M17" s="163">
        <f>'CLINIQUE 3'!N9</f>
        <v>0</v>
      </c>
      <c r="N17" s="148">
        <f t="shared" ref="N17:N80" si="6">SUM(D17:M17)</f>
        <v>74.375</v>
      </c>
      <c r="O17" s="148">
        <f t="shared" ref="O17:O80" si="7">N17/28</f>
        <v>2.65625</v>
      </c>
      <c r="P17" s="146" t="str">
        <f t="shared" ref="P17:P80" si="8">IF(OR(D17="exclus",E17="exclus",F17="exclus",G17="exclus",H17="exclus",I17="exclus",J17="exclus",K17="exclus",L17="exclus",M17="exclus"),"exclus",IF(AND(SUM(R17:AA17)=0,ROUND(O17,3)&gt;=10),"admis","ajournee"))</f>
        <v>ajournee</v>
      </c>
      <c r="Q17" s="146" t="str">
        <f t="shared" ref="Q17:Q80" si="9">IF(COUNTIF(AB17:AK17,"=Rattrapage")&gt;0,"Rattrapage",IF(COUNTIF(AB17:AK17,"=Synthèse")&gt;0,"Synthèse","juin"))</f>
        <v>juin</v>
      </c>
      <c r="R17" s="146">
        <f t="shared" ref="R17:R80" si="10">IF(D17&lt;15,1,0)</f>
        <v>1</v>
      </c>
      <c r="S17" s="146">
        <f t="shared" ref="S17:S80" si="11">IF(E17&lt;15,1,0)</f>
        <v>1</v>
      </c>
      <c r="T17" s="146">
        <f t="shared" ref="T17:T80" si="12">IF(F17&lt;10,1,0)</f>
        <v>1</v>
      </c>
      <c r="U17" s="146">
        <f t="shared" ref="U17:U80" si="13">IF(G17&lt;15,1,0)</f>
        <v>1</v>
      </c>
      <c r="V17" s="146">
        <f t="shared" ref="V17:V80" si="14">IF(H17&lt;15,1,0)</f>
        <v>1</v>
      </c>
      <c r="W17" s="146">
        <f t="shared" ref="W17:W80" si="15">IF(I17&lt;15,1,0)</f>
        <v>1</v>
      </c>
      <c r="X17" s="146">
        <f t="shared" ref="X17:X80" si="16">IF(J17&lt;15,1,0)</f>
        <v>0</v>
      </c>
      <c r="Y17" s="146">
        <f t="shared" ref="Y17:Y80" si="17">IF(K17&lt;10,1,0)</f>
        <v>1</v>
      </c>
      <c r="Z17" s="146">
        <f t="shared" ref="Z17:Z80" si="18">IF(L17&lt;15,1,0)</f>
        <v>0</v>
      </c>
      <c r="AA17" s="17">
        <f t="shared" ref="AA17:AA80" si="19">IF(M17&lt;15,1,0)</f>
        <v>1</v>
      </c>
      <c r="AB17" s="91" t="str">
        <f>'REPRODUCTION 3'!M9</f>
        <v>Juin</v>
      </c>
      <c r="AC17" s="91" t="str">
        <f>'RUMINANTS 3'!M9</f>
        <v>Juin</v>
      </c>
      <c r="AD17" s="91" t="str">
        <f>'TOXICOLOGIE 2'!L9</f>
        <v>Juin</v>
      </c>
      <c r="AE17" s="91" t="str">
        <f>'INFECTIEUX 3'!M9</f>
        <v>Juin</v>
      </c>
      <c r="AF17" s="91" t="str">
        <f>'AVIARE 3'!M9</f>
        <v>Juin</v>
      </c>
      <c r="AG17" s="91" t="str">
        <f>'EQUINE 3'!M9</f>
        <v>Juin</v>
      </c>
      <c r="AH17" s="91" t="str">
        <f>'CHIRURGIE 3'!M9</f>
        <v>Juin</v>
      </c>
      <c r="AI17" s="91" t="str">
        <f>'LEGISLATION 2'!L9</f>
        <v>Juin</v>
      </c>
      <c r="AJ17" s="91" t="str">
        <f>'HIDAOA 3'!M9</f>
        <v>Juin</v>
      </c>
      <c r="AK17" s="91" t="str">
        <f>'CLINIQUE 3'!T9</f>
        <v>Juin</v>
      </c>
    </row>
    <row r="18" spans="1:37" s="142" customFormat="1">
      <c r="A18" s="146">
        <v>3</v>
      </c>
      <c r="B18" s="113" t="s">
        <v>489</v>
      </c>
      <c r="C18" s="113" t="s">
        <v>2414</v>
      </c>
      <c r="D18" s="163">
        <f>'REPRODUCTION 3'!G10</f>
        <v>6.75</v>
      </c>
      <c r="E18" s="163">
        <f>'RUMINANTS 3'!G10</f>
        <v>3.75</v>
      </c>
      <c r="F18" s="163">
        <f>'TOXICOLOGIE 2'!F10</f>
        <v>0</v>
      </c>
      <c r="G18" s="163">
        <f>'INFECTIEUX 3'!G10</f>
        <v>0.75</v>
      </c>
      <c r="H18" s="163">
        <f>'AVIARE 3'!G10</f>
        <v>9.75</v>
      </c>
      <c r="I18" s="163">
        <f>'EQUINE 3'!G10</f>
        <v>1.5</v>
      </c>
      <c r="J18" s="163">
        <f>'CHIRURGIE 3'!G10</f>
        <v>10.5</v>
      </c>
      <c r="K18" s="163">
        <f>'LEGISLATION 2'!F10</f>
        <v>2</v>
      </c>
      <c r="L18" s="163">
        <f>'HIDAOA 3'!G10</f>
        <v>3.75</v>
      </c>
      <c r="M18" s="163">
        <f>'CLINIQUE 3'!N10</f>
        <v>0</v>
      </c>
      <c r="N18" s="148">
        <f t="shared" si="6"/>
        <v>38.75</v>
      </c>
      <c r="O18" s="148">
        <f t="shared" si="7"/>
        <v>1.3839285714285714</v>
      </c>
      <c r="P18" s="146" t="str">
        <f t="shared" si="8"/>
        <v>ajournee</v>
      </c>
      <c r="Q18" s="146" t="str">
        <f t="shared" si="9"/>
        <v>juin</v>
      </c>
      <c r="R18" s="146">
        <f t="shared" si="10"/>
        <v>1</v>
      </c>
      <c r="S18" s="146">
        <f t="shared" si="11"/>
        <v>1</v>
      </c>
      <c r="T18" s="146">
        <f t="shared" si="12"/>
        <v>1</v>
      </c>
      <c r="U18" s="146">
        <f t="shared" si="13"/>
        <v>1</v>
      </c>
      <c r="V18" s="146">
        <f t="shared" si="14"/>
        <v>1</v>
      </c>
      <c r="W18" s="146">
        <f t="shared" si="15"/>
        <v>1</v>
      </c>
      <c r="X18" s="146">
        <f t="shared" si="16"/>
        <v>1</v>
      </c>
      <c r="Y18" s="146">
        <f t="shared" si="17"/>
        <v>1</v>
      </c>
      <c r="Z18" s="146">
        <f t="shared" si="18"/>
        <v>1</v>
      </c>
      <c r="AA18" s="17">
        <f t="shared" si="19"/>
        <v>1</v>
      </c>
      <c r="AB18" s="91" t="str">
        <f>'REPRODUCTION 3'!M10</f>
        <v>Juin</v>
      </c>
      <c r="AC18" s="91" t="str">
        <f>'RUMINANTS 3'!M10</f>
        <v>Juin</v>
      </c>
      <c r="AD18" s="91" t="str">
        <f>'TOXICOLOGIE 2'!L10</f>
        <v>Juin</v>
      </c>
      <c r="AE18" s="91" t="str">
        <f>'INFECTIEUX 3'!M10</f>
        <v>Juin</v>
      </c>
      <c r="AF18" s="91" t="str">
        <f>'AVIARE 3'!M10</f>
        <v>Juin</v>
      </c>
      <c r="AG18" s="91" t="str">
        <f>'EQUINE 3'!M10</f>
        <v>Juin</v>
      </c>
      <c r="AH18" s="91" t="str">
        <f>'CHIRURGIE 3'!M10</f>
        <v>Juin</v>
      </c>
      <c r="AI18" s="91" t="str">
        <f>'LEGISLATION 2'!L10</f>
        <v>Juin</v>
      </c>
      <c r="AJ18" s="91" t="str">
        <f>'HIDAOA 3'!M10</f>
        <v>Juin</v>
      </c>
      <c r="AK18" s="91" t="str">
        <f>'CLINIQUE 3'!T10</f>
        <v>Juin</v>
      </c>
    </row>
    <row r="19" spans="1:37" s="142" customFormat="1">
      <c r="A19" s="146">
        <v>4</v>
      </c>
      <c r="B19" s="113" t="s">
        <v>42</v>
      </c>
      <c r="C19" s="113" t="s">
        <v>2415</v>
      </c>
      <c r="D19" s="163">
        <f>'REPRODUCTION 3'!G11</f>
        <v>15</v>
      </c>
      <c r="E19" s="163">
        <f>'RUMINANTS 3'!G11</f>
        <v>6.75</v>
      </c>
      <c r="F19" s="163">
        <f>'TOXICOLOGIE 2'!F11</f>
        <v>0</v>
      </c>
      <c r="G19" s="163">
        <f>'INFECTIEUX 3'!G11</f>
        <v>3</v>
      </c>
      <c r="H19" s="163">
        <f>'AVIARE 3'!G11</f>
        <v>17.25</v>
      </c>
      <c r="I19" s="163">
        <f>'EQUINE 3'!G11</f>
        <v>14.25</v>
      </c>
      <c r="J19" s="163">
        <f>'CHIRURGIE 3'!G11</f>
        <v>22.5</v>
      </c>
      <c r="K19" s="163">
        <f>'LEGISLATION 2'!F11</f>
        <v>20</v>
      </c>
      <c r="L19" s="163">
        <f>'HIDAOA 3'!G11</f>
        <v>23.25</v>
      </c>
      <c r="M19" s="163">
        <f>'CLINIQUE 3'!N11</f>
        <v>0</v>
      </c>
      <c r="N19" s="148">
        <f t="shared" si="6"/>
        <v>122</v>
      </c>
      <c r="O19" s="148">
        <f t="shared" si="7"/>
        <v>4.3571428571428568</v>
      </c>
      <c r="P19" s="146" t="str">
        <f t="shared" si="8"/>
        <v>ajournee</v>
      </c>
      <c r="Q19" s="146" t="str">
        <f t="shared" si="9"/>
        <v>juin</v>
      </c>
      <c r="R19" s="146">
        <f t="shared" si="10"/>
        <v>0</v>
      </c>
      <c r="S19" s="146">
        <f t="shared" si="11"/>
        <v>1</v>
      </c>
      <c r="T19" s="146">
        <f t="shared" si="12"/>
        <v>1</v>
      </c>
      <c r="U19" s="146">
        <f t="shared" si="13"/>
        <v>1</v>
      </c>
      <c r="V19" s="146">
        <f t="shared" si="14"/>
        <v>0</v>
      </c>
      <c r="W19" s="146">
        <f t="shared" si="15"/>
        <v>1</v>
      </c>
      <c r="X19" s="146">
        <f t="shared" si="16"/>
        <v>0</v>
      </c>
      <c r="Y19" s="146">
        <f t="shared" si="17"/>
        <v>0</v>
      </c>
      <c r="Z19" s="146">
        <f t="shared" si="18"/>
        <v>0</v>
      </c>
      <c r="AA19" s="17">
        <f t="shared" si="19"/>
        <v>1</v>
      </c>
      <c r="AB19" s="91" t="str">
        <f>'REPRODUCTION 3'!M11</f>
        <v>Juin</v>
      </c>
      <c r="AC19" s="91" t="str">
        <f>'RUMINANTS 3'!M11</f>
        <v>Juin</v>
      </c>
      <c r="AD19" s="91" t="str">
        <f>'TOXICOLOGIE 2'!L11</f>
        <v>Juin</v>
      </c>
      <c r="AE19" s="91" t="str">
        <f>'INFECTIEUX 3'!M11</f>
        <v>Juin</v>
      </c>
      <c r="AF19" s="91" t="str">
        <f>'AVIARE 3'!M11</f>
        <v>Juin</v>
      </c>
      <c r="AG19" s="91" t="str">
        <f>'EQUINE 3'!M11</f>
        <v>Juin</v>
      </c>
      <c r="AH19" s="91" t="str">
        <f>'CHIRURGIE 3'!M11</f>
        <v>Juin</v>
      </c>
      <c r="AI19" s="91" t="str">
        <f>'LEGISLATION 2'!L11</f>
        <v>Juin</v>
      </c>
      <c r="AJ19" s="91" t="str">
        <f>'HIDAOA 3'!M11</f>
        <v>Juin</v>
      </c>
      <c r="AK19" s="91" t="str">
        <f>'CLINIQUE 3'!T11</f>
        <v>Juin</v>
      </c>
    </row>
    <row r="20" spans="1:37" s="142" customFormat="1">
      <c r="A20" s="146">
        <v>5</v>
      </c>
      <c r="B20" s="113" t="s">
        <v>116</v>
      </c>
      <c r="C20" s="113" t="s">
        <v>2416</v>
      </c>
      <c r="D20" s="163">
        <f>'REPRODUCTION 3'!G12</f>
        <v>18.75</v>
      </c>
      <c r="E20" s="163">
        <f>'RUMINANTS 3'!G12</f>
        <v>15</v>
      </c>
      <c r="F20" s="163">
        <f>'TOXICOLOGIE 2'!F12</f>
        <v>0</v>
      </c>
      <c r="G20" s="163">
        <f>'INFECTIEUX 3'!G12</f>
        <v>7.5</v>
      </c>
      <c r="H20" s="163">
        <f>'AVIARE 3'!G12</f>
        <v>18.75</v>
      </c>
      <c r="I20" s="163">
        <f>'EQUINE 3'!G12</f>
        <v>16.5</v>
      </c>
      <c r="J20" s="163">
        <f>'CHIRURGIE 3'!G12</f>
        <v>22.5</v>
      </c>
      <c r="K20" s="163">
        <f>'LEGISLATION 2'!F12</f>
        <v>16</v>
      </c>
      <c r="L20" s="163">
        <f>'HIDAOA 3'!G12</f>
        <v>21.75</v>
      </c>
      <c r="M20" s="163">
        <f>'CLINIQUE 3'!N12</f>
        <v>0</v>
      </c>
      <c r="N20" s="148">
        <f t="shared" si="6"/>
        <v>136.75</v>
      </c>
      <c r="O20" s="148">
        <f t="shared" si="7"/>
        <v>4.8839285714285712</v>
      </c>
      <c r="P20" s="146" t="str">
        <f t="shared" si="8"/>
        <v>ajournee</v>
      </c>
      <c r="Q20" s="146" t="str">
        <f t="shared" si="9"/>
        <v>juin</v>
      </c>
      <c r="R20" s="146">
        <f t="shared" si="10"/>
        <v>0</v>
      </c>
      <c r="S20" s="146">
        <f t="shared" si="11"/>
        <v>0</v>
      </c>
      <c r="T20" s="146">
        <f t="shared" si="12"/>
        <v>1</v>
      </c>
      <c r="U20" s="146">
        <f t="shared" si="13"/>
        <v>1</v>
      </c>
      <c r="V20" s="146">
        <f t="shared" si="14"/>
        <v>0</v>
      </c>
      <c r="W20" s="146">
        <f t="shared" si="15"/>
        <v>0</v>
      </c>
      <c r="X20" s="146">
        <f t="shared" si="16"/>
        <v>0</v>
      </c>
      <c r="Y20" s="146">
        <f t="shared" si="17"/>
        <v>0</v>
      </c>
      <c r="Z20" s="146">
        <f t="shared" si="18"/>
        <v>0</v>
      </c>
      <c r="AA20" s="17">
        <f t="shared" si="19"/>
        <v>1</v>
      </c>
      <c r="AB20" s="91" t="str">
        <f>'REPRODUCTION 3'!M12</f>
        <v>Juin</v>
      </c>
      <c r="AC20" s="91" t="str">
        <f>'RUMINANTS 3'!M12</f>
        <v>Juin</v>
      </c>
      <c r="AD20" s="91" t="str">
        <f>'TOXICOLOGIE 2'!L12</f>
        <v>Juin</v>
      </c>
      <c r="AE20" s="91" t="str">
        <f>'INFECTIEUX 3'!M12</f>
        <v>Juin</v>
      </c>
      <c r="AF20" s="91" t="str">
        <f>'AVIARE 3'!M12</f>
        <v>Juin</v>
      </c>
      <c r="AG20" s="91" t="str">
        <f>'EQUINE 3'!M12</f>
        <v>Juin</v>
      </c>
      <c r="AH20" s="91" t="str">
        <f>'CHIRURGIE 3'!M12</f>
        <v>Juin</v>
      </c>
      <c r="AI20" s="91" t="str">
        <f>'LEGISLATION 2'!L12</f>
        <v>Juin</v>
      </c>
      <c r="AJ20" s="91" t="str">
        <f>'HIDAOA 3'!M12</f>
        <v>Juin</v>
      </c>
      <c r="AK20" s="91" t="str">
        <f>'CLINIQUE 3'!T12</f>
        <v>Juin</v>
      </c>
    </row>
    <row r="21" spans="1:37" s="142" customFormat="1">
      <c r="A21" s="146">
        <v>6</v>
      </c>
      <c r="B21" s="113" t="s">
        <v>2417</v>
      </c>
      <c r="C21" s="113" t="s">
        <v>2418</v>
      </c>
      <c r="D21" s="163">
        <f>'REPRODUCTION 3'!G13</f>
        <v>3</v>
      </c>
      <c r="E21" s="163">
        <f>'RUMINANTS 3'!G13</f>
        <v>10.5</v>
      </c>
      <c r="F21" s="163">
        <f>'TOXICOLOGIE 2'!F13</f>
        <v>0</v>
      </c>
      <c r="G21" s="163">
        <f>'INFECTIEUX 3'!G13</f>
        <v>9</v>
      </c>
      <c r="H21" s="163">
        <f>'AVIARE 3'!G13</f>
        <v>18</v>
      </c>
      <c r="I21" s="163">
        <f>'EQUINE 3'!G13</f>
        <v>13.5</v>
      </c>
      <c r="J21" s="163">
        <f>'CHIRURGIE 3'!G13</f>
        <v>12</v>
      </c>
      <c r="K21" s="163">
        <f>'LEGISLATION 2'!F13</f>
        <v>22</v>
      </c>
      <c r="L21" s="163">
        <f>'HIDAOA 3'!G13</f>
        <v>20.25</v>
      </c>
      <c r="M21" s="163">
        <f>'CLINIQUE 3'!N13</f>
        <v>0</v>
      </c>
      <c r="N21" s="148">
        <f t="shared" si="6"/>
        <v>108.25</v>
      </c>
      <c r="O21" s="148">
        <f t="shared" si="7"/>
        <v>3.8660714285714284</v>
      </c>
      <c r="P21" s="146" t="str">
        <f t="shared" si="8"/>
        <v>ajournee</v>
      </c>
      <c r="Q21" s="146" t="str">
        <f t="shared" si="9"/>
        <v>juin</v>
      </c>
      <c r="R21" s="146">
        <f t="shared" si="10"/>
        <v>1</v>
      </c>
      <c r="S21" s="146">
        <f t="shared" si="11"/>
        <v>1</v>
      </c>
      <c r="T21" s="146">
        <f t="shared" si="12"/>
        <v>1</v>
      </c>
      <c r="U21" s="146">
        <f t="shared" si="13"/>
        <v>1</v>
      </c>
      <c r="V21" s="146">
        <f t="shared" si="14"/>
        <v>0</v>
      </c>
      <c r="W21" s="146">
        <f t="shared" si="15"/>
        <v>1</v>
      </c>
      <c r="X21" s="146">
        <f t="shared" si="16"/>
        <v>1</v>
      </c>
      <c r="Y21" s="146">
        <f t="shared" si="17"/>
        <v>0</v>
      </c>
      <c r="Z21" s="146">
        <f t="shared" si="18"/>
        <v>0</v>
      </c>
      <c r="AA21" s="17">
        <f t="shared" si="19"/>
        <v>1</v>
      </c>
      <c r="AB21" s="91" t="str">
        <f>'REPRODUCTION 3'!M13</f>
        <v>Juin</v>
      </c>
      <c r="AC21" s="91" t="str">
        <f>'RUMINANTS 3'!M13</f>
        <v>Juin</v>
      </c>
      <c r="AD21" s="91" t="str">
        <f>'TOXICOLOGIE 2'!L13</f>
        <v>Juin</v>
      </c>
      <c r="AE21" s="91" t="str">
        <f>'INFECTIEUX 3'!M13</f>
        <v>Juin</v>
      </c>
      <c r="AF21" s="91" t="str">
        <f>'AVIARE 3'!M13</f>
        <v>Juin</v>
      </c>
      <c r="AG21" s="91" t="str">
        <f>'EQUINE 3'!M13</f>
        <v>Juin</v>
      </c>
      <c r="AH21" s="91" t="str">
        <f>'CHIRURGIE 3'!M13</f>
        <v>Juin</v>
      </c>
      <c r="AI21" s="91" t="str">
        <f>'LEGISLATION 2'!L13</f>
        <v>Juin</v>
      </c>
      <c r="AJ21" s="91" t="str">
        <f>'HIDAOA 3'!M13</f>
        <v>Juin</v>
      </c>
      <c r="AK21" s="91" t="str">
        <f>'CLINIQUE 3'!T13</f>
        <v>Juin</v>
      </c>
    </row>
    <row r="22" spans="1:37" s="142" customFormat="1">
      <c r="A22" s="146">
        <v>7</v>
      </c>
      <c r="B22" s="113" t="s">
        <v>513</v>
      </c>
      <c r="C22" s="113" t="s">
        <v>2419</v>
      </c>
      <c r="D22" s="163">
        <f>'REPRODUCTION 3'!G14</f>
        <v>17.25</v>
      </c>
      <c r="E22" s="163">
        <f>'RUMINANTS 3'!G14</f>
        <v>7.5</v>
      </c>
      <c r="F22" s="163">
        <f>'TOXICOLOGIE 2'!F14</f>
        <v>0</v>
      </c>
      <c r="G22" s="163">
        <f>'INFECTIEUX 3'!G14</f>
        <v>5.25</v>
      </c>
      <c r="H22" s="163">
        <f>'AVIARE 3'!G14</f>
        <v>19.5</v>
      </c>
      <c r="I22" s="163">
        <f>'EQUINE 3'!G14</f>
        <v>9.75</v>
      </c>
      <c r="J22" s="163">
        <f>'CHIRURGIE 3'!G14</f>
        <v>21</v>
      </c>
      <c r="K22" s="163">
        <f>'LEGISLATION 2'!F14</f>
        <v>14</v>
      </c>
      <c r="L22" s="163">
        <f>'HIDAOA 3'!G14</f>
        <v>22.5</v>
      </c>
      <c r="M22" s="163">
        <f>'CLINIQUE 3'!N14</f>
        <v>0</v>
      </c>
      <c r="N22" s="148">
        <f t="shared" si="6"/>
        <v>116.75</v>
      </c>
      <c r="O22" s="148">
        <f t="shared" si="7"/>
        <v>4.1696428571428568</v>
      </c>
      <c r="P22" s="146" t="str">
        <f t="shared" si="8"/>
        <v>ajournee</v>
      </c>
      <c r="Q22" s="146" t="str">
        <f t="shared" si="9"/>
        <v>juin</v>
      </c>
      <c r="R22" s="165">
        <f t="shared" si="10"/>
        <v>0</v>
      </c>
      <c r="S22" s="165">
        <f t="shared" si="11"/>
        <v>1</v>
      </c>
      <c r="T22" s="146">
        <f t="shared" si="12"/>
        <v>1</v>
      </c>
      <c r="U22" s="165">
        <f t="shared" si="13"/>
        <v>1</v>
      </c>
      <c r="V22" s="165">
        <f t="shared" si="14"/>
        <v>0</v>
      </c>
      <c r="W22" s="165">
        <f t="shared" si="15"/>
        <v>1</v>
      </c>
      <c r="X22" s="165">
        <f t="shared" si="16"/>
        <v>0</v>
      </c>
      <c r="Y22" s="146">
        <f t="shared" si="17"/>
        <v>0</v>
      </c>
      <c r="Z22" s="165">
        <f t="shared" si="18"/>
        <v>0</v>
      </c>
      <c r="AA22" s="140">
        <f t="shared" si="19"/>
        <v>1</v>
      </c>
      <c r="AB22" s="141" t="str">
        <f>'REPRODUCTION 3'!M14</f>
        <v>Juin</v>
      </c>
      <c r="AC22" s="141" t="str">
        <f>'RUMINANTS 3'!M14</f>
        <v>Juin</v>
      </c>
      <c r="AD22" s="141" t="str">
        <f>'TOXICOLOGIE 2'!L14</f>
        <v>Juin</v>
      </c>
      <c r="AE22" s="141" t="str">
        <f>'INFECTIEUX 3'!M14</f>
        <v>Juin</v>
      </c>
      <c r="AF22" s="141" t="str">
        <f>'AVIARE 3'!M14</f>
        <v>Juin</v>
      </c>
      <c r="AG22" s="141" t="str">
        <f>'EQUINE 3'!M14</f>
        <v>Juin</v>
      </c>
      <c r="AH22" s="91" t="str">
        <f>'CHIRURGIE 3'!M14</f>
        <v>Juin</v>
      </c>
      <c r="AI22" s="141" t="str">
        <f>'LEGISLATION 2'!L14</f>
        <v>Juin</v>
      </c>
      <c r="AJ22" s="141" t="str">
        <f>'HIDAOA 3'!M14</f>
        <v>Juin</v>
      </c>
      <c r="AK22" s="141" t="str">
        <f>'CLINIQUE 3'!T14</f>
        <v>Juin</v>
      </c>
    </row>
    <row r="23" spans="1:37" s="142" customFormat="1">
      <c r="A23" s="146">
        <v>8</v>
      </c>
      <c r="B23" s="113" t="s">
        <v>2420</v>
      </c>
      <c r="C23" s="113" t="s">
        <v>2421</v>
      </c>
      <c r="D23" s="163">
        <f>'REPRODUCTION 3'!G15</f>
        <v>6</v>
      </c>
      <c r="E23" s="163">
        <f>'RUMINANTS 3'!G15</f>
        <v>3.75</v>
      </c>
      <c r="F23" s="163">
        <f>'TOXICOLOGIE 2'!F15</f>
        <v>0</v>
      </c>
      <c r="G23" s="163">
        <f>'INFECTIEUX 3'!G15</f>
        <v>2.25</v>
      </c>
      <c r="H23" s="163">
        <f>'AVIARE 3'!G15</f>
        <v>14.25</v>
      </c>
      <c r="I23" s="163">
        <f>'EQUINE 3'!G15</f>
        <v>11.25</v>
      </c>
      <c r="J23" s="163">
        <f>'CHIRURGIE 3'!G15</f>
        <v>13.5</v>
      </c>
      <c r="K23" s="163">
        <f>'LEGISLATION 2'!F15</f>
        <v>14</v>
      </c>
      <c r="L23" s="163">
        <f>'HIDAOA 3'!G15</f>
        <v>15</v>
      </c>
      <c r="M23" s="163">
        <f>'CLINIQUE 3'!N15</f>
        <v>0</v>
      </c>
      <c r="N23" s="148">
        <f t="shared" si="6"/>
        <v>80</v>
      </c>
      <c r="O23" s="148">
        <f t="shared" si="7"/>
        <v>2.8571428571428572</v>
      </c>
      <c r="P23" s="146" t="str">
        <f t="shared" si="8"/>
        <v>ajournee</v>
      </c>
      <c r="Q23" s="146" t="str">
        <f t="shared" si="9"/>
        <v>juin</v>
      </c>
      <c r="R23" s="146">
        <f t="shared" si="10"/>
        <v>1</v>
      </c>
      <c r="S23" s="146">
        <f t="shared" si="11"/>
        <v>1</v>
      </c>
      <c r="T23" s="146">
        <f t="shared" si="12"/>
        <v>1</v>
      </c>
      <c r="U23" s="146">
        <f t="shared" si="13"/>
        <v>1</v>
      </c>
      <c r="V23" s="146">
        <f t="shared" si="14"/>
        <v>1</v>
      </c>
      <c r="W23" s="146">
        <f t="shared" si="15"/>
        <v>1</v>
      </c>
      <c r="X23" s="146">
        <f t="shared" si="16"/>
        <v>1</v>
      </c>
      <c r="Y23" s="146">
        <f t="shared" si="17"/>
        <v>0</v>
      </c>
      <c r="Z23" s="146">
        <f t="shared" si="18"/>
        <v>0</v>
      </c>
      <c r="AA23" s="17">
        <f t="shared" si="19"/>
        <v>1</v>
      </c>
      <c r="AB23" s="91" t="str">
        <f>'REPRODUCTION 3'!M15</f>
        <v>Juin</v>
      </c>
      <c r="AC23" s="91" t="str">
        <f>'RUMINANTS 3'!M15</f>
        <v>Juin</v>
      </c>
      <c r="AD23" s="91" t="str">
        <f>'TOXICOLOGIE 2'!L15</f>
        <v>Juin</v>
      </c>
      <c r="AE23" s="91" t="str">
        <f>'INFECTIEUX 3'!M15</f>
        <v>Juin</v>
      </c>
      <c r="AF23" s="91" t="str">
        <f>'AVIARE 3'!M15</f>
        <v>Juin</v>
      </c>
      <c r="AG23" s="91" t="str">
        <f>'EQUINE 3'!M15</f>
        <v>Juin</v>
      </c>
      <c r="AH23" s="91" t="str">
        <f>'CHIRURGIE 3'!M15</f>
        <v>Juin</v>
      </c>
      <c r="AI23" s="91" t="str">
        <f>'LEGISLATION 2'!L15</f>
        <v>Juin</v>
      </c>
      <c r="AJ23" s="91" t="str">
        <f>'HIDAOA 3'!M15</f>
        <v>Juin</v>
      </c>
      <c r="AK23" s="91" t="str">
        <f>'CLINIQUE 3'!T15</f>
        <v>Juin</v>
      </c>
    </row>
    <row r="24" spans="1:37" s="142" customFormat="1">
      <c r="A24" s="146">
        <v>9</v>
      </c>
      <c r="B24" s="113" t="s">
        <v>523</v>
      </c>
      <c r="C24" s="113" t="s">
        <v>2422</v>
      </c>
      <c r="D24" s="163">
        <f>'REPRODUCTION 3'!G16</f>
        <v>21</v>
      </c>
      <c r="E24" s="163">
        <f>'RUMINANTS 3'!G16</f>
        <v>15.75</v>
      </c>
      <c r="F24" s="163">
        <f>'TOXICOLOGIE 2'!F16</f>
        <v>0</v>
      </c>
      <c r="G24" s="163">
        <f>'INFECTIEUX 3'!G16</f>
        <v>7.5</v>
      </c>
      <c r="H24" s="163">
        <f>'AVIARE 3'!G16</f>
        <v>15</v>
      </c>
      <c r="I24" s="163">
        <f>'EQUINE 3'!G16</f>
        <v>10.5</v>
      </c>
      <c r="J24" s="163">
        <f>'CHIRURGIE 3'!G16</f>
        <v>22.5</v>
      </c>
      <c r="K24" s="163">
        <f>'LEGISLATION 2'!F16</f>
        <v>20</v>
      </c>
      <c r="L24" s="163">
        <f>'HIDAOA 3'!G16</f>
        <v>17.25</v>
      </c>
      <c r="M24" s="163">
        <f>'CLINIQUE 3'!N16</f>
        <v>0</v>
      </c>
      <c r="N24" s="148">
        <f t="shared" si="6"/>
        <v>129.5</v>
      </c>
      <c r="O24" s="148">
        <f t="shared" si="7"/>
        <v>4.625</v>
      </c>
      <c r="P24" s="146" t="str">
        <f t="shared" si="8"/>
        <v>ajournee</v>
      </c>
      <c r="Q24" s="146" t="str">
        <f t="shared" si="9"/>
        <v>juin</v>
      </c>
      <c r="R24" s="146">
        <f t="shared" si="10"/>
        <v>0</v>
      </c>
      <c r="S24" s="146">
        <f t="shared" si="11"/>
        <v>0</v>
      </c>
      <c r="T24" s="146">
        <f t="shared" si="12"/>
        <v>1</v>
      </c>
      <c r="U24" s="146">
        <f t="shared" si="13"/>
        <v>1</v>
      </c>
      <c r="V24" s="146">
        <f t="shared" si="14"/>
        <v>0</v>
      </c>
      <c r="W24" s="146">
        <f t="shared" si="15"/>
        <v>1</v>
      </c>
      <c r="X24" s="146">
        <f t="shared" si="16"/>
        <v>0</v>
      </c>
      <c r="Y24" s="146">
        <f t="shared" si="17"/>
        <v>0</v>
      </c>
      <c r="Z24" s="146">
        <f t="shared" si="18"/>
        <v>0</v>
      </c>
      <c r="AA24" s="17">
        <f t="shared" si="19"/>
        <v>1</v>
      </c>
      <c r="AB24" s="91" t="str">
        <f>'REPRODUCTION 3'!M16</f>
        <v>Juin</v>
      </c>
      <c r="AC24" s="91" t="str">
        <f>'RUMINANTS 3'!M16</f>
        <v>Juin</v>
      </c>
      <c r="AD24" s="91" t="str">
        <f>'TOXICOLOGIE 2'!L16</f>
        <v>Juin</v>
      </c>
      <c r="AE24" s="91" t="str">
        <f>'INFECTIEUX 3'!M16</f>
        <v>Juin</v>
      </c>
      <c r="AF24" s="91" t="str">
        <f>'AVIARE 3'!M16</f>
        <v>Juin</v>
      </c>
      <c r="AG24" s="91" t="str">
        <f>'EQUINE 3'!M16</f>
        <v>Juin</v>
      </c>
      <c r="AH24" s="91" t="str">
        <f>'CHIRURGIE 3'!M16</f>
        <v>Juin</v>
      </c>
      <c r="AI24" s="91" t="str">
        <f>'LEGISLATION 2'!L16</f>
        <v>Juin</v>
      </c>
      <c r="AJ24" s="91" t="str">
        <f>'HIDAOA 3'!M16</f>
        <v>Juin</v>
      </c>
      <c r="AK24" s="91" t="str">
        <f>'CLINIQUE 3'!T16</f>
        <v>Juin</v>
      </c>
    </row>
    <row r="25" spans="1:37" s="142" customFormat="1">
      <c r="A25" s="146">
        <v>10</v>
      </c>
      <c r="B25" s="113" t="s">
        <v>529</v>
      </c>
      <c r="C25" s="113" t="s">
        <v>2423</v>
      </c>
      <c r="D25" s="163">
        <f>'REPRODUCTION 3'!G17</f>
        <v>15</v>
      </c>
      <c r="E25" s="163">
        <f>'RUMINANTS 3'!G17</f>
        <v>9.75</v>
      </c>
      <c r="F25" s="163">
        <f>'TOXICOLOGIE 2'!F17</f>
        <v>0</v>
      </c>
      <c r="G25" s="163">
        <f>'INFECTIEUX 3'!G17</f>
        <v>2.25</v>
      </c>
      <c r="H25" s="163">
        <f>'AVIARE 3'!G17</f>
        <v>18.75</v>
      </c>
      <c r="I25" s="163">
        <f>'EQUINE 3'!G17</f>
        <v>7.5</v>
      </c>
      <c r="J25" s="163">
        <f>'CHIRURGIE 3'!G17</f>
        <v>21</v>
      </c>
      <c r="K25" s="163">
        <f>'LEGISLATION 2'!F17</f>
        <v>22</v>
      </c>
      <c r="L25" s="163">
        <f>'HIDAOA 3'!G17</f>
        <v>15.75</v>
      </c>
      <c r="M25" s="163">
        <f>'CLINIQUE 3'!N17</f>
        <v>0</v>
      </c>
      <c r="N25" s="148">
        <f t="shared" si="6"/>
        <v>112</v>
      </c>
      <c r="O25" s="148">
        <f t="shared" si="7"/>
        <v>4</v>
      </c>
      <c r="P25" s="146" t="str">
        <f t="shared" si="8"/>
        <v>ajournee</v>
      </c>
      <c r="Q25" s="146" t="str">
        <f t="shared" si="9"/>
        <v>juin</v>
      </c>
      <c r="R25" s="146">
        <f t="shared" si="10"/>
        <v>0</v>
      </c>
      <c r="S25" s="146">
        <f t="shared" si="11"/>
        <v>1</v>
      </c>
      <c r="T25" s="146">
        <f t="shared" si="12"/>
        <v>1</v>
      </c>
      <c r="U25" s="146">
        <f t="shared" si="13"/>
        <v>1</v>
      </c>
      <c r="V25" s="146">
        <f t="shared" si="14"/>
        <v>0</v>
      </c>
      <c r="W25" s="146">
        <f t="shared" si="15"/>
        <v>1</v>
      </c>
      <c r="X25" s="146">
        <f t="shared" si="16"/>
        <v>0</v>
      </c>
      <c r="Y25" s="146">
        <f t="shared" si="17"/>
        <v>0</v>
      </c>
      <c r="Z25" s="146">
        <f t="shared" si="18"/>
        <v>0</v>
      </c>
      <c r="AA25" s="17">
        <f t="shared" si="19"/>
        <v>1</v>
      </c>
      <c r="AB25" s="91" t="str">
        <f>'REPRODUCTION 3'!M17</f>
        <v>Juin</v>
      </c>
      <c r="AC25" s="91" t="str">
        <f>'RUMINANTS 3'!M17</f>
        <v>Juin</v>
      </c>
      <c r="AD25" s="91" t="str">
        <f>'TOXICOLOGIE 2'!L17</f>
        <v>Juin</v>
      </c>
      <c r="AE25" s="91" t="str">
        <f>'INFECTIEUX 3'!M17</f>
        <v>Juin</v>
      </c>
      <c r="AF25" s="91" t="str">
        <f>'AVIARE 3'!M17</f>
        <v>Juin</v>
      </c>
      <c r="AG25" s="91" t="str">
        <f>'EQUINE 3'!M17</f>
        <v>Juin</v>
      </c>
      <c r="AH25" s="91" t="str">
        <f>'CHIRURGIE 3'!M17</f>
        <v>Juin</v>
      </c>
      <c r="AI25" s="91" t="str">
        <f>'LEGISLATION 2'!L17</f>
        <v>Juin</v>
      </c>
      <c r="AJ25" s="91" t="str">
        <f>'HIDAOA 3'!M17</f>
        <v>Juin</v>
      </c>
      <c r="AK25" s="91" t="str">
        <f>'CLINIQUE 3'!T17</f>
        <v>Juin</v>
      </c>
    </row>
    <row r="26" spans="1:37" s="142" customFormat="1">
      <c r="A26" s="146">
        <v>11</v>
      </c>
      <c r="B26" s="113" t="s">
        <v>2424</v>
      </c>
      <c r="C26" s="113" t="s">
        <v>2425</v>
      </c>
      <c r="D26" s="163">
        <f>'REPRODUCTION 3'!G18</f>
        <v>27</v>
      </c>
      <c r="E26" s="163">
        <f>'RUMINANTS 3'!G18</f>
        <v>9.75</v>
      </c>
      <c r="F26" s="163">
        <f>'TOXICOLOGIE 2'!F18</f>
        <v>0</v>
      </c>
      <c r="G26" s="163">
        <f>'INFECTIEUX 3'!G18</f>
        <v>9</v>
      </c>
      <c r="H26" s="163">
        <f>'AVIARE 3'!G18</f>
        <v>12.75</v>
      </c>
      <c r="I26" s="163">
        <f>'EQUINE 3'!G18</f>
        <v>15.75</v>
      </c>
      <c r="J26" s="163">
        <f>'CHIRURGIE 3'!G18</f>
        <v>16.5</v>
      </c>
      <c r="K26" s="163">
        <f>'LEGISLATION 2'!F18</f>
        <v>32</v>
      </c>
      <c r="L26" s="163">
        <f>'HIDAOA 3'!G18</f>
        <v>19.5</v>
      </c>
      <c r="M26" s="163">
        <f>'CLINIQUE 3'!N18</f>
        <v>0</v>
      </c>
      <c r="N26" s="148">
        <f t="shared" si="6"/>
        <v>142.25</v>
      </c>
      <c r="O26" s="148">
        <f t="shared" si="7"/>
        <v>5.0803571428571432</v>
      </c>
      <c r="P26" s="146" t="str">
        <f t="shared" si="8"/>
        <v>ajournee</v>
      </c>
      <c r="Q26" s="146" t="str">
        <f t="shared" si="9"/>
        <v>juin</v>
      </c>
      <c r="R26" s="146">
        <f t="shared" si="10"/>
        <v>0</v>
      </c>
      <c r="S26" s="146">
        <f t="shared" si="11"/>
        <v>1</v>
      </c>
      <c r="T26" s="146">
        <f t="shared" si="12"/>
        <v>1</v>
      </c>
      <c r="U26" s="146">
        <f t="shared" si="13"/>
        <v>1</v>
      </c>
      <c r="V26" s="146">
        <f t="shared" si="14"/>
        <v>1</v>
      </c>
      <c r="W26" s="146">
        <f t="shared" si="15"/>
        <v>0</v>
      </c>
      <c r="X26" s="146">
        <f t="shared" si="16"/>
        <v>0</v>
      </c>
      <c r="Y26" s="146">
        <f t="shared" si="17"/>
        <v>0</v>
      </c>
      <c r="Z26" s="146">
        <f t="shared" si="18"/>
        <v>0</v>
      </c>
      <c r="AA26" s="17">
        <f t="shared" si="19"/>
        <v>1</v>
      </c>
      <c r="AB26" s="91" t="str">
        <f>'REPRODUCTION 3'!M18</f>
        <v>Juin</v>
      </c>
      <c r="AC26" s="91" t="str">
        <f>'RUMINANTS 3'!M18</f>
        <v>Juin</v>
      </c>
      <c r="AD26" s="91" t="str">
        <f>'TOXICOLOGIE 2'!L18</f>
        <v>Juin</v>
      </c>
      <c r="AE26" s="91" t="str">
        <f>'INFECTIEUX 3'!M18</f>
        <v>Juin</v>
      </c>
      <c r="AF26" s="91" t="str">
        <f>'AVIARE 3'!M18</f>
        <v>Juin</v>
      </c>
      <c r="AG26" s="91" t="str">
        <f>'EQUINE 3'!M18</f>
        <v>Juin</v>
      </c>
      <c r="AH26" s="91" t="str">
        <f>'CHIRURGIE 3'!M18</f>
        <v>Juin</v>
      </c>
      <c r="AI26" s="91" t="str">
        <f>'LEGISLATION 2'!L18</f>
        <v>Juin</v>
      </c>
      <c r="AJ26" s="91" t="str">
        <f>'HIDAOA 3'!M18</f>
        <v>Juin</v>
      </c>
      <c r="AK26" s="91" t="str">
        <f>'CLINIQUE 3'!T18</f>
        <v>Juin</v>
      </c>
    </row>
    <row r="27" spans="1:37">
      <c r="A27" s="146">
        <v>12</v>
      </c>
      <c r="B27" s="113" t="s">
        <v>2426</v>
      </c>
      <c r="C27" s="113" t="s">
        <v>2427</v>
      </c>
      <c r="D27" s="163">
        <f>'REPRODUCTION 3'!G19</f>
        <v>21</v>
      </c>
      <c r="E27" s="163">
        <f>'RUMINANTS 3'!G19</f>
        <v>7.5</v>
      </c>
      <c r="F27" s="163">
        <f>'TOXICOLOGIE 2'!F19</f>
        <v>0</v>
      </c>
      <c r="G27" s="163">
        <f>'INFECTIEUX 3'!G19</f>
        <v>7.5</v>
      </c>
      <c r="H27" s="163">
        <f>'AVIARE 3'!G19</f>
        <v>19.5</v>
      </c>
      <c r="I27" s="163">
        <f>'EQUINE 3'!G19</f>
        <v>22.5</v>
      </c>
      <c r="J27" s="163">
        <f>'CHIRURGIE 3'!G19</f>
        <v>21</v>
      </c>
      <c r="K27" s="163">
        <f>'LEGISLATION 2'!F19</f>
        <v>28</v>
      </c>
      <c r="L27" s="163">
        <f>'HIDAOA 3'!G19</f>
        <v>17.25</v>
      </c>
      <c r="M27" s="163">
        <f>'CLINIQUE 3'!N19</f>
        <v>0</v>
      </c>
      <c r="N27" s="148">
        <f t="shared" si="6"/>
        <v>144.25</v>
      </c>
      <c r="O27" s="148">
        <f t="shared" si="7"/>
        <v>5.1517857142857144</v>
      </c>
      <c r="P27" s="146" t="str">
        <f t="shared" si="8"/>
        <v>ajournee</v>
      </c>
      <c r="Q27" s="146" t="str">
        <f t="shared" si="9"/>
        <v>juin</v>
      </c>
      <c r="R27" s="146">
        <f t="shared" si="10"/>
        <v>0</v>
      </c>
      <c r="S27" s="146">
        <f t="shared" si="11"/>
        <v>1</v>
      </c>
      <c r="T27" s="146">
        <f t="shared" si="12"/>
        <v>1</v>
      </c>
      <c r="U27" s="146">
        <f t="shared" si="13"/>
        <v>1</v>
      </c>
      <c r="V27" s="146">
        <f t="shared" si="14"/>
        <v>0</v>
      </c>
      <c r="W27" s="146">
        <f t="shared" si="15"/>
        <v>0</v>
      </c>
      <c r="X27" s="146">
        <f t="shared" si="16"/>
        <v>0</v>
      </c>
      <c r="Y27" s="146">
        <f t="shared" si="17"/>
        <v>0</v>
      </c>
      <c r="Z27" s="146">
        <f t="shared" si="18"/>
        <v>0</v>
      </c>
      <c r="AA27" s="17">
        <f t="shared" si="19"/>
        <v>1</v>
      </c>
      <c r="AB27" s="91" t="str">
        <f>'REPRODUCTION 3'!M19</f>
        <v>Juin</v>
      </c>
      <c r="AC27" s="91" t="str">
        <f>'RUMINANTS 3'!M19</f>
        <v>Juin</v>
      </c>
      <c r="AD27" s="91" t="str">
        <f>'TOXICOLOGIE 2'!L19</f>
        <v>Juin</v>
      </c>
      <c r="AE27" s="91" t="str">
        <f>'INFECTIEUX 3'!M19</f>
        <v>Juin</v>
      </c>
      <c r="AF27" s="91" t="str">
        <f>'AVIARE 3'!M19</f>
        <v>Juin</v>
      </c>
      <c r="AG27" s="91" t="str">
        <f>'EQUINE 3'!M19</f>
        <v>Juin</v>
      </c>
      <c r="AH27" s="91" t="str">
        <f>'CHIRURGIE 3'!M19</f>
        <v>Juin</v>
      </c>
      <c r="AI27" s="91" t="str">
        <f>'LEGISLATION 2'!L19</f>
        <v>Juin</v>
      </c>
      <c r="AJ27" s="91" t="str">
        <f>'HIDAOA 3'!M19</f>
        <v>Juin</v>
      </c>
      <c r="AK27" s="91" t="str">
        <f>'CLINIQUE 3'!T19</f>
        <v>Juin</v>
      </c>
    </row>
    <row r="28" spans="1:37">
      <c r="A28" s="146">
        <v>13</v>
      </c>
      <c r="B28" s="113" t="s">
        <v>546</v>
      </c>
      <c r="C28" s="113" t="s">
        <v>2428</v>
      </c>
      <c r="D28" s="163">
        <f>'REPRODUCTION 3'!G20</f>
        <v>10.5</v>
      </c>
      <c r="E28" s="163">
        <f>'RUMINANTS 3'!G20</f>
        <v>7.5</v>
      </c>
      <c r="F28" s="163">
        <f>'TOXICOLOGIE 2'!F20</f>
        <v>0</v>
      </c>
      <c r="G28" s="163">
        <f>'INFECTIEUX 3'!G20</f>
        <v>3</v>
      </c>
      <c r="H28" s="163">
        <f>'AVIARE 3'!G20</f>
        <v>15</v>
      </c>
      <c r="I28" s="163">
        <f>'EQUINE 3'!G20</f>
        <v>16.5</v>
      </c>
      <c r="J28" s="163">
        <f>'CHIRURGIE 3'!G20</f>
        <v>16.5</v>
      </c>
      <c r="K28" s="163">
        <f>'LEGISLATION 2'!F20</f>
        <v>20</v>
      </c>
      <c r="L28" s="163">
        <f>'HIDAOA 3'!G20</f>
        <v>9.75</v>
      </c>
      <c r="M28" s="163">
        <f>'CLINIQUE 3'!N20</f>
        <v>0</v>
      </c>
      <c r="N28" s="148">
        <f t="shared" si="6"/>
        <v>98.75</v>
      </c>
      <c r="O28" s="148">
        <f t="shared" si="7"/>
        <v>3.5267857142857144</v>
      </c>
      <c r="P28" s="146" t="str">
        <f t="shared" si="8"/>
        <v>ajournee</v>
      </c>
      <c r="Q28" s="146" t="str">
        <f t="shared" si="9"/>
        <v>juin</v>
      </c>
      <c r="R28" s="146">
        <f t="shared" si="10"/>
        <v>1</v>
      </c>
      <c r="S28" s="146">
        <f t="shared" si="11"/>
        <v>1</v>
      </c>
      <c r="T28" s="146">
        <f t="shared" si="12"/>
        <v>1</v>
      </c>
      <c r="U28" s="146">
        <f t="shared" si="13"/>
        <v>1</v>
      </c>
      <c r="V28" s="146">
        <f t="shared" si="14"/>
        <v>0</v>
      </c>
      <c r="W28" s="146">
        <f t="shared" si="15"/>
        <v>0</v>
      </c>
      <c r="X28" s="146">
        <f t="shared" si="16"/>
        <v>0</v>
      </c>
      <c r="Y28" s="146">
        <f t="shared" si="17"/>
        <v>0</v>
      </c>
      <c r="Z28" s="146">
        <f t="shared" si="18"/>
        <v>1</v>
      </c>
      <c r="AA28" s="17">
        <f t="shared" si="19"/>
        <v>1</v>
      </c>
      <c r="AB28" s="91" t="str">
        <f>'REPRODUCTION 3'!M20</f>
        <v>Juin</v>
      </c>
      <c r="AC28" s="91" t="str">
        <f>'RUMINANTS 3'!M20</f>
        <v>Juin</v>
      </c>
      <c r="AD28" s="91" t="str">
        <f>'TOXICOLOGIE 2'!L20</f>
        <v>Juin</v>
      </c>
      <c r="AE28" s="91" t="str">
        <f>'INFECTIEUX 3'!M20</f>
        <v>Juin</v>
      </c>
      <c r="AF28" s="91" t="str">
        <f>'AVIARE 3'!M20</f>
        <v>Juin</v>
      </c>
      <c r="AG28" s="91" t="str">
        <f>'EQUINE 3'!M20</f>
        <v>Juin</v>
      </c>
      <c r="AH28" s="91" t="str">
        <f>'CHIRURGIE 3'!M20</f>
        <v>Juin</v>
      </c>
      <c r="AI28" s="91" t="str">
        <f>'LEGISLATION 2'!L20</f>
        <v>Juin</v>
      </c>
      <c r="AJ28" s="91" t="str">
        <f>'HIDAOA 3'!M20</f>
        <v>Juin</v>
      </c>
      <c r="AK28" s="91" t="str">
        <f>'CLINIQUE 3'!T20</f>
        <v>Juin</v>
      </c>
    </row>
    <row r="29" spans="1:37">
      <c r="A29" s="146">
        <v>14</v>
      </c>
      <c r="B29" s="113" t="s">
        <v>551</v>
      </c>
      <c r="C29" s="113" t="s">
        <v>2429</v>
      </c>
      <c r="D29" s="163">
        <f>'REPRODUCTION 3'!G21</f>
        <v>18.75</v>
      </c>
      <c r="E29" s="163">
        <f>'RUMINANTS 3'!G21</f>
        <v>8.25</v>
      </c>
      <c r="F29" s="163">
        <f>'TOXICOLOGIE 2'!F21</f>
        <v>0</v>
      </c>
      <c r="G29" s="163">
        <f>'INFECTIEUX 3'!G21</f>
        <v>7.5</v>
      </c>
      <c r="H29" s="163">
        <f>'AVIARE 3'!G21</f>
        <v>19.5</v>
      </c>
      <c r="I29" s="163">
        <f>'EQUINE 3'!G21</f>
        <v>18.75</v>
      </c>
      <c r="J29" s="163">
        <f>'CHIRURGIE 3'!G21</f>
        <v>19.5</v>
      </c>
      <c r="K29" s="163">
        <f>'LEGISLATION 2'!F21</f>
        <v>28</v>
      </c>
      <c r="L29" s="163">
        <f>'HIDAOA 3'!G21</f>
        <v>22.5</v>
      </c>
      <c r="M29" s="163">
        <f>'CLINIQUE 3'!N21</f>
        <v>0</v>
      </c>
      <c r="N29" s="148">
        <f t="shared" si="6"/>
        <v>142.75</v>
      </c>
      <c r="O29" s="148">
        <f t="shared" si="7"/>
        <v>5.0982142857142856</v>
      </c>
      <c r="P29" s="146" t="str">
        <f t="shared" si="8"/>
        <v>ajournee</v>
      </c>
      <c r="Q29" s="146" t="str">
        <f t="shared" si="9"/>
        <v>juin</v>
      </c>
      <c r="R29" s="146">
        <f t="shared" si="10"/>
        <v>0</v>
      </c>
      <c r="S29" s="146">
        <f t="shared" si="11"/>
        <v>1</v>
      </c>
      <c r="T29" s="146">
        <f t="shared" si="12"/>
        <v>1</v>
      </c>
      <c r="U29" s="146">
        <f t="shared" si="13"/>
        <v>1</v>
      </c>
      <c r="V29" s="146">
        <f t="shared" si="14"/>
        <v>0</v>
      </c>
      <c r="W29" s="146">
        <f t="shared" si="15"/>
        <v>0</v>
      </c>
      <c r="X29" s="146">
        <f t="shared" si="16"/>
        <v>0</v>
      </c>
      <c r="Y29" s="146">
        <f t="shared" si="17"/>
        <v>0</v>
      </c>
      <c r="Z29" s="146">
        <f t="shared" si="18"/>
        <v>0</v>
      </c>
      <c r="AA29" s="17">
        <f t="shared" si="19"/>
        <v>1</v>
      </c>
      <c r="AB29" s="91" t="str">
        <f>'REPRODUCTION 3'!M21</f>
        <v>Juin</v>
      </c>
      <c r="AC29" s="91" t="str">
        <f>'RUMINANTS 3'!M21</f>
        <v>Juin</v>
      </c>
      <c r="AD29" s="91" t="str">
        <f>'TOXICOLOGIE 2'!L21</f>
        <v>Juin</v>
      </c>
      <c r="AE29" s="91" t="str">
        <f>'INFECTIEUX 3'!M21</f>
        <v>Juin</v>
      </c>
      <c r="AF29" s="91" t="str">
        <f>'AVIARE 3'!M21</f>
        <v>Juin</v>
      </c>
      <c r="AG29" s="91" t="str">
        <f>'EQUINE 3'!M21</f>
        <v>Juin</v>
      </c>
      <c r="AH29" s="91" t="str">
        <f>'CHIRURGIE 3'!M21</f>
        <v>Juin</v>
      </c>
      <c r="AI29" s="91" t="str">
        <f>'LEGISLATION 2'!L21</f>
        <v>Juin</v>
      </c>
      <c r="AJ29" s="91" t="str">
        <f>'HIDAOA 3'!M21</f>
        <v>Juin</v>
      </c>
      <c r="AK29" s="91" t="str">
        <f>'CLINIQUE 3'!T21</f>
        <v>Juin</v>
      </c>
    </row>
    <row r="30" spans="1:37">
      <c r="A30" s="146">
        <v>15</v>
      </c>
      <c r="B30" s="113" t="s">
        <v>2430</v>
      </c>
      <c r="C30" s="113" t="s">
        <v>2431</v>
      </c>
      <c r="D30" s="163">
        <f>'REPRODUCTION 3'!G22</f>
        <v>17.25</v>
      </c>
      <c r="E30" s="163">
        <f>'RUMINANTS 3'!G22</f>
        <v>9.75</v>
      </c>
      <c r="F30" s="163">
        <f>'TOXICOLOGIE 2'!F22</f>
        <v>0</v>
      </c>
      <c r="G30" s="163">
        <f>'INFECTIEUX 3'!G22</f>
        <v>4.5</v>
      </c>
      <c r="H30" s="163">
        <f>'AVIARE 3'!G22</f>
        <v>18</v>
      </c>
      <c r="I30" s="163">
        <f>'EQUINE 3'!G22</f>
        <v>16.5</v>
      </c>
      <c r="J30" s="163">
        <f>'CHIRURGIE 3'!G22</f>
        <v>18</v>
      </c>
      <c r="K30" s="163">
        <f>'LEGISLATION 2'!F22</f>
        <v>20</v>
      </c>
      <c r="L30" s="163">
        <f>'HIDAOA 3'!G22</f>
        <v>18.75</v>
      </c>
      <c r="M30" s="163">
        <f>'CLINIQUE 3'!N22</f>
        <v>0</v>
      </c>
      <c r="N30" s="148">
        <f t="shared" si="6"/>
        <v>122.75</v>
      </c>
      <c r="O30" s="148">
        <f t="shared" si="7"/>
        <v>4.3839285714285712</v>
      </c>
      <c r="P30" s="146" t="str">
        <f t="shared" si="8"/>
        <v>ajournee</v>
      </c>
      <c r="Q30" s="146" t="str">
        <f t="shared" si="9"/>
        <v>juin</v>
      </c>
      <c r="R30" s="165">
        <f t="shared" si="10"/>
        <v>0</v>
      </c>
      <c r="S30" s="165">
        <f t="shared" si="11"/>
        <v>1</v>
      </c>
      <c r="T30" s="146">
        <f t="shared" si="12"/>
        <v>1</v>
      </c>
      <c r="U30" s="165">
        <f t="shared" si="13"/>
        <v>1</v>
      </c>
      <c r="V30" s="165">
        <f t="shared" si="14"/>
        <v>0</v>
      </c>
      <c r="W30" s="165">
        <f t="shared" si="15"/>
        <v>0</v>
      </c>
      <c r="X30" s="165">
        <f t="shared" si="16"/>
        <v>0</v>
      </c>
      <c r="Y30" s="146">
        <f t="shared" si="17"/>
        <v>0</v>
      </c>
      <c r="Z30" s="165">
        <f t="shared" si="18"/>
        <v>0</v>
      </c>
      <c r="AA30" s="140">
        <f t="shared" si="19"/>
        <v>1</v>
      </c>
      <c r="AB30" s="141" t="str">
        <f>'REPRODUCTION 3'!M22</f>
        <v>Juin</v>
      </c>
      <c r="AC30" s="141" t="str">
        <f>'RUMINANTS 3'!M22</f>
        <v>Juin</v>
      </c>
      <c r="AD30" s="141" t="str">
        <f>'TOXICOLOGIE 2'!L22</f>
        <v>Juin</v>
      </c>
      <c r="AE30" s="141" t="str">
        <f>'INFECTIEUX 3'!M22</f>
        <v>Juin</v>
      </c>
      <c r="AF30" s="141" t="str">
        <f>'AVIARE 3'!M22</f>
        <v>Juin</v>
      </c>
      <c r="AG30" s="141" t="str">
        <f>'EQUINE 3'!M22</f>
        <v>Juin</v>
      </c>
      <c r="AH30" s="91" t="str">
        <f>'CHIRURGIE 3'!M22</f>
        <v>Juin</v>
      </c>
      <c r="AI30" s="141" t="str">
        <f>'LEGISLATION 2'!L22</f>
        <v>Juin</v>
      </c>
      <c r="AJ30" s="141" t="str">
        <f>'HIDAOA 3'!M22</f>
        <v>Juin</v>
      </c>
      <c r="AK30" s="141" t="str">
        <f>'CLINIQUE 3'!T22</f>
        <v>Juin</v>
      </c>
    </row>
    <row r="31" spans="1:37">
      <c r="A31" s="146">
        <v>16</v>
      </c>
      <c r="B31" s="113" t="s">
        <v>2430</v>
      </c>
      <c r="C31" s="113" t="s">
        <v>2432</v>
      </c>
      <c r="D31" s="163">
        <f>'REPRODUCTION 3'!G23</f>
        <v>21.75</v>
      </c>
      <c r="E31" s="163">
        <f>'RUMINANTS 3'!G23</f>
        <v>6</v>
      </c>
      <c r="F31" s="163">
        <f>'TOXICOLOGIE 2'!F23</f>
        <v>0</v>
      </c>
      <c r="G31" s="163">
        <f>'INFECTIEUX 3'!G23</f>
        <v>7.5</v>
      </c>
      <c r="H31" s="163">
        <f>'AVIARE 3'!G23</f>
        <v>18</v>
      </c>
      <c r="I31" s="163">
        <f>'EQUINE 3'!G23</f>
        <v>17.25</v>
      </c>
      <c r="J31" s="163">
        <f>'CHIRURGIE 3'!G23</f>
        <v>19.5</v>
      </c>
      <c r="K31" s="163">
        <f>'LEGISLATION 2'!F23</f>
        <v>30</v>
      </c>
      <c r="L31" s="163">
        <f>'HIDAOA 3'!G23</f>
        <v>22.875</v>
      </c>
      <c r="M31" s="163">
        <f>'CLINIQUE 3'!N23</f>
        <v>0</v>
      </c>
      <c r="N31" s="148">
        <f t="shared" si="6"/>
        <v>142.875</v>
      </c>
      <c r="O31" s="148">
        <f t="shared" si="7"/>
        <v>5.1026785714285712</v>
      </c>
      <c r="P31" s="146" t="str">
        <f t="shared" si="8"/>
        <v>ajournee</v>
      </c>
      <c r="Q31" s="146" t="str">
        <f t="shared" si="9"/>
        <v>juin</v>
      </c>
      <c r="R31" s="146">
        <f t="shared" si="10"/>
        <v>0</v>
      </c>
      <c r="S31" s="146">
        <f t="shared" si="11"/>
        <v>1</v>
      </c>
      <c r="T31" s="146">
        <f t="shared" si="12"/>
        <v>1</v>
      </c>
      <c r="U31" s="146">
        <f t="shared" si="13"/>
        <v>1</v>
      </c>
      <c r="V31" s="146">
        <f t="shared" si="14"/>
        <v>0</v>
      </c>
      <c r="W31" s="146">
        <f t="shared" si="15"/>
        <v>0</v>
      </c>
      <c r="X31" s="146">
        <f t="shared" si="16"/>
        <v>0</v>
      </c>
      <c r="Y31" s="146">
        <f t="shared" si="17"/>
        <v>0</v>
      </c>
      <c r="Z31" s="146">
        <f t="shared" si="18"/>
        <v>0</v>
      </c>
      <c r="AA31" s="17">
        <f t="shared" si="19"/>
        <v>1</v>
      </c>
      <c r="AB31" s="91" t="str">
        <f>'REPRODUCTION 3'!M23</f>
        <v>Juin</v>
      </c>
      <c r="AC31" s="91" t="str">
        <f>'RUMINANTS 3'!M23</f>
        <v>Juin</v>
      </c>
      <c r="AD31" s="91" t="str">
        <f>'TOXICOLOGIE 2'!L23</f>
        <v>Juin</v>
      </c>
      <c r="AE31" s="91" t="str">
        <f>'INFECTIEUX 3'!M23</f>
        <v>Juin</v>
      </c>
      <c r="AF31" s="91" t="str">
        <f>'AVIARE 3'!M23</f>
        <v>Juin</v>
      </c>
      <c r="AG31" s="91" t="str">
        <f>'EQUINE 3'!M23</f>
        <v>Juin</v>
      </c>
      <c r="AH31" s="91" t="str">
        <f>'CHIRURGIE 3'!M23</f>
        <v>Juin</v>
      </c>
      <c r="AI31" s="91" t="str">
        <f>'LEGISLATION 2'!L23</f>
        <v>Juin</v>
      </c>
      <c r="AJ31" s="91" t="str">
        <f>'HIDAOA 3'!M23</f>
        <v>Juin</v>
      </c>
      <c r="AK31" s="91" t="str">
        <f>'CLINIQUE 3'!T23</f>
        <v>Juin</v>
      </c>
    </row>
    <row r="32" spans="1:37">
      <c r="A32" s="146">
        <v>17</v>
      </c>
      <c r="B32" s="113" t="s">
        <v>559</v>
      </c>
      <c r="C32" s="113" t="s">
        <v>2433</v>
      </c>
      <c r="D32" s="163">
        <f>'REPRODUCTION 3'!G24</f>
        <v>21</v>
      </c>
      <c r="E32" s="163">
        <f>'RUMINANTS 3'!G24</f>
        <v>11.25</v>
      </c>
      <c r="F32" s="163">
        <f>'TOXICOLOGIE 2'!F24</f>
        <v>0</v>
      </c>
      <c r="G32" s="163">
        <f>'INFECTIEUX 3'!G24</f>
        <v>6.375</v>
      </c>
      <c r="H32" s="163">
        <f>'AVIARE 3'!G24</f>
        <v>21.75</v>
      </c>
      <c r="I32" s="163">
        <f>'EQUINE 3'!G24</f>
        <v>12.75</v>
      </c>
      <c r="J32" s="163">
        <f>'CHIRURGIE 3'!G24</f>
        <v>16.5</v>
      </c>
      <c r="K32" s="163">
        <f>'LEGISLATION 2'!F24</f>
        <v>36</v>
      </c>
      <c r="L32" s="163">
        <f>'HIDAOA 3'!G24</f>
        <v>20.25</v>
      </c>
      <c r="M32" s="163">
        <f>'CLINIQUE 3'!N24</f>
        <v>0</v>
      </c>
      <c r="N32" s="148">
        <f t="shared" si="6"/>
        <v>145.875</v>
      </c>
      <c r="O32" s="148">
        <f t="shared" si="7"/>
        <v>5.2098214285714288</v>
      </c>
      <c r="P32" s="146" t="str">
        <f t="shared" si="8"/>
        <v>ajournee</v>
      </c>
      <c r="Q32" s="146" t="str">
        <f t="shared" si="9"/>
        <v>juin</v>
      </c>
      <c r="R32" s="146">
        <f t="shared" si="10"/>
        <v>0</v>
      </c>
      <c r="S32" s="146">
        <f t="shared" si="11"/>
        <v>1</v>
      </c>
      <c r="T32" s="146">
        <f t="shared" si="12"/>
        <v>1</v>
      </c>
      <c r="U32" s="146">
        <f t="shared" si="13"/>
        <v>1</v>
      </c>
      <c r="V32" s="146">
        <f t="shared" si="14"/>
        <v>0</v>
      </c>
      <c r="W32" s="146">
        <f t="shared" si="15"/>
        <v>1</v>
      </c>
      <c r="X32" s="146">
        <f t="shared" si="16"/>
        <v>0</v>
      </c>
      <c r="Y32" s="146">
        <f t="shared" si="17"/>
        <v>0</v>
      </c>
      <c r="Z32" s="146">
        <f t="shared" si="18"/>
        <v>0</v>
      </c>
      <c r="AA32" s="17">
        <f t="shared" si="19"/>
        <v>1</v>
      </c>
      <c r="AB32" s="91" t="str">
        <f>'REPRODUCTION 3'!M24</f>
        <v>Juin</v>
      </c>
      <c r="AC32" s="91" t="str">
        <f>'RUMINANTS 3'!M24</f>
        <v>Juin</v>
      </c>
      <c r="AD32" s="91" t="str">
        <f>'TOXICOLOGIE 2'!L24</f>
        <v>Juin</v>
      </c>
      <c r="AE32" s="91" t="str">
        <f>'INFECTIEUX 3'!M24</f>
        <v>Juin</v>
      </c>
      <c r="AF32" s="91" t="str">
        <f>'AVIARE 3'!M24</f>
        <v>Juin</v>
      </c>
      <c r="AG32" s="91" t="str">
        <f>'EQUINE 3'!M24</f>
        <v>Juin</v>
      </c>
      <c r="AH32" s="91" t="str">
        <f>'CHIRURGIE 3'!M24</f>
        <v>Juin</v>
      </c>
      <c r="AI32" s="91" t="str">
        <f>'LEGISLATION 2'!L24</f>
        <v>Juin</v>
      </c>
      <c r="AJ32" s="91" t="str">
        <f>'HIDAOA 3'!M24</f>
        <v>Juin</v>
      </c>
      <c r="AK32" s="91" t="str">
        <f>'CLINIQUE 3'!T24</f>
        <v>Juin</v>
      </c>
    </row>
    <row r="33" spans="1:37">
      <c r="A33" s="146">
        <v>18</v>
      </c>
      <c r="B33" s="113" t="s">
        <v>564</v>
      </c>
      <c r="C33" s="113" t="s">
        <v>2434</v>
      </c>
      <c r="D33" s="163">
        <f>'REPRODUCTION 3'!G25</f>
        <v>18.75</v>
      </c>
      <c r="E33" s="163">
        <f>'RUMINANTS 3'!G25</f>
        <v>10.5</v>
      </c>
      <c r="F33" s="163">
        <f>'TOXICOLOGIE 2'!F25</f>
        <v>0</v>
      </c>
      <c r="G33" s="163">
        <f>'INFECTIEUX 3'!G25</f>
        <v>6</v>
      </c>
      <c r="H33" s="163">
        <f>'AVIARE 3'!G25</f>
        <v>17.25</v>
      </c>
      <c r="I33" s="163">
        <f>'EQUINE 3'!G25</f>
        <v>15</v>
      </c>
      <c r="J33" s="163">
        <f>'CHIRURGIE 3'!G25</f>
        <v>19.5</v>
      </c>
      <c r="K33" s="163">
        <f>'LEGISLATION 2'!F25</f>
        <v>26</v>
      </c>
      <c r="L33" s="163">
        <f>'HIDAOA 3'!G25</f>
        <v>20.25</v>
      </c>
      <c r="M33" s="163">
        <f>'CLINIQUE 3'!N25</f>
        <v>0</v>
      </c>
      <c r="N33" s="148">
        <f t="shared" si="6"/>
        <v>133.25</v>
      </c>
      <c r="O33" s="148">
        <f t="shared" si="7"/>
        <v>4.7589285714285712</v>
      </c>
      <c r="P33" s="146" t="str">
        <f t="shared" si="8"/>
        <v>ajournee</v>
      </c>
      <c r="Q33" s="146" t="str">
        <f t="shared" si="9"/>
        <v>juin</v>
      </c>
      <c r="R33" s="146">
        <f t="shared" si="10"/>
        <v>0</v>
      </c>
      <c r="S33" s="146">
        <f t="shared" si="11"/>
        <v>1</v>
      </c>
      <c r="T33" s="146">
        <f t="shared" si="12"/>
        <v>1</v>
      </c>
      <c r="U33" s="146">
        <f t="shared" si="13"/>
        <v>1</v>
      </c>
      <c r="V33" s="146">
        <f t="shared" si="14"/>
        <v>0</v>
      </c>
      <c r="W33" s="146">
        <f t="shared" si="15"/>
        <v>0</v>
      </c>
      <c r="X33" s="146">
        <f t="shared" si="16"/>
        <v>0</v>
      </c>
      <c r="Y33" s="146">
        <f t="shared" si="17"/>
        <v>0</v>
      </c>
      <c r="Z33" s="146">
        <f t="shared" si="18"/>
        <v>0</v>
      </c>
      <c r="AA33" s="17">
        <f t="shared" si="19"/>
        <v>1</v>
      </c>
      <c r="AB33" s="91" t="str">
        <f>'REPRODUCTION 3'!M25</f>
        <v>Juin</v>
      </c>
      <c r="AC33" s="91" t="str">
        <f>'RUMINANTS 3'!M25</f>
        <v>Juin</v>
      </c>
      <c r="AD33" s="91" t="str">
        <f>'TOXICOLOGIE 2'!L25</f>
        <v>Juin</v>
      </c>
      <c r="AE33" s="91" t="str">
        <f>'INFECTIEUX 3'!M25</f>
        <v>Juin</v>
      </c>
      <c r="AF33" s="91" t="str">
        <f>'AVIARE 3'!M25</f>
        <v>Juin</v>
      </c>
      <c r="AG33" s="91" t="str">
        <f>'EQUINE 3'!M25</f>
        <v>Juin</v>
      </c>
      <c r="AH33" s="91" t="str">
        <f>'CHIRURGIE 3'!M25</f>
        <v>Juin</v>
      </c>
      <c r="AI33" s="91" t="str">
        <f>'LEGISLATION 2'!L25</f>
        <v>Juin</v>
      </c>
      <c r="AJ33" s="91" t="str">
        <f>'HIDAOA 3'!M25</f>
        <v>Juin</v>
      </c>
      <c r="AK33" s="91" t="str">
        <f>'CLINIQUE 3'!T25</f>
        <v>Juin</v>
      </c>
    </row>
    <row r="34" spans="1:37">
      <c r="A34" s="146">
        <v>19</v>
      </c>
      <c r="B34" s="113" t="s">
        <v>568</v>
      </c>
      <c r="C34" s="113" t="s">
        <v>2435</v>
      </c>
      <c r="D34" s="163">
        <f>'REPRODUCTION 3'!G26</f>
        <v>10.5</v>
      </c>
      <c r="E34" s="163">
        <f>'RUMINANTS 3'!G26</f>
        <v>5.25</v>
      </c>
      <c r="F34" s="163">
        <f>'TOXICOLOGIE 2'!F26</f>
        <v>0</v>
      </c>
      <c r="G34" s="163">
        <f>'INFECTIEUX 3'!G26</f>
        <v>0</v>
      </c>
      <c r="H34" s="163">
        <f>'AVIARE 3'!G26</f>
        <v>13.5</v>
      </c>
      <c r="I34" s="163">
        <f>'EQUINE 3'!G26</f>
        <v>5.25</v>
      </c>
      <c r="J34" s="163">
        <f>'CHIRURGIE 3'!G26</f>
        <v>9</v>
      </c>
      <c r="K34" s="163">
        <f>'LEGISLATION 2'!F26</f>
        <v>2</v>
      </c>
      <c r="L34" s="163">
        <f>'HIDAOA 3'!G26</f>
        <v>6</v>
      </c>
      <c r="M34" s="163">
        <f>'CLINIQUE 3'!N26</f>
        <v>0</v>
      </c>
      <c r="N34" s="148">
        <f t="shared" si="6"/>
        <v>51.5</v>
      </c>
      <c r="O34" s="148">
        <f t="shared" si="7"/>
        <v>1.8392857142857142</v>
      </c>
      <c r="P34" s="146" t="str">
        <f t="shared" si="8"/>
        <v>ajournee</v>
      </c>
      <c r="Q34" s="146" t="str">
        <f t="shared" si="9"/>
        <v>juin</v>
      </c>
      <c r="R34" s="146">
        <f t="shared" si="10"/>
        <v>1</v>
      </c>
      <c r="S34" s="146">
        <f t="shared" si="11"/>
        <v>1</v>
      </c>
      <c r="T34" s="146">
        <f t="shared" si="12"/>
        <v>1</v>
      </c>
      <c r="U34" s="146">
        <f t="shared" si="13"/>
        <v>1</v>
      </c>
      <c r="V34" s="146">
        <f t="shared" si="14"/>
        <v>1</v>
      </c>
      <c r="W34" s="146">
        <f t="shared" si="15"/>
        <v>1</v>
      </c>
      <c r="X34" s="146">
        <f t="shared" si="16"/>
        <v>1</v>
      </c>
      <c r="Y34" s="146">
        <f t="shared" si="17"/>
        <v>1</v>
      </c>
      <c r="Z34" s="146">
        <f t="shared" si="18"/>
        <v>1</v>
      </c>
      <c r="AA34" s="17">
        <f t="shared" si="19"/>
        <v>1</v>
      </c>
      <c r="AB34" s="91" t="str">
        <f>'REPRODUCTION 3'!M26</f>
        <v>Juin</v>
      </c>
      <c r="AC34" s="91" t="str">
        <f>'RUMINANTS 3'!M26</f>
        <v>Juin</v>
      </c>
      <c r="AD34" s="91" t="str">
        <f>'TOXICOLOGIE 2'!L26</f>
        <v>Juin</v>
      </c>
      <c r="AE34" s="91" t="str">
        <f>'INFECTIEUX 3'!M26</f>
        <v>Juin</v>
      </c>
      <c r="AF34" s="91" t="str">
        <f>'AVIARE 3'!M26</f>
        <v>Juin</v>
      </c>
      <c r="AG34" s="91" t="str">
        <f>'EQUINE 3'!M26</f>
        <v>Juin</v>
      </c>
      <c r="AH34" s="91" t="str">
        <f>'CHIRURGIE 3'!M26</f>
        <v>Juin</v>
      </c>
      <c r="AI34" s="91" t="str">
        <f>'LEGISLATION 2'!L26</f>
        <v>Juin</v>
      </c>
      <c r="AJ34" s="91" t="str">
        <f>'HIDAOA 3'!M26</f>
        <v>Juin</v>
      </c>
      <c r="AK34" s="91" t="str">
        <f>'CLINIQUE 3'!T26</f>
        <v>Juin</v>
      </c>
    </row>
    <row r="35" spans="1:37">
      <c r="A35" s="146">
        <v>20</v>
      </c>
      <c r="B35" s="113" t="s">
        <v>2436</v>
      </c>
      <c r="C35" s="113" t="s">
        <v>2437</v>
      </c>
      <c r="D35" s="163">
        <f>'REPRODUCTION 3'!G27</f>
        <v>19.5</v>
      </c>
      <c r="E35" s="163">
        <f>'RUMINANTS 3'!G27</f>
        <v>6</v>
      </c>
      <c r="F35" s="163">
        <f>'TOXICOLOGIE 2'!F27</f>
        <v>0</v>
      </c>
      <c r="G35" s="163">
        <f>'INFECTIEUX 3'!G27</f>
        <v>9</v>
      </c>
      <c r="H35" s="163">
        <f>'AVIARE 3'!G27</f>
        <v>17.25</v>
      </c>
      <c r="I35" s="163">
        <f>'EQUINE 3'!G27</f>
        <v>15</v>
      </c>
      <c r="J35" s="163">
        <f>'CHIRURGIE 3'!G27</f>
        <v>19.5</v>
      </c>
      <c r="K35" s="163">
        <f>'LEGISLATION 2'!F27</f>
        <v>22</v>
      </c>
      <c r="L35" s="163">
        <f>'HIDAOA 3'!G27</f>
        <v>14.25</v>
      </c>
      <c r="M35" s="163">
        <f>'CLINIQUE 3'!N27</f>
        <v>0</v>
      </c>
      <c r="N35" s="148">
        <f t="shared" si="6"/>
        <v>122.5</v>
      </c>
      <c r="O35" s="148">
        <f t="shared" si="7"/>
        <v>4.375</v>
      </c>
      <c r="P35" s="146" t="str">
        <f t="shared" si="8"/>
        <v>ajournee</v>
      </c>
      <c r="Q35" s="146" t="str">
        <f t="shared" si="9"/>
        <v>juin</v>
      </c>
      <c r="R35" s="146">
        <f t="shared" si="10"/>
        <v>0</v>
      </c>
      <c r="S35" s="146">
        <f t="shared" si="11"/>
        <v>1</v>
      </c>
      <c r="T35" s="146">
        <f t="shared" si="12"/>
        <v>1</v>
      </c>
      <c r="U35" s="146">
        <f t="shared" si="13"/>
        <v>1</v>
      </c>
      <c r="V35" s="146">
        <f t="shared" si="14"/>
        <v>0</v>
      </c>
      <c r="W35" s="146">
        <f t="shared" si="15"/>
        <v>0</v>
      </c>
      <c r="X35" s="146">
        <f t="shared" si="16"/>
        <v>0</v>
      </c>
      <c r="Y35" s="146">
        <f t="shared" si="17"/>
        <v>0</v>
      </c>
      <c r="Z35" s="146">
        <f t="shared" si="18"/>
        <v>1</v>
      </c>
      <c r="AA35" s="17">
        <f t="shared" si="19"/>
        <v>1</v>
      </c>
      <c r="AB35" s="91" t="str">
        <f>'REPRODUCTION 3'!M27</f>
        <v>Juin</v>
      </c>
      <c r="AC35" s="91" t="str">
        <f>'RUMINANTS 3'!M27</f>
        <v>Juin</v>
      </c>
      <c r="AD35" s="91" t="str">
        <f>'TOXICOLOGIE 2'!L27</f>
        <v>Juin</v>
      </c>
      <c r="AE35" s="91" t="str">
        <f>'INFECTIEUX 3'!M27</f>
        <v>Juin</v>
      </c>
      <c r="AF35" s="91" t="str">
        <f>'AVIARE 3'!M27</f>
        <v>Juin</v>
      </c>
      <c r="AG35" s="91" t="str">
        <f>'EQUINE 3'!M27</f>
        <v>Juin</v>
      </c>
      <c r="AH35" s="91" t="str">
        <f>'CHIRURGIE 3'!M27</f>
        <v>Juin</v>
      </c>
      <c r="AI35" s="91" t="str">
        <f>'LEGISLATION 2'!L27</f>
        <v>Juin</v>
      </c>
      <c r="AJ35" s="91" t="str">
        <f>'HIDAOA 3'!M27</f>
        <v>Juin</v>
      </c>
      <c r="AK35" s="91" t="str">
        <f>'CLINIQUE 3'!T27</f>
        <v>Juin</v>
      </c>
    </row>
    <row r="36" spans="1:37">
      <c r="A36" s="146">
        <v>21</v>
      </c>
      <c r="B36" s="113" t="s">
        <v>69</v>
      </c>
      <c r="C36" s="113" t="s">
        <v>2438</v>
      </c>
      <c r="D36" s="163">
        <f>'REPRODUCTION 3'!G28</f>
        <v>21.75</v>
      </c>
      <c r="E36" s="163">
        <f>'RUMINANTS 3'!G28</f>
        <v>9</v>
      </c>
      <c r="F36" s="163">
        <f>'TOXICOLOGIE 2'!F28</f>
        <v>0</v>
      </c>
      <c r="G36" s="163">
        <f>'INFECTIEUX 3'!G28</f>
        <v>5.625</v>
      </c>
      <c r="H36" s="163">
        <f>'AVIARE 3'!G28</f>
        <v>16.5</v>
      </c>
      <c r="I36" s="163">
        <f>'EQUINE 3'!G28</f>
        <v>12</v>
      </c>
      <c r="J36" s="163">
        <f>'CHIRURGIE 3'!G28</f>
        <v>19.5</v>
      </c>
      <c r="K36" s="163">
        <f>'LEGISLATION 2'!F28</f>
        <v>28</v>
      </c>
      <c r="L36" s="163">
        <f>'HIDAOA 3'!G28</f>
        <v>24.75</v>
      </c>
      <c r="M36" s="163">
        <f>'CLINIQUE 3'!N28</f>
        <v>0</v>
      </c>
      <c r="N36" s="148">
        <f t="shared" si="6"/>
        <v>137.125</v>
      </c>
      <c r="O36" s="148">
        <f t="shared" si="7"/>
        <v>4.8973214285714288</v>
      </c>
      <c r="P36" s="146" t="str">
        <f t="shared" si="8"/>
        <v>ajournee</v>
      </c>
      <c r="Q36" s="146" t="str">
        <f t="shared" si="9"/>
        <v>juin</v>
      </c>
      <c r="R36" s="146">
        <f t="shared" si="10"/>
        <v>0</v>
      </c>
      <c r="S36" s="146">
        <f t="shared" si="11"/>
        <v>1</v>
      </c>
      <c r="T36" s="146">
        <f t="shared" si="12"/>
        <v>1</v>
      </c>
      <c r="U36" s="146">
        <f t="shared" si="13"/>
        <v>1</v>
      </c>
      <c r="V36" s="146">
        <f t="shared" si="14"/>
        <v>0</v>
      </c>
      <c r="W36" s="146">
        <f t="shared" si="15"/>
        <v>1</v>
      </c>
      <c r="X36" s="146">
        <f t="shared" si="16"/>
        <v>0</v>
      </c>
      <c r="Y36" s="146">
        <f t="shared" si="17"/>
        <v>0</v>
      </c>
      <c r="Z36" s="146">
        <f t="shared" si="18"/>
        <v>0</v>
      </c>
      <c r="AA36" s="17">
        <f t="shared" si="19"/>
        <v>1</v>
      </c>
      <c r="AB36" s="91" t="str">
        <f>'REPRODUCTION 3'!M28</f>
        <v>Juin</v>
      </c>
      <c r="AC36" s="91" t="str">
        <f>'RUMINANTS 3'!M28</f>
        <v>Juin</v>
      </c>
      <c r="AD36" s="91" t="str">
        <f>'TOXICOLOGIE 2'!L28</f>
        <v>Juin</v>
      </c>
      <c r="AE36" s="91" t="str">
        <f>'INFECTIEUX 3'!M28</f>
        <v>Juin</v>
      </c>
      <c r="AF36" s="91" t="str">
        <f>'AVIARE 3'!M28</f>
        <v>Juin</v>
      </c>
      <c r="AG36" s="91" t="str">
        <f>'EQUINE 3'!M28</f>
        <v>Juin</v>
      </c>
      <c r="AH36" s="91" t="str">
        <f>'CHIRURGIE 3'!M28</f>
        <v>Juin</v>
      </c>
      <c r="AI36" s="91" t="str">
        <f>'LEGISLATION 2'!L28</f>
        <v>Juin</v>
      </c>
      <c r="AJ36" s="91" t="str">
        <f>'HIDAOA 3'!M28</f>
        <v>Juin</v>
      </c>
      <c r="AK36" s="91" t="str">
        <f>'CLINIQUE 3'!T28</f>
        <v>Juin</v>
      </c>
    </row>
    <row r="37" spans="1:37">
      <c r="A37" s="146">
        <v>22</v>
      </c>
      <c r="B37" s="113" t="s">
        <v>2439</v>
      </c>
      <c r="C37" s="113" t="s">
        <v>2440</v>
      </c>
      <c r="D37" s="163">
        <f>'REPRODUCTION 3'!G29</f>
        <v>22.5</v>
      </c>
      <c r="E37" s="163">
        <f>'RUMINANTS 3'!G29</f>
        <v>9</v>
      </c>
      <c r="F37" s="163">
        <f>'TOXICOLOGIE 2'!F29</f>
        <v>0</v>
      </c>
      <c r="G37" s="163">
        <f>'INFECTIEUX 3'!G29</f>
        <v>2.625</v>
      </c>
      <c r="H37" s="163">
        <f>'AVIARE 3'!G29</f>
        <v>17.25</v>
      </c>
      <c r="I37" s="163">
        <f>'EQUINE 3'!G29</f>
        <v>12</v>
      </c>
      <c r="J37" s="163">
        <f>'CHIRURGIE 3'!G29</f>
        <v>19.5</v>
      </c>
      <c r="K37" s="163">
        <f>'LEGISLATION 2'!F29</f>
        <v>20</v>
      </c>
      <c r="L37" s="163">
        <f>'HIDAOA 3'!G29</f>
        <v>17.25</v>
      </c>
      <c r="M37" s="163">
        <f>'CLINIQUE 3'!N29</f>
        <v>0</v>
      </c>
      <c r="N37" s="148">
        <f t="shared" si="6"/>
        <v>120.125</v>
      </c>
      <c r="O37" s="148">
        <f t="shared" si="7"/>
        <v>4.2901785714285712</v>
      </c>
      <c r="P37" s="146" t="str">
        <f t="shared" si="8"/>
        <v>ajournee</v>
      </c>
      <c r="Q37" s="146" t="str">
        <f t="shared" si="9"/>
        <v>juin</v>
      </c>
      <c r="R37" s="146">
        <f t="shared" si="10"/>
        <v>0</v>
      </c>
      <c r="S37" s="146">
        <f t="shared" si="11"/>
        <v>1</v>
      </c>
      <c r="T37" s="146">
        <f t="shared" si="12"/>
        <v>1</v>
      </c>
      <c r="U37" s="146">
        <f t="shared" si="13"/>
        <v>1</v>
      </c>
      <c r="V37" s="146">
        <f t="shared" si="14"/>
        <v>0</v>
      </c>
      <c r="W37" s="146">
        <f t="shared" si="15"/>
        <v>1</v>
      </c>
      <c r="X37" s="146">
        <f t="shared" si="16"/>
        <v>0</v>
      </c>
      <c r="Y37" s="146">
        <f t="shared" si="17"/>
        <v>0</v>
      </c>
      <c r="Z37" s="146">
        <f t="shared" si="18"/>
        <v>0</v>
      </c>
      <c r="AA37" s="17">
        <f t="shared" si="19"/>
        <v>1</v>
      </c>
      <c r="AB37" s="91" t="str">
        <f>'REPRODUCTION 3'!M29</f>
        <v>Juin</v>
      </c>
      <c r="AC37" s="91" t="str">
        <f>'RUMINANTS 3'!M29</f>
        <v>Juin</v>
      </c>
      <c r="AD37" s="91" t="str">
        <f>'TOXICOLOGIE 2'!L29</f>
        <v>Juin</v>
      </c>
      <c r="AE37" s="91" t="str">
        <f>'INFECTIEUX 3'!M29</f>
        <v>Juin</v>
      </c>
      <c r="AF37" s="91" t="str">
        <f>'AVIARE 3'!M29</f>
        <v>Juin</v>
      </c>
      <c r="AG37" s="91" t="str">
        <f>'EQUINE 3'!M29</f>
        <v>Juin</v>
      </c>
      <c r="AH37" s="91" t="str">
        <f>'CHIRURGIE 3'!M29</f>
        <v>Juin</v>
      </c>
      <c r="AI37" s="91" t="str">
        <f>'LEGISLATION 2'!L29</f>
        <v>Juin</v>
      </c>
      <c r="AJ37" s="91" t="str">
        <f>'HIDAOA 3'!M29</f>
        <v>Juin</v>
      </c>
      <c r="AK37" s="91" t="str">
        <f>'CLINIQUE 3'!T29</f>
        <v>Juin</v>
      </c>
    </row>
    <row r="38" spans="1:37" s="139" customFormat="1">
      <c r="A38" s="146">
        <v>23</v>
      </c>
      <c r="B38" s="113" t="s">
        <v>592</v>
      </c>
      <c r="C38" s="113" t="s">
        <v>2441</v>
      </c>
      <c r="D38" s="163">
        <f>'REPRODUCTION 3'!G30</f>
        <v>15.75</v>
      </c>
      <c r="E38" s="163">
        <f>'RUMINANTS 3'!G30</f>
        <v>9.75</v>
      </c>
      <c r="F38" s="163">
        <f>'TOXICOLOGIE 2'!F30</f>
        <v>0</v>
      </c>
      <c r="G38" s="163">
        <f>'INFECTIEUX 3'!G30</f>
        <v>4.5</v>
      </c>
      <c r="H38" s="163">
        <f>'AVIARE 3'!G30</f>
        <v>18.75</v>
      </c>
      <c r="I38" s="163">
        <f>'EQUINE 3'!G30</f>
        <v>15.75</v>
      </c>
      <c r="J38" s="163">
        <f>'CHIRURGIE 3'!G30</f>
        <v>21</v>
      </c>
      <c r="K38" s="163">
        <f>'LEGISLATION 2'!F30</f>
        <v>20</v>
      </c>
      <c r="L38" s="163">
        <f>'HIDAOA 3'!G30</f>
        <v>24</v>
      </c>
      <c r="M38" s="163">
        <f>'CLINIQUE 3'!N30</f>
        <v>0</v>
      </c>
      <c r="N38" s="148">
        <f t="shared" si="6"/>
        <v>129.5</v>
      </c>
      <c r="O38" s="148">
        <f t="shared" si="7"/>
        <v>4.625</v>
      </c>
      <c r="P38" s="146" t="str">
        <f t="shared" si="8"/>
        <v>ajournee</v>
      </c>
      <c r="Q38" s="146" t="str">
        <f t="shared" si="9"/>
        <v>juin</v>
      </c>
      <c r="R38" s="146">
        <f t="shared" si="10"/>
        <v>0</v>
      </c>
      <c r="S38" s="146">
        <f t="shared" si="11"/>
        <v>1</v>
      </c>
      <c r="T38" s="146">
        <f t="shared" si="12"/>
        <v>1</v>
      </c>
      <c r="U38" s="146">
        <f t="shared" si="13"/>
        <v>1</v>
      </c>
      <c r="V38" s="146">
        <f t="shared" si="14"/>
        <v>0</v>
      </c>
      <c r="W38" s="146">
        <f t="shared" si="15"/>
        <v>0</v>
      </c>
      <c r="X38" s="146">
        <f t="shared" si="16"/>
        <v>0</v>
      </c>
      <c r="Y38" s="146">
        <f t="shared" si="17"/>
        <v>0</v>
      </c>
      <c r="Z38" s="146">
        <f t="shared" si="18"/>
        <v>0</v>
      </c>
      <c r="AA38" s="17">
        <f t="shared" si="19"/>
        <v>1</v>
      </c>
      <c r="AB38" s="91" t="str">
        <f>'REPRODUCTION 3'!M30</f>
        <v>Juin</v>
      </c>
      <c r="AC38" s="91" t="str">
        <f>'RUMINANTS 3'!M30</f>
        <v>Juin</v>
      </c>
      <c r="AD38" s="91" t="str">
        <f>'TOXICOLOGIE 2'!L30</f>
        <v>Juin</v>
      </c>
      <c r="AE38" s="91" t="str">
        <f>'INFECTIEUX 3'!M30</f>
        <v>Juin</v>
      </c>
      <c r="AF38" s="91" t="str">
        <f>'AVIARE 3'!M30</f>
        <v>Juin</v>
      </c>
      <c r="AG38" s="91" t="str">
        <f>'EQUINE 3'!M30</f>
        <v>Juin</v>
      </c>
      <c r="AH38" s="91" t="str">
        <f>'CHIRURGIE 3'!M30</f>
        <v>Juin</v>
      </c>
      <c r="AI38" s="91" t="str">
        <f>'LEGISLATION 2'!L30</f>
        <v>Juin</v>
      </c>
      <c r="AJ38" s="91" t="str">
        <f>'HIDAOA 3'!M30</f>
        <v>Juin</v>
      </c>
      <c r="AK38" s="91" t="str">
        <f>'CLINIQUE 3'!T30</f>
        <v>Juin</v>
      </c>
    </row>
    <row r="39" spans="1:37">
      <c r="A39" s="146">
        <v>24</v>
      </c>
      <c r="B39" s="113" t="s">
        <v>2442</v>
      </c>
      <c r="C39" s="113" t="s">
        <v>2443</v>
      </c>
      <c r="D39" s="163">
        <f>'REPRODUCTION 3'!G31</f>
        <v>9.75</v>
      </c>
      <c r="E39" s="163">
        <f>'RUMINANTS 3'!G31</f>
        <v>5.25</v>
      </c>
      <c r="F39" s="163">
        <f>'TOXICOLOGIE 2'!F31</f>
        <v>0</v>
      </c>
      <c r="G39" s="163">
        <f>'INFECTIEUX 3'!G31</f>
        <v>1.5</v>
      </c>
      <c r="H39" s="163">
        <f>'AVIARE 3'!G31</f>
        <v>15.75</v>
      </c>
      <c r="I39" s="163">
        <f>'EQUINE 3'!G31</f>
        <v>4.5</v>
      </c>
      <c r="J39" s="163">
        <f>'CHIRURGIE 3'!G31</f>
        <v>18</v>
      </c>
      <c r="K39" s="163">
        <f>'LEGISLATION 2'!F31</f>
        <v>12</v>
      </c>
      <c r="L39" s="163">
        <f>'HIDAOA 3'!G31</f>
        <v>4.5</v>
      </c>
      <c r="M39" s="163">
        <f>'CLINIQUE 3'!N31</f>
        <v>0</v>
      </c>
      <c r="N39" s="148">
        <f t="shared" si="6"/>
        <v>71.25</v>
      </c>
      <c r="O39" s="148">
        <f t="shared" si="7"/>
        <v>2.5446428571428572</v>
      </c>
      <c r="P39" s="146" t="str">
        <f t="shared" si="8"/>
        <v>ajournee</v>
      </c>
      <c r="Q39" s="146" t="str">
        <f t="shared" si="9"/>
        <v>juin</v>
      </c>
      <c r="R39" s="146">
        <f t="shared" si="10"/>
        <v>1</v>
      </c>
      <c r="S39" s="146">
        <f t="shared" si="11"/>
        <v>1</v>
      </c>
      <c r="T39" s="146">
        <f t="shared" si="12"/>
        <v>1</v>
      </c>
      <c r="U39" s="146">
        <f t="shared" si="13"/>
        <v>1</v>
      </c>
      <c r="V39" s="146">
        <f t="shared" si="14"/>
        <v>0</v>
      </c>
      <c r="W39" s="146">
        <f t="shared" si="15"/>
        <v>1</v>
      </c>
      <c r="X39" s="146">
        <f t="shared" si="16"/>
        <v>0</v>
      </c>
      <c r="Y39" s="146">
        <f t="shared" si="17"/>
        <v>0</v>
      </c>
      <c r="Z39" s="146">
        <f t="shared" si="18"/>
        <v>1</v>
      </c>
      <c r="AA39" s="17">
        <f t="shared" si="19"/>
        <v>1</v>
      </c>
      <c r="AB39" s="91" t="str">
        <f>'REPRODUCTION 3'!M31</f>
        <v>Juin</v>
      </c>
      <c r="AC39" s="91" t="str">
        <f>'RUMINANTS 3'!M31</f>
        <v>Juin</v>
      </c>
      <c r="AD39" s="91" t="str">
        <f>'TOXICOLOGIE 2'!L31</f>
        <v>Juin</v>
      </c>
      <c r="AE39" s="91" t="str">
        <f>'INFECTIEUX 3'!M31</f>
        <v>Juin</v>
      </c>
      <c r="AF39" s="91" t="str">
        <f>'AVIARE 3'!M31</f>
        <v>Juin</v>
      </c>
      <c r="AG39" s="91" t="str">
        <f>'EQUINE 3'!M31</f>
        <v>Juin</v>
      </c>
      <c r="AH39" s="91" t="str">
        <f>'CHIRURGIE 3'!M31</f>
        <v>Juin</v>
      </c>
      <c r="AI39" s="91" t="str">
        <f>'LEGISLATION 2'!L31</f>
        <v>Juin</v>
      </c>
      <c r="AJ39" s="91" t="str">
        <f>'HIDAOA 3'!M31</f>
        <v>Juin</v>
      </c>
      <c r="AK39" s="91" t="str">
        <f>'CLINIQUE 3'!T31</f>
        <v>Juin</v>
      </c>
    </row>
    <row r="40" spans="1:37">
      <c r="A40" s="146">
        <v>25</v>
      </c>
      <c r="B40" s="113" t="s">
        <v>603</v>
      </c>
      <c r="C40" s="113" t="s">
        <v>2444</v>
      </c>
      <c r="D40" s="163">
        <f>'REPRODUCTION 3'!G32</f>
        <v>7.5</v>
      </c>
      <c r="E40" s="163">
        <f>'RUMINANTS 3'!G32</f>
        <v>4.5</v>
      </c>
      <c r="F40" s="163">
        <f>'TOXICOLOGIE 2'!F32</f>
        <v>0</v>
      </c>
      <c r="G40" s="163">
        <f>'INFECTIEUX 3'!G32</f>
        <v>10.5</v>
      </c>
      <c r="H40" s="163">
        <f>'AVIARE 3'!G32</f>
        <v>18.75</v>
      </c>
      <c r="I40" s="163">
        <f>'EQUINE 3'!G32</f>
        <v>12.75</v>
      </c>
      <c r="J40" s="163">
        <f>'CHIRURGIE 3'!G32</f>
        <v>12</v>
      </c>
      <c r="K40" s="163">
        <f>'LEGISLATION 2'!F32</f>
        <v>22</v>
      </c>
      <c r="L40" s="163">
        <f>'HIDAOA 3'!G32</f>
        <v>17.25</v>
      </c>
      <c r="M40" s="163">
        <f>'CLINIQUE 3'!N32</f>
        <v>0</v>
      </c>
      <c r="N40" s="148">
        <f t="shared" si="6"/>
        <v>105.25</v>
      </c>
      <c r="O40" s="148">
        <f t="shared" si="7"/>
        <v>3.7589285714285716</v>
      </c>
      <c r="P40" s="146" t="str">
        <f t="shared" si="8"/>
        <v>ajournee</v>
      </c>
      <c r="Q40" s="146" t="str">
        <f t="shared" si="9"/>
        <v>juin</v>
      </c>
      <c r="R40" s="146">
        <f t="shared" si="10"/>
        <v>1</v>
      </c>
      <c r="S40" s="146">
        <f t="shared" si="11"/>
        <v>1</v>
      </c>
      <c r="T40" s="146">
        <f t="shared" si="12"/>
        <v>1</v>
      </c>
      <c r="U40" s="146">
        <f t="shared" si="13"/>
        <v>1</v>
      </c>
      <c r="V40" s="146">
        <f t="shared" si="14"/>
        <v>0</v>
      </c>
      <c r="W40" s="146">
        <f t="shared" si="15"/>
        <v>1</v>
      </c>
      <c r="X40" s="146">
        <f t="shared" si="16"/>
        <v>1</v>
      </c>
      <c r="Y40" s="146">
        <f t="shared" si="17"/>
        <v>0</v>
      </c>
      <c r="Z40" s="146">
        <f t="shared" si="18"/>
        <v>0</v>
      </c>
      <c r="AA40" s="17">
        <f t="shared" si="19"/>
        <v>1</v>
      </c>
      <c r="AB40" s="91" t="str">
        <f>'REPRODUCTION 3'!M32</f>
        <v>Juin</v>
      </c>
      <c r="AC40" s="91" t="str">
        <f>'RUMINANTS 3'!M32</f>
        <v>Juin</v>
      </c>
      <c r="AD40" s="91" t="str">
        <f>'TOXICOLOGIE 2'!L32</f>
        <v>Juin</v>
      </c>
      <c r="AE40" s="91" t="str">
        <f>'INFECTIEUX 3'!M32</f>
        <v>Juin</v>
      </c>
      <c r="AF40" s="91" t="str">
        <f>'AVIARE 3'!M32</f>
        <v>Juin</v>
      </c>
      <c r="AG40" s="91" t="str">
        <f>'EQUINE 3'!M32</f>
        <v>Juin</v>
      </c>
      <c r="AH40" s="91" t="str">
        <f>'CHIRURGIE 3'!M32</f>
        <v>Juin</v>
      </c>
      <c r="AI40" s="91" t="str">
        <f>'LEGISLATION 2'!L32</f>
        <v>Juin</v>
      </c>
      <c r="AJ40" s="91" t="str">
        <f>'HIDAOA 3'!M32</f>
        <v>Juin</v>
      </c>
      <c r="AK40" s="91" t="str">
        <f>'CLINIQUE 3'!T32</f>
        <v>Juin</v>
      </c>
    </row>
    <row r="41" spans="1:37">
      <c r="A41" s="146">
        <v>26</v>
      </c>
      <c r="B41" s="113" t="s">
        <v>2445</v>
      </c>
      <c r="C41" s="113" t="s">
        <v>2446</v>
      </c>
      <c r="D41" s="163">
        <f>'REPRODUCTION 3'!G33</f>
        <v>21</v>
      </c>
      <c r="E41" s="163">
        <f>'RUMINANTS 3'!G33</f>
        <v>12</v>
      </c>
      <c r="F41" s="163">
        <f>'TOXICOLOGIE 2'!F33</f>
        <v>0</v>
      </c>
      <c r="G41" s="163">
        <f>'INFECTIEUX 3'!G33</f>
        <v>4.5</v>
      </c>
      <c r="H41" s="163">
        <f>'AVIARE 3'!G33</f>
        <v>15.75</v>
      </c>
      <c r="I41" s="163">
        <f>'EQUINE 3'!G33</f>
        <v>15</v>
      </c>
      <c r="J41" s="163">
        <f>'CHIRURGIE 3'!G33</f>
        <v>21</v>
      </c>
      <c r="K41" s="163">
        <f>'LEGISLATION 2'!F33</f>
        <v>18</v>
      </c>
      <c r="L41" s="163">
        <f>'HIDAOA 3'!G33</f>
        <v>23.25</v>
      </c>
      <c r="M41" s="163">
        <f>'CLINIQUE 3'!N33</f>
        <v>0</v>
      </c>
      <c r="N41" s="148">
        <f t="shared" si="6"/>
        <v>130.5</v>
      </c>
      <c r="O41" s="148">
        <f t="shared" si="7"/>
        <v>4.6607142857142856</v>
      </c>
      <c r="P41" s="146" t="str">
        <f t="shared" si="8"/>
        <v>ajournee</v>
      </c>
      <c r="Q41" s="146" t="str">
        <f t="shared" si="9"/>
        <v>juin</v>
      </c>
      <c r="R41" s="146">
        <f t="shared" si="10"/>
        <v>0</v>
      </c>
      <c r="S41" s="146">
        <f t="shared" si="11"/>
        <v>1</v>
      </c>
      <c r="T41" s="146">
        <f t="shared" si="12"/>
        <v>1</v>
      </c>
      <c r="U41" s="146">
        <f t="shared" si="13"/>
        <v>1</v>
      </c>
      <c r="V41" s="146">
        <f t="shared" si="14"/>
        <v>0</v>
      </c>
      <c r="W41" s="146">
        <f t="shared" si="15"/>
        <v>0</v>
      </c>
      <c r="X41" s="146">
        <f t="shared" si="16"/>
        <v>0</v>
      </c>
      <c r="Y41" s="146">
        <f t="shared" si="17"/>
        <v>0</v>
      </c>
      <c r="Z41" s="146">
        <f t="shared" si="18"/>
        <v>0</v>
      </c>
      <c r="AA41" s="17">
        <f t="shared" si="19"/>
        <v>1</v>
      </c>
      <c r="AB41" s="91" t="str">
        <f>'REPRODUCTION 3'!M33</f>
        <v>Juin</v>
      </c>
      <c r="AC41" s="91" t="str">
        <f>'RUMINANTS 3'!M33</f>
        <v>Juin</v>
      </c>
      <c r="AD41" s="91" t="str">
        <f>'TOXICOLOGIE 2'!L33</f>
        <v>Juin</v>
      </c>
      <c r="AE41" s="91" t="str">
        <f>'INFECTIEUX 3'!M33</f>
        <v>Juin</v>
      </c>
      <c r="AF41" s="91" t="str">
        <f>'AVIARE 3'!M33</f>
        <v>Juin</v>
      </c>
      <c r="AG41" s="91" t="str">
        <f>'EQUINE 3'!M33</f>
        <v>Juin</v>
      </c>
      <c r="AH41" s="91" t="str">
        <f>'CHIRURGIE 3'!M33</f>
        <v>Juin</v>
      </c>
      <c r="AI41" s="91" t="str">
        <f>'LEGISLATION 2'!L33</f>
        <v>Juin</v>
      </c>
      <c r="AJ41" s="91" t="str">
        <f>'HIDAOA 3'!M33</f>
        <v>Juin</v>
      </c>
      <c r="AK41" s="91" t="str">
        <f>'CLINIQUE 3'!T33</f>
        <v>Juin</v>
      </c>
    </row>
    <row r="42" spans="1:37" s="111" customFormat="1">
      <c r="A42" s="146">
        <v>27</v>
      </c>
      <c r="B42" s="113" t="s">
        <v>135</v>
      </c>
      <c r="C42" s="113" t="s">
        <v>2447</v>
      </c>
      <c r="D42" s="163">
        <f>'REPRODUCTION 3'!G34</f>
        <v>9</v>
      </c>
      <c r="E42" s="163">
        <f>'RUMINANTS 3'!G34</f>
        <v>10.5</v>
      </c>
      <c r="F42" s="163">
        <f>'TOXICOLOGIE 2'!F34</f>
        <v>0</v>
      </c>
      <c r="G42" s="163">
        <f>'INFECTIEUX 3'!G34</f>
        <v>3.75</v>
      </c>
      <c r="H42" s="163">
        <f>'AVIARE 3'!G34</f>
        <v>18</v>
      </c>
      <c r="I42" s="163">
        <f>'EQUINE 3'!G34</f>
        <v>9</v>
      </c>
      <c r="J42" s="163">
        <f>'CHIRURGIE 3'!G34</f>
        <v>12</v>
      </c>
      <c r="K42" s="163">
        <f>'LEGISLATION 2'!F34</f>
        <v>20</v>
      </c>
      <c r="L42" s="163">
        <f>'HIDAOA 3'!G34</f>
        <v>11.25</v>
      </c>
      <c r="M42" s="163">
        <f>'CLINIQUE 3'!N34</f>
        <v>0</v>
      </c>
      <c r="N42" s="148">
        <f t="shared" si="6"/>
        <v>93.5</v>
      </c>
      <c r="O42" s="148">
        <f t="shared" si="7"/>
        <v>3.3392857142857144</v>
      </c>
      <c r="P42" s="146" t="str">
        <f t="shared" si="8"/>
        <v>ajournee</v>
      </c>
      <c r="Q42" s="146" t="str">
        <f t="shared" si="9"/>
        <v>juin</v>
      </c>
      <c r="R42" s="146">
        <f t="shared" si="10"/>
        <v>1</v>
      </c>
      <c r="S42" s="146">
        <f t="shared" si="11"/>
        <v>1</v>
      </c>
      <c r="T42" s="146">
        <f t="shared" si="12"/>
        <v>1</v>
      </c>
      <c r="U42" s="146">
        <f t="shared" si="13"/>
        <v>1</v>
      </c>
      <c r="V42" s="146">
        <f t="shared" si="14"/>
        <v>0</v>
      </c>
      <c r="W42" s="146">
        <f t="shared" si="15"/>
        <v>1</v>
      </c>
      <c r="X42" s="146">
        <f t="shared" si="16"/>
        <v>1</v>
      </c>
      <c r="Y42" s="146">
        <f t="shared" si="17"/>
        <v>0</v>
      </c>
      <c r="Z42" s="146">
        <f t="shared" si="18"/>
        <v>1</v>
      </c>
      <c r="AA42" s="17">
        <f t="shared" si="19"/>
        <v>1</v>
      </c>
      <c r="AB42" s="91" t="str">
        <f>'REPRODUCTION 3'!M34</f>
        <v>Juin</v>
      </c>
      <c r="AC42" s="91" t="str">
        <f>'RUMINANTS 3'!M34</f>
        <v>Juin</v>
      </c>
      <c r="AD42" s="91" t="str">
        <f>'TOXICOLOGIE 2'!L34</f>
        <v>Juin</v>
      </c>
      <c r="AE42" s="91" t="str">
        <f>'INFECTIEUX 3'!M34</f>
        <v>Juin</v>
      </c>
      <c r="AF42" s="91" t="str">
        <f>'AVIARE 3'!M34</f>
        <v>Juin</v>
      </c>
      <c r="AG42" s="91" t="str">
        <f>'EQUINE 3'!M34</f>
        <v>Juin</v>
      </c>
      <c r="AH42" s="91" t="str">
        <f>'CHIRURGIE 3'!M34</f>
        <v>Juin</v>
      </c>
      <c r="AI42" s="91" t="str">
        <f>'LEGISLATION 2'!L34</f>
        <v>Juin</v>
      </c>
      <c r="AJ42" s="91" t="str">
        <f>'HIDAOA 3'!M34</f>
        <v>Juin</v>
      </c>
      <c r="AK42" s="91" t="str">
        <f>'CLINIQUE 3'!T34</f>
        <v>Juin</v>
      </c>
    </row>
    <row r="43" spans="1:37">
      <c r="A43" s="146">
        <v>28</v>
      </c>
      <c r="B43" s="113" t="s">
        <v>2448</v>
      </c>
      <c r="C43" s="113" t="s">
        <v>2449</v>
      </c>
      <c r="D43" s="163">
        <f>'REPRODUCTION 3'!G35</f>
        <v>17.25</v>
      </c>
      <c r="E43" s="163">
        <f>'RUMINANTS 3'!G35</f>
        <v>8.25</v>
      </c>
      <c r="F43" s="163">
        <f>'TOXICOLOGIE 2'!F35</f>
        <v>0</v>
      </c>
      <c r="G43" s="163">
        <f>'INFECTIEUX 3'!G35</f>
        <v>1.5</v>
      </c>
      <c r="H43" s="163">
        <f>'AVIARE 3'!G35</f>
        <v>17.25</v>
      </c>
      <c r="I43" s="163">
        <f>'EQUINE 3'!G35</f>
        <v>5.25</v>
      </c>
      <c r="J43" s="163">
        <f>'CHIRURGIE 3'!G35</f>
        <v>15</v>
      </c>
      <c r="K43" s="163">
        <f>'LEGISLATION 2'!F35</f>
        <v>16</v>
      </c>
      <c r="L43" s="163">
        <f>'HIDAOA 3'!G35</f>
        <v>14.25</v>
      </c>
      <c r="M43" s="163">
        <f>'CLINIQUE 3'!N35</f>
        <v>0</v>
      </c>
      <c r="N43" s="148">
        <f t="shared" si="6"/>
        <v>94.75</v>
      </c>
      <c r="O43" s="148">
        <f t="shared" si="7"/>
        <v>3.3839285714285716</v>
      </c>
      <c r="P43" s="146" t="str">
        <f t="shared" si="8"/>
        <v>ajournee</v>
      </c>
      <c r="Q43" s="146" t="str">
        <f t="shared" si="9"/>
        <v>juin</v>
      </c>
      <c r="R43" s="146">
        <f t="shared" si="10"/>
        <v>0</v>
      </c>
      <c r="S43" s="146">
        <f t="shared" si="11"/>
        <v>1</v>
      </c>
      <c r="T43" s="146">
        <f t="shared" si="12"/>
        <v>1</v>
      </c>
      <c r="U43" s="146">
        <f t="shared" si="13"/>
        <v>1</v>
      </c>
      <c r="V43" s="146">
        <f t="shared" si="14"/>
        <v>0</v>
      </c>
      <c r="W43" s="146">
        <f t="shared" si="15"/>
        <v>1</v>
      </c>
      <c r="X43" s="146">
        <f t="shared" si="16"/>
        <v>0</v>
      </c>
      <c r="Y43" s="146">
        <f t="shared" si="17"/>
        <v>0</v>
      </c>
      <c r="Z43" s="146">
        <f t="shared" si="18"/>
        <v>1</v>
      </c>
      <c r="AA43" s="17">
        <f t="shared" si="19"/>
        <v>1</v>
      </c>
      <c r="AB43" s="91" t="str">
        <f>'REPRODUCTION 3'!M35</f>
        <v>Juin</v>
      </c>
      <c r="AC43" s="91" t="str">
        <f>'RUMINANTS 3'!M35</f>
        <v>Juin</v>
      </c>
      <c r="AD43" s="91" t="str">
        <f>'TOXICOLOGIE 2'!L35</f>
        <v>Juin</v>
      </c>
      <c r="AE43" s="91" t="str">
        <f>'INFECTIEUX 3'!M35</f>
        <v>Juin</v>
      </c>
      <c r="AF43" s="91" t="str">
        <f>'AVIARE 3'!M35</f>
        <v>Juin</v>
      </c>
      <c r="AG43" s="91" t="str">
        <f>'EQUINE 3'!M35</f>
        <v>Juin</v>
      </c>
      <c r="AH43" s="91" t="str">
        <f>'CHIRURGIE 3'!M35</f>
        <v>Juin</v>
      </c>
      <c r="AI43" s="91" t="str">
        <f>'LEGISLATION 2'!L35</f>
        <v>Juin</v>
      </c>
      <c r="AJ43" s="91" t="str">
        <f>'HIDAOA 3'!M35</f>
        <v>Juin</v>
      </c>
      <c r="AK43" s="91" t="str">
        <f>'CLINIQUE 3'!T35</f>
        <v>Juin</v>
      </c>
    </row>
    <row r="44" spans="1:37">
      <c r="A44" s="146">
        <v>29</v>
      </c>
      <c r="B44" s="113" t="s">
        <v>624</v>
      </c>
      <c r="C44" s="113" t="s">
        <v>2450</v>
      </c>
      <c r="D44" s="163">
        <f>'REPRODUCTION 3'!G36</f>
        <v>11.25</v>
      </c>
      <c r="E44" s="163">
        <f>'RUMINANTS 3'!G36</f>
        <v>5.25</v>
      </c>
      <c r="F44" s="163">
        <f>'TOXICOLOGIE 2'!F36</f>
        <v>0</v>
      </c>
      <c r="G44" s="163">
        <f>'INFECTIEUX 3'!G36</f>
        <v>3.75</v>
      </c>
      <c r="H44" s="163">
        <f>'AVIARE 3'!G36</f>
        <v>17.25</v>
      </c>
      <c r="I44" s="163">
        <f>'EQUINE 3'!G36</f>
        <v>9.75</v>
      </c>
      <c r="J44" s="163">
        <f>'CHIRURGIE 3'!G36</f>
        <v>18</v>
      </c>
      <c r="K44" s="163">
        <f>'LEGISLATION 2'!F36</f>
        <v>22</v>
      </c>
      <c r="L44" s="163">
        <f>'HIDAOA 3'!G36</f>
        <v>21</v>
      </c>
      <c r="M44" s="163">
        <f>'CLINIQUE 3'!N36</f>
        <v>0</v>
      </c>
      <c r="N44" s="148">
        <f t="shared" si="6"/>
        <v>108.25</v>
      </c>
      <c r="O44" s="148">
        <f t="shared" si="7"/>
        <v>3.8660714285714284</v>
      </c>
      <c r="P44" s="146" t="str">
        <f t="shared" si="8"/>
        <v>ajournee</v>
      </c>
      <c r="Q44" s="146" t="str">
        <f t="shared" si="9"/>
        <v>juin</v>
      </c>
      <c r="R44" s="146">
        <f t="shared" si="10"/>
        <v>1</v>
      </c>
      <c r="S44" s="146">
        <f t="shared" si="11"/>
        <v>1</v>
      </c>
      <c r="T44" s="146">
        <f t="shared" si="12"/>
        <v>1</v>
      </c>
      <c r="U44" s="146">
        <f t="shared" si="13"/>
        <v>1</v>
      </c>
      <c r="V44" s="146">
        <f t="shared" si="14"/>
        <v>0</v>
      </c>
      <c r="W44" s="146">
        <f t="shared" si="15"/>
        <v>1</v>
      </c>
      <c r="X44" s="146">
        <f t="shared" si="16"/>
        <v>0</v>
      </c>
      <c r="Y44" s="146">
        <f t="shared" si="17"/>
        <v>0</v>
      </c>
      <c r="Z44" s="146">
        <f t="shared" si="18"/>
        <v>0</v>
      </c>
      <c r="AA44" s="17">
        <f t="shared" si="19"/>
        <v>1</v>
      </c>
      <c r="AB44" s="91" t="str">
        <f>'REPRODUCTION 3'!M36</f>
        <v>Juin</v>
      </c>
      <c r="AC44" s="91" t="str">
        <f>'RUMINANTS 3'!M36</f>
        <v>Juin</v>
      </c>
      <c r="AD44" s="91" t="str">
        <f>'TOXICOLOGIE 2'!L36</f>
        <v>Juin</v>
      </c>
      <c r="AE44" s="91" t="str">
        <f>'INFECTIEUX 3'!M36</f>
        <v>Juin</v>
      </c>
      <c r="AF44" s="91" t="str">
        <f>'AVIARE 3'!M36</f>
        <v>Juin</v>
      </c>
      <c r="AG44" s="91" t="str">
        <f>'EQUINE 3'!M36</f>
        <v>Juin</v>
      </c>
      <c r="AH44" s="91" t="str">
        <f>'CHIRURGIE 3'!M36</f>
        <v>Juin</v>
      </c>
      <c r="AI44" s="91" t="str">
        <f>'LEGISLATION 2'!L36</f>
        <v>Juin</v>
      </c>
      <c r="AJ44" s="91" t="str">
        <f>'HIDAOA 3'!M36</f>
        <v>Juin</v>
      </c>
      <c r="AK44" s="91" t="str">
        <f>'CLINIQUE 3'!T36</f>
        <v>Juin</v>
      </c>
    </row>
    <row r="45" spans="1:37">
      <c r="A45" s="146">
        <v>30</v>
      </c>
      <c r="B45" s="113" t="s">
        <v>624</v>
      </c>
      <c r="C45" s="113" t="s">
        <v>2451</v>
      </c>
      <c r="D45" s="163">
        <f>'REPRODUCTION 3'!G37</f>
        <v>21</v>
      </c>
      <c r="E45" s="163">
        <f>'RUMINANTS 3'!G37</f>
        <v>18</v>
      </c>
      <c r="F45" s="163">
        <f>'TOXICOLOGIE 2'!F37</f>
        <v>0</v>
      </c>
      <c r="G45" s="163">
        <f>'INFECTIEUX 3'!G37</f>
        <v>6</v>
      </c>
      <c r="H45" s="163">
        <f>'AVIARE 3'!G37</f>
        <v>17.25</v>
      </c>
      <c r="I45" s="163">
        <f>'EQUINE 3'!G37</f>
        <v>13.5</v>
      </c>
      <c r="J45" s="163">
        <f>'CHIRURGIE 3'!G37</f>
        <v>18</v>
      </c>
      <c r="K45" s="163">
        <f>'LEGISLATION 2'!F37</f>
        <v>22</v>
      </c>
      <c r="L45" s="163">
        <f>'HIDAOA 3'!G37</f>
        <v>12</v>
      </c>
      <c r="M45" s="163">
        <f>'CLINIQUE 3'!N37</f>
        <v>0</v>
      </c>
      <c r="N45" s="148">
        <f t="shared" si="6"/>
        <v>127.75</v>
      </c>
      <c r="O45" s="148">
        <f t="shared" si="7"/>
        <v>4.5625</v>
      </c>
      <c r="P45" s="146" t="str">
        <f t="shared" si="8"/>
        <v>ajournee</v>
      </c>
      <c r="Q45" s="146" t="str">
        <f t="shared" si="9"/>
        <v>juin</v>
      </c>
      <c r="R45" s="146">
        <f t="shared" si="10"/>
        <v>0</v>
      </c>
      <c r="S45" s="146">
        <f t="shared" si="11"/>
        <v>0</v>
      </c>
      <c r="T45" s="146">
        <f t="shared" si="12"/>
        <v>1</v>
      </c>
      <c r="U45" s="146">
        <f t="shared" si="13"/>
        <v>1</v>
      </c>
      <c r="V45" s="146">
        <f t="shared" si="14"/>
        <v>0</v>
      </c>
      <c r="W45" s="146">
        <f t="shared" si="15"/>
        <v>1</v>
      </c>
      <c r="X45" s="146">
        <f t="shared" si="16"/>
        <v>0</v>
      </c>
      <c r="Y45" s="146">
        <f t="shared" si="17"/>
        <v>0</v>
      </c>
      <c r="Z45" s="146">
        <f t="shared" si="18"/>
        <v>1</v>
      </c>
      <c r="AA45" s="17">
        <f t="shared" si="19"/>
        <v>1</v>
      </c>
      <c r="AB45" s="91" t="str">
        <f>'REPRODUCTION 3'!M37</f>
        <v>Juin</v>
      </c>
      <c r="AC45" s="91" t="str">
        <f>'RUMINANTS 3'!M37</f>
        <v>Juin</v>
      </c>
      <c r="AD45" s="91" t="str">
        <f>'TOXICOLOGIE 2'!L37</f>
        <v>Juin</v>
      </c>
      <c r="AE45" s="91" t="str">
        <f>'INFECTIEUX 3'!M37</f>
        <v>Juin</v>
      </c>
      <c r="AF45" s="91" t="str">
        <f>'AVIARE 3'!M37</f>
        <v>Juin</v>
      </c>
      <c r="AG45" s="91" t="str">
        <f>'EQUINE 3'!M37</f>
        <v>Juin</v>
      </c>
      <c r="AH45" s="91" t="str">
        <f>'CHIRURGIE 3'!M37</f>
        <v>Juin</v>
      </c>
      <c r="AI45" s="91" t="str">
        <f>'LEGISLATION 2'!L37</f>
        <v>Juin</v>
      </c>
      <c r="AJ45" s="91" t="str">
        <f>'HIDAOA 3'!M37</f>
        <v>Juin</v>
      </c>
      <c r="AK45" s="91" t="str">
        <f>'CLINIQUE 3'!T37</f>
        <v>Juin</v>
      </c>
    </row>
    <row r="46" spans="1:37">
      <c r="A46" s="146">
        <v>31</v>
      </c>
      <c r="B46" s="113" t="s">
        <v>2452</v>
      </c>
      <c r="C46" s="113" t="s">
        <v>2453</v>
      </c>
      <c r="D46" s="163">
        <f>'REPRODUCTION 3'!G38</f>
        <v>24</v>
      </c>
      <c r="E46" s="163">
        <f>'RUMINANTS 3'!G38</f>
        <v>8.25</v>
      </c>
      <c r="F46" s="163">
        <f>'TOXICOLOGIE 2'!F38</f>
        <v>0</v>
      </c>
      <c r="G46" s="163">
        <f>'INFECTIEUX 3'!G38</f>
        <v>9</v>
      </c>
      <c r="H46" s="163">
        <f>'AVIARE 3'!G38</f>
        <v>15</v>
      </c>
      <c r="I46" s="163">
        <f>'EQUINE 3'!G38</f>
        <v>17.25</v>
      </c>
      <c r="J46" s="163">
        <f>'CHIRURGIE 3'!G38</f>
        <v>22.5</v>
      </c>
      <c r="K46" s="163">
        <f>'LEGISLATION 2'!F38</f>
        <v>14</v>
      </c>
      <c r="L46" s="163">
        <f>'HIDAOA 3'!G38</f>
        <v>18</v>
      </c>
      <c r="M46" s="163">
        <f>'CLINIQUE 3'!N38</f>
        <v>0</v>
      </c>
      <c r="N46" s="148">
        <f t="shared" si="6"/>
        <v>128</v>
      </c>
      <c r="O46" s="148">
        <f t="shared" si="7"/>
        <v>4.5714285714285712</v>
      </c>
      <c r="P46" s="146" t="str">
        <f t="shared" si="8"/>
        <v>ajournee</v>
      </c>
      <c r="Q46" s="146" t="str">
        <f t="shared" si="9"/>
        <v>juin</v>
      </c>
      <c r="R46" s="146">
        <f t="shared" si="10"/>
        <v>0</v>
      </c>
      <c r="S46" s="146">
        <f t="shared" si="11"/>
        <v>1</v>
      </c>
      <c r="T46" s="146">
        <f t="shared" si="12"/>
        <v>1</v>
      </c>
      <c r="U46" s="146">
        <f t="shared" si="13"/>
        <v>1</v>
      </c>
      <c r="V46" s="146">
        <f t="shared" si="14"/>
        <v>0</v>
      </c>
      <c r="W46" s="146">
        <f t="shared" si="15"/>
        <v>0</v>
      </c>
      <c r="X46" s="146">
        <f t="shared" si="16"/>
        <v>0</v>
      </c>
      <c r="Y46" s="146">
        <f t="shared" si="17"/>
        <v>0</v>
      </c>
      <c r="Z46" s="146">
        <f t="shared" si="18"/>
        <v>0</v>
      </c>
      <c r="AA46" s="17">
        <f t="shared" si="19"/>
        <v>1</v>
      </c>
      <c r="AB46" s="91" t="str">
        <f>'REPRODUCTION 3'!M38</f>
        <v>Juin</v>
      </c>
      <c r="AC46" s="91" t="str">
        <f>'RUMINANTS 3'!M38</f>
        <v>Juin</v>
      </c>
      <c r="AD46" s="91" t="str">
        <f>'TOXICOLOGIE 2'!L38</f>
        <v>Juin</v>
      </c>
      <c r="AE46" s="91" t="str">
        <f>'INFECTIEUX 3'!M38</f>
        <v>Juin</v>
      </c>
      <c r="AF46" s="91" t="str">
        <f>'AVIARE 3'!M38</f>
        <v>Juin</v>
      </c>
      <c r="AG46" s="91" t="str">
        <f>'EQUINE 3'!M38</f>
        <v>Juin</v>
      </c>
      <c r="AH46" s="91" t="str">
        <f>'CHIRURGIE 3'!M38</f>
        <v>Juin</v>
      </c>
      <c r="AI46" s="91" t="str">
        <f>'LEGISLATION 2'!L38</f>
        <v>Juin</v>
      </c>
      <c r="AJ46" s="91" t="str">
        <f>'HIDAOA 3'!M38</f>
        <v>Juin</v>
      </c>
      <c r="AK46" s="91" t="str">
        <f>'CLINIQUE 3'!T38</f>
        <v>Juin</v>
      </c>
    </row>
    <row r="47" spans="1:37">
      <c r="A47" s="146">
        <v>32</v>
      </c>
      <c r="B47" s="113" t="s">
        <v>2452</v>
      </c>
      <c r="C47" s="113" t="s">
        <v>2454</v>
      </c>
      <c r="D47" s="163">
        <f>'REPRODUCTION 3'!G39</f>
        <v>18.75</v>
      </c>
      <c r="E47" s="163">
        <f>'RUMINANTS 3'!G39</f>
        <v>5.25</v>
      </c>
      <c r="F47" s="163">
        <f>'TOXICOLOGIE 2'!F39</f>
        <v>0</v>
      </c>
      <c r="G47" s="163">
        <f>'INFECTIEUX 3'!G39</f>
        <v>8.25</v>
      </c>
      <c r="H47" s="163">
        <f>'AVIARE 3'!G39</f>
        <v>20.25</v>
      </c>
      <c r="I47" s="163">
        <f>'EQUINE 3'!G39</f>
        <v>16.875</v>
      </c>
      <c r="J47" s="163">
        <f>'CHIRURGIE 3'!G39</f>
        <v>22.5</v>
      </c>
      <c r="K47" s="163">
        <f>'LEGISLATION 2'!F39</f>
        <v>18</v>
      </c>
      <c r="L47" s="163">
        <f>'HIDAOA 3'!G39</f>
        <v>12</v>
      </c>
      <c r="M47" s="163">
        <f>'CLINIQUE 3'!N39</f>
        <v>0</v>
      </c>
      <c r="N47" s="148">
        <f t="shared" si="6"/>
        <v>121.875</v>
      </c>
      <c r="O47" s="148">
        <f t="shared" si="7"/>
        <v>4.3526785714285712</v>
      </c>
      <c r="P47" s="146" t="str">
        <f t="shared" si="8"/>
        <v>ajournee</v>
      </c>
      <c r="Q47" s="146" t="str">
        <f t="shared" si="9"/>
        <v>juin</v>
      </c>
      <c r="R47" s="146">
        <f t="shared" si="10"/>
        <v>0</v>
      </c>
      <c r="S47" s="146">
        <f t="shared" si="11"/>
        <v>1</v>
      </c>
      <c r="T47" s="146">
        <f t="shared" si="12"/>
        <v>1</v>
      </c>
      <c r="U47" s="146">
        <f t="shared" si="13"/>
        <v>1</v>
      </c>
      <c r="V47" s="146">
        <f t="shared" si="14"/>
        <v>0</v>
      </c>
      <c r="W47" s="146">
        <f t="shared" si="15"/>
        <v>0</v>
      </c>
      <c r="X47" s="146">
        <f t="shared" si="16"/>
        <v>0</v>
      </c>
      <c r="Y47" s="146">
        <f t="shared" si="17"/>
        <v>0</v>
      </c>
      <c r="Z47" s="146">
        <f t="shared" si="18"/>
        <v>1</v>
      </c>
      <c r="AA47" s="17">
        <f t="shared" si="19"/>
        <v>1</v>
      </c>
      <c r="AB47" s="91" t="str">
        <f>'REPRODUCTION 3'!M39</f>
        <v>Juin</v>
      </c>
      <c r="AC47" s="91" t="str">
        <f>'RUMINANTS 3'!M39</f>
        <v>Juin</v>
      </c>
      <c r="AD47" s="91" t="str">
        <f>'TOXICOLOGIE 2'!L39</f>
        <v>Juin</v>
      </c>
      <c r="AE47" s="91" t="str">
        <f>'INFECTIEUX 3'!M39</f>
        <v>Juin</v>
      </c>
      <c r="AF47" s="91" t="str">
        <f>'AVIARE 3'!M39</f>
        <v>Juin</v>
      </c>
      <c r="AG47" s="91" t="str">
        <f>'EQUINE 3'!M39</f>
        <v>Juin</v>
      </c>
      <c r="AH47" s="91" t="str">
        <f>'CHIRURGIE 3'!M39</f>
        <v>Juin</v>
      </c>
      <c r="AI47" s="91" t="str">
        <f>'LEGISLATION 2'!L39</f>
        <v>Juin</v>
      </c>
      <c r="AJ47" s="91" t="str">
        <f>'HIDAOA 3'!M39</f>
        <v>Juin</v>
      </c>
      <c r="AK47" s="91" t="str">
        <f>'CLINIQUE 3'!T39</f>
        <v>Juin</v>
      </c>
    </row>
    <row r="48" spans="1:37">
      <c r="A48" s="146">
        <v>33</v>
      </c>
      <c r="B48" s="113" t="s">
        <v>645</v>
      </c>
      <c r="C48" s="113" t="s">
        <v>2455</v>
      </c>
      <c r="D48" s="163">
        <f>'REPRODUCTION 3'!G40</f>
        <v>10.5</v>
      </c>
      <c r="E48" s="163">
        <f>'RUMINANTS 3'!G40</f>
        <v>7.5</v>
      </c>
      <c r="F48" s="163">
        <f>'TOXICOLOGIE 2'!F40</f>
        <v>0</v>
      </c>
      <c r="G48" s="163">
        <f>'INFECTIEUX 3'!G40</f>
        <v>2.25</v>
      </c>
      <c r="H48" s="163">
        <f>'AVIARE 3'!G40</f>
        <v>14.25</v>
      </c>
      <c r="I48" s="163">
        <f>'EQUINE 3'!G40</f>
        <v>11.25</v>
      </c>
      <c r="J48" s="163">
        <f>'CHIRURGIE 3'!G40</f>
        <v>22.5</v>
      </c>
      <c r="K48" s="163">
        <f>'LEGISLATION 2'!F40</f>
        <v>38</v>
      </c>
      <c r="L48" s="163">
        <f>'HIDAOA 3'!G40</f>
        <v>23.25</v>
      </c>
      <c r="M48" s="163">
        <f>'CLINIQUE 3'!N40</f>
        <v>0</v>
      </c>
      <c r="N48" s="148">
        <f t="shared" si="6"/>
        <v>129.5</v>
      </c>
      <c r="O48" s="148">
        <f t="shared" si="7"/>
        <v>4.625</v>
      </c>
      <c r="P48" s="146" t="str">
        <f t="shared" si="8"/>
        <v>ajournee</v>
      </c>
      <c r="Q48" s="146" t="str">
        <f t="shared" si="9"/>
        <v>juin</v>
      </c>
      <c r="R48" s="146">
        <f t="shared" si="10"/>
        <v>1</v>
      </c>
      <c r="S48" s="146">
        <f t="shared" si="11"/>
        <v>1</v>
      </c>
      <c r="T48" s="146">
        <f t="shared" si="12"/>
        <v>1</v>
      </c>
      <c r="U48" s="146">
        <f t="shared" si="13"/>
        <v>1</v>
      </c>
      <c r="V48" s="146">
        <f t="shared" si="14"/>
        <v>1</v>
      </c>
      <c r="W48" s="146">
        <f t="shared" si="15"/>
        <v>1</v>
      </c>
      <c r="X48" s="146">
        <f t="shared" si="16"/>
        <v>0</v>
      </c>
      <c r="Y48" s="146">
        <f t="shared" si="17"/>
        <v>0</v>
      </c>
      <c r="Z48" s="146">
        <f t="shared" si="18"/>
        <v>0</v>
      </c>
      <c r="AA48" s="17">
        <f t="shared" si="19"/>
        <v>1</v>
      </c>
      <c r="AB48" s="91" t="str">
        <f>'REPRODUCTION 3'!M40</f>
        <v>Juin</v>
      </c>
      <c r="AC48" s="91" t="str">
        <f>'RUMINANTS 3'!M40</f>
        <v>Juin</v>
      </c>
      <c r="AD48" s="91" t="str">
        <f>'TOXICOLOGIE 2'!L40</f>
        <v>Juin</v>
      </c>
      <c r="AE48" s="91" t="str">
        <f>'INFECTIEUX 3'!M40</f>
        <v>Juin</v>
      </c>
      <c r="AF48" s="91" t="str">
        <f>'AVIARE 3'!M40</f>
        <v>Juin</v>
      </c>
      <c r="AG48" s="91" t="str">
        <f>'EQUINE 3'!M40</f>
        <v>Juin</v>
      </c>
      <c r="AH48" s="91" t="str">
        <f>'CHIRURGIE 3'!M40</f>
        <v>Juin</v>
      </c>
      <c r="AI48" s="91" t="str">
        <f>'LEGISLATION 2'!L40</f>
        <v>Juin</v>
      </c>
      <c r="AJ48" s="91" t="str">
        <f>'HIDAOA 3'!M40</f>
        <v>Juin</v>
      </c>
      <c r="AK48" s="91" t="str">
        <f>'CLINIQUE 3'!T40</f>
        <v>Juin</v>
      </c>
    </row>
    <row r="49" spans="1:37">
      <c r="A49" s="146">
        <v>34</v>
      </c>
      <c r="B49" s="113" t="s">
        <v>2456</v>
      </c>
      <c r="C49" s="113" t="s">
        <v>119</v>
      </c>
      <c r="D49" s="163">
        <f>'REPRODUCTION 3'!G41</f>
        <v>12</v>
      </c>
      <c r="E49" s="163">
        <f>'RUMINANTS 3'!G41</f>
        <v>7.5</v>
      </c>
      <c r="F49" s="163">
        <f>'TOXICOLOGIE 2'!F41</f>
        <v>0</v>
      </c>
      <c r="G49" s="163">
        <f>'INFECTIEUX 3'!G41</f>
        <v>7.5</v>
      </c>
      <c r="H49" s="163">
        <f>'AVIARE 3'!G41</f>
        <v>18.75</v>
      </c>
      <c r="I49" s="163">
        <f>'EQUINE 3'!G41</f>
        <v>12</v>
      </c>
      <c r="J49" s="163">
        <f>'CHIRURGIE 3'!G41</f>
        <v>18</v>
      </c>
      <c r="K49" s="163">
        <f>'LEGISLATION 2'!F41</f>
        <v>28</v>
      </c>
      <c r="L49" s="163">
        <f>'HIDAOA 3'!G41</f>
        <v>21.75</v>
      </c>
      <c r="M49" s="163">
        <f>'CLINIQUE 3'!N41</f>
        <v>0</v>
      </c>
      <c r="N49" s="148">
        <f t="shared" si="6"/>
        <v>125.5</v>
      </c>
      <c r="O49" s="148">
        <f t="shared" si="7"/>
        <v>4.4821428571428568</v>
      </c>
      <c r="P49" s="146" t="str">
        <f t="shared" si="8"/>
        <v>ajournee</v>
      </c>
      <c r="Q49" s="146" t="str">
        <f t="shared" si="9"/>
        <v>juin</v>
      </c>
      <c r="R49" s="146">
        <f t="shared" si="10"/>
        <v>1</v>
      </c>
      <c r="S49" s="146">
        <f t="shared" si="11"/>
        <v>1</v>
      </c>
      <c r="T49" s="146">
        <f t="shared" si="12"/>
        <v>1</v>
      </c>
      <c r="U49" s="146">
        <f t="shared" si="13"/>
        <v>1</v>
      </c>
      <c r="V49" s="146">
        <f t="shared" si="14"/>
        <v>0</v>
      </c>
      <c r="W49" s="146">
        <f t="shared" si="15"/>
        <v>1</v>
      </c>
      <c r="X49" s="146">
        <f t="shared" si="16"/>
        <v>0</v>
      </c>
      <c r="Y49" s="146">
        <f t="shared" si="17"/>
        <v>0</v>
      </c>
      <c r="Z49" s="146">
        <f t="shared" si="18"/>
        <v>0</v>
      </c>
      <c r="AA49" s="17">
        <f t="shared" si="19"/>
        <v>1</v>
      </c>
      <c r="AB49" s="91" t="str">
        <f>'REPRODUCTION 3'!M41</f>
        <v>Juin</v>
      </c>
      <c r="AC49" s="91" t="str">
        <f>'RUMINANTS 3'!M41</f>
        <v>Juin</v>
      </c>
      <c r="AD49" s="91" t="str">
        <f>'TOXICOLOGIE 2'!L41</f>
        <v>Juin</v>
      </c>
      <c r="AE49" s="91" t="str">
        <f>'INFECTIEUX 3'!M41</f>
        <v>Juin</v>
      </c>
      <c r="AF49" s="91" t="str">
        <f>'AVIARE 3'!M41</f>
        <v>Juin</v>
      </c>
      <c r="AG49" s="91" t="str">
        <f>'EQUINE 3'!M41</f>
        <v>Juin</v>
      </c>
      <c r="AH49" s="91" t="str">
        <f>'CHIRURGIE 3'!M41</f>
        <v>Juin</v>
      </c>
      <c r="AI49" s="91" t="str">
        <f>'LEGISLATION 2'!L41</f>
        <v>Juin</v>
      </c>
      <c r="AJ49" s="91" t="str">
        <f>'HIDAOA 3'!M41</f>
        <v>Juin</v>
      </c>
      <c r="AK49" s="91" t="str">
        <f>'CLINIQUE 3'!T41</f>
        <v>Juin</v>
      </c>
    </row>
    <row r="50" spans="1:37">
      <c r="A50" s="146">
        <v>35</v>
      </c>
      <c r="B50" s="113" t="s">
        <v>2457</v>
      </c>
      <c r="C50" s="113" t="s">
        <v>2458</v>
      </c>
      <c r="D50" s="163">
        <f>'REPRODUCTION 3'!G42</f>
        <v>25.5</v>
      </c>
      <c r="E50" s="163">
        <f>'RUMINANTS 3'!G42</f>
        <v>15</v>
      </c>
      <c r="F50" s="163">
        <f>'TOXICOLOGIE 2'!F42</f>
        <v>0</v>
      </c>
      <c r="G50" s="163">
        <f>'INFECTIEUX 3'!G42</f>
        <v>15</v>
      </c>
      <c r="H50" s="163">
        <f>'AVIARE 3'!G42</f>
        <v>13.5</v>
      </c>
      <c r="I50" s="163">
        <f>'EQUINE 3'!G42</f>
        <v>16.5</v>
      </c>
      <c r="J50" s="163">
        <f>'CHIRURGIE 3'!G42</f>
        <v>22.5</v>
      </c>
      <c r="K50" s="163">
        <f>'LEGISLATION 2'!F42</f>
        <v>26</v>
      </c>
      <c r="L50" s="163">
        <f>'HIDAOA 3'!G42</f>
        <v>27</v>
      </c>
      <c r="M50" s="163">
        <f>'CLINIQUE 3'!N42</f>
        <v>0</v>
      </c>
      <c r="N50" s="148">
        <f t="shared" si="6"/>
        <v>161</v>
      </c>
      <c r="O50" s="148">
        <f t="shared" si="7"/>
        <v>5.75</v>
      </c>
      <c r="P50" s="146" t="str">
        <f t="shared" si="8"/>
        <v>ajournee</v>
      </c>
      <c r="Q50" s="146" t="str">
        <f t="shared" si="9"/>
        <v>juin</v>
      </c>
      <c r="R50" s="146">
        <f t="shared" si="10"/>
        <v>0</v>
      </c>
      <c r="S50" s="146">
        <f t="shared" si="11"/>
        <v>0</v>
      </c>
      <c r="T50" s="146">
        <f t="shared" si="12"/>
        <v>1</v>
      </c>
      <c r="U50" s="146">
        <f t="shared" si="13"/>
        <v>0</v>
      </c>
      <c r="V50" s="146">
        <f t="shared" si="14"/>
        <v>1</v>
      </c>
      <c r="W50" s="146">
        <f t="shared" si="15"/>
        <v>0</v>
      </c>
      <c r="X50" s="146">
        <f t="shared" si="16"/>
        <v>0</v>
      </c>
      <c r="Y50" s="146">
        <f t="shared" si="17"/>
        <v>0</v>
      </c>
      <c r="Z50" s="146">
        <f t="shared" si="18"/>
        <v>0</v>
      </c>
      <c r="AA50" s="17">
        <f t="shared" si="19"/>
        <v>1</v>
      </c>
      <c r="AB50" s="91" t="str">
        <f>'REPRODUCTION 3'!M42</f>
        <v>Juin</v>
      </c>
      <c r="AC50" s="91" t="str">
        <f>'RUMINANTS 3'!M42</f>
        <v>Juin</v>
      </c>
      <c r="AD50" s="91" t="str">
        <f>'TOXICOLOGIE 2'!L42</f>
        <v>Juin</v>
      </c>
      <c r="AE50" s="91" t="str">
        <f>'INFECTIEUX 3'!M42</f>
        <v>Juin</v>
      </c>
      <c r="AF50" s="91" t="str">
        <f>'AVIARE 3'!M42</f>
        <v>Juin</v>
      </c>
      <c r="AG50" s="91" t="str">
        <f>'EQUINE 3'!M42</f>
        <v>Juin</v>
      </c>
      <c r="AH50" s="91" t="str">
        <f>'CHIRURGIE 3'!M42</f>
        <v>Juin</v>
      </c>
      <c r="AI50" s="91" t="str">
        <f>'LEGISLATION 2'!L42</f>
        <v>Juin</v>
      </c>
      <c r="AJ50" s="91" t="str">
        <f>'HIDAOA 3'!M42</f>
        <v>Juin</v>
      </c>
      <c r="AK50" s="91" t="str">
        <f>'CLINIQUE 3'!T42</f>
        <v>Juin</v>
      </c>
    </row>
    <row r="51" spans="1:37">
      <c r="A51" s="146">
        <v>36</v>
      </c>
      <c r="B51" s="113" t="s">
        <v>659</v>
      </c>
      <c r="C51" s="113" t="s">
        <v>2459</v>
      </c>
      <c r="D51" s="163">
        <f>'REPRODUCTION 3'!G43</f>
        <v>16.5</v>
      </c>
      <c r="E51" s="163">
        <f>'RUMINANTS 3'!G43</f>
        <v>6</v>
      </c>
      <c r="F51" s="163">
        <f>'TOXICOLOGIE 2'!F43</f>
        <v>0</v>
      </c>
      <c r="G51" s="163">
        <f>'INFECTIEUX 3'!G43</f>
        <v>13.5</v>
      </c>
      <c r="H51" s="163">
        <f>'AVIARE 3'!G43</f>
        <v>16.5</v>
      </c>
      <c r="I51" s="163">
        <f>'EQUINE 3'!G43</f>
        <v>11.25</v>
      </c>
      <c r="J51" s="163">
        <f>'CHIRURGIE 3'!G43</f>
        <v>19.5</v>
      </c>
      <c r="K51" s="163">
        <f>'LEGISLATION 2'!F43</f>
        <v>26</v>
      </c>
      <c r="L51" s="163">
        <f>'HIDAOA 3'!G43</f>
        <v>15</v>
      </c>
      <c r="M51" s="163">
        <f>'CLINIQUE 3'!N43</f>
        <v>0</v>
      </c>
      <c r="N51" s="148">
        <f t="shared" si="6"/>
        <v>124.25</v>
      </c>
      <c r="O51" s="148">
        <f t="shared" si="7"/>
        <v>4.4375</v>
      </c>
      <c r="P51" s="146" t="str">
        <f t="shared" si="8"/>
        <v>ajournee</v>
      </c>
      <c r="Q51" s="146" t="str">
        <f t="shared" si="9"/>
        <v>juin</v>
      </c>
      <c r="R51" s="146">
        <f t="shared" si="10"/>
        <v>0</v>
      </c>
      <c r="S51" s="146">
        <f t="shared" si="11"/>
        <v>1</v>
      </c>
      <c r="T51" s="146">
        <f t="shared" si="12"/>
        <v>1</v>
      </c>
      <c r="U51" s="146">
        <f t="shared" si="13"/>
        <v>1</v>
      </c>
      <c r="V51" s="146">
        <f t="shared" si="14"/>
        <v>0</v>
      </c>
      <c r="W51" s="146">
        <f t="shared" si="15"/>
        <v>1</v>
      </c>
      <c r="X51" s="146">
        <f t="shared" si="16"/>
        <v>0</v>
      </c>
      <c r="Y51" s="146">
        <f t="shared" si="17"/>
        <v>0</v>
      </c>
      <c r="Z51" s="146">
        <f t="shared" si="18"/>
        <v>0</v>
      </c>
      <c r="AA51" s="17">
        <f t="shared" si="19"/>
        <v>1</v>
      </c>
      <c r="AB51" s="91" t="str">
        <f>'REPRODUCTION 3'!M43</f>
        <v>Juin</v>
      </c>
      <c r="AC51" s="91" t="str">
        <f>'RUMINANTS 3'!M43</f>
        <v>Juin</v>
      </c>
      <c r="AD51" s="91" t="str">
        <f>'TOXICOLOGIE 2'!L43</f>
        <v>Juin</v>
      </c>
      <c r="AE51" s="91" t="str">
        <f>'INFECTIEUX 3'!M43</f>
        <v>Juin</v>
      </c>
      <c r="AF51" s="91" t="str">
        <f>'AVIARE 3'!M43</f>
        <v>Juin</v>
      </c>
      <c r="AG51" s="91" t="str">
        <f>'EQUINE 3'!M43</f>
        <v>Juin</v>
      </c>
      <c r="AH51" s="91" t="str">
        <f>'CHIRURGIE 3'!M43</f>
        <v>Juin</v>
      </c>
      <c r="AI51" s="91" t="str">
        <f>'LEGISLATION 2'!L43</f>
        <v>Juin</v>
      </c>
      <c r="AJ51" s="91" t="str">
        <f>'HIDAOA 3'!M43</f>
        <v>Juin</v>
      </c>
      <c r="AK51" s="91" t="str">
        <f>'CLINIQUE 3'!T43</f>
        <v>Juin</v>
      </c>
    </row>
    <row r="52" spans="1:37">
      <c r="A52" s="146">
        <v>37</v>
      </c>
      <c r="B52" s="113" t="s">
        <v>664</v>
      </c>
      <c r="C52" s="113" t="s">
        <v>2460</v>
      </c>
      <c r="D52" s="163">
        <f>'REPRODUCTION 3'!G44</f>
        <v>17.25</v>
      </c>
      <c r="E52" s="163">
        <f>'RUMINANTS 3'!G44</f>
        <v>7.5</v>
      </c>
      <c r="F52" s="163">
        <f>'TOXICOLOGIE 2'!F44</f>
        <v>0</v>
      </c>
      <c r="G52" s="163">
        <f>'INFECTIEUX 3'!G44</f>
        <v>2.25</v>
      </c>
      <c r="H52" s="163">
        <f>'AVIARE 3'!G44</f>
        <v>13.5</v>
      </c>
      <c r="I52" s="163">
        <f>'EQUINE 3'!G44</f>
        <v>9</v>
      </c>
      <c r="J52" s="163">
        <f>'CHIRURGIE 3'!G44</f>
        <v>19.5</v>
      </c>
      <c r="K52" s="163">
        <f>'LEGISLATION 2'!F44</f>
        <v>10</v>
      </c>
      <c r="L52" s="163">
        <f>'HIDAOA 3'!G44</f>
        <v>9</v>
      </c>
      <c r="M52" s="163">
        <f>'CLINIQUE 3'!N44</f>
        <v>0</v>
      </c>
      <c r="N52" s="148">
        <f t="shared" si="6"/>
        <v>88</v>
      </c>
      <c r="O52" s="148">
        <f t="shared" si="7"/>
        <v>3.1428571428571428</v>
      </c>
      <c r="P52" s="146" t="str">
        <f t="shared" si="8"/>
        <v>ajournee</v>
      </c>
      <c r="Q52" s="146" t="str">
        <f t="shared" si="9"/>
        <v>juin</v>
      </c>
      <c r="R52" s="146">
        <f t="shared" si="10"/>
        <v>0</v>
      </c>
      <c r="S52" s="146">
        <f t="shared" si="11"/>
        <v>1</v>
      </c>
      <c r="T52" s="146">
        <f t="shared" si="12"/>
        <v>1</v>
      </c>
      <c r="U52" s="146">
        <f t="shared" si="13"/>
        <v>1</v>
      </c>
      <c r="V52" s="146">
        <f t="shared" si="14"/>
        <v>1</v>
      </c>
      <c r="W52" s="146">
        <f t="shared" si="15"/>
        <v>1</v>
      </c>
      <c r="X52" s="146">
        <f t="shared" si="16"/>
        <v>0</v>
      </c>
      <c r="Y52" s="146">
        <f t="shared" si="17"/>
        <v>0</v>
      </c>
      <c r="Z52" s="146">
        <f t="shared" si="18"/>
        <v>1</v>
      </c>
      <c r="AA52" s="17">
        <f t="shared" si="19"/>
        <v>1</v>
      </c>
      <c r="AB52" s="91" t="str">
        <f>'REPRODUCTION 3'!M44</f>
        <v>Juin</v>
      </c>
      <c r="AC52" s="91" t="str">
        <f>'RUMINANTS 3'!M44</f>
        <v>Juin</v>
      </c>
      <c r="AD52" s="91" t="str">
        <f>'TOXICOLOGIE 2'!L44</f>
        <v>Juin</v>
      </c>
      <c r="AE52" s="91" t="str">
        <f>'INFECTIEUX 3'!M44</f>
        <v>Juin</v>
      </c>
      <c r="AF52" s="91" t="str">
        <f>'AVIARE 3'!M44</f>
        <v>Juin</v>
      </c>
      <c r="AG52" s="91" t="str">
        <f>'EQUINE 3'!M44</f>
        <v>Juin</v>
      </c>
      <c r="AH52" s="91" t="str">
        <f>'CHIRURGIE 3'!M44</f>
        <v>Juin</v>
      </c>
      <c r="AI52" s="91" t="str">
        <f>'LEGISLATION 2'!L44</f>
        <v>Juin</v>
      </c>
      <c r="AJ52" s="91" t="str">
        <f>'HIDAOA 3'!M44</f>
        <v>Juin</v>
      </c>
      <c r="AK52" s="91" t="str">
        <f>'CLINIQUE 3'!T44</f>
        <v>Juin</v>
      </c>
    </row>
    <row r="53" spans="1:37">
      <c r="A53" s="146">
        <v>38</v>
      </c>
      <c r="B53" s="113" t="s">
        <v>2461</v>
      </c>
      <c r="C53" s="113" t="s">
        <v>2451</v>
      </c>
      <c r="D53" s="163">
        <f>'REPRODUCTION 3'!G45</f>
        <v>11.25</v>
      </c>
      <c r="E53" s="163">
        <f>'RUMINANTS 3'!G45</f>
        <v>6</v>
      </c>
      <c r="F53" s="163">
        <f>'TOXICOLOGIE 2'!F45</f>
        <v>0</v>
      </c>
      <c r="G53" s="163">
        <f>'INFECTIEUX 3'!G45</f>
        <v>2.25</v>
      </c>
      <c r="H53" s="163">
        <f>'AVIARE 3'!G45</f>
        <v>14.25</v>
      </c>
      <c r="I53" s="163">
        <f>'EQUINE 3'!G45</f>
        <v>9</v>
      </c>
      <c r="J53" s="163">
        <f>'CHIRURGIE 3'!G45</f>
        <v>21</v>
      </c>
      <c r="K53" s="163">
        <f>'LEGISLATION 2'!F45</f>
        <v>10</v>
      </c>
      <c r="L53" s="163">
        <f>'HIDAOA 3'!G45</f>
        <v>15.75</v>
      </c>
      <c r="M53" s="163">
        <f>'CLINIQUE 3'!N45</f>
        <v>0</v>
      </c>
      <c r="N53" s="148">
        <f t="shared" si="6"/>
        <v>89.5</v>
      </c>
      <c r="O53" s="148">
        <f t="shared" si="7"/>
        <v>3.1964285714285716</v>
      </c>
      <c r="P53" s="146" t="str">
        <f t="shared" si="8"/>
        <v>ajournee</v>
      </c>
      <c r="Q53" s="146" t="str">
        <f t="shared" si="9"/>
        <v>juin</v>
      </c>
      <c r="R53" s="146">
        <f t="shared" si="10"/>
        <v>1</v>
      </c>
      <c r="S53" s="146">
        <f t="shared" si="11"/>
        <v>1</v>
      </c>
      <c r="T53" s="146">
        <f t="shared" si="12"/>
        <v>1</v>
      </c>
      <c r="U53" s="146">
        <f t="shared" si="13"/>
        <v>1</v>
      </c>
      <c r="V53" s="146">
        <f t="shared" si="14"/>
        <v>1</v>
      </c>
      <c r="W53" s="146">
        <f t="shared" si="15"/>
        <v>1</v>
      </c>
      <c r="X53" s="146">
        <f t="shared" si="16"/>
        <v>0</v>
      </c>
      <c r="Y53" s="146">
        <f t="shared" si="17"/>
        <v>0</v>
      </c>
      <c r="Z53" s="146">
        <f t="shared" si="18"/>
        <v>0</v>
      </c>
      <c r="AA53" s="17">
        <f t="shared" si="19"/>
        <v>1</v>
      </c>
      <c r="AB53" s="91" t="str">
        <f>'REPRODUCTION 3'!M45</f>
        <v>Juin</v>
      </c>
      <c r="AC53" s="91" t="str">
        <f>'RUMINANTS 3'!M45</f>
        <v>Juin</v>
      </c>
      <c r="AD53" s="91" t="str">
        <f>'TOXICOLOGIE 2'!L45</f>
        <v>Juin</v>
      </c>
      <c r="AE53" s="91" t="str">
        <f>'INFECTIEUX 3'!M45</f>
        <v>Juin</v>
      </c>
      <c r="AF53" s="91" t="str">
        <f>'AVIARE 3'!M45</f>
        <v>Juin</v>
      </c>
      <c r="AG53" s="91" t="str">
        <f>'EQUINE 3'!M45</f>
        <v>Juin</v>
      </c>
      <c r="AH53" s="91" t="str">
        <f>'CHIRURGIE 3'!M45</f>
        <v>Juin</v>
      </c>
      <c r="AI53" s="91" t="str">
        <f>'LEGISLATION 2'!L45</f>
        <v>Juin</v>
      </c>
      <c r="AJ53" s="91" t="str">
        <f>'HIDAOA 3'!M45</f>
        <v>Juin</v>
      </c>
      <c r="AK53" s="91" t="str">
        <f>'CLINIQUE 3'!T45</f>
        <v>Juin</v>
      </c>
    </row>
    <row r="54" spans="1:37">
      <c r="A54" s="146">
        <v>39</v>
      </c>
      <c r="B54" s="113" t="s">
        <v>673</v>
      </c>
      <c r="C54" s="113" t="s">
        <v>2462</v>
      </c>
      <c r="D54" s="163">
        <f>'REPRODUCTION 3'!G46</f>
        <v>9.75</v>
      </c>
      <c r="E54" s="163">
        <f>'RUMINANTS 3'!G46</f>
        <v>5.25</v>
      </c>
      <c r="F54" s="163">
        <f>'TOXICOLOGIE 2'!F46</f>
        <v>0</v>
      </c>
      <c r="G54" s="163">
        <f>'INFECTIEUX 3'!G46</f>
        <v>1.125</v>
      </c>
      <c r="H54" s="163">
        <f>'AVIARE 3'!G46</f>
        <v>15.75</v>
      </c>
      <c r="I54" s="163">
        <f>'EQUINE 3'!G46</f>
        <v>0.75</v>
      </c>
      <c r="J54" s="163">
        <f>'CHIRURGIE 3'!G46</f>
        <v>4.5</v>
      </c>
      <c r="K54" s="163">
        <f>'LEGISLATION 2'!F46</f>
        <v>12</v>
      </c>
      <c r="L54" s="163">
        <f>'HIDAOA 3'!G46</f>
        <v>7.5</v>
      </c>
      <c r="M54" s="163">
        <f>'CLINIQUE 3'!N46</f>
        <v>0</v>
      </c>
      <c r="N54" s="148">
        <f t="shared" si="6"/>
        <v>56.625</v>
      </c>
      <c r="O54" s="148">
        <f t="shared" si="7"/>
        <v>2.0223214285714284</v>
      </c>
      <c r="P54" s="146" t="str">
        <f t="shared" si="8"/>
        <v>ajournee</v>
      </c>
      <c r="Q54" s="146" t="str">
        <f t="shared" si="9"/>
        <v>juin</v>
      </c>
      <c r="R54" s="146">
        <f t="shared" si="10"/>
        <v>1</v>
      </c>
      <c r="S54" s="146">
        <f t="shared" si="11"/>
        <v>1</v>
      </c>
      <c r="T54" s="146">
        <f t="shared" si="12"/>
        <v>1</v>
      </c>
      <c r="U54" s="146">
        <f t="shared" si="13"/>
        <v>1</v>
      </c>
      <c r="V54" s="146">
        <f t="shared" si="14"/>
        <v>0</v>
      </c>
      <c r="W54" s="146">
        <f t="shared" si="15"/>
        <v>1</v>
      </c>
      <c r="X54" s="146">
        <f t="shared" si="16"/>
        <v>1</v>
      </c>
      <c r="Y54" s="146">
        <f t="shared" si="17"/>
        <v>0</v>
      </c>
      <c r="Z54" s="146">
        <f t="shared" si="18"/>
        <v>1</v>
      </c>
      <c r="AA54" s="17">
        <f t="shared" si="19"/>
        <v>1</v>
      </c>
      <c r="AB54" s="91" t="str">
        <f>'REPRODUCTION 3'!M46</f>
        <v>Juin</v>
      </c>
      <c r="AC54" s="91" t="str">
        <f>'RUMINANTS 3'!M46</f>
        <v>Juin</v>
      </c>
      <c r="AD54" s="91" t="str">
        <f>'TOXICOLOGIE 2'!L46</f>
        <v>Juin</v>
      </c>
      <c r="AE54" s="91" t="str">
        <f>'INFECTIEUX 3'!M46</f>
        <v>Juin</v>
      </c>
      <c r="AF54" s="91" t="str">
        <f>'AVIARE 3'!M46</f>
        <v>Juin</v>
      </c>
      <c r="AG54" s="91" t="str">
        <f>'EQUINE 3'!M46</f>
        <v>Juin</v>
      </c>
      <c r="AH54" s="91" t="str">
        <f>'CHIRURGIE 3'!M46</f>
        <v>Juin</v>
      </c>
      <c r="AI54" s="91" t="str">
        <f>'LEGISLATION 2'!L46</f>
        <v>Juin</v>
      </c>
      <c r="AJ54" s="91" t="str">
        <f>'HIDAOA 3'!M46</f>
        <v>Juin</v>
      </c>
      <c r="AK54" s="91" t="str">
        <f>'CLINIQUE 3'!T46</f>
        <v>Juin</v>
      </c>
    </row>
    <row r="55" spans="1:37">
      <c r="A55" s="146">
        <v>40</v>
      </c>
      <c r="B55" s="113" t="s">
        <v>677</v>
      </c>
      <c r="C55" s="113" t="s">
        <v>2463</v>
      </c>
      <c r="D55" s="163">
        <f>'REPRODUCTION 3'!G47</f>
        <v>4.5</v>
      </c>
      <c r="E55" s="163">
        <f>'RUMINANTS 3'!G47</f>
        <v>2.25</v>
      </c>
      <c r="F55" s="163">
        <f>'TOXICOLOGIE 2'!F47</f>
        <v>0</v>
      </c>
      <c r="G55" s="163">
        <f>'INFECTIEUX 3'!G47</f>
        <v>1.5</v>
      </c>
      <c r="H55" s="163">
        <f>'AVIARE 3'!G47</f>
        <v>13.5</v>
      </c>
      <c r="I55" s="163">
        <f>'EQUINE 3'!G47</f>
        <v>8.25</v>
      </c>
      <c r="J55" s="163">
        <f>'CHIRURGIE 3'!G47</f>
        <v>15</v>
      </c>
      <c r="K55" s="163">
        <f>'LEGISLATION 2'!F47</f>
        <v>22</v>
      </c>
      <c r="L55" s="163">
        <f>'HIDAOA 3'!G47</f>
        <v>10.5</v>
      </c>
      <c r="M55" s="163">
        <f>'CLINIQUE 3'!N47</f>
        <v>0</v>
      </c>
      <c r="N55" s="148">
        <f t="shared" si="6"/>
        <v>77.5</v>
      </c>
      <c r="O55" s="148">
        <f t="shared" si="7"/>
        <v>2.7678571428571428</v>
      </c>
      <c r="P55" s="146" t="str">
        <f t="shared" si="8"/>
        <v>ajournee</v>
      </c>
      <c r="Q55" s="146" t="str">
        <f t="shared" si="9"/>
        <v>juin</v>
      </c>
      <c r="R55" s="146">
        <f t="shared" si="10"/>
        <v>1</v>
      </c>
      <c r="S55" s="146">
        <f t="shared" si="11"/>
        <v>1</v>
      </c>
      <c r="T55" s="146">
        <f t="shared" si="12"/>
        <v>1</v>
      </c>
      <c r="U55" s="146">
        <f t="shared" si="13"/>
        <v>1</v>
      </c>
      <c r="V55" s="146">
        <f t="shared" si="14"/>
        <v>1</v>
      </c>
      <c r="W55" s="146">
        <f t="shared" si="15"/>
        <v>1</v>
      </c>
      <c r="X55" s="146">
        <f t="shared" si="16"/>
        <v>0</v>
      </c>
      <c r="Y55" s="146">
        <f t="shared" si="17"/>
        <v>0</v>
      </c>
      <c r="Z55" s="146">
        <f t="shared" si="18"/>
        <v>1</v>
      </c>
      <c r="AA55" s="17">
        <f t="shared" si="19"/>
        <v>1</v>
      </c>
      <c r="AB55" s="91" t="str">
        <f>'REPRODUCTION 3'!M47</f>
        <v>Juin</v>
      </c>
      <c r="AC55" s="91" t="str">
        <f>'RUMINANTS 3'!M47</f>
        <v>Juin</v>
      </c>
      <c r="AD55" s="91" t="str">
        <f>'TOXICOLOGIE 2'!L47</f>
        <v>Juin</v>
      </c>
      <c r="AE55" s="91" t="str">
        <f>'INFECTIEUX 3'!M47</f>
        <v>Juin</v>
      </c>
      <c r="AF55" s="91" t="str">
        <f>'AVIARE 3'!M47</f>
        <v>Juin</v>
      </c>
      <c r="AG55" s="91" t="str">
        <f>'EQUINE 3'!M47</f>
        <v>Juin</v>
      </c>
      <c r="AH55" s="91" t="str">
        <f>'CHIRURGIE 3'!M47</f>
        <v>Juin</v>
      </c>
      <c r="AI55" s="91" t="str">
        <f>'LEGISLATION 2'!L47</f>
        <v>Juin</v>
      </c>
      <c r="AJ55" s="91" t="str">
        <f>'HIDAOA 3'!M47</f>
        <v>Juin</v>
      </c>
      <c r="AK55" s="91" t="str">
        <f>'CLINIQUE 3'!T47</f>
        <v>Juin</v>
      </c>
    </row>
    <row r="56" spans="1:37">
      <c r="A56" s="146">
        <v>41</v>
      </c>
      <c r="B56" s="113" t="s">
        <v>677</v>
      </c>
      <c r="C56" s="113" t="s">
        <v>2464</v>
      </c>
      <c r="D56" s="163">
        <f>'REPRODUCTION 3'!G48</f>
        <v>9</v>
      </c>
      <c r="E56" s="163">
        <f>'RUMINANTS 3'!G48</f>
        <v>5.25</v>
      </c>
      <c r="F56" s="163">
        <f>'TOXICOLOGIE 2'!F48</f>
        <v>0</v>
      </c>
      <c r="G56" s="163">
        <f>'INFECTIEUX 3'!G48</f>
        <v>2.25</v>
      </c>
      <c r="H56" s="163">
        <f>'AVIARE 3'!G48</f>
        <v>18.75</v>
      </c>
      <c r="I56" s="163">
        <f>'EQUINE 3'!G48</f>
        <v>11.25</v>
      </c>
      <c r="J56" s="163">
        <f>'CHIRURGIE 3'!G48</f>
        <v>16.5</v>
      </c>
      <c r="K56" s="163">
        <f>'LEGISLATION 2'!F48</f>
        <v>26</v>
      </c>
      <c r="L56" s="163">
        <f>'HIDAOA 3'!G48</f>
        <v>24.75</v>
      </c>
      <c r="M56" s="163">
        <f>'CLINIQUE 3'!N48</f>
        <v>0</v>
      </c>
      <c r="N56" s="148">
        <f t="shared" si="6"/>
        <v>113.75</v>
      </c>
      <c r="O56" s="148">
        <f t="shared" si="7"/>
        <v>4.0625</v>
      </c>
      <c r="P56" s="146" t="str">
        <f t="shared" si="8"/>
        <v>ajournee</v>
      </c>
      <c r="Q56" s="146" t="str">
        <f t="shared" si="9"/>
        <v>juin</v>
      </c>
      <c r="R56" s="146">
        <f t="shared" si="10"/>
        <v>1</v>
      </c>
      <c r="S56" s="146">
        <f t="shared" si="11"/>
        <v>1</v>
      </c>
      <c r="T56" s="146">
        <f t="shared" si="12"/>
        <v>1</v>
      </c>
      <c r="U56" s="146">
        <f t="shared" si="13"/>
        <v>1</v>
      </c>
      <c r="V56" s="146">
        <f t="shared" si="14"/>
        <v>0</v>
      </c>
      <c r="W56" s="146">
        <f t="shared" si="15"/>
        <v>1</v>
      </c>
      <c r="X56" s="146">
        <f t="shared" si="16"/>
        <v>0</v>
      </c>
      <c r="Y56" s="146">
        <f t="shared" si="17"/>
        <v>0</v>
      </c>
      <c r="Z56" s="146">
        <f t="shared" si="18"/>
        <v>0</v>
      </c>
      <c r="AA56" s="17">
        <f t="shared" si="19"/>
        <v>1</v>
      </c>
      <c r="AB56" s="91" t="str">
        <f>'REPRODUCTION 3'!M48</f>
        <v>Juin</v>
      </c>
      <c r="AC56" s="91" t="str">
        <f>'RUMINANTS 3'!M48</f>
        <v>Juin</v>
      </c>
      <c r="AD56" s="91" t="str">
        <f>'TOXICOLOGIE 2'!L48</f>
        <v>Juin</v>
      </c>
      <c r="AE56" s="91" t="str">
        <f>'INFECTIEUX 3'!M48</f>
        <v>Juin</v>
      </c>
      <c r="AF56" s="91" t="str">
        <f>'AVIARE 3'!M48</f>
        <v>Juin</v>
      </c>
      <c r="AG56" s="91" t="str">
        <f>'EQUINE 3'!M48</f>
        <v>Juin</v>
      </c>
      <c r="AH56" s="91" t="str">
        <f>'CHIRURGIE 3'!M48</f>
        <v>Juin</v>
      </c>
      <c r="AI56" s="91" t="str">
        <f>'LEGISLATION 2'!L48</f>
        <v>Juin</v>
      </c>
      <c r="AJ56" s="91" t="str">
        <f>'HIDAOA 3'!M48</f>
        <v>Juin</v>
      </c>
      <c r="AK56" s="91" t="str">
        <f>'CLINIQUE 3'!T48</f>
        <v>Juin</v>
      </c>
    </row>
    <row r="57" spans="1:37">
      <c r="A57" s="146">
        <v>42</v>
      </c>
      <c r="B57" s="113" t="s">
        <v>682</v>
      </c>
      <c r="C57" s="113" t="s">
        <v>2465</v>
      </c>
      <c r="D57" s="163">
        <f>'REPRODUCTION 3'!G49</f>
        <v>13.5</v>
      </c>
      <c r="E57" s="163">
        <f>'RUMINANTS 3'!G49</f>
        <v>9.75</v>
      </c>
      <c r="F57" s="163">
        <f>'TOXICOLOGIE 2'!F49</f>
        <v>0</v>
      </c>
      <c r="G57" s="163">
        <f>'INFECTIEUX 3'!G49</f>
        <v>5.25</v>
      </c>
      <c r="H57" s="163">
        <f>'AVIARE 3'!G49</f>
        <v>15</v>
      </c>
      <c r="I57" s="163">
        <f>'EQUINE 3'!G49</f>
        <v>18</v>
      </c>
      <c r="J57" s="163">
        <f>'CHIRURGIE 3'!G49</f>
        <v>19.5</v>
      </c>
      <c r="K57" s="163">
        <f>'LEGISLATION 2'!F49</f>
        <v>32</v>
      </c>
      <c r="L57" s="163">
        <f>'HIDAOA 3'!G49</f>
        <v>16.5</v>
      </c>
      <c r="M57" s="163">
        <f>'CLINIQUE 3'!N49</f>
        <v>0</v>
      </c>
      <c r="N57" s="148">
        <f t="shared" si="6"/>
        <v>129.5</v>
      </c>
      <c r="O57" s="148">
        <f t="shared" si="7"/>
        <v>4.625</v>
      </c>
      <c r="P57" s="146" t="str">
        <f t="shared" si="8"/>
        <v>ajournee</v>
      </c>
      <c r="Q57" s="146" t="str">
        <f t="shared" si="9"/>
        <v>juin</v>
      </c>
      <c r="R57" s="146">
        <f t="shared" si="10"/>
        <v>1</v>
      </c>
      <c r="S57" s="146">
        <f t="shared" si="11"/>
        <v>1</v>
      </c>
      <c r="T57" s="146">
        <f t="shared" si="12"/>
        <v>1</v>
      </c>
      <c r="U57" s="146">
        <f t="shared" si="13"/>
        <v>1</v>
      </c>
      <c r="V57" s="146">
        <f t="shared" si="14"/>
        <v>0</v>
      </c>
      <c r="W57" s="146">
        <f t="shared" si="15"/>
        <v>0</v>
      </c>
      <c r="X57" s="146">
        <f t="shared" si="16"/>
        <v>0</v>
      </c>
      <c r="Y57" s="146">
        <f t="shared" si="17"/>
        <v>0</v>
      </c>
      <c r="Z57" s="146">
        <f t="shared" si="18"/>
        <v>0</v>
      </c>
      <c r="AA57" s="17">
        <f t="shared" si="19"/>
        <v>1</v>
      </c>
      <c r="AB57" s="91" t="str">
        <f>'REPRODUCTION 3'!M49</f>
        <v>Juin</v>
      </c>
      <c r="AC57" s="91" t="str">
        <f>'RUMINANTS 3'!M49</f>
        <v>Juin</v>
      </c>
      <c r="AD57" s="91" t="str">
        <f>'TOXICOLOGIE 2'!L49</f>
        <v>Juin</v>
      </c>
      <c r="AE57" s="91" t="str">
        <f>'INFECTIEUX 3'!M49</f>
        <v>Juin</v>
      </c>
      <c r="AF57" s="91" t="str">
        <f>'AVIARE 3'!M49</f>
        <v>Juin</v>
      </c>
      <c r="AG57" s="91" t="str">
        <f>'EQUINE 3'!M49</f>
        <v>Juin</v>
      </c>
      <c r="AH57" s="91" t="str">
        <f>'CHIRURGIE 3'!M49</f>
        <v>Juin</v>
      </c>
      <c r="AI57" s="91" t="str">
        <f>'LEGISLATION 2'!L49</f>
        <v>Juin</v>
      </c>
      <c r="AJ57" s="91" t="str">
        <f>'HIDAOA 3'!M49</f>
        <v>Juin</v>
      </c>
      <c r="AK57" s="91" t="str">
        <f>'CLINIQUE 3'!T49</f>
        <v>Juin</v>
      </c>
    </row>
    <row r="58" spans="1:37">
      <c r="A58" s="146">
        <v>43</v>
      </c>
      <c r="B58" s="113" t="s">
        <v>111</v>
      </c>
      <c r="C58" s="113" t="s">
        <v>2466</v>
      </c>
      <c r="D58" s="163">
        <f>'REPRODUCTION 3'!G50</f>
        <v>12.75</v>
      </c>
      <c r="E58" s="163">
        <f>'RUMINANTS 3'!G50</f>
        <v>6.75</v>
      </c>
      <c r="F58" s="163">
        <f>'TOXICOLOGIE 2'!F50</f>
        <v>0</v>
      </c>
      <c r="G58" s="163">
        <f>'INFECTIEUX 3'!G50</f>
        <v>1.125</v>
      </c>
      <c r="H58" s="163">
        <f>'AVIARE 3'!G50</f>
        <v>20.25</v>
      </c>
      <c r="I58" s="163">
        <f>'EQUINE 3'!G50</f>
        <v>15</v>
      </c>
      <c r="J58" s="163">
        <f>'CHIRURGIE 3'!G50</f>
        <v>18</v>
      </c>
      <c r="K58" s="163">
        <f>'LEGISLATION 2'!F50</f>
        <v>10</v>
      </c>
      <c r="L58" s="163">
        <f>'HIDAOA 3'!G50</f>
        <v>16.5</v>
      </c>
      <c r="M58" s="163">
        <f>'CLINIQUE 3'!N50</f>
        <v>0</v>
      </c>
      <c r="N58" s="148">
        <f t="shared" si="6"/>
        <v>100.375</v>
      </c>
      <c r="O58" s="148">
        <f t="shared" si="7"/>
        <v>3.5848214285714284</v>
      </c>
      <c r="P58" s="146" t="str">
        <f t="shared" si="8"/>
        <v>ajournee</v>
      </c>
      <c r="Q58" s="146" t="str">
        <f t="shared" si="9"/>
        <v>juin</v>
      </c>
      <c r="R58" s="146">
        <f t="shared" si="10"/>
        <v>1</v>
      </c>
      <c r="S58" s="146">
        <f t="shared" si="11"/>
        <v>1</v>
      </c>
      <c r="T58" s="146">
        <f t="shared" si="12"/>
        <v>1</v>
      </c>
      <c r="U58" s="146">
        <f t="shared" si="13"/>
        <v>1</v>
      </c>
      <c r="V58" s="146">
        <f t="shared" si="14"/>
        <v>0</v>
      </c>
      <c r="W58" s="146">
        <f t="shared" si="15"/>
        <v>0</v>
      </c>
      <c r="X58" s="146">
        <f t="shared" si="16"/>
        <v>0</v>
      </c>
      <c r="Y58" s="146">
        <f t="shared" si="17"/>
        <v>0</v>
      </c>
      <c r="Z58" s="146">
        <f t="shared" si="18"/>
        <v>0</v>
      </c>
      <c r="AA58" s="17">
        <f t="shared" si="19"/>
        <v>1</v>
      </c>
      <c r="AB58" s="91" t="str">
        <f>'REPRODUCTION 3'!M50</f>
        <v>Juin</v>
      </c>
      <c r="AC58" s="91" t="str">
        <f>'RUMINANTS 3'!M50</f>
        <v>Juin</v>
      </c>
      <c r="AD58" s="91" t="str">
        <f>'TOXICOLOGIE 2'!L50</f>
        <v>Juin</v>
      </c>
      <c r="AE58" s="91" t="str">
        <f>'INFECTIEUX 3'!M50</f>
        <v>Juin</v>
      </c>
      <c r="AF58" s="91" t="str">
        <f>'AVIARE 3'!M50</f>
        <v>Juin</v>
      </c>
      <c r="AG58" s="91" t="str">
        <f>'EQUINE 3'!M50</f>
        <v>Juin</v>
      </c>
      <c r="AH58" s="91" t="str">
        <f>'CHIRURGIE 3'!M50</f>
        <v>Juin</v>
      </c>
      <c r="AI58" s="91" t="str">
        <f>'LEGISLATION 2'!L50</f>
        <v>Juin</v>
      </c>
      <c r="AJ58" s="91" t="str">
        <f>'HIDAOA 3'!M50</f>
        <v>Juin</v>
      </c>
      <c r="AK58" s="91" t="str">
        <f>'CLINIQUE 3'!T50</f>
        <v>Juin</v>
      </c>
    </row>
    <row r="59" spans="1:37">
      <c r="A59" s="146">
        <v>44</v>
      </c>
      <c r="B59" s="113" t="s">
        <v>111</v>
      </c>
      <c r="C59" s="113" t="s">
        <v>2467</v>
      </c>
      <c r="D59" s="163">
        <f>'REPRODUCTION 3'!G51</f>
        <v>11.25</v>
      </c>
      <c r="E59" s="163">
        <f>'RUMINANTS 3'!G51</f>
        <v>15</v>
      </c>
      <c r="F59" s="163">
        <f>'TOXICOLOGIE 2'!F51</f>
        <v>0</v>
      </c>
      <c r="G59" s="163">
        <f>'INFECTIEUX 3'!G51</f>
        <v>6.75</v>
      </c>
      <c r="H59" s="163">
        <f>'AVIARE 3'!G51</f>
        <v>21.75</v>
      </c>
      <c r="I59" s="163">
        <f>'EQUINE 3'!G51</f>
        <v>12.75</v>
      </c>
      <c r="J59" s="163">
        <f>'CHIRURGIE 3'!G51</f>
        <v>21</v>
      </c>
      <c r="K59" s="163">
        <f>'LEGISLATION 2'!F51</f>
        <v>24</v>
      </c>
      <c r="L59" s="163">
        <f>'HIDAOA 3'!G51</f>
        <v>22.5</v>
      </c>
      <c r="M59" s="163">
        <f>'CLINIQUE 3'!N51</f>
        <v>0</v>
      </c>
      <c r="N59" s="148">
        <f t="shared" si="6"/>
        <v>135</v>
      </c>
      <c r="O59" s="148">
        <f t="shared" si="7"/>
        <v>4.8214285714285712</v>
      </c>
      <c r="P59" s="146" t="str">
        <f t="shared" si="8"/>
        <v>ajournee</v>
      </c>
      <c r="Q59" s="146" t="str">
        <f t="shared" si="9"/>
        <v>juin</v>
      </c>
      <c r="R59" s="146">
        <f t="shared" si="10"/>
        <v>1</v>
      </c>
      <c r="S59" s="146">
        <f t="shared" si="11"/>
        <v>0</v>
      </c>
      <c r="T59" s="146">
        <f t="shared" si="12"/>
        <v>1</v>
      </c>
      <c r="U59" s="146">
        <f t="shared" si="13"/>
        <v>1</v>
      </c>
      <c r="V59" s="146">
        <f t="shared" si="14"/>
        <v>0</v>
      </c>
      <c r="W59" s="146">
        <f t="shared" si="15"/>
        <v>1</v>
      </c>
      <c r="X59" s="146">
        <f t="shared" si="16"/>
        <v>0</v>
      </c>
      <c r="Y59" s="146">
        <f t="shared" si="17"/>
        <v>0</v>
      </c>
      <c r="Z59" s="146">
        <f t="shared" si="18"/>
        <v>0</v>
      </c>
      <c r="AA59" s="17">
        <f t="shared" si="19"/>
        <v>1</v>
      </c>
      <c r="AB59" s="91" t="str">
        <f>'REPRODUCTION 3'!M51</f>
        <v>Juin</v>
      </c>
      <c r="AC59" s="91" t="str">
        <f>'RUMINANTS 3'!M51</f>
        <v>Juin</v>
      </c>
      <c r="AD59" s="91" t="str">
        <f>'TOXICOLOGIE 2'!L51</f>
        <v>Juin</v>
      </c>
      <c r="AE59" s="91" t="str">
        <f>'INFECTIEUX 3'!M51</f>
        <v>Juin</v>
      </c>
      <c r="AF59" s="91" t="str">
        <f>'AVIARE 3'!M51</f>
        <v>Juin</v>
      </c>
      <c r="AG59" s="91" t="str">
        <f>'EQUINE 3'!M51</f>
        <v>Juin</v>
      </c>
      <c r="AH59" s="91" t="str">
        <f>'CHIRURGIE 3'!M51</f>
        <v>Juin</v>
      </c>
      <c r="AI59" s="91" t="str">
        <f>'LEGISLATION 2'!L51</f>
        <v>Juin</v>
      </c>
      <c r="AJ59" s="91" t="str">
        <f>'HIDAOA 3'!M51</f>
        <v>Juin</v>
      </c>
      <c r="AK59" s="91" t="str">
        <f>'CLINIQUE 3'!T51</f>
        <v>Juin</v>
      </c>
    </row>
    <row r="60" spans="1:37">
      <c r="A60" s="146">
        <v>45</v>
      </c>
      <c r="B60" s="113" t="s">
        <v>2468</v>
      </c>
      <c r="C60" s="113" t="s">
        <v>2469</v>
      </c>
      <c r="D60" s="163">
        <f>'REPRODUCTION 3'!G52</f>
        <v>14.25</v>
      </c>
      <c r="E60" s="163">
        <f>'RUMINANTS 3'!G52</f>
        <v>9</v>
      </c>
      <c r="F60" s="163">
        <f>'TOXICOLOGIE 2'!F52</f>
        <v>0</v>
      </c>
      <c r="G60" s="163">
        <f>'INFECTIEUX 3'!G52</f>
        <v>3</v>
      </c>
      <c r="H60" s="163">
        <f>'AVIARE 3'!G52</f>
        <v>12.75</v>
      </c>
      <c r="I60" s="163">
        <f>'EQUINE 3'!G52</f>
        <v>5.25</v>
      </c>
      <c r="J60" s="163">
        <f>'CHIRURGIE 3'!G52</f>
        <v>12</v>
      </c>
      <c r="K60" s="163">
        <f>'LEGISLATION 2'!F52</f>
        <v>8</v>
      </c>
      <c r="L60" s="163">
        <f>'HIDAOA 3'!G52</f>
        <v>9.75</v>
      </c>
      <c r="M60" s="163">
        <f>'CLINIQUE 3'!N52</f>
        <v>0</v>
      </c>
      <c r="N60" s="148">
        <f t="shared" si="6"/>
        <v>74</v>
      </c>
      <c r="O60" s="148">
        <f t="shared" si="7"/>
        <v>2.6428571428571428</v>
      </c>
      <c r="P60" s="146" t="str">
        <f t="shared" si="8"/>
        <v>ajournee</v>
      </c>
      <c r="Q60" s="146" t="str">
        <f t="shared" si="9"/>
        <v>juin</v>
      </c>
      <c r="R60" s="146">
        <f t="shared" si="10"/>
        <v>1</v>
      </c>
      <c r="S60" s="146">
        <f t="shared" si="11"/>
        <v>1</v>
      </c>
      <c r="T60" s="146">
        <f t="shared" si="12"/>
        <v>1</v>
      </c>
      <c r="U60" s="146">
        <f t="shared" si="13"/>
        <v>1</v>
      </c>
      <c r="V60" s="146">
        <f t="shared" si="14"/>
        <v>1</v>
      </c>
      <c r="W60" s="146">
        <f t="shared" si="15"/>
        <v>1</v>
      </c>
      <c r="X60" s="146">
        <f t="shared" si="16"/>
        <v>1</v>
      </c>
      <c r="Y60" s="146">
        <f t="shared" si="17"/>
        <v>1</v>
      </c>
      <c r="Z60" s="146">
        <f t="shared" si="18"/>
        <v>1</v>
      </c>
      <c r="AA60" s="17">
        <f t="shared" si="19"/>
        <v>1</v>
      </c>
      <c r="AB60" s="91" t="str">
        <f>'REPRODUCTION 3'!M52</f>
        <v>Juin</v>
      </c>
      <c r="AC60" s="91" t="str">
        <f>'RUMINANTS 3'!M52</f>
        <v>Juin</v>
      </c>
      <c r="AD60" s="91" t="str">
        <f>'TOXICOLOGIE 2'!L52</f>
        <v>Juin</v>
      </c>
      <c r="AE60" s="91" t="str">
        <f>'INFECTIEUX 3'!M52</f>
        <v>Juin</v>
      </c>
      <c r="AF60" s="91" t="str">
        <f>'AVIARE 3'!M52</f>
        <v>Juin</v>
      </c>
      <c r="AG60" s="91" t="str">
        <f>'EQUINE 3'!M52</f>
        <v>Juin</v>
      </c>
      <c r="AH60" s="91" t="str">
        <f>'CHIRURGIE 3'!M52</f>
        <v>Juin</v>
      </c>
      <c r="AI60" s="91" t="str">
        <f>'LEGISLATION 2'!L52</f>
        <v>Juin</v>
      </c>
      <c r="AJ60" s="91" t="str">
        <f>'HIDAOA 3'!M52</f>
        <v>Juin</v>
      </c>
      <c r="AK60" s="91" t="str">
        <f>'CLINIQUE 3'!T52</f>
        <v>Juin</v>
      </c>
    </row>
    <row r="61" spans="1:37">
      <c r="A61" s="146">
        <v>46</v>
      </c>
      <c r="B61" s="113" t="s">
        <v>696</v>
      </c>
      <c r="C61" s="113" t="s">
        <v>2470</v>
      </c>
      <c r="D61" s="163">
        <f>'REPRODUCTION 3'!G53</f>
        <v>15.75</v>
      </c>
      <c r="E61" s="163">
        <f>'RUMINANTS 3'!G53</f>
        <v>11.25</v>
      </c>
      <c r="F61" s="163">
        <f>'TOXICOLOGIE 2'!F53</f>
        <v>0</v>
      </c>
      <c r="G61" s="163">
        <f>'INFECTIEUX 3'!G53</f>
        <v>5.25</v>
      </c>
      <c r="H61" s="163">
        <f>'AVIARE 3'!G53</f>
        <v>17.25</v>
      </c>
      <c r="I61" s="163">
        <f>'EQUINE 3'!G53</f>
        <v>11.625</v>
      </c>
      <c r="J61" s="163">
        <f>'CHIRURGIE 3'!G53</f>
        <v>21</v>
      </c>
      <c r="K61" s="163">
        <f>'LEGISLATION 2'!F53</f>
        <v>4</v>
      </c>
      <c r="L61" s="163">
        <f>'HIDAOA 3'!G53</f>
        <v>9</v>
      </c>
      <c r="M61" s="163">
        <f>'CLINIQUE 3'!N53</f>
        <v>0</v>
      </c>
      <c r="N61" s="148">
        <f t="shared" si="6"/>
        <v>95.125</v>
      </c>
      <c r="O61" s="148">
        <f t="shared" si="7"/>
        <v>3.3973214285714284</v>
      </c>
      <c r="P61" s="146" t="str">
        <f t="shared" si="8"/>
        <v>ajournee</v>
      </c>
      <c r="Q61" s="146" t="str">
        <f t="shared" si="9"/>
        <v>juin</v>
      </c>
      <c r="R61" s="146">
        <f t="shared" si="10"/>
        <v>0</v>
      </c>
      <c r="S61" s="146">
        <f t="shared" si="11"/>
        <v>1</v>
      </c>
      <c r="T61" s="146">
        <f t="shared" si="12"/>
        <v>1</v>
      </c>
      <c r="U61" s="146">
        <f t="shared" si="13"/>
        <v>1</v>
      </c>
      <c r="V61" s="146">
        <f t="shared" si="14"/>
        <v>0</v>
      </c>
      <c r="W61" s="146">
        <f t="shared" si="15"/>
        <v>1</v>
      </c>
      <c r="X61" s="146">
        <f t="shared" si="16"/>
        <v>0</v>
      </c>
      <c r="Y61" s="146">
        <f t="shared" si="17"/>
        <v>1</v>
      </c>
      <c r="Z61" s="146">
        <f t="shared" si="18"/>
        <v>1</v>
      </c>
      <c r="AA61" s="17">
        <f t="shared" si="19"/>
        <v>1</v>
      </c>
      <c r="AB61" s="91" t="str">
        <f>'REPRODUCTION 3'!M53</f>
        <v>Juin</v>
      </c>
      <c r="AC61" s="91" t="str">
        <f>'RUMINANTS 3'!M53</f>
        <v>Juin</v>
      </c>
      <c r="AD61" s="91" t="str">
        <f>'TOXICOLOGIE 2'!L53</f>
        <v>Juin</v>
      </c>
      <c r="AE61" s="91" t="str">
        <f>'INFECTIEUX 3'!M53</f>
        <v>Juin</v>
      </c>
      <c r="AF61" s="91" t="str">
        <f>'AVIARE 3'!M53</f>
        <v>Juin</v>
      </c>
      <c r="AG61" s="91" t="str">
        <f>'EQUINE 3'!M53</f>
        <v>Juin</v>
      </c>
      <c r="AH61" s="91" t="str">
        <f>'CHIRURGIE 3'!M53</f>
        <v>Juin</v>
      </c>
      <c r="AI61" s="91" t="str">
        <f>'LEGISLATION 2'!L53</f>
        <v>Juin</v>
      </c>
      <c r="AJ61" s="91" t="str">
        <f>'HIDAOA 3'!M53</f>
        <v>Juin</v>
      </c>
      <c r="AK61" s="91" t="str">
        <f>'CLINIQUE 3'!T53</f>
        <v>Juin</v>
      </c>
    </row>
    <row r="62" spans="1:37">
      <c r="A62" s="146">
        <v>47</v>
      </c>
      <c r="B62" s="113" t="s">
        <v>2471</v>
      </c>
      <c r="C62" s="113" t="s">
        <v>2472</v>
      </c>
      <c r="D62" s="163">
        <f>'REPRODUCTION 3'!G54</f>
        <v>22.5</v>
      </c>
      <c r="E62" s="163">
        <f>'RUMINANTS 3'!G54</f>
        <v>6</v>
      </c>
      <c r="F62" s="163">
        <f>'TOXICOLOGIE 2'!F54</f>
        <v>0</v>
      </c>
      <c r="G62" s="163">
        <f>'INFECTIEUX 3'!G54</f>
        <v>21</v>
      </c>
      <c r="H62" s="163">
        <f>'AVIARE 3'!G54</f>
        <v>18.75</v>
      </c>
      <c r="I62" s="163">
        <f>'EQUINE 3'!G54</f>
        <v>19.5</v>
      </c>
      <c r="J62" s="163">
        <f>'CHIRURGIE 3'!G54</f>
        <v>19.5</v>
      </c>
      <c r="K62" s="163">
        <f>'LEGISLATION 2'!F54</f>
        <v>22</v>
      </c>
      <c r="L62" s="163">
        <f>'HIDAOA 3'!G54</f>
        <v>21</v>
      </c>
      <c r="M62" s="163">
        <f>'CLINIQUE 3'!N54</f>
        <v>0</v>
      </c>
      <c r="N62" s="148">
        <f t="shared" si="6"/>
        <v>150.25</v>
      </c>
      <c r="O62" s="148">
        <f t="shared" si="7"/>
        <v>5.3660714285714288</v>
      </c>
      <c r="P62" s="146" t="str">
        <f t="shared" si="8"/>
        <v>ajournee</v>
      </c>
      <c r="Q62" s="146" t="str">
        <f t="shared" si="9"/>
        <v>juin</v>
      </c>
      <c r="R62" s="146">
        <f t="shared" si="10"/>
        <v>0</v>
      </c>
      <c r="S62" s="146">
        <f t="shared" si="11"/>
        <v>1</v>
      </c>
      <c r="T62" s="146">
        <f t="shared" si="12"/>
        <v>1</v>
      </c>
      <c r="U62" s="146">
        <f t="shared" si="13"/>
        <v>0</v>
      </c>
      <c r="V62" s="146">
        <f t="shared" si="14"/>
        <v>0</v>
      </c>
      <c r="W62" s="146">
        <f t="shared" si="15"/>
        <v>0</v>
      </c>
      <c r="X62" s="146">
        <f t="shared" si="16"/>
        <v>0</v>
      </c>
      <c r="Y62" s="146">
        <f t="shared" si="17"/>
        <v>0</v>
      </c>
      <c r="Z62" s="146">
        <f t="shared" si="18"/>
        <v>0</v>
      </c>
      <c r="AA62" s="17">
        <f t="shared" si="19"/>
        <v>1</v>
      </c>
      <c r="AB62" s="91" t="str">
        <f>'REPRODUCTION 3'!M54</f>
        <v>Juin</v>
      </c>
      <c r="AC62" s="91" t="str">
        <f>'RUMINANTS 3'!M54</f>
        <v>Juin</v>
      </c>
      <c r="AD62" s="91" t="str">
        <f>'TOXICOLOGIE 2'!L54</f>
        <v>Juin</v>
      </c>
      <c r="AE62" s="91" t="str">
        <f>'INFECTIEUX 3'!M54</f>
        <v>Juin</v>
      </c>
      <c r="AF62" s="91" t="str">
        <f>'AVIARE 3'!M54</f>
        <v>Juin</v>
      </c>
      <c r="AG62" s="91" t="str">
        <f>'EQUINE 3'!M54</f>
        <v>Juin</v>
      </c>
      <c r="AH62" s="91" t="str">
        <f>'CHIRURGIE 3'!M54</f>
        <v>Juin</v>
      </c>
      <c r="AI62" s="91" t="str">
        <f>'LEGISLATION 2'!L54</f>
        <v>Juin</v>
      </c>
      <c r="AJ62" s="91" t="str">
        <f>'HIDAOA 3'!M54</f>
        <v>Juin</v>
      </c>
      <c r="AK62" s="91" t="str">
        <f>'CLINIQUE 3'!T54</f>
        <v>Juin</v>
      </c>
    </row>
    <row r="63" spans="1:37">
      <c r="A63" s="146">
        <v>48</v>
      </c>
      <c r="B63" s="113" t="s">
        <v>703</v>
      </c>
      <c r="C63" s="113" t="s">
        <v>2473</v>
      </c>
      <c r="D63" s="163">
        <f>'REPRODUCTION 3'!G55</f>
        <v>19.5</v>
      </c>
      <c r="E63" s="163">
        <f>'RUMINANTS 3'!G55</f>
        <v>8.25</v>
      </c>
      <c r="F63" s="163">
        <f>'TOXICOLOGIE 2'!F55</f>
        <v>0</v>
      </c>
      <c r="G63" s="163">
        <f>'INFECTIEUX 3'!G55</f>
        <v>4.5</v>
      </c>
      <c r="H63" s="163">
        <f>'AVIARE 3'!G55</f>
        <v>18.75</v>
      </c>
      <c r="I63" s="163">
        <f>'EQUINE 3'!G55</f>
        <v>8.625</v>
      </c>
      <c r="J63" s="163">
        <f>'CHIRURGIE 3'!G55</f>
        <v>25.5</v>
      </c>
      <c r="K63" s="163">
        <f>'LEGISLATION 2'!F55</f>
        <v>4</v>
      </c>
      <c r="L63" s="163">
        <f>'HIDAOA 3'!G55</f>
        <v>18</v>
      </c>
      <c r="M63" s="163">
        <f>'CLINIQUE 3'!N55</f>
        <v>0</v>
      </c>
      <c r="N63" s="148">
        <f t="shared" si="6"/>
        <v>107.125</v>
      </c>
      <c r="O63" s="148">
        <f t="shared" si="7"/>
        <v>3.8258928571428572</v>
      </c>
      <c r="P63" s="146" t="str">
        <f t="shared" si="8"/>
        <v>ajournee</v>
      </c>
      <c r="Q63" s="146" t="str">
        <f t="shared" si="9"/>
        <v>juin</v>
      </c>
      <c r="R63" s="146">
        <f t="shared" si="10"/>
        <v>0</v>
      </c>
      <c r="S63" s="146">
        <f t="shared" si="11"/>
        <v>1</v>
      </c>
      <c r="T63" s="146">
        <f t="shared" si="12"/>
        <v>1</v>
      </c>
      <c r="U63" s="146">
        <f t="shared" si="13"/>
        <v>1</v>
      </c>
      <c r="V63" s="146">
        <f t="shared" si="14"/>
        <v>0</v>
      </c>
      <c r="W63" s="146">
        <f t="shared" si="15"/>
        <v>1</v>
      </c>
      <c r="X63" s="146">
        <f t="shared" si="16"/>
        <v>0</v>
      </c>
      <c r="Y63" s="146">
        <f t="shared" si="17"/>
        <v>1</v>
      </c>
      <c r="Z63" s="146">
        <f t="shared" si="18"/>
        <v>0</v>
      </c>
      <c r="AA63" s="17">
        <f t="shared" si="19"/>
        <v>1</v>
      </c>
      <c r="AB63" s="91" t="str">
        <f>'REPRODUCTION 3'!M55</f>
        <v>Juin</v>
      </c>
      <c r="AC63" s="91" t="str">
        <f>'RUMINANTS 3'!M55</f>
        <v>Juin</v>
      </c>
      <c r="AD63" s="91" t="str">
        <f>'TOXICOLOGIE 2'!L55</f>
        <v>Juin</v>
      </c>
      <c r="AE63" s="91" t="str">
        <f>'INFECTIEUX 3'!M55</f>
        <v>Juin</v>
      </c>
      <c r="AF63" s="91" t="str">
        <f>'AVIARE 3'!M55</f>
        <v>Juin</v>
      </c>
      <c r="AG63" s="91" t="str">
        <f>'EQUINE 3'!M55</f>
        <v>Juin</v>
      </c>
      <c r="AH63" s="91" t="str">
        <f>'CHIRURGIE 3'!M55</f>
        <v>Juin</v>
      </c>
      <c r="AI63" s="91" t="str">
        <f>'LEGISLATION 2'!L55</f>
        <v>Juin</v>
      </c>
      <c r="AJ63" s="91" t="str">
        <f>'HIDAOA 3'!M55</f>
        <v>Juin</v>
      </c>
      <c r="AK63" s="91" t="str">
        <f>'CLINIQUE 3'!T55</f>
        <v>Juin</v>
      </c>
    </row>
    <row r="64" spans="1:37">
      <c r="A64" s="146">
        <v>49</v>
      </c>
      <c r="B64" s="113" t="s">
        <v>707</v>
      </c>
      <c r="C64" s="113" t="s">
        <v>2474</v>
      </c>
      <c r="D64" s="163">
        <f>'REPRODUCTION 3'!G56</f>
        <v>11.25</v>
      </c>
      <c r="E64" s="163">
        <f>'RUMINANTS 3'!G56</f>
        <v>8.25</v>
      </c>
      <c r="F64" s="163">
        <f>'TOXICOLOGIE 2'!F56</f>
        <v>0</v>
      </c>
      <c r="G64" s="163">
        <f>'INFECTIEUX 3'!G56</f>
        <v>2.625</v>
      </c>
      <c r="H64" s="163">
        <f>'AVIARE 3'!G56</f>
        <v>9.75</v>
      </c>
      <c r="I64" s="163">
        <f>'EQUINE 3'!G56</f>
        <v>7.5</v>
      </c>
      <c r="J64" s="163">
        <f>'CHIRURGIE 3'!G56</f>
        <v>12</v>
      </c>
      <c r="K64" s="163">
        <f>'LEGISLATION 2'!F56</f>
        <v>12</v>
      </c>
      <c r="L64" s="163">
        <f>'HIDAOA 3'!G56</f>
        <v>9.75</v>
      </c>
      <c r="M64" s="163">
        <f>'CLINIQUE 3'!N56</f>
        <v>0</v>
      </c>
      <c r="N64" s="148">
        <f t="shared" si="6"/>
        <v>73.125</v>
      </c>
      <c r="O64" s="148">
        <f t="shared" si="7"/>
        <v>2.6116071428571428</v>
      </c>
      <c r="P64" s="146" t="str">
        <f t="shared" si="8"/>
        <v>ajournee</v>
      </c>
      <c r="Q64" s="146" t="str">
        <f t="shared" si="9"/>
        <v>juin</v>
      </c>
      <c r="R64" s="146">
        <f t="shared" si="10"/>
        <v>1</v>
      </c>
      <c r="S64" s="146">
        <f t="shared" si="11"/>
        <v>1</v>
      </c>
      <c r="T64" s="146">
        <f t="shared" si="12"/>
        <v>1</v>
      </c>
      <c r="U64" s="146">
        <f t="shared" si="13"/>
        <v>1</v>
      </c>
      <c r="V64" s="146">
        <f t="shared" si="14"/>
        <v>1</v>
      </c>
      <c r="W64" s="146">
        <f t="shared" si="15"/>
        <v>1</v>
      </c>
      <c r="X64" s="146">
        <f t="shared" si="16"/>
        <v>1</v>
      </c>
      <c r="Y64" s="146">
        <f t="shared" si="17"/>
        <v>0</v>
      </c>
      <c r="Z64" s="146">
        <f t="shared" si="18"/>
        <v>1</v>
      </c>
      <c r="AA64" s="17">
        <f t="shared" si="19"/>
        <v>1</v>
      </c>
      <c r="AB64" s="91" t="str">
        <f>'REPRODUCTION 3'!M56</f>
        <v>Juin</v>
      </c>
      <c r="AC64" s="91" t="str">
        <f>'RUMINANTS 3'!M56</f>
        <v>Juin</v>
      </c>
      <c r="AD64" s="91" t="str">
        <f>'TOXICOLOGIE 2'!L56</f>
        <v>Juin</v>
      </c>
      <c r="AE64" s="91" t="str">
        <f>'INFECTIEUX 3'!M56</f>
        <v>Juin</v>
      </c>
      <c r="AF64" s="91" t="str">
        <f>'AVIARE 3'!M56</f>
        <v>Juin</v>
      </c>
      <c r="AG64" s="91" t="str">
        <f>'EQUINE 3'!M56</f>
        <v>Juin</v>
      </c>
      <c r="AH64" s="91" t="str">
        <f>'CHIRURGIE 3'!M56</f>
        <v>Juin</v>
      </c>
      <c r="AI64" s="91" t="str">
        <f>'LEGISLATION 2'!L56</f>
        <v>Juin</v>
      </c>
      <c r="AJ64" s="91" t="str">
        <f>'HIDAOA 3'!M56</f>
        <v>Juin</v>
      </c>
      <c r="AK64" s="91" t="str">
        <f>'CLINIQUE 3'!T56</f>
        <v>Juin</v>
      </c>
    </row>
    <row r="65" spans="1:37">
      <c r="A65" s="146">
        <v>50</v>
      </c>
      <c r="B65" s="113" t="s">
        <v>707</v>
      </c>
      <c r="C65" s="113" t="s">
        <v>2454</v>
      </c>
      <c r="D65" s="163">
        <f>'REPRODUCTION 3'!G57</f>
        <v>22.5</v>
      </c>
      <c r="E65" s="163">
        <f>'RUMINANTS 3'!G57</f>
        <v>7.5</v>
      </c>
      <c r="F65" s="163">
        <f>'TOXICOLOGIE 2'!F57</f>
        <v>0</v>
      </c>
      <c r="G65" s="163">
        <f>'INFECTIEUX 3'!G57</f>
        <v>3.75</v>
      </c>
      <c r="H65" s="163">
        <f>'AVIARE 3'!G57</f>
        <v>17.25</v>
      </c>
      <c r="I65" s="163">
        <f>'EQUINE 3'!G57</f>
        <v>15</v>
      </c>
      <c r="J65" s="163">
        <f>'CHIRURGIE 3'!G57</f>
        <v>21</v>
      </c>
      <c r="K65" s="163">
        <f>'LEGISLATION 2'!F57</f>
        <v>30</v>
      </c>
      <c r="L65" s="163">
        <f>'HIDAOA 3'!G57</f>
        <v>18</v>
      </c>
      <c r="M65" s="163">
        <f>'CLINIQUE 3'!N57</f>
        <v>0</v>
      </c>
      <c r="N65" s="148">
        <f t="shared" si="6"/>
        <v>135</v>
      </c>
      <c r="O65" s="148">
        <f t="shared" si="7"/>
        <v>4.8214285714285712</v>
      </c>
      <c r="P65" s="146" t="str">
        <f t="shared" si="8"/>
        <v>ajournee</v>
      </c>
      <c r="Q65" s="146" t="str">
        <f t="shared" si="9"/>
        <v>juin</v>
      </c>
      <c r="R65" s="146">
        <f t="shared" si="10"/>
        <v>0</v>
      </c>
      <c r="S65" s="146">
        <f t="shared" si="11"/>
        <v>1</v>
      </c>
      <c r="T65" s="146">
        <f t="shared" si="12"/>
        <v>1</v>
      </c>
      <c r="U65" s="146">
        <f t="shared" si="13"/>
        <v>1</v>
      </c>
      <c r="V65" s="146">
        <f t="shared" si="14"/>
        <v>0</v>
      </c>
      <c r="W65" s="146">
        <f t="shared" si="15"/>
        <v>0</v>
      </c>
      <c r="X65" s="146">
        <f t="shared" si="16"/>
        <v>0</v>
      </c>
      <c r="Y65" s="146">
        <f t="shared" si="17"/>
        <v>0</v>
      </c>
      <c r="Z65" s="146">
        <f t="shared" si="18"/>
        <v>0</v>
      </c>
      <c r="AA65" s="17">
        <f t="shared" si="19"/>
        <v>1</v>
      </c>
      <c r="AB65" s="91" t="str">
        <f>'REPRODUCTION 3'!M57</f>
        <v>Juin</v>
      </c>
      <c r="AC65" s="91" t="str">
        <f>'RUMINANTS 3'!M57</f>
        <v>Juin</v>
      </c>
      <c r="AD65" s="91" t="str">
        <f>'TOXICOLOGIE 2'!L57</f>
        <v>Juin</v>
      </c>
      <c r="AE65" s="91" t="str">
        <f>'INFECTIEUX 3'!M57</f>
        <v>Juin</v>
      </c>
      <c r="AF65" s="91" t="str">
        <f>'AVIARE 3'!M57</f>
        <v>Juin</v>
      </c>
      <c r="AG65" s="91" t="str">
        <f>'EQUINE 3'!M57</f>
        <v>Juin</v>
      </c>
      <c r="AH65" s="91" t="str">
        <f>'CHIRURGIE 3'!M57</f>
        <v>Juin</v>
      </c>
      <c r="AI65" s="91" t="str">
        <f>'LEGISLATION 2'!L57</f>
        <v>Juin</v>
      </c>
      <c r="AJ65" s="91" t="str">
        <f>'HIDAOA 3'!M57</f>
        <v>Juin</v>
      </c>
      <c r="AK65" s="91" t="str">
        <f>'CLINIQUE 3'!T57</f>
        <v>Juin</v>
      </c>
    </row>
    <row r="66" spans="1:37">
      <c r="A66" s="146">
        <v>51</v>
      </c>
      <c r="B66" s="113" t="s">
        <v>2475</v>
      </c>
      <c r="C66" s="113" t="s">
        <v>2432</v>
      </c>
      <c r="D66" s="163">
        <f>'REPRODUCTION 3'!G58</f>
        <v>16.5</v>
      </c>
      <c r="E66" s="163">
        <f>'RUMINANTS 3'!G58</f>
        <v>6</v>
      </c>
      <c r="F66" s="163">
        <f>'TOXICOLOGIE 2'!F58</f>
        <v>0</v>
      </c>
      <c r="G66" s="163">
        <f>'INFECTIEUX 3'!G58</f>
        <v>7.5</v>
      </c>
      <c r="H66" s="163">
        <f>'AVIARE 3'!G58</f>
        <v>18.75</v>
      </c>
      <c r="I66" s="163">
        <f>'EQUINE 3'!G58</f>
        <v>12</v>
      </c>
      <c r="J66" s="163">
        <f>'CHIRURGIE 3'!G58</f>
        <v>16.5</v>
      </c>
      <c r="K66" s="163">
        <f>'LEGISLATION 2'!F58</f>
        <v>22</v>
      </c>
      <c r="L66" s="163">
        <f>'HIDAOA 3'!G58</f>
        <v>12</v>
      </c>
      <c r="M66" s="163">
        <f>'CLINIQUE 3'!N58</f>
        <v>0</v>
      </c>
      <c r="N66" s="148">
        <f t="shared" si="6"/>
        <v>111.25</v>
      </c>
      <c r="O66" s="148">
        <f t="shared" si="7"/>
        <v>3.9732142857142856</v>
      </c>
      <c r="P66" s="146" t="str">
        <f t="shared" si="8"/>
        <v>ajournee</v>
      </c>
      <c r="Q66" s="146" t="str">
        <f t="shared" si="9"/>
        <v>juin</v>
      </c>
      <c r="R66" s="146">
        <f t="shared" si="10"/>
        <v>0</v>
      </c>
      <c r="S66" s="146">
        <f t="shared" si="11"/>
        <v>1</v>
      </c>
      <c r="T66" s="146">
        <f t="shared" si="12"/>
        <v>1</v>
      </c>
      <c r="U66" s="146">
        <f t="shared" si="13"/>
        <v>1</v>
      </c>
      <c r="V66" s="146">
        <f t="shared" si="14"/>
        <v>0</v>
      </c>
      <c r="W66" s="146">
        <f t="shared" si="15"/>
        <v>1</v>
      </c>
      <c r="X66" s="146">
        <f t="shared" si="16"/>
        <v>0</v>
      </c>
      <c r="Y66" s="146">
        <f t="shared" si="17"/>
        <v>0</v>
      </c>
      <c r="Z66" s="146">
        <f t="shared" si="18"/>
        <v>1</v>
      </c>
      <c r="AA66" s="17">
        <f t="shared" si="19"/>
        <v>1</v>
      </c>
      <c r="AB66" s="91" t="str">
        <f>'REPRODUCTION 3'!M58</f>
        <v>Juin</v>
      </c>
      <c r="AC66" s="91" t="str">
        <f>'RUMINANTS 3'!M58</f>
        <v>Juin</v>
      </c>
      <c r="AD66" s="91" t="str">
        <f>'TOXICOLOGIE 2'!L58</f>
        <v>Juin</v>
      </c>
      <c r="AE66" s="91" t="str">
        <f>'INFECTIEUX 3'!M58</f>
        <v>Juin</v>
      </c>
      <c r="AF66" s="91" t="str">
        <f>'AVIARE 3'!M58</f>
        <v>Juin</v>
      </c>
      <c r="AG66" s="91" t="str">
        <f>'EQUINE 3'!M58</f>
        <v>Juin</v>
      </c>
      <c r="AH66" s="91" t="str">
        <f>'CHIRURGIE 3'!M58</f>
        <v>Juin</v>
      </c>
      <c r="AI66" s="91" t="str">
        <f>'LEGISLATION 2'!L58</f>
        <v>Juin</v>
      </c>
      <c r="AJ66" s="91" t="str">
        <f>'HIDAOA 3'!M58</f>
        <v>Juin</v>
      </c>
      <c r="AK66" s="91" t="str">
        <f>'CLINIQUE 3'!T58</f>
        <v>Juin</v>
      </c>
    </row>
    <row r="67" spans="1:37" s="111" customFormat="1">
      <c r="A67" s="146">
        <v>52</v>
      </c>
      <c r="B67" s="113" t="s">
        <v>721</v>
      </c>
      <c r="C67" s="113" t="s">
        <v>2476</v>
      </c>
      <c r="D67" s="163">
        <f>'REPRODUCTION 3'!G59</f>
        <v>15</v>
      </c>
      <c r="E67" s="163">
        <f>'RUMINANTS 3'!G59</f>
        <v>11.25</v>
      </c>
      <c r="F67" s="163">
        <f>'TOXICOLOGIE 2'!F59</f>
        <v>0</v>
      </c>
      <c r="G67" s="163">
        <f>'INFECTIEUX 3'!G59</f>
        <v>9.75</v>
      </c>
      <c r="H67" s="163">
        <f>'AVIARE 3'!G59</f>
        <v>13.5</v>
      </c>
      <c r="I67" s="163">
        <f>'EQUINE 3'!G59</f>
        <v>9.75</v>
      </c>
      <c r="J67" s="163">
        <f>'CHIRURGIE 3'!G59</f>
        <v>16.5</v>
      </c>
      <c r="K67" s="163">
        <f>'LEGISLATION 2'!F59</f>
        <v>32</v>
      </c>
      <c r="L67" s="163">
        <f>'HIDAOA 3'!G59</f>
        <v>22.5</v>
      </c>
      <c r="M67" s="163">
        <f>'CLINIQUE 3'!N59</f>
        <v>0</v>
      </c>
      <c r="N67" s="148">
        <f t="shared" si="6"/>
        <v>130.25</v>
      </c>
      <c r="O67" s="148">
        <f t="shared" si="7"/>
        <v>4.6517857142857144</v>
      </c>
      <c r="P67" s="146" t="str">
        <f t="shared" si="8"/>
        <v>ajournee</v>
      </c>
      <c r="Q67" s="146" t="str">
        <f t="shared" si="9"/>
        <v>juin</v>
      </c>
      <c r="R67" s="146">
        <f t="shared" si="10"/>
        <v>0</v>
      </c>
      <c r="S67" s="146">
        <f t="shared" si="11"/>
        <v>1</v>
      </c>
      <c r="T67" s="146">
        <f t="shared" si="12"/>
        <v>1</v>
      </c>
      <c r="U67" s="146">
        <f t="shared" si="13"/>
        <v>1</v>
      </c>
      <c r="V67" s="146">
        <f t="shared" si="14"/>
        <v>1</v>
      </c>
      <c r="W67" s="146">
        <f t="shared" si="15"/>
        <v>1</v>
      </c>
      <c r="X67" s="146">
        <f t="shared" si="16"/>
        <v>0</v>
      </c>
      <c r="Y67" s="146">
        <f t="shared" si="17"/>
        <v>0</v>
      </c>
      <c r="Z67" s="146">
        <f t="shared" si="18"/>
        <v>0</v>
      </c>
      <c r="AA67" s="17">
        <f t="shared" si="19"/>
        <v>1</v>
      </c>
      <c r="AB67" s="91" t="str">
        <f>'REPRODUCTION 3'!M59</f>
        <v>Juin</v>
      </c>
      <c r="AC67" s="91" t="str">
        <f>'RUMINANTS 3'!M59</f>
        <v>Juin</v>
      </c>
      <c r="AD67" s="91" t="str">
        <f>'TOXICOLOGIE 2'!L59</f>
        <v>Juin</v>
      </c>
      <c r="AE67" s="91" t="str">
        <f>'INFECTIEUX 3'!M59</f>
        <v>Juin</v>
      </c>
      <c r="AF67" s="91" t="str">
        <f>'AVIARE 3'!M59</f>
        <v>Juin</v>
      </c>
      <c r="AG67" s="91" t="str">
        <f>'EQUINE 3'!M59</f>
        <v>Juin</v>
      </c>
      <c r="AH67" s="91" t="str">
        <f>'CHIRURGIE 3'!M59</f>
        <v>Juin</v>
      </c>
      <c r="AI67" s="91" t="str">
        <f>'LEGISLATION 2'!L59</f>
        <v>Juin</v>
      </c>
      <c r="AJ67" s="91" t="str">
        <f>'HIDAOA 3'!M59</f>
        <v>Juin</v>
      </c>
      <c r="AK67" s="91" t="str">
        <f>'CLINIQUE 3'!T59</f>
        <v>Juin</v>
      </c>
    </row>
    <row r="68" spans="1:37" s="111" customFormat="1">
      <c r="A68" s="146">
        <v>53</v>
      </c>
      <c r="B68" s="113" t="s">
        <v>2477</v>
      </c>
      <c r="C68" s="113" t="s">
        <v>2478</v>
      </c>
      <c r="D68" s="163">
        <f>'REPRODUCTION 3'!G60</f>
        <v>11.25</v>
      </c>
      <c r="E68" s="163">
        <f>'RUMINANTS 3'!G60</f>
        <v>8.25</v>
      </c>
      <c r="F68" s="163">
        <f>'TOXICOLOGIE 2'!F60</f>
        <v>0</v>
      </c>
      <c r="G68" s="163">
        <f>'INFECTIEUX 3'!G60</f>
        <v>4.5</v>
      </c>
      <c r="H68" s="163">
        <f>'AVIARE 3'!G60</f>
        <v>18.75</v>
      </c>
      <c r="I68" s="163">
        <f>'EQUINE 3'!G60</f>
        <v>12.75</v>
      </c>
      <c r="J68" s="163">
        <f>'CHIRURGIE 3'!G60</f>
        <v>19.5</v>
      </c>
      <c r="K68" s="163">
        <f>'LEGISLATION 2'!F60</f>
        <v>24</v>
      </c>
      <c r="L68" s="163">
        <f>'HIDAOA 3'!G60</f>
        <v>14.25</v>
      </c>
      <c r="M68" s="163">
        <f>'CLINIQUE 3'!N60</f>
        <v>0</v>
      </c>
      <c r="N68" s="148">
        <f t="shared" si="6"/>
        <v>113.25</v>
      </c>
      <c r="O68" s="148">
        <f t="shared" si="7"/>
        <v>4.0446428571428568</v>
      </c>
      <c r="P68" s="146" t="str">
        <f t="shared" si="8"/>
        <v>ajournee</v>
      </c>
      <c r="Q68" s="146" t="str">
        <f t="shared" si="9"/>
        <v>juin</v>
      </c>
      <c r="R68" s="146">
        <f t="shared" si="10"/>
        <v>1</v>
      </c>
      <c r="S68" s="146">
        <f t="shared" si="11"/>
        <v>1</v>
      </c>
      <c r="T68" s="146">
        <f t="shared" si="12"/>
        <v>1</v>
      </c>
      <c r="U68" s="146">
        <f t="shared" si="13"/>
        <v>1</v>
      </c>
      <c r="V68" s="146">
        <f t="shared" si="14"/>
        <v>0</v>
      </c>
      <c r="W68" s="146">
        <f t="shared" si="15"/>
        <v>1</v>
      </c>
      <c r="X68" s="146">
        <f t="shared" si="16"/>
        <v>0</v>
      </c>
      <c r="Y68" s="146">
        <f t="shared" si="17"/>
        <v>0</v>
      </c>
      <c r="Z68" s="146">
        <f t="shared" si="18"/>
        <v>1</v>
      </c>
      <c r="AA68" s="17">
        <f t="shared" si="19"/>
        <v>1</v>
      </c>
      <c r="AB68" s="91" t="str">
        <f>'REPRODUCTION 3'!M60</f>
        <v>Juin</v>
      </c>
      <c r="AC68" s="91" t="str">
        <f>'RUMINANTS 3'!M60</f>
        <v>Juin</v>
      </c>
      <c r="AD68" s="91" t="str">
        <f>'TOXICOLOGIE 2'!L60</f>
        <v>Juin</v>
      </c>
      <c r="AE68" s="91" t="str">
        <f>'INFECTIEUX 3'!M60</f>
        <v>Juin</v>
      </c>
      <c r="AF68" s="91" t="str">
        <f>'AVIARE 3'!M60</f>
        <v>Juin</v>
      </c>
      <c r="AG68" s="91" t="str">
        <f>'EQUINE 3'!M60</f>
        <v>Juin</v>
      </c>
      <c r="AH68" s="91" t="str">
        <f>'CHIRURGIE 3'!M60</f>
        <v>Juin</v>
      </c>
      <c r="AI68" s="91" t="str">
        <f>'LEGISLATION 2'!L60</f>
        <v>Juin</v>
      </c>
      <c r="AJ68" s="91" t="str">
        <f>'HIDAOA 3'!M60</f>
        <v>Juin</v>
      </c>
      <c r="AK68" s="91" t="str">
        <f>'CLINIQUE 3'!T60</f>
        <v>Juin</v>
      </c>
    </row>
    <row r="69" spans="1:37">
      <c r="A69" s="146">
        <v>54</v>
      </c>
      <c r="B69" s="113" t="s">
        <v>731</v>
      </c>
      <c r="C69" s="113" t="s">
        <v>2479</v>
      </c>
      <c r="D69" s="163">
        <f>'REPRODUCTION 3'!G61</f>
        <v>23.25</v>
      </c>
      <c r="E69" s="163">
        <f>'RUMINANTS 3'!G61</f>
        <v>9</v>
      </c>
      <c r="F69" s="163">
        <f>'TOXICOLOGIE 2'!F61</f>
        <v>0</v>
      </c>
      <c r="G69" s="163">
        <f>'INFECTIEUX 3'!G61</f>
        <v>18</v>
      </c>
      <c r="H69" s="163">
        <f>'AVIARE 3'!G61</f>
        <v>19.5</v>
      </c>
      <c r="I69" s="163">
        <f>'EQUINE 3'!G61</f>
        <v>19.5</v>
      </c>
      <c r="J69" s="163">
        <f>'CHIRURGIE 3'!G61</f>
        <v>24</v>
      </c>
      <c r="K69" s="163">
        <f>'LEGISLATION 2'!F61</f>
        <v>24</v>
      </c>
      <c r="L69" s="163">
        <f>'HIDAOA 3'!G61</f>
        <v>28.125</v>
      </c>
      <c r="M69" s="163">
        <f>'CLINIQUE 3'!N61</f>
        <v>0</v>
      </c>
      <c r="N69" s="148">
        <f t="shared" si="6"/>
        <v>165.375</v>
      </c>
      <c r="O69" s="148">
        <f t="shared" si="7"/>
        <v>5.90625</v>
      </c>
      <c r="P69" s="146" t="str">
        <f t="shared" si="8"/>
        <v>ajournee</v>
      </c>
      <c r="Q69" s="146" t="str">
        <f t="shared" si="9"/>
        <v>juin</v>
      </c>
      <c r="R69" s="146">
        <f t="shared" si="10"/>
        <v>0</v>
      </c>
      <c r="S69" s="146">
        <f t="shared" si="11"/>
        <v>1</v>
      </c>
      <c r="T69" s="146">
        <f t="shared" si="12"/>
        <v>1</v>
      </c>
      <c r="U69" s="146">
        <f t="shared" si="13"/>
        <v>0</v>
      </c>
      <c r="V69" s="146">
        <f t="shared" si="14"/>
        <v>0</v>
      </c>
      <c r="W69" s="146">
        <f t="shared" si="15"/>
        <v>0</v>
      </c>
      <c r="X69" s="146">
        <f t="shared" si="16"/>
        <v>0</v>
      </c>
      <c r="Y69" s="146">
        <f t="shared" si="17"/>
        <v>0</v>
      </c>
      <c r="Z69" s="146">
        <f t="shared" si="18"/>
        <v>0</v>
      </c>
      <c r="AA69" s="17">
        <f t="shared" si="19"/>
        <v>1</v>
      </c>
      <c r="AB69" s="91" t="str">
        <f>'REPRODUCTION 3'!M61</f>
        <v>Juin</v>
      </c>
      <c r="AC69" s="91" t="str">
        <f>'RUMINANTS 3'!M61</f>
        <v>Juin</v>
      </c>
      <c r="AD69" s="91" t="str">
        <f>'TOXICOLOGIE 2'!L61</f>
        <v>Juin</v>
      </c>
      <c r="AE69" s="91" t="str">
        <f>'INFECTIEUX 3'!M61</f>
        <v>Juin</v>
      </c>
      <c r="AF69" s="91" t="str">
        <f>'AVIARE 3'!M61</f>
        <v>Juin</v>
      </c>
      <c r="AG69" s="91" t="str">
        <f>'EQUINE 3'!M61</f>
        <v>Juin</v>
      </c>
      <c r="AH69" s="91" t="str">
        <f>'CHIRURGIE 3'!M61</f>
        <v>Juin</v>
      </c>
      <c r="AI69" s="91" t="str">
        <f>'LEGISLATION 2'!L61</f>
        <v>Juin</v>
      </c>
      <c r="AJ69" s="91" t="str">
        <f>'HIDAOA 3'!M61</f>
        <v>Juin</v>
      </c>
      <c r="AK69" s="91" t="str">
        <f>'CLINIQUE 3'!T61</f>
        <v>Juin</v>
      </c>
    </row>
    <row r="70" spans="1:37">
      <c r="A70" s="146">
        <v>55</v>
      </c>
      <c r="B70" s="113" t="s">
        <v>736</v>
      </c>
      <c r="C70" s="113" t="s">
        <v>2480</v>
      </c>
      <c r="D70" s="163">
        <f>'REPRODUCTION 3'!G62</f>
        <v>21.75</v>
      </c>
      <c r="E70" s="163">
        <f>'RUMINANTS 3'!G62</f>
        <v>12.75</v>
      </c>
      <c r="F70" s="163">
        <f>'TOXICOLOGIE 2'!F62</f>
        <v>0</v>
      </c>
      <c r="G70" s="163">
        <f>'INFECTIEUX 3'!G62</f>
        <v>3.75</v>
      </c>
      <c r="H70" s="163">
        <f>'AVIARE 3'!G62</f>
        <v>18</v>
      </c>
      <c r="I70" s="163">
        <f>'EQUINE 3'!G62</f>
        <v>15</v>
      </c>
      <c r="J70" s="163">
        <f>'CHIRURGIE 3'!G62</f>
        <v>24</v>
      </c>
      <c r="K70" s="163">
        <f>'LEGISLATION 2'!F62</f>
        <v>24</v>
      </c>
      <c r="L70" s="163">
        <f>'HIDAOA 3'!G62</f>
        <v>18</v>
      </c>
      <c r="M70" s="163">
        <f>'CLINIQUE 3'!N62</f>
        <v>0</v>
      </c>
      <c r="N70" s="148">
        <f t="shared" si="6"/>
        <v>137.25</v>
      </c>
      <c r="O70" s="148">
        <f t="shared" si="7"/>
        <v>4.9017857142857144</v>
      </c>
      <c r="P70" s="146" t="str">
        <f t="shared" si="8"/>
        <v>ajournee</v>
      </c>
      <c r="Q70" s="146" t="str">
        <f t="shared" si="9"/>
        <v>juin</v>
      </c>
      <c r="R70" s="146">
        <f t="shared" si="10"/>
        <v>0</v>
      </c>
      <c r="S70" s="146">
        <f t="shared" si="11"/>
        <v>1</v>
      </c>
      <c r="T70" s="146">
        <f t="shared" si="12"/>
        <v>1</v>
      </c>
      <c r="U70" s="146">
        <f t="shared" si="13"/>
        <v>1</v>
      </c>
      <c r="V70" s="146">
        <f t="shared" si="14"/>
        <v>0</v>
      </c>
      <c r="W70" s="146">
        <f t="shared" si="15"/>
        <v>0</v>
      </c>
      <c r="X70" s="146">
        <f t="shared" si="16"/>
        <v>0</v>
      </c>
      <c r="Y70" s="146">
        <f t="shared" si="17"/>
        <v>0</v>
      </c>
      <c r="Z70" s="146">
        <f t="shared" si="18"/>
        <v>0</v>
      </c>
      <c r="AA70" s="17">
        <f t="shared" si="19"/>
        <v>1</v>
      </c>
      <c r="AB70" s="91" t="str">
        <f>'REPRODUCTION 3'!M62</f>
        <v>Juin</v>
      </c>
      <c r="AC70" s="91" t="str">
        <f>'RUMINANTS 3'!M62</f>
        <v>Juin</v>
      </c>
      <c r="AD70" s="91" t="str">
        <f>'TOXICOLOGIE 2'!L62</f>
        <v>Juin</v>
      </c>
      <c r="AE70" s="91" t="str">
        <f>'INFECTIEUX 3'!M62</f>
        <v>Juin</v>
      </c>
      <c r="AF70" s="91" t="str">
        <f>'AVIARE 3'!M62</f>
        <v>Juin</v>
      </c>
      <c r="AG70" s="91" t="str">
        <f>'EQUINE 3'!M62</f>
        <v>Juin</v>
      </c>
      <c r="AH70" s="91" t="str">
        <f>'CHIRURGIE 3'!M62</f>
        <v>Juin</v>
      </c>
      <c r="AI70" s="91" t="str">
        <f>'LEGISLATION 2'!L62</f>
        <v>Juin</v>
      </c>
      <c r="AJ70" s="91" t="str">
        <f>'HIDAOA 3'!M62</f>
        <v>Juin</v>
      </c>
      <c r="AK70" s="91" t="str">
        <f>'CLINIQUE 3'!T62</f>
        <v>Juin</v>
      </c>
    </row>
    <row r="71" spans="1:37">
      <c r="A71" s="146">
        <v>56</v>
      </c>
      <c r="B71" s="113" t="s">
        <v>740</v>
      </c>
      <c r="C71" s="113" t="s">
        <v>2481</v>
      </c>
      <c r="D71" s="163">
        <f>'REPRODUCTION 3'!G63</f>
        <v>6.75</v>
      </c>
      <c r="E71" s="163">
        <f>'RUMINANTS 3'!G63</f>
        <v>6</v>
      </c>
      <c r="F71" s="163">
        <f>'TOXICOLOGIE 2'!F63</f>
        <v>0</v>
      </c>
      <c r="G71" s="163">
        <f>'INFECTIEUX 3'!G63</f>
        <v>1.5</v>
      </c>
      <c r="H71" s="163">
        <f>'AVIARE 3'!G63</f>
        <v>11.25</v>
      </c>
      <c r="I71" s="163">
        <f>'EQUINE 3'!G63</f>
        <v>6</v>
      </c>
      <c r="J71" s="163">
        <f>'CHIRURGIE 3'!G63</f>
        <v>12</v>
      </c>
      <c r="K71" s="163">
        <f>'LEGISLATION 2'!F63</f>
        <v>20</v>
      </c>
      <c r="L71" s="163">
        <f>'HIDAOA 3'!G63</f>
        <v>9</v>
      </c>
      <c r="M71" s="163">
        <f>'CLINIQUE 3'!N63</f>
        <v>0</v>
      </c>
      <c r="N71" s="148">
        <f t="shared" si="6"/>
        <v>72.5</v>
      </c>
      <c r="O71" s="148">
        <f t="shared" si="7"/>
        <v>2.5892857142857144</v>
      </c>
      <c r="P71" s="146" t="str">
        <f t="shared" si="8"/>
        <v>ajournee</v>
      </c>
      <c r="Q71" s="146" t="str">
        <f t="shared" si="9"/>
        <v>juin</v>
      </c>
      <c r="R71" s="146">
        <f t="shared" si="10"/>
        <v>1</v>
      </c>
      <c r="S71" s="146">
        <f t="shared" si="11"/>
        <v>1</v>
      </c>
      <c r="T71" s="146">
        <f t="shared" si="12"/>
        <v>1</v>
      </c>
      <c r="U71" s="146">
        <f t="shared" si="13"/>
        <v>1</v>
      </c>
      <c r="V71" s="146">
        <f t="shared" si="14"/>
        <v>1</v>
      </c>
      <c r="W71" s="146">
        <f t="shared" si="15"/>
        <v>1</v>
      </c>
      <c r="X71" s="146">
        <f t="shared" si="16"/>
        <v>1</v>
      </c>
      <c r="Y71" s="146">
        <f t="shared" si="17"/>
        <v>0</v>
      </c>
      <c r="Z71" s="146">
        <f t="shared" si="18"/>
        <v>1</v>
      </c>
      <c r="AA71" s="17">
        <f t="shared" si="19"/>
        <v>1</v>
      </c>
      <c r="AB71" s="91" t="str">
        <f>'REPRODUCTION 3'!M63</f>
        <v>Juin</v>
      </c>
      <c r="AC71" s="91" t="str">
        <f>'RUMINANTS 3'!M63</f>
        <v>Juin</v>
      </c>
      <c r="AD71" s="91" t="str">
        <f>'TOXICOLOGIE 2'!L63</f>
        <v>Juin</v>
      </c>
      <c r="AE71" s="91" t="str">
        <f>'INFECTIEUX 3'!M63</f>
        <v>Juin</v>
      </c>
      <c r="AF71" s="91" t="str">
        <f>'AVIARE 3'!M63</f>
        <v>Juin</v>
      </c>
      <c r="AG71" s="91" t="str">
        <f>'EQUINE 3'!M63</f>
        <v>Juin</v>
      </c>
      <c r="AH71" s="91" t="str">
        <f>'CHIRURGIE 3'!M63</f>
        <v>Juin</v>
      </c>
      <c r="AI71" s="91" t="str">
        <f>'LEGISLATION 2'!L63</f>
        <v>Juin</v>
      </c>
      <c r="AJ71" s="91" t="str">
        <f>'HIDAOA 3'!M63</f>
        <v>Juin</v>
      </c>
      <c r="AK71" s="91" t="str">
        <f>'CLINIQUE 3'!T63</f>
        <v>Juin</v>
      </c>
    </row>
    <row r="72" spans="1:37">
      <c r="A72" s="146">
        <v>57</v>
      </c>
      <c r="B72" s="113" t="s">
        <v>2482</v>
      </c>
      <c r="C72" s="113" t="s">
        <v>2483</v>
      </c>
      <c r="D72" s="163">
        <f>'REPRODUCTION 3'!G64</f>
        <v>12</v>
      </c>
      <c r="E72" s="163">
        <f>'RUMINANTS 3'!G64</f>
        <v>12.75</v>
      </c>
      <c r="F72" s="163">
        <f>'TOXICOLOGIE 2'!F64</f>
        <v>0</v>
      </c>
      <c r="G72" s="163">
        <f>'INFECTIEUX 3'!G64</f>
        <v>3.75</v>
      </c>
      <c r="H72" s="163">
        <f>'AVIARE 3'!G64</f>
        <v>16.5</v>
      </c>
      <c r="I72" s="163">
        <f>'EQUINE 3'!G64</f>
        <v>10.5</v>
      </c>
      <c r="J72" s="163">
        <f>'CHIRURGIE 3'!G64</f>
        <v>16.5</v>
      </c>
      <c r="K72" s="163">
        <f>'LEGISLATION 2'!F64</f>
        <v>28</v>
      </c>
      <c r="L72" s="163">
        <f>'HIDAOA 3'!G64</f>
        <v>11.25</v>
      </c>
      <c r="M72" s="163">
        <f>'CLINIQUE 3'!N64</f>
        <v>0</v>
      </c>
      <c r="N72" s="148">
        <f t="shared" si="6"/>
        <v>111.25</v>
      </c>
      <c r="O72" s="148">
        <f t="shared" si="7"/>
        <v>3.9732142857142856</v>
      </c>
      <c r="P72" s="146" t="str">
        <f t="shared" si="8"/>
        <v>ajournee</v>
      </c>
      <c r="Q72" s="146" t="str">
        <f t="shared" si="9"/>
        <v>juin</v>
      </c>
      <c r="R72" s="146">
        <f t="shared" si="10"/>
        <v>1</v>
      </c>
      <c r="S72" s="146">
        <f t="shared" si="11"/>
        <v>1</v>
      </c>
      <c r="T72" s="146">
        <f t="shared" si="12"/>
        <v>1</v>
      </c>
      <c r="U72" s="146">
        <f t="shared" si="13"/>
        <v>1</v>
      </c>
      <c r="V72" s="146">
        <f t="shared" si="14"/>
        <v>0</v>
      </c>
      <c r="W72" s="146">
        <f t="shared" si="15"/>
        <v>1</v>
      </c>
      <c r="X72" s="146">
        <f t="shared" si="16"/>
        <v>0</v>
      </c>
      <c r="Y72" s="146">
        <f t="shared" si="17"/>
        <v>0</v>
      </c>
      <c r="Z72" s="146">
        <f t="shared" si="18"/>
        <v>1</v>
      </c>
      <c r="AA72" s="17">
        <f t="shared" si="19"/>
        <v>1</v>
      </c>
      <c r="AB72" s="91" t="str">
        <f>'REPRODUCTION 3'!M64</f>
        <v>Juin</v>
      </c>
      <c r="AC72" s="91" t="str">
        <f>'RUMINANTS 3'!M64</f>
        <v>Juin</v>
      </c>
      <c r="AD72" s="91" t="str">
        <f>'TOXICOLOGIE 2'!L64</f>
        <v>Juin</v>
      </c>
      <c r="AE72" s="91" t="str">
        <f>'INFECTIEUX 3'!M64</f>
        <v>Juin</v>
      </c>
      <c r="AF72" s="91" t="str">
        <f>'AVIARE 3'!M64</f>
        <v>Juin</v>
      </c>
      <c r="AG72" s="91" t="str">
        <f>'EQUINE 3'!M64</f>
        <v>Juin</v>
      </c>
      <c r="AH72" s="91" t="str">
        <f>'CHIRURGIE 3'!M64</f>
        <v>Juin</v>
      </c>
      <c r="AI72" s="91" t="str">
        <f>'LEGISLATION 2'!L64</f>
        <v>Juin</v>
      </c>
      <c r="AJ72" s="91" t="str">
        <f>'HIDAOA 3'!M64</f>
        <v>Juin</v>
      </c>
      <c r="AK72" s="91" t="str">
        <f>'CLINIQUE 3'!T64</f>
        <v>Juin</v>
      </c>
    </row>
    <row r="73" spans="1:37">
      <c r="A73" s="146">
        <v>58</v>
      </c>
      <c r="B73" s="113" t="s">
        <v>2484</v>
      </c>
      <c r="C73" s="113" t="s">
        <v>2485</v>
      </c>
      <c r="D73" s="163">
        <f>'REPRODUCTION 3'!G65</f>
        <v>9.75</v>
      </c>
      <c r="E73" s="163">
        <f>'RUMINANTS 3'!G65</f>
        <v>7.5</v>
      </c>
      <c r="F73" s="163">
        <f>'TOXICOLOGIE 2'!F65</f>
        <v>0</v>
      </c>
      <c r="G73" s="163">
        <f>'INFECTIEUX 3'!G65</f>
        <v>4.5</v>
      </c>
      <c r="H73" s="163">
        <f>'AVIARE 3'!G65</f>
        <v>18</v>
      </c>
      <c r="I73" s="163">
        <f>'EQUINE 3'!G65</f>
        <v>15.75</v>
      </c>
      <c r="J73" s="163">
        <f>'CHIRURGIE 3'!G65</f>
        <v>15</v>
      </c>
      <c r="K73" s="163">
        <f>'LEGISLATION 2'!F65</f>
        <v>30</v>
      </c>
      <c r="L73" s="163">
        <f>'HIDAOA 3'!G65</f>
        <v>27</v>
      </c>
      <c r="M73" s="163">
        <f>'CLINIQUE 3'!N65</f>
        <v>0</v>
      </c>
      <c r="N73" s="148">
        <f t="shared" si="6"/>
        <v>127.5</v>
      </c>
      <c r="O73" s="148">
        <f t="shared" si="7"/>
        <v>4.5535714285714288</v>
      </c>
      <c r="P73" s="146" t="str">
        <f t="shared" si="8"/>
        <v>ajournee</v>
      </c>
      <c r="Q73" s="146" t="str">
        <f t="shared" si="9"/>
        <v>juin</v>
      </c>
      <c r="R73" s="146">
        <f t="shared" si="10"/>
        <v>1</v>
      </c>
      <c r="S73" s="146">
        <f t="shared" si="11"/>
        <v>1</v>
      </c>
      <c r="T73" s="146">
        <f t="shared" si="12"/>
        <v>1</v>
      </c>
      <c r="U73" s="146">
        <f t="shared" si="13"/>
        <v>1</v>
      </c>
      <c r="V73" s="146">
        <f t="shared" si="14"/>
        <v>0</v>
      </c>
      <c r="W73" s="146">
        <f t="shared" si="15"/>
        <v>0</v>
      </c>
      <c r="X73" s="146">
        <f t="shared" si="16"/>
        <v>0</v>
      </c>
      <c r="Y73" s="146">
        <f t="shared" si="17"/>
        <v>0</v>
      </c>
      <c r="Z73" s="146">
        <f t="shared" si="18"/>
        <v>0</v>
      </c>
      <c r="AA73" s="17">
        <f t="shared" si="19"/>
        <v>1</v>
      </c>
      <c r="AB73" s="91" t="str">
        <f>'REPRODUCTION 3'!M65</f>
        <v>Juin</v>
      </c>
      <c r="AC73" s="91" t="str">
        <f>'RUMINANTS 3'!M65</f>
        <v>Juin</v>
      </c>
      <c r="AD73" s="91" t="str">
        <f>'TOXICOLOGIE 2'!L65</f>
        <v>Juin</v>
      </c>
      <c r="AE73" s="91" t="str">
        <f>'INFECTIEUX 3'!M65</f>
        <v>Juin</v>
      </c>
      <c r="AF73" s="91" t="str">
        <f>'AVIARE 3'!M65</f>
        <v>Juin</v>
      </c>
      <c r="AG73" s="91" t="str">
        <f>'EQUINE 3'!M65</f>
        <v>Juin</v>
      </c>
      <c r="AH73" s="91" t="str">
        <f>'CHIRURGIE 3'!M65</f>
        <v>Juin</v>
      </c>
      <c r="AI73" s="91" t="str">
        <f>'LEGISLATION 2'!L65</f>
        <v>Juin</v>
      </c>
      <c r="AJ73" s="91" t="str">
        <f>'HIDAOA 3'!M65</f>
        <v>Juin</v>
      </c>
      <c r="AK73" s="91" t="str">
        <f>'CLINIQUE 3'!T65</f>
        <v>Juin</v>
      </c>
    </row>
    <row r="74" spans="1:37">
      <c r="A74" s="146">
        <v>59</v>
      </c>
      <c r="B74" s="113" t="s">
        <v>754</v>
      </c>
      <c r="C74" s="113" t="s">
        <v>2486</v>
      </c>
      <c r="D74" s="163">
        <f>'REPRODUCTION 3'!G66</f>
        <v>9</v>
      </c>
      <c r="E74" s="163">
        <f>'RUMINANTS 3'!G66</f>
        <v>9</v>
      </c>
      <c r="F74" s="163">
        <f>'TOXICOLOGIE 2'!F66</f>
        <v>0</v>
      </c>
      <c r="G74" s="163">
        <f>'INFECTIEUX 3'!G66</f>
        <v>3</v>
      </c>
      <c r="H74" s="163">
        <f>'AVIARE 3'!G66</f>
        <v>13.5</v>
      </c>
      <c r="I74" s="163">
        <f>'EQUINE 3'!G66</f>
        <v>13.5</v>
      </c>
      <c r="J74" s="163">
        <f>'CHIRURGIE 3'!G66</f>
        <v>15</v>
      </c>
      <c r="K74" s="163">
        <f>'LEGISLATION 2'!F66</f>
        <v>10</v>
      </c>
      <c r="L74" s="163">
        <f>'HIDAOA 3'!G66</f>
        <v>18</v>
      </c>
      <c r="M74" s="163">
        <f>'CLINIQUE 3'!N66</f>
        <v>0</v>
      </c>
      <c r="N74" s="148">
        <f t="shared" si="6"/>
        <v>91</v>
      </c>
      <c r="O74" s="148">
        <f t="shared" si="7"/>
        <v>3.25</v>
      </c>
      <c r="P74" s="146" t="str">
        <f t="shared" si="8"/>
        <v>ajournee</v>
      </c>
      <c r="Q74" s="146" t="str">
        <f t="shared" si="9"/>
        <v>juin</v>
      </c>
      <c r="R74" s="146">
        <f t="shared" si="10"/>
        <v>1</v>
      </c>
      <c r="S74" s="146">
        <f t="shared" si="11"/>
        <v>1</v>
      </c>
      <c r="T74" s="146">
        <f t="shared" si="12"/>
        <v>1</v>
      </c>
      <c r="U74" s="146">
        <f t="shared" si="13"/>
        <v>1</v>
      </c>
      <c r="V74" s="146">
        <f t="shared" si="14"/>
        <v>1</v>
      </c>
      <c r="W74" s="146">
        <f t="shared" si="15"/>
        <v>1</v>
      </c>
      <c r="X74" s="146">
        <f t="shared" si="16"/>
        <v>0</v>
      </c>
      <c r="Y74" s="146">
        <f t="shared" si="17"/>
        <v>0</v>
      </c>
      <c r="Z74" s="146">
        <f t="shared" si="18"/>
        <v>0</v>
      </c>
      <c r="AA74" s="17">
        <f t="shared" si="19"/>
        <v>1</v>
      </c>
      <c r="AB74" s="91" t="str">
        <f>'REPRODUCTION 3'!M66</f>
        <v>Juin</v>
      </c>
      <c r="AC74" s="91" t="str">
        <f>'RUMINANTS 3'!M66</f>
        <v>Juin</v>
      </c>
      <c r="AD74" s="91" t="str">
        <f>'TOXICOLOGIE 2'!L66</f>
        <v>Juin</v>
      </c>
      <c r="AE74" s="91" t="str">
        <f>'INFECTIEUX 3'!M66</f>
        <v>Juin</v>
      </c>
      <c r="AF74" s="91" t="str">
        <f>'AVIARE 3'!M66</f>
        <v>Juin</v>
      </c>
      <c r="AG74" s="91" t="str">
        <f>'EQUINE 3'!M66</f>
        <v>Juin</v>
      </c>
      <c r="AH74" s="91" t="str">
        <f>'CHIRURGIE 3'!M66</f>
        <v>Juin</v>
      </c>
      <c r="AI74" s="91" t="str">
        <f>'LEGISLATION 2'!L66</f>
        <v>Juin</v>
      </c>
      <c r="AJ74" s="91" t="str">
        <f>'HIDAOA 3'!M66</f>
        <v>Juin</v>
      </c>
      <c r="AK74" s="91" t="str">
        <f>'CLINIQUE 3'!T66</f>
        <v>Juin</v>
      </c>
    </row>
    <row r="75" spans="1:37">
      <c r="A75" s="146">
        <v>60</v>
      </c>
      <c r="B75" s="113" t="s">
        <v>2487</v>
      </c>
      <c r="C75" s="113" t="s">
        <v>2488</v>
      </c>
      <c r="D75" s="163">
        <f>'REPRODUCTION 3'!G67</f>
        <v>5.25</v>
      </c>
      <c r="E75" s="163">
        <f>'RUMINANTS 3'!G67</f>
        <v>9.75</v>
      </c>
      <c r="F75" s="163">
        <f>'TOXICOLOGIE 2'!F67</f>
        <v>0</v>
      </c>
      <c r="G75" s="163">
        <f>'INFECTIEUX 3'!G67</f>
        <v>6</v>
      </c>
      <c r="H75" s="163">
        <f>'AVIARE 3'!G67</f>
        <v>15</v>
      </c>
      <c r="I75" s="163">
        <f>'EQUINE 3'!G67</f>
        <v>13.5</v>
      </c>
      <c r="J75" s="163">
        <f>'CHIRURGIE 3'!G67</f>
        <v>16.5</v>
      </c>
      <c r="K75" s="163">
        <f>'LEGISLATION 2'!F67</f>
        <v>26</v>
      </c>
      <c r="L75" s="163">
        <f>'HIDAOA 3'!G67</f>
        <v>18</v>
      </c>
      <c r="M75" s="163">
        <f>'CLINIQUE 3'!N67</f>
        <v>0</v>
      </c>
      <c r="N75" s="148">
        <f t="shared" si="6"/>
        <v>110</v>
      </c>
      <c r="O75" s="148">
        <f t="shared" si="7"/>
        <v>3.9285714285714284</v>
      </c>
      <c r="P75" s="146" t="str">
        <f t="shared" si="8"/>
        <v>ajournee</v>
      </c>
      <c r="Q75" s="146" t="str">
        <f t="shared" si="9"/>
        <v>juin</v>
      </c>
      <c r="R75" s="146">
        <f t="shared" si="10"/>
        <v>1</v>
      </c>
      <c r="S75" s="146">
        <f t="shared" si="11"/>
        <v>1</v>
      </c>
      <c r="T75" s="146">
        <f t="shared" si="12"/>
        <v>1</v>
      </c>
      <c r="U75" s="146">
        <f t="shared" si="13"/>
        <v>1</v>
      </c>
      <c r="V75" s="146">
        <f t="shared" si="14"/>
        <v>0</v>
      </c>
      <c r="W75" s="146">
        <f t="shared" si="15"/>
        <v>1</v>
      </c>
      <c r="X75" s="146">
        <f t="shared" si="16"/>
        <v>0</v>
      </c>
      <c r="Y75" s="146">
        <f t="shared" si="17"/>
        <v>0</v>
      </c>
      <c r="Z75" s="146">
        <f t="shared" si="18"/>
        <v>0</v>
      </c>
      <c r="AA75" s="17">
        <f t="shared" si="19"/>
        <v>1</v>
      </c>
      <c r="AB75" s="91" t="str">
        <f>'REPRODUCTION 3'!M67</f>
        <v>Juin</v>
      </c>
      <c r="AC75" s="91" t="str">
        <f>'RUMINANTS 3'!M67</f>
        <v>Juin</v>
      </c>
      <c r="AD75" s="91" t="str">
        <f>'TOXICOLOGIE 2'!L67</f>
        <v>Juin</v>
      </c>
      <c r="AE75" s="91" t="str">
        <f>'INFECTIEUX 3'!M67</f>
        <v>Juin</v>
      </c>
      <c r="AF75" s="91" t="str">
        <f>'AVIARE 3'!M67</f>
        <v>Juin</v>
      </c>
      <c r="AG75" s="91" t="str">
        <f>'EQUINE 3'!M67</f>
        <v>Juin</v>
      </c>
      <c r="AH75" s="91" t="str">
        <f>'CHIRURGIE 3'!M67</f>
        <v>Juin</v>
      </c>
      <c r="AI75" s="91" t="str">
        <f>'LEGISLATION 2'!L67</f>
        <v>Juin</v>
      </c>
      <c r="AJ75" s="91" t="str">
        <f>'HIDAOA 3'!M67</f>
        <v>Juin</v>
      </c>
      <c r="AK75" s="91" t="str">
        <f>'CLINIQUE 3'!T67</f>
        <v>Juin</v>
      </c>
    </row>
    <row r="76" spans="1:37">
      <c r="A76" s="146">
        <v>61</v>
      </c>
      <c r="B76" s="113" t="s">
        <v>2489</v>
      </c>
      <c r="C76" s="113" t="s">
        <v>2490</v>
      </c>
      <c r="D76" s="163">
        <f>'REPRODUCTION 3'!G68</f>
        <v>11.25</v>
      </c>
      <c r="E76" s="163">
        <f>'RUMINANTS 3'!G68</f>
        <v>10.5</v>
      </c>
      <c r="F76" s="163">
        <f>'TOXICOLOGIE 2'!F68</f>
        <v>0</v>
      </c>
      <c r="G76" s="163">
        <f>'INFECTIEUX 3'!G68</f>
        <v>7.5</v>
      </c>
      <c r="H76" s="163">
        <f>'AVIARE 3'!G68</f>
        <v>17.25</v>
      </c>
      <c r="I76" s="163">
        <f>'EQUINE 3'!G68</f>
        <v>21.75</v>
      </c>
      <c r="J76" s="163">
        <f>'CHIRURGIE 3'!G68</f>
        <v>18</v>
      </c>
      <c r="K76" s="163">
        <f>'LEGISLATION 2'!F68</f>
        <v>14</v>
      </c>
      <c r="L76" s="163">
        <f>'HIDAOA 3'!G68</f>
        <v>20.25</v>
      </c>
      <c r="M76" s="163">
        <f>'CLINIQUE 3'!N68</f>
        <v>0</v>
      </c>
      <c r="N76" s="148">
        <f t="shared" si="6"/>
        <v>120.5</v>
      </c>
      <c r="O76" s="148">
        <f t="shared" si="7"/>
        <v>4.3035714285714288</v>
      </c>
      <c r="P76" s="146" t="str">
        <f t="shared" si="8"/>
        <v>ajournee</v>
      </c>
      <c r="Q76" s="146" t="str">
        <f t="shared" si="9"/>
        <v>juin</v>
      </c>
      <c r="R76" s="146">
        <f t="shared" si="10"/>
        <v>1</v>
      </c>
      <c r="S76" s="146">
        <f t="shared" si="11"/>
        <v>1</v>
      </c>
      <c r="T76" s="146">
        <f t="shared" si="12"/>
        <v>1</v>
      </c>
      <c r="U76" s="146">
        <f t="shared" si="13"/>
        <v>1</v>
      </c>
      <c r="V76" s="146">
        <f t="shared" si="14"/>
        <v>0</v>
      </c>
      <c r="W76" s="146">
        <f t="shared" si="15"/>
        <v>0</v>
      </c>
      <c r="X76" s="146">
        <f t="shared" si="16"/>
        <v>0</v>
      </c>
      <c r="Y76" s="146">
        <f t="shared" si="17"/>
        <v>0</v>
      </c>
      <c r="Z76" s="146">
        <f t="shared" si="18"/>
        <v>0</v>
      </c>
      <c r="AA76" s="17">
        <f t="shared" si="19"/>
        <v>1</v>
      </c>
      <c r="AB76" s="91" t="str">
        <f>'REPRODUCTION 3'!M68</f>
        <v>Juin</v>
      </c>
      <c r="AC76" s="91" t="str">
        <f>'RUMINANTS 3'!M68</f>
        <v>Juin</v>
      </c>
      <c r="AD76" s="91" t="str">
        <f>'TOXICOLOGIE 2'!L68</f>
        <v>Juin</v>
      </c>
      <c r="AE76" s="91" t="str">
        <f>'INFECTIEUX 3'!M68</f>
        <v>Juin</v>
      </c>
      <c r="AF76" s="91" t="str">
        <f>'AVIARE 3'!M68</f>
        <v>Juin</v>
      </c>
      <c r="AG76" s="91" t="str">
        <f>'EQUINE 3'!M68</f>
        <v>Juin</v>
      </c>
      <c r="AH76" s="91" t="str">
        <f>'CHIRURGIE 3'!M68</f>
        <v>Juin</v>
      </c>
      <c r="AI76" s="91" t="str">
        <f>'LEGISLATION 2'!L68</f>
        <v>Juin</v>
      </c>
      <c r="AJ76" s="91" t="str">
        <f>'HIDAOA 3'!M68</f>
        <v>Juin</v>
      </c>
      <c r="AK76" s="91" t="str">
        <f>'CLINIQUE 3'!T68</f>
        <v>Juin</v>
      </c>
    </row>
    <row r="77" spans="1:37">
      <c r="A77" s="146">
        <v>62</v>
      </c>
      <c r="B77" s="113" t="s">
        <v>767</v>
      </c>
      <c r="C77" s="113" t="s">
        <v>2491</v>
      </c>
      <c r="D77" s="163">
        <f>'REPRODUCTION 3'!G69</f>
        <v>21.75</v>
      </c>
      <c r="E77" s="163">
        <f>'RUMINANTS 3'!G69</f>
        <v>6</v>
      </c>
      <c r="F77" s="163">
        <f>'TOXICOLOGIE 2'!F69</f>
        <v>0</v>
      </c>
      <c r="G77" s="163">
        <f>'INFECTIEUX 3'!G69</f>
        <v>18</v>
      </c>
      <c r="H77" s="163">
        <f>'AVIARE 3'!G69</f>
        <v>14.25</v>
      </c>
      <c r="I77" s="163">
        <f>'EQUINE 3'!G69</f>
        <v>13.5</v>
      </c>
      <c r="J77" s="163">
        <f>'CHIRURGIE 3'!G69</f>
        <v>22.5</v>
      </c>
      <c r="K77" s="163">
        <f>'LEGISLATION 2'!F69</f>
        <v>20</v>
      </c>
      <c r="L77" s="163">
        <f>'HIDAOA 3'!G69</f>
        <v>13.5</v>
      </c>
      <c r="M77" s="163">
        <f>'CLINIQUE 3'!N69</f>
        <v>0</v>
      </c>
      <c r="N77" s="148">
        <f t="shared" si="6"/>
        <v>129.5</v>
      </c>
      <c r="O77" s="148">
        <f t="shared" si="7"/>
        <v>4.625</v>
      </c>
      <c r="P77" s="146" t="str">
        <f t="shared" si="8"/>
        <v>ajournee</v>
      </c>
      <c r="Q77" s="146" t="str">
        <f t="shared" si="9"/>
        <v>juin</v>
      </c>
      <c r="R77" s="146">
        <f t="shared" si="10"/>
        <v>0</v>
      </c>
      <c r="S77" s="146">
        <f t="shared" si="11"/>
        <v>1</v>
      </c>
      <c r="T77" s="146">
        <f t="shared" si="12"/>
        <v>1</v>
      </c>
      <c r="U77" s="146">
        <f t="shared" si="13"/>
        <v>0</v>
      </c>
      <c r="V77" s="146">
        <f t="shared" si="14"/>
        <v>1</v>
      </c>
      <c r="W77" s="146">
        <f t="shared" si="15"/>
        <v>1</v>
      </c>
      <c r="X77" s="146">
        <f t="shared" si="16"/>
        <v>0</v>
      </c>
      <c r="Y77" s="146">
        <f t="shared" si="17"/>
        <v>0</v>
      </c>
      <c r="Z77" s="146">
        <f t="shared" si="18"/>
        <v>1</v>
      </c>
      <c r="AA77" s="17">
        <f t="shared" si="19"/>
        <v>1</v>
      </c>
      <c r="AB77" s="91" t="str">
        <f>'REPRODUCTION 3'!M69</f>
        <v>Juin</v>
      </c>
      <c r="AC77" s="91" t="str">
        <f>'RUMINANTS 3'!M69</f>
        <v>Juin</v>
      </c>
      <c r="AD77" s="91" t="str">
        <f>'TOXICOLOGIE 2'!L69</f>
        <v>Juin</v>
      </c>
      <c r="AE77" s="91" t="str">
        <f>'INFECTIEUX 3'!M69</f>
        <v>Juin</v>
      </c>
      <c r="AF77" s="91" t="str">
        <f>'AVIARE 3'!M69</f>
        <v>Juin</v>
      </c>
      <c r="AG77" s="91" t="str">
        <f>'EQUINE 3'!M69</f>
        <v>Juin</v>
      </c>
      <c r="AH77" s="91" t="str">
        <f>'CHIRURGIE 3'!M69</f>
        <v>Juin</v>
      </c>
      <c r="AI77" s="91" t="str">
        <f>'LEGISLATION 2'!L69</f>
        <v>Juin</v>
      </c>
      <c r="AJ77" s="91" t="str">
        <f>'HIDAOA 3'!M69</f>
        <v>Juin</v>
      </c>
      <c r="AK77" s="91" t="str">
        <f>'CLINIQUE 3'!T69</f>
        <v>Juin</v>
      </c>
    </row>
    <row r="78" spans="1:37">
      <c r="A78" s="146">
        <v>63</v>
      </c>
      <c r="B78" s="113" t="s">
        <v>771</v>
      </c>
      <c r="C78" s="113" t="s">
        <v>2492</v>
      </c>
      <c r="D78" s="163">
        <f>'REPRODUCTION 3'!G70</f>
        <v>22.5</v>
      </c>
      <c r="E78" s="163">
        <f>'RUMINANTS 3'!G70</f>
        <v>12.75</v>
      </c>
      <c r="F78" s="163">
        <f>'TOXICOLOGIE 2'!F70</f>
        <v>0</v>
      </c>
      <c r="G78" s="163">
        <f>'INFECTIEUX 3'!G70</f>
        <v>18.75</v>
      </c>
      <c r="H78" s="163">
        <f>'AVIARE 3'!G70</f>
        <v>15.75</v>
      </c>
      <c r="I78" s="163">
        <f>'EQUINE 3'!G70</f>
        <v>15</v>
      </c>
      <c r="J78" s="163">
        <f>'CHIRURGIE 3'!G70</f>
        <v>25.5</v>
      </c>
      <c r="K78" s="163">
        <f>'LEGISLATION 2'!F70</f>
        <v>34</v>
      </c>
      <c r="L78" s="163">
        <f>'HIDAOA 3'!G70</f>
        <v>25.5</v>
      </c>
      <c r="M78" s="163">
        <f>'CLINIQUE 3'!N70</f>
        <v>0</v>
      </c>
      <c r="N78" s="148">
        <f t="shared" si="6"/>
        <v>169.75</v>
      </c>
      <c r="O78" s="148">
        <f t="shared" si="7"/>
        <v>6.0625</v>
      </c>
      <c r="P78" s="146" t="str">
        <f t="shared" si="8"/>
        <v>ajournee</v>
      </c>
      <c r="Q78" s="146" t="str">
        <f t="shared" si="9"/>
        <v>juin</v>
      </c>
      <c r="R78" s="146">
        <f t="shared" si="10"/>
        <v>0</v>
      </c>
      <c r="S78" s="146">
        <f t="shared" si="11"/>
        <v>1</v>
      </c>
      <c r="T78" s="146">
        <f t="shared" si="12"/>
        <v>1</v>
      </c>
      <c r="U78" s="146">
        <f t="shared" si="13"/>
        <v>0</v>
      </c>
      <c r="V78" s="146">
        <f t="shared" si="14"/>
        <v>0</v>
      </c>
      <c r="W78" s="146">
        <f t="shared" si="15"/>
        <v>0</v>
      </c>
      <c r="X78" s="146">
        <f t="shared" si="16"/>
        <v>0</v>
      </c>
      <c r="Y78" s="146">
        <f t="shared" si="17"/>
        <v>0</v>
      </c>
      <c r="Z78" s="146">
        <f t="shared" si="18"/>
        <v>0</v>
      </c>
      <c r="AA78" s="17">
        <f t="shared" si="19"/>
        <v>1</v>
      </c>
      <c r="AB78" s="91" t="str">
        <f>'REPRODUCTION 3'!M70</f>
        <v>Juin</v>
      </c>
      <c r="AC78" s="91" t="str">
        <f>'RUMINANTS 3'!M70</f>
        <v>Juin</v>
      </c>
      <c r="AD78" s="91" t="str">
        <f>'TOXICOLOGIE 2'!L70</f>
        <v>Juin</v>
      </c>
      <c r="AE78" s="91" t="str">
        <f>'INFECTIEUX 3'!M70</f>
        <v>Juin</v>
      </c>
      <c r="AF78" s="91" t="str">
        <f>'AVIARE 3'!M70</f>
        <v>Juin</v>
      </c>
      <c r="AG78" s="91" t="str">
        <f>'EQUINE 3'!M70</f>
        <v>Juin</v>
      </c>
      <c r="AH78" s="91" t="str">
        <f>'CHIRURGIE 3'!M70</f>
        <v>Juin</v>
      </c>
      <c r="AI78" s="91" t="str">
        <f>'LEGISLATION 2'!L70</f>
        <v>Juin</v>
      </c>
      <c r="AJ78" s="91" t="str">
        <f>'HIDAOA 3'!M70</f>
        <v>Juin</v>
      </c>
      <c r="AK78" s="91" t="str">
        <f>'CLINIQUE 3'!T70</f>
        <v>Juin</v>
      </c>
    </row>
    <row r="79" spans="1:37">
      <c r="A79" s="146">
        <v>64</v>
      </c>
      <c r="B79" s="113" t="s">
        <v>775</v>
      </c>
      <c r="C79" s="113" t="s">
        <v>2493</v>
      </c>
      <c r="D79" s="163">
        <f>'REPRODUCTION 3'!G71</f>
        <v>15</v>
      </c>
      <c r="E79" s="163">
        <f>'RUMINANTS 3'!G71</f>
        <v>7.5</v>
      </c>
      <c r="F79" s="163">
        <f>'TOXICOLOGIE 2'!F71</f>
        <v>0</v>
      </c>
      <c r="G79" s="163">
        <f>'INFECTIEUX 3'!G71</f>
        <v>10.5</v>
      </c>
      <c r="H79" s="163">
        <f>'AVIARE 3'!G71</f>
        <v>15</v>
      </c>
      <c r="I79" s="163">
        <f>'EQUINE 3'!G71</f>
        <v>8.25</v>
      </c>
      <c r="J79" s="163">
        <f>'CHIRURGIE 3'!G71</f>
        <v>19.5</v>
      </c>
      <c r="K79" s="163">
        <f>'LEGISLATION 2'!F71</f>
        <v>30</v>
      </c>
      <c r="L79" s="163">
        <f>'HIDAOA 3'!G71</f>
        <v>21</v>
      </c>
      <c r="M79" s="163">
        <f>'CLINIQUE 3'!N71</f>
        <v>0</v>
      </c>
      <c r="N79" s="148">
        <f t="shared" si="6"/>
        <v>126.75</v>
      </c>
      <c r="O79" s="148">
        <f t="shared" si="7"/>
        <v>4.5267857142857144</v>
      </c>
      <c r="P79" s="146" t="str">
        <f t="shared" si="8"/>
        <v>ajournee</v>
      </c>
      <c r="Q79" s="146" t="str">
        <f t="shared" si="9"/>
        <v>juin</v>
      </c>
      <c r="R79" s="146">
        <f t="shared" si="10"/>
        <v>0</v>
      </c>
      <c r="S79" s="146">
        <f t="shared" si="11"/>
        <v>1</v>
      </c>
      <c r="T79" s="146">
        <f t="shared" si="12"/>
        <v>1</v>
      </c>
      <c r="U79" s="146">
        <f t="shared" si="13"/>
        <v>1</v>
      </c>
      <c r="V79" s="146">
        <f t="shared" si="14"/>
        <v>0</v>
      </c>
      <c r="W79" s="146">
        <f t="shared" si="15"/>
        <v>1</v>
      </c>
      <c r="X79" s="146">
        <f t="shared" si="16"/>
        <v>0</v>
      </c>
      <c r="Y79" s="146">
        <f t="shared" si="17"/>
        <v>0</v>
      </c>
      <c r="Z79" s="146">
        <f t="shared" si="18"/>
        <v>0</v>
      </c>
      <c r="AA79" s="17">
        <f t="shared" si="19"/>
        <v>1</v>
      </c>
      <c r="AB79" s="91" t="str">
        <f>'REPRODUCTION 3'!M71</f>
        <v>Juin</v>
      </c>
      <c r="AC79" s="91" t="str">
        <f>'RUMINANTS 3'!M71</f>
        <v>Juin</v>
      </c>
      <c r="AD79" s="91" t="str">
        <f>'TOXICOLOGIE 2'!L71</f>
        <v>Juin</v>
      </c>
      <c r="AE79" s="91" t="str">
        <f>'INFECTIEUX 3'!M71</f>
        <v>Juin</v>
      </c>
      <c r="AF79" s="91" t="str">
        <f>'AVIARE 3'!M71</f>
        <v>Juin</v>
      </c>
      <c r="AG79" s="91" t="str">
        <f>'EQUINE 3'!M71</f>
        <v>Juin</v>
      </c>
      <c r="AH79" s="91" t="str">
        <f>'CHIRURGIE 3'!M71</f>
        <v>Juin</v>
      </c>
      <c r="AI79" s="91" t="str">
        <f>'LEGISLATION 2'!L71</f>
        <v>Juin</v>
      </c>
      <c r="AJ79" s="91" t="str">
        <f>'HIDAOA 3'!M71</f>
        <v>Juin</v>
      </c>
      <c r="AK79" s="91" t="str">
        <f>'CLINIQUE 3'!T71</f>
        <v>Juin</v>
      </c>
    </row>
    <row r="80" spans="1:37">
      <c r="A80" s="146">
        <v>65</v>
      </c>
      <c r="B80" s="113" t="s">
        <v>779</v>
      </c>
      <c r="C80" s="113" t="s">
        <v>2494</v>
      </c>
      <c r="D80" s="163">
        <f>'REPRODUCTION 3'!G72</f>
        <v>19.5</v>
      </c>
      <c r="E80" s="163">
        <f>'RUMINANTS 3'!G72</f>
        <v>6</v>
      </c>
      <c r="F80" s="163">
        <f>'TOXICOLOGIE 2'!F72</f>
        <v>0</v>
      </c>
      <c r="G80" s="163">
        <f>'INFECTIEUX 3'!G72</f>
        <v>5.25</v>
      </c>
      <c r="H80" s="163">
        <f>'AVIARE 3'!G72</f>
        <v>16.5</v>
      </c>
      <c r="I80" s="163">
        <f>'EQUINE 3'!G72</f>
        <v>15</v>
      </c>
      <c r="J80" s="163">
        <f>'CHIRURGIE 3'!G72</f>
        <v>13.5</v>
      </c>
      <c r="K80" s="163">
        <f>'LEGISLATION 2'!F72</f>
        <v>18</v>
      </c>
      <c r="L80" s="163">
        <f>'HIDAOA 3'!G72</f>
        <v>21</v>
      </c>
      <c r="M80" s="163">
        <f>'CLINIQUE 3'!N72</f>
        <v>0</v>
      </c>
      <c r="N80" s="148">
        <f t="shared" si="6"/>
        <v>114.75</v>
      </c>
      <c r="O80" s="148">
        <f t="shared" si="7"/>
        <v>4.0982142857142856</v>
      </c>
      <c r="P80" s="146" t="str">
        <f t="shared" si="8"/>
        <v>ajournee</v>
      </c>
      <c r="Q80" s="146" t="str">
        <f t="shared" si="9"/>
        <v>juin</v>
      </c>
      <c r="R80" s="146">
        <f t="shared" si="10"/>
        <v>0</v>
      </c>
      <c r="S80" s="146">
        <f t="shared" si="11"/>
        <v>1</v>
      </c>
      <c r="T80" s="146">
        <f t="shared" si="12"/>
        <v>1</v>
      </c>
      <c r="U80" s="146">
        <f t="shared" si="13"/>
        <v>1</v>
      </c>
      <c r="V80" s="146">
        <f t="shared" si="14"/>
        <v>0</v>
      </c>
      <c r="W80" s="146">
        <f t="shared" si="15"/>
        <v>0</v>
      </c>
      <c r="X80" s="146">
        <f t="shared" si="16"/>
        <v>1</v>
      </c>
      <c r="Y80" s="146">
        <f t="shared" si="17"/>
        <v>0</v>
      </c>
      <c r="Z80" s="146">
        <f t="shared" si="18"/>
        <v>0</v>
      </c>
      <c r="AA80" s="17">
        <f t="shared" si="19"/>
        <v>1</v>
      </c>
      <c r="AB80" s="91" t="str">
        <f>'REPRODUCTION 3'!M72</f>
        <v>Juin</v>
      </c>
      <c r="AC80" s="91" t="str">
        <f>'RUMINANTS 3'!M72</f>
        <v>Juin</v>
      </c>
      <c r="AD80" s="91" t="str">
        <f>'TOXICOLOGIE 2'!L72</f>
        <v>Juin</v>
      </c>
      <c r="AE80" s="91" t="str">
        <f>'INFECTIEUX 3'!M72</f>
        <v>Juin</v>
      </c>
      <c r="AF80" s="91" t="str">
        <f>'AVIARE 3'!M72</f>
        <v>Juin</v>
      </c>
      <c r="AG80" s="91" t="str">
        <f>'EQUINE 3'!M72</f>
        <v>Juin</v>
      </c>
      <c r="AH80" s="91" t="str">
        <f>'CHIRURGIE 3'!M72</f>
        <v>Juin</v>
      </c>
      <c r="AI80" s="91" t="str">
        <f>'LEGISLATION 2'!L72</f>
        <v>Juin</v>
      </c>
      <c r="AJ80" s="91" t="str">
        <f>'HIDAOA 3'!M72</f>
        <v>Juin</v>
      </c>
      <c r="AK80" s="91" t="str">
        <f>'CLINIQUE 3'!T72</f>
        <v>Juin</v>
      </c>
    </row>
    <row r="81" spans="1:37">
      <c r="A81" s="146">
        <v>66</v>
      </c>
      <c r="B81" s="113" t="s">
        <v>141</v>
      </c>
      <c r="C81" s="113" t="s">
        <v>2495</v>
      </c>
      <c r="D81" s="163">
        <f>'REPRODUCTION 3'!G73</f>
        <v>21</v>
      </c>
      <c r="E81" s="163">
        <f>'RUMINANTS 3'!G73</f>
        <v>4.5</v>
      </c>
      <c r="F81" s="163">
        <f>'TOXICOLOGIE 2'!F73</f>
        <v>0</v>
      </c>
      <c r="G81" s="163">
        <f>'INFECTIEUX 3'!G73</f>
        <v>7.5</v>
      </c>
      <c r="H81" s="163">
        <f>'AVIARE 3'!G73</f>
        <v>15.75</v>
      </c>
      <c r="I81" s="163">
        <f>'EQUINE 3'!G73</f>
        <v>15</v>
      </c>
      <c r="J81" s="163">
        <f>'CHIRURGIE 3'!G73</f>
        <v>16.5</v>
      </c>
      <c r="K81" s="163">
        <f>'LEGISLATION 2'!F73</f>
        <v>16</v>
      </c>
      <c r="L81" s="163">
        <f>'HIDAOA 3'!G73</f>
        <v>24.75</v>
      </c>
      <c r="M81" s="163">
        <f>'CLINIQUE 3'!N73</f>
        <v>0</v>
      </c>
      <c r="N81" s="148">
        <f t="shared" ref="N81:N144" si="20">SUM(D81:M81)</f>
        <v>121</v>
      </c>
      <c r="O81" s="148">
        <f t="shared" ref="O81:O144" si="21">N81/28</f>
        <v>4.3214285714285712</v>
      </c>
      <c r="P81" s="146" t="str">
        <f t="shared" ref="P81:P144" si="22">IF(OR(D81="exclus",E81="exclus",F81="exclus",G81="exclus",H81="exclus",I81="exclus",J81="exclus",K81="exclus",L81="exclus",M81="exclus"),"exclus",IF(AND(SUM(R81:AA81)=0,ROUND(O81,3)&gt;=10),"admis","ajournee"))</f>
        <v>ajournee</v>
      </c>
      <c r="Q81" s="146" t="str">
        <f t="shared" ref="Q81:Q144" si="23">IF(COUNTIF(AB81:AK81,"=Rattrapage")&gt;0,"Rattrapage",IF(COUNTIF(AB81:AK81,"=Synthèse")&gt;0,"Synthèse","juin"))</f>
        <v>juin</v>
      </c>
      <c r="R81" s="146">
        <f t="shared" ref="R81:R144" si="24">IF(D81&lt;15,1,0)</f>
        <v>0</v>
      </c>
      <c r="S81" s="146">
        <f t="shared" ref="S81:S144" si="25">IF(E81&lt;15,1,0)</f>
        <v>1</v>
      </c>
      <c r="T81" s="146">
        <f t="shared" ref="T81:T144" si="26">IF(F81&lt;10,1,0)</f>
        <v>1</v>
      </c>
      <c r="U81" s="146">
        <f t="shared" ref="U81:U144" si="27">IF(G81&lt;15,1,0)</f>
        <v>1</v>
      </c>
      <c r="V81" s="146">
        <f t="shared" ref="V81:V144" si="28">IF(H81&lt;15,1,0)</f>
        <v>0</v>
      </c>
      <c r="W81" s="146">
        <f t="shared" ref="W81:W144" si="29">IF(I81&lt;15,1,0)</f>
        <v>0</v>
      </c>
      <c r="X81" s="146">
        <f t="shared" ref="X81:X144" si="30">IF(J81&lt;15,1,0)</f>
        <v>0</v>
      </c>
      <c r="Y81" s="146">
        <f t="shared" ref="Y81:Y144" si="31">IF(K81&lt;10,1,0)</f>
        <v>0</v>
      </c>
      <c r="Z81" s="146">
        <f t="shared" ref="Z81:Z144" si="32">IF(L81&lt;15,1,0)</f>
        <v>0</v>
      </c>
      <c r="AA81" s="17">
        <f t="shared" ref="AA81:AA144" si="33">IF(M81&lt;15,1,0)</f>
        <v>1</v>
      </c>
      <c r="AB81" s="91" t="str">
        <f>'REPRODUCTION 3'!M73</f>
        <v>Juin</v>
      </c>
      <c r="AC81" s="91" t="str">
        <f>'RUMINANTS 3'!M73</f>
        <v>Juin</v>
      </c>
      <c r="AD81" s="91" t="str">
        <f>'TOXICOLOGIE 2'!L73</f>
        <v>Juin</v>
      </c>
      <c r="AE81" s="91" t="str">
        <f>'INFECTIEUX 3'!M73</f>
        <v>Juin</v>
      </c>
      <c r="AF81" s="91" t="str">
        <f>'AVIARE 3'!M73</f>
        <v>Juin</v>
      </c>
      <c r="AG81" s="91" t="str">
        <f>'EQUINE 3'!M73</f>
        <v>Juin</v>
      </c>
      <c r="AH81" s="91" t="str">
        <f>'CHIRURGIE 3'!M73</f>
        <v>Juin</v>
      </c>
      <c r="AI81" s="91" t="str">
        <f>'LEGISLATION 2'!L73</f>
        <v>Juin</v>
      </c>
      <c r="AJ81" s="91" t="str">
        <f>'HIDAOA 3'!M73</f>
        <v>Juin</v>
      </c>
      <c r="AK81" s="91" t="str">
        <f>'CLINIQUE 3'!T73</f>
        <v>Juin</v>
      </c>
    </row>
    <row r="82" spans="1:37">
      <c r="A82" s="146">
        <v>67</v>
      </c>
      <c r="B82" s="113" t="s">
        <v>2496</v>
      </c>
      <c r="C82" s="113" t="s">
        <v>2440</v>
      </c>
      <c r="D82" s="163">
        <f>'REPRODUCTION 3'!G74</f>
        <v>4.5</v>
      </c>
      <c r="E82" s="163">
        <f>'RUMINANTS 3'!G74</f>
        <v>5.25</v>
      </c>
      <c r="F82" s="163">
        <f>'TOXICOLOGIE 2'!F74</f>
        <v>0</v>
      </c>
      <c r="G82" s="163">
        <f>'INFECTIEUX 3'!G74</f>
        <v>0</v>
      </c>
      <c r="H82" s="163">
        <f>'AVIARE 3'!G74</f>
        <v>15.75</v>
      </c>
      <c r="I82" s="163">
        <f>'EQUINE 3'!G74</f>
        <v>8.25</v>
      </c>
      <c r="J82" s="163">
        <f>'CHIRURGIE 3'!G74</f>
        <v>13.5</v>
      </c>
      <c r="K82" s="163">
        <f>'LEGISLATION 2'!F74</f>
        <v>20</v>
      </c>
      <c r="L82" s="163">
        <f>'HIDAOA 3'!G74</f>
        <v>13.5</v>
      </c>
      <c r="M82" s="163">
        <f>'CLINIQUE 3'!N74</f>
        <v>0</v>
      </c>
      <c r="N82" s="148">
        <f t="shared" si="20"/>
        <v>80.75</v>
      </c>
      <c r="O82" s="148">
        <f t="shared" si="21"/>
        <v>2.8839285714285716</v>
      </c>
      <c r="P82" s="146" t="str">
        <f t="shared" si="22"/>
        <v>ajournee</v>
      </c>
      <c r="Q82" s="146" t="str">
        <f t="shared" si="23"/>
        <v>juin</v>
      </c>
      <c r="R82" s="146">
        <f t="shared" si="24"/>
        <v>1</v>
      </c>
      <c r="S82" s="146">
        <f t="shared" si="25"/>
        <v>1</v>
      </c>
      <c r="T82" s="146">
        <f t="shared" si="26"/>
        <v>1</v>
      </c>
      <c r="U82" s="146">
        <f t="shared" si="27"/>
        <v>1</v>
      </c>
      <c r="V82" s="146">
        <f t="shared" si="28"/>
        <v>0</v>
      </c>
      <c r="W82" s="146">
        <f t="shared" si="29"/>
        <v>1</v>
      </c>
      <c r="X82" s="146">
        <f t="shared" si="30"/>
        <v>1</v>
      </c>
      <c r="Y82" s="146">
        <f t="shared" si="31"/>
        <v>0</v>
      </c>
      <c r="Z82" s="146">
        <f t="shared" si="32"/>
        <v>1</v>
      </c>
      <c r="AA82" s="17">
        <f t="shared" si="33"/>
        <v>1</v>
      </c>
      <c r="AB82" s="91" t="str">
        <f>'REPRODUCTION 3'!M74</f>
        <v>Juin</v>
      </c>
      <c r="AC82" s="91" t="str">
        <f>'RUMINANTS 3'!M74</f>
        <v>Juin</v>
      </c>
      <c r="AD82" s="91" t="str">
        <f>'TOXICOLOGIE 2'!L74</f>
        <v>Juin</v>
      </c>
      <c r="AE82" s="91" t="str">
        <f>'INFECTIEUX 3'!M74</f>
        <v>Juin</v>
      </c>
      <c r="AF82" s="91" t="str">
        <f>'AVIARE 3'!M74</f>
        <v>Juin</v>
      </c>
      <c r="AG82" s="91" t="str">
        <f>'EQUINE 3'!M74</f>
        <v>Juin</v>
      </c>
      <c r="AH82" s="91" t="str">
        <f>'CHIRURGIE 3'!M74</f>
        <v>Juin</v>
      </c>
      <c r="AI82" s="91" t="str">
        <f>'LEGISLATION 2'!L74</f>
        <v>Juin</v>
      </c>
      <c r="AJ82" s="91" t="str">
        <f>'HIDAOA 3'!M74</f>
        <v>Juin</v>
      </c>
      <c r="AK82" s="91" t="str">
        <f>'CLINIQUE 3'!T74</f>
        <v>Juin</v>
      </c>
    </row>
    <row r="83" spans="1:37">
      <c r="A83" s="146">
        <v>68</v>
      </c>
      <c r="B83" s="113" t="s">
        <v>2497</v>
      </c>
      <c r="C83" s="113" t="s">
        <v>2498</v>
      </c>
      <c r="D83" s="163">
        <f>'REPRODUCTION 3'!G75</f>
        <v>23.25</v>
      </c>
      <c r="E83" s="163">
        <f>'RUMINANTS 3'!G75</f>
        <v>7.5</v>
      </c>
      <c r="F83" s="163">
        <f>'TOXICOLOGIE 2'!F75</f>
        <v>0</v>
      </c>
      <c r="G83" s="163">
        <f>'INFECTIEUX 3'!G75</f>
        <v>10.5</v>
      </c>
      <c r="H83" s="163">
        <f>'AVIARE 3'!G75</f>
        <v>19.5</v>
      </c>
      <c r="I83" s="163">
        <f>'EQUINE 3'!G75</f>
        <v>18.375</v>
      </c>
      <c r="J83" s="163">
        <f>'CHIRURGIE 3'!G75</f>
        <v>21</v>
      </c>
      <c r="K83" s="163">
        <f>'LEGISLATION 2'!F75</f>
        <v>30</v>
      </c>
      <c r="L83" s="163">
        <f>'HIDAOA 3'!G75</f>
        <v>22.5</v>
      </c>
      <c r="M83" s="163">
        <f>'CLINIQUE 3'!N75</f>
        <v>0</v>
      </c>
      <c r="N83" s="148">
        <f t="shared" si="20"/>
        <v>152.625</v>
      </c>
      <c r="O83" s="148">
        <f t="shared" si="21"/>
        <v>5.4508928571428568</v>
      </c>
      <c r="P83" s="146" t="str">
        <f t="shared" si="22"/>
        <v>ajournee</v>
      </c>
      <c r="Q83" s="146" t="str">
        <f t="shared" si="23"/>
        <v>juin</v>
      </c>
      <c r="R83" s="146">
        <f t="shared" si="24"/>
        <v>0</v>
      </c>
      <c r="S83" s="146">
        <f t="shared" si="25"/>
        <v>1</v>
      </c>
      <c r="T83" s="146">
        <f t="shared" si="26"/>
        <v>1</v>
      </c>
      <c r="U83" s="146">
        <f t="shared" si="27"/>
        <v>1</v>
      </c>
      <c r="V83" s="146">
        <f t="shared" si="28"/>
        <v>0</v>
      </c>
      <c r="W83" s="146">
        <f t="shared" si="29"/>
        <v>0</v>
      </c>
      <c r="X83" s="146">
        <f t="shared" si="30"/>
        <v>0</v>
      </c>
      <c r="Y83" s="146">
        <f t="shared" si="31"/>
        <v>0</v>
      </c>
      <c r="Z83" s="146">
        <f t="shared" si="32"/>
        <v>0</v>
      </c>
      <c r="AA83" s="17">
        <f t="shared" si="33"/>
        <v>1</v>
      </c>
      <c r="AB83" s="91" t="str">
        <f>'REPRODUCTION 3'!M75</f>
        <v>Juin</v>
      </c>
      <c r="AC83" s="91" t="str">
        <f>'RUMINANTS 3'!M75</f>
        <v>Juin</v>
      </c>
      <c r="AD83" s="91" t="str">
        <f>'TOXICOLOGIE 2'!L75</f>
        <v>Juin</v>
      </c>
      <c r="AE83" s="91" t="str">
        <f>'INFECTIEUX 3'!M75</f>
        <v>Juin</v>
      </c>
      <c r="AF83" s="91" t="str">
        <f>'AVIARE 3'!M75</f>
        <v>Juin</v>
      </c>
      <c r="AG83" s="91" t="str">
        <f>'EQUINE 3'!M75</f>
        <v>Juin</v>
      </c>
      <c r="AH83" s="91" t="str">
        <f>'CHIRURGIE 3'!M75</f>
        <v>Juin</v>
      </c>
      <c r="AI83" s="91" t="str">
        <f>'LEGISLATION 2'!L75</f>
        <v>Juin</v>
      </c>
      <c r="AJ83" s="91" t="str">
        <f>'HIDAOA 3'!M75</f>
        <v>Juin</v>
      </c>
      <c r="AK83" s="91" t="str">
        <f>'CLINIQUE 3'!T75</f>
        <v>Juin</v>
      </c>
    </row>
    <row r="84" spans="1:37">
      <c r="A84" s="146">
        <v>69</v>
      </c>
      <c r="B84" s="113" t="s">
        <v>2499</v>
      </c>
      <c r="C84" s="113" t="s">
        <v>2500</v>
      </c>
      <c r="D84" s="163">
        <f>'REPRODUCTION 3'!G76</f>
        <v>15</v>
      </c>
      <c r="E84" s="163">
        <f>'RUMINANTS 3'!G76</f>
        <v>5.25</v>
      </c>
      <c r="F84" s="163">
        <f>'TOXICOLOGIE 2'!F76</f>
        <v>0</v>
      </c>
      <c r="G84" s="163">
        <f>'INFECTIEUX 3'!G76</f>
        <v>1.125</v>
      </c>
      <c r="H84" s="163">
        <f>'AVIARE 3'!G76</f>
        <v>16.5</v>
      </c>
      <c r="I84" s="163">
        <f>'EQUINE 3'!G76</f>
        <v>5.25</v>
      </c>
      <c r="J84" s="163">
        <f>'CHIRURGIE 3'!G76</f>
        <v>18</v>
      </c>
      <c r="K84" s="163">
        <f>'LEGISLATION 2'!F76</f>
        <v>2</v>
      </c>
      <c r="L84" s="163">
        <f>'HIDAOA 3'!G76</f>
        <v>21</v>
      </c>
      <c r="M84" s="163">
        <f>'CLINIQUE 3'!N76</f>
        <v>0</v>
      </c>
      <c r="N84" s="148">
        <f t="shared" si="20"/>
        <v>84.125</v>
      </c>
      <c r="O84" s="148">
        <f t="shared" si="21"/>
        <v>3.0044642857142856</v>
      </c>
      <c r="P84" s="146" t="str">
        <f t="shared" si="22"/>
        <v>ajournee</v>
      </c>
      <c r="Q84" s="146" t="str">
        <f t="shared" si="23"/>
        <v>juin</v>
      </c>
      <c r="R84" s="146">
        <f t="shared" si="24"/>
        <v>0</v>
      </c>
      <c r="S84" s="146">
        <f t="shared" si="25"/>
        <v>1</v>
      </c>
      <c r="T84" s="146">
        <f t="shared" si="26"/>
        <v>1</v>
      </c>
      <c r="U84" s="146">
        <f t="shared" si="27"/>
        <v>1</v>
      </c>
      <c r="V84" s="146">
        <f t="shared" si="28"/>
        <v>0</v>
      </c>
      <c r="W84" s="146">
        <f t="shared" si="29"/>
        <v>1</v>
      </c>
      <c r="X84" s="146">
        <f t="shared" si="30"/>
        <v>0</v>
      </c>
      <c r="Y84" s="146">
        <f t="shared" si="31"/>
        <v>1</v>
      </c>
      <c r="Z84" s="146">
        <f t="shared" si="32"/>
        <v>0</v>
      </c>
      <c r="AA84" s="17">
        <f t="shared" si="33"/>
        <v>1</v>
      </c>
      <c r="AB84" s="91" t="str">
        <f>'REPRODUCTION 3'!M76</f>
        <v>Juin</v>
      </c>
      <c r="AC84" s="91" t="str">
        <f>'RUMINANTS 3'!M76</f>
        <v>Juin</v>
      </c>
      <c r="AD84" s="91" t="str">
        <f>'TOXICOLOGIE 2'!L76</f>
        <v>Juin</v>
      </c>
      <c r="AE84" s="91" t="str">
        <f>'INFECTIEUX 3'!M76</f>
        <v>Juin</v>
      </c>
      <c r="AF84" s="91" t="str">
        <f>'AVIARE 3'!M76</f>
        <v>Juin</v>
      </c>
      <c r="AG84" s="91" t="str">
        <f>'EQUINE 3'!M76</f>
        <v>Juin</v>
      </c>
      <c r="AH84" s="91" t="str">
        <f>'CHIRURGIE 3'!M76</f>
        <v>Juin</v>
      </c>
      <c r="AI84" s="91" t="str">
        <f>'LEGISLATION 2'!L76</f>
        <v>Juin</v>
      </c>
      <c r="AJ84" s="91" t="str">
        <f>'HIDAOA 3'!M76</f>
        <v>Juin</v>
      </c>
      <c r="AK84" s="91" t="str">
        <f>'CLINIQUE 3'!T76</f>
        <v>Juin</v>
      </c>
    </row>
    <row r="85" spans="1:37">
      <c r="A85" s="146">
        <v>70</v>
      </c>
      <c r="B85" s="113" t="s">
        <v>797</v>
      </c>
      <c r="C85" s="113" t="s">
        <v>2501</v>
      </c>
      <c r="D85" s="163">
        <f>'REPRODUCTION 3'!G77</f>
        <v>19.5</v>
      </c>
      <c r="E85" s="163">
        <f>'RUMINANTS 3'!G77</f>
        <v>12</v>
      </c>
      <c r="F85" s="163">
        <f>'TOXICOLOGIE 2'!F77</f>
        <v>0</v>
      </c>
      <c r="G85" s="163">
        <f>'INFECTIEUX 3'!G77</f>
        <v>5.25</v>
      </c>
      <c r="H85" s="163">
        <f>'AVIARE 3'!G77</f>
        <v>18.75</v>
      </c>
      <c r="I85" s="163">
        <f>'EQUINE 3'!G77</f>
        <v>18.75</v>
      </c>
      <c r="J85" s="163">
        <f>'CHIRURGIE 3'!G77</f>
        <v>21</v>
      </c>
      <c r="K85" s="163">
        <f>'LEGISLATION 2'!F77</f>
        <v>26</v>
      </c>
      <c r="L85" s="163">
        <f>'HIDAOA 3'!G77</f>
        <v>22.5</v>
      </c>
      <c r="M85" s="163">
        <f>'CLINIQUE 3'!N77</f>
        <v>0</v>
      </c>
      <c r="N85" s="148">
        <f t="shared" si="20"/>
        <v>143.75</v>
      </c>
      <c r="O85" s="148">
        <f t="shared" si="21"/>
        <v>5.1339285714285712</v>
      </c>
      <c r="P85" s="146" t="str">
        <f t="shared" si="22"/>
        <v>ajournee</v>
      </c>
      <c r="Q85" s="146" t="str">
        <f t="shared" si="23"/>
        <v>juin</v>
      </c>
      <c r="R85" s="146">
        <f t="shared" si="24"/>
        <v>0</v>
      </c>
      <c r="S85" s="146">
        <f t="shared" si="25"/>
        <v>1</v>
      </c>
      <c r="T85" s="146">
        <f t="shared" si="26"/>
        <v>1</v>
      </c>
      <c r="U85" s="146">
        <f t="shared" si="27"/>
        <v>1</v>
      </c>
      <c r="V85" s="146">
        <f t="shared" si="28"/>
        <v>0</v>
      </c>
      <c r="W85" s="146">
        <f t="shared" si="29"/>
        <v>0</v>
      </c>
      <c r="X85" s="146">
        <f t="shared" si="30"/>
        <v>0</v>
      </c>
      <c r="Y85" s="146">
        <f t="shared" si="31"/>
        <v>0</v>
      </c>
      <c r="Z85" s="146">
        <f t="shared" si="32"/>
        <v>0</v>
      </c>
      <c r="AA85" s="17">
        <f t="shared" si="33"/>
        <v>1</v>
      </c>
      <c r="AB85" s="91" t="str">
        <f>'REPRODUCTION 3'!M77</f>
        <v>Juin</v>
      </c>
      <c r="AC85" s="91" t="str">
        <f>'RUMINANTS 3'!M77</f>
        <v>Juin</v>
      </c>
      <c r="AD85" s="91" t="str">
        <f>'TOXICOLOGIE 2'!L77</f>
        <v>Juin</v>
      </c>
      <c r="AE85" s="91" t="str">
        <f>'INFECTIEUX 3'!M77</f>
        <v>Juin</v>
      </c>
      <c r="AF85" s="91" t="str">
        <f>'AVIARE 3'!M77</f>
        <v>Juin</v>
      </c>
      <c r="AG85" s="91" t="str">
        <f>'EQUINE 3'!M77</f>
        <v>Juin</v>
      </c>
      <c r="AH85" s="91" t="str">
        <f>'CHIRURGIE 3'!M77</f>
        <v>Juin</v>
      </c>
      <c r="AI85" s="91" t="str">
        <f>'LEGISLATION 2'!L77</f>
        <v>Juin</v>
      </c>
      <c r="AJ85" s="91" t="str">
        <f>'HIDAOA 3'!M77</f>
        <v>Juin</v>
      </c>
      <c r="AK85" s="91" t="str">
        <f>'CLINIQUE 3'!T77</f>
        <v>Juin</v>
      </c>
    </row>
    <row r="86" spans="1:37">
      <c r="A86" s="146">
        <v>71</v>
      </c>
      <c r="B86" s="113" t="s">
        <v>811</v>
      </c>
      <c r="C86" s="113" t="s">
        <v>2431</v>
      </c>
      <c r="D86" s="163">
        <f>'REPRODUCTION 3'!G78</f>
        <v>6</v>
      </c>
      <c r="E86" s="163">
        <f>'RUMINANTS 3'!G78</f>
        <v>8.25</v>
      </c>
      <c r="F86" s="163">
        <f>'TOXICOLOGIE 2'!F78</f>
        <v>0</v>
      </c>
      <c r="G86" s="163">
        <f>'INFECTIEUX 3'!G78</f>
        <v>7.5</v>
      </c>
      <c r="H86" s="163">
        <f>'AVIARE 3'!G78</f>
        <v>15</v>
      </c>
      <c r="I86" s="163">
        <f>'EQUINE 3'!G78</f>
        <v>9</v>
      </c>
      <c r="J86" s="163">
        <f>'CHIRURGIE 3'!G78</f>
        <v>15</v>
      </c>
      <c r="K86" s="163">
        <f>'LEGISLATION 2'!F78</f>
        <v>10</v>
      </c>
      <c r="L86" s="163">
        <f>'HIDAOA 3'!G78</f>
        <v>17.25</v>
      </c>
      <c r="M86" s="163">
        <f>'CLINIQUE 3'!N78</f>
        <v>0</v>
      </c>
      <c r="N86" s="148">
        <f t="shared" si="20"/>
        <v>88</v>
      </c>
      <c r="O86" s="148">
        <f t="shared" si="21"/>
        <v>3.1428571428571428</v>
      </c>
      <c r="P86" s="146" t="str">
        <f t="shared" si="22"/>
        <v>ajournee</v>
      </c>
      <c r="Q86" s="146" t="str">
        <f t="shared" si="23"/>
        <v>juin</v>
      </c>
      <c r="R86" s="146">
        <f t="shared" si="24"/>
        <v>1</v>
      </c>
      <c r="S86" s="146">
        <f t="shared" si="25"/>
        <v>1</v>
      </c>
      <c r="T86" s="146">
        <f t="shared" si="26"/>
        <v>1</v>
      </c>
      <c r="U86" s="146">
        <f t="shared" si="27"/>
        <v>1</v>
      </c>
      <c r="V86" s="146">
        <f t="shared" si="28"/>
        <v>0</v>
      </c>
      <c r="W86" s="146">
        <f t="shared" si="29"/>
        <v>1</v>
      </c>
      <c r="X86" s="146">
        <f t="shared" si="30"/>
        <v>0</v>
      </c>
      <c r="Y86" s="146">
        <f t="shared" si="31"/>
        <v>0</v>
      </c>
      <c r="Z86" s="146">
        <f t="shared" si="32"/>
        <v>0</v>
      </c>
      <c r="AA86" s="17">
        <f t="shared" si="33"/>
        <v>1</v>
      </c>
      <c r="AB86" s="91" t="str">
        <f>'REPRODUCTION 3'!M78</f>
        <v>Juin</v>
      </c>
      <c r="AC86" s="91" t="str">
        <f>'RUMINANTS 3'!M78</f>
        <v>Juin</v>
      </c>
      <c r="AD86" s="91" t="str">
        <f>'TOXICOLOGIE 2'!L78</f>
        <v>Juin</v>
      </c>
      <c r="AE86" s="91" t="str">
        <f>'INFECTIEUX 3'!M78</f>
        <v>Juin</v>
      </c>
      <c r="AF86" s="91" t="str">
        <f>'AVIARE 3'!M78</f>
        <v>Juin</v>
      </c>
      <c r="AG86" s="91" t="str">
        <f>'EQUINE 3'!M78</f>
        <v>Juin</v>
      </c>
      <c r="AH86" s="91" t="str">
        <f>'CHIRURGIE 3'!M78</f>
        <v>Juin</v>
      </c>
      <c r="AI86" s="91" t="str">
        <f>'LEGISLATION 2'!L78</f>
        <v>Juin</v>
      </c>
      <c r="AJ86" s="91" t="str">
        <f>'HIDAOA 3'!M78</f>
        <v>Juin</v>
      </c>
      <c r="AK86" s="91" t="str">
        <f>'CLINIQUE 3'!T78</f>
        <v>Juin</v>
      </c>
    </row>
    <row r="87" spans="1:37">
      <c r="A87" s="146">
        <v>72</v>
      </c>
      <c r="B87" s="113" t="s">
        <v>814</v>
      </c>
      <c r="C87" s="113" t="s">
        <v>2474</v>
      </c>
      <c r="D87" s="163">
        <f>'REPRODUCTION 3'!G79</f>
        <v>5.25</v>
      </c>
      <c r="E87" s="163">
        <f>'RUMINANTS 3'!G79</f>
        <v>6.75</v>
      </c>
      <c r="F87" s="163">
        <f>'TOXICOLOGIE 2'!F79</f>
        <v>0</v>
      </c>
      <c r="G87" s="163">
        <f>'INFECTIEUX 3'!G79</f>
        <v>3</v>
      </c>
      <c r="H87" s="163">
        <f>'AVIARE 3'!G79</f>
        <v>11.25</v>
      </c>
      <c r="I87" s="163">
        <f>'EQUINE 3'!G79</f>
        <v>12</v>
      </c>
      <c r="J87" s="163">
        <f>'CHIRURGIE 3'!G79</f>
        <v>15</v>
      </c>
      <c r="K87" s="163">
        <f>'LEGISLATION 2'!F79</f>
        <v>20</v>
      </c>
      <c r="L87" s="163">
        <f>'HIDAOA 3'!G79</f>
        <v>21</v>
      </c>
      <c r="M87" s="163">
        <f>'CLINIQUE 3'!N79</f>
        <v>0</v>
      </c>
      <c r="N87" s="148">
        <f t="shared" si="20"/>
        <v>94.25</v>
      </c>
      <c r="O87" s="148">
        <f t="shared" si="21"/>
        <v>3.3660714285714284</v>
      </c>
      <c r="P87" s="146" t="str">
        <f t="shared" si="22"/>
        <v>ajournee</v>
      </c>
      <c r="Q87" s="146" t="str">
        <f t="shared" si="23"/>
        <v>juin</v>
      </c>
      <c r="R87" s="146">
        <f t="shared" si="24"/>
        <v>1</v>
      </c>
      <c r="S87" s="146">
        <f t="shared" si="25"/>
        <v>1</v>
      </c>
      <c r="T87" s="146">
        <f t="shared" si="26"/>
        <v>1</v>
      </c>
      <c r="U87" s="146">
        <f t="shared" si="27"/>
        <v>1</v>
      </c>
      <c r="V87" s="146">
        <f t="shared" si="28"/>
        <v>1</v>
      </c>
      <c r="W87" s="146">
        <f t="shared" si="29"/>
        <v>1</v>
      </c>
      <c r="X87" s="146">
        <f t="shared" si="30"/>
        <v>0</v>
      </c>
      <c r="Y87" s="146">
        <f t="shared" si="31"/>
        <v>0</v>
      </c>
      <c r="Z87" s="146">
        <f t="shared" si="32"/>
        <v>0</v>
      </c>
      <c r="AA87" s="17">
        <f t="shared" si="33"/>
        <v>1</v>
      </c>
      <c r="AB87" s="91" t="str">
        <f>'REPRODUCTION 3'!M79</f>
        <v>Juin</v>
      </c>
      <c r="AC87" s="91" t="str">
        <f>'RUMINANTS 3'!M79</f>
        <v>Juin</v>
      </c>
      <c r="AD87" s="91" t="str">
        <f>'TOXICOLOGIE 2'!L79</f>
        <v>Juin</v>
      </c>
      <c r="AE87" s="91" t="str">
        <f>'INFECTIEUX 3'!M79</f>
        <v>Juin</v>
      </c>
      <c r="AF87" s="91" t="str">
        <f>'AVIARE 3'!M79</f>
        <v>Juin</v>
      </c>
      <c r="AG87" s="91" t="str">
        <f>'EQUINE 3'!M79</f>
        <v>Juin</v>
      </c>
      <c r="AH87" s="91" t="str">
        <f>'CHIRURGIE 3'!M79</f>
        <v>Juin</v>
      </c>
      <c r="AI87" s="91" t="str">
        <f>'LEGISLATION 2'!L79</f>
        <v>Juin</v>
      </c>
      <c r="AJ87" s="91" t="str">
        <f>'HIDAOA 3'!M79</f>
        <v>Juin</v>
      </c>
      <c r="AK87" s="91" t="str">
        <f>'CLINIQUE 3'!T79</f>
        <v>Juin</v>
      </c>
    </row>
    <row r="88" spans="1:37">
      <c r="A88" s="146">
        <v>73</v>
      </c>
      <c r="B88" s="113" t="s">
        <v>820</v>
      </c>
      <c r="C88" s="113" t="s">
        <v>2502</v>
      </c>
      <c r="D88" s="163">
        <f>'REPRODUCTION 3'!G80</f>
        <v>13.5</v>
      </c>
      <c r="E88" s="163">
        <f>'RUMINANTS 3'!G80</f>
        <v>1.5</v>
      </c>
      <c r="F88" s="163">
        <f>'TOXICOLOGIE 2'!F80</f>
        <v>0</v>
      </c>
      <c r="G88" s="163">
        <f>'INFECTIEUX 3'!G80</f>
        <v>1.125</v>
      </c>
      <c r="H88" s="163">
        <f>'AVIARE 3'!G80</f>
        <v>13.5</v>
      </c>
      <c r="I88" s="163">
        <f>'EQUINE 3'!G80</f>
        <v>13.5</v>
      </c>
      <c r="J88" s="163">
        <f>'CHIRURGIE 3'!G80</f>
        <v>18</v>
      </c>
      <c r="K88" s="163">
        <f>'LEGISLATION 2'!F80</f>
        <v>34</v>
      </c>
      <c r="L88" s="163">
        <f>'HIDAOA 3'!G80</f>
        <v>22.5</v>
      </c>
      <c r="M88" s="163">
        <f>'CLINIQUE 3'!N80</f>
        <v>0</v>
      </c>
      <c r="N88" s="148">
        <f t="shared" si="20"/>
        <v>117.625</v>
      </c>
      <c r="O88" s="148">
        <f t="shared" si="21"/>
        <v>4.2008928571428568</v>
      </c>
      <c r="P88" s="146" t="str">
        <f t="shared" si="22"/>
        <v>ajournee</v>
      </c>
      <c r="Q88" s="146" t="str">
        <f t="shared" si="23"/>
        <v>juin</v>
      </c>
      <c r="R88" s="146">
        <f t="shared" si="24"/>
        <v>1</v>
      </c>
      <c r="S88" s="146">
        <f t="shared" si="25"/>
        <v>1</v>
      </c>
      <c r="T88" s="146">
        <f t="shared" si="26"/>
        <v>1</v>
      </c>
      <c r="U88" s="146">
        <f t="shared" si="27"/>
        <v>1</v>
      </c>
      <c r="V88" s="146">
        <f t="shared" si="28"/>
        <v>1</v>
      </c>
      <c r="W88" s="146">
        <f t="shared" si="29"/>
        <v>1</v>
      </c>
      <c r="X88" s="146">
        <f t="shared" si="30"/>
        <v>0</v>
      </c>
      <c r="Y88" s="146">
        <f t="shared" si="31"/>
        <v>0</v>
      </c>
      <c r="Z88" s="146">
        <f t="shared" si="32"/>
        <v>0</v>
      </c>
      <c r="AA88" s="17">
        <f t="shared" si="33"/>
        <v>1</v>
      </c>
      <c r="AB88" s="91" t="str">
        <f>'REPRODUCTION 3'!M80</f>
        <v>Juin</v>
      </c>
      <c r="AC88" s="91" t="str">
        <f>'RUMINANTS 3'!M80</f>
        <v>Juin</v>
      </c>
      <c r="AD88" s="91" t="str">
        <f>'TOXICOLOGIE 2'!L80</f>
        <v>Juin</v>
      </c>
      <c r="AE88" s="91" t="str">
        <f>'INFECTIEUX 3'!M80</f>
        <v>Juin</v>
      </c>
      <c r="AF88" s="91" t="str">
        <f>'AVIARE 3'!M80</f>
        <v>Juin</v>
      </c>
      <c r="AG88" s="91" t="str">
        <f>'EQUINE 3'!M80</f>
        <v>Juin</v>
      </c>
      <c r="AH88" s="91" t="str">
        <f>'CHIRURGIE 3'!M80</f>
        <v>Juin</v>
      </c>
      <c r="AI88" s="91" t="str">
        <f>'LEGISLATION 2'!L80</f>
        <v>Juin</v>
      </c>
      <c r="AJ88" s="91" t="str">
        <f>'HIDAOA 3'!M80</f>
        <v>Juin</v>
      </c>
      <c r="AK88" s="91" t="str">
        <f>'CLINIQUE 3'!T80</f>
        <v>Juin</v>
      </c>
    </row>
    <row r="89" spans="1:37">
      <c r="A89" s="146">
        <v>74</v>
      </c>
      <c r="B89" s="113" t="s">
        <v>806</v>
      </c>
      <c r="C89" s="113" t="s">
        <v>2503</v>
      </c>
      <c r="D89" s="163">
        <f>'REPRODUCTION 3'!G81</f>
        <v>8.25</v>
      </c>
      <c r="E89" s="163">
        <f>'RUMINANTS 3'!G81</f>
        <v>8.25</v>
      </c>
      <c r="F89" s="163">
        <f>'TOXICOLOGIE 2'!F81</f>
        <v>0</v>
      </c>
      <c r="G89" s="163">
        <f>'INFECTIEUX 3'!G81</f>
        <v>0.75</v>
      </c>
      <c r="H89" s="163">
        <f>'AVIARE 3'!G81</f>
        <v>7.5</v>
      </c>
      <c r="I89" s="163">
        <f>'EQUINE 3'!G81</f>
        <v>1.5</v>
      </c>
      <c r="J89" s="163">
        <f>'CHIRURGIE 3'!G81</f>
        <v>16.5</v>
      </c>
      <c r="K89" s="163">
        <f>'LEGISLATION 2'!F81</f>
        <v>2</v>
      </c>
      <c r="L89" s="163">
        <f>'HIDAOA 3'!G81</f>
        <v>13.5</v>
      </c>
      <c r="M89" s="163">
        <f>'CLINIQUE 3'!N81</f>
        <v>0</v>
      </c>
      <c r="N89" s="148">
        <f t="shared" si="20"/>
        <v>58.25</v>
      </c>
      <c r="O89" s="148">
        <f t="shared" si="21"/>
        <v>2.0803571428571428</v>
      </c>
      <c r="P89" s="146" t="str">
        <f t="shared" si="22"/>
        <v>ajournee</v>
      </c>
      <c r="Q89" s="146" t="str">
        <f t="shared" si="23"/>
        <v>juin</v>
      </c>
      <c r="R89" s="146">
        <f t="shared" si="24"/>
        <v>1</v>
      </c>
      <c r="S89" s="146">
        <f t="shared" si="25"/>
        <v>1</v>
      </c>
      <c r="T89" s="146">
        <f t="shared" si="26"/>
        <v>1</v>
      </c>
      <c r="U89" s="146">
        <f t="shared" si="27"/>
        <v>1</v>
      </c>
      <c r="V89" s="146">
        <f t="shared" si="28"/>
        <v>1</v>
      </c>
      <c r="W89" s="146">
        <f t="shared" si="29"/>
        <v>1</v>
      </c>
      <c r="X89" s="146">
        <f t="shared" si="30"/>
        <v>0</v>
      </c>
      <c r="Y89" s="146">
        <f t="shared" si="31"/>
        <v>1</v>
      </c>
      <c r="Z89" s="146">
        <f t="shared" si="32"/>
        <v>1</v>
      </c>
      <c r="AA89" s="17">
        <f t="shared" si="33"/>
        <v>1</v>
      </c>
      <c r="AB89" s="91" t="str">
        <f>'REPRODUCTION 3'!M81</f>
        <v>Juin</v>
      </c>
      <c r="AC89" s="91" t="str">
        <f>'RUMINANTS 3'!M81</f>
        <v>Juin</v>
      </c>
      <c r="AD89" s="91" t="str">
        <f>'TOXICOLOGIE 2'!L81</f>
        <v>Juin</v>
      </c>
      <c r="AE89" s="91" t="str">
        <f>'INFECTIEUX 3'!M81</f>
        <v>Juin</v>
      </c>
      <c r="AF89" s="91" t="str">
        <f>'AVIARE 3'!M81</f>
        <v>Juin</v>
      </c>
      <c r="AG89" s="91" t="str">
        <f>'EQUINE 3'!M81</f>
        <v>Juin</v>
      </c>
      <c r="AH89" s="91" t="str">
        <f>'CHIRURGIE 3'!M81</f>
        <v>Juin</v>
      </c>
      <c r="AI89" s="91" t="str">
        <f>'LEGISLATION 2'!L81</f>
        <v>Juin</v>
      </c>
      <c r="AJ89" s="91" t="str">
        <f>'HIDAOA 3'!M81</f>
        <v>Juin</v>
      </c>
      <c r="AK89" s="91" t="str">
        <f>'CLINIQUE 3'!T81</f>
        <v>Juin</v>
      </c>
    </row>
    <row r="90" spans="1:37">
      <c r="A90" s="146">
        <v>75</v>
      </c>
      <c r="B90" s="113" t="s">
        <v>823</v>
      </c>
      <c r="C90" s="113" t="s">
        <v>2504</v>
      </c>
      <c r="D90" s="163">
        <f>'REPRODUCTION 3'!G82</f>
        <v>9.75</v>
      </c>
      <c r="E90" s="163">
        <f>'RUMINANTS 3'!G82</f>
        <v>6</v>
      </c>
      <c r="F90" s="163">
        <f>'TOXICOLOGIE 2'!F82</f>
        <v>0</v>
      </c>
      <c r="G90" s="163">
        <f>'INFECTIEUX 3'!G82</f>
        <v>7.5</v>
      </c>
      <c r="H90" s="163">
        <f>'AVIARE 3'!G82</f>
        <v>15</v>
      </c>
      <c r="I90" s="163">
        <f>'EQUINE 3'!G82</f>
        <v>12.75</v>
      </c>
      <c r="J90" s="163">
        <f>'CHIRURGIE 3'!G82</f>
        <v>19.5</v>
      </c>
      <c r="K90" s="163">
        <f>'LEGISLATION 2'!F82</f>
        <v>22</v>
      </c>
      <c r="L90" s="163">
        <f>'HIDAOA 3'!G82</f>
        <v>23.25</v>
      </c>
      <c r="M90" s="163">
        <f>'CLINIQUE 3'!N82</f>
        <v>0</v>
      </c>
      <c r="N90" s="148">
        <f t="shared" si="20"/>
        <v>115.75</v>
      </c>
      <c r="O90" s="148">
        <f t="shared" si="21"/>
        <v>4.1339285714285712</v>
      </c>
      <c r="P90" s="146" t="str">
        <f t="shared" si="22"/>
        <v>ajournee</v>
      </c>
      <c r="Q90" s="146" t="str">
        <f t="shared" si="23"/>
        <v>juin</v>
      </c>
      <c r="R90" s="146">
        <f t="shared" si="24"/>
        <v>1</v>
      </c>
      <c r="S90" s="146">
        <f t="shared" si="25"/>
        <v>1</v>
      </c>
      <c r="T90" s="146">
        <f t="shared" si="26"/>
        <v>1</v>
      </c>
      <c r="U90" s="146">
        <f t="shared" si="27"/>
        <v>1</v>
      </c>
      <c r="V90" s="146">
        <f t="shared" si="28"/>
        <v>0</v>
      </c>
      <c r="W90" s="146">
        <f t="shared" si="29"/>
        <v>1</v>
      </c>
      <c r="X90" s="146">
        <f t="shared" si="30"/>
        <v>0</v>
      </c>
      <c r="Y90" s="146">
        <f t="shared" si="31"/>
        <v>0</v>
      </c>
      <c r="Z90" s="146">
        <f t="shared" si="32"/>
        <v>0</v>
      </c>
      <c r="AA90" s="17">
        <f t="shared" si="33"/>
        <v>1</v>
      </c>
      <c r="AB90" s="91" t="str">
        <f>'REPRODUCTION 3'!M82</f>
        <v>Juin</v>
      </c>
      <c r="AC90" s="91" t="str">
        <f>'RUMINANTS 3'!M82</f>
        <v>Juin</v>
      </c>
      <c r="AD90" s="91" t="str">
        <f>'TOXICOLOGIE 2'!L82</f>
        <v>Juin</v>
      </c>
      <c r="AE90" s="91" t="str">
        <f>'INFECTIEUX 3'!M82</f>
        <v>Juin</v>
      </c>
      <c r="AF90" s="91" t="str">
        <f>'AVIARE 3'!M82</f>
        <v>Juin</v>
      </c>
      <c r="AG90" s="91" t="str">
        <f>'EQUINE 3'!M82</f>
        <v>Juin</v>
      </c>
      <c r="AH90" s="91" t="str">
        <f>'CHIRURGIE 3'!M82</f>
        <v>Juin</v>
      </c>
      <c r="AI90" s="91" t="str">
        <f>'LEGISLATION 2'!L82</f>
        <v>Juin</v>
      </c>
      <c r="AJ90" s="91" t="str">
        <f>'HIDAOA 3'!M82</f>
        <v>Juin</v>
      </c>
      <c r="AK90" s="91" t="str">
        <f>'CLINIQUE 3'!T82</f>
        <v>Juin</v>
      </c>
    </row>
    <row r="91" spans="1:37">
      <c r="A91" s="146">
        <v>76</v>
      </c>
      <c r="B91" s="113" t="s">
        <v>827</v>
      </c>
      <c r="C91" s="113" t="s">
        <v>2505</v>
      </c>
      <c r="D91" s="163">
        <f>'REPRODUCTION 3'!G83</f>
        <v>17.25</v>
      </c>
      <c r="E91" s="163">
        <f>'RUMINANTS 3'!G83</f>
        <v>12</v>
      </c>
      <c r="F91" s="163">
        <f>'TOXICOLOGIE 2'!F83</f>
        <v>0</v>
      </c>
      <c r="G91" s="163">
        <f>'INFECTIEUX 3'!G83</f>
        <v>0.75</v>
      </c>
      <c r="H91" s="163">
        <f>'AVIARE 3'!G83</f>
        <v>17.25</v>
      </c>
      <c r="I91" s="163">
        <f>'EQUINE 3'!G83</f>
        <v>11.25</v>
      </c>
      <c r="J91" s="163">
        <f>'CHIRURGIE 3'!G83</f>
        <v>18</v>
      </c>
      <c r="K91" s="163">
        <f>'LEGISLATION 2'!F83</f>
        <v>30</v>
      </c>
      <c r="L91" s="163">
        <f>'HIDAOA 3'!G83</f>
        <v>17.25</v>
      </c>
      <c r="M91" s="163">
        <f>'CLINIQUE 3'!N83</f>
        <v>0</v>
      </c>
      <c r="N91" s="148">
        <f t="shared" si="20"/>
        <v>123.75</v>
      </c>
      <c r="O91" s="148">
        <f t="shared" si="21"/>
        <v>4.4196428571428568</v>
      </c>
      <c r="P91" s="146" t="str">
        <f t="shared" si="22"/>
        <v>ajournee</v>
      </c>
      <c r="Q91" s="146" t="str">
        <f t="shared" si="23"/>
        <v>juin</v>
      </c>
      <c r="R91" s="146">
        <f t="shared" si="24"/>
        <v>0</v>
      </c>
      <c r="S91" s="146">
        <f t="shared" si="25"/>
        <v>1</v>
      </c>
      <c r="T91" s="146">
        <f t="shared" si="26"/>
        <v>1</v>
      </c>
      <c r="U91" s="146">
        <f t="shared" si="27"/>
        <v>1</v>
      </c>
      <c r="V91" s="146">
        <f t="shared" si="28"/>
        <v>0</v>
      </c>
      <c r="W91" s="146">
        <f t="shared" si="29"/>
        <v>1</v>
      </c>
      <c r="X91" s="146">
        <f t="shared" si="30"/>
        <v>0</v>
      </c>
      <c r="Y91" s="146">
        <f t="shared" si="31"/>
        <v>0</v>
      </c>
      <c r="Z91" s="146">
        <f t="shared" si="32"/>
        <v>0</v>
      </c>
      <c r="AA91" s="17">
        <f t="shared" si="33"/>
        <v>1</v>
      </c>
      <c r="AB91" s="91" t="str">
        <f>'REPRODUCTION 3'!M83</f>
        <v>Juin</v>
      </c>
      <c r="AC91" s="91" t="str">
        <f>'RUMINANTS 3'!M83</f>
        <v>Juin</v>
      </c>
      <c r="AD91" s="91" t="str">
        <f>'TOXICOLOGIE 2'!L83</f>
        <v>Juin</v>
      </c>
      <c r="AE91" s="91" t="str">
        <f>'INFECTIEUX 3'!M83</f>
        <v>Juin</v>
      </c>
      <c r="AF91" s="91" t="str">
        <f>'AVIARE 3'!M83</f>
        <v>Juin</v>
      </c>
      <c r="AG91" s="91" t="str">
        <f>'EQUINE 3'!M83</f>
        <v>Juin</v>
      </c>
      <c r="AH91" s="91" t="str">
        <f>'CHIRURGIE 3'!M83</f>
        <v>Juin</v>
      </c>
      <c r="AI91" s="91" t="str">
        <f>'LEGISLATION 2'!L83</f>
        <v>Juin</v>
      </c>
      <c r="AJ91" s="91" t="str">
        <f>'HIDAOA 3'!M83</f>
        <v>Juin</v>
      </c>
      <c r="AK91" s="91" t="str">
        <f>'CLINIQUE 3'!T83</f>
        <v>Juin</v>
      </c>
    </row>
    <row r="92" spans="1:37">
      <c r="A92" s="146">
        <v>77</v>
      </c>
      <c r="B92" s="113" t="s">
        <v>832</v>
      </c>
      <c r="C92" s="113" t="s">
        <v>2506</v>
      </c>
      <c r="D92" s="163">
        <f>'REPRODUCTION 3'!G84</f>
        <v>13.5</v>
      </c>
      <c r="E92" s="163">
        <f>'RUMINANTS 3'!G84</f>
        <v>11.25</v>
      </c>
      <c r="F92" s="163">
        <f>'TOXICOLOGIE 2'!F84</f>
        <v>0</v>
      </c>
      <c r="G92" s="163">
        <f>'INFECTIEUX 3'!G84</f>
        <v>3</v>
      </c>
      <c r="H92" s="163">
        <f>'AVIARE 3'!G84</f>
        <v>15</v>
      </c>
      <c r="I92" s="163">
        <f>'EQUINE 3'!G84</f>
        <v>15.75</v>
      </c>
      <c r="J92" s="163">
        <f>'CHIRURGIE 3'!G84</f>
        <v>18</v>
      </c>
      <c r="K92" s="163">
        <f>'LEGISLATION 2'!F84</f>
        <v>24</v>
      </c>
      <c r="L92" s="163">
        <f>'HIDAOA 3'!G84</f>
        <v>24</v>
      </c>
      <c r="M92" s="163">
        <f>'CLINIQUE 3'!N84</f>
        <v>0</v>
      </c>
      <c r="N92" s="148">
        <f t="shared" si="20"/>
        <v>124.5</v>
      </c>
      <c r="O92" s="148">
        <f t="shared" si="21"/>
        <v>4.4464285714285712</v>
      </c>
      <c r="P92" s="146" t="str">
        <f t="shared" si="22"/>
        <v>ajournee</v>
      </c>
      <c r="Q92" s="146" t="str">
        <f t="shared" si="23"/>
        <v>juin</v>
      </c>
      <c r="R92" s="146">
        <f t="shared" si="24"/>
        <v>1</v>
      </c>
      <c r="S92" s="146">
        <f t="shared" si="25"/>
        <v>1</v>
      </c>
      <c r="T92" s="146">
        <f t="shared" si="26"/>
        <v>1</v>
      </c>
      <c r="U92" s="146">
        <f t="shared" si="27"/>
        <v>1</v>
      </c>
      <c r="V92" s="146">
        <f t="shared" si="28"/>
        <v>0</v>
      </c>
      <c r="W92" s="146">
        <f t="shared" si="29"/>
        <v>0</v>
      </c>
      <c r="X92" s="146">
        <f t="shared" si="30"/>
        <v>0</v>
      </c>
      <c r="Y92" s="146">
        <f t="shared" si="31"/>
        <v>0</v>
      </c>
      <c r="Z92" s="146">
        <f t="shared" si="32"/>
        <v>0</v>
      </c>
      <c r="AA92" s="17">
        <f t="shared" si="33"/>
        <v>1</v>
      </c>
      <c r="AB92" s="91" t="str">
        <f>'REPRODUCTION 3'!M84</f>
        <v>Juin</v>
      </c>
      <c r="AC92" s="91" t="str">
        <f>'RUMINANTS 3'!M84</f>
        <v>Juin</v>
      </c>
      <c r="AD92" s="91" t="str">
        <f>'TOXICOLOGIE 2'!L84</f>
        <v>Juin</v>
      </c>
      <c r="AE92" s="91" t="str">
        <f>'INFECTIEUX 3'!M84</f>
        <v>Juin</v>
      </c>
      <c r="AF92" s="91" t="str">
        <f>'AVIARE 3'!M84</f>
        <v>Juin</v>
      </c>
      <c r="AG92" s="91" t="str">
        <f>'EQUINE 3'!M84</f>
        <v>Juin</v>
      </c>
      <c r="AH92" s="91" t="str">
        <f>'CHIRURGIE 3'!M84</f>
        <v>Juin</v>
      </c>
      <c r="AI92" s="91" t="str">
        <f>'LEGISLATION 2'!L84</f>
        <v>Juin</v>
      </c>
      <c r="AJ92" s="91" t="str">
        <f>'HIDAOA 3'!M84</f>
        <v>Juin</v>
      </c>
      <c r="AK92" s="91" t="str">
        <f>'CLINIQUE 3'!T84</f>
        <v>Juin</v>
      </c>
    </row>
    <row r="93" spans="1:37">
      <c r="A93" s="146">
        <v>78</v>
      </c>
      <c r="B93" s="113" t="s">
        <v>2507</v>
      </c>
      <c r="C93" s="113" t="s">
        <v>2508</v>
      </c>
      <c r="D93" s="163">
        <f>'REPRODUCTION 3'!G85</f>
        <v>6.75</v>
      </c>
      <c r="E93" s="163">
        <f>'RUMINANTS 3'!G85</f>
        <v>5.25</v>
      </c>
      <c r="F93" s="163">
        <f>'TOXICOLOGIE 2'!F85</f>
        <v>0</v>
      </c>
      <c r="G93" s="163">
        <f>'INFECTIEUX 3'!G85</f>
        <v>3.75</v>
      </c>
      <c r="H93" s="163">
        <f>'AVIARE 3'!G85</f>
        <v>16.5</v>
      </c>
      <c r="I93" s="163">
        <f>'EQUINE 3'!G85</f>
        <v>7.5</v>
      </c>
      <c r="J93" s="163">
        <f>'CHIRURGIE 3'!G85</f>
        <v>12</v>
      </c>
      <c r="K93" s="163">
        <f>'LEGISLATION 2'!F85</f>
        <v>16</v>
      </c>
      <c r="L93" s="163">
        <f>'HIDAOA 3'!G85</f>
        <v>20.25</v>
      </c>
      <c r="M93" s="163">
        <f>'CLINIQUE 3'!N85</f>
        <v>0</v>
      </c>
      <c r="N93" s="148">
        <f t="shared" si="20"/>
        <v>88</v>
      </c>
      <c r="O93" s="148">
        <f t="shared" si="21"/>
        <v>3.1428571428571428</v>
      </c>
      <c r="P93" s="146" t="str">
        <f t="shared" si="22"/>
        <v>ajournee</v>
      </c>
      <c r="Q93" s="146" t="str">
        <f t="shared" si="23"/>
        <v>juin</v>
      </c>
      <c r="R93" s="146">
        <f t="shared" si="24"/>
        <v>1</v>
      </c>
      <c r="S93" s="146">
        <f t="shared" si="25"/>
        <v>1</v>
      </c>
      <c r="T93" s="146">
        <f t="shared" si="26"/>
        <v>1</v>
      </c>
      <c r="U93" s="146">
        <f t="shared" si="27"/>
        <v>1</v>
      </c>
      <c r="V93" s="146">
        <f t="shared" si="28"/>
        <v>0</v>
      </c>
      <c r="W93" s="146">
        <f t="shared" si="29"/>
        <v>1</v>
      </c>
      <c r="X93" s="146">
        <f t="shared" si="30"/>
        <v>1</v>
      </c>
      <c r="Y93" s="146">
        <f t="shared" si="31"/>
        <v>0</v>
      </c>
      <c r="Z93" s="146">
        <f t="shared" si="32"/>
        <v>0</v>
      </c>
      <c r="AA93" s="17">
        <f t="shared" si="33"/>
        <v>1</v>
      </c>
      <c r="AB93" s="91" t="str">
        <f>'REPRODUCTION 3'!M85</f>
        <v>Juin</v>
      </c>
      <c r="AC93" s="91" t="str">
        <f>'RUMINANTS 3'!M85</f>
        <v>Juin</v>
      </c>
      <c r="AD93" s="91" t="str">
        <f>'TOXICOLOGIE 2'!L85</f>
        <v>Juin</v>
      </c>
      <c r="AE93" s="91" t="str">
        <f>'INFECTIEUX 3'!M85</f>
        <v>Juin</v>
      </c>
      <c r="AF93" s="91" t="str">
        <f>'AVIARE 3'!M85</f>
        <v>Juin</v>
      </c>
      <c r="AG93" s="91" t="str">
        <f>'EQUINE 3'!M85</f>
        <v>Juin</v>
      </c>
      <c r="AH93" s="91" t="str">
        <f>'CHIRURGIE 3'!M85</f>
        <v>Juin</v>
      </c>
      <c r="AI93" s="91" t="str">
        <f>'LEGISLATION 2'!L85</f>
        <v>Juin</v>
      </c>
      <c r="AJ93" s="91" t="str">
        <f>'HIDAOA 3'!M85</f>
        <v>Juin</v>
      </c>
      <c r="AK93" s="91" t="str">
        <f>'CLINIQUE 3'!T85</f>
        <v>Juin</v>
      </c>
    </row>
    <row r="94" spans="1:37">
      <c r="A94" s="146">
        <v>79</v>
      </c>
      <c r="B94" s="113" t="s">
        <v>840</v>
      </c>
      <c r="C94" s="113" t="s">
        <v>2509</v>
      </c>
      <c r="D94" s="163">
        <f>'REPRODUCTION 3'!G86</f>
        <v>13.5</v>
      </c>
      <c r="E94" s="163">
        <f>'RUMINANTS 3'!G86</f>
        <v>6</v>
      </c>
      <c r="F94" s="163">
        <f>'TOXICOLOGIE 2'!F86</f>
        <v>0</v>
      </c>
      <c r="G94" s="163">
        <f>'INFECTIEUX 3'!G86</f>
        <v>6</v>
      </c>
      <c r="H94" s="163">
        <f>'AVIARE 3'!G86</f>
        <v>17.25</v>
      </c>
      <c r="I94" s="163">
        <f>'EQUINE 3'!G86</f>
        <v>13.5</v>
      </c>
      <c r="J94" s="163">
        <f>'CHIRURGIE 3'!G86</f>
        <v>19.5</v>
      </c>
      <c r="K94" s="163">
        <f>'LEGISLATION 2'!F86</f>
        <v>20</v>
      </c>
      <c r="L94" s="163">
        <f>'HIDAOA 3'!G86</f>
        <v>22.5</v>
      </c>
      <c r="M94" s="163">
        <f>'CLINIQUE 3'!N86</f>
        <v>0</v>
      </c>
      <c r="N94" s="148">
        <f t="shared" si="20"/>
        <v>118.25</v>
      </c>
      <c r="O94" s="148">
        <f t="shared" si="21"/>
        <v>4.2232142857142856</v>
      </c>
      <c r="P94" s="146" t="str">
        <f t="shared" si="22"/>
        <v>ajournee</v>
      </c>
      <c r="Q94" s="146" t="str">
        <f t="shared" si="23"/>
        <v>juin</v>
      </c>
      <c r="R94" s="146">
        <f t="shared" si="24"/>
        <v>1</v>
      </c>
      <c r="S94" s="146">
        <f t="shared" si="25"/>
        <v>1</v>
      </c>
      <c r="T94" s="146">
        <f t="shared" si="26"/>
        <v>1</v>
      </c>
      <c r="U94" s="146">
        <f t="shared" si="27"/>
        <v>1</v>
      </c>
      <c r="V94" s="146">
        <f t="shared" si="28"/>
        <v>0</v>
      </c>
      <c r="W94" s="146">
        <f t="shared" si="29"/>
        <v>1</v>
      </c>
      <c r="X94" s="146">
        <f t="shared" si="30"/>
        <v>0</v>
      </c>
      <c r="Y94" s="146">
        <f t="shared" si="31"/>
        <v>0</v>
      </c>
      <c r="Z94" s="146">
        <f t="shared" si="32"/>
        <v>0</v>
      </c>
      <c r="AA94" s="17">
        <f t="shared" si="33"/>
        <v>1</v>
      </c>
      <c r="AB94" s="91" t="str">
        <f>'REPRODUCTION 3'!M86</f>
        <v>Juin</v>
      </c>
      <c r="AC94" s="91" t="str">
        <f>'RUMINANTS 3'!M86</f>
        <v>Juin</v>
      </c>
      <c r="AD94" s="91" t="str">
        <f>'TOXICOLOGIE 2'!L86</f>
        <v>Juin</v>
      </c>
      <c r="AE94" s="91" t="str">
        <f>'INFECTIEUX 3'!M86</f>
        <v>Juin</v>
      </c>
      <c r="AF94" s="91" t="str">
        <f>'AVIARE 3'!M86</f>
        <v>Juin</v>
      </c>
      <c r="AG94" s="91" t="str">
        <f>'EQUINE 3'!M86</f>
        <v>Juin</v>
      </c>
      <c r="AH94" s="91" t="str">
        <f>'CHIRURGIE 3'!M86</f>
        <v>Juin</v>
      </c>
      <c r="AI94" s="91" t="str">
        <f>'LEGISLATION 2'!L86</f>
        <v>Juin</v>
      </c>
      <c r="AJ94" s="91" t="str">
        <f>'HIDAOA 3'!M86</f>
        <v>Juin</v>
      </c>
      <c r="AK94" s="91" t="str">
        <f>'CLINIQUE 3'!T86</f>
        <v>Juin</v>
      </c>
    </row>
    <row r="95" spans="1:37">
      <c r="A95" s="146">
        <v>80</v>
      </c>
      <c r="B95" s="113" t="s">
        <v>844</v>
      </c>
      <c r="C95" s="113" t="s">
        <v>2510</v>
      </c>
      <c r="D95" s="163">
        <f>'REPRODUCTION 3'!G87</f>
        <v>9.75</v>
      </c>
      <c r="E95" s="163">
        <f>'RUMINANTS 3'!G87</f>
        <v>6.75</v>
      </c>
      <c r="F95" s="163">
        <f>'TOXICOLOGIE 2'!F87</f>
        <v>0</v>
      </c>
      <c r="G95" s="163">
        <f>'INFECTIEUX 3'!G87</f>
        <v>2.25</v>
      </c>
      <c r="H95" s="163">
        <f>'AVIARE 3'!G87</f>
        <v>17.25</v>
      </c>
      <c r="I95" s="163">
        <f>'EQUINE 3'!G87</f>
        <v>7.875</v>
      </c>
      <c r="J95" s="163">
        <f>'CHIRURGIE 3'!G87</f>
        <v>16.5</v>
      </c>
      <c r="K95" s="163">
        <f>'LEGISLATION 2'!F87</f>
        <v>32</v>
      </c>
      <c r="L95" s="163">
        <f>'HIDAOA 3'!G87</f>
        <v>20.25</v>
      </c>
      <c r="M95" s="163">
        <f>'CLINIQUE 3'!N87</f>
        <v>0</v>
      </c>
      <c r="N95" s="148">
        <f t="shared" si="20"/>
        <v>112.625</v>
      </c>
      <c r="O95" s="148">
        <f t="shared" si="21"/>
        <v>4.0223214285714288</v>
      </c>
      <c r="P95" s="146" t="str">
        <f t="shared" si="22"/>
        <v>ajournee</v>
      </c>
      <c r="Q95" s="146" t="str">
        <f t="shared" si="23"/>
        <v>juin</v>
      </c>
      <c r="R95" s="146">
        <f t="shared" si="24"/>
        <v>1</v>
      </c>
      <c r="S95" s="146">
        <f t="shared" si="25"/>
        <v>1</v>
      </c>
      <c r="T95" s="146">
        <f t="shared" si="26"/>
        <v>1</v>
      </c>
      <c r="U95" s="146">
        <f t="shared" si="27"/>
        <v>1</v>
      </c>
      <c r="V95" s="146">
        <f t="shared" si="28"/>
        <v>0</v>
      </c>
      <c r="W95" s="146">
        <f t="shared" si="29"/>
        <v>1</v>
      </c>
      <c r="X95" s="146">
        <f t="shared" si="30"/>
        <v>0</v>
      </c>
      <c r="Y95" s="146">
        <f t="shared" si="31"/>
        <v>0</v>
      </c>
      <c r="Z95" s="146">
        <f t="shared" si="32"/>
        <v>0</v>
      </c>
      <c r="AA95" s="17">
        <f t="shared" si="33"/>
        <v>1</v>
      </c>
      <c r="AB95" s="91" t="str">
        <f>'REPRODUCTION 3'!M87</f>
        <v>Juin</v>
      </c>
      <c r="AC95" s="91" t="str">
        <f>'RUMINANTS 3'!M87</f>
        <v>Juin</v>
      </c>
      <c r="AD95" s="91" t="str">
        <f>'TOXICOLOGIE 2'!L87</f>
        <v>Juin</v>
      </c>
      <c r="AE95" s="91" t="str">
        <f>'INFECTIEUX 3'!M87</f>
        <v>Juin</v>
      </c>
      <c r="AF95" s="91" t="str">
        <f>'AVIARE 3'!M87</f>
        <v>Juin</v>
      </c>
      <c r="AG95" s="91" t="str">
        <f>'EQUINE 3'!M87</f>
        <v>Juin</v>
      </c>
      <c r="AH95" s="91" t="str">
        <f>'CHIRURGIE 3'!M87</f>
        <v>Juin</v>
      </c>
      <c r="AI95" s="91" t="str">
        <f>'LEGISLATION 2'!L87</f>
        <v>Juin</v>
      </c>
      <c r="AJ95" s="91" t="str">
        <f>'HIDAOA 3'!M87</f>
        <v>Juin</v>
      </c>
      <c r="AK95" s="91" t="str">
        <f>'CLINIQUE 3'!T87</f>
        <v>Juin</v>
      </c>
    </row>
    <row r="96" spans="1:37">
      <c r="A96" s="146">
        <v>81</v>
      </c>
      <c r="B96" s="113" t="s">
        <v>2511</v>
      </c>
      <c r="C96" s="113" t="s">
        <v>2512</v>
      </c>
      <c r="D96" s="163">
        <f>'REPRODUCTION 3'!G88</f>
        <v>11.25</v>
      </c>
      <c r="E96" s="163">
        <f>'RUMINANTS 3'!G88</f>
        <v>6.75</v>
      </c>
      <c r="F96" s="163">
        <f>'TOXICOLOGIE 2'!F88</f>
        <v>0</v>
      </c>
      <c r="G96" s="163">
        <f>'INFECTIEUX 3'!G88</f>
        <v>1.125</v>
      </c>
      <c r="H96" s="163">
        <f>'AVIARE 3'!G88</f>
        <v>16.5</v>
      </c>
      <c r="I96" s="163">
        <f>'EQUINE 3'!G88</f>
        <v>9.375</v>
      </c>
      <c r="J96" s="163">
        <f>'CHIRURGIE 3'!G88</f>
        <v>10.5</v>
      </c>
      <c r="K96" s="163">
        <f>'LEGISLATION 2'!F88</f>
        <v>28</v>
      </c>
      <c r="L96" s="163">
        <f>'HIDAOA 3'!G88</f>
        <v>19.5</v>
      </c>
      <c r="M96" s="163">
        <f>'CLINIQUE 3'!N88</f>
        <v>0</v>
      </c>
      <c r="N96" s="148">
        <f t="shared" si="20"/>
        <v>103</v>
      </c>
      <c r="O96" s="148">
        <f t="shared" si="21"/>
        <v>3.6785714285714284</v>
      </c>
      <c r="P96" s="146" t="str">
        <f t="shared" si="22"/>
        <v>ajournee</v>
      </c>
      <c r="Q96" s="146" t="str">
        <f t="shared" si="23"/>
        <v>juin</v>
      </c>
      <c r="R96" s="146">
        <f t="shared" si="24"/>
        <v>1</v>
      </c>
      <c r="S96" s="146">
        <f t="shared" si="25"/>
        <v>1</v>
      </c>
      <c r="T96" s="146">
        <f t="shared" si="26"/>
        <v>1</v>
      </c>
      <c r="U96" s="146">
        <f t="shared" si="27"/>
        <v>1</v>
      </c>
      <c r="V96" s="146">
        <f t="shared" si="28"/>
        <v>0</v>
      </c>
      <c r="W96" s="146">
        <f t="shared" si="29"/>
        <v>1</v>
      </c>
      <c r="X96" s="146">
        <f t="shared" si="30"/>
        <v>1</v>
      </c>
      <c r="Y96" s="146">
        <f t="shared" si="31"/>
        <v>0</v>
      </c>
      <c r="Z96" s="146">
        <f t="shared" si="32"/>
        <v>0</v>
      </c>
      <c r="AA96" s="17">
        <f t="shared" si="33"/>
        <v>1</v>
      </c>
      <c r="AB96" s="91" t="str">
        <f>'REPRODUCTION 3'!M88</f>
        <v>Juin</v>
      </c>
      <c r="AC96" s="91" t="str">
        <f>'RUMINANTS 3'!M88</f>
        <v>Juin</v>
      </c>
      <c r="AD96" s="91" t="str">
        <f>'TOXICOLOGIE 2'!L88</f>
        <v>Juin</v>
      </c>
      <c r="AE96" s="91" t="str">
        <f>'INFECTIEUX 3'!M88</f>
        <v>Juin</v>
      </c>
      <c r="AF96" s="91" t="str">
        <f>'AVIARE 3'!M88</f>
        <v>Juin</v>
      </c>
      <c r="AG96" s="91" t="str">
        <f>'EQUINE 3'!M88</f>
        <v>Juin</v>
      </c>
      <c r="AH96" s="91" t="str">
        <f>'CHIRURGIE 3'!M88</f>
        <v>Juin</v>
      </c>
      <c r="AI96" s="91" t="str">
        <f>'LEGISLATION 2'!L88</f>
        <v>Juin</v>
      </c>
      <c r="AJ96" s="91" t="str">
        <f>'HIDAOA 3'!M88</f>
        <v>Juin</v>
      </c>
      <c r="AK96" s="91" t="str">
        <f>'CLINIQUE 3'!T88</f>
        <v>Juin</v>
      </c>
    </row>
    <row r="97" spans="1:37">
      <c r="A97" s="146">
        <v>82</v>
      </c>
      <c r="B97" s="113" t="s">
        <v>2513</v>
      </c>
      <c r="C97" s="113" t="s">
        <v>2514</v>
      </c>
      <c r="D97" s="163">
        <f>'REPRODUCTION 3'!G89</f>
        <v>27</v>
      </c>
      <c r="E97" s="163">
        <f>'RUMINANTS 3'!G89</f>
        <v>9</v>
      </c>
      <c r="F97" s="163">
        <f>'TOXICOLOGIE 2'!F89</f>
        <v>0</v>
      </c>
      <c r="G97" s="163">
        <f>'INFECTIEUX 3'!G89</f>
        <v>6.375</v>
      </c>
      <c r="H97" s="163">
        <f>'AVIARE 3'!G89</f>
        <v>20.25</v>
      </c>
      <c r="I97" s="163">
        <f>'EQUINE 3'!G89</f>
        <v>15</v>
      </c>
      <c r="J97" s="163">
        <f>'CHIRURGIE 3'!G89</f>
        <v>16.5</v>
      </c>
      <c r="K97" s="163">
        <f>'LEGISLATION 2'!F89</f>
        <v>28</v>
      </c>
      <c r="L97" s="163">
        <f>'HIDAOA 3'!G89</f>
        <v>25.5</v>
      </c>
      <c r="M97" s="163">
        <f>'CLINIQUE 3'!N89</f>
        <v>0</v>
      </c>
      <c r="N97" s="148">
        <f t="shared" si="20"/>
        <v>147.625</v>
      </c>
      <c r="O97" s="148">
        <f t="shared" si="21"/>
        <v>5.2723214285714288</v>
      </c>
      <c r="P97" s="146" t="str">
        <f t="shared" si="22"/>
        <v>ajournee</v>
      </c>
      <c r="Q97" s="146" t="str">
        <f t="shared" si="23"/>
        <v>juin</v>
      </c>
      <c r="R97" s="146">
        <f t="shared" si="24"/>
        <v>0</v>
      </c>
      <c r="S97" s="146">
        <f t="shared" si="25"/>
        <v>1</v>
      </c>
      <c r="T97" s="146">
        <f t="shared" si="26"/>
        <v>1</v>
      </c>
      <c r="U97" s="146">
        <f t="shared" si="27"/>
        <v>1</v>
      </c>
      <c r="V97" s="146">
        <f t="shared" si="28"/>
        <v>0</v>
      </c>
      <c r="W97" s="146">
        <f t="shared" si="29"/>
        <v>0</v>
      </c>
      <c r="X97" s="146">
        <f t="shared" si="30"/>
        <v>0</v>
      </c>
      <c r="Y97" s="146">
        <f t="shared" si="31"/>
        <v>0</v>
      </c>
      <c r="Z97" s="146">
        <f t="shared" si="32"/>
        <v>0</v>
      </c>
      <c r="AA97" s="17">
        <f t="shared" si="33"/>
        <v>1</v>
      </c>
      <c r="AB97" s="91" t="str">
        <f>'REPRODUCTION 3'!M89</f>
        <v>Juin</v>
      </c>
      <c r="AC97" s="91" t="str">
        <f>'RUMINANTS 3'!M89</f>
        <v>Juin</v>
      </c>
      <c r="AD97" s="91" t="str">
        <f>'TOXICOLOGIE 2'!L89</f>
        <v>Juin</v>
      </c>
      <c r="AE97" s="91" t="str">
        <f>'INFECTIEUX 3'!M89</f>
        <v>Juin</v>
      </c>
      <c r="AF97" s="91" t="str">
        <f>'AVIARE 3'!M89</f>
        <v>Juin</v>
      </c>
      <c r="AG97" s="91" t="str">
        <f>'EQUINE 3'!M89</f>
        <v>Juin</v>
      </c>
      <c r="AH97" s="91" t="str">
        <f>'CHIRURGIE 3'!M89</f>
        <v>Juin</v>
      </c>
      <c r="AI97" s="91" t="str">
        <f>'LEGISLATION 2'!L89</f>
        <v>Juin</v>
      </c>
      <c r="AJ97" s="91" t="str">
        <f>'HIDAOA 3'!M89</f>
        <v>Juin</v>
      </c>
      <c r="AK97" s="91" t="str">
        <f>'CLINIQUE 3'!T89</f>
        <v>Juin</v>
      </c>
    </row>
    <row r="98" spans="1:37">
      <c r="A98" s="146">
        <v>83</v>
      </c>
      <c r="B98" s="113" t="s">
        <v>856</v>
      </c>
      <c r="C98" s="113" t="s">
        <v>2515</v>
      </c>
      <c r="D98" s="163">
        <f>'REPRODUCTION 3'!G90</f>
        <v>21</v>
      </c>
      <c r="E98" s="163">
        <f>'RUMINANTS 3'!G90</f>
        <v>9.75</v>
      </c>
      <c r="F98" s="163">
        <f>'TOXICOLOGIE 2'!F90</f>
        <v>0</v>
      </c>
      <c r="G98" s="163">
        <f>'INFECTIEUX 3'!G90</f>
        <v>21.75</v>
      </c>
      <c r="H98" s="163">
        <f>'AVIARE 3'!G90</f>
        <v>20.25</v>
      </c>
      <c r="I98" s="163">
        <f>'EQUINE 3'!G90</f>
        <v>24</v>
      </c>
      <c r="J98" s="163">
        <f>'CHIRURGIE 3'!G90</f>
        <v>21</v>
      </c>
      <c r="K98" s="163">
        <f>'LEGISLATION 2'!F90</f>
        <v>32</v>
      </c>
      <c r="L98" s="163">
        <f>'HIDAOA 3'!G90</f>
        <v>26.25</v>
      </c>
      <c r="M98" s="163">
        <f>'CLINIQUE 3'!N90</f>
        <v>0</v>
      </c>
      <c r="N98" s="148">
        <f t="shared" si="20"/>
        <v>176</v>
      </c>
      <c r="O98" s="148">
        <f t="shared" si="21"/>
        <v>6.2857142857142856</v>
      </c>
      <c r="P98" s="146" t="str">
        <f t="shared" si="22"/>
        <v>ajournee</v>
      </c>
      <c r="Q98" s="146" t="str">
        <f t="shared" si="23"/>
        <v>juin</v>
      </c>
      <c r="R98" s="146">
        <f t="shared" si="24"/>
        <v>0</v>
      </c>
      <c r="S98" s="146">
        <f t="shared" si="25"/>
        <v>1</v>
      </c>
      <c r="T98" s="146">
        <f t="shared" si="26"/>
        <v>1</v>
      </c>
      <c r="U98" s="146">
        <f t="shared" si="27"/>
        <v>0</v>
      </c>
      <c r="V98" s="146">
        <f t="shared" si="28"/>
        <v>0</v>
      </c>
      <c r="W98" s="146">
        <f t="shared" si="29"/>
        <v>0</v>
      </c>
      <c r="X98" s="146">
        <f t="shared" si="30"/>
        <v>0</v>
      </c>
      <c r="Y98" s="146">
        <f t="shared" si="31"/>
        <v>0</v>
      </c>
      <c r="Z98" s="146">
        <f t="shared" si="32"/>
        <v>0</v>
      </c>
      <c r="AA98" s="17">
        <f t="shared" si="33"/>
        <v>1</v>
      </c>
      <c r="AB98" s="91" t="str">
        <f>'REPRODUCTION 3'!M90</f>
        <v>Juin</v>
      </c>
      <c r="AC98" s="91" t="str">
        <f>'RUMINANTS 3'!M90</f>
        <v>Juin</v>
      </c>
      <c r="AD98" s="91" t="str">
        <f>'TOXICOLOGIE 2'!L90</f>
        <v>Juin</v>
      </c>
      <c r="AE98" s="91" t="str">
        <f>'INFECTIEUX 3'!M90</f>
        <v>Juin</v>
      </c>
      <c r="AF98" s="91" t="str">
        <f>'AVIARE 3'!M90</f>
        <v>Juin</v>
      </c>
      <c r="AG98" s="91" t="str">
        <f>'EQUINE 3'!M90</f>
        <v>Juin</v>
      </c>
      <c r="AH98" s="91" t="str">
        <f>'CHIRURGIE 3'!M90</f>
        <v>Juin</v>
      </c>
      <c r="AI98" s="91" t="str">
        <f>'LEGISLATION 2'!L90</f>
        <v>Juin</v>
      </c>
      <c r="AJ98" s="91" t="str">
        <f>'HIDAOA 3'!M90</f>
        <v>Juin</v>
      </c>
      <c r="AK98" s="91" t="str">
        <f>'CLINIQUE 3'!T90</f>
        <v>Juin</v>
      </c>
    </row>
    <row r="99" spans="1:37">
      <c r="A99" s="146">
        <v>84</v>
      </c>
      <c r="B99" s="113" t="s">
        <v>856</v>
      </c>
      <c r="C99" s="113" t="s">
        <v>2516</v>
      </c>
      <c r="D99" s="163">
        <f>'REPRODUCTION 3'!G91</f>
        <v>21</v>
      </c>
      <c r="E99" s="163">
        <f>'RUMINANTS 3'!G91</f>
        <v>9.75</v>
      </c>
      <c r="F99" s="163">
        <f>'TOXICOLOGIE 2'!F91</f>
        <v>0</v>
      </c>
      <c r="G99" s="163">
        <f>'INFECTIEUX 3'!G91</f>
        <v>12.75</v>
      </c>
      <c r="H99" s="163">
        <f>'AVIARE 3'!G91</f>
        <v>24</v>
      </c>
      <c r="I99" s="163">
        <f>'EQUINE 3'!G91</f>
        <v>21</v>
      </c>
      <c r="J99" s="163">
        <f>'CHIRURGIE 3'!G91</f>
        <v>22.5</v>
      </c>
      <c r="K99" s="163">
        <f>'LEGISLATION 2'!F91</f>
        <v>28</v>
      </c>
      <c r="L99" s="163">
        <f>'HIDAOA 3'!G91</f>
        <v>28.125</v>
      </c>
      <c r="M99" s="163">
        <f>'CLINIQUE 3'!N91</f>
        <v>0</v>
      </c>
      <c r="N99" s="148">
        <f t="shared" si="20"/>
        <v>167.125</v>
      </c>
      <c r="O99" s="148">
        <f t="shared" si="21"/>
        <v>5.96875</v>
      </c>
      <c r="P99" s="146" t="str">
        <f t="shared" si="22"/>
        <v>ajournee</v>
      </c>
      <c r="Q99" s="146" t="str">
        <f t="shared" si="23"/>
        <v>juin</v>
      </c>
      <c r="R99" s="146">
        <f t="shared" si="24"/>
        <v>0</v>
      </c>
      <c r="S99" s="146">
        <f t="shared" si="25"/>
        <v>1</v>
      </c>
      <c r="T99" s="146">
        <f t="shared" si="26"/>
        <v>1</v>
      </c>
      <c r="U99" s="146">
        <f t="shared" si="27"/>
        <v>1</v>
      </c>
      <c r="V99" s="146">
        <f t="shared" si="28"/>
        <v>0</v>
      </c>
      <c r="W99" s="146">
        <f t="shared" si="29"/>
        <v>0</v>
      </c>
      <c r="X99" s="146">
        <f t="shared" si="30"/>
        <v>0</v>
      </c>
      <c r="Y99" s="146">
        <f t="shared" si="31"/>
        <v>0</v>
      </c>
      <c r="Z99" s="146">
        <f t="shared" si="32"/>
        <v>0</v>
      </c>
      <c r="AA99" s="17">
        <f t="shared" si="33"/>
        <v>1</v>
      </c>
      <c r="AB99" s="91" t="str">
        <f>'REPRODUCTION 3'!M91</f>
        <v>Juin</v>
      </c>
      <c r="AC99" s="91" t="str">
        <f>'RUMINANTS 3'!M91</f>
        <v>Juin</v>
      </c>
      <c r="AD99" s="91" t="str">
        <f>'TOXICOLOGIE 2'!L91</f>
        <v>Juin</v>
      </c>
      <c r="AE99" s="91" t="str">
        <f>'INFECTIEUX 3'!M91</f>
        <v>Juin</v>
      </c>
      <c r="AF99" s="91" t="str">
        <f>'AVIARE 3'!M91</f>
        <v>Juin</v>
      </c>
      <c r="AG99" s="91" t="str">
        <f>'EQUINE 3'!M91</f>
        <v>Juin</v>
      </c>
      <c r="AH99" s="91" t="str">
        <f>'CHIRURGIE 3'!M91</f>
        <v>Juin</v>
      </c>
      <c r="AI99" s="91" t="str">
        <f>'LEGISLATION 2'!L91</f>
        <v>Juin</v>
      </c>
      <c r="AJ99" s="91" t="str">
        <f>'HIDAOA 3'!M91</f>
        <v>Juin</v>
      </c>
      <c r="AK99" s="91" t="str">
        <f>'CLINIQUE 3'!T91</f>
        <v>Juin</v>
      </c>
    </row>
    <row r="100" spans="1:37">
      <c r="A100" s="146">
        <v>85</v>
      </c>
      <c r="B100" s="113" t="s">
        <v>2517</v>
      </c>
      <c r="C100" s="113" t="s">
        <v>2518</v>
      </c>
      <c r="D100" s="163">
        <f>'REPRODUCTION 3'!G92</f>
        <v>15.75</v>
      </c>
      <c r="E100" s="163">
        <f>'RUMINANTS 3'!G92</f>
        <v>5.25</v>
      </c>
      <c r="F100" s="163">
        <f>'TOXICOLOGIE 2'!F92</f>
        <v>0</v>
      </c>
      <c r="G100" s="163">
        <f>'INFECTIEUX 3'!G92</f>
        <v>1.125</v>
      </c>
      <c r="H100" s="163">
        <f>'AVIARE 3'!G92</f>
        <v>14.25</v>
      </c>
      <c r="I100" s="163">
        <f>'EQUINE 3'!G92</f>
        <v>6.75</v>
      </c>
      <c r="J100" s="163">
        <f>'CHIRURGIE 3'!G92</f>
        <v>22.5</v>
      </c>
      <c r="K100" s="163">
        <f>'LEGISLATION 2'!F92</f>
        <v>8</v>
      </c>
      <c r="L100" s="163">
        <f>'HIDAOA 3'!G92</f>
        <v>19.5</v>
      </c>
      <c r="M100" s="163">
        <f>'CLINIQUE 3'!N92</f>
        <v>0</v>
      </c>
      <c r="N100" s="148">
        <f t="shared" si="20"/>
        <v>93.125</v>
      </c>
      <c r="O100" s="148">
        <f t="shared" si="21"/>
        <v>3.3258928571428572</v>
      </c>
      <c r="P100" s="146" t="str">
        <f t="shared" si="22"/>
        <v>ajournee</v>
      </c>
      <c r="Q100" s="146" t="str">
        <f t="shared" si="23"/>
        <v>juin</v>
      </c>
      <c r="R100" s="146">
        <f t="shared" si="24"/>
        <v>0</v>
      </c>
      <c r="S100" s="146">
        <f t="shared" si="25"/>
        <v>1</v>
      </c>
      <c r="T100" s="146">
        <f t="shared" si="26"/>
        <v>1</v>
      </c>
      <c r="U100" s="146">
        <f t="shared" si="27"/>
        <v>1</v>
      </c>
      <c r="V100" s="146">
        <f t="shared" si="28"/>
        <v>1</v>
      </c>
      <c r="W100" s="146">
        <f t="shared" si="29"/>
        <v>1</v>
      </c>
      <c r="X100" s="146">
        <f t="shared" si="30"/>
        <v>0</v>
      </c>
      <c r="Y100" s="146">
        <f t="shared" si="31"/>
        <v>1</v>
      </c>
      <c r="Z100" s="146">
        <f t="shared" si="32"/>
        <v>0</v>
      </c>
      <c r="AA100" s="17">
        <f t="shared" si="33"/>
        <v>1</v>
      </c>
      <c r="AB100" s="91" t="str">
        <f>'REPRODUCTION 3'!M92</f>
        <v>Juin</v>
      </c>
      <c r="AC100" s="91" t="str">
        <f>'RUMINANTS 3'!M92</f>
        <v>Juin</v>
      </c>
      <c r="AD100" s="91" t="str">
        <f>'TOXICOLOGIE 2'!L92</f>
        <v>Juin</v>
      </c>
      <c r="AE100" s="91" t="str">
        <f>'INFECTIEUX 3'!M92</f>
        <v>Juin</v>
      </c>
      <c r="AF100" s="91" t="str">
        <f>'AVIARE 3'!M92</f>
        <v>Juin</v>
      </c>
      <c r="AG100" s="91" t="str">
        <f>'EQUINE 3'!M92</f>
        <v>Juin</v>
      </c>
      <c r="AH100" s="91" t="str">
        <f>'CHIRURGIE 3'!M92</f>
        <v>Juin</v>
      </c>
      <c r="AI100" s="91" t="str">
        <f>'LEGISLATION 2'!L92</f>
        <v>Juin</v>
      </c>
      <c r="AJ100" s="91" t="str">
        <f>'HIDAOA 3'!M92</f>
        <v>Juin</v>
      </c>
      <c r="AK100" s="91" t="str">
        <f>'CLINIQUE 3'!T92</f>
        <v>Juin</v>
      </c>
    </row>
    <row r="101" spans="1:37">
      <c r="A101" s="146">
        <v>86</v>
      </c>
      <c r="B101" s="113" t="s">
        <v>162</v>
      </c>
      <c r="C101" s="113" t="s">
        <v>2519</v>
      </c>
      <c r="D101" s="163">
        <f>'REPRODUCTION 3'!G93</f>
        <v>21</v>
      </c>
      <c r="E101" s="163">
        <f>'RUMINANTS 3'!G93</f>
        <v>8.25</v>
      </c>
      <c r="F101" s="163">
        <f>'TOXICOLOGIE 2'!F93</f>
        <v>0</v>
      </c>
      <c r="G101" s="163">
        <f>'INFECTIEUX 3'!G93</f>
        <v>7.5</v>
      </c>
      <c r="H101" s="163">
        <f>'AVIARE 3'!G93</f>
        <v>22.5</v>
      </c>
      <c r="I101" s="163">
        <f>'EQUINE 3'!G93</f>
        <v>15.375</v>
      </c>
      <c r="J101" s="163">
        <f>'CHIRURGIE 3'!G93</f>
        <v>18</v>
      </c>
      <c r="K101" s="163">
        <f>'LEGISLATION 2'!F93</f>
        <v>32</v>
      </c>
      <c r="L101" s="163">
        <f>'HIDAOA 3'!G93</f>
        <v>21.75</v>
      </c>
      <c r="M101" s="163">
        <f>'CLINIQUE 3'!N93</f>
        <v>0</v>
      </c>
      <c r="N101" s="148">
        <f t="shared" si="20"/>
        <v>146.375</v>
      </c>
      <c r="O101" s="148">
        <f t="shared" si="21"/>
        <v>5.2276785714285712</v>
      </c>
      <c r="P101" s="146" t="str">
        <f t="shared" si="22"/>
        <v>ajournee</v>
      </c>
      <c r="Q101" s="146" t="str">
        <f t="shared" si="23"/>
        <v>juin</v>
      </c>
      <c r="R101" s="146">
        <f t="shared" si="24"/>
        <v>0</v>
      </c>
      <c r="S101" s="146">
        <f t="shared" si="25"/>
        <v>1</v>
      </c>
      <c r="T101" s="146">
        <f t="shared" si="26"/>
        <v>1</v>
      </c>
      <c r="U101" s="146">
        <f t="shared" si="27"/>
        <v>1</v>
      </c>
      <c r="V101" s="146">
        <f t="shared" si="28"/>
        <v>0</v>
      </c>
      <c r="W101" s="146">
        <f t="shared" si="29"/>
        <v>0</v>
      </c>
      <c r="X101" s="146">
        <f t="shared" si="30"/>
        <v>0</v>
      </c>
      <c r="Y101" s="146">
        <f t="shared" si="31"/>
        <v>0</v>
      </c>
      <c r="Z101" s="146">
        <f t="shared" si="32"/>
        <v>0</v>
      </c>
      <c r="AA101" s="17">
        <f t="shared" si="33"/>
        <v>1</v>
      </c>
      <c r="AB101" s="91" t="str">
        <f>'REPRODUCTION 3'!M93</f>
        <v>Juin</v>
      </c>
      <c r="AC101" s="91" t="str">
        <f>'RUMINANTS 3'!M93</f>
        <v>Juin</v>
      </c>
      <c r="AD101" s="91" t="str">
        <f>'TOXICOLOGIE 2'!L93</f>
        <v>Juin</v>
      </c>
      <c r="AE101" s="91" t="str">
        <f>'INFECTIEUX 3'!M93</f>
        <v>Juin</v>
      </c>
      <c r="AF101" s="91" t="str">
        <f>'AVIARE 3'!M93</f>
        <v>Juin</v>
      </c>
      <c r="AG101" s="91" t="str">
        <f>'EQUINE 3'!M93</f>
        <v>Juin</v>
      </c>
      <c r="AH101" s="91" t="str">
        <f>'CHIRURGIE 3'!M93</f>
        <v>Juin</v>
      </c>
      <c r="AI101" s="91" t="str">
        <f>'LEGISLATION 2'!L93</f>
        <v>Juin</v>
      </c>
      <c r="AJ101" s="91" t="str">
        <f>'HIDAOA 3'!M93</f>
        <v>Juin</v>
      </c>
      <c r="AK101" s="91" t="str">
        <f>'CLINIQUE 3'!T93</f>
        <v>Juin</v>
      </c>
    </row>
    <row r="102" spans="1:37">
      <c r="A102" s="146">
        <v>87</v>
      </c>
      <c r="B102" s="113" t="s">
        <v>878</v>
      </c>
      <c r="C102" s="113" t="s">
        <v>2474</v>
      </c>
      <c r="D102" s="163">
        <f>'REPRODUCTION 3'!G94</f>
        <v>24.75</v>
      </c>
      <c r="E102" s="163">
        <f>'RUMINANTS 3'!G94</f>
        <v>6.75</v>
      </c>
      <c r="F102" s="163">
        <f>'TOXICOLOGIE 2'!F94</f>
        <v>0</v>
      </c>
      <c r="G102" s="163">
        <f>'INFECTIEUX 3'!G94</f>
        <v>8.25</v>
      </c>
      <c r="H102" s="163">
        <f>'AVIARE 3'!G94</f>
        <v>15.75</v>
      </c>
      <c r="I102" s="163">
        <f>'EQUINE 3'!G94</f>
        <v>17.25</v>
      </c>
      <c r="J102" s="163">
        <f>'CHIRURGIE 3'!G94</f>
        <v>15</v>
      </c>
      <c r="K102" s="163">
        <f>'LEGISLATION 2'!F94</f>
        <v>12</v>
      </c>
      <c r="L102" s="163">
        <f>'HIDAOA 3'!G94</f>
        <v>18.75</v>
      </c>
      <c r="M102" s="163">
        <f>'CLINIQUE 3'!N94</f>
        <v>0</v>
      </c>
      <c r="N102" s="148">
        <f t="shared" si="20"/>
        <v>118.5</v>
      </c>
      <c r="O102" s="148">
        <f t="shared" si="21"/>
        <v>4.2321428571428568</v>
      </c>
      <c r="P102" s="146" t="str">
        <f t="shared" si="22"/>
        <v>ajournee</v>
      </c>
      <c r="Q102" s="146" t="str">
        <f t="shared" si="23"/>
        <v>juin</v>
      </c>
      <c r="R102" s="146">
        <f t="shared" si="24"/>
        <v>0</v>
      </c>
      <c r="S102" s="146">
        <f t="shared" si="25"/>
        <v>1</v>
      </c>
      <c r="T102" s="146">
        <f t="shared" si="26"/>
        <v>1</v>
      </c>
      <c r="U102" s="146">
        <f t="shared" si="27"/>
        <v>1</v>
      </c>
      <c r="V102" s="146">
        <f t="shared" si="28"/>
        <v>0</v>
      </c>
      <c r="W102" s="146">
        <f t="shared" si="29"/>
        <v>0</v>
      </c>
      <c r="X102" s="146">
        <f t="shared" si="30"/>
        <v>0</v>
      </c>
      <c r="Y102" s="146">
        <f t="shared" si="31"/>
        <v>0</v>
      </c>
      <c r="Z102" s="146">
        <f t="shared" si="32"/>
        <v>0</v>
      </c>
      <c r="AA102" s="17">
        <f t="shared" si="33"/>
        <v>1</v>
      </c>
      <c r="AB102" s="91" t="str">
        <f>'REPRODUCTION 3'!M94</f>
        <v>Juin</v>
      </c>
      <c r="AC102" s="91" t="str">
        <f>'RUMINANTS 3'!M94</f>
        <v>Juin</v>
      </c>
      <c r="AD102" s="91" t="str">
        <f>'TOXICOLOGIE 2'!L94</f>
        <v>Juin</v>
      </c>
      <c r="AE102" s="91" t="str">
        <f>'INFECTIEUX 3'!M94</f>
        <v>Juin</v>
      </c>
      <c r="AF102" s="91" t="str">
        <f>'AVIARE 3'!M94</f>
        <v>Juin</v>
      </c>
      <c r="AG102" s="91" t="str">
        <f>'EQUINE 3'!M94</f>
        <v>Juin</v>
      </c>
      <c r="AH102" s="91" t="str">
        <f>'CHIRURGIE 3'!M94</f>
        <v>Juin</v>
      </c>
      <c r="AI102" s="91" t="str">
        <f>'LEGISLATION 2'!L94</f>
        <v>Juin</v>
      </c>
      <c r="AJ102" s="91" t="str">
        <f>'HIDAOA 3'!M94</f>
        <v>Juin</v>
      </c>
      <c r="AK102" s="91" t="str">
        <f>'CLINIQUE 3'!T94</f>
        <v>Juin</v>
      </c>
    </row>
    <row r="103" spans="1:37">
      <c r="A103" s="146">
        <v>88</v>
      </c>
      <c r="B103" s="113" t="s">
        <v>2520</v>
      </c>
      <c r="C103" s="113" t="s">
        <v>2521</v>
      </c>
      <c r="D103" s="163">
        <f>'REPRODUCTION 3'!G95</f>
        <v>8.25</v>
      </c>
      <c r="E103" s="163">
        <f>'RUMINANTS 3'!G95</f>
        <v>9</v>
      </c>
      <c r="F103" s="163">
        <f>'TOXICOLOGIE 2'!F95</f>
        <v>0</v>
      </c>
      <c r="G103" s="163">
        <f>'INFECTIEUX 3'!G95</f>
        <v>4.5</v>
      </c>
      <c r="H103" s="163">
        <f>'AVIARE 3'!G95</f>
        <v>15.75</v>
      </c>
      <c r="I103" s="163">
        <f>'EQUINE 3'!G95</f>
        <v>7.125</v>
      </c>
      <c r="J103" s="163">
        <f>'CHIRURGIE 3'!G95</f>
        <v>18</v>
      </c>
      <c r="K103" s="163">
        <f>'LEGISLATION 2'!F95</f>
        <v>2</v>
      </c>
      <c r="L103" s="163">
        <f>'HIDAOA 3'!G95</f>
        <v>15.75</v>
      </c>
      <c r="M103" s="163">
        <f>'CLINIQUE 3'!N95</f>
        <v>0</v>
      </c>
      <c r="N103" s="148">
        <f t="shared" si="20"/>
        <v>80.375</v>
      </c>
      <c r="O103" s="148">
        <f t="shared" si="21"/>
        <v>2.8705357142857144</v>
      </c>
      <c r="P103" s="146" t="str">
        <f t="shared" si="22"/>
        <v>ajournee</v>
      </c>
      <c r="Q103" s="146" t="str">
        <f t="shared" si="23"/>
        <v>juin</v>
      </c>
      <c r="R103" s="146">
        <f t="shared" si="24"/>
        <v>1</v>
      </c>
      <c r="S103" s="146">
        <f t="shared" si="25"/>
        <v>1</v>
      </c>
      <c r="T103" s="146">
        <f t="shared" si="26"/>
        <v>1</v>
      </c>
      <c r="U103" s="146">
        <f t="shared" si="27"/>
        <v>1</v>
      </c>
      <c r="V103" s="146">
        <f t="shared" si="28"/>
        <v>0</v>
      </c>
      <c r="W103" s="146">
        <f t="shared" si="29"/>
        <v>1</v>
      </c>
      <c r="X103" s="146">
        <f t="shared" si="30"/>
        <v>0</v>
      </c>
      <c r="Y103" s="146">
        <f t="shared" si="31"/>
        <v>1</v>
      </c>
      <c r="Z103" s="146">
        <f t="shared" si="32"/>
        <v>0</v>
      </c>
      <c r="AA103" s="17">
        <f t="shared" si="33"/>
        <v>1</v>
      </c>
      <c r="AB103" s="91" t="str">
        <f>'REPRODUCTION 3'!M95</f>
        <v>Juin</v>
      </c>
      <c r="AC103" s="91" t="str">
        <f>'RUMINANTS 3'!M95</f>
        <v>Juin</v>
      </c>
      <c r="AD103" s="91" t="str">
        <f>'TOXICOLOGIE 2'!L95</f>
        <v>Juin</v>
      </c>
      <c r="AE103" s="91" t="str">
        <f>'INFECTIEUX 3'!M95</f>
        <v>Juin</v>
      </c>
      <c r="AF103" s="91" t="str">
        <f>'AVIARE 3'!M95</f>
        <v>Juin</v>
      </c>
      <c r="AG103" s="91" t="str">
        <f>'EQUINE 3'!M95</f>
        <v>Juin</v>
      </c>
      <c r="AH103" s="91" t="str">
        <f>'CHIRURGIE 3'!M95</f>
        <v>Juin</v>
      </c>
      <c r="AI103" s="91" t="str">
        <f>'LEGISLATION 2'!L95</f>
        <v>Juin</v>
      </c>
      <c r="AJ103" s="91" t="str">
        <f>'HIDAOA 3'!M95</f>
        <v>Juin</v>
      </c>
      <c r="AK103" s="91" t="str">
        <f>'CLINIQUE 3'!T95</f>
        <v>Juin</v>
      </c>
    </row>
    <row r="104" spans="1:37">
      <c r="A104" s="146">
        <v>89</v>
      </c>
      <c r="B104" s="113" t="s">
        <v>163</v>
      </c>
      <c r="C104" s="113" t="s">
        <v>2522</v>
      </c>
      <c r="D104" s="163">
        <f>'REPRODUCTION 3'!G96</f>
        <v>15</v>
      </c>
      <c r="E104" s="163">
        <f>'RUMINANTS 3'!G96</f>
        <v>9</v>
      </c>
      <c r="F104" s="163">
        <f>'TOXICOLOGIE 2'!F96</f>
        <v>0</v>
      </c>
      <c r="G104" s="163">
        <f>'INFECTIEUX 3'!G96</f>
        <v>4.125</v>
      </c>
      <c r="H104" s="163">
        <f>'AVIARE 3'!G96</f>
        <v>15</v>
      </c>
      <c r="I104" s="163">
        <f>'EQUINE 3'!G96</f>
        <v>12</v>
      </c>
      <c r="J104" s="163">
        <f>'CHIRURGIE 3'!G96</f>
        <v>21</v>
      </c>
      <c r="K104" s="163">
        <f>'LEGISLATION 2'!F96</f>
        <v>10</v>
      </c>
      <c r="L104" s="163">
        <f>'HIDAOA 3'!G96</f>
        <v>18</v>
      </c>
      <c r="M104" s="163">
        <f>'CLINIQUE 3'!N96</f>
        <v>0</v>
      </c>
      <c r="N104" s="148">
        <f t="shared" si="20"/>
        <v>104.125</v>
      </c>
      <c r="O104" s="148">
        <f t="shared" si="21"/>
        <v>3.71875</v>
      </c>
      <c r="P104" s="146" t="str">
        <f t="shared" si="22"/>
        <v>ajournee</v>
      </c>
      <c r="Q104" s="146" t="str">
        <f t="shared" si="23"/>
        <v>juin</v>
      </c>
      <c r="R104" s="146">
        <f t="shared" si="24"/>
        <v>0</v>
      </c>
      <c r="S104" s="146">
        <f t="shared" si="25"/>
        <v>1</v>
      </c>
      <c r="T104" s="146">
        <f t="shared" si="26"/>
        <v>1</v>
      </c>
      <c r="U104" s="146">
        <f t="shared" si="27"/>
        <v>1</v>
      </c>
      <c r="V104" s="146">
        <f t="shared" si="28"/>
        <v>0</v>
      </c>
      <c r="W104" s="146">
        <f t="shared" si="29"/>
        <v>1</v>
      </c>
      <c r="X104" s="146">
        <f t="shared" si="30"/>
        <v>0</v>
      </c>
      <c r="Y104" s="146">
        <f t="shared" si="31"/>
        <v>0</v>
      </c>
      <c r="Z104" s="146">
        <f t="shared" si="32"/>
        <v>0</v>
      </c>
      <c r="AA104" s="17">
        <f t="shared" si="33"/>
        <v>1</v>
      </c>
      <c r="AB104" s="91" t="str">
        <f>'REPRODUCTION 3'!M96</f>
        <v>Juin</v>
      </c>
      <c r="AC104" s="91" t="str">
        <f>'RUMINANTS 3'!M96</f>
        <v>Juin</v>
      </c>
      <c r="AD104" s="91" t="str">
        <f>'TOXICOLOGIE 2'!L96</f>
        <v>Juin</v>
      </c>
      <c r="AE104" s="91" t="str">
        <f>'INFECTIEUX 3'!M96</f>
        <v>Juin</v>
      </c>
      <c r="AF104" s="91" t="str">
        <f>'AVIARE 3'!M96</f>
        <v>Juin</v>
      </c>
      <c r="AG104" s="91" t="str">
        <f>'EQUINE 3'!M96</f>
        <v>Juin</v>
      </c>
      <c r="AH104" s="91" t="str">
        <f>'CHIRURGIE 3'!M96</f>
        <v>Juin</v>
      </c>
      <c r="AI104" s="91" t="str">
        <f>'LEGISLATION 2'!L96</f>
        <v>Juin</v>
      </c>
      <c r="AJ104" s="91" t="str">
        <f>'HIDAOA 3'!M96</f>
        <v>Juin</v>
      </c>
      <c r="AK104" s="91" t="str">
        <f>'CLINIQUE 3'!T96</f>
        <v>Juin</v>
      </c>
    </row>
    <row r="105" spans="1:37">
      <c r="A105" s="146">
        <v>90</v>
      </c>
      <c r="B105" s="113" t="s">
        <v>163</v>
      </c>
      <c r="C105" s="113" t="s">
        <v>2523</v>
      </c>
      <c r="D105" s="163">
        <f>'REPRODUCTION 3'!G97</f>
        <v>7.5</v>
      </c>
      <c r="E105" s="163">
        <f>'RUMINANTS 3'!G97</f>
        <v>4.5</v>
      </c>
      <c r="F105" s="163">
        <f>'TOXICOLOGIE 2'!F97</f>
        <v>0</v>
      </c>
      <c r="G105" s="163">
        <f>'INFECTIEUX 3'!G97</f>
        <v>1.5</v>
      </c>
      <c r="H105" s="163">
        <f>'AVIARE 3'!G97</f>
        <v>13.5</v>
      </c>
      <c r="I105" s="163">
        <f>'EQUINE 3'!G97</f>
        <v>3.75</v>
      </c>
      <c r="J105" s="163">
        <f>'CHIRURGIE 3'!G97</f>
        <v>15</v>
      </c>
      <c r="K105" s="163">
        <f>'LEGISLATION 2'!F97</f>
        <v>2</v>
      </c>
      <c r="L105" s="163">
        <f>'HIDAOA 3'!G97</f>
        <v>17.25</v>
      </c>
      <c r="M105" s="163">
        <f>'CLINIQUE 3'!N97</f>
        <v>0</v>
      </c>
      <c r="N105" s="148">
        <f t="shared" si="20"/>
        <v>65</v>
      </c>
      <c r="O105" s="148">
        <f t="shared" si="21"/>
        <v>2.3214285714285716</v>
      </c>
      <c r="P105" s="146" t="str">
        <f t="shared" si="22"/>
        <v>ajournee</v>
      </c>
      <c r="Q105" s="146" t="str">
        <f t="shared" si="23"/>
        <v>juin</v>
      </c>
      <c r="R105" s="146">
        <f t="shared" si="24"/>
        <v>1</v>
      </c>
      <c r="S105" s="146">
        <f t="shared" si="25"/>
        <v>1</v>
      </c>
      <c r="T105" s="146">
        <f t="shared" si="26"/>
        <v>1</v>
      </c>
      <c r="U105" s="146">
        <f t="shared" si="27"/>
        <v>1</v>
      </c>
      <c r="V105" s="146">
        <f t="shared" si="28"/>
        <v>1</v>
      </c>
      <c r="W105" s="146">
        <f t="shared" si="29"/>
        <v>1</v>
      </c>
      <c r="X105" s="146">
        <f t="shared" si="30"/>
        <v>0</v>
      </c>
      <c r="Y105" s="146">
        <f t="shared" si="31"/>
        <v>1</v>
      </c>
      <c r="Z105" s="146">
        <f t="shared" si="32"/>
        <v>0</v>
      </c>
      <c r="AA105" s="17">
        <f t="shared" si="33"/>
        <v>1</v>
      </c>
      <c r="AB105" s="91" t="str">
        <f>'REPRODUCTION 3'!M97</f>
        <v>Juin</v>
      </c>
      <c r="AC105" s="91" t="str">
        <f>'RUMINANTS 3'!M97</f>
        <v>Juin</v>
      </c>
      <c r="AD105" s="91" t="str">
        <f>'TOXICOLOGIE 2'!L97</f>
        <v>Juin</v>
      </c>
      <c r="AE105" s="91" t="str">
        <f>'INFECTIEUX 3'!M97</f>
        <v>Juin</v>
      </c>
      <c r="AF105" s="91" t="str">
        <f>'AVIARE 3'!M97</f>
        <v>Juin</v>
      </c>
      <c r="AG105" s="91" t="str">
        <f>'EQUINE 3'!M97</f>
        <v>Juin</v>
      </c>
      <c r="AH105" s="91" t="str">
        <f>'CHIRURGIE 3'!M97</f>
        <v>Juin</v>
      </c>
      <c r="AI105" s="91" t="str">
        <f>'LEGISLATION 2'!L97</f>
        <v>Juin</v>
      </c>
      <c r="AJ105" s="91" t="str">
        <f>'HIDAOA 3'!M97</f>
        <v>Juin</v>
      </c>
      <c r="AK105" s="91" t="str">
        <f>'CLINIQUE 3'!T97</f>
        <v>Juin</v>
      </c>
    </row>
    <row r="106" spans="1:37">
      <c r="A106" s="146">
        <v>91</v>
      </c>
      <c r="B106" s="113" t="s">
        <v>2524</v>
      </c>
      <c r="C106" s="113" t="s">
        <v>2525</v>
      </c>
      <c r="D106" s="163">
        <f>'REPRODUCTION 3'!G98</f>
        <v>21</v>
      </c>
      <c r="E106" s="163">
        <f>'RUMINANTS 3'!G98</f>
        <v>7.5</v>
      </c>
      <c r="F106" s="163">
        <f>'TOXICOLOGIE 2'!F98</f>
        <v>0</v>
      </c>
      <c r="G106" s="163">
        <f>'INFECTIEUX 3'!G98</f>
        <v>15.75</v>
      </c>
      <c r="H106" s="163">
        <f>'AVIARE 3'!G98</f>
        <v>17.25</v>
      </c>
      <c r="I106" s="163">
        <f>'EQUINE 3'!G98</f>
        <v>22.5</v>
      </c>
      <c r="J106" s="163">
        <f>'CHIRURGIE 3'!G98</f>
        <v>25.5</v>
      </c>
      <c r="K106" s="163">
        <f>'LEGISLATION 2'!F98</f>
        <v>34</v>
      </c>
      <c r="L106" s="163">
        <f>'HIDAOA 3'!G98</f>
        <v>28.125</v>
      </c>
      <c r="M106" s="163">
        <f>'CLINIQUE 3'!N98</f>
        <v>0</v>
      </c>
      <c r="N106" s="148">
        <f t="shared" si="20"/>
        <v>171.625</v>
      </c>
      <c r="O106" s="148">
        <f t="shared" si="21"/>
        <v>6.1294642857142856</v>
      </c>
      <c r="P106" s="146" t="str">
        <f t="shared" si="22"/>
        <v>ajournee</v>
      </c>
      <c r="Q106" s="146" t="str">
        <f t="shared" si="23"/>
        <v>juin</v>
      </c>
      <c r="R106" s="146">
        <f t="shared" si="24"/>
        <v>0</v>
      </c>
      <c r="S106" s="146">
        <f t="shared" si="25"/>
        <v>1</v>
      </c>
      <c r="T106" s="146">
        <f t="shared" si="26"/>
        <v>1</v>
      </c>
      <c r="U106" s="146">
        <f t="shared" si="27"/>
        <v>0</v>
      </c>
      <c r="V106" s="146">
        <f t="shared" si="28"/>
        <v>0</v>
      </c>
      <c r="W106" s="146">
        <f t="shared" si="29"/>
        <v>0</v>
      </c>
      <c r="X106" s="146">
        <f t="shared" si="30"/>
        <v>0</v>
      </c>
      <c r="Y106" s="146">
        <f t="shared" si="31"/>
        <v>0</v>
      </c>
      <c r="Z106" s="146">
        <f t="shared" si="32"/>
        <v>0</v>
      </c>
      <c r="AA106" s="17">
        <f t="shared" si="33"/>
        <v>1</v>
      </c>
      <c r="AB106" s="91" t="str">
        <f>'REPRODUCTION 3'!M98</f>
        <v>Juin</v>
      </c>
      <c r="AC106" s="91" t="str">
        <f>'RUMINANTS 3'!M98</f>
        <v>Juin</v>
      </c>
      <c r="AD106" s="91" t="str">
        <f>'TOXICOLOGIE 2'!L98</f>
        <v>Juin</v>
      </c>
      <c r="AE106" s="91" t="str">
        <f>'INFECTIEUX 3'!M98</f>
        <v>Juin</v>
      </c>
      <c r="AF106" s="91" t="str">
        <f>'AVIARE 3'!M98</f>
        <v>Juin</v>
      </c>
      <c r="AG106" s="91" t="str">
        <f>'EQUINE 3'!M98</f>
        <v>Juin</v>
      </c>
      <c r="AH106" s="91" t="str">
        <f>'CHIRURGIE 3'!M98</f>
        <v>Juin</v>
      </c>
      <c r="AI106" s="91" t="str">
        <f>'LEGISLATION 2'!L98</f>
        <v>Juin</v>
      </c>
      <c r="AJ106" s="91" t="str">
        <f>'HIDAOA 3'!M98</f>
        <v>Juin</v>
      </c>
      <c r="AK106" s="91" t="str">
        <f>'CLINIQUE 3'!T98</f>
        <v>Juin</v>
      </c>
    </row>
    <row r="107" spans="1:37">
      <c r="A107" s="146">
        <v>92</v>
      </c>
      <c r="B107" s="113" t="s">
        <v>2526</v>
      </c>
      <c r="C107" s="113" t="s">
        <v>2527</v>
      </c>
      <c r="D107" s="163">
        <f>'REPRODUCTION 3'!G99</f>
        <v>18.75</v>
      </c>
      <c r="E107" s="163">
        <f>'RUMINANTS 3'!G99</f>
        <v>5.25</v>
      </c>
      <c r="F107" s="163">
        <f>'TOXICOLOGIE 2'!F99</f>
        <v>0</v>
      </c>
      <c r="G107" s="163">
        <f>'INFECTIEUX 3'!G99</f>
        <v>4.875</v>
      </c>
      <c r="H107" s="163">
        <f>'AVIARE 3'!G99</f>
        <v>16.5</v>
      </c>
      <c r="I107" s="163">
        <f>'EQUINE 3'!G99</f>
        <v>18</v>
      </c>
      <c r="J107" s="163">
        <f>'CHIRURGIE 3'!G99</f>
        <v>21</v>
      </c>
      <c r="K107" s="163">
        <f>'LEGISLATION 2'!F99</f>
        <v>16</v>
      </c>
      <c r="L107" s="163">
        <f>'HIDAOA 3'!G99</f>
        <v>27</v>
      </c>
      <c r="M107" s="163">
        <f>'CLINIQUE 3'!N99</f>
        <v>0</v>
      </c>
      <c r="N107" s="148">
        <f t="shared" si="20"/>
        <v>127.375</v>
      </c>
      <c r="O107" s="148">
        <f t="shared" si="21"/>
        <v>4.5491071428571432</v>
      </c>
      <c r="P107" s="146" t="str">
        <f t="shared" si="22"/>
        <v>ajournee</v>
      </c>
      <c r="Q107" s="146" t="str">
        <f t="shared" si="23"/>
        <v>juin</v>
      </c>
      <c r="R107" s="146">
        <f t="shared" si="24"/>
        <v>0</v>
      </c>
      <c r="S107" s="146">
        <f t="shared" si="25"/>
        <v>1</v>
      </c>
      <c r="T107" s="146">
        <f t="shared" si="26"/>
        <v>1</v>
      </c>
      <c r="U107" s="146">
        <f t="shared" si="27"/>
        <v>1</v>
      </c>
      <c r="V107" s="146">
        <f t="shared" si="28"/>
        <v>0</v>
      </c>
      <c r="W107" s="146">
        <f t="shared" si="29"/>
        <v>0</v>
      </c>
      <c r="X107" s="146">
        <f t="shared" si="30"/>
        <v>0</v>
      </c>
      <c r="Y107" s="146">
        <f t="shared" si="31"/>
        <v>0</v>
      </c>
      <c r="Z107" s="146">
        <f t="shared" si="32"/>
        <v>0</v>
      </c>
      <c r="AA107" s="17">
        <f t="shared" si="33"/>
        <v>1</v>
      </c>
      <c r="AB107" s="91" t="str">
        <f>'REPRODUCTION 3'!M99</f>
        <v>Juin</v>
      </c>
      <c r="AC107" s="91" t="str">
        <f>'RUMINANTS 3'!M99</f>
        <v>Juin</v>
      </c>
      <c r="AD107" s="91" t="str">
        <f>'TOXICOLOGIE 2'!L99</f>
        <v>Juin</v>
      </c>
      <c r="AE107" s="91" t="str">
        <f>'INFECTIEUX 3'!M99</f>
        <v>Juin</v>
      </c>
      <c r="AF107" s="91" t="str">
        <f>'AVIARE 3'!M99</f>
        <v>Juin</v>
      </c>
      <c r="AG107" s="91" t="str">
        <f>'EQUINE 3'!M99</f>
        <v>Juin</v>
      </c>
      <c r="AH107" s="91" t="str">
        <f>'CHIRURGIE 3'!M99</f>
        <v>Juin</v>
      </c>
      <c r="AI107" s="91" t="str">
        <f>'LEGISLATION 2'!L99</f>
        <v>Juin</v>
      </c>
      <c r="AJ107" s="91" t="str">
        <f>'HIDAOA 3'!M99</f>
        <v>Juin</v>
      </c>
      <c r="AK107" s="91" t="str">
        <f>'CLINIQUE 3'!T99</f>
        <v>Juin</v>
      </c>
    </row>
    <row r="108" spans="1:37">
      <c r="A108" s="146">
        <v>93</v>
      </c>
      <c r="B108" s="113" t="s">
        <v>2528</v>
      </c>
      <c r="C108" s="113" t="s">
        <v>2521</v>
      </c>
      <c r="D108" s="163">
        <f>'REPRODUCTION 3'!G100</f>
        <v>7.5</v>
      </c>
      <c r="E108" s="163">
        <f>'RUMINANTS 3'!G100</f>
        <v>4.5</v>
      </c>
      <c r="F108" s="163">
        <f>'TOXICOLOGIE 2'!F100</f>
        <v>0</v>
      </c>
      <c r="G108" s="163">
        <f>'INFECTIEUX 3'!G100</f>
        <v>2.25</v>
      </c>
      <c r="H108" s="163">
        <f>'AVIARE 3'!G100</f>
        <v>13.5</v>
      </c>
      <c r="I108" s="163">
        <f>'EQUINE 3'!G100</f>
        <v>3.375</v>
      </c>
      <c r="J108" s="163">
        <f>'CHIRURGIE 3'!G100</f>
        <v>9</v>
      </c>
      <c r="K108" s="163">
        <f>'LEGISLATION 2'!F100</f>
        <v>6</v>
      </c>
      <c r="L108" s="163">
        <f>'HIDAOA 3'!G100</f>
        <v>8.25</v>
      </c>
      <c r="M108" s="163">
        <f>'CLINIQUE 3'!N100</f>
        <v>0</v>
      </c>
      <c r="N108" s="148">
        <f t="shared" si="20"/>
        <v>54.375</v>
      </c>
      <c r="O108" s="148">
        <f t="shared" si="21"/>
        <v>1.9419642857142858</v>
      </c>
      <c r="P108" s="146" t="str">
        <f t="shared" si="22"/>
        <v>ajournee</v>
      </c>
      <c r="Q108" s="146" t="str">
        <f t="shared" si="23"/>
        <v>juin</v>
      </c>
      <c r="R108" s="146">
        <f t="shared" si="24"/>
        <v>1</v>
      </c>
      <c r="S108" s="146">
        <f t="shared" si="25"/>
        <v>1</v>
      </c>
      <c r="T108" s="146">
        <f t="shared" si="26"/>
        <v>1</v>
      </c>
      <c r="U108" s="146">
        <f t="shared" si="27"/>
        <v>1</v>
      </c>
      <c r="V108" s="146">
        <f t="shared" si="28"/>
        <v>1</v>
      </c>
      <c r="W108" s="146">
        <f t="shared" si="29"/>
        <v>1</v>
      </c>
      <c r="X108" s="146">
        <f t="shared" si="30"/>
        <v>1</v>
      </c>
      <c r="Y108" s="146">
        <f t="shared" si="31"/>
        <v>1</v>
      </c>
      <c r="Z108" s="146">
        <f t="shared" si="32"/>
        <v>1</v>
      </c>
      <c r="AA108" s="17">
        <f t="shared" si="33"/>
        <v>1</v>
      </c>
      <c r="AB108" s="91" t="str">
        <f>'REPRODUCTION 3'!M100</f>
        <v>Juin</v>
      </c>
      <c r="AC108" s="91" t="str">
        <f>'RUMINANTS 3'!M100</f>
        <v>Juin</v>
      </c>
      <c r="AD108" s="91" t="str">
        <f>'TOXICOLOGIE 2'!L100</f>
        <v>Juin</v>
      </c>
      <c r="AE108" s="91" t="str">
        <f>'INFECTIEUX 3'!M100</f>
        <v>Juin</v>
      </c>
      <c r="AF108" s="91" t="str">
        <f>'AVIARE 3'!M100</f>
        <v>Juin</v>
      </c>
      <c r="AG108" s="91" t="str">
        <f>'EQUINE 3'!M100</f>
        <v>Juin</v>
      </c>
      <c r="AH108" s="91" t="str">
        <f>'CHIRURGIE 3'!M100</f>
        <v>Juin</v>
      </c>
      <c r="AI108" s="91" t="str">
        <f>'LEGISLATION 2'!L100</f>
        <v>Juin</v>
      </c>
      <c r="AJ108" s="91" t="str">
        <f>'HIDAOA 3'!M100</f>
        <v>Juin</v>
      </c>
      <c r="AK108" s="91" t="str">
        <f>'CLINIQUE 3'!T100</f>
        <v>Juin</v>
      </c>
    </row>
    <row r="109" spans="1:37">
      <c r="A109" s="146">
        <v>94</v>
      </c>
      <c r="B109" s="113" t="s">
        <v>2529</v>
      </c>
      <c r="C109" s="113" t="s">
        <v>2454</v>
      </c>
      <c r="D109" s="163">
        <f>'REPRODUCTION 3'!G101</f>
        <v>27</v>
      </c>
      <c r="E109" s="163">
        <f>'RUMINANTS 3'!G101</f>
        <v>10.5</v>
      </c>
      <c r="F109" s="163">
        <f>'TOXICOLOGIE 2'!F101</f>
        <v>0</v>
      </c>
      <c r="G109" s="163">
        <f>'INFECTIEUX 3'!G101</f>
        <v>6</v>
      </c>
      <c r="H109" s="163">
        <f>'AVIARE 3'!G101</f>
        <v>21.75</v>
      </c>
      <c r="I109" s="163">
        <f>'EQUINE 3'!G101</f>
        <v>18</v>
      </c>
      <c r="J109" s="163">
        <f>'CHIRURGIE 3'!G101</f>
        <v>18</v>
      </c>
      <c r="K109" s="163">
        <f>'LEGISLATION 2'!F101</f>
        <v>36</v>
      </c>
      <c r="L109" s="163">
        <f>'HIDAOA 3'!G101</f>
        <v>25.5</v>
      </c>
      <c r="M109" s="163">
        <f>'CLINIQUE 3'!N101</f>
        <v>0</v>
      </c>
      <c r="N109" s="148">
        <f t="shared" si="20"/>
        <v>162.75</v>
      </c>
      <c r="O109" s="148">
        <f t="shared" si="21"/>
        <v>5.8125</v>
      </c>
      <c r="P109" s="146" t="str">
        <f t="shared" si="22"/>
        <v>ajournee</v>
      </c>
      <c r="Q109" s="146" t="str">
        <f t="shared" si="23"/>
        <v>juin</v>
      </c>
      <c r="R109" s="146">
        <f t="shared" si="24"/>
        <v>0</v>
      </c>
      <c r="S109" s="146">
        <f t="shared" si="25"/>
        <v>1</v>
      </c>
      <c r="T109" s="146">
        <f t="shared" si="26"/>
        <v>1</v>
      </c>
      <c r="U109" s="146">
        <f t="shared" si="27"/>
        <v>1</v>
      </c>
      <c r="V109" s="146">
        <f t="shared" si="28"/>
        <v>0</v>
      </c>
      <c r="W109" s="146">
        <f t="shared" si="29"/>
        <v>0</v>
      </c>
      <c r="X109" s="146">
        <f t="shared" si="30"/>
        <v>0</v>
      </c>
      <c r="Y109" s="146">
        <f t="shared" si="31"/>
        <v>0</v>
      </c>
      <c r="Z109" s="146">
        <f t="shared" si="32"/>
        <v>0</v>
      </c>
      <c r="AA109" s="17">
        <f t="shared" si="33"/>
        <v>1</v>
      </c>
      <c r="AB109" s="91" t="str">
        <f>'REPRODUCTION 3'!M101</f>
        <v>Juin</v>
      </c>
      <c r="AC109" s="91" t="str">
        <f>'RUMINANTS 3'!M101</f>
        <v>Juin</v>
      </c>
      <c r="AD109" s="91" t="str">
        <f>'TOXICOLOGIE 2'!L101</f>
        <v>Juin</v>
      </c>
      <c r="AE109" s="91" t="str">
        <f>'INFECTIEUX 3'!M101</f>
        <v>Juin</v>
      </c>
      <c r="AF109" s="91" t="str">
        <f>'AVIARE 3'!M101</f>
        <v>Juin</v>
      </c>
      <c r="AG109" s="91" t="str">
        <f>'EQUINE 3'!M101</f>
        <v>Juin</v>
      </c>
      <c r="AH109" s="91" t="str">
        <f>'CHIRURGIE 3'!M101</f>
        <v>Juin</v>
      </c>
      <c r="AI109" s="91" t="str">
        <f>'LEGISLATION 2'!L101</f>
        <v>Juin</v>
      </c>
      <c r="AJ109" s="91" t="str">
        <f>'HIDAOA 3'!M101</f>
        <v>Juin</v>
      </c>
      <c r="AK109" s="91" t="str">
        <f>'CLINIQUE 3'!T101</f>
        <v>Juin</v>
      </c>
    </row>
    <row r="110" spans="1:37">
      <c r="A110" s="146">
        <v>95</v>
      </c>
      <c r="B110" s="113" t="s">
        <v>2530</v>
      </c>
      <c r="C110" s="113" t="s">
        <v>2531</v>
      </c>
      <c r="D110" s="163">
        <f>'REPRODUCTION 3'!G102</f>
        <v>11.25</v>
      </c>
      <c r="E110" s="163">
        <f>'RUMINANTS 3'!G102</f>
        <v>5.25</v>
      </c>
      <c r="F110" s="163">
        <f>'TOXICOLOGIE 2'!F102</f>
        <v>0</v>
      </c>
      <c r="G110" s="163">
        <f>'INFECTIEUX 3'!G102</f>
        <v>7.5</v>
      </c>
      <c r="H110" s="163">
        <f>'AVIARE 3'!G102</f>
        <v>12.75</v>
      </c>
      <c r="I110" s="163">
        <f>'EQUINE 3'!G102</f>
        <v>6</v>
      </c>
      <c r="J110" s="163">
        <f>'CHIRURGIE 3'!G102</f>
        <v>21</v>
      </c>
      <c r="K110" s="163">
        <f>'LEGISLATION 2'!F102</f>
        <v>22</v>
      </c>
      <c r="L110" s="163">
        <f>'HIDAOA 3'!G102</f>
        <v>18.375</v>
      </c>
      <c r="M110" s="163">
        <f>'CLINIQUE 3'!N102</f>
        <v>0</v>
      </c>
      <c r="N110" s="148">
        <f t="shared" si="20"/>
        <v>104.125</v>
      </c>
      <c r="O110" s="148">
        <f t="shared" si="21"/>
        <v>3.71875</v>
      </c>
      <c r="P110" s="146" t="str">
        <f t="shared" si="22"/>
        <v>ajournee</v>
      </c>
      <c r="Q110" s="146" t="str">
        <f t="shared" si="23"/>
        <v>juin</v>
      </c>
      <c r="R110" s="146">
        <f t="shared" si="24"/>
        <v>1</v>
      </c>
      <c r="S110" s="146">
        <f t="shared" si="25"/>
        <v>1</v>
      </c>
      <c r="T110" s="146">
        <f t="shared" si="26"/>
        <v>1</v>
      </c>
      <c r="U110" s="146">
        <f t="shared" si="27"/>
        <v>1</v>
      </c>
      <c r="V110" s="146">
        <f t="shared" si="28"/>
        <v>1</v>
      </c>
      <c r="W110" s="146">
        <f t="shared" si="29"/>
        <v>1</v>
      </c>
      <c r="X110" s="146">
        <f t="shared" si="30"/>
        <v>0</v>
      </c>
      <c r="Y110" s="146">
        <f t="shared" si="31"/>
        <v>0</v>
      </c>
      <c r="Z110" s="146">
        <f t="shared" si="32"/>
        <v>0</v>
      </c>
      <c r="AA110" s="17">
        <f t="shared" si="33"/>
        <v>1</v>
      </c>
      <c r="AB110" s="91" t="str">
        <f>'REPRODUCTION 3'!M102</f>
        <v>Juin</v>
      </c>
      <c r="AC110" s="91" t="str">
        <f>'RUMINANTS 3'!M102</f>
        <v>Juin</v>
      </c>
      <c r="AD110" s="91" t="str">
        <f>'TOXICOLOGIE 2'!L102</f>
        <v>Juin</v>
      </c>
      <c r="AE110" s="91" t="str">
        <f>'INFECTIEUX 3'!M102</f>
        <v>Juin</v>
      </c>
      <c r="AF110" s="91" t="str">
        <f>'AVIARE 3'!M102</f>
        <v>Juin</v>
      </c>
      <c r="AG110" s="91" t="str">
        <f>'EQUINE 3'!M102</f>
        <v>Juin</v>
      </c>
      <c r="AH110" s="91" t="str">
        <f>'CHIRURGIE 3'!M102</f>
        <v>Juin</v>
      </c>
      <c r="AI110" s="91" t="str">
        <f>'LEGISLATION 2'!L102</f>
        <v>Juin</v>
      </c>
      <c r="AJ110" s="91" t="str">
        <f>'HIDAOA 3'!M102</f>
        <v>Juin</v>
      </c>
      <c r="AK110" s="91" t="str">
        <f>'CLINIQUE 3'!T102</f>
        <v>Juin</v>
      </c>
    </row>
    <row r="111" spans="1:37" s="134" customFormat="1">
      <c r="A111" s="146">
        <v>96</v>
      </c>
      <c r="B111" s="113" t="s">
        <v>2532</v>
      </c>
      <c r="C111" s="113" t="s">
        <v>2533</v>
      </c>
      <c r="D111" s="163">
        <f>'REPRODUCTION 3'!G103</f>
        <v>17.25</v>
      </c>
      <c r="E111" s="163">
        <f>'RUMINANTS 3'!G103</f>
        <v>6</v>
      </c>
      <c r="F111" s="163">
        <f>'TOXICOLOGIE 2'!F103</f>
        <v>0</v>
      </c>
      <c r="G111" s="163">
        <f>'INFECTIEUX 3'!G103</f>
        <v>1.5</v>
      </c>
      <c r="H111" s="163">
        <f>'AVIARE 3'!G103</f>
        <v>15</v>
      </c>
      <c r="I111" s="163">
        <f>'EQUINE 3'!G103</f>
        <v>16.5</v>
      </c>
      <c r="J111" s="163">
        <f>'CHIRURGIE 3'!G103</f>
        <v>15</v>
      </c>
      <c r="K111" s="163">
        <f>'LEGISLATION 2'!F103</f>
        <v>16</v>
      </c>
      <c r="L111" s="163">
        <f>'HIDAOA 3'!G103</f>
        <v>10.5</v>
      </c>
      <c r="M111" s="163">
        <f>'CLINIQUE 3'!N103</f>
        <v>0</v>
      </c>
      <c r="N111" s="148">
        <f t="shared" si="20"/>
        <v>97.75</v>
      </c>
      <c r="O111" s="148">
        <f t="shared" si="21"/>
        <v>3.4910714285714284</v>
      </c>
      <c r="P111" s="146" t="str">
        <f t="shared" si="22"/>
        <v>ajournee</v>
      </c>
      <c r="Q111" s="146" t="str">
        <f t="shared" si="23"/>
        <v>juin</v>
      </c>
      <c r="R111" s="167">
        <f t="shared" si="24"/>
        <v>0</v>
      </c>
      <c r="S111" s="167">
        <f t="shared" si="25"/>
        <v>1</v>
      </c>
      <c r="T111" s="146">
        <f t="shared" si="26"/>
        <v>1</v>
      </c>
      <c r="U111" s="167">
        <f t="shared" si="27"/>
        <v>1</v>
      </c>
      <c r="V111" s="167">
        <f t="shared" si="28"/>
        <v>0</v>
      </c>
      <c r="W111" s="167">
        <f t="shared" si="29"/>
        <v>0</v>
      </c>
      <c r="X111" s="167">
        <f t="shared" si="30"/>
        <v>0</v>
      </c>
      <c r="Y111" s="146">
        <f t="shared" si="31"/>
        <v>0</v>
      </c>
      <c r="Z111" s="167">
        <f t="shared" si="32"/>
        <v>1</v>
      </c>
      <c r="AA111" s="132">
        <f t="shared" si="33"/>
        <v>1</v>
      </c>
      <c r="AB111" s="133" t="str">
        <f>'REPRODUCTION 3'!M103</f>
        <v>Juin</v>
      </c>
      <c r="AC111" s="133" t="str">
        <f>'RUMINANTS 3'!M103</f>
        <v>Juin</v>
      </c>
      <c r="AD111" s="133" t="str">
        <f>'TOXICOLOGIE 2'!L103</f>
        <v>Juin</v>
      </c>
      <c r="AE111" s="133" t="str">
        <f>'INFECTIEUX 3'!M103</f>
        <v>Juin</v>
      </c>
      <c r="AF111" s="133" t="str">
        <f>'AVIARE 3'!M103</f>
        <v>Juin</v>
      </c>
      <c r="AG111" s="133" t="str">
        <f>'EQUINE 3'!M103</f>
        <v>Juin</v>
      </c>
      <c r="AH111" s="91" t="str">
        <f>'CHIRURGIE 3'!M103</f>
        <v>Juin</v>
      </c>
      <c r="AI111" s="133" t="str">
        <f>'LEGISLATION 2'!L103</f>
        <v>Juin</v>
      </c>
      <c r="AJ111" s="133" t="str">
        <f>'HIDAOA 3'!M103</f>
        <v>Juin</v>
      </c>
      <c r="AK111" s="133" t="str">
        <f>'CLINIQUE 3'!T103</f>
        <v>Juin</v>
      </c>
    </row>
    <row r="112" spans="1:37">
      <c r="A112" s="146">
        <v>97</v>
      </c>
      <c r="B112" s="113" t="s">
        <v>919</v>
      </c>
      <c r="C112" s="113" t="s">
        <v>2480</v>
      </c>
      <c r="D112" s="163">
        <f>'REPRODUCTION 3'!G104</f>
        <v>3.75</v>
      </c>
      <c r="E112" s="163">
        <f>'RUMINANTS 3'!G104</f>
        <v>4.5</v>
      </c>
      <c r="F112" s="163">
        <f>'TOXICOLOGIE 2'!F104</f>
        <v>0</v>
      </c>
      <c r="G112" s="163">
        <f>'INFECTIEUX 3'!G104</f>
        <v>3.75</v>
      </c>
      <c r="H112" s="163">
        <f>'AVIARE 3'!G104</f>
        <v>15</v>
      </c>
      <c r="I112" s="163">
        <f>'EQUINE 3'!G104</f>
        <v>6</v>
      </c>
      <c r="J112" s="163">
        <f>'CHIRURGIE 3'!G104</f>
        <v>7.5</v>
      </c>
      <c r="K112" s="163">
        <f>'LEGISLATION 2'!F104</f>
        <v>8</v>
      </c>
      <c r="L112" s="163">
        <f>'HIDAOA 3'!G104</f>
        <v>15</v>
      </c>
      <c r="M112" s="163">
        <f>'CLINIQUE 3'!N104</f>
        <v>0</v>
      </c>
      <c r="N112" s="148">
        <f t="shared" si="20"/>
        <v>63.5</v>
      </c>
      <c r="O112" s="148">
        <f t="shared" si="21"/>
        <v>2.2678571428571428</v>
      </c>
      <c r="P112" s="146" t="str">
        <f t="shared" si="22"/>
        <v>ajournee</v>
      </c>
      <c r="Q112" s="146" t="str">
        <f t="shared" si="23"/>
        <v>juin</v>
      </c>
      <c r="R112" s="146">
        <f t="shared" si="24"/>
        <v>1</v>
      </c>
      <c r="S112" s="146">
        <f t="shared" si="25"/>
        <v>1</v>
      </c>
      <c r="T112" s="146">
        <f t="shared" si="26"/>
        <v>1</v>
      </c>
      <c r="U112" s="146">
        <f t="shared" si="27"/>
        <v>1</v>
      </c>
      <c r="V112" s="146">
        <f t="shared" si="28"/>
        <v>0</v>
      </c>
      <c r="W112" s="146">
        <f t="shared" si="29"/>
        <v>1</v>
      </c>
      <c r="X112" s="146">
        <f t="shared" si="30"/>
        <v>1</v>
      </c>
      <c r="Y112" s="146">
        <f t="shared" si="31"/>
        <v>1</v>
      </c>
      <c r="Z112" s="146">
        <f t="shared" si="32"/>
        <v>0</v>
      </c>
      <c r="AA112" s="17">
        <f t="shared" si="33"/>
        <v>1</v>
      </c>
      <c r="AB112" s="91" t="str">
        <f>'REPRODUCTION 3'!M104</f>
        <v>Juin</v>
      </c>
      <c r="AC112" s="91" t="str">
        <f>'RUMINANTS 3'!M104</f>
        <v>Juin</v>
      </c>
      <c r="AD112" s="91" t="str">
        <f>'TOXICOLOGIE 2'!L104</f>
        <v>Juin</v>
      </c>
      <c r="AE112" s="91" t="str">
        <f>'INFECTIEUX 3'!M104</f>
        <v>Juin</v>
      </c>
      <c r="AF112" s="91" t="str">
        <f>'AVIARE 3'!M104</f>
        <v>Juin</v>
      </c>
      <c r="AG112" s="91" t="str">
        <f>'EQUINE 3'!M104</f>
        <v>Juin</v>
      </c>
      <c r="AH112" s="91" t="str">
        <f>'CHIRURGIE 3'!M104</f>
        <v>Juin</v>
      </c>
      <c r="AI112" s="91" t="str">
        <f>'LEGISLATION 2'!L104</f>
        <v>Juin</v>
      </c>
      <c r="AJ112" s="91" t="str">
        <f>'HIDAOA 3'!M104</f>
        <v>Juin</v>
      </c>
      <c r="AK112" s="91" t="str">
        <f>'CLINIQUE 3'!T104</f>
        <v>Juin</v>
      </c>
    </row>
    <row r="113" spans="1:37">
      <c r="A113" s="146">
        <v>98</v>
      </c>
      <c r="B113" s="113" t="s">
        <v>2534</v>
      </c>
      <c r="C113" s="113" t="s">
        <v>2535</v>
      </c>
      <c r="D113" s="163">
        <f>'REPRODUCTION 3'!G105</f>
        <v>13.5</v>
      </c>
      <c r="E113" s="163">
        <f>'RUMINANTS 3'!G105</f>
        <v>8.25</v>
      </c>
      <c r="F113" s="163">
        <f>'TOXICOLOGIE 2'!F105</f>
        <v>0</v>
      </c>
      <c r="G113" s="163">
        <f>'INFECTIEUX 3'!G105</f>
        <v>3.375</v>
      </c>
      <c r="H113" s="163">
        <f>'AVIARE 3'!G105</f>
        <v>12.75</v>
      </c>
      <c r="I113" s="163">
        <f>'EQUINE 3'!G105</f>
        <v>4.125</v>
      </c>
      <c r="J113" s="163">
        <f>'CHIRURGIE 3'!G105</f>
        <v>18</v>
      </c>
      <c r="K113" s="163">
        <f>'LEGISLATION 2'!F105</f>
        <v>24</v>
      </c>
      <c r="L113" s="163">
        <f>'HIDAOA 3'!G105</f>
        <v>22.5</v>
      </c>
      <c r="M113" s="163">
        <f>'CLINIQUE 3'!N105</f>
        <v>0</v>
      </c>
      <c r="N113" s="148">
        <f t="shared" si="20"/>
        <v>106.5</v>
      </c>
      <c r="O113" s="148">
        <f t="shared" si="21"/>
        <v>3.8035714285714284</v>
      </c>
      <c r="P113" s="146" t="str">
        <f t="shared" si="22"/>
        <v>ajournee</v>
      </c>
      <c r="Q113" s="146" t="str">
        <f t="shared" si="23"/>
        <v>juin</v>
      </c>
      <c r="R113" s="146">
        <f t="shared" si="24"/>
        <v>1</v>
      </c>
      <c r="S113" s="146">
        <f t="shared" si="25"/>
        <v>1</v>
      </c>
      <c r="T113" s="146">
        <f t="shared" si="26"/>
        <v>1</v>
      </c>
      <c r="U113" s="146">
        <f t="shared" si="27"/>
        <v>1</v>
      </c>
      <c r="V113" s="146">
        <f t="shared" si="28"/>
        <v>1</v>
      </c>
      <c r="W113" s="146">
        <f t="shared" si="29"/>
        <v>1</v>
      </c>
      <c r="X113" s="146">
        <f t="shared" si="30"/>
        <v>0</v>
      </c>
      <c r="Y113" s="146">
        <f t="shared" si="31"/>
        <v>0</v>
      </c>
      <c r="Z113" s="146">
        <f t="shared" si="32"/>
        <v>0</v>
      </c>
      <c r="AA113" s="17">
        <f t="shared" si="33"/>
        <v>1</v>
      </c>
      <c r="AB113" s="91" t="str">
        <f>'REPRODUCTION 3'!M105</f>
        <v>Juin</v>
      </c>
      <c r="AC113" s="91" t="str">
        <f>'RUMINANTS 3'!M105</f>
        <v>Juin</v>
      </c>
      <c r="AD113" s="91" t="str">
        <f>'TOXICOLOGIE 2'!L105</f>
        <v>Juin</v>
      </c>
      <c r="AE113" s="91" t="str">
        <f>'INFECTIEUX 3'!M105</f>
        <v>Juin</v>
      </c>
      <c r="AF113" s="91" t="str">
        <f>'AVIARE 3'!M105</f>
        <v>Juin</v>
      </c>
      <c r="AG113" s="91" t="str">
        <f>'EQUINE 3'!M105</f>
        <v>Juin</v>
      </c>
      <c r="AH113" s="91" t="str">
        <f>'CHIRURGIE 3'!M105</f>
        <v>Juin</v>
      </c>
      <c r="AI113" s="91" t="str">
        <f>'LEGISLATION 2'!L105</f>
        <v>Juin</v>
      </c>
      <c r="AJ113" s="91" t="str">
        <f>'HIDAOA 3'!M105</f>
        <v>Juin</v>
      </c>
      <c r="AK113" s="91" t="str">
        <f>'CLINIQUE 3'!T105</f>
        <v>Juin</v>
      </c>
    </row>
    <row r="114" spans="1:37">
      <c r="A114" s="146">
        <v>99</v>
      </c>
      <c r="B114" s="113" t="s">
        <v>2536</v>
      </c>
      <c r="C114" s="113" t="s">
        <v>2537</v>
      </c>
      <c r="D114" s="163">
        <f>'REPRODUCTION 3'!G106</f>
        <v>15.75</v>
      </c>
      <c r="E114" s="163">
        <f>'RUMINANTS 3'!G106</f>
        <v>7.5</v>
      </c>
      <c r="F114" s="163">
        <f>'TOXICOLOGIE 2'!F106</f>
        <v>0</v>
      </c>
      <c r="G114" s="163">
        <f>'INFECTIEUX 3'!G106</f>
        <v>4.5</v>
      </c>
      <c r="H114" s="163">
        <f>'AVIARE 3'!G106</f>
        <v>17.25</v>
      </c>
      <c r="I114" s="163">
        <f>'EQUINE 3'!G106</f>
        <v>16.5</v>
      </c>
      <c r="J114" s="163">
        <f>'CHIRURGIE 3'!G106</f>
        <v>19.5</v>
      </c>
      <c r="K114" s="163">
        <f>'LEGISLATION 2'!F106</f>
        <v>22</v>
      </c>
      <c r="L114" s="163">
        <f>'HIDAOA 3'!G106</f>
        <v>21</v>
      </c>
      <c r="M114" s="163">
        <f>'CLINIQUE 3'!N106</f>
        <v>0</v>
      </c>
      <c r="N114" s="148">
        <f t="shared" si="20"/>
        <v>124</v>
      </c>
      <c r="O114" s="148">
        <f t="shared" si="21"/>
        <v>4.4285714285714288</v>
      </c>
      <c r="P114" s="146" t="str">
        <f t="shared" si="22"/>
        <v>ajournee</v>
      </c>
      <c r="Q114" s="146" t="str">
        <f t="shared" si="23"/>
        <v>juin</v>
      </c>
      <c r="R114" s="146">
        <f t="shared" si="24"/>
        <v>0</v>
      </c>
      <c r="S114" s="146">
        <f t="shared" si="25"/>
        <v>1</v>
      </c>
      <c r="T114" s="146">
        <f t="shared" si="26"/>
        <v>1</v>
      </c>
      <c r="U114" s="146">
        <f t="shared" si="27"/>
        <v>1</v>
      </c>
      <c r="V114" s="146">
        <f t="shared" si="28"/>
        <v>0</v>
      </c>
      <c r="W114" s="146">
        <f t="shared" si="29"/>
        <v>0</v>
      </c>
      <c r="X114" s="146">
        <f t="shared" si="30"/>
        <v>0</v>
      </c>
      <c r="Y114" s="146">
        <f t="shared" si="31"/>
        <v>0</v>
      </c>
      <c r="Z114" s="146">
        <f t="shared" si="32"/>
        <v>0</v>
      </c>
      <c r="AA114" s="17">
        <f t="shared" si="33"/>
        <v>1</v>
      </c>
      <c r="AB114" s="91" t="str">
        <f>'REPRODUCTION 3'!M106</f>
        <v>Juin</v>
      </c>
      <c r="AC114" s="91" t="str">
        <f>'RUMINANTS 3'!M106</f>
        <v>Juin</v>
      </c>
      <c r="AD114" s="91" t="str">
        <f>'TOXICOLOGIE 2'!L106</f>
        <v>Juin</v>
      </c>
      <c r="AE114" s="91" t="str">
        <f>'INFECTIEUX 3'!M106</f>
        <v>Juin</v>
      </c>
      <c r="AF114" s="91" t="str">
        <f>'AVIARE 3'!M106</f>
        <v>Juin</v>
      </c>
      <c r="AG114" s="91" t="str">
        <f>'EQUINE 3'!M106</f>
        <v>Juin</v>
      </c>
      <c r="AH114" s="91" t="str">
        <f>'CHIRURGIE 3'!M106</f>
        <v>Juin</v>
      </c>
      <c r="AI114" s="91" t="str">
        <f>'LEGISLATION 2'!L106</f>
        <v>Juin</v>
      </c>
      <c r="AJ114" s="91" t="str">
        <f>'HIDAOA 3'!M106</f>
        <v>Juin</v>
      </c>
      <c r="AK114" s="91" t="str">
        <f>'CLINIQUE 3'!T106</f>
        <v>Juin</v>
      </c>
    </row>
    <row r="115" spans="1:37">
      <c r="A115" s="146">
        <v>100</v>
      </c>
      <c r="B115" s="113" t="s">
        <v>935</v>
      </c>
      <c r="C115" s="113" t="s">
        <v>2538</v>
      </c>
      <c r="D115" s="163">
        <f>'REPRODUCTION 3'!G107</f>
        <v>14.25</v>
      </c>
      <c r="E115" s="163">
        <f>'RUMINANTS 3'!G107</f>
        <v>3.75</v>
      </c>
      <c r="F115" s="163">
        <f>'TOXICOLOGIE 2'!F107</f>
        <v>0</v>
      </c>
      <c r="G115" s="163">
        <f>'INFECTIEUX 3'!G107</f>
        <v>1.875</v>
      </c>
      <c r="H115" s="163">
        <f>'AVIARE 3'!G107</f>
        <v>20.25</v>
      </c>
      <c r="I115" s="163">
        <f>'EQUINE 3'!G107</f>
        <v>7.875</v>
      </c>
      <c r="J115" s="163">
        <f>'CHIRURGIE 3'!G107</f>
        <v>12</v>
      </c>
      <c r="K115" s="163">
        <f>'LEGISLATION 2'!F107</f>
        <v>26</v>
      </c>
      <c r="L115" s="163">
        <f>'HIDAOA 3'!G107</f>
        <v>14.25</v>
      </c>
      <c r="M115" s="163">
        <f>'CLINIQUE 3'!N107</f>
        <v>0</v>
      </c>
      <c r="N115" s="148">
        <f t="shared" si="20"/>
        <v>100.25</v>
      </c>
      <c r="O115" s="148">
        <f t="shared" si="21"/>
        <v>3.5803571428571428</v>
      </c>
      <c r="P115" s="146" t="str">
        <f t="shared" si="22"/>
        <v>ajournee</v>
      </c>
      <c r="Q115" s="146" t="str">
        <f t="shared" si="23"/>
        <v>juin</v>
      </c>
      <c r="R115" s="146">
        <f t="shared" si="24"/>
        <v>1</v>
      </c>
      <c r="S115" s="146">
        <f t="shared" si="25"/>
        <v>1</v>
      </c>
      <c r="T115" s="146">
        <f t="shared" si="26"/>
        <v>1</v>
      </c>
      <c r="U115" s="146">
        <f t="shared" si="27"/>
        <v>1</v>
      </c>
      <c r="V115" s="146">
        <f t="shared" si="28"/>
        <v>0</v>
      </c>
      <c r="W115" s="146">
        <f t="shared" si="29"/>
        <v>1</v>
      </c>
      <c r="X115" s="146">
        <f t="shared" si="30"/>
        <v>1</v>
      </c>
      <c r="Y115" s="146">
        <f t="shared" si="31"/>
        <v>0</v>
      </c>
      <c r="Z115" s="146">
        <f t="shared" si="32"/>
        <v>1</v>
      </c>
      <c r="AA115" s="17">
        <f t="shared" si="33"/>
        <v>1</v>
      </c>
      <c r="AB115" s="91" t="str">
        <f>'REPRODUCTION 3'!M107</f>
        <v>Juin</v>
      </c>
      <c r="AC115" s="91" t="str">
        <f>'RUMINANTS 3'!M107</f>
        <v>Juin</v>
      </c>
      <c r="AD115" s="91" t="str">
        <f>'TOXICOLOGIE 2'!L107</f>
        <v>Juin</v>
      </c>
      <c r="AE115" s="91" t="str">
        <f>'INFECTIEUX 3'!M107</f>
        <v>Juin</v>
      </c>
      <c r="AF115" s="91" t="str">
        <f>'AVIARE 3'!M107</f>
        <v>Juin</v>
      </c>
      <c r="AG115" s="91" t="str">
        <f>'EQUINE 3'!M107</f>
        <v>Juin</v>
      </c>
      <c r="AH115" s="91" t="str">
        <f>'CHIRURGIE 3'!M107</f>
        <v>Juin</v>
      </c>
      <c r="AI115" s="91" t="str">
        <f>'LEGISLATION 2'!L107</f>
        <v>Juin</v>
      </c>
      <c r="AJ115" s="91" t="str">
        <f>'HIDAOA 3'!M107</f>
        <v>Juin</v>
      </c>
      <c r="AK115" s="91" t="str">
        <f>'CLINIQUE 3'!T107</f>
        <v>Juin</v>
      </c>
    </row>
    <row r="116" spans="1:37">
      <c r="A116" s="146">
        <v>101</v>
      </c>
      <c r="B116" s="113" t="s">
        <v>939</v>
      </c>
      <c r="C116" s="113" t="s">
        <v>2539</v>
      </c>
      <c r="D116" s="163">
        <f>'REPRODUCTION 3'!G108</f>
        <v>6.75</v>
      </c>
      <c r="E116" s="163">
        <f>'RUMINANTS 3'!G108</f>
        <v>6</v>
      </c>
      <c r="F116" s="163">
        <f>'TOXICOLOGIE 2'!F108</f>
        <v>0</v>
      </c>
      <c r="G116" s="163">
        <f>'INFECTIEUX 3'!G108</f>
        <v>1.125</v>
      </c>
      <c r="H116" s="163">
        <f>'AVIARE 3'!G108</f>
        <v>15.75</v>
      </c>
      <c r="I116" s="163">
        <f>'EQUINE 3'!G108</f>
        <v>7.875</v>
      </c>
      <c r="J116" s="163">
        <f>'CHIRURGIE 3'!G108</f>
        <v>15</v>
      </c>
      <c r="K116" s="163">
        <f>'LEGISLATION 2'!F108</f>
        <v>12</v>
      </c>
      <c r="L116" s="163">
        <f>'HIDAOA 3'!G108</f>
        <v>13.5</v>
      </c>
      <c r="M116" s="163">
        <f>'CLINIQUE 3'!N108</f>
        <v>0</v>
      </c>
      <c r="N116" s="148">
        <f t="shared" si="20"/>
        <v>78</v>
      </c>
      <c r="O116" s="148">
        <f t="shared" si="21"/>
        <v>2.7857142857142856</v>
      </c>
      <c r="P116" s="146" t="str">
        <f t="shared" si="22"/>
        <v>ajournee</v>
      </c>
      <c r="Q116" s="146" t="str">
        <f t="shared" si="23"/>
        <v>juin</v>
      </c>
      <c r="R116" s="146">
        <f t="shared" si="24"/>
        <v>1</v>
      </c>
      <c r="S116" s="146">
        <f t="shared" si="25"/>
        <v>1</v>
      </c>
      <c r="T116" s="146">
        <f t="shared" si="26"/>
        <v>1</v>
      </c>
      <c r="U116" s="146">
        <f t="shared" si="27"/>
        <v>1</v>
      </c>
      <c r="V116" s="146">
        <f t="shared" si="28"/>
        <v>0</v>
      </c>
      <c r="W116" s="146">
        <f t="shared" si="29"/>
        <v>1</v>
      </c>
      <c r="X116" s="146">
        <f t="shared" si="30"/>
        <v>0</v>
      </c>
      <c r="Y116" s="146">
        <f t="shared" si="31"/>
        <v>0</v>
      </c>
      <c r="Z116" s="146">
        <f t="shared" si="32"/>
        <v>1</v>
      </c>
      <c r="AA116" s="17">
        <f t="shared" si="33"/>
        <v>1</v>
      </c>
      <c r="AB116" s="91" t="str">
        <f>'REPRODUCTION 3'!M108</f>
        <v>Juin</v>
      </c>
      <c r="AC116" s="91" t="str">
        <f>'RUMINANTS 3'!M108</f>
        <v>Juin</v>
      </c>
      <c r="AD116" s="91" t="str">
        <f>'TOXICOLOGIE 2'!L108</f>
        <v>Juin</v>
      </c>
      <c r="AE116" s="91" t="str">
        <f>'INFECTIEUX 3'!M108</f>
        <v>Juin</v>
      </c>
      <c r="AF116" s="91" t="str">
        <f>'AVIARE 3'!M108</f>
        <v>Juin</v>
      </c>
      <c r="AG116" s="91" t="str">
        <f>'EQUINE 3'!M108</f>
        <v>Juin</v>
      </c>
      <c r="AH116" s="91" t="str">
        <f>'CHIRURGIE 3'!M108</f>
        <v>Juin</v>
      </c>
      <c r="AI116" s="91" t="str">
        <f>'LEGISLATION 2'!L108</f>
        <v>Juin</v>
      </c>
      <c r="AJ116" s="91" t="str">
        <f>'HIDAOA 3'!M108</f>
        <v>Juin</v>
      </c>
      <c r="AK116" s="91" t="str">
        <f>'CLINIQUE 3'!T108</f>
        <v>Juin</v>
      </c>
    </row>
    <row r="117" spans="1:37">
      <c r="A117" s="146">
        <v>102</v>
      </c>
      <c r="B117" s="113" t="s">
        <v>942</v>
      </c>
      <c r="C117" s="113" t="s">
        <v>2540</v>
      </c>
      <c r="D117" s="163">
        <f>'REPRODUCTION 3'!G109</f>
        <v>21</v>
      </c>
      <c r="E117" s="163">
        <f>'RUMINANTS 3'!G109</f>
        <v>16.5</v>
      </c>
      <c r="F117" s="163">
        <f>'TOXICOLOGIE 2'!F109</f>
        <v>0</v>
      </c>
      <c r="G117" s="163">
        <f>'INFECTIEUX 3'!G109</f>
        <v>4.5</v>
      </c>
      <c r="H117" s="163">
        <f>'AVIARE 3'!G109</f>
        <v>14.25</v>
      </c>
      <c r="I117" s="163">
        <f>'EQUINE 3'!G109</f>
        <v>12</v>
      </c>
      <c r="J117" s="163">
        <f>'CHIRURGIE 3'!G109</f>
        <v>18</v>
      </c>
      <c r="K117" s="163">
        <f>'LEGISLATION 2'!F109</f>
        <v>20</v>
      </c>
      <c r="L117" s="163">
        <f>'HIDAOA 3'!G109</f>
        <v>24.75</v>
      </c>
      <c r="M117" s="163">
        <f>'CLINIQUE 3'!N109</f>
        <v>0</v>
      </c>
      <c r="N117" s="148">
        <f t="shared" si="20"/>
        <v>131</v>
      </c>
      <c r="O117" s="148">
        <f t="shared" si="21"/>
        <v>4.6785714285714288</v>
      </c>
      <c r="P117" s="146" t="str">
        <f t="shared" si="22"/>
        <v>ajournee</v>
      </c>
      <c r="Q117" s="146" t="str">
        <f t="shared" si="23"/>
        <v>juin</v>
      </c>
      <c r="R117" s="146">
        <f t="shared" si="24"/>
        <v>0</v>
      </c>
      <c r="S117" s="146">
        <f t="shared" si="25"/>
        <v>0</v>
      </c>
      <c r="T117" s="146">
        <f t="shared" si="26"/>
        <v>1</v>
      </c>
      <c r="U117" s="146">
        <f t="shared" si="27"/>
        <v>1</v>
      </c>
      <c r="V117" s="146">
        <f t="shared" si="28"/>
        <v>1</v>
      </c>
      <c r="W117" s="146">
        <f t="shared" si="29"/>
        <v>1</v>
      </c>
      <c r="X117" s="146">
        <f t="shared" si="30"/>
        <v>0</v>
      </c>
      <c r="Y117" s="146">
        <f t="shared" si="31"/>
        <v>0</v>
      </c>
      <c r="Z117" s="146">
        <f t="shared" si="32"/>
        <v>0</v>
      </c>
      <c r="AA117" s="17">
        <f t="shared" si="33"/>
        <v>1</v>
      </c>
      <c r="AB117" s="91" t="str">
        <f>'REPRODUCTION 3'!M109</f>
        <v>Juin</v>
      </c>
      <c r="AC117" s="91" t="str">
        <f>'RUMINANTS 3'!M109</f>
        <v>Juin</v>
      </c>
      <c r="AD117" s="91" t="str">
        <f>'TOXICOLOGIE 2'!L109</f>
        <v>Juin</v>
      </c>
      <c r="AE117" s="91" t="str">
        <f>'INFECTIEUX 3'!M109</f>
        <v>Juin</v>
      </c>
      <c r="AF117" s="91" t="str">
        <f>'AVIARE 3'!M109</f>
        <v>Juin</v>
      </c>
      <c r="AG117" s="91" t="str">
        <f>'EQUINE 3'!M109</f>
        <v>Juin</v>
      </c>
      <c r="AH117" s="91" t="str">
        <f>'CHIRURGIE 3'!M109</f>
        <v>Juin</v>
      </c>
      <c r="AI117" s="91" t="str">
        <f>'LEGISLATION 2'!L109</f>
        <v>Juin</v>
      </c>
      <c r="AJ117" s="91" t="str">
        <f>'HIDAOA 3'!M109</f>
        <v>Juin</v>
      </c>
      <c r="AK117" s="91" t="str">
        <f>'CLINIQUE 3'!T109</f>
        <v>Juin</v>
      </c>
    </row>
    <row r="118" spans="1:37">
      <c r="A118" s="146">
        <v>103</v>
      </c>
      <c r="B118" s="113" t="s">
        <v>2541</v>
      </c>
      <c r="C118" s="113" t="s">
        <v>2542</v>
      </c>
      <c r="D118" s="163">
        <f>'REPRODUCTION 3'!G110</f>
        <v>15</v>
      </c>
      <c r="E118" s="163">
        <f>'RUMINANTS 3'!G110</f>
        <v>6.75</v>
      </c>
      <c r="F118" s="163">
        <f>'TOXICOLOGIE 2'!F110</f>
        <v>0</v>
      </c>
      <c r="G118" s="163">
        <f>'INFECTIEUX 3'!G110</f>
        <v>7.5</v>
      </c>
      <c r="H118" s="163">
        <f>'AVIARE 3'!G110</f>
        <v>12</v>
      </c>
      <c r="I118" s="163">
        <f>'EQUINE 3'!G110</f>
        <v>12.75</v>
      </c>
      <c r="J118" s="163">
        <f>'CHIRURGIE 3'!G110</f>
        <v>12</v>
      </c>
      <c r="K118" s="163">
        <f>'LEGISLATION 2'!F110</f>
        <v>24</v>
      </c>
      <c r="L118" s="163">
        <f>'HIDAOA 3'!G110</f>
        <v>24</v>
      </c>
      <c r="M118" s="163">
        <f>'CLINIQUE 3'!N110</f>
        <v>0</v>
      </c>
      <c r="N118" s="148">
        <f t="shared" si="20"/>
        <v>114</v>
      </c>
      <c r="O118" s="148">
        <f t="shared" si="21"/>
        <v>4.0714285714285712</v>
      </c>
      <c r="P118" s="146" t="str">
        <f t="shared" si="22"/>
        <v>ajournee</v>
      </c>
      <c r="Q118" s="146" t="str">
        <f t="shared" si="23"/>
        <v>juin</v>
      </c>
      <c r="R118" s="146">
        <f t="shared" si="24"/>
        <v>0</v>
      </c>
      <c r="S118" s="146">
        <f t="shared" si="25"/>
        <v>1</v>
      </c>
      <c r="T118" s="146">
        <f t="shared" si="26"/>
        <v>1</v>
      </c>
      <c r="U118" s="146">
        <f t="shared" si="27"/>
        <v>1</v>
      </c>
      <c r="V118" s="146">
        <f t="shared" si="28"/>
        <v>1</v>
      </c>
      <c r="W118" s="146">
        <f t="shared" si="29"/>
        <v>1</v>
      </c>
      <c r="X118" s="146">
        <f t="shared" si="30"/>
        <v>1</v>
      </c>
      <c r="Y118" s="146">
        <f t="shared" si="31"/>
        <v>0</v>
      </c>
      <c r="Z118" s="146">
        <f t="shared" si="32"/>
        <v>0</v>
      </c>
      <c r="AA118" s="17">
        <f t="shared" si="33"/>
        <v>1</v>
      </c>
      <c r="AB118" s="91" t="str">
        <f>'REPRODUCTION 3'!M110</f>
        <v>Juin</v>
      </c>
      <c r="AC118" s="91" t="str">
        <f>'RUMINANTS 3'!M110</f>
        <v>Juin</v>
      </c>
      <c r="AD118" s="91" t="str">
        <f>'TOXICOLOGIE 2'!L110</f>
        <v>Juin</v>
      </c>
      <c r="AE118" s="91" t="str">
        <f>'INFECTIEUX 3'!M110</f>
        <v>Juin</v>
      </c>
      <c r="AF118" s="91" t="str">
        <f>'AVIARE 3'!M110</f>
        <v>Juin</v>
      </c>
      <c r="AG118" s="91" t="str">
        <f>'EQUINE 3'!M110</f>
        <v>Juin</v>
      </c>
      <c r="AH118" s="91" t="str">
        <f>'CHIRURGIE 3'!M110</f>
        <v>Juin</v>
      </c>
      <c r="AI118" s="91" t="str">
        <f>'LEGISLATION 2'!L110</f>
        <v>Juin</v>
      </c>
      <c r="AJ118" s="91" t="str">
        <f>'HIDAOA 3'!M110</f>
        <v>Juin</v>
      </c>
      <c r="AK118" s="91" t="str">
        <f>'CLINIQUE 3'!T110</f>
        <v>Juin</v>
      </c>
    </row>
    <row r="119" spans="1:37">
      <c r="A119" s="146">
        <v>104</v>
      </c>
      <c r="B119" s="113" t="s">
        <v>949</v>
      </c>
      <c r="C119" s="113" t="s">
        <v>2543</v>
      </c>
      <c r="D119" s="163">
        <f>'REPRODUCTION 3'!G111</f>
        <v>3.75</v>
      </c>
      <c r="E119" s="163">
        <f>'RUMINANTS 3'!G111</f>
        <v>7.5</v>
      </c>
      <c r="F119" s="163">
        <f>'TOXICOLOGIE 2'!F111</f>
        <v>0</v>
      </c>
      <c r="G119" s="163">
        <f>'INFECTIEUX 3'!G111</f>
        <v>2.25</v>
      </c>
      <c r="H119" s="163">
        <f>'AVIARE 3'!G111</f>
        <v>15.75</v>
      </c>
      <c r="I119" s="163">
        <f>'EQUINE 3'!G111</f>
        <v>8.25</v>
      </c>
      <c r="J119" s="163">
        <f>'CHIRURGIE 3'!G111</f>
        <v>13.5</v>
      </c>
      <c r="K119" s="163">
        <f>'LEGISLATION 2'!F111</f>
        <v>12</v>
      </c>
      <c r="L119" s="163">
        <f>'HIDAOA 3'!G111</f>
        <v>14.25</v>
      </c>
      <c r="M119" s="163">
        <f>'CLINIQUE 3'!N111</f>
        <v>0</v>
      </c>
      <c r="N119" s="148">
        <f t="shared" si="20"/>
        <v>77.25</v>
      </c>
      <c r="O119" s="148">
        <f t="shared" si="21"/>
        <v>2.7589285714285716</v>
      </c>
      <c r="P119" s="146" t="str">
        <f t="shared" si="22"/>
        <v>ajournee</v>
      </c>
      <c r="Q119" s="146" t="str">
        <f t="shared" si="23"/>
        <v>juin</v>
      </c>
      <c r="R119" s="146">
        <f t="shared" si="24"/>
        <v>1</v>
      </c>
      <c r="S119" s="146">
        <f t="shared" si="25"/>
        <v>1</v>
      </c>
      <c r="T119" s="146">
        <f t="shared" si="26"/>
        <v>1</v>
      </c>
      <c r="U119" s="146">
        <f t="shared" si="27"/>
        <v>1</v>
      </c>
      <c r="V119" s="146">
        <f t="shared" si="28"/>
        <v>0</v>
      </c>
      <c r="W119" s="146">
        <f t="shared" si="29"/>
        <v>1</v>
      </c>
      <c r="X119" s="146">
        <f t="shared" si="30"/>
        <v>1</v>
      </c>
      <c r="Y119" s="146">
        <f t="shared" si="31"/>
        <v>0</v>
      </c>
      <c r="Z119" s="146">
        <f t="shared" si="32"/>
        <v>1</v>
      </c>
      <c r="AA119" s="17">
        <f t="shared" si="33"/>
        <v>1</v>
      </c>
      <c r="AB119" s="91" t="str">
        <f>'REPRODUCTION 3'!M111</f>
        <v>Juin</v>
      </c>
      <c r="AC119" s="91" t="str">
        <f>'RUMINANTS 3'!M111</f>
        <v>Juin</v>
      </c>
      <c r="AD119" s="91" t="str">
        <f>'TOXICOLOGIE 2'!L111</f>
        <v>Juin</v>
      </c>
      <c r="AE119" s="91" t="str">
        <f>'INFECTIEUX 3'!M111</f>
        <v>Juin</v>
      </c>
      <c r="AF119" s="91" t="str">
        <f>'AVIARE 3'!M111</f>
        <v>Juin</v>
      </c>
      <c r="AG119" s="91" t="str">
        <f>'EQUINE 3'!M111</f>
        <v>Juin</v>
      </c>
      <c r="AH119" s="91" t="str">
        <f>'CHIRURGIE 3'!M111</f>
        <v>Juin</v>
      </c>
      <c r="AI119" s="91" t="str">
        <f>'LEGISLATION 2'!L111</f>
        <v>Juin</v>
      </c>
      <c r="AJ119" s="91" t="str">
        <f>'HIDAOA 3'!M111</f>
        <v>Juin</v>
      </c>
      <c r="AK119" s="91" t="str">
        <f>'CLINIQUE 3'!T111</f>
        <v>Juin</v>
      </c>
    </row>
    <row r="120" spans="1:37">
      <c r="A120" s="146">
        <v>105</v>
      </c>
      <c r="B120" s="113" t="s">
        <v>949</v>
      </c>
      <c r="C120" s="113" t="s">
        <v>2463</v>
      </c>
      <c r="D120" s="163">
        <f>'REPRODUCTION 3'!G112</f>
        <v>12.75</v>
      </c>
      <c r="E120" s="163">
        <f>'RUMINANTS 3'!G112</f>
        <v>7.5</v>
      </c>
      <c r="F120" s="163">
        <f>'TOXICOLOGIE 2'!F112</f>
        <v>0</v>
      </c>
      <c r="G120" s="163">
        <f>'INFECTIEUX 3'!G112</f>
        <v>5.25</v>
      </c>
      <c r="H120" s="163">
        <f>'AVIARE 3'!G112</f>
        <v>15</v>
      </c>
      <c r="I120" s="163">
        <f>'EQUINE 3'!G112</f>
        <v>18</v>
      </c>
      <c r="J120" s="163">
        <f>'CHIRURGIE 3'!G112</f>
        <v>16.5</v>
      </c>
      <c r="K120" s="163">
        <f>'LEGISLATION 2'!F112</f>
        <v>28</v>
      </c>
      <c r="L120" s="163">
        <f>'HIDAOA 3'!G112</f>
        <v>18.75</v>
      </c>
      <c r="M120" s="163">
        <f>'CLINIQUE 3'!N112</f>
        <v>0</v>
      </c>
      <c r="N120" s="148">
        <f t="shared" si="20"/>
        <v>121.75</v>
      </c>
      <c r="O120" s="148">
        <f t="shared" si="21"/>
        <v>4.3482142857142856</v>
      </c>
      <c r="P120" s="146" t="str">
        <f t="shared" si="22"/>
        <v>ajournee</v>
      </c>
      <c r="Q120" s="146" t="str">
        <f t="shared" si="23"/>
        <v>juin</v>
      </c>
      <c r="R120" s="146">
        <f t="shared" si="24"/>
        <v>1</v>
      </c>
      <c r="S120" s="146">
        <f t="shared" si="25"/>
        <v>1</v>
      </c>
      <c r="T120" s="146">
        <f t="shared" si="26"/>
        <v>1</v>
      </c>
      <c r="U120" s="146">
        <f t="shared" si="27"/>
        <v>1</v>
      </c>
      <c r="V120" s="146">
        <f t="shared" si="28"/>
        <v>0</v>
      </c>
      <c r="W120" s="146">
        <f t="shared" si="29"/>
        <v>0</v>
      </c>
      <c r="X120" s="146">
        <f t="shared" si="30"/>
        <v>0</v>
      </c>
      <c r="Y120" s="146">
        <f t="shared" si="31"/>
        <v>0</v>
      </c>
      <c r="Z120" s="146">
        <f t="shared" si="32"/>
        <v>0</v>
      </c>
      <c r="AA120" s="17">
        <f t="shared" si="33"/>
        <v>1</v>
      </c>
      <c r="AB120" s="91" t="str">
        <f>'REPRODUCTION 3'!M112</f>
        <v>Juin</v>
      </c>
      <c r="AC120" s="91" t="str">
        <f>'RUMINANTS 3'!M112</f>
        <v>Juin</v>
      </c>
      <c r="AD120" s="91" t="str">
        <f>'TOXICOLOGIE 2'!L112</f>
        <v>Juin</v>
      </c>
      <c r="AE120" s="91" t="str">
        <f>'INFECTIEUX 3'!M112</f>
        <v>Juin</v>
      </c>
      <c r="AF120" s="91" t="str">
        <f>'AVIARE 3'!M112</f>
        <v>Juin</v>
      </c>
      <c r="AG120" s="91" t="str">
        <f>'EQUINE 3'!M112</f>
        <v>Juin</v>
      </c>
      <c r="AH120" s="91" t="str">
        <f>'CHIRURGIE 3'!M112</f>
        <v>Juin</v>
      </c>
      <c r="AI120" s="91" t="str">
        <f>'LEGISLATION 2'!L112</f>
        <v>Juin</v>
      </c>
      <c r="AJ120" s="91" t="str">
        <f>'HIDAOA 3'!M112</f>
        <v>Juin</v>
      </c>
      <c r="AK120" s="91" t="str">
        <f>'CLINIQUE 3'!T112</f>
        <v>Juin</v>
      </c>
    </row>
    <row r="121" spans="1:37">
      <c r="A121" s="146">
        <v>106</v>
      </c>
      <c r="B121" s="113" t="s">
        <v>2544</v>
      </c>
      <c r="C121" s="113" t="s">
        <v>2545</v>
      </c>
      <c r="D121" s="163">
        <f>'REPRODUCTION 3'!G113</f>
        <v>21</v>
      </c>
      <c r="E121" s="163">
        <f>'RUMINANTS 3'!G113</f>
        <v>7.5</v>
      </c>
      <c r="F121" s="163">
        <f>'TOXICOLOGIE 2'!F113</f>
        <v>0</v>
      </c>
      <c r="G121" s="163">
        <f>'INFECTIEUX 3'!G113</f>
        <v>12.75</v>
      </c>
      <c r="H121" s="163">
        <f>'AVIARE 3'!G113</f>
        <v>20.25</v>
      </c>
      <c r="I121" s="163">
        <f>'EQUINE 3'!G113</f>
        <v>19.5</v>
      </c>
      <c r="J121" s="163">
        <f>'CHIRURGIE 3'!G113</f>
        <v>19.5</v>
      </c>
      <c r="K121" s="163">
        <f>'LEGISLATION 2'!F113</f>
        <v>24</v>
      </c>
      <c r="L121" s="163">
        <f>'HIDAOA 3'!G113</f>
        <v>24</v>
      </c>
      <c r="M121" s="163">
        <f>'CLINIQUE 3'!N113</f>
        <v>0</v>
      </c>
      <c r="N121" s="148">
        <f t="shared" si="20"/>
        <v>148.5</v>
      </c>
      <c r="O121" s="148">
        <f t="shared" si="21"/>
        <v>5.3035714285714288</v>
      </c>
      <c r="P121" s="146" t="str">
        <f t="shared" si="22"/>
        <v>ajournee</v>
      </c>
      <c r="Q121" s="146" t="str">
        <f t="shared" si="23"/>
        <v>juin</v>
      </c>
      <c r="R121" s="146">
        <f t="shared" si="24"/>
        <v>0</v>
      </c>
      <c r="S121" s="146">
        <f t="shared" si="25"/>
        <v>1</v>
      </c>
      <c r="T121" s="146">
        <f t="shared" si="26"/>
        <v>1</v>
      </c>
      <c r="U121" s="146">
        <f t="shared" si="27"/>
        <v>1</v>
      </c>
      <c r="V121" s="146">
        <f t="shared" si="28"/>
        <v>0</v>
      </c>
      <c r="W121" s="146">
        <f t="shared" si="29"/>
        <v>0</v>
      </c>
      <c r="X121" s="146">
        <f t="shared" si="30"/>
        <v>0</v>
      </c>
      <c r="Y121" s="146">
        <f t="shared" si="31"/>
        <v>0</v>
      </c>
      <c r="Z121" s="146">
        <f t="shared" si="32"/>
        <v>0</v>
      </c>
      <c r="AA121" s="17">
        <f t="shared" si="33"/>
        <v>1</v>
      </c>
      <c r="AB121" s="91" t="str">
        <f>'REPRODUCTION 3'!M113</f>
        <v>Juin</v>
      </c>
      <c r="AC121" s="91" t="str">
        <f>'RUMINANTS 3'!M113</f>
        <v>Juin</v>
      </c>
      <c r="AD121" s="91" t="str">
        <f>'TOXICOLOGIE 2'!L113</f>
        <v>Juin</v>
      </c>
      <c r="AE121" s="91" t="str">
        <f>'INFECTIEUX 3'!M113</f>
        <v>Juin</v>
      </c>
      <c r="AF121" s="91" t="str">
        <f>'AVIARE 3'!M113</f>
        <v>Juin</v>
      </c>
      <c r="AG121" s="91" t="str">
        <f>'EQUINE 3'!M113</f>
        <v>Juin</v>
      </c>
      <c r="AH121" s="91" t="str">
        <f>'CHIRURGIE 3'!M113</f>
        <v>Juin</v>
      </c>
      <c r="AI121" s="91" t="str">
        <f>'LEGISLATION 2'!L113</f>
        <v>Juin</v>
      </c>
      <c r="AJ121" s="91" t="str">
        <f>'HIDAOA 3'!M113</f>
        <v>Juin</v>
      </c>
      <c r="AK121" s="91" t="str">
        <f>'CLINIQUE 3'!T113</f>
        <v>Juin</v>
      </c>
    </row>
    <row r="122" spans="1:37">
      <c r="A122" s="146">
        <v>107</v>
      </c>
      <c r="B122" s="113" t="s">
        <v>961</v>
      </c>
      <c r="C122" s="113" t="s">
        <v>2546</v>
      </c>
      <c r="D122" s="163">
        <f>'REPRODUCTION 3'!G114</f>
        <v>18.75</v>
      </c>
      <c r="E122" s="163">
        <f>'RUMINANTS 3'!G114</f>
        <v>6</v>
      </c>
      <c r="F122" s="163">
        <f>'TOXICOLOGIE 2'!F114</f>
        <v>0</v>
      </c>
      <c r="G122" s="163">
        <f>'INFECTIEUX 3'!G114</f>
        <v>2.25</v>
      </c>
      <c r="H122" s="163">
        <f>'AVIARE 3'!G114</f>
        <v>19.5</v>
      </c>
      <c r="I122" s="163">
        <f>'EQUINE 3'!G114</f>
        <v>12.75</v>
      </c>
      <c r="J122" s="163">
        <f>'CHIRURGIE 3'!G114</f>
        <v>21</v>
      </c>
      <c r="K122" s="163">
        <f>'LEGISLATION 2'!F114</f>
        <v>26</v>
      </c>
      <c r="L122" s="163">
        <f>'HIDAOA 3'!G114</f>
        <v>17.25</v>
      </c>
      <c r="M122" s="163">
        <f>'CLINIQUE 3'!N114</f>
        <v>0</v>
      </c>
      <c r="N122" s="148">
        <f t="shared" si="20"/>
        <v>123.5</v>
      </c>
      <c r="O122" s="148">
        <f t="shared" si="21"/>
        <v>4.4107142857142856</v>
      </c>
      <c r="P122" s="146" t="str">
        <f t="shared" si="22"/>
        <v>ajournee</v>
      </c>
      <c r="Q122" s="146" t="str">
        <f t="shared" si="23"/>
        <v>juin</v>
      </c>
      <c r="R122" s="146">
        <f t="shared" si="24"/>
        <v>0</v>
      </c>
      <c r="S122" s="146">
        <f t="shared" si="25"/>
        <v>1</v>
      </c>
      <c r="T122" s="146">
        <f t="shared" si="26"/>
        <v>1</v>
      </c>
      <c r="U122" s="146">
        <f t="shared" si="27"/>
        <v>1</v>
      </c>
      <c r="V122" s="146">
        <f t="shared" si="28"/>
        <v>0</v>
      </c>
      <c r="W122" s="146">
        <f t="shared" si="29"/>
        <v>1</v>
      </c>
      <c r="X122" s="146">
        <f t="shared" si="30"/>
        <v>0</v>
      </c>
      <c r="Y122" s="146">
        <f t="shared" si="31"/>
        <v>0</v>
      </c>
      <c r="Z122" s="146">
        <f t="shared" si="32"/>
        <v>0</v>
      </c>
      <c r="AA122" s="17">
        <f t="shared" si="33"/>
        <v>1</v>
      </c>
      <c r="AB122" s="91" t="str">
        <f>'REPRODUCTION 3'!M114</f>
        <v>Juin</v>
      </c>
      <c r="AC122" s="91" t="str">
        <f>'RUMINANTS 3'!M114</f>
        <v>Juin</v>
      </c>
      <c r="AD122" s="91" t="str">
        <f>'TOXICOLOGIE 2'!L114</f>
        <v>Juin</v>
      </c>
      <c r="AE122" s="91" t="str">
        <f>'INFECTIEUX 3'!M114</f>
        <v>Juin</v>
      </c>
      <c r="AF122" s="91" t="str">
        <f>'AVIARE 3'!M114</f>
        <v>Juin</v>
      </c>
      <c r="AG122" s="91" t="str">
        <f>'EQUINE 3'!M114</f>
        <v>Juin</v>
      </c>
      <c r="AH122" s="91" t="str">
        <f>'CHIRURGIE 3'!M114</f>
        <v>Juin</v>
      </c>
      <c r="AI122" s="91" t="str">
        <f>'LEGISLATION 2'!L114</f>
        <v>Juin</v>
      </c>
      <c r="AJ122" s="91" t="str">
        <f>'HIDAOA 3'!M114</f>
        <v>Juin</v>
      </c>
      <c r="AK122" s="91" t="str">
        <f>'CLINIQUE 3'!T114</f>
        <v>Juin</v>
      </c>
    </row>
    <row r="123" spans="1:37">
      <c r="A123" s="146">
        <v>108</v>
      </c>
      <c r="B123" s="113" t="s">
        <v>967</v>
      </c>
      <c r="C123" s="113" t="s">
        <v>2474</v>
      </c>
      <c r="D123" s="163">
        <f>'REPRODUCTION 3'!G115</f>
        <v>28.5</v>
      </c>
      <c r="E123" s="163">
        <f>'RUMINANTS 3'!G115</f>
        <v>19.5</v>
      </c>
      <c r="F123" s="163">
        <f>'TOXICOLOGIE 2'!F115</f>
        <v>0</v>
      </c>
      <c r="G123" s="163">
        <f>'INFECTIEUX 3'!G115</f>
        <v>16.5</v>
      </c>
      <c r="H123" s="163">
        <f>'AVIARE 3'!G115</f>
        <v>20.25</v>
      </c>
      <c r="I123" s="163">
        <f>'EQUINE 3'!G115</f>
        <v>25.125</v>
      </c>
      <c r="J123" s="163">
        <f>'CHIRURGIE 3'!G115</f>
        <v>27</v>
      </c>
      <c r="K123" s="163">
        <f>'LEGISLATION 2'!F115</f>
        <v>22</v>
      </c>
      <c r="L123" s="163">
        <f>'HIDAOA 3'!G115</f>
        <v>29.25</v>
      </c>
      <c r="M123" s="163">
        <f>'CLINIQUE 3'!N115</f>
        <v>0</v>
      </c>
      <c r="N123" s="148">
        <f t="shared" si="20"/>
        <v>188.125</v>
      </c>
      <c r="O123" s="148">
        <f t="shared" si="21"/>
        <v>6.71875</v>
      </c>
      <c r="P123" s="146" t="str">
        <f t="shared" si="22"/>
        <v>ajournee</v>
      </c>
      <c r="Q123" s="146" t="str">
        <f t="shared" si="23"/>
        <v>juin</v>
      </c>
      <c r="R123" s="146">
        <f t="shared" si="24"/>
        <v>0</v>
      </c>
      <c r="S123" s="146">
        <f t="shared" si="25"/>
        <v>0</v>
      </c>
      <c r="T123" s="146">
        <f t="shared" si="26"/>
        <v>1</v>
      </c>
      <c r="U123" s="146">
        <f t="shared" si="27"/>
        <v>0</v>
      </c>
      <c r="V123" s="146">
        <f t="shared" si="28"/>
        <v>0</v>
      </c>
      <c r="W123" s="146">
        <f t="shared" si="29"/>
        <v>0</v>
      </c>
      <c r="X123" s="146">
        <f t="shared" si="30"/>
        <v>0</v>
      </c>
      <c r="Y123" s="146">
        <f t="shared" si="31"/>
        <v>0</v>
      </c>
      <c r="Z123" s="146">
        <f t="shared" si="32"/>
        <v>0</v>
      </c>
      <c r="AA123" s="17">
        <f t="shared" si="33"/>
        <v>1</v>
      </c>
      <c r="AB123" s="91" t="str">
        <f>'REPRODUCTION 3'!M115</f>
        <v>Juin</v>
      </c>
      <c r="AC123" s="91" t="str">
        <f>'RUMINANTS 3'!M115</f>
        <v>Juin</v>
      </c>
      <c r="AD123" s="91" t="str">
        <f>'TOXICOLOGIE 2'!L115</f>
        <v>Juin</v>
      </c>
      <c r="AE123" s="91" t="str">
        <f>'INFECTIEUX 3'!M115</f>
        <v>Juin</v>
      </c>
      <c r="AF123" s="91" t="str">
        <f>'AVIARE 3'!M115</f>
        <v>Juin</v>
      </c>
      <c r="AG123" s="91" t="str">
        <f>'EQUINE 3'!M115</f>
        <v>Juin</v>
      </c>
      <c r="AH123" s="91" t="str">
        <f>'CHIRURGIE 3'!M115</f>
        <v>Juin</v>
      </c>
      <c r="AI123" s="91" t="str">
        <f>'LEGISLATION 2'!L115</f>
        <v>Juin</v>
      </c>
      <c r="AJ123" s="91" t="str">
        <f>'HIDAOA 3'!M115</f>
        <v>Juin</v>
      </c>
      <c r="AK123" s="91" t="str">
        <f>'CLINIQUE 3'!T115</f>
        <v>Juin</v>
      </c>
    </row>
    <row r="124" spans="1:37">
      <c r="A124" s="146">
        <v>109</v>
      </c>
      <c r="B124" s="113" t="s">
        <v>184</v>
      </c>
      <c r="C124" s="113" t="s">
        <v>2547</v>
      </c>
      <c r="D124" s="163">
        <f>'REPRODUCTION 3'!G116</f>
        <v>21</v>
      </c>
      <c r="E124" s="163">
        <f>'RUMINANTS 3'!G116</f>
        <v>9</v>
      </c>
      <c r="F124" s="163">
        <f>'TOXICOLOGIE 2'!F116</f>
        <v>0</v>
      </c>
      <c r="G124" s="163">
        <f>'INFECTIEUX 3'!G116</f>
        <v>5.25</v>
      </c>
      <c r="H124" s="163">
        <f>'AVIARE 3'!G116</f>
        <v>20.25</v>
      </c>
      <c r="I124" s="163">
        <f>'EQUINE 3'!G116</f>
        <v>13.875</v>
      </c>
      <c r="J124" s="163">
        <f>'CHIRURGIE 3'!G116</f>
        <v>22.5</v>
      </c>
      <c r="K124" s="163">
        <f>'LEGISLATION 2'!F116</f>
        <v>32</v>
      </c>
      <c r="L124" s="163">
        <f>'HIDAOA 3'!G116</f>
        <v>25.5</v>
      </c>
      <c r="M124" s="163">
        <f>'CLINIQUE 3'!N116</f>
        <v>0</v>
      </c>
      <c r="N124" s="148">
        <f t="shared" si="20"/>
        <v>149.375</v>
      </c>
      <c r="O124" s="148">
        <f t="shared" si="21"/>
        <v>5.3348214285714288</v>
      </c>
      <c r="P124" s="146" t="str">
        <f t="shared" si="22"/>
        <v>ajournee</v>
      </c>
      <c r="Q124" s="146" t="str">
        <f t="shared" si="23"/>
        <v>juin</v>
      </c>
      <c r="R124" s="146">
        <f t="shared" si="24"/>
        <v>0</v>
      </c>
      <c r="S124" s="146">
        <f t="shared" si="25"/>
        <v>1</v>
      </c>
      <c r="T124" s="146">
        <f t="shared" si="26"/>
        <v>1</v>
      </c>
      <c r="U124" s="146">
        <f t="shared" si="27"/>
        <v>1</v>
      </c>
      <c r="V124" s="146">
        <f t="shared" si="28"/>
        <v>0</v>
      </c>
      <c r="W124" s="146">
        <f t="shared" si="29"/>
        <v>1</v>
      </c>
      <c r="X124" s="146">
        <f t="shared" si="30"/>
        <v>0</v>
      </c>
      <c r="Y124" s="146">
        <f t="shared" si="31"/>
        <v>0</v>
      </c>
      <c r="Z124" s="146">
        <f t="shared" si="32"/>
        <v>0</v>
      </c>
      <c r="AA124" s="17">
        <f t="shared" si="33"/>
        <v>1</v>
      </c>
      <c r="AB124" s="91" t="str">
        <f>'REPRODUCTION 3'!M116</f>
        <v>Juin</v>
      </c>
      <c r="AC124" s="91" t="str">
        <f>'RUMINANTS 3'!M116</f>
        <v>Juin</v>
      </c>
      <c r="AD124" s="91" t="str">
        <f>'TOXICOLOGIE 2'!L116</f>
        <v>Juin</v>
      </c>
      <c r="AE124" s="91" t="str">
        <f>'INFECTIEUX 3'!M116</f>
        <v>Juin</v>
      </c>
      <c r="AF124" s="91" t="str">
        <f>'AVIARE 3'!M116</f>
        <v>Juin</v>
      </c>
      <c r="AG124" s="91" t="str">
        <f>'EQUINE 3'!M116</f>
        <v>Juin</v>
      </c>
      <c r="AH124" s="91" t="str">
        <f>'CHIRURGIE 3'!M116</f>
        <v>Juin</v>
      </c>
      <c r="AI124" s="91" t="str">
        <f>'LEGISLATION 2'!L116</f>
        <v>Juin</v>
      </c>
      <c r="AJ124" s="91" t="str">
        <f>'HIDAOA 3'!M116</f>
        <v>Juin</v>
      </c>
      <c r="AK124" s="91" t="str">
        <f>'CLINIQUE 3'!T116</f>
        <v>Juin</v>
      </c>
    </row>
    <row r="125" spans="1:37">
      <c r="A125" s="146">
        <v>110</v>
      </c>
      <c r="B125" s="113" t="s">
        <v>2548</v>
      </c>
      <c r="C125" s="113" t="s">
        <v>2453</v>
      </c>
      <c r="D125" s="163">
        <f>'REPRODUCTION 3'!G117</f>
        <v>6</v>
      </c>
      <c r="E125" s="163">
        <f>'RUMINANTS 3'!G117</f>
        <v>5.25</v>
      </c>
      <c r="F125" s="163">
        <f>'TOXICOLOGIE 2'!F117</f>
        <v>0</v>
      </c>
      <c r="G125" s="163">
        <f>'INFECTIEUX 3'!G117</f>
        <v>1.125</v>
      </c>
      <c r="H125" s="163">
        <f>'AVIARE 3'!G117</f>
        <v>18</v>
      </c>
      <c r="I125" s="163">
        <f>'EQUINE 3'!G117</f>
        <v>6.75</v>
      </c>
      <c r="J125" s="163">
        <f>'CHIRURGIE 3'!G117</f>
        <v>18</v>
      </c>
      <c r="K125" s="163">
        <f>'LEGISLATION 2'!F117</f>
        <v>18</v>
      </c>
      <c r="L125" s="163">
        <f>'HIDAOA 3'!G117</f>
        <v>15.75</v>
      </c>
      <c r="M125" s="163">
        <f>'CLINIQUE 3'!N117</f>
        <v>0</v>
      </c>
      <c r="N125" s="148">
        <f t="shared" si="20"/>
        <v>88.875</v>
      </c>
      <c r="O125" s="148">
        <f t="shared" si="21"/>
        <v>3.1741071428571428</v>
      </c>
      <c r="P125" s="146" t="str">
        <f t="shared" si="22"/>
        <v>ajournee</v>
      </c>
      <c r="Q125" s="146" t="str">
        <f t="shared" si="23"/>
        <v>juin</v>
      </c>
      <c r="R125" s="146">
        <f t="shared" si="24"/>
        <v>1</v>
      </c>
      <c r="S125" s="146">
        <f t="shared" si="25"/>
        <v>1</v>
      </c>
      <c r="T125" s="146">
        <f t="shared" si="26"/>
        <v>1</v>
      </c>
      <c r="U125" s="146">
        <f t="shared" si="27"/>
        <v>1</v>
      </c>
      <c r="V125" s="146">
        <f t="shared" si="28"/>
        <v>0</v>
      </c>
      <c r="W125" s="146">
        <f t="shared" si="29"/>
        <v>1</v>
      </c>
      <c r="X125" s="146">
        <f t="shared" si="30"/>
        <v>0</v>
      </c>
      <c r="Y125" s="146">
        <f t="shared" si="31"/>
        <v>0</v>
      </c>
      <c r="Z125" s="146">
        <f t="shared" si="32"/>
        <v>0</v>
      </c>
      <c r="AA125" s="17">
        <f t="shared" si="33"/>
        <v>1</v>
      </c>
      <c r="AB125" s="91" t="str">
        <f>'REPRODUCTION 3'!M117</f>
        <v>Juin</v>
      </c>
      <c r="AC125" s="91" t="str">
        <f>'RUMINANTS 3'!M117</f>
        <v>Juin</v>
      </c>
      <c r="AD125" s="91" t="str">
        <f>'TOXICOLOGIE 2'!L117</f>
        <v>Juin</v>
      </c>
      <c r="AE125" s="91" t="str">
        <f>'INFECTIEUX 3'!M117</f>
        <v>Juin</v>
      </c>
      <c r="AF125" s="91" t="str">
        <f>'AVIARE 3'!M117</f>
        <v>Juin</v>
      </c>
      <c r="AG125" s="91" t="str">
        <f>'EQUINE 3'!M117</f>
        <v>Juin</v>
      </c>
      <c r="AH125" s="91" t="str">
        <f>'CHIRURGIE 3'!M117</f>
        <v>Juin</v>
      </c>
      <c r="AI125" s="91" t="str">
        <f>'LEGISLATION 2'!L117</f>
        <v>Juin</v>
      </c>
      <c r="AJ125" s="91" t="str">
        <f>'HIDAOA 3'!M117</f>
        <v>Juin</v>
      </c>
      <c r="AK125" s="91" t="str">
        <f>'CLINIQUE 3'!T117</f>
        <v>Juin</v>
      </c>
    </row>
    <row r="126" spans="1:37">
      <c r="A126" s="146">
        <v>111</v>
      </c>
      <c r="B126" s="113" t="s">
        <v>978</v>
      </c>
      <c r="C126" s="113" t="s">
        <v>119</v>
      </c>
      <c r="D126" s="163">
        <f>'REPRODUCTION 3'!G118</f>
        <v>15</v>
      </c>
      <c r="E126" s="163">
        <f>'RUMINANTS 3'!G118</f>
        <v>9.75</v>
      </c>
      <c r="F126" s="163">
        <f>'TOXICOLOGIE 2'!F118</f>
        <v>0</v>
      </c>
      <c r="G126" s="163">
        <f>'INFECTIEUX 3'!G118</f>
        <v>3.375</v>
      </c>
      <c r="H126" s="163">
        <f>'AVIARE 3'!G118</f>
        <v>18.75</v>
      </c>
      <c r="I126" s="163">
        <f>'EQUINE 3'!G118</f>
        <v>2.25</v>
      </c>
      <c r="J126" s="163">
        <f>'CHIRURGIE 3'!G118</f>
        <v>13.5</v>
      </c>
      <c r="K126" s="163">
        <f>'LEGISLATION 2'!F118</f>
        <v>14</v>
      </c>
      <c r="L126" s="163">
        <f>'HIDAOA 3'!G118</f>
        <v>10.5</v>
      </c>
      <c r="M126" s="163">
        <f>'CLINIQUE 3'!N118</f>
        <v>0</v>
      </c>
      <c r="N126" s="148">
        <f t="shared" si="20"/>
        <v>87.125</v>
      </c>
      <c r="O126" s="148">
        <f t="shared" si="21"/>
        <v>3.1116071428571428</v>
      </c>
      <c r="P126" s="146" t="str">
        <f t="shared" si="22"/>
        <v>ajournee</v>
      </c>
      <c r="Q126" s="146" t="str">
        <f t="shared" si="23"/>
        <v>juin</v>
      </c>
      <c r="R126" s="146">
        <f t="shared" si="24"/>
        <v>0</v>
      </c>
      <c r="S126" s="146">
        <f t="shared" si="25"/>
        <v>1</v>
      </c>
      <c r="T126" s="146">
        <f t="shared" si="26"/>
        <v>1</v>
      </c>
      <c r="U126" s="146">
        <f t="shared" si="27"/>
        <v>1</v>
      </c>
      <c r="V126" s="146">
        <f t="shared" si="28"/>
        <v>0</v>
      </c>
      <c r="W126" s="146">
        <f t="shared" si="29"/>
        <v>1</v>
      </c>
      <c r="X126" s="146">
        <f t="shared" si="30"/>
        <v>1</v>
      </c>
      <c r="Y126" s="146">
        <f t="shared" si="31"/>
        <v>0</v>
      </c>
      <c r="Z126" s="146">
        <f t="shared" si="32"/>
        <v>1</v>
      </c>
      <c r="AA126" s="17">
        <f t="shared" si="33"/>
        <v>1</v>
      </c>
      <c r="AB126" s="91" t="str">
        <f>'REPRODUCTION 3'!M118</f>
        <v>Juin</v>
      </c>
      <c r="AC126" s="91" t="str">
        <f>'RUMINANTS 3'!M118</f>
        <v>Juin</v>
      </c>
      <c r="AD126" s="91" t="str">
        <f>'TOXICOLOGIE 2'!L118</f>
        <v>Juin</v>
      </c>
      <c r="AE126" s="91" t="str">
        <f>'INFECTIEUX 3'!M118</f>
        <v>Juin</v>
      </c>
      <c r="AF126" s="91" t="str">
        <f>'AVIARE 3'!M118</f>
        <v>Juin</v>
      </c>
      <c r="AG126" s="91" t="str">
        <f>'EQUINE 3'!M118</f>
        <v>Juin</v>
      </c>
      <c r="AH126" s="91" t="str">
        <f>'CHIRURGIE 3'!M118</f>
        <v>Juin</v>
      </c>
      <c r="AI126" s="91" t="str">
        <f>'LEGISLATION 2'!L118</f>
        <v>Juin</v>
      </c>
      <c r="AJ126" s="91" t="str">
        <f>'HIDAOA 3'!M118</f>
        <v>Juin</v>
      </c>
      <c r="AK126" s="91" t="str">
        <f>'CLINIQUE 3'!T118</f>
        <v>Juin</v>
      </c>
    </row>
    <row r="127" spans="1:37">
      <c r="A127" s="146">
        <v>112</v>
      </c>
      <c r="B127" s="113" t="s">
        <v>2549</v>
      </c>
      <c r="C127" s="113" t="s">
        <v>2550</v>
      </c>
      <c r="D127" s="163">
        <f>'REPRODUCTION 3'!G119</f>
        <v>19.5</v>
      </c>
      <c r="E127" s="163">
        <f>'RUMINANTS 3'!G119</f>
        <v>12.75</v>
      </c>
      <c r="F127" s="163">
        <f>'TOXICOLOGIE 2'!F119</f>
        <v>0</v>
      </c>
      <c r="G127" s="163">
        <f>'INFECTIEUX 3'!G119</f>
        <v>10.5</v>
      </c>
      <c r="H127" s="163">
        <f>'AVIARE 3'!G119</f>
        <v>20.25</v>
      </c>
      <c r="I127" s="163">
        <f>'EQUINE 3'!G119</f>
        <v>21</v>
      </c>
      <c r="J127" s="163">
        <f>'CHIRURGIE 3'!G119</f>
        <v>21</v>
      </c>
      <c r="K127" s="163">
        <f>'LEGISLATION 2'!F119</f>
        <v>24</v>
      </c>
      <c r="L127" s="163">
        <f>'HIDAOA 3'!G119</f>
        <v>28.125</v>
      </c>
      <c r="M127" s="163">
        <f>'CLINIQUE 3'!N119</f>
        <v>0</v>
      </c>
      <c r="N127" s="148">
        <f t="shared" si="20"/>
        <v>157.125</v>
      </c>
      <c r="O127" s="148">
        <f t="shared" si="21"/>
        <v>5.6116071428571432</v>
      </c>
      <c r="P127" s="146" t="str">
        <f t="shared" si="22"/>
        <v>ajournee</v>
      </c>
      <c r="Q127" s="146" t="str">
        <f t="shared" si="23"/>
        <v>juin</v>
      </c>
      <c r="R127" s="146">
        <f t="shared" si="24"/>
        <v>0</v>
      </c>
      <c r="S127" s="146">
        <f t="shared" si="25"/>
        <v>1</v>
      </c>
      <c r="T127" s="146">
        <f t="shared" si="26"/>
        <v>1</v>
      </c>
      <c r="U127" s="146">
        <f t="shared" si="27"/>
        <v>1</v>
      </c>
      <c r="V127" s="146">
        <f t="shared" si="28"/>
        <v>0</v>
      </c>
      <c r="W127" s="146">
        <f t="shared" si="29"/>
        <v>0</v>
      </c>
      <c r="X127" s="146">
        <f t="shared" si="30"/>
        <v>0</v>
      </c>
      <c r="Y127" s="146">
        <f t="shared" si="31"/>
        <v>0</v>
      </c>
      <c r="Z127" s="146">
        <f t="shared" si="32"/>
        <v>0</v>
      </c>
      <c r="AA127" s="17">
        <f t="shared" si="33"/>
        <v>1</v>
      </c>
      <c r="AB127" s="91" t="str">
        <f>'REPRODUCTION 3'!M119</f>
        <v>Juin</v>
      </c>
      <c r="AC127" s="91" t="str">
        <f>'RUMINANTS 3'!M119</f>
        <v>Juin</v>
      </c>
      <c r="AD127" s="91" t="str">
        <f>'TOXICOLOGIE 2'!L119</f>
        <v>Juin</v>
      </c>
      <c r="AE127" s="91" t="str">
        <f>'INFECTIEUX 3'!M119</f>
        <v>Juin</v>
      </c>
      <c r="AF127" s="91" t="str">
        <f>'AVIARE 3'!M119</f>
        <v>Juin</v>
      </c>
      <c r="AG127" s="91" t="str">
        <f>'EQUINE 3'!M119</f>
        <v>Juin</v>
      </c>
      <c r="AH127" s="91" t="str">
        <f>'CHIRURGIE 3'!M119</f>
        <v>Juin</v>
      </c>
      <c r="AI127" s="91" t="str">
        <f>'LEGISLATION 2'!L119</f>
        <v>Juin</v>
      </c>
      <c r="AJ127" s="91" t="str">
        <f>'HIDAOA 3'!M119</f>
        <v>Juin</v>
      </c>
      <c r="AK127" s="91" t="str">
        <f>'CLINIQUE 3'!T119</f>
        <v>Juin</v>
      </c>
    </row>
    <row r="128" spans="1:37">
      <c r="A128" s="146">
        <v>113</v>
      </c>
      <c r="B128" s="113" t="s">
        <v>2551</v>
      </c>
      <c r="C128" s="113" t="s">
        <v>2480</v>
      </c>
      <c r="D128" s="163">
        <f>'REPRODUCTION 3'!G120</f>
        <v>11.25</v>
      </c>
      <c r="E128" s="163">
        <f>'RUMINANTS 3'!G120</f>
        <v>12.75</v>
      </c>
      <c r="F128" s="163">
        <f>'TOXICOLOGIE 2'!F120</f>
        <v>0</v>
      </c>
      <c r="G128" s="163">
        <f>'INFECTIEUX 3'!G120</f>
        <v>6</v>
      </c>
      <c r="H128" s="163">
        <f>'AVIARE 3'!G120</f>
        <v>15.75</v>
      </c>
      <c r="I128" s="163">
        <f>'EQUINE 3'!G120</f>
        <v>10.5</v>
      </c>
      <c r="J128" s="163">
        <f>'CHIRURGIE 3'!G120</f>
        <v>12</v>
      </c>
      <c r="K128" s="163">
        <f>'LEGISLATION 2'!F120</f>
        <v>4</v>
      </c>
      <c r="L128" s="163">
        <f>'HIDAOA 3'!G120</f>
        <v>16.5</v>
      </c>
      <c r="M128" s="163">
        <f>'CLINIQUE 3'!N120</f>
        <v>0</v>
      </c>
      <c r="N128" s="148">
        <f t="shared" si="20"/>
        <v>88.75</v>
      </c>
      <c r="O128" s="148">
        <f t="shared" si="21"/>
        <v>3.1696428571428572</v>
      </c>
      <c r="P128" s="146" t="str">
        <f t="shared" si="22"/>
        <v>ajournee</v>
      </c>
      <c r="Q128" s="146" t="str">
        <f t="shared" si="23"/>
        <v>juin</v>
      </c>
      <c r="R128" s="146">
        <f t="shared" si="24"/>
        <v>1</v>
      </c>
      <c r="S128" s="146">
        <f t="shared" si="25"/>
        <v>1</v>
      </c>
      <c r="T128" s="146">
        <f t="shared" si="26"/>
        <v>1</v>
      </c>
      <c r="U128" s="146">
        <f t="shared" si="27"/>
        <v>1</v>
      </c>
      <c r="V128" s="146">
        <f t="shared" si="28"/>
        <v>0</v>
      </c>
      <c r="W128" s="146">
        <f t="shared" si="29"/>
        <v>1</v>
      </c>
      <c r="X128" s="146">
        <f t="shared" si="30"/>
        <v>1</v>
      </c>
      <c r="Y128" s="146">
        <f t="shared" si="31"/>
        <v>1</v>
      </c>
      <c r="Z128" s="146">
        <f t="shared" si="32"/>
        <v>0</v>
      </c>
      <c r="AA128" s="17">
        <f t="shared" si="33"/>
        <v>1</v>
      </c>
      <c r="AB128" s="91" t="str">
        <f>'REPRODUCTION 3'!M120</f>
        <v>Juin</v>
      </c>
      <c r="AC128" s="91" t="str">
        <f>'RUMINANTS 3'!M120</f>
        <v>Juin</v>
      </c>
      <c r="AD128" s="91" t="str">
        <f>'TOXICOLOGIE 2'!L120</f>
        <v>Juin</v>
      </c>
      <c r="AE128" s="91" t="str">
        <f>'INFECTIEUX 3'!M120</f>
        <v>Juin</v>
      </c>
      <c r="AF128" s="91" t="str">
        <f>'AVIARE 3'!M120</f>
        <v>Juin</v>
      </c>
      <c r="AG128" s="91" t="str">
        <f>'EQUINE 3'!M120</f>
        <v>Juin</v>
      </c>
      <c r="AH128" s="91" t="str">
        <f>'CHIRURGIE 3'!M120</f>
        <v>Juin</v>
      </c>
      <c r="AI128" s="91" t="str">
        <f>'LEGISLATION 2'!L120</f>
        <v>Juin</v>
      </c>
      <c r="AJ128" s="91" t="str">
        <f>'HIDAOA 3'!M120</f>
        <v>Juin</v>
      </c>
      <c r="AK128" s="91" t="str">
        <f>'CLINIQUE 3'!T120</f>
        <v>Juin</v>
      </c>
    </row>
    <row r="129" spans="1:37">
      <c r="A129" s="146">
        <v>114</v>
      </c>
      <c r="B129" s="113" t="s">
        <v>988</v>
      </c>
      <c r="C129" s="113" t="s">
        <v>2552</v>
      </c>
      <c r="D129" s="163">
        <f>'REPRODUCTION 3'!G121</f>
        <v>12</v>
      </c>
      <c r="E129" s="163">
        <f>'RUMINANTS 3'!G121</f>
        <v>9.75</v>
      </c>
      <c r="F129" s="163">
        <f>'TOXICOLOGIE 2'!F121</f>
        <v>0</v>
      </c>
      <c r="G129" s="163">
        <f>'INFECTIEUX 3'!G121</f>
        <v>6.75</v>
      </c>
      <c r="H129" s="163">
        <f>'AVIARE 3'!G121</f>
        <v>15.75</v>
      </c>
      <c r="I129" s="163">
        <f>'EQUINE 3'!G121</f>
        <v>9.375</v>
      </c>
      <c r="J129" s="163">
        <f>'CHIRURGIE 3'!G121</f>
        <v>13.5</v>
      </c>
      <c r="K129" s="163">
        <f>'LEGISLATION 2'!F121</f>
        <v>24</v>
      </c>
      <c r="L129" s="163">
        <f>'HIDAOA 3'!G121</f>
        <v>18</v>
      </c>
      <c r="M129" s="163">
        <f>'CLINIQUE 3'!N121</f>
        <v>0</v>
      </c>
      <c r="N129" s="148">
        <f t="shared" si="20"/>
        <v>109.125</v>
      </c>
      <c r="O129" s="148">
        <f t="shared" si="21"/>
        <v>3.8973214285714284</v>
      </c>
      <c r="P129" s="146" t="str">
        <f t="shared" si="22"/>
        <v>ajournee</v>
      </c>
      <c r="Q129" s="146" t="str">
        <f t="shared" si="23"/>
        <v>juin</v>
      </c>
      <c r="R129" s="146">
        <f t="shared" si="24"/>
        <v>1</v>
      </c>
      <c r="S129" s="146">
        <f t="shared" si="25"/>
        <v>1</v>
      </c>
      <c r="T129" s="146">
        <f t="shared" si="26"/>
        <v>1</v>
      </c>
      <c r="U129" s="146">
        <f t="shared" si="27"/>
        <v>1</v>
      </c>
      <c r="V129" s="146">
        <f t="shared" si="28"/>
        <v>0</v>
      </c>
      <c r="W129" s="146">
        <f t="shared" si="29"/>
        <v>1</v>
      </c>
      <c r="X129" s="146">
        <f t="shared" si="30"/>
        <v>1</v>
      </c>
      <c r="Y129" s="146">
        <f t="shared" si="31"/>
        <v>0</v>
      </c>
      <c r="Z129" s="146">
        <f t="shared" si="32"/>
        <v>0</v>
      </c>
      <c r="AA129" s="17">
        <f t="shared" si="33"/>
        <v>1</v>
      </c>
      <c r="AB129" s="91" t="str">
        <f>'REPRODUCTION 3'!M121</f>
        <v>Juin</v>
      </c>
      <c r="AC129" s="91" t="str">
        <f>'RUMINANTS 3'!M121</f>
        <v>Juin</v>
      </c>
      <c r="AD129" s="91" t="str">
        <f>'TOXICOLOGIE 2'!L121</f>
        <v>Juin</v>
      </c>
      <c r="AE129" s="91" t="str">
        <f>'INFECTIEUX 3'!M121</f>
        <v>Juin</v>
      </c>
      <c r="AF129" s="91" t="str">
        <f>'AVIARE 3'!M121</f>
        <v>Juin</v>
      </c>
      <c r="AG129" s="91" t="str">
        <f>'EQUINE 3'!M121</f>
        <v>Juin</v>
      </c>
      <c r="AH129" s="91" t="str">
        <f>'CHIRURGIE 3'!M121</f>
        <v>Juin</v>
      </c>
      <c r="AI129" s="91" t="str">
        <f>'LEGISLATION 2'!L121</f>
        <v>Juin</v>
      </c>
      <c r="AJ129" s="91" t="str">
        <f>'HIDAOA 3'!M121</f>
        <v>Juin</v>
      </c>
      <c r="AK129" s="91" t="str">
        <f>'CLINIQUE 3'!T121</f>
        <v>Juin</v>
      </c>
    </row>
    <row r="130" spans="1:37">
      <c r="A130" s="146">
        <v>115</v>
      </c>
      <c r="B130" s="113" t="s">
        <v>994</v>
      </c>
      <c r="C130" s="113" t="s">
        <v>2553</v>
      </c>
      <c r="D130" s="163">
        <f>'REPRODUCTION 3'!G122</f>
        <v>16.5</v>
      </c>
      <c r="E130" s="163">
        <f>'RUMINANTS 3'!G122</f>
        <v>4.5</v>
      </c>
      <c r="F130" s="163">
        <f>'TOXICOLOGIE 2'!F122</f>
        <v>0</v>
      </c>
      <c r="G130" s="163">
        <f>'INFECTIEUX 3'!G122</f>
        <v>5.625</v>
      </c>
      <c r="H130" s="163">
        <f>'AVIARE 3'!G122</f>
        <v>19.5</v>
      </c>
      <c r="I130" s="163">
        <f>'EQUINE 3'!G122</f>
        <v>21.375</v>
      </c>
      <c r="J130" s="163">
        <f>'CHIRURGIE 3'!G122</f>
        <v>24</v>
      </c>
      <c r="K130" s="163">
        <f>'LEGISLATION 2'!F122</f>
        <v>26</v>
      </c>
      <c r="L130" s="163">
        <f>'HIDAOA 3'!G122</f>
        <v>16.5</v>
      </c>
      <c r="M130" s="163">
        <f>'CLINIQUE 3'!N122</f>
        <v>0</v>
      </c>
      <c r="N130" s="148">
        <f t="shared" si="20"/>
        <v>134</v>
      </c>
      <c r="O130" s="148">
        <f t="shared" si="21"/>
        <v>4.7857142857142856</v>
      </c>
      <c r="P130" s="146" t="str">
        <f t="shared" si="22"/>
        <v>ajournee</v>
      </c>
      <c r="Q130" s="146" t="str">
        <f t="shared" si="23"/>
        <v>juin</v>
      </c>
      <c r="R130" s="146">
        <f t="shared" si="24"/>
        <v>0</v>
      </c>
      <c r="S130" s="146">
        <f t="shared" si="25"/>
        <v>1</v>
      </c>
      <c r="T130" s="146">
        <f t="shared" si="26"/>
        <v>1</v>
      </c>
      <c r="U130" s="146">
        <f t="shared" si="27"/>
        <v>1</v>
      </c>
      <c r="V130" s="146">
        <f t="shared" si="28"/>
        <v>0</v>
      </c>
      <c r="W130" s="146">
        <f t="shared" si="29"/>
        <v>0</v>
      </c>
      <c r="X130" s="146">
        <f t="shared" si="30"/>
        <v>0</v>
      </c>
      <c r="Y130" s="146">
        <f t="shared" si="31"/>
        <v>0</v>
      </c>
      <c r="Z130" s="146">
        <f t="shared" si="32"/>
        <v>0</v>
      </c>
      <c r="AA130" s="17">
        <f t="shared" si="33"/>
        <v>1</v>
      </c>
      <c r="AB130" s="91" t="str">
        <f>'REPRODUCTION 3'!M122</f>
        <v>Juin</v>
      </c>
      <c r="AC130" s="91" t="str">
        <f>'RUMINANTS 3'!M122</f>
        <v>Juin</v>
      </c>
      <c r="AD130" s="91" t="str">
        <f>'TOXICOLOGIE 2'!L122</f>
        <v>Juin</v>
      </c>
      <c r="AE130" s="91" t="str">
        <f>'INFECTIEUX 3'!M122</f>
        <v>Juin</v>
      </c>
      <c r="AF130" s="91" t="str">
        <f>'AVIARE 3'!M122</f>
        <v>Juin</v>
      </c>
      <c r="AG130" s="91" t="str">
        <f>'EQUINE 3'!M122</f>
        <v>Juin</v>
      </c>
      <c r="AH130" s="91" t="str">
        <f>'CHIRURGIE 3'!M122</f>
        <v>Juin</v>
      </c>
      <c r="AI130" s="91" t="str">
        <f>'LEGISLATION 2'!L122</f>
        <v>Juin</v>
      </c>
      <c r="AJ130" s="91" t="str">
        <f>'HIDAOA 3'!M122</f>
        <v>Juin</v>
      </c>
      <c r="AK130" s="91" t="str">
        <f>'CLINIQUE 3'!T122</f>
        <v>Juin</v>
      </c>
    </row>
    <row r="131" spans="1:37">
      <c r="A131" s="146">
        <v>116</v>
      </c>
      <c r="B131" s="113" t="s">
        <v>2554</v>
      </c>
      <c r="C131" s="113" t="s">
        <v>2555</v>
      </c>
      <c r="D131" s="163">
        <f>'REPRODUCTION 3'!G123</f>
        <v>23.25</v>
      </c>
      <c r="E131" s="163">
        <f>'RUMINANTS 3'!G123</f>
        <v>10.5</v>
      </c>
      <c r="F131" s="163">
        <f>'TOXICOLOGIE 2'!F123</f>
        <v>0</v>
      </c>
      <c r="G131" s="163">
        <f>'INFECTIEUX 3'!G123</f>
        <v>5.625</v>
      </c>
      <c r="H131" s="163">
        <f>'AVIARE 3'!G123</f>
        <v>17.25</v>
      </c>
      <c r="I131" s="163">
        <f>'EQUINE 3'!G123</f>
        <v>15.375</v>
      </c>
      <c r="J131" s="163">
        <f>'CHIRURGIE 3'!G123</f>
        <v>24</v>
      </c>
      <c r="K131" s="163">
        <f>'LEGISLATION 2'!F123</f>
        <v>32</v>
      </c>
      <c r="L131" s="163">
        <f>'HIDAOA 3'!G123</f>
        <v>20.25</v>
      </c>
      <c r="M131" s="163">
        <f>'CLINIQUE 3'!N123</f>
        <v>0</v>
      </c>
      <c r="N131" s="148">
        <f t="shared" si="20"/>
        <v>148.25</v>
      </c>
      <c r="O131" s="148">
        <f t="shared" si="21"/>
        <v>5.2946428571428568</v>
      </c>
      <c r="P131" s="146" t="str">
        <f t="shared" si="22"/>
        <v>ajournee</v>
      </c>
      <c r="Q131" s="146" t="str">
        <f t="shared" si="23"/>
        <v>juin</v>
      </c>
      <c r="R131" s="146">
        <f t="shared" si="24"/>
        <v>0</v>
      </c>
      <c r="S131" s="146">
        <f t="shared" si="25"/>
        <v>1</v>
      </c>
      <c r="T131" s="146">
        <f t="shared" si="26"/>
        <v>1</v>
      </c>
      <c r="U131" s="146">
        <f t="shared" si="27"/>
        <v>1</v>
      </c>
      <c r="V131" s="146">
        <f t="shared" si="28"/>
        <v>0</v>
      </c>
      <c r="W131" s="146">
        <f t="shared" si="29"/>
        <v>0</v>
      </c>
      <c r="X131" s="146">
        <f t="shared" si="30"/>
        <v>0</v>
      </c>
      <c r="Y131" s="146">
        <f t="shared" si="31"/>
        <v>0</v>
      </c>
      <c r="Z131" s="146">
        <f t="shared" si="32"/>
        <v>0</v>
      </c>
      <c r="AA131" s="17">
        <f t="shared" si="33"/>
        <v>1</v>
      </c>
      <c r="AB131" s="91" t="str">
        <f>'REPRODUCTION 3'!M123</f>
        <v>Juin</v>
      </c>
      <c r="AC131" s="91" t="str">
        <f>'RUMINANTS 3'!M123</f>
        <v>Juin</v>
      </c>
      <c r="AD131" s="91" t="str">
        <f>'TOXICOLOGIE 2'!L123</f>
        <v>Juin</v>
      </c>
      <c r="AE131" s="91" t="str">
        <f>'INFECTIEUX 3'!M123</f>
        <v>Juin</v>
      </c>
      <c r="AF131" s="91" t="str">
        <f>'AVIARE 3'!M123</f>
        <v>Juin</v>
      </c>
      <c r="AG131" s="91" t="str">
        <f>'EQUINE 3'!M123</f>
        <v>Juin</v>
      </c>
      <c r="AH131" s="91" t="str">
        <f>'CHIRURGIE 3'!M123</f>
        <v>Juin</v>
      </c>
      <c r="AI131" s="91" t="str">
        <f>'LEGISLATION 2'!L123</f>
        <v>Juin</v>
      </c>
      <c r="AJ131" s="91" t="str">
        <f>'HIDAOA 3'!M123</f>
        <v>Juin</v>
      </c>
      <c r="AK131" s="91" t="str">
        <f>'CLINIQUE 3'!T123</f>
        <v>Juin</v>
      </c>
    </row>
    <row r="132" spans="1:37">
      <c r="A132" s="146">
        <v>117</v>
      </c>
      <c r="B132" s="113" t="s">
        <v>1003</v>
      </c>
      <c r="C132" s="113" t="s">
        <v>2556</v>
      </c>
      <c r="D132" s="163">
        <f>'REPRODUCTION 3'!G124</f>
        <v>8.25</v>
      </c>
      <c r="E132" s="163">
        <f>'RUMINANTS 3'!G124</f>
        <v>6.75</v>
      </c>
      <c r="F132" s="163">
        <f>'TOXICOLOGIE 2'!F124</f>
        <v>0</v>
      </c>
      <c r="G132" s="163">
        <f>'INFECTIEUX 3'!G124</f>
        <v>3.375</v>
      </c>
      <c r="H132" s="163">
        <f>'AVIARE 3'!G124</f>
        <v>13.5</v>
      </c>
      <c r="I132" s="163">
        <f>'EQUINE 3'!G124</f>
        <v>4.875</v>
      </c>
      <c r="J132" s="163">
        <f>'CHIRURGIE 3'!G124</f>
        <v>12</v>
      </c>
      <c r="K132" s="163">
        <f>'LEGISLATION 2'!F124</f>
        <v>2</v>
      </c>
      <c r="L132" s="163">
        <f>'HIDAOA 3'!G124</f>
        <v>9.75</v>
      </c>
      <c r="M132" s="163">
        <f>'CLINIQUE 3'!N124</f>
        <v>0</v>
      </c>
      <c r="N132" s="148">
        <f t="shared" si="20"/>
        <v>60.5</v>
      </c>
      <c r="O132" s="148">
        <f t="shared" si="21"/>
        <v>2.1607142857142856</v>
      </c>
      <c r="P132" s="146" t="str">
        <f t="shared" si="22"/>
        <v>ajournee</v>
      </c>
      <c r="Q132" s="146" t="str">
        <f t="shared" si="23"/>
        <v>juin</v>
      </c>
      <c r="R132" s="146">
        <f t="shared" si="24"/>
        <v>1</v>
      </c>
      <c r="S132" s="146">
        <f t="shared" si="25"/>
        <v>1</v>
      </c>
      <c r="T132" s="146">
        <f t="shared" si="26"/>
        <v>1</v>
      </c>
      <c r="U132" s="146">
        <f t="shared" si="27"/>
        <v>1</v>
      </c>
      <c r="V132" s="146">
        <f t="shared" si="28"/>
        <v>1</v>
      </c>
      <c r="W132" s="146">
        <f t="shared" si="29"/>
        <v>1</v>
      </c>
      <c r="X132" s="146">
        <f t="shared" si="30"/>
        <v>1</v>
      </c>
      <c r="Y132" s="146">
        <f t="shared" si="31"/>
        <v>1</v>
      </c>
      <c r="Z132" s="146">
        <f t="shared" si="32"/>
        <v>1</v>
      </c>
      <c r="AA132" s="17">
        <f t="shared" si="33"/>
        <v>1</v>
      </c>
      <c r="AB132" s="91" t="str">
        <f>'REPRODUCTION 3'!M124</f>
        <v>Juin</v>
      </c>
      <c r="AC132" s="91" t="str">
        <f>'RUMINANTS 3'!M124</f>
        <v>Juin</v>
      </c>
      <c r="AD132" s="91" t="str">
        <f>'TOXICOLOGIE 2'!L124</f>
        <v>Juin</v>
      </c>
      <c r="AE132" s="91" t="str">
        <f>'INFECTIEUX 3'!M124</f>
        <v>Juin</v>
      </c>
      <c r="AF132" s="91" t="str">
        <f>'AVIARE 3'!M124</f>
        <v>Juin</v>
      </c>
      <c r="AG132" s="91" t="str">
        <f>'EQUINE 3'!M124</f>
        <v>Juin</v>
      </c>
      <c r="AH132" s="91" t="str">
        <f>'CHIRURGIE 3'!M124</f>
        <v>Juin</v>
      </c>
      <c r="AI132" s="91" t="str">
        <f>'LEGISLATION 2'!L124</f>
        <v>Juin</v>
      </c>
      <c r="AJ132" s="91" t="str">
        <f>'HIDAOA 3'!M124</f>
        <v>Juin</v>
      </c>
      <c r="AK132" s="91" t="str">
        <f>'CLINIQUE 3'!T124</f>
        <v>Juin</v>
      </c>
    </row>
    <row r="133" spans="1:37">
      <c r="A133" s="146">
        <v>118</v>
      </c>
      <c r="B133" s="113" t="s">
        <v>190</v>
      </c>
      <c r="C133" s="113" t="s">
        <v>2557</v>
      </c>
      <c r="D133" s="163">
        <f>'REPRODUCTION 3'!G125</f>
        <v>14.25</v>
      </c>
      <c r="E133" s="163">
        <f>'RUMINANTS 3'!G125</f>
        <v>9</v>
      </c>
      <c r="F133" s="163">
        <f>'TOXICOLOGIE 2'!F125</f>
        <v>0</v>
      </c>
      <c r="G133" s="163">
        <f>'INFECTIEUX 3'!G125</f>
        <v>5.625</v>
      </c>
      <c r="H133" s="163">
        <f>'AVIARE 3'!G125</f>
        <v>13.5</v>
      </c>
      <c r="I133" s="163">
        <f>'EQUINE 3'!G125</f>
        <v>14.25</v>
      </c>
      <c r="J133" s="163">
        <f>'CHIRURGIE 3'!G125</f>
        <v>19.5</v>
      </c>
      <c r="K133" s="163">
        <f>'LEGISLATION 2'!F125</f>
        <v>16</v>
      </c>
      <c r="L133" s="163">
        <f>'HIDAOA 3'!G125</f>
        <v>24.75</v>
      </c>
      <c r="M133" s="163">
        <f>'CLINIQUE 3'!N125</f>
        <v>0</v>
      </c>
      <c r="N133" s="148">
        <f t="shared" si="20"/>
        <v>116.875</v>
      </c>
      <c r="O133" s="148">
        <f t="shared" si="21"/>
        <v>4.1741071428571432</v>
      </c>
      <c r="P133" s="146" t="str">
        <f t="shared" si="22"/>
        <v>ajournee</v>
      </c>
      <c r="Q133" s="146" t="str">
        <f t="shared" si="23"/>
        <v>juin</v>
      </c>
      <c r="R133" s="146">
        <f t="shared" si="24"/>
        <v>1</v>
      </c>
      <c r="S133" s="146">
        <f t="shared" si="25"/>
        <v>1</v>
      </c>
      <c r="T133" s="146">
        <f t="shared" si="26"/>
        <v>1</v>
      </c>
      <c r="U133" s="146">
        <f t="shared" si="27"/>
        <v>1</v>
      </c>
      <c r="V133" s="146">
        <f t="shared" si="28"/>
        <v>1</v>
      </c>
      <c r="W133" s="146">
        <f t="shared" si="29"/>
        <v>1</v>
      </c>
      <c r="X133" s="146">
        <f t="shared" si="30"/>
        <v>0</v>
      </c>
      <c r="Y133" s="146">
        <f t="shared" si="31"/>
        <v>0</v>
      </c>
      <c r="Z133" s="146">
        <f t="shared" si="32"/>
        <v>0</v>
      </c>
      <c r="AA133" s="17">
        <f t="shared" si="33"/>
        <v>1</v>
      </c>
      <c r="AB133" s="91" t="str">
        <f>'REPRODUCTION 3'!M125</f>
        <v>Juin</v>
      </c>
      <c r="AC133" s="91" t="str">
        <f>'RUMINANTS 3'!M125</f>
        <v>Juin</v>
      </c>
      <c r="AD133" s="91" t="str">
        <f>'TOXICOLOGIE 2'!L125</f>
        <v>Juin</v>
      </c>
      <c r="AE133" s="91" t="str">
        <f>'INFECTIEUX 3'!M125</f>
        <v>Juin</v>
      </c>
      <c r="AF133" s="91" t="str">
        <f>'AVIARE 3'!M125</f>
        <v>Juin</v>
      </c>
      <c r="AG133" s="91" t="str">
        <f>'EQUINE 3'!M125</f>
        <v>Juin</v>
      </c>
      <c r="AH133" s="91" t="str">
        <f>'CHIRURGIE 3'!M125</f>
        <v>Juin</v>
      </c>
      <c r="AI133" s="91" t="str">
        <f>'LEGISLATION 2'!L125</f>
        <v>Juin</v>
      </c>
      <c r="AJ133" s="91" t="str">
        <f>'HIDAOA 3'!M125</f>
        <v>Juin</v>
      </c>
      <c r="AK133" s="91" t="str">
        <f>'CLINIQUE 3'!T125</f>
        <v>Juin</v>
      </c>
    </row>
    <row r="134" spans="1:37">
      <c r="A134" s="146">
        <v>119</v>
      </c>
      <c r="B134" s="113" t="s">
        <v>2558</v>
      </c>
      <c r="C134" s="113" t="s">
        <v>2559</v>
      </c>
      <c r="D134" s="163">
        <f>'REPRODUCTION 3'!G126</f>
        <v>15.75</v>
      </c>
      <c r="E134" s="163">
        <f>'RUMINANTS 3'!G126</f>
        <v>6</v>
      </c>
      <c r="F134" s="163">
        <f>'TOXICOLOGIE 2'!F126</f>
        <v>0</v>
      </c>
      <c r="G134" s="163">
        <f>'INFECTIEUX 3'!G126</f>
        <v>2.25</v>
      </c>
      <c r="H134" s="163">
        <f>'AVIARE 3'!G126</f>
        <v>18</v>
      </c>
      <c r="I134" s="163">
        <f>'EQUINE 3'!G126</f>
        <v>12.375</v>
      </c>
      <c r="J134" s="163">
        <f>'CHIRURGIE 3'!G126</f>
        <v>19.5</v>
      </c>
      <c r="K134" s="163">
        <f>'LEGISLATION 2'!F126</f>
        <v>16</v>
      </c>
      <c r="L134" s="163">
        <f>'HIDAOA 3'!G126</f>
        <v>16.5</v>
      </c>
      <c r="M134" s="163">
        <f>'CLINIQUE 3'!N126</f>
        <v>0</v>
      </c>
      <c r="N134" s="148">
        <f t="shared" si="20"/>
        <v>106.375</v>
      </c>
      <c r="O134" s="148">
        <f t="shared" si="21"/>
        <v>3.7991071428571428</v>
      </c>
      <c r="P134" s="146" t="str">
        <f t="shared" si="22"/>
        <v>ajournee</v>
      </c>
      <c r="Q134" s="146" t="str">
        <f t="shared" si="23"/>
        <v>juin</v>
      </c>
      <c r="R134" s="146">
        <f t="shared" si="24"/>
        <v>0</v>
      </c>
      <c r="S134" s="146">
        <f t="shared" si="25"/>
        <v>1</v>
      </c>
      <c r="T134" s="146">
        <f t="shared" si="26"/>
        <v>1</v>
      </c>
      <c r="U134" s="146">
        <f t="shared" si="27"/>
        <v>1</v>
      </c>
      <c r="V134" s="146">
        <f t="shared" si="28"/>
        <v>0</v>
      </c>
      <c r="W134" s="146">
        <f t="shared" si="29"/>
        <v>1</v>
      </c>
      <c r="X134" s="146">
        <f t="shared" si="30"/>
        <v>0</v>
      </c>
      <c r="Y134" s="146">
        <f t="shared" si="31"/>
        <v>0</v>
      </c>
      <c r="Z134" s="146">
        <f t="shared" si="32"/>
        <v>0</v>
      </c>
      <c r="AA134" s="17">
        <f t="shared" si="33"/>
        <v>1</v>
      </c>
      <c r="AB134" s="91" t="str">
        <f>'REPRODUCTION 3'!M126</f>
        <v>Juin</v>
      </c>
      <c r="AC134" s="91" t="str">
        <f>'RUMINANTS 3'!M126</f>
        <v>Juin</v>
      </c>
      <c r="AD134" s="91" t="str">
        <f>'TOXICOLOGIE 2'!L126</f>
        <v>Juin</v>
      </c>
      <c r="AE134" s="91" t="str">
        <f>'INFECTIEUX 3'!M126</f>
        <v>Juin</v>
      </c>
      <c r="AF134" s="91" t="str">
        <f>'AVIARE 3'!M126</f>
        <v>Juin</v>
      </c>
      <c r="AG134" s="91" t="str">
        <f>'EQUINE 3'!M126</f>
        <v>Juin</v>
      </c>
      <c r="AH134" s="91" t="str">
        <f>'CHIRURGIE 3'!M126</f>
        <v>Juin</v>
      </c>
      <c r="AI134" s="91" t="str">
        <f>'LEGISLATION 2'!L126</f>
        <v>Juin</v>
      </c>
      <c r="AJ134" s="91" t="str">
        <f>'HIDAOA 3'!M126</f>
        <v>Juin</v>
      </c>
      <c r="AK134" s="91" t="str">
        <f>'CLINIQUE 3'!T126</f>
        <v>Juin</v>
      </c>
    </row>
    <row r="135" spans="1:37">
      <c r="A135" s="146">
        <v>120</v>
      </c>
      <c r="B135" s="113" t="s">
        <v>1019</v>
      </c>
      <c r="C135" s="113" t="s">
        <v>2560</v>
      </c>
      <c r="D135" s="163">
        <f>'REPRODUCTION 3'!G127</f>
        <v>8.25</v>
      </c>
      <c r="E135" s="163">
        <f>'RUMINANTS 3'!G127</f>
        <v>6.75</v>
      </c>
      <c r="F135" s="163">
        <f>'TOXICOLOGIE 2'!F127</f>
        <v>0</v>
      </c>
      <c r="G135" s="163">
        <f>'INFECTIEUX 3'!G127</f>
        <v>3</v>
      </c>
      <c r="H135" s="163">
        <f>'AVIARE 3'!G127</f>
        <v>12.75</v>
      </c>
      <c r="I135" s="163">
        <f>'EQUINE 3'!G127</f>
        <v>9.75</v>
      </c>
      <c r="J135" s="163">
        <f>'CHIRURGIE 3'!G127</f>
        <v>1.5</v>
      </c>
      <c r="K135" s="163">
        <f>'LEGISLATION 2'!F127</f>
        <v>18</v>
      </c>
      <c r="L135" s="163">
        <f>'HIDAOA 3'!G127</f>
        <v>3.75</v>
      </c>
      <c r="M135" s="163">
        <f>'CLINIQUE 3'!N127</f>
        <v>0</v>
      </c>
      <c r="N135" s="148">
        <f t="shared" si="20"/>
        <v>63.75</v>
      </c>
      <c r="O135" s="148">
        <f t="shared" si="21"/>
        <v>2.2767857142857144</v>
      </c>
      <c r="P135" s="146" t="str">
        <f t="shared" si="22"/>
        <v>ajournee</v>
      </c>
      <c r="Q135" s="146" t="str">
        <f t="shared" si="23"/>
        <v>juin</v>
      </c>
      <c r="R135" s="146">
        <f t="shared" si="24"/>
        <v>1</v>
      </c>
      <c r="S135" s="146">
        <f t="shared" si="25"/>
        <v>1</v>
      </c>
      <c r="T135" s="146">
        <f t="shared" si="26"/>
        <v>1</v>
      </c>
      <c r="U135" s="146">
        <f t="shared" si="27"/>
        <v>1</v>
      </c>
      <c r="V135" s="146">
        <f t="shared" si="28"/>
        <v>1</v>
      </c>
      <c r="W135" s="146">
        <f t="shared" si="29"/>
        <v>1</v>
      </c>
      <c r="X135" s="146">
        <f t="shared" si="30"/>
        <v>1</v>
      </c>
      <c r="Y135" s="146">
        <f t="shared" si="31"/>
        <v>0</v>
      </c>
      <c r="Z135" s="146">
        <f t="shared" si="32"/>
        <v>1</v>
      </c>
      <c r="AA135" s="17">
        <f t="shared" si="33"/>
        <v>1</v>
      </c>
      <c r="AB135" s="91" t="str">
        <f>'REPRODUCTION 3'!M127</f>
        <v>Juin</v>
      </c>
      <c r="AC135" s="91" t="str">
        <f>'RUMINANTS 3'!M127</f>
        <v>Juin</v>
      </c>
      <c r="AD135" s="91" t="str">
        <f>'TOXICOLOGIE 2'!L127</f>
        <v>Juin</v>
      </c>
      <c r="AE135" s="91" t="str">
        <f>'INFECTIEUX 3'!M127</f>
        <v>Juin</v>
      </c>
      <c r="AF135" s="91" t="str">
        <f>'AVIARE 3'!M127</f>
        <v>Juin</v>
      </c>
      <c r="AG135" s="91" t="str">
        <f>'EQUINE 3'!M127</f>
        <v>Juin</v>
      </c>
      <c r="AH135" s="91" t="str">
        <f>'CHIRURGIE 3'!M127</f>
        <v>Juin</v>
      </c>
      <c r="AI135" s="91" t="str">
        <f>'LEGISLATION 2'!L127</f>
        <v>Juin</v>
      </c>
      <c r="AJ135" s="91" t="str">
        <f>'HIDAOA 3'!M127</f>
        <v>Juin</v>
      </c>
      <c r="AK135" s="91" t="str">
        <f>'CLINIQUE 3'!T127</f>
        <v>Juin</v>
      </c>
    </row>
    <row r="136" spans="1:37">
      <c r="A136" s="146">
        <v>121</v>
      </c>
      <c r="B136" s="113" t="s">
        <v>1028</v>
      </c>
      <c r="C136" s="113" t="s">
        <v>2561</v>
      </c>
      <c r="D136" s="163">
        <f>'REPRODUCTION 3'!G128</f>
        <v>13.5</v>
      </c>
      <c r="E136" s="163">
        <f>'RUMINANTS 3'!G128</f>
        <v>8.25</v>
      </c>
      <c r="F136" s="163">
        <f>'TOXICOLOGIE 2'!F128</f>
        <v>0</v>
      </c>
      <c r="G136" s="163">
        <f>'INFECTIEUX 3'!G128</f>
        <v>5.25</v>
      </c>
      <c r="H136" s="163">
        <f>'AVIARE 3'!G128</f>
        <v>17.25</v>
      </c>
      <c r="I136" s="163">
        <f>'EQUINE 3'!G128</f>
        <v>11.25</v>
      </c>
      <c r="J136" s="163">
        <f>'CHIRURGIE 3'!G128</f>
        <v>24</v>
      </c>
      <c r="K136" s="163">
        <f>'LEGISLATION 2'!F128</f>
        <v>26</v>
      </c>
      <c r="L136" s="163">
        <f>'HIDAOA 3'!G128</f>
        <v>18</v>
      </c>
      <c r="M136" s="163">
        <f>'CLINIQUE 3'!N128</f>
        <v>0</v>
      </c>
      <c r="N136" s="148">
        <f t="shared" si="20"/>
        <v>123.5</v>
      </c>
      <c r="O136" s="148">
        <f t="shared" si="21"/>
        <v>4.4107142857142856</v>
      </c>
      <c r="P136" s="146" t="str">
        <f t="shared" si="22"/>
        <v>ajournee</v>
      </c>
      <c r="Q136" s="146" t="str">
        <f t="shared" si="23"/>
        <v>juin</v>
      </c>
      <c r="R136" s="146">
        <f t="shared" si="24"/>
        <v>1</v>
      </c>
      <c r="S136" s="146">
        <f t="shared" si="25"/>
        <v>1</v>
      </c>
      <c r="T136" s="146">
        <f t="shared" si="26"/>
        <v>1</v>
      </c>
      <c r="U136" s="146">
        <f t="shared" si="27"/>
        <v>1</v>
      </c>
      <c r="V136" s="146">
        <f t="shared" si="28"/>
        <v>0</v>
      </c>
      <c r="W136" s="146">
        <f t="shared" si="29"/>
        <v>1</v>
      </c>
      <c r="X136" s="146">
        <f t="shared" si="30"/>
        <v>0</v>
      </c>
      <c r="Y136" s="146">
        <f t="shared" si="31"/>
        <v>0</v>
      </c>
      <c r="Z136" s="146">
        <f t="shared" si="32"/>
        <v>0</v>
      </c>
      <c r="AA136" s="17">
        <f t="shared" si="33"/>
        <v>1</v>
      </c>
      <c r="AB136" s="91" t="str">
        <f>'REPRODUCTION 3'!M128</f>
        <v>Juin</v>
      </c>
      <c r="AC136" s="91" t="str">
        <f>'RUMINANTS 3'!M128</f>
        <v>Juin</v>
      </c>
      <c r="AD136" s="91" t="str">
        <f>'TOXICOLOGIE 2'!L128</f>
        <v>Juin</v>
      </c>
      <c r="AE136" s="91" t="str">
        <f>'INFECTIEUX 3'!M128</f>
        <v>Juin</v>
      </c>
      <c r="AF136" s="91" t="str">
        <f>'AVIARE 3'!M128</f>
        <v>Juin</v>
      </c>
      <c r="AG136" s="91" t="str">
        <f>'EQUINE 3'!M128</f>
        <v>Juin</v>
      </c>
      <c r="AH136" s="91" t="str">
        <f>'CHIRURGIE 3'!M128</f>
        <v>Juin</v>
      </c>
      <c r="AI136" s="91" t="str">
        <f>'LEGISLATION 2'!L128</f>
        <v>Juin</v>
      </c>
      <c r="AJ136" s="91" t="str">
        <f>'HIDAOA 3'!M128</f>
        <v>Juin</v>
      </c>
      <c r="AK136" s="91" t="str">
        <f>'CLINIQUE 3'!T128</f>
        <v>Juin</v>
      </c>
    </row>
    <row r="137" spans="1:37">
      <c r="A137" s="146">
        <v>122</v>
      </c>
      <c r="B137" s="113" t="s">
        <v>1033</v>
      </c>
      <c r="C137" s="113" t="s">
        <v>2562</v>
      </c>
      <c r="D137" s="163">
        <f>'REPRODUCTION 3'!G129</f>
        <v>10.5</v>
      </c>
      <c r="E137" s="163">
        <f>'RUMINANTS 3'!G129</f>
        <v>6</v>
      </c>
      <c r="F137" s="163">
        <f>'TOXICOLOGIE 2'!F129</f>
        <v>0</v>
      </c>
      <c r="G137" s="163">
        <f>'INFECTIEUX 3'!G129</f>
        <v>4.5</v>
      </c>
      <c r="H137" s="163">
        <f>'AVIARE 3'!G129</f>
        <v>18.75</v>
      </c>
      <c r="I137" s="163">
        <f>'EQUINE 3'!G129</f>
        <v>13.875</v>
      </c>
      <c r="J137" s="163">
        <f>'CHIRURGIE 3'!G129</f>
        <v>24</v>
      </c>
      <c r="K137" s="163">
        <f>'LEGISLATION 2'!F129</f>
        <v>26</v>
      </c>
      <c r="L137" s="163">
        <f>'HIDAOA 3'!G129</f>
        <v>20.25</v>
      </c>
      <c r="M137" s="163">
        <f>'CLINIQUE 3'!N129</f>
        <v>0</v>
      </c>
      <c r="N137" s="148">
        <f t="shared" si="20"/>
        <v>123.875</v>
      </c>
      <c r="O137" s="148">
        <f t="shared" si="21"/>
        <v>4.4241071428571432</v>
      </c>
      <c r="P137" s="146" t="str">
        <f t="shared" si="22"/>
        <v>ajournee</v>
      </c>
      <c r="Q137" s="146" t="str">
        <f t="shared" si="23"/>
        <v>juin</v>
      </c>
      <c r="R137" s="146">
        <f t="shared" si="24"/>
        <v>1</v>
      </c>
      <c r="S137" s="146">
        <f t="shared" si="25"/>
        <v>1</v>
      </c>
      <c r="T137" s="146">
        <f t="shared" si="26"/>
        <v>1</v>
      </c>
      <c r="U137" s="146">
        <f t="shared" si="27"/>
        <v>1</v>
      </c>
      <c r="V137" s="146">
        <f t="shared" si="28"/>
        <v>0</v>
      </c>
      <c r="W137" s="146">
        <f t="shared" si="29"/>
        <v>1</v>
      </c>
      <c r="X137" s="146">
        <f t="shared" si="30"/>
        <v>0</v>
      </c>
      <c r="Y137" s="146">
        <f t="shared" si="31"/>
        <v>0</v>
      </c>
      <c r="Z137" s="146">
        <f t="shared" si="32"/>
        <v>0</v>
      </c>
      <c r="AA137" s="17">
        <f t="shared" si="33"/>
        <v>1</v>
      </c>
      <c r="AB137" s="91" t="str">
        <f>'REPRODUCTION 3'!M129</f>
        <v>Juin</v>
      </c>
      <c r="AC137" s="91" t="str">
        <f>'RUMINANTS 3'!M129</f>
        <v>Juin</v>
      </c>
      <c r="AD137" s="91" t="str">
        <f>'TOXICOLOGIE 2'!L129</f>
        <v>Juin</v>
      </c>
      <c r="AE137" s="91" t="str">
        <f>'INFECTIEUX 3'!M129</f>
        <v>Juin</v>
      </c>
      <c r="AF137" s="91" t="str">
        <f>'AVIARE 3'!M129</f>
        <v>Juin</v>
      </c>
      <c r="AG137" s="91" t="str">
        <f>'EQUINE 3'!M129</f>
        <v>Juin</v>
      </c>
      <c r="AH137" s="91" t="str">
        <f>'CHIRURGIE 3'!M129</f>
        <v>Juin</v>
      </c>
      <c r="AI137" s="91" t="str">
        <f>'LEGISLATION 2'!L129</f>
        <v>Juin</v>
      </c>
      <c r="AJ137" s="91" t="str">
        <f>'HIDAOA 3'!M129</f>
        <v>Juin</v>
      </c>
      <c r="AK137" s="91" t="str">
        <f>'CLINIQUE 3'!T129</f>
        <v>Juin</v>
      </c>
    </row>
    <row r="138" spans="1:37">
      <c r="A138" s="146">
        <v>123</v>
      </c>
      <c r="B138" s="113" t="s">
        <v>2563</v>
      </c>
      <c r="C138" s="113" t="s">
        <v>2522</v>
      </c>
      <c r="D138" s="163">
        <f>'REPRODUCTION 3'!G130</f>
        <v>24</v>
      </c>
      <c r="E138" s="163">
        <f>'RUMINANTS 3'!G130</f>
        <v>12.75</v>
      </c>
      <c r="F138" s="163">
        <f>'TOXICOLOGIE 2'!F130</f>
        <v>0</v>
      </c>
      <c r="G138" s="163">
        <f>'INFECTIEUX 3'!G130</f>
        <v>2.25</v>
      </c>
      <c r="H138" s="163">
        <f>'AVIARE 3'!G130</f>
        <v>15.75</v>
      </c>
      <c r="I138" s="163">
        <f>'EQUINE 3'!G130</f>
        <v>8.25</v>
      </c>
      <c r="J138" s="163">
        <f>'CHIRURGIE 3'!G130</f>
        <v>24</v>
      </c>
      <c r="K138" s="163">
        <f>'LEGISLATION 2'!F130</f>
        <v>8</v>
      </c>
      <c r="L138" s="163">
        <f>'HIDAOA 3'!G130</f>
        <v>14.25</v>
      </c>
      <c r="M138" s="163">
        <f>'CLINIQUE 3'!N130</f>
        <v>0</v>
      </c>
      <c r="N138" s="148">
        <f t="shared" si="20"/>
        <v>109.25</v>
      </c>
      <c r="O138" s="148">
        <f t="shared" si="21"/>
        <v>3.9017857142857144</v>
      </c>
      <c r="P138" s="146" t="str">
        <f t="shared" si="22"/>
        <v>ajournee</v>
      </c>
      <c r="Q138" s="146" t="str">
        <f t="shared" si="23"/>
        <v>juin</v>
      </c>
      <c r="R138" s="146">
        <f t="shared" si="24"/>
        <v>0</v>
      </c>
      <c r="S138" s="146">
        <f t="shared" si="25"/>
        <v>1</v>
      </c>
      <c r="T138" s="146">
        <f t="shared" si="26"/>
        <v>1</v>
      </c>
      <c r="U138" s="146">
        <f t="shared" si="27"/>
        <v>1</v>
      </c>
      <c r="V138" s="146">
        <f t="shared" si="28"/>
        <v>0</v>
      </c>
      <c r="W138" s="146">
        <f t="shared" si="29"/>
        <v>1</v>
      </c>
      <c r="X138" s="146">
        <f t="shared" si="30"/>
        <v>0</v>
      </c>
      <c r="Y138" s="146">
        <f t="shared" si="31"/>
        <v>1</v>
      </c>
      <c r="Z138" s="146">
        <f t="shared" si="32"/>
        <v>1</v>
      </c>
      <c r="AA138" s="17">
        <f t="shared" si="33"/>
        <v>1</v>
      </c>
      <c r="AB138" s="91" t="str">
        <f>'REPRODUCTION 3'!M130</f>
        <v>Juin</v>
      </c>
      <c r="AC138" s="91" t="str">
        <f>'RUMINANTS 3'!M130</f>
        <v>Juin</v>
      </c>
      <c r="AD138" s="91" t="str">
        <f>'TOXICOLOGIE 2'!L130</f>
        <v>Juin</v>
      </c>
      <c r="AE138" s="91" t="str">
        <f>'INFECTIEUX 3'!M130</f>
        <v>Juin</v>
      </c>
      <c r="AF138" s="91" t="str">
        <f>'AVIARE 3'!M130</f>
        <v>Juin</v>
      </c>
      <c r="AG138" s="91" t="str">
        <f>'EQUINE 3'!M130</f>
        <v>Juin</v>
      </c>
      <c r="AH138" s="91" t="str">
        <f>'CHIRURGIE 3'!M130</f>
        <v>Juin</v>
      </c>
      <c r="AI138" s="91" t="str">
        <f>'LEGISLATION 2'!L130</f>
        <v>Juin</v>
      </c>
      <c r="AJ138" s="91" t="str">
        <f>'HIDAOA 3'!M130</f>
        <v>Juin</v>
      </c>
      <c r="AK138" s="91" t="str">
        <f>'CLINIQUE 3'!T130</f>
        <v>Juin</v>
      </c>
    </row>
    <row r="139" spans="1:37">
      <c r="A139" s="146">
        <v>124</v>
      </c>
      <c r="B139" s="113" t="s">
        <v>2564</v>
      </c>
      <c r="C139" s="113" t="s">
        <v>2509</v>
      </c>
      <c r="D139" s="163">
        <f>'REPRODUCTION 3'!G131</f>
        <v>17.25</v>
      </c>
      <c r="E139" s="163">
        <f>'RUMINANTS 3'!G131</f>
        <v>20.25</v>
      </c>
      <c r="F139" s="163">
        <f>'TOXICOLOGIE 2'!F131</f>
        <v>0</v>
      </c>
      <c r="G139" s="163">
        <f>'INFECTIEUX 3'!G131</f>
        <v>21</v>
      </c>
      <c r="H139" s="163">
        <f>'AVIARE 3'!G131</f>
        <v>18.75</v>
      </c>
      <c r="I139" s="163">
        <f>'EQUINE 3'!G131</f>
        <v>22.5</v>
      </c>
      <c r="J139" s="163">
        <f>'CHIRURGIE 3'!G131</f>
        <v>24</v>
      </c>
      <c r="K139" s="163">
        <f>'LEGISLATION 2'!F131</f>
        <v>24</v>
      </c>
      <c r="L139" s="163">
        <f>'HIDAOA 3'!G131</f>
        <v>28.125</v>
      </c>
      <c r="M139" s="163">
        <f>'CLINIQUE 3'!N131</f>
        <v>0</v>
      </c>
      <c r="N139" s="148">
        <f t="shared" si="20"/>
        <v>175.875</v>
      </c>
      <c r="O139" s="148">
        <f t="shared" si="21"/>
        <v>6.28125</v>
      </c>
      <c r="P139" s="146" t="str">
        <f t="shared" si="22"/>
        <v>ajournee</v>
      </c>
      <c r="Q139" s="146" t="str">
        <f t="shared" si="23"/>
        <v>juin</v>
      </c>
      <c r="R139" s="146">
        <f t="shared" si="24"/>
        <v>0</v>
      </c>
      <c r="S139" s="146">
        <f t="shared" si="25"/>
        <v>0</v>
      </c>
      <c r="T139" s="146">
        <f t="shared" si="26"/>
        <v>1</v>
      </c>
      <c r="U139" s="146">
        <f t="shared" si="27"/>
        <v>0</v>
      </c>
      <c r="V139" s="146">
        <f t="shared" si="28"/>
        <v>0</v>
      </c>
      <c r="W139" s="146">
        <f t="shared" si="29"/>
        <v>0</v>
      </c>
      <c r="X139" s="146">
        <f t="shared" si="30"/>
        <v>0</v>
      </c>
      <c r="Y139" s="146">
        <f t="shared" si="31"/>
        <v>0</v>
      </c>
      <c r="Z139" s="146">
        <f t="shared" si="32"/>
        <v>0</v>
      </c>
      <c r="AA139" s="17">
        <f t="shared" si="33"/>
        <v>1</v>
      </c>
      <c r="AB139" s="91" t="str">
        <f>'REPRODUCTION 3'!M131</f>
        <v>Juin</v>
      </c>
      <c r="AC139" s="91" t="str">
        <f>'RUMINANTS 3'!M131</f>
        <v>Juin</v>
      </c>
      <c r="AD139" s="91" t="str">
        <f>'TOXICOLOGIE 2'!L131</f>
        <v>Juin</v>
      </c>
      <c r="AE139" s="91" t="str">
        <f>'INFECTIEUX 3'!M131</f>
        <v>Juin</v>
      </c>
      <c r="AF139" s="91" t="str">
        <f>'AVIARE 3'!M131</f>
        <v>Juin</v>
      </c>
      <c r="AG139" s="91" t="str">
        <f>'EQUINE 3'!M131</f>
        <v>Juin</v>
      </c>
      <c r="AH139" s="91" t="str">
        <f>'CHIRURGIE 3'!M131</f>
        <v>Juin</v>
      </c>
      <c r="AI139" s="91" t="str">
        <f>'LEGISLATION 2'!L131</f>
        <v>Juin</v>
      </c>
      <c r="AJ139" s="91" t="str">
        <f>'HIDAOA 3'!M131</f>
        <v>Juin</v>
      </c>
      <c r="AK139" s="91" t="str">
        <f>'CLINIQUE 3'!T131</f>
        <v>Juin</v>
      </c>
    </row>
    <row r="140" spans="1:37">
      <c r="A140" s="146">
        <v>125</v>
      </c>
      <c r="B140" s="113" t="s">
        <v>1050</v>
      </c>
      <c r="C140" s="113" t="s">
        <v>2565</v>
      </c>
      <c r="D140" s="163">
        <f>'REPRODUCTION 3'!G132</f>
        <v>1.5</v>
      </c>
      <c r="E140" s="163">
        <f>'RUMINANTS 3'!G132</f>
        <v>8.25</v>
      </c>
      <c r="F140" s="163">
        <f>'TOXICOLOGIE 2'!F132</f>
        <v>0</v>
      </c>
      <c r="G140" s="163">
        <f>'INFECTIEUX 3'!G132</f>
        <v>2.25</v>
      </c>
      <c r="H140" s="163">
        <f>'AVIARE 3'!G132</f>
        <v>12</v>
      </c>
      <c r="I140" s="163">
        <f>'EQUINE 3'!G132</f>
        <v>10.5</v>
      </c>
      <c r="J140" s="163">
        <f>'CHIRURGIE 3'!G132</f>
        <v>9</v>
      </c>
      <c r="K140" s="163">
        <f>'LEGISLATION 2'!F132</f>
        <v>18</v>
      </c>
      <c r="L140" s="163">
        <f>'HIDAOA 3'!G132</f>
        <v>15</v>
      </c>
      <c r="M140" s="163">
        <f>'CLINIQUE 3'!N132</f>
        <v>0</v>
      </c>
      <c r="N140" s="148">
        <f t="shared" si="20"/>
        <v>76.5</v>
      </c>
      <c r="O140" s="148">
        <f t="shared" si="21"/>
        <v>2.7321428571428572</v>
      </c>
      <c r="P140" s="146" t="str">
        <f t="shared" si="22"/>
        <v>ajournee</v>
      </c>
      <c r="Q140" s="146" t="str">
        <f t="shared" si="23"/>
        <v>juin</v>
      </c>
      <c r="R140" s="146">
        <f t="shared" si="24"/>
        <v>1</v>
      </c>
      <c r="S140" s="146">
        <f t="shared" si="25"/>
        <v>1</v>
      </c>
      <c r="T140" s="146">
        <f t="shared" si="26"/>
        <v>1</v>
      </c>
      <c r="U140" s="146">
        <f t="shared" si="27"/>
        <v>1</v>
      </c>
      <c r="V140" s="146">
        <f t="shared" si="28"/>
        <v>1</v>
      </c>
      <c r="W140" s="146">
        <f t="shared" si="29"/>
        <v>1</v>
      </c>
      <c r="X140" s="146">
        <f t="shared" si="30"/>
        <v>1</v>
      </c>
      <c r="Y140" s="146">
        <f t="shared" si="31"/>
        <v>0</v>
      </c>
      <c r="Z140" s="146">
        <f t="shared" si="32"/>
        <v>0</v>
      </c>
      <c r="AA140" s="17">
        <f t="shared" si="33"/>
        <v>1</v>
      </c>
      <c r="AB140" s="91" t="str">
        <f>'REPRODUCTION 3'!M132</f>
        <v>Juin</v>
      </c>
      <c r="AC140" s="91" t="str">
        <f>'RUMINANTS 3'!M132</f>
        <v>Juin</v>
      </c>
      <c r="AD140" s="91" t="str">
        <f>'TOXICOLOGIE 2'!L132</f>
        <v>Juin</v>
      </c>
      <c r="AE140" s="91" t="str">
        <f>'INFECTIEUX 3'!M132</f>
        <v>Juin</v>
      </c>
      <c r="AF140" s="91" t="str">
        <f>'AVIARE 3'!M132</f>
        <v>Juin</v>
      </c>
      <c r="AG140" s="91" t="str">
        <f>'EQUINE 3'!M132</f>
        <v>Juin</v>
      </c>
      <c r="AH140" s="91" t="str">
        <f>'CHIRURGIE 3'!M132</f>
        <v>Juin</v>
      </c>
      <c r="AI140" s="91" t="str">
        <f>'LEGISLATION 2'!L132</f>
        <v>Juin</v>
      </c>
      <c r="AJ140" s="91" t="str">
        <f>'HIDAOA 3'!M132</f>
        <v>Juin</v>
      </c>
      <c r="AK140" s="91" t="str">
        <f>'CLINIQUE 3'!T132</f>
        <v>Juin</v>
      </c>
    </row>
    <row r="141" spans="1:37">
      <c r="A141" s="146">
        <v>126</v>
      </c>
      <c r="B141" s="113" t="s">
        <v>2566</v>
      </c>
      <c r="C141" s="113" t="s">
        <v>2567</v>
      </c>
      <c r="D141" s="163">
        <f>'REPRODUCTION 3'!G133</f>
        <v>12</v>
      </c>
      <c r="E141" s="163">
        <f>'RUMINANTS 3'!G133</f>
        <v>15</v>
      </c>
      <c r="F141" s="163">
        <f>'TOXICOLOGIE 2'!F133</f>
        <v>0</v>
      </c>
      <c r="G141" s="163">
        <f>'INFECTIEUX 3'!G133</f>
        <v>1.5</v>
      </c>
      <c r="H141" s="163">
        <f>'AVIARE 3'!G133</f>
        <v>13.5</v>
      </c>
      <c r="I141" s="163">
        <f>'EQUINE 3'!G133</f>
        <v>10.125</v>
      </c>
      <c r="J141" s="163">
        <f>'CHIRURGIE 3'!G133</f>
        <v>18</v>
      </c>
      <c r="K141" s="163">
        <f>'LEGISLATION 2'!F133</f>
        <v>16</v>
      </c>
      <c r="L141" s="163">
        <f>'HIDAOA 3'!G133</f>
        <v>15.75</v>
      </c>
      <c r="M141" s="163">
        <f>'CLINIQUE 3'!N133</f>
        <v>0</v>
      </c>
      <c r="N141" s="148">
        <f t="shared" si="20"/>
        <v>101.875</v>
      </c>
      <c r="O141" s="148">
        <f t="shared" si="21"/>
        <v>3.6383928571428572</v>
      </c>
      <c r="P141" s="146" t="str">
        <f t="shared" si="22"/>
        <v>ajournee</v>
      </c>
      <c r="Q141" s="146" t="str">
        <f t="shared" si="23"/>
        <v>juin</v>
      </c>
      <c r="R141" s="146">
        <f t="shared" si="24"/>
        <v>1</v>
      </c>
      <c r="S141" s="146">
        <f t="shared" si="25"/>
        <v>0</v>
      </c>
      <c r="T141" s="146">
        <f t="shared" si="26"/>
        <v>1</v>
      </c>
      <c r="U141" s="146">
        <f t="shared" si="27"/>
        <v>1</v>
      </c>
      <c r="V141" s="146">
        <f t="shared" si="28"/>
        <v>1</v>
      </c>
      <c r="W141" s="146">
        <f t="shared" si="29"/>
        <v>1</v>
      </c>
      <c r="X141" s="146">
        <f t="shared" si="30"/>
        <v>0</v>
      </c>
      <c r="Y141" s="146">
        <f t="shared" si="31"/>
        <v>0</v>
      </c>
      <c r="Z141" s="146">
        <f t="shared" si="32"/>
        <v>0</v>
      </c>
      <c r="AA141" s="17">
        <f t="shared" si="33"/>
        <v>1</v>
      </c>
      <c r="AB141" s="91" t="str">
        <f>'REPRODUCTION 3'!M133</f>
        <v>Juin</v>
      </c>
      <c r="AC141" s="91" t="str">
        <f>'RUMINANTS 3'!M133</f>
        <v>Juin</v>
      </c>
      <c r="AD141" s="91" t="str">
        <f>'TOXICOLOGIE 2'!L133</f>
        <v>Juin</v>
      </c>
      <c r="AE141" s="91" t="str">
        <f>'INFECTIEUX 3'!M133</f>
        <v>Juin</v>
      </c>
      <c r="AF141" s="91" t="str">
        <f>'AVIARE 3'!M133</f>
        <v>Juin</v>
      </c>
      <c r="AG141" s="91" t="str">
        <f>'EQUINE 3'!M133</f>
        <v>Juin</v>
      </c>
      <c r="AH141" s="91" t="str">
        <f>'CHIRURGIE 3'!M133</f>
        <v>Juin</v>
      </c>
      <c r="AI141" s="91" t="str">
        <f>'LEGISLATION 2'!L133</f>
        <v>Juin</v>
      </c>
      <c r="AJ141" s="91" t="str">
        <f>'HIDAOA 3'!M133</f>
        <v>Juin</v>
      </c>
      <c r="AK141" s="91" t="str">
        <f>'CLINIQUE 3'!T133</f>
        <v>Juin</v>
      </c>
    </row>
    <row r="142" spans="1:37">
      <c r="A142" s="146">
        <v>127</v>
      </c>
      <c r="B142" s="113" t="s">
        <v>196</v>
      </c>
      <c r="C142" s="113" t="s">
        <v>2568</v>
      </c>
      <c r="D142" s="163">
        <f>'REPRODUCTION 3'!G134</f>
        <v>17.25</v>
      </c>
      <c r="E142" s="163">
        <f>'RUMINANTS 3'!G134</f>
        <v>7.5</v>
      </c>
      <c r="F142" s="163">
        <f>'TOXICOLOGIE 2'!F134</f>
        <v>0</v>
      </c>
      <c r="G142" s="163">
        <f>'INFECTIEUX 3'!G134</f>
        <v>12.75</v>
      </c>
      <c r="H142" s="163">
        <f>'AVIARE 3'!G134</f>
        <v>12</v>
      </c>
      <c r="I142" s="163">
        <f>'EQUINE 3'!G134</f>
        <v>10.5</v>
      </c>
      <c r="J142" s="163">
        <f>'CHIRURGIE 3'!G134</f>
        <v>16.5</v>
      </c>
      <c r="K142" s="163">
        <f>'LEGISLATION 2'!F134</f>
        <v>26</v>
      </c>
      <c r="L142" s="163">
        <f>'HIDAOA 3'!G134</f>
        <v>15.75</v>
      </c>
      <c r="M142" s="163">
        <f>'CLINIQUE 3'!N134</f>
        <v>0</v>
      </c>
      <c r="N142" s="148">
        <f t="shared" si="20"/>
        <v>118.25</v>
      </c>
      <c r="O142" s="148">
        <f t="shared" si="21"/>
        <v>4.2232142857142856</v>
      </c>
      <c r="P142" s="146" t="str">
        <f t="shared" si="22"/>
        <v>ajournee</v>
      </c>
      <c r="Q142" s="146" t="str">
        <f t="shared" si="23"/>
        <v>juin</v>
      </c>
      <c r="R142" s="146">
        <f t="shared" si="24"/>
        <v>0</v>
      </c>
      <c r="S142" s="146">
        <f t="shared" si="25"/>
        <v>1</v>
      </c>
      <c r="T142" s="146">
        <f t="shared" si="26"/>
        <v>1</v>
      </c>
      <c r="U142" s="146">
        <f t="shared" si="27"/>
        <v>1</v>
      </c>
      <c r="V142" s="146">
        <f t="shared" si="28"/>
        <v>1</v>
      </c>
      <c r="W142" s="146">
        <f t="shared" si="29"/>
        <v>1</v>
      </c>
      <c r="X142" s="146">
        <f t="shared" si="30"/>
        <v>0</v>
      </c>
      <c r="Y142" s="146">
        <f t="shared" si="31"/>
        <v>0</v>
      </c>
      <c r="Z142" s="146">
        <f t="shared" si="32"/>
        <v>0</v>
      </c>
      <c r="AA142" s="17">
        <f t="shared" si="33"/>
        <v>1</v>
      </c>
      <c r="AB142" s="91" t="str">
        <f>'REPRODUCTION 3'!M134</f>
        <v>Juin</v>
      </c>
      <c r="AC142" s="91" t="str">
        <f>'RUMINANTS 3'!M134</f>
        <v>Juin</v>
      </c>
      <c r="AD142" s="91" t="str">
        <f>'TOXICOLOGIE 2'!L134</f>
        <v>Juin</v>
      </c>
      <c r="AE142" s="91" t="str">
        <f>'INFECTIEUX 3'!M134</f>
        <v>Juin</v>
      </c>
      <c r="AF142" s="91" t="str">
        <f>'AVIARE 3'!M134</f>
        <v>Juin</v>
      </c>
      <c r="AG142" s="91" t="str">
        <f>'EQUINE 3'!M134</f>
        <v>Juin</v>
      </c>
      <c r="AH142" s="91" t="str">
        <f>'CHIRURGIE 3'!M134</f>
        <v>Juin</v>
      </c>
      <c r="AI142" s="91" t="str">
        <f>'LEGISLATION 2'!L134</f>
        <v>Juin</v>
      </c>
      <c r="AJ142" s="91" t="str">
        <f>'HIDAOA 3'!M134</f>
        <v>Juin</v>
      </c>
      <c r="AK142" s="91" t="str">
        <f>'CLINIQUE 3'!T134</f>
        <v>Juin</v>
      </c>
    </row>
    <row r="143" spans="1:37">
      <c r="A143" s="146">
        <v>128</v>
      </c>
      <c r="B143" s="113" t="s">
        <v>2569</v>
      </c>
      <c r="C143" s="113" t="s">
        <v>2473</v>
      </c>
      <c r="D143" s="163">
        <f>'REPRODUCTION 3'!G135</f>
        <v>2.25</v>
      </c>
      <c r="E143" s="163">
        <f>'RUMINANTS 3'!G135</f>
        <v>8.25</v>
      </c>
      <c r="F143" s="163">
        <f>'TOXICOLOGIE 2'!F135</f>
        <v>0</v>
      </c>
      <c r="G143" s="163">
        <f>'INFECTIEUX 3'!G135</f>
        <v>1.875</v>
      </c>
      <c r="H143" s="163">
        <f>'AVIARE 3'!G135</f>
        <v>18.75</v>
      </c>
      <c r="I143" s="163">
        <f>'EQUINE 3'!G135</f>
        <v>6</v>
      </c>
      <c r="J143" s="163">
        <f>'CHIRURGIE 3'!G135</f>
        <v>7.5</v>
      </c>
      <c r="K143" s="163">
        <f>'LEGISLATION 2'!F135</f>
        <v>10</v>
      </c>
      <c r="L143" s="163">
        <f>'HIDAOA 3'!G135</f>
        <v>14.25</v>
      </c>
      <c r="M143" s="163">
        <f>'CLINIQUE 3'!N135</f>
        <v>0</v>
      </c>
      <c r="N143" s="148">
        <f t="shared" si="20"/>
        <v>68.875</v>
      </c>
      <c r="O143" s="148">
        <f t="shared" si="21"/>
        <v>2.4598214285714284</v>
      </c>
      <c r="P143" s="146" t="str">
        <f t="shared" si="22"/>
        <v>ajournee</v>
      </c>
      <c r="Q143" s="146" t="str">
        <f t="shared" si="23"/>
        <v>juin</v>
      </c>
      <c r="R143" s="146">
        <f t="shared" si="24"/>
        <v>1</v>
      </c>
      <c r="S143" s="146">
        <f t="shared" si="25"/>
        <v>1</v>
      </c>
      <c r="T143" s="146">
        <f t="shared" si="26"/>
        <v>1</v>
      </c>
      <c r="U143" s="146">
        <f t="shared" si="27"/>
        <v>1</v>
      </c>
      <c r="V143" s="146">
        <f t="shared" si="28"/>
        <v>0</v>
      </c>
      <c r="W143" s="146">
        <f t="shared" si="29"/>
        <v>1</v>
      </c>
      <c r="X143" s="146">
        <f t="shared" si="30"/>
        <v>1</v>
      </c>
      <c r="Y143" s="146">
        <f t="shared" si="31"/>
        <v>0</v>
      </c>
      <c r="Z143" s="146">
        <f t="shared" si="32"/>
        <v>1</v>
      </c>
      <c r="AA143" s="17">
        <f t="shared" si="33"/>
        <v>1</v>
      </c>
      <c r="AB143" s="91" t="str">
        <f>'REPRODUCTION 3'!M135</f>
        <v>Juin</v>
      </c>
      <c r="AC143" s="91" t="str">
        <f>'RUMINANTS 3'!M135</f>
        <v>Juin</v>
      </c>
      <c r="AD143" s="91" t="str">
        <f>'TOXICOLOGIE 2'!L135</f>
        <v>Juin</v>
      </c>
      <c r="AE143" s="91" t="str">
        <f>'INFECTIEUX 3'!M135</f>
        <v>Juin</v>
      </c>
      <c r="AF143" s="91" t="str">
        <f>'AVIARE 3'!M135</f>
        <v>Juin</v>
      </c>
      <c r="AG143" s="91" t="str">
        <f>'EQUINE 3'!M135</f>
        <v>Juin</v>
      </c>
      <c r="AH143" s="91" t="str">
        <f>'CHIRURGIE 3'!M135</f>
        <v>Juin</v>
      </c>
      <c r="AI143" s="91" t="str">
        <f>'LEGISLATION 2'!L135</f>
        <v>Juin</v>
      </c>
      <c r="AJ143" s="91" t="str">
        <f>'HIDAOA 3'!M135</f>
        <v>Juin</v>
      </c>
      <c r="AK143" s="91" t="str">
        <f>'CLINIQUE 3'!T135</f>
        <v>Juin</v>
      </c>
    </row>
    <row r="144" spans="1:37">
      <c r="A144" s="146">
        <v>129</v>
      </c>
      <c r="B144" s="113" t="s">
        <v>200</v>
      </c>
      <c r="C144" s="113" t="s">
        <v>2570</v>
      </c>
      <c r="D144" s="163">
        <f>'REPRODUCTION 3'!G136</f>
        <v>15.75</v>
      </c>
      <c r="E144" s="163">
        <f>'RUMINANTS 3'!G136</f>
        <v>7.5</v>
      </c>
      <c r="F144" s="163">
        <f>'TOXICOLOGIE 2'!F136</f>
        <v>0</v>
      </c>
      <c r="G144" s="163">
        <f>'INFECTIEUX 3'!G136</f>
        <v>3.375</v>
      </c>
      <c r="H144" s="163">
        <f>'AVIARE 3'!G136</f>
        <v>17.25</v>
      </c>
      <c r="I144" s="163">
        <f>'EQUINE 3'!G136</f>
        <v>3</v>
      </c>
      <c r="J144" s="163">
        <f>'CHIRURGIE 3'!G136</f>
        <v>13.5</v>
      </c>
      <c r="K144" s="163">
        <f>'LEGISLATION 2'!F136</f>
        <v>16</v>
      </c>
      <c r="L144" s="163">
        <f>'HIDAOA 3'!G136</f>
        <v>16.5</v>
      </c>
      <c r="M144" s="163">
        <f>'CLINIQUE 3'!N136</f>
        <v>0</v>
      </c>
      <c r="N144" s="148">
        <f t="shared" si="20"/>
        <v>92.875</v>
      </c>
      <c r="O144" s="148">
        <f t="shared" si="21"/>
        <v>3.3169642857142856</v>
      </c>
      <c r="P144" s="146" t="str">
        <f t="shared" si="22"/>
        <v>ajournee</v>
      </c>
      <c r="Q144" s="146" t="str">
        <f t="shared" si="23"/>
        <v>juin</v>
      </c>
      <c r="R144" s="146">
        <f t="shared" si="24"/>
        <v>0</v>
      </c>
      <c r="S144" s="146">
        <f t="shared" si="25"/>
        <v>1</v>
      </c>
      <c r="T144" s="146">
        <f t="shared" si="26"/>
        <v>1</v>
      </c>
      <c r="U144" s="146">
        <f t="shared" si="27"/>
        <v>1</v>
      </c>
      <c r="V144" s="146">
        <f t="shared" si="28"/>
        <v>0</v>
      </c>
      <c r="W144" s="146">
        <f t="shared" si="29"/>
        <v>1</v>
      </c>
      <c r="X144" s="146">
        <f t="shared" si="30"/>
        <v>1</v>
      </c>
      <c r="Y144" s="146">
        <f t="shared" si="31"/>
        <v>0</v>
      </c>
      <c r="Z144" s="146">
        <f t="shared" si="32"/>
        <v>0</v>
      </c>
      <c r="AA144" s="17">
        <f t="shared" si="33"/>
        <v>1</v>
      </c>
      <c r="AB144" s="91" t="str">
        <f>'REPRODUCTION 3'!M136</f>
        <v>Juin</v>
      </c>
      <c r="AC144" s="91" t="str">
        <f>'RUMINANTS 3'!M136</f>
        <v>Juin</v>
      </c>
      <c r="AD144" s="91" t="str">
        <f>'TOXICOLOGIE 2'!L136</f>
        <v>Juin</v>
      </c>
      <c r="AE144" s="91" t="str">
        <f>'INFECTIEUX 3'!M136</f>
        <v>Juin</v>
      </c>
      <c r="AF144" s="91" t="str">
        <f>'AVIARE 3'!M136</f>
        <v>Juin</v>
      </c>
      <c r="AG144" s="91" t="str">
        <f>'EQUINE 3'!M136</f>
        <v>Juin</v>
      </c>
      <c r="AH144" s="91" t="str">
        <f>'CHIRURGIE 3'!M136</f>
        <v>Juin</v>
      </c>
      <c r="AI144" s="91" t="str">
        <f>'LEGISLATION 2'!L136</f>
        <v>Juin</v>
      </c>
      <c r="AJ144" s="91" t="str">
        <f>'HIDAOA 3'!M136</f>
        <v>Juin</v>
      </c>
      <c r="AK144" s="91" t="str">
        <f>'CLINIQUE 3'!T136</f>
        <v>Juin</v>
      </c>
    </row>
    <row r="145" spans="1:37">
      <c r="A145" s="146">
        <v>130</v>
      </c>
      <c r="B145" s="113" t="s">
        <v>1068</v>
      </c>
      <c r="C145" s="113" t="s">
        <v>2571</v>
      </c>
      <c r="D145" s="163">
        <f>'REPRODUCTION 3'!G137</f>
        <v>19.5</v>
      </c>
      <c r="E145" s="163">
        <f>'RUMINANTS 3'!G137</f>
        <v>10.5</v>
      </c>
      <c r="F145" s="163">
        <f>'TOXICOLOGIE 2'!F137</f>
        <v>0</v>
      </c>
      <c r="G145" s="163">
        <f>'INFECTIEUX 3'!G137</f>
        <v>9</v>
      </c>
      <c r="H145" s="163">
        <f>'AVIARE 3'!G137</f>
        <v>13.5</v>
      </c>
      <c r="I145" s="163">
        <f>'EQUINE 3'!G137</f>
        <v>13.125</v>
      </c>
      <c r="J145" s="163">
        <f>'CHIRURGIE 3'!G137</f>
        <v>22.5</v>
      </c>
      <c r="K145" s="163">
        <f>'LEGISLATION 2'!F137</f>
        <v>30</v>
      </c>
      <c r="L145" s="163">
        <f>'HIDAOA 3'!G137</f>
        <v>12.75</v>
      </c>
      <c r="M145" s="163">
        <f>'CLINIQUE 3'!N137</f>
        <v>0</v>
      </c>
      <c r="N145" s="148">
        <f t="shared" ref="N145:N208" si="34">SUM(D145:M145)</f>
        <v>130.875</v>
      </c>
      <c r="O145" s="148">
        <f t="shared" ref="O145:O208" si="35">N145/28</f>
        <v>4.6741071428571432</v>
      </c>
      <c r="P145" s="146" t="str">
        <f t="shared" ref="P145:P208" si="36">IF(OR(D145="exclus",E145="exclus",F145="exclus",G145="exclus",H145="exclus",I145="exclus",J145="exclus",K145="exclus",L145="exclus",M145="exclus"),"exclus",IF(AND(SUM(R145:AA145)=0,ROUND(O145,3)&gt;=10),"admis","ajournee"))</f>
        <v>ajournee</v>
      </c>
      <c r="Q145" s="146" t="str">
        <f t="shared" ref="Q145:Q208" si="37">IF(COUNTIF(AB145:AK145,"=Rattrapage")&gt;0,"Rattrapage",IF(COUNTIF(AB145:AK145,"=Synthèse")&gt;0,"Synthèse","juin"))</f>
        <v>juin</v>
      </c>
      <c r="R145" s="146">
        <f t="shared" ref="R145:R208" si="38">IF(D145&lt;15,1,0)</f>
        <v>0</v>
      </c>
      <c r="S145" s="146">
        <f t="shared" ref="S145:S208" si="39">IF(E145&lt;15,1,0)</f>
        <v>1</v>
      </c>
      <c r="T145" s="146">
        <f t="shared" ref="T145:T208" si="40">IF(F145&lt;10,1,0)</f>
        <v>1</v>
      </c>
      <c r="U145" s="146">
        <f t="shared" ref="U145:U208" si="41">IF(G145&lt;15,1,0)</f>
        <v>1</v>
      </c>
      <c r="V145" s="146">
        <f t="shared" ref="V145:V208" si="42">IF(H145&lt;15,1,0)</f>
        <v>1</v>
      </c>
      <c r="W145" s="146">
        <f t="shared" ref="W145:W208" si="43">IF(I145&lt;15,1,0)</f>
        <v>1</v>
      </c>
      <c r="X145" s="146">
        <f t="shared" ref="X145:X208" si="44">IF(J145&lt;15,1,0)</f>
        <v>0</v>
      </c>
      <c r="Y145" s="146">
        <f t="shared" ref="Y145:Y208" si="45">IF(K145&lt;10,1,0)</f>
        <v>0</v>
      </c>
      <c r="Z145" s="146">
        <f t="shared" ref="Z145:Z208" si="46">IF(L145&lt;15,1,0)</f>
        <v>1</v>
      </c>
      <c r="AA145" s="17">
        <f t="shared" ref="AA145:AA208" si="47">IF(M145&lt;15,1,0)</f>
        <v>1</v>
      </c>
      <c r="AB145" s="91" t="str">
        <f>'REPRODUCTION 3'!M137</f>
        <v>Juin</v>
      </c>
      <c r="AC145" s="91" t="str">
        <f>'RUMINANTS 3'!M137</f>
        <v>Juin</v>
      </c>
      <c r="AD145" s="91" t="str">
        <f>'TOXICOLOGIE 2'!L137</f>
        <v>Juin</v>
      </c>
      <c r="AE145" s="91" t="str">
        <f>'INFECTIEUX 3'!M137</f>
        <v>Juin</v>
      </c>
      <c r="AF145" s="91" t="str">
        <f>'AVIARE 3'!M137</f>
        <v>Juin</v>
      </c>
      <c r="AG145" s="91" t="str">
        <f>'EQUINE 3'!M137</f>
        <v>Juin</v>
      </c>
      <c r="AH145" s="91" t="str">
        <f>'CHIRURGIE 3'!M137</f>
        <v>Juin</v>
      </c>
      <c r="AI145" s="91" t="str">
        <f>'LEGISLATION 2'!L137</f>
        <v>Juin</v>
      </c>
      <c r="AJ145" s="91" t="str">
        <f>'HIDAOA 3'!M137</f>
        <v>Juin</v>
      </c>
      <c r="AK145" s="91" t="str">
        <f>'CLINIQUE 3'!T137</f>
        <v>Juin</v>
      </c>
    </row>
    <row r="146" spans="1:37">
      <c r="A146" s="146">
        <v>131</v>
      </c>
      <c r="B146" s="113" t="s">
        <v>1072</v>
      </c>
      <c r="C146" s="113" t="s">
        <v>2572</v>
      </c>
      <c r="D146" s="163">
        <f>'REPRODUCTION 3'!G138</f>
        <v>6.75</v>
      </c>
      <c r="E146" s="163">
        <f>'RUMINANTS 3'!G138</f>
        <v>10.5</v>
      </c>
      <c r="F146" s="163">
        <f>'TOXICOLOGIE 2'!F138</f>
        <v>0</v>
      </c>
      <c r="G146" s="163">
        <f>'INFECTIEUX 3'!G138</f>
        <v>4.5</v>
      </c>
      <c r="H146" s="163">
        <f>'AVIARE 3'!G138</f>
        <v>18.75</v>
      </c>
      <c r="I146" s="163">
        <f>'EQUINE 3'!G138</f>
        <v>9.75</v>
      </c>
      <c r="J146" s="163">
        <f>'CHIRURGIE 3'!G138</f>
        <v>13.5</v>
      </c>
      <c r="K146" s="163">
        <f>'LEGISLATION 2'!F138</f>
        <v>12</v>
      </c>
      <c r="L146" s="163">
        <f>'HIDAOA 3'!G138</f>
        <v>9.75</v>
      </c>
      <c r="M146" s="163">
        <f>'CLINIQUE 3'!N138</f>
        <v>0</v>
      </c>
      <c r="N146" s="148">
        <f t="shared" si="34"/>
        <v>85.5</v>
      </c>
      <c r="O146" s="148">
        <f t="shared" si="35"/>
        <v>3.0535714285714284</v>
      </c>
      <c r="P146" s="146" t="str">
        <f t="shared" si="36"/>
        <v>ajournee</v>
      </c>
      <c r="Q146" s="146" t="str">
        <f t="shared" si="37"/>
        <v>juin</v>
      </c>
      <c r="R146" s="146">
        <f t="shared" si="38"/>
        <v>1</v>
      </c>
      <c r="S146" s="146">
        <f t="shared" si="39"/>
        <v>1</v>
      </c>
      <c r="T146" s="146">
        <f t="shared" si="40"/>
        <v>1</v>
      </c>
      <c r="U146" s="146">
        <f t="shared" si="41"/>
        <v>1</v>
      </c>
      <c r="V146" s="146">
        <f t="shared" si="42"/>
        <v>0</v>
      </c>
      <c r="W146" s="146">
        <f t="shared" si="43"/>
        <v>1</v>
      </c>
      <c r="X146" s="146">
        <f t="shared" si="44"/>
        <v>1</v>
      </c>
      <c r="Y146" s="146">
        <f t="shared" si="45"/>
        <v>0</v>
      </c>
      <c r="Z146" s="146">
        <f t="shared" si="46"/>
        <v>1</v>
      </c>
      <c r="AA146" s="17">
        <f t="shared" si="47"/>
        <v>1</v>
      </c>
      <c r="AB146" s="91" t="str">
        <f>'REPRODUCTION 3'!M138</f>
        <v>Juin</v>
      </c>
      <c r="AC146" s="91" t="str">
        <f>'RUMINANTS 3'!M138</f>
        <v>Juin</v>
      </c>
      <c r="AD146" s="91" t="str">
        <f>'TOXICOLOGIE 2'!L138</f>
        <v>Juin</v>
      </c>
      <c r="AE146" s="91" t="str">
        <f>'INFECTIEUX 3'!M138</f>
        <v>Juin</v>
      </c>
      <c r="AF146" s="91" t="str">
        <f>'AVIARE 3'!M138</f>
        <v>Juin</v>
      </c>
      <c r="AG146" s="91" t="str">
        <f>'EQUINE 3'!M138</f>
        <v>Juin</v>
      </c>
      <c r="AH146" s="91" t="str">
        <f>'CHIRURGIE 3'!M138</f>
        <v>Juin</v>
      </c>
      <c r="AI146" s="91" t="str">
        <f>'LEGISLATION 2'!L138</f>
        <v>Juin</v>
      </c>
      <c r="AJ146" s="91" t="str">
        <f>'HIDAOA 3'!M138</f>
        <v>Juin</v>
      </c>
      <c r="AK146" s="91" t="str">
        <f>'CLINIQUE 3'!T138</f>
        <v>Juin</v>
      </c>
    </row>
    <row r="147" spans="1:37">
      <c r="A147" s="146">
        <v>132</v>
      </c>
      <c r="B147" s="113" t="s">
        <v>2573</v>
      </c>
      <c r="C147" s="113" t="s">
        <v>2502</v>
      </c>
      <c r="D147" s="163">
        <f>'REPRODUCTION 3'!G139</f>
        <v>12</v>
      </c>
      <c r="E147" s="163">
        <f>'RUMINANTS 3'!G139</f>
        <v>9</v>
      </c>
      <c r="F147" s="163">
        <f>'TOXICOLOGIE 2'!F139</f>
        <v>0</v>
      </c>
      <c r="G147" s="163">
        <f>'INFECTIEUX 3'!G139</f>
        <v>4.5</v>
      </c>
      <c r="H147" s="163">
        <f>'AVIARE 3'!G139</f>
        <v>16.5</v>
      </c>
      <c r="I147" s="163">
        <f>'EQUINE 3'!G139</f>
        <v>7.5</v>
      </c>
      <c r="J147" s="163">
        <f>'CHIRURGIE 3'!G139</f>
        <v>21</v>
      </c>
      <c r="K147" s="163">
        <f>'LEGISLATION 2'!F139</f>
        <v>16</v>
      </c>
      <c r="L147" s="163">
        <f>'HIDAOA 3'!G139</f>
        <v>9.75</v>
      </c>
      <c r="M147" s="163">
        <f>'CLINIQUE 3'!N139</f>
        <v>0</v>
      </c>
      <c r="N147" s="148">
        <f t="shared" si="34"/>
        <v>96.25</v>
      </c>
      <c r="O147" s="148">
        <f t="shared" si="35"/>
        <v>3.4375</v>
      </c>
      <c r="P147" s="146" t="str">
        <f t="shared" si="36"/>
        <v>ajournee</v>
      </c>
      <c r="Q147" s="146" t="str">
        <f t="shared" si="37"/>
        <v>juin</v>
      </c>
      <c r="R147" s="146">
        <f t="shared" si="38"/>
        <v>1</v>
      </c>
      <c r="S147" s="146">
        <f t="shared" si="39"/>
        <v>1</v>
      </c>
      <c r="T147" s="146">
        <f t="shared" si="40"/>
        <v>1</v>
      </c>
      <c r="U147" s="146">
        <f t="shared" si="41"/>
        <v>1</v>
      </c>
      <c r="V147" s="146">
        <f t="shared" si="42"/>
        <v>0</v>
      </c>
      <c r="W147" s="146">
        <f t="shared" si="43"/>
        <v>1</v>
      </c>
      <c r="X147" s="146">
        <f t="shared" si="44"/>
        <v>0</v>
      </c>
      <c r="Y147" s="146">
        <f t="shared" si="45"/>
        <v>0</v>
      </c>
      <c r="Z147" s="146">
        <f t="shared" si="46"/>
        <v>1</v>
      </c>
      <c r="AA147" s="17">
        <f t="shared" si="47"/>
        <v>1</v>
      </c>
      <c r="AB147" s="91" t="str">
        <f>'REPRODUCTION 3'!M139</f>
        <v>Juin</v>
      </c>
      <c r="AC147" s="91" t="str">
        <f>'RUMINANTS 3'!M139</f>
        <v>Juin</v>
      </c>
      <c r="AD147" s="91" t="str">
        <f>'TOXICOLOGIE 2'!L139</f>
        <v>Juin</v>
      </c>
      <c r="AE147" s="91" t="str">
        <f>'INFECTIEUX 3'!M139</f>
        <v>Juin</v>
      </c>
      <c r="AF147" s="91" t="str">
        <f>'AVIARE 3'!M139</f>
        <v>Juin</v>
      </c>
      <c r="AG147" s="91" t="str">
        <f>'EQUINE 3'!M139</f>
        <v>Juin</v>
      </c>
      <c r="AH147" s="91" t="str">
        <f>'CHIRURGIE 3'!M139</f>
        <v>Juin</v>
      </c>
      <c r="AI147" s="91" t="str">
        <f>'LEGISLATION 2'!L139</f>
        <v>Juin</v>
      </c>
      <c r="AJ147" s="91" t="str">
        <f>'HIDAOA 3'!M139</f>
        <v>Juin</v>
      </c>
      <c r="AK147" s="91" t="str">
        <f>'CLINIQUE 3'!T139</f>
        <v>Juin</v>
      </c>
    </row>
    <row r="148" spans="1:37">
      <c r="A148" s="146">
        <v>133</v>
      </c>
      <c r="B148" s="113" t="s">
        <v>2574</v>
      </c>
      <c r="C148" s="113" t="s">
        <v>2575</v>
      </c>
      <c r="D148" s="163">
        <f>'REPRODUCTION 3'!G140</f>
        <v>11.25</v>
      </c>
      <c r="E148" s="163">
        <f>'RUMINANTS 3'!G140</f>
        <v>12</v>
      </c>
      <c r="F148" s="163">
        <f>'TOXICOLOGIE 2'!F140</f>
        <v>0</v>
      </c>
      <c r="G148" s="163">
        <f>'INFECTIEUX 3'!G140</f>
        <v>3</v>
      </c>
      <c r="H148" s="163">
        <f>'AVIARE 3'!G140</f>
        <v>13.125</v>
      </c>
      <c r="I148" s="163">
        <f>'EQUINE 3'!G140</f>
        <v>13.5</v>
      </c>
      <c r="J148" s="163">
        <f>'CHIRURGIE 3'!G140</f>
        <v>16.5</v>
      </c>
      <c r="K148" s="163">
        <f>'LEGISLATION 2'!F140</f>
        <v>2</v>
      </c>
      <c r="L148" s="163">
        <f>'HIDAOA 3'!G140</f>
        <v>13.5</v>
      </c>
      <c r="M148" s="163">
        <f>'CLINIQUE 3'!N140</f>
        <v>0</v>
      </c>
      <c r="N148" s="148">
        <f t="shared" si="34"/>
        <v>84.875</v>
      </c>
      <c r="O148" s="148">
        <f t="shared" si="35"/>
        <v>3.03125</v>
      </c>
      <c r="P148" s="146" t="str">
        <f t="shared" si="36"/>
        <v>ajournee</v>
      </c>
      <c r="Q148" s="146" t="str">
        <f t="shared" si="37"/>
        <v>juin</v>
      </c>
      <c r="R148" s="146">
        <f t="shared" si="38"/>
        <v>1</v>
      </c>
      <c r="S148" s="146">
        <f t="shared" si="39"/>
        <v>1</v>
      </c>
      <c r="T148" s="146">
        <f t="shared" si="40"/>
        <v>1</v>
      </c>
      <c r="U148" s="146">
        <f t="shared" si="41"/>
        <v>1</v>
      </c>
      <c r="V148" s="146">
        <f t="shared" si="42"/>
        <v>1</v>
      </c>
      <c r="W148" s="146">
        <f t="shared" si="43"/>
        <v>1</v>
      </c>
      <c r="X148" s="146">
        <f t="shared" si="44"/>
        <v>0</v>
      </c>
      <c r="Y148" s="146">
        <f t="shared" si="45"/>
        <v>1</v>
      </c>
      <c r="Z148" s="146">
        <f t="shared" si="46"/>
        <v>1</v>
      </c>
      <c r="AA148" s="17">
        <f t="shared" si="47"/>
        <v>1</v>
      </c>
      <c r="AB148" s="91" t="str">
        <f>'REPRODUCTION 3'!M140</f>
        <v>Juin</v>
      </c>
      <c r="AC148" s="91" t="str">
        <f>'RUMINANTS 3'!M140</f>
        <v>Juin</v>
      </c>
      <c r="AD148" s="91" t="str">
        <f>'TOXICOLOGIE 2'!L140</f>
        <v>Juin</v>
      </c>
      <c r="AE148" s="91" t="str">
        <f>'INFECTIEUX 3'!M140</f>
        <v>Juin</v>
      </c>
      <c r="AF148" s="91" t="str">
        <f>'AVIARE 3'!M140</f>
        <v>Juin</v>
      </c>
      <c r="AG148" s="91" t="str">
        <f>'EQUINE 3'!M140</f>
        <v>Juin</v>
      </c>
      <c r="AH148" s="91" t="str">
        <f>'CHIRURGIE 3'!M140</f>
        <v>Juin</v>
      </c>
      <c r="AI148" s="91" t="str">
        <f>'LEGISLATION 2'!L140</f>
        <v>Juin</v>
      </c>
      <c r="AJ148" s="91" t="str">
        <f>'HIDAOA 3'!M140</f>
        <v>Juin</v>
      </c>
      <c r="AK148" s="91" t="str">
        <f>'CLINIQUE 3'!T140</f>
        <v>Juin</v>
      </c>
    </row>
    <row r="149" spans="1:37">
      <c r="A149" s="146">
        <v>134</v>
      </c>
      <c r="B149" s="113" t="s">
        <v>1087</v>
      </c>
      <c r="C149" s="113" t="s">
        <v>2481</v>
      </c>
      <c r="D149" s="163">
        <f>'REPRODUCTION 3'!G141</f>
        <v>13.5</v>
      </c>
      <c r="E149" s="163">
        <f>'RUMINANTS 3'!G141</f>
        <v>5.25</v>
      </c>
      <c r="F149" s="163">
        <f>'TOXICOLOGIE 2'!F141</f>
        <v>0</v>
      </c>
      <c r="G149" s="163">
        <f>'INFECTIEUX 3'!G141</f>
        <v>7.5</v>
      </c>
      <c r="H149" s="163">
        <f>'AVIARE 3'!G141</f>
        <v>14.25</v>
      </c>
      <c r="I149" s="163">
        <f>'EQUINE 3'!G141</f>
        <v>14.25</v>
      </c>
      <c r="J149" s="163">
        <f>'CHIRURGIE 3'!G141</f>
        <v>19.5</v>
      </c>
      <c r="K149" s="163">
        <f>'LEGISLATION 2'!F141</f>
        <v>8</v>
      </c>
      <c r="L149" s="163">
        <f>'HIDAOA 3'!G141</f>
        <v>15</v>
      </c>
      <c r="M149" s="163">
        <f>'CLINIQUE 3'!N141</f>
        <v>0</v>
      </c>
      <c r="N149" s="148">
        <f t="shared" si="34"/>
        <v>97.25</v>
      </c>
      <c r="O149" s="148">
        <f t="shared" si="35"/>
        <v>3.4732142857142856</v>
      </c>
      <c r="P149" s="146" t="str">
        <f t="shared" si="36"/>
        <v>ajournee</v>
      </c>
      <c r="Q149" s="146" t="str">
        <f t="shared" si="37"/>
        <v>juin</v>
      </c>
      <c r="R149" s="146">
        <f t="shared" si="38"/>
        <v>1</v>
      </c>
      <c r="S149" s="146">
        <f t="shared" si="39"/>
        <v>1</v>
      </c>
      <c r="T149" s="146">
        <f t="shared" si="40"/>
        <v>1</v>
      </c>
      <c r="U149" s="146">
        <f t="shared" si="41"/>
        <v>1</v>
      </c>
      <c r="V149" s="146">
        <f t="shared" si="42"/>
        <v>1</v>
      </c>
      <c r="W149" s="146">
        <f t="shared" si="43"/>
        <v>1</v>
      </c>
      <c r="X149" s="146">
        <f t="shared" si="44"/>
        <v>0</v>
      </c>
      <c r="Y149" s="146">
        <f t="shared" si="45"/>
        <v>1</v>
      </c>
      <c r="Z149" s="146">
        <f t="shared" si="46"/>
        <v>0</v>
      </c>
      <c r="AA149" s="17">
        <f t="shared" si="47"/>
        <v>1</v>
      </c>
      <c r="AB149" s="91" t="str">
        <f>'REPRODUCTION 3'!M141</f>
        <v>Juin</v>
      </c>
      <c r="AC149" s="91" t="str">
        <f>'RUMINANTS 3'!M141</f>
        <v>Juin</v>
      </c>
      <c r="AD149" s="91" t="str">
        <f>'TOXICOLOGIE 2'!L141</f>
        <v>Juin</v>
      </c>
      <c r="AE149" s="91" t="str">
        <f>'INFECTIEUX 3'!M141</f>
        <v>Juin</v>
      </c>
      <c r="AF149" s="91" t="str">
        <f>'AVIARE 3'!M141</f>
        <v>Juin</v>
      </c>
      <c r="AG149" s="91" t="str">
        <f>'EQUINE 3'!M141</f>
        <v>Juin</v>
      </c>
      <c r="AH149" s="91" t="str">
        <f>'CHIRURGIE 3'!M141</f>
        <v>Juin</v>
      </c>
      <c r="AI149" s="91" t="str">
        <f>'LEGISLATION 2'!L141</f>
        <v>Juin</v>
      </c>
      <c r="AJ149" s="91" t="str">
        <f>'HIDAOA 3'!M141</f>
        <v>Juin</v>
      </c>
      <c r="AK149" s="91" t="str">
        <f>'CLINIQUE 3'!T141</f>
        <v>Juin</v>
      </c>
    </row>
    <row r="150" spans="1:37">
      <c r="A150" s="146">
        <v>135</v>
      </c>
      <c r="B150" s="113" t="s">
        <v>1090</v>
      </c>
      <c r="C150" s="113" t="s">
        <v>2576</v>
      </c>
      <c r="D150" s="163">
        <f>'REPRODUCTION 3'!G142</f>
        <v>8.25</v>
      </c>
      <c r="E150" s="163">
        <f>'RUMINANTS 3'!G142</f>
        <v>12</v>
      </c>
      <c r="F150" s="163">
        <f>'TOXICOLOGIE 2'!F142</f>
        <v>0</v>
      </c>
      <c r="G150" s="163">
        <f>'INFECTIEUX 3'!G142</f>
        <v>5.25</v>
      </c>
      <c r="H150" s="163">
        <f>'AVIARE 3'!G142</f>
        <v>12</v>
      </c>
      <c r="I150" s="163">
        <f>'EQUINE 3'!G142</f>
        <v>6</v>
      </c>
      <c r="J150" s="163">
        <f>'CHIRURGIE 3'!G142</f>
        <v>18</v>
      </c>
      <c r="K150" s="163">
        <f>'LEGISLATION 2'!F142</f>
        <v>20</v>
      </c>
      <c r="L150" s="163">
        <f>'HIDAOA 3'!G142</f>
        <v>22.5</v>
      </c>
      <c r="M150" s="163">
        <f>'CLINIQUE 3'!N142</f>
        <v>0</v>
      </c>
      <c r="N150" s="148">
        <f t="shared" si="34"/>
        <v>104</v>
      </c>
      <c r="O150" s="148">
        <f t="shared" si="35"/>
        <v>3.7142857142857144</v>
      </c>
      <c r="P150" s="146" t="str">
        <f t="shared" si="36"/>
        <v>ajournee</v>
      </c>
      <c r="Q150" s="146" t="str">
        <f t="shared" si="37"/>
        <v>juin</v>
      </c>
      <c r="R150" s="146">
        <f t="shared" si="38"/>
        <v>1</v>
      </c>
      <c r="S150" s="146">
        <f t="shared" si="39"/>
        <v>1</v>
      </c>
      <c r="T150" s="146">
        <f t="shared" si="40"/>
        <v>1</v>
      </c>
      <c r="U150" s="146">
        <f t="shared" si="41"/>
        <v>1</v>
      </c>
      <c r="V150" s="146">
        <f t="shared" si="42"/>
        <v>1</v>
      </c>
      <c r="W150" s="146">
        <f t="shared" si="43"/>
        <v>1</v>
      </c>
      <c r="X150" s="146">
        <f t="shared" si="44"/>
        <v>0</v>
      </c>
      <c r="Y150" s="146">
        <f t="shared" si="45"/>
        <v>0</v>
      </c>
      <c r="Z150" s="146">
        <f t="shared" si="46"/>
        <v>0</v>
      </c>
      <c r="AA150" s="17">
        <f t="shared" si="47"/>
        <v>1</v>
      </c>
      <c r="AB150" s="91" t="str">
        <f>'REPRODUCTION 3'!M142</f>
        <v>Juin</v>
      </c>
      <c r="AC150" s="91" t="str">
        <f>'RUMINANTS 3'!M142</f>
        <v>Juin</v>
      </c>
      <c r="AD150" s="91" t="str">
        <f>'TOXICOLOGIE 2'!L142</f>
        <v>Juin</v>
      </c>
      <c r="AE150" s="91" t="str">
        <f>'INFECTIEUX 3'!M142</f>
        <v>Juin</v>
      </c>
      <c r="AF150" s="91" t="str">
        <f>'AVIARE 3'!M142</f>
        <v>Juin</v>
      </c>
      <c r="AG150" s="91" t="str">
        <f>'EQUINE 3'!M142</f>
        <v>Juin</v>
      </c>
      <c r="AH150" s="91" t="str">
        <f>'CHIRURGIE 3'!M142</f>
        <v>Juin</v>
      </c>
      <c r="AI150" s="91" t="str">
        <f>'LEGISLATION 2'!L142</f>
        <v>Juin</v>
      </c>
      <c r="AJ150" s="91" t="str">
        <f>'HIDAOA 3'!M142</f>
        <v>Juin</v>
      </c>
      <c r="AK150" s="91" t="str">
        <f>'CLINIQUE 3'!T142</f>
        <v>Juin</v>
      </c>
    </row>
    <row r="151" spans="1:37">
      <c r="A151" s="146">
        <v>136</v>
      </c>
      <c r="B151" s="113" t="s">
        <v>2577</v>
      </c>
      <c r="C151" s="113" t="s">
        <v>2578</v>
      </c>
      <c r="D151" s="163">
        <f>'REPRODUCTION 3'!G143</f>
        <v>6</v>
      </c>
      <c r="E151" s="163">
        <f>'RUMINANTS 3'!G143</f>
        <v>9</v>
      </c>
      <c r="F151" s="163">
        <f>'TOXICOLOGIE 2'!F143</f>
        <v>0</v>
      </c>
      <c r="G151" s="163">
        <f>'INFECTIEUX 3'!G143</f>
        <v>3.75</v>
      </c>
      <c r="H151" s="163">
        <f>'AVIARE 3'!G143</f>
        <v>21</v>
      </c>
      <c r="I151" s="163">
        <f>'EQUINE 3'!G143</f>
        <v>8.25</v>
      </c>
      <c r="J151" s="163">
        <f>'CHIRURGIE 3'!G143</f>
        <v>13.5</v>
      </c>
      <c r="K151" s="163">
        <f>'LEGISLATION 2'!F143</f>
        <v>22</v>
      </c>
      <c r="L151" s="163">
        <f>'HIDAOA 3'!G143</f>
        <v>17.25</v>
      </c>
      <c r="M151" s="163">
        <f>'CLINIQUE 3'!N143</f>
        <v>0</v>
      </c>
      <c r="N151" s="148">
        <f t="shared" si="34"/>
        <v>100.75</v>
      </c>
      <c r="O151" s="148">
        <f t="shared" si="35"/>
        <v>3.5982142857142856</v>
      </c>
      <c r="P151" s="146" t="str">
        <f t="shared" si="36"/>
        <v>ajournee</v>
      </c>
      <c r="Q151" s="146" t="str">
        <f t="shared" si="37"/>
        <v>juin</v>
      </c>
      <c r="R151" s="146">
        <f t="shared" si="38"/>
        <v>1</v>
      </c>
      <c r="S151" s="146">
        <f t="shared" si="39"/>
        <v>1</v>
      </c>
      <c r="T151" s="146">
        <f t="shared" si="40"/>
        <v>1</v>
      </c>
      <c r="U151" s="146">
        <f t="shared" si="41"/>
        <v>1</v>
      </c>
      <c r="V151" s="146">
        <f t="shared" si="42"/>
        <v>0</v>
      </c>
      <c r="W151" s="146">
        <f t="shared" si="43"/>
        <v>1</v>
      </c>
      <c r="X151" s="146">
        <f t="shared" si="44"/>
        <v>1</v>
      </c>
      <c r="Y151" s="146">
        <f t="shared" si="45"/>
        <v>0</v>
      </c>
      <c r="Z151" s="146">
        <f t="shared" si="46"/>
        <v>0</v>
      </c>
      <c r="AA151" s="17">
        <f t="shared" si="47"/>
        <v>1</v>
      </c>
      <c r="AB151" s="91" t="str">
        <f>'REPRODUCTION 3'!M143</f>
        <v>Juin</v>
      </c>
      <c r="AC151" s="91" t="str">
        <f>'RUMINANTS 3'!M143</f>
        <v>Juin</v>
      </c>
      <c r="AD151" s="91" t="str">
        <f>'TOXICOLOGIE 2'!L143</f>
        <v>Juin</v>
      </c>
      <c r="AE151" s="91" t="str">
        <f>'INFECTIEUX 3'!M143</f>
        <v>Juin</v>
      </c>
      <c r="AF151" s="91" t="str">
        <f>'AVIARE 3'!M143</f>
        <v>Juin</v>
      </c>
      <c r="AG151" s="91" t="str">
        <f>'EQUINE 3'!M143</f>
        <v>Juin</v>
      </c>
      <c r="AH151" s="91" t="str">
        <f>'CHIRURGIE 3'!M143</f>
        <v>Juin</v>
      </c>
      <c r="AI151" s="91" t="str">
        <f>'LEGISLATION 2'!L143</f>
        <v>Juin</v>
      </c>
      <c r="AJ151" s="91" t="str">
        <f>'HIDAOA 3'!M143</f>
        <v>Juin</v>
      </c>
      <c r="AK151" s="91" t="str">
        <f>'CLINIQUE 3'!T143</f>
        <v>Juin</v>
      </c>
    </row>
    <row r="152" spans="1:37">
      <c r="A152" s="146">
        <v>137</v>
      </c>
      <c r="B152" s="113" t="s">
        <v>1099</v>
      </c>
      <c r="C152" s="113" t="s">
        <v>2579</v>
      </c>
      <c r="D152" s="163">
        <f>'REPRODUCTION 3'!G144</f>
        <v>12</v>
      </c>
      <c r="E152" s="163">
        <f>'RUMINANTS 3'!G144</f>
        <v>8.25</v>
      </c>
      <c r="F152" s="163">
        <f>'TOXICOLOGIE 2'!F144</f>
        <v>0</v>
      </c>
      <c r="G152" s="163">
        <f>'INFECTIEUX 3'!G144</f>
        <v>3</v>
      </c>
      <c r="H152" s="163">
        <f>'AVIARE 3'!G144</f>
        <v>11.25</v>
      </c>
      <c r="I152" s="163">
        <f>'EQUINE 3'!G144</f>
        <v>10.125</v>
      </c>
      <c r="J152" s="163">
        <f>'CHIRURGIE 3'!G144</f>
        <v>16.5</v>
      </c>
      <c r="K152" s="163">
        <f>'LEGISLATION 2'!F144</f>
        <v>12</v>
      </c>
      <c r="L152" s="163">
        <f>'HIDAOA 3'!G144</f>
        <v>11.25</v>
      </c>
      <c r="M152" s="163">
        <f>'CLINIQUE 3'!N144</f>
        <v>0</v>
      </c>
      <c r="N152" s="148">
        <f t="shared" si="34"/>
        <v>84.375</v>
      </c>
      <c r="O152" s="148">
        <f t="shared" si="35"/>
        <v>3.0133928571428572</v>
      </c>
      <c r="P152" s="146" t="str">
        <f t="shared" si="36"/>
        <v>ajournee</v>
      </c>
      <c r="Q152" s="146" t="str">
        <f t="shared" si="37"/>
        <v>juin</v>
      </c>
      <c r="R152" s="146">
        <f t="shared" si="38"/>
        <v>1</v>
      </c>
      <c r="S152" s="146">
        <f t="shared" si="39"/>
        <v>1</v>
      </c>
      <c r="T152" s="146">
        <f t="shared" si="40"/>
        <v>1</v>
      </c>
      <c r="U152" s="146">
        <f t="shared" si="41"/>
        <v>1</v>
      </c>
      <c r="V152" s="146">
        <f t="shared" si="42"/>
        <v>1</v>
      </c>
      <c r="W152" s="146">
        <f t="shared" si="43"/>
        <v>1</v>
      </c>
      <c r="X152" s="146">
        <f t="shared" si="44"/>
        <v>0</v>
      </c>
      <c r="Y152" s="146">
        <f t="shared" si="45"/>
        <v>0</v>
      </c>
      <c r="Z152" s="146">
        <f t="shared" si="46"/>
        <v>1</v>
      </c>
      <c r="AA152" s="17">
        <f t="shared" si="47"/>
        <v>1</v>
      </c>
      <c r="AB152" s="91" t="str">
        <f>'REPRODUCTION 3'!M144</f>
        <v>Juin</v>
      </c>
      <c r="AC152" s="91" t="str">
        <f>'RUMINANTS 3'!M144</f>
        <v>Juin</v>
      </c>
      <c r="AD152" s="91" t="str">
        <f>'TOXICOLOGIE 2'!L144</f>
        <v>Juin</v>
      </c>
      <c r="AE152" s="91" t="str">
        <f>'INFECTIEUX 3'!M144</f>
        <v>Juin</v>
      </c>
      <c r="AF152" s="91" t="str">
        <f>'AVIARE 3'!M144</f>
        <v>Juin</v>
      </c>
      <c r="AG152" s="91" t="str">
        <f>'EQUINE 3'!M144</f>
        <v>Juin</v>
      </c>
      <c r="AH152" s="91" t="str">
        <f>'CHIRURGIE 3'!M144</f>
        <v>Juin</v>
      </c>
      <c r="AI152" s="91" t="str">
        <f>'LEGISLATION 2'!L144</f>
        <v>Juin</v>
      </c>
      <c r="AJ152" s="91" t="str">
        <f>'HIDAOA 3'!M144</f>
        <v>Juin</v>
      </c>
      <c r="AK152" s="91" t="str">
        <f>'CLINIQUE 3'!T144</f>
        <v>Juin</v>
      </c>
    </row>
    <row r="153" spans="1:37">
      <c r="A153" s="146">
        <v>138</v>
      </c>
      <c r="B153" s="113" t="s">
        <v>1103</v>
      </c>
      <c r="C153" s="113" t="s">
        <v>2580</v>
      </c>
      <c r="D153" s="163">
        <f>'REPRODUCTION 3'!G145</f>
        <v>8.25</v>
      </c>
      <c r="E153" s="163">
        <f>'RUMINANTS 3'!G145</f>
        <v>7.5</v>
      </c>
      <c r="F153" s="163">
        <f>'TOXICOLOGIE 2'!F145</f>
        <v>0</v>
      </c>
      <c r="G153" s="163">
        <f>'INFECTIEUX 3'!G145</f>
        <v>2.625</v>
      </c>
      <c r="H153" s="163">
        <f>'AVIARE 3'!G145</f>
        <v>12</v>
      </c>
      <c r="I153" s="163">
        <f>'EQUINE 3'!G145</f>
        <v>3.75</v>
      </c>
      <c r="J153" s="163">
        <f>'CHIRURGIE 3'!G145</f>
        <v>10.5</v>
      </c>
      <c r="K153" s="163">
        <f>'LEGISLATION 2'!F145</f>
        <v>10</v>
      </c>
      <c r="L153" s="163">
        <f>'HIDAOA 3'!G145</f>
        <v>8.25</v>
      </c>
      <c r="M153" s="163">
        <f>'CLINIQUE 3'!N145</f>
        <v>0</v>
      </c>
      <c r="N153" s="148">
        <f t="shared" si="34"/>
        <v>62.875</v>
      </c>
      <c r="O153" s="148">
        <f t="shared" si="35"/>
        <v>2.2455357142857144</v>
      </c>
      <c r="P153" s="146" t="str">
        <f t="shared" si="36"/>
        <v>ajournee</v>
      </c>
      <c r="Q153" s="146" t="str">
        <f t="shared" si="37"/>
        <v>juin</v>
      </c>
      <c r="R153" s="146">
        <f t="shared" si="38"/>
        <v>1</v>
      </c>
      <c r="S153" s="146">
        <f t="shared" si="39"/>
        <v>1</v>
      </c>
      <c r="T153" s="146">
        <f t="shared" si="40"/>
        <v>1</v>
      </c>
      <c r="U153" s="146">
        <f t="shared" si="41"/>
        <v>1</v>
      </c>
      <c r="V153" s="146">
        <f t="shared" si="42"/>
        <v>1</v>
      </c>
      <c r="W153" s="146">
        <f t="shared" si="43"/>
        <v>1</v>
      </c>
      <c r="X153" s="146">
        <f t="shared" si="44"/>
        <v>1</v>
      </c>
      <c r="Y153" s="146">
        <f t="shared" si="45"/>
        <v>0</v>
      </c>
      <c r="Z153" s="146">
        <f t="shared" si="46"/>
        <v>1</v>
      </c>
      <c r="AA153" s="17">
        <f t="shared" si="47"/>
        <v>1</v>
      </c>
      <c r="AB153" s="91" t="str">
        <f>'REPRODUCTION 3'!M145</f>
        <v>Juin</v>
      </c>
      <c r="AC153" s="91" t="str">
        <f>'RUMINANTS 3'!M145</f>
        <v>Juin</v>
      </c>
      <c r="AD153" s="91" t="str">
        <f>'TOXICOLOGIE 2'!L145</f>
        <v>Juin</v>
      </c>
      <c r="AE153" s="91" t="str">
        <f>'INFECTIEUX 3'!M145</f>
        <v>Juin</v>
      </c>
      <c r="AF153" s="91" t="str">
        <f>'AVIARE 3'!M145</f>
        <v>Juin</v>
      </c>
      <c r="AG153" s="91" t="str">
        <f>'EQUINE 3'!M145</f>
        <v>Juin</v>
      </c>
      <c r="AH153" s="91" t="str">
        <f>'CHIRURGIE 3'!M145</f>
        <v>Juin</v>
      </c>
      <c r="AI153" s="91" t="str">
        <f>'LEGISLATION 2'!L145</f>
        <v>Juin</v>
      </c>
      <c r="AJ153" s="91" t="str">
        <f>'HIDAOA 3'!M145</f>
        <v>Juin</v>
      </c>
      <c r="AK153" s="91" t="str">
        <f>'CLINIQUE 3'!T145</f>
        <v>Juin</v>
      </c>
    </row>
    <row r="154" spans="1:37">
      <c r="A154" s="146">
        <v>139</v>
      </c>
      <c r="B154" s="113" t="s">
        <v>1107</v>
      </c>
      <c r="C154" s="113" t="s">
        <v>2581</v>
      </c>
      <c r="D154" s="163">
        <f>'REPRODUCTION 3'!G146</f>
        <v>15</v>
      </c>
      <c r="E154" s="163">
        <f>'RUMINANTS 3'!G146</f>
        <v>8.25</v>
      </c>
      <c r="F154" s="163">
        <f>'TOXICOLOGIE 2'!F146</f>
        <v>0</v>
      </c>
      <c r="G154" s="163">
        <f>'INFECTIEUX 3'!G146</f>
        <v>4.5</v>
      </c>
      <c r="H154" s="163">
        <f>'AVIARE 3'!G146</f>
        <v>16.5</v>
      </c>
      <c r="I154" s="163">
        <f>'EQUINE 3'!G146</f>
        <v>20.25</v>
      </c>
      <c r="J154" s="163">
        <f>'CHIRURGIE 3'!G146</f>
        <v>18</v>
      </c>
      <c r="K154" s="163">
        <f>'LEGISLATION 2'!F146</f>
        <v>28</v>
      </c>
      <c r="L154" s="163">
        <f>'HIDAOA 3'!G146</f>
        <v>25.5</v>
      </c>
      <c r="M154" s="163">
        <f>'CLINIQUE 3'!N146</f>
        <v>0</v>
      </c>
      <c r="N154" s="148">
        <f t="shared" si="34"/>
        <v>136</v>
      </c>
      <c r="O154" s="148">
        <f t="shared" si="35"/>
        <v>4.8571428571428568</v>
      </c>
      <c r="P154" s="146" t="str">
        <f t="shared" si="36"/>
        <v>ajournee</v>
      </c>
      <c r="Q154" s="146" t="str">
        <f t="shared" si="37"/>
        <v>juin</v>
      </c>
      <c r="R154" s="165">
        <f t="shared" si="38"/>
        <v>0</v>
      </c>
      <c r="S154" s="165">
        <f t="shared" si="39"/>
        <v>1</v>
      </c>
      <c r="T154" s="146">
        <f t="shared" si="40"/>
        <v>1</v>
      </c>
      <c r="U154" s="165">
        <f t="shared" si="41"/>
        <v>1</v>
      </c>
      <c r="V154" s="165">
        <f t="shared" si="42"/>
        <v>0</v>
      </c>
      <c r="W154" s="165">
        <f t="shared" si="43"/>
        <v>0</v>
      </c>
      <c r="X154" s="165">
        <f t="shared" si="44"/>
        <v>0</v>
      </c>
      <c r="Y154" s="146">
        <f t="shared" si="45"/>
        <v>0</v>
      </c>
      <c r="Z154" s="165">
        <f t="shared" si="46"/>
        <v>0</v>
      </c>
      <c r="AA154" s="140">
        <f t="shared" si="47"/>
        <v>1</v>
      </c>
      <c r="AB154" s="141" t="str">
        <f>'REPRODUCTION 3'!M146</f>
        <v>Juin</v>
      </c>
      <c r="AC154" s="141" t="str">
        <f>'RUMINANTS 3'!M146</f>
        <v>Juin</v>
      </c>
      <c r="AD154" s="141" t="str">
        <f>'TOXICOLOGIE 2'!L146</f>
        <v>Juin</v>
      </c>
      <c r="AE154" s="141" t="str">
        <f>'INFECTIEUX 3'!M146</f>
        <v>Juin</v>
      </c>
      <c r="AF154" s="141" t="str">
        <f>'AVIARE 3'!M146</f>
        <v>Juin</v>
      </c>
      <c r="AG154" s="141" t="str">
        <f>'EQUINE 3'!M146</f>
        <v>Juin</v>
      </c>
      <c r="AH154" s="91" t="str">
        <f>'CHIRURGIE 3'!M146</f>
        <v>Juin</v>
      </c>
      <c r="AI154" s="141" t="str">
        <f>'LEGISLATION 2'!L146</f>
        <v>Juin</v>
      </c>
      <c r="AJ154" s="141" t="str">
        <f>'HIDAOA 3'!M146</f>
        <v>Juin</v>
      </c>
      <c r="AK154" s="141" t="str">
        <f>'CLINIQUE 3'!T146</f>
        <v>Juin</v>
      </c>
    </row>
    <row r="155" spans="1:37">
      <c r="A155" s="146">
        <v>140</v>
      </c>
      <c r="B155" s="113" t="s">
        <v>1111</v>
      </c>
      <c r="C155" s="113" t="s">
        <v>2582</v>
      </c>
      <c r="D155" s="163">
        <f>'REPRODUCTION 3'!G147</f>
        <v>10.5</v>
      </c>
      <c r="E155" s="163">
        <f>'RUMINANTS 3'!G147</f>
        <v>8.25</v>
      </c>
      <c r="F155" s="163">
        <f>'TOXICOLOGIE 2'!F147</f>
        <v>0</v>
      </c>
      <c r="G155" s="163">
        <f>'INFECTIEUX 3'!G147</f>
        <v>3.375</v>
      </c>
      <c r="H155" s="163">
        <f>'AVIARE 3'!G147</f>
        <v>16.5</v>
      </c>
      <c r="I155" s="163">
        <f>'EQUINE 3'!G147</f>
        <v>4.875</v>
      </c>
      <c r="J155" s="163">
        <f>'CHIRURGIE 3'!G147</f>
        <v>16.5</v>
      </c>
      <c r="K155" s="163">
        <f>'LEGISLATION 2'!F147</f>
        <v>6</v>
      </c>
      <c r="L155" s="163">
        <f>'HIDAOA 3'!G147</f>
        <v>16.5</v>
      </c>
      <c r="M155" s="163">
        <f>'CLINIQUE 3'!N147</f>
        <v>0</v>
      </c>
      <c r="N155" s="148">
        <f t="shared" si="34"/>
        <v>82.5</v>
      </c>
      <c r="O155" s="148">
        <f t="shared" si="35"/>
        <v>2.9464285714285716</v>
      </c>
      <c r="P155" s="146" t="str">
        <f t="shared" si="36"/>
        <v>ajournee</v>
      </c>
      <c r="Q155" s="146" t="str">
        <f t="shared" si="37"/>
        <v>juin</v>
      </c>
      <c r="R155" s="146">
        <f t="shared" si="38"/>
        <v>1</v>
      </c>
      <c r="S155" s="146">
        <f t="shared" si="39"/>
        <v>1</v>
      </c>
      <c r="T155" s="146">
        <f t="shared" si="40"/>
        <v>1</v>
      </c>
      <c r="U155" s="146">
        <f t="shared" si="41"/>
        <v>1</v>
      </c>
      <c r="V155" s="146">
        <f t="shared" si="42"/>
        <v>0</v>
      </c>
      <c r="W155" s="146">
        <f t="shared" si="43"/>
        <v>1</v>
      </c>
      <c r="X155" s="146">
        <f t="shared" si="44"/>
        <v>0</v>
      </c>
      <c r="Y155" s="146">
        <f t="shared" si="45"/>
        <v>1</v>
      </c>
      <c r="Z155" s="146">
        <f t="shared" si="46"/>
        <v>0</v>
      </c>
      <c r="AA155" s="17">
        <f t="shared" si="47"/>
        <v>1</v>
      </c>
      <c r="AB155" s="91" t="str">
        <f>'REPRODUCTION 3'!M147</f>
        <v>Juin</v>
      </c>
      <c r="AC155" s="91" t="str">
        <f>'RUMINANTS 3'!M147</f>
        <v>Juin</v>
      </c>
      <c r="AD155" s="91" t="str">
        <f>'TOXICOLOGIE 2'!L147</f>
        <v>Juin</v>
      </c>
      <c r="AE155" s="91" t="str">
        <f>'INFECTIEUX 3'!M147</f>
        <v>Juin</v>
      </c>
      <c r="AF155" s="91" t="str">
        <f>'AVIARE 3'!M147</f>
        <v>Juin</v>
      </c>
      <c r="AG155" s="91" t="str">
        <f>'EQUINE 3'!M147</f>
        <v>Juin</v>
      </c>
      <c r="AH155" s="91" t="str">
        <f>'CHIRURGIE 3'!M147</f>
        <v>Juin</v>
      </c>
      <c r="AI155" s="91" t="str">
        <f>'LEGISLATION 2'!L147</f>
        <v>Juin</v>
      </c>
      <c r="AJ155" s="91" t="str">
        <f>'HIDAOA 3'!M147</f>
        <v>Juin</v>
      </c>
      <c r="AK155" s="91" t="str">
        <f>'CLINIQUE 3'!T147</f>
        <v>Juin</v>
      </c>
    </row>
    <row r="156" spans="1:37">
      <c r="A156" s="146">
        <v>141</v>
      </c>
      <c r="B156" s="113" t="s">
        <v>1114</v>
      </c>
      <c r="C156" s="113" t="s">
        <v>2431</v>
      </c>
      <c r="D156" s="163">
        <f>'REPRODUCTION 3'!G148</f>
        <v>18</v>
      </c>
      <c r="E156" s="163">
        <f>'RUMINANTS 3'!G148</f>
        <v>6.75</v>
      </c>
      <c r="F156" s="163">
        <f>'TOXICOLOGIE 2'!F148</f>
        <v>0</v>
      </c>
      <c r="G156" s="163">
        <f>'INFECTIEUX 3'!G148</f>
        <v>3</v>
      </c>
      <c r="H156" s="163">
        <f>'AVIARE 3'!G148</f>
        <v>18.75</v>
      </c>
      <c r="I156" s="163">
        <f>'EQUINE 3'!G148</f>
        <v>12.75</v>
      </c>
      <c r="J156" s="163">
        <f>'CHIRURGIE 3'!G148</f>
        <v>18</v>
      </c>
      <c r="K156" s="163">
        <f>'LEGISLATION 2'!F148</f>
        <v>20</v>
      </c>
      <c r="L156" s="163">
        <f>'HIDAOA 3'!G148</f>
        <v>16.5</v>
      </c>
      <c r="M156" s="163">
        <f>'CLINIQUE 3'!N148</f>
        <v>0</v>
      </c>
      <c r="N156" s="148">
        <f t="shared" si="34"/>
        <v>113.75</v>
      </c>
      <c r="O156" s="148">
        <f t="shared" si="35"/>
        <v>4.0625</v>
      </c>
      <c r="P156" s="146" t="str">
        <f t="shared" si="36"/>
        <v>ajournee</v>
      </c>
      <c r="Q156" s="146" t="str">
        <f t="shared" si="37"/>
        <v>juin</v>
      </c>
      <c r="R156" s="146">
        <f t="shared" si="38"/>
        <v>0</v>
      </c>
      <c r="S156" s="146">
        <f t="shared" si="39"/>
        <v>1</v>
      </c>
      <c r="T156" s="146">
        <f t="shared" si="40"/>
        <v>1</v>
      </c>
      <c r="U156" s="146">
        <f t="shared" si="41"/>
        <v>1</v>
      </c>
      <c r="V156" s="146">
        <f t="shared" si="42"/>
        <v>0</v>
      </c>
      <c r="W156" s="146">
        <f t="shared" si="43"/>
        <v>1</v>
      </c>
      <c r="X156" s="146">
        <f t="shared" si="44"/>
        <v>0</v>
      </c>
      <c r="Y156" s="146">
        <f t="shared" si="45"/>
        <v>0</v>
      </c>
      <c r="Z156" s="146">
        <f t="shared" si="46"/>
        <v>0</v>
      </c>
      <c r="AA156" s="17">
        <f t="shared" si="47"/>
        <v>1</v>
      </c>
      <c r="AB156" s="91" t="str">
        <f>'REPRODUCTION 3'!M148</f>
        <v>Juin</v>
      </c>
      <c r="AC156" s="91" t="str">
        <f>'RUMINANTS 3'!M148</f>
        <v>Juin</v>
      </c>
      <c r="AD156" s="91" t="str">
        <f>'TOXICOLOGIE 2'!L148</f>
        <v>Juin</v>
      </c>
      <c r="AE156" s="91" t="str">
        <f>'INFECTIEUX 3'!M148</f>
        <v>Juin</v>
      </c>
      <c r="AF156" s="91" t="str">
        <f>'AVIARE 3'!M148</f>
        <v>Juin</v>
      </c>
      <c r="AG156" s="91" t="str">
        <f>'EQUINE 3'!M148</f>
        <v>Juin</v>
      </c>
      <c r="AH156" s="91" t="str">
        <f>'CHIRURGIE 3'!M148</f>
        <v>Juin</v>
      </c>
      <c r="AI156" s="91" t="str">
        <f>'LEGISLATION 2'!L148</f>
        <v>Juin</v>
      </c>
      <c r="AJ156" s="91" t="str">
        <f>'HIDAOA 3'!M148</f>
        <v>Juin</v>
      </c>
      <c r="AK156" s="91" t="str">
        <f>'CLINIQUE 3'!T148</f>
        <v>Juin</v>
      </c>
    </row>
    <row r="157" spans="1:37">
      <c r="A157" s="146">
        <v>142</v>
      </c>
      <c r="B157" s="113" t="s">
        <v>1118</v>
      </c>
      <c r="C157" s="113" t="s">
        <v>2583</v>
      </c>
      <c r="D157" s="163">
        <f>'REPRODUCTION 3'!G149</f>
        <v>9</v>
      </c>
      <c r="E157" s="163">
        <f>'RUMINANTS 3'!G149</f>
        <v>8.25</v>
      </c>
      <c r="F157" s="163">
        <f>'TOXICOLOGIE 2'!F149</f>
        <v>0</v>
      </c>
      <c r="G157" s="163">
        <f>'INFECTIEUX 3'!G149</f>
        <v>10.875</v>
      </c>
      <c r="H157" s="163">
        <f>'AVIARE 3'!G149</f>
        <v>15</v>
      </c>
      <c r="I157" s="163">
        <f>'EQUINE 3'!G149</f>
        <v>14.25</v>
      </c>
      <c r="J157" s="163">
        <f>'CHIRURGIE 3'!G149</f>
        <v>18</v>
      </c>
      <c r="K157" s="163">
        <f>'LEGISLATION 2'!F149</f>
        <v>16</v>
      </c>
      <c r="L157" s="163">
        <f>'HIDAOA 3'!G149</f>
        <v>19.5</v>
      </c>
      <c r="M157" s="163">
        <f>'CLINIQUE 3'!N149</f>
        <v>0</v>
      </c>
      <c r="N157" s="148">
        <f t="shared" si="34"/>
        <v>110.875</v>
      </c>
      <c r="O157" s="148">
        <f t="shared" si="35"/>
        <v>3.9598214285714284</v>
      </c>
      <c r="P157" s="146" t="str">
        <f t="shared" si="36"/>
        <v>ajournee</v>
      </c>
      <c r="Q157" s="146" t="str">
        <f t="shared" si="37"/>
        <v>juin</v>
      </c>
      <c r="R157" s="146">
        <f t="shared" si="38"/>
        <v>1</v>
      </c>
      <c r="S157" s="146">
        <f t="shared" si="39"/>
        <v>1</v>
      </c>
      <c r="T157" s="146">
        <f t="shared" si="40"/>
        <v>1</v>
      </c>
      <c r="U157" s="146">
        <f t="shared" si="41"/>
        <v>1</v>
      </c>
      <c r="V157" s="146">
        <f t="shared" si="42"/>
        <v>0</v>
      </c>
      <c r="W157" s="146">
        <f t="shared" si="43"/>
        <v>1</v>
      </c>
      <c r="X157" s="146">
        <f t="shared" si="44"/>
        <v>0</v>
      </c>
      <c r="Y157" s="146">
        <f t="shared" si="45"/>
        <v>0</v>
      </c>
      <c r="Z157" s="146">
        <f t="shared" si="46"/>
        <v>0</v>
      </c>
      <c r="AA157" s="17">
        <f t="shared" si="47"/>
        <v>1</v>
      </c>
      <c r="AB157" s="91" t="str">
        <f>'REPRODUCTION 3'!M149</f>
        <v>Juin</v>
      </c>
      <c r="AC157" s="91" t="str">
        <f>'RUMINANTS 3'!M149</f>
        <v>Juin</v>
      </c>
      <c r="AD157" s="91" t="str">
        <f>'TOXICOLOGIE 2'!L149</f>
        <v>Juin</v>
      </c>
      <c r="AE157" s="91" t="str">
        <f>'INFECTIEUX 3'!M149</f>
        <v>Juin</v>
      </c>
      <c r="AF157" s="91" t="str">
        <f>'AVIARE 3'!M149</f>
        <v>Juin</v>
      </c>
      <c r="AG157" s="91" t="str">
        <f>'EQUINE 3'!M149</f>
        <v>Juin</v>
      </c>
      <c r="AH157" s="91" t="str">
        <f>'CHIRURGIE 3'!M149</f>
        <v>Juin</v>
      </c>
      <c r="AI157" s="91" t="str">
        <f>'LEGISLATION 2'!L149</f>
        <v>Juin</v>
      </c>
      <c r="AJ157" s="91" t="str">
        <f>'HIDAOA 3'!M149</f>
        <v>Juin</v>
      </c>
      <c r="AK157" s="91" t="str">
        <f>'CLINIQUE 3'!T149</f>
        <v>Juin</v>
      </c>
    </row>
    <row r="158" spans="1:37">
      <c r="A158" s="146">
        <v>143</v>
      </c>
      <c r="B158" s="113" t="s">
        <v>2584</v>
      </c>
      <c r="C158" s="113" t="s">
        <v>2585</v>
      </c>
      <c r="D158" s="163">
        <f>'REPRODUCTION 3'!G150</f>
        <v>15.75</v>
      </c>
      <c r="E158" s="163">
        <f>'RUMINANTS 3'!G150</f>
        <v>12.75</v>
      </c>
      <c r="F158" s="163">
        <f>'TOXICOLOGIE 2'!F150</f>
        <v>0</v>
      </c>
      <c r="G158" s="163">
        <f>'INFECTIEUX 3'!G150</f>
        <v>7.5</v>
      </c>
      <c r="H158" s="163">
        <f>'AVIARE 3'!G150</f>
        <v>17.25</v>
      </c>
      <c r="I158" s="163">
        <f>'EQUINE 3'!G150</f>
        <v>15</v>
      </c>
      <c r="J158" s="163">
        <f>'CHIRURGIE 3'!G150</f>
        <v>10.5</v>
      </c>
      <c r="K158" s="163">
        <f>'LEGISLATION 2'!F150</f>
        <v>30</v>
      </c>
      <c r="L158" s="163">
        <f>'HIDAOA 3'!G150</f>
        <v>17.25</v>
      </c>
      <c r="M158" s="163">
        <f>'CLINIQUE 3'!N150</f>
        <v>0</v>
      </c>
      <c r="N158" s="148">
        <f t="shared" si="34"/>
        <v>126</v>
      </c>
      <c r="O158" s="148">
        <f t="shared" si="35"/>
        <v>4.5</v>
      </c>
      <c r="P158" s="146" t="str">
        <f t="shared" si="36"/>
        <v>ajournee</v>
      </c>
      <c r="Q158" s="146" t="str">
        <f t="shared" si="37"/>
        <v>juin</v>
      </c>
      <c r="R158" s="146">
        <f t="shared" si="38"/>
        <v>0</v>
      </c>
      <c r="S158" s="146">
        <f t="shared" si="39"/>
        <v>1</v>
      </c>
      <c r="T158" s="146">
        <f t="shared" si="40"/>
        <v>1</v>
      </c>
      <c r="U158" s="146">
        <f t="shared" si="41"/>
        <v>1</v>
      </c>
      <c r="V158" s="146">
        <f t="shared" si="42"/>
        <v>0</v>
      </c>
      <c r="W158" s="146">
        <f t="shared" si="43"/>
        <v>0</v>
      </c>
      <c r="X158" s="146">
        <f t="shared" si="44"/>
        <v>1</v>
      </c>
      <c r="Y158" s="146">
        <f t="shared" si="45"/>
        <v>0</v>
      </c>
      <c r="Z158" s="146">
        <f t="shared" si="46"/>
        <v>0</v>
      </c>
      <c r="AA158" s="17">
        <f t="shared" si="47"/>
        <v>1</v>
      </c>
      <c r="AB158" s="91" t="str">
        <f>'REPRODUCTION 3'!M150</f>
        <v>Juin</v>
      </c>
      <c r="AC158" s="91" t="str">
        <f>'RUMINANTS 3'!M150</f>
        <v>Juin</v>
      </c>
      <c r="AD158" s="91" t="str">
        <f>'TOXICOLOGIE 2'!L150</f>
        <v>Juin</v>
      </c>
      <c r="AE158" s="91" t="str">
        <f>'INFECTIEUX 3'!M150</f>
        <v>Juin</v>
      </c>
      <c r="AF158" s="91" t="str">
        <f>'AVIARE 3'!M150</f>
        <v>Juin</v>
      </c>
      <c r="AG158" s="91" t="str">
        <f>'EQUINE 3'!M150</f>
        <v>Juin</v>
      </c>
      <c r="AH158" s="91" t="str">
        <f>'CHIRURGIE 3'!M150</f>
        <v>Juin</v>
      </c>
      <c r="AI158" s="91" t="str">
        <f>'LEGISLATION 2'!L150</f>
        <v>Juin</v>
      </c>
      <c r="AJ158" s="91" t="str">
        <f>'HIDAOA 3'!M150</f>
        <v>Juin</v>
      </c>
      <c r="AK158" s="91" t="str">
        <f>'CLINIQUE 3'!T150</f>
        <v>Juin</v>
      </c>
    </row>
    <row r="159" spans="1:37" s="139" customFormat="1">
      <c r="A159" s="146">
        <v>144</v>
      </c>
      <c r="B159" s="113" t="s">
        <v>2586</v>
      </c>
      <c r="C159" s="113" t="s">
        <v>2509</v>
      </c>
      <c r="D159" s="163">
        <f>'REPRODUCTION 3'!G151</f>
        <v>17.25</v>
      </c>
      <c r="E159" s="163">
        <f>'RUMINANTS 3'!G151</f>
        <v>12</v>
      </c>
      <c r="F159" s="163">
        <f>'TOXICOLOGIE 2'!F151</f>
        <v>0</v>
      </c>
      <c r="G159" s="163">
        <f>'INFECTIEUX 3'!G151</f>
        <v>15</v>
      </c>
      <c r="H159" s="163">
        <f>'AVIARE 3'!G151</f>
        <v>14.25</v>
      </c>
      <c r="I159" s="163">
        <f>'EQUINE 3'!G151</f>
        <v>18.75</v>
      </c>
      <c r="J159" s="163">
        <f>'CHIRURGIE 3'!G151</f>
        <v>15</v>
      </c>
      <c r="K159" s="163">
        <f>'LEGISLATION 2'!F151</f>
        <v>32</v>
      </c>
      <c r="L159" s="163">
        <f>'HIDAOA 3'!G151</f>
        <v>24</v>
      </c>
      <c r="M159" s="163">
        <f>'CLINIQUE 3'!N151</f>
        <v>0</v>
      </c>
      <c r="N159" s="148">
        <f t="shared" si="34"/>
        <v>148.25</v>
      </c>
      <c r="O159" s="148">
        <f t="shared" si="35"/>
        <v>5.2946428571428568</v>
      </c>
      <c r="P159" s="146" t="str">
        <f t="shared" si="36"/>
        <v>ajournee</v>
      </c>
      <c r="Q159" s="146" t="str">
        <f t="shared" si="37"/>
        <v>juin</v>
      </c>
      <c r="R159" s="146">
        <f t="shared" si="38"/>
        <v>0</v>
      </c>
      <c r="S159" s="146">
        <f t="shared" si="39"/>
        <v>1</v>
      </c>
      <c r="T159" s="146">
        <f t="shared" si="40"/>
        <v>1</v>
      </c>
      <c r="U159" s="146">
        <f t="shared" si="41"/>
        <v>0</v>
      </c>
      <c r="V159" s="146">
        <f t="shared" si="42"/>
        <v>1</v>
      </c>
      <c r="W159" s="146">
        <f t="shared" si="43"/>
        <v>0</v>
      </c>
      <c r="X159" s="146">
        <f t="shared" si="44"/>
        <v>0</v>
      </c>
      <c r="Y159" s="146">
        <f t="shared" si="45"/>
        <v>0</v>
      </c>
      <c r="Z159" s="146">
        <f t="shared" si="46"/>
        <v>0</v>
      </c>
      <c r="AA159" s="17">
        <f t="shared" si="47"/>
        <v>1</v>
      </c>
      <c r="AB159" s="91" t="str">
        <f>'REPRODUCTION 3'!M151</f>
        <v>Juin</v>
      </c>
      <c r="AC159" s="91" t="str">
        <f>'RUMINANTS 3'!M151</f>
        <v>Juin</v>
      </c>
      <c r="AD159" s="91" t="str">
        <f>'TOXICOLOGIE 2'!L151</f>
        <v>Juin</v>
      </c>
      <c r="AE159" s="91" t="str">
        <f>'INFECTIEUX 3'!M151</f>
        <v>Juin</v>
      </c>
      <c r="AF159" s="91" t="str">
        <f>'AVIARE 3'!M151</f>
        <v>Juin</v>
      </c>
      <c r="AG159" s="91" t="str">
        <f>'EQUINE 3'!M151</f>
        <v>Juin</v>
      </c>
      <c r="AH159" s="91" t="str">
        <f>'CHIRURGIE 3'!M151</f>
        <v>Juin</v>
      </c>
      <c r="AI159" s="91" t="str">
        <f>'LEGISLATION 2'!L151</f>
        <v>Juin</v>
      </c>
      <c r="AJ159" s="91" t="str">
        <f>'HIDAOA 3'!M151</f>
        <v>Juin</v>
      </c>
      <c r="AK159" s="91" t="str">
        <f>'CLINIQUE 3'!T151</f>
        <v>Juin</v>
      </c>
    </row>
    <row r="160" spans="1:37">
      <c r="A160" s="146">
        <v>145</v>
      </c>
      <c r="B160" s="113" t="s">
        <v>215</v>
      </c>
      <c r="C160" s="113" t="s">
        <v>2587</v>
      </c>
      <c r="D160" s="163">
        <f>'REPRODUCTION 3'!G152</f>
        <v>6.75</v>
      </c>
      <c r="E160" s="163">
        <f>'RUMINANTS 3'!G152</f>
        <v>9</v>
      </c>
      <c r="F160" s="163">
        <f>'TOXICOLOGIE 2'!F152</f>
        <v>0</v>
      </c>
      <c r="G160" s="163">
        <f>'INFECTIEUX 3'!G152</f>
        <v>1.875</v>
      </c>
      <c r="H160" s="163">
        <f>'AVIARE 3'!G152</f>
        <v>10.5</v>
      </c>
      <c r="I160" s="163">
        <f>'EQUINE 3'!G152</f>
        <v>15.75</v>
      </c>
      <c r="J160" s="163">
        <f>'CHIRURGIE 3'!G152</f>
        <v>13.5</v>
      </c>
      <c r="K160" s="163">
        <f>'LEGISLATION 2'!F152</f>
        <v>20</v>
      </c>
      <c r="L160" s="163">
        <f>'HIDAOA 3'!G152</f>
        <v>8.25</v>
      </c>
      <c r="M160" s="163">
        <f>'CLINIQUE 3'!N152</f>
        <v>0</v>
      </c>
      <c r="N160" s="148">
        <f t="shared" si="34"/>
        <v>85.625</v>
      </c>
      <c r="O160" s="148">
        <f t="shared" si="35"/>
        <v>3.0580357142857144</v>
      </c>
      <c r="P160" s="146" t="str">
        <f t="shared" si="36"/>
        <v>ajournee</v>
      </c>
      <c r="Q160" s="146" t="str">
        <f t="shared" si="37"/>
        <v>juin</v>
      </c>
      <c r="R160" s="146">
        <f t="shared" si="38"/>
        <v>1</v>
      </c>
      <c r="S160" s="146">
        <f t="shared" si="39"/>
        <v>1</v>
      </c>
      <c r="T160" s="146">
        <f t="shared" si="40"/>
        <v>1</v>
      </c>
      <c r="U160" s="146">
        <f t="shared" si="41"/>
        <v>1</v>
      </c>
      <c r="V160" s="146">
        <f t="shared" si="42"/>
        <v>1</v>
      </c>
      <c r="W160" s="146">
        <f t="shared" si="43"/>
        <v>0</v>
      </c>
      <c r="X160" s="146">
        <f t="shared" si="44"/>
        <v>1</v>
      </c>
      <c r="Y160" s="146">
        <f t="shared" si="45"/>
        <v>0</v>
      </c>
      <c r="Z160" s="146">
        <f t="shared" si="46"/>
        <v>1</v>
      </c>
      <c r="AA160" s="17">
        <f t="shared" si="47"/>
        <v>1</v>
      </c>
      <c r="AB160" s="91" t="str">
        <f>'REPRODUCTION 3'!M152</f>
        <v>Juin</v>
      </c>
      <c r="AC160" s="91" t="str">
        <f>'RUMINANTS 3'!M152</f>
        <v>Juin</v>
      </c>
      <c r="AD160" s="91" t="str">
        <f>'TOXICOLOGIE 2'!L152</f>
        <v>Juin</v>
      </c>
      <c r="AE160" s="91" t="str">
        <f>'INFECTIEUX 3'!M152</f>
        <v>Juin</v>
      </c>
      <c r="AF160" s="91" t="str">
        <f>'AVIARE 3'!M152</f>
        <v>Juin</v>
      </c>
      <c r="AG160" s="91" t="str">
        <f>'EQUINE 3'!M152</f>
        <v>Juin</v>
      </c>
      <c r="AH160" s="91" t="str">
        <f>'CHIRURGIE 3'!M152</f>
        <v>Juin</v>
      </c>
      <c r="AI160" s="91" t="str">
        <f>'LEGISLATION 2'!L152</f>
        <v>Juin</v>
      </c>
      <c r="AJ160" s="91" t="str">
        <f>'HIDAOA 3'!M152</f>
        <v>Juin</v>
      </c>
      <c r="AK160" s="91" t="str">
        <f>'CLINIQUE 3'!T152</f>
        <v>Juin</v>
      </c>
    </row>
    <row r="161" spans="1:37">
      <c r="A161" s="146">
        <v>146</v>
      </c>
      <c r="B161" s="113" t="s">
        <v>1135</v>
      </c>
      <c r="C161" s="113" t="s">
        <v>2588</v>
      </c>
      <c r="D161" s="163">
        <f>'REPRODUCTION 3'!G153</f>
        <v>10.5</v>
      </c>
      <c r="E161" s="163">
        <f>'RUMINANTS 3'!G153</f>
        <v>3.75</v>
      </c>
      <c r="F161" s="163">
        <f>'TOXICOLOGIE 2'!F153</f>
        <v>0</v>
      </c>
      <c r="G161" s="163">
        <f>'INFECTIEUX 3'!G153</f>
        <v>3.75</v>
      </c>
      <c r="H161" s="163">
        <f>'AVIARE 3'!G153</f>
        <v>18.75</v>
      </c>
      <c r="I161" s="163">
        <f>'EQUINE 3'!G153</f>
        <v>6.75</v>
      </c>
      <c r="J161" s="163">
        <f>'CHIRURGIE 3'!G153</f>
        <v>13.5</v>
      </c>
      <c r="K161" s="163">
        <f>'LEGISLATION 2'!F153</f>
        <v>18</v>
      </c>
      <c r="L161" s="163">
        <f>'HIDAOA 3'!G153</f>
        <v>21.75</v>
      </c>
      <c r="M161" s="163">
        <f>'CLINIQUE 3'!N153</f>
        <v>0</v>
      </c>
      <c r="N161" s="148">
        <f t="shared" si="34"/>
        <v>96.75</v>
      </c>
      <c r="O161" s="148">
        <f t="shared" si="35"/>
        <v>3.4553571428571428</v>
      </c>
      <c r="P161" s="146" t="str">
        <f t="shared" si="36"/>
        <v>ajournee</v>
      </c>
      <c r="Q161" s="146" t="str">
        <f t="shared" si="37"/>
        <v>juin</v>
      </c>
      <c r="R161" s="146">
        <f t="shared" si="38"/>
        <v>1</v>
      </c>
      <c r="S161" s="146">
        <f t="shared" si="39"/>
        <v>1</v>
      </c>
      <c r="T161" s="146">
        <f t="shared" si="40"/>
        <v>1</v>
      </c>
      <c r="U161" s="146">
        <f t="shared" si="41"/>
        <v>1</v>
      </c>
      <c r="V161" s="146">
        <f t="shared" si="42"/>
        <v>0</v>
      </c>
      <c r="W161" s="146">
        <f t="shared" si="43"/>
        <v>1</v>
      </c>
      <c r="X161" s="146">
        <f t="shared" si="44"/>
        <v>1</v>
      </c>
      <c r="Y161" s="146">
        <f t="shared" si="45"/>
        <v>0</v>
      </c>
      <c r="Z161" s="146">
        <f t="shared" si="46"/>
        <v>0</v>
      </c>
      <c r="AA161" s="17">
        <f t="shared" si="47"/>
        <v>1</v>
      </c>
      <c r="AB161" s="91" t="str">
        <f>'REPRODUCTION 3'!M153</f>
        <v>Juin</v>
      </c>
      <c r="AC161" s="91" t="str">
        <f>'RUMINANTS 3'!M153</f>
        <v>Juin</v>
      </c>
      <c r="AD161" s="91" t="str">
        <f>'TOXICOLOGIE 2'!L153</f>
        <v>Juin</v>
      </c>
      <c r="AE161" s="91" t="str">
        <f>'INFECTIEUX 3'!M153</f>
        <v>Juin</v>
      </c>
      <c r="AF161" s="91" t="str">
        <f>'AVIARE 3'!M153</f>
        <v>Juin</v>
      </c>
      <c r="AG161" s="91" t="str">
        <f>'EQUINE 3'!M153</f>
        <v>Juin</v>
      </c>
      <c r="AH161" s="91" t="str">
        <f>'CHIRURGIE 3'!M153</f>
        <v>Juin</v>
      </c>
      <c r="AI161" s="91" t="str">
        <f>'LEGISLATION 2'!L153</f>
        <v>Juin</v>
      </c>
      <c r="AJ161" s="91" t="str">
        <f>'HIDAOA 3'!M153</f>
        <v>Juin</v>
      </c>
      <c r="AK161" s="91" t="str">
        <f>'CLINIQUE 3'!T153</f>
        <v>Juin</v>
      </c>
    </row>
    <row r="162" spans="1:37">
      <c r="A162" s="146">
        <v>147</v>
      </c>
      <c r="B162" s="113" t="s">
        <v>1139</v>
      </c>
      <c r="C162" s="113" t="s">
        <v>2589</v>
      </c>
      <c r="D162" s="163">
        <f>'REPRODUCTION 3'!G154</f>
        <v>12</v>
      </c>
      <c r="E162" s="163">
        <f>'RUMINANTS 3'!G154</f>
        <v>5.25</v>
      </c>
      <c r="F162" s="163">
        <f>'TOXICOLOGIE 2'!F154</f>
        <v>0</v>
      </c>
      <c r="G162" s="163">
        <f>'INFECTIEUX 3'!G154</f>
        <v>1.5</v>
      </c>
      <c r="H162" s="163">
        <f>'AVIARE 3'!G154</f>
        <v>12.75</v>
      </c>
      <c r="I162" s="163">
        <f>'EQUINE 3'!G154</f>
        <v>5.25</v>
      </c>
      <c r="J162" s="163">
        <f>'CHIRURGIE 3'!G154</f>
        <v>13.5</v>
      </c>
      <c r="K162" s="163">
        <f>'LEGISLATION 2'!F154</f>
        <v>16</v>
      </c>
      <c r="L162" s="163">
        <f>'HIDAOA 3'!G154</f>
        <v>9</v>
      </c>
      <c r="M162" s="163">
        <f>'CLINIQUE 3'!N154</f>
        <v>0</v>
      </c>
      <c r="N162" s="148">
        <f t="shared" si="34"/>
        <v>75.25</v>
      </c>
      <c r="O162" s="148">
        <f t="shared" si="35"/>
        <v>2.6875</v>
      </c>
      <c r="P162" s="146" t="str">
        <f t="shared" si="36"/>
        <v>ajournee</v>
      </c>
      <c r="Q162" s="146" t="str">
        <f t="shared" si="37"/>
        <v>juin</v>
      </c>
      <c r="R162" s="146">
        <f t="shared" si="38"/>
        <v>1</v>
      </c>
      <c r="S162" s="146">
        <f t="shared" si="39"/>
        <v>1</v>
      </c>
      <c r="T162" s="146">
        <f t="shared" si="40"/>
        <v>1</v>
      </c>
      <c r="U162" s="146">
        <f t="shared" si="41"/>
        <v>1</v>
      </c>
      <c r="V162" s="146">
        <f t="shared" si="42"/>
        <v>1</v>
      </c>
      <c r="W162" s="146">
        <f t="shared" si="43"/>
        <v>1</v>
      </c>
      <c r="X162" s="146">
        <f t="shared" si="44"/>
        <v>1</v>
      </c>
      <c r="Y162" s="146">
        <f t="shared" si="45"/>
        <v>0</v>
      </c>
      <c r="Z162" s="146">
        <f t="shared" si="46"/>
        <v>1</v>
      </c>
      <c r="AA162" s="17">
        <f t="shared" si="47"/>
        <v>1</v>
      </c>
      <c r="AB162" s="91" t="str">
        <f>'REPRODUCTION 3'!M154</f>
        <v>Juin</v>
      </c>
      <c r="AC162" s="91" t="str">
        <f>'RUMINANTS 3'!M154</f>
        <v>Juin</v>
      </c>
      <c r="AD162" s="91" t="str">
        <f>'TOXICOLOGIE 2'!L154</f>
        <v>Juin</v>
      </c>
      <c r="AE162" s="91" t="str">
        <f>'INFECTIEUX 3'!M154</f>
        <v>Juin</v>
      </c>
      <c r="AF162" s="91" t="str">
        <f>'AVIARE 3'!M154</f>
        <v>Juin</v>
      </c>
      <c r="AG162" s="91" t="str">
        <f>'EQUINE 3'!M154</f>
        <v>Juin</v>
      </c>
      <c r="AH162" s="91" t="str">
        <f>'CHIRURGIE 3'!M154</f>
        <v>Juin</v>
      </c>
      <c r="AI162" s="91" t="str">
        <f>'LEGISLATION 2'!L154</f>
        <v>Juin</v>
      </c>
      <c r="AJ162" s="91" t="str">
        <f>'HIDAOA 3'!M154</f>
        <v>Juin</v>
      </c>
      <c r="AK162" s="91" t="str">
        <f>'CLINIQUE 3'!T154</f>
        <v>Juin</v>
      </c>
    </row>
    <row r="163" spans="1:37">
      <c r="A163" s="146">
        <v>148</v>
      </c>
      <c r="B163" s="113" t="s">
        <v>1142</v>
      </c>
      <c r="C163" s="113" t="s">
        <v>2590</v>
      </c>
      <c r="D163" s="163">
        <f>'REPRODUCTION 3'!G155</f>
        <v>15</v>
      </c>
      <c r="E163" s="163">
        <f>'RUMINANTS 3'!G155</f>
        <v>10.5</v>
      </c>
      <c r="F163" s="163">
        <f>'TOXICOLOGIE 2'!F155</f>
        <v>0</v>
      </c>
      <c r="G163" s="163">
        <f>'INFECTIEUX 3'!G155</f>
        <v>6</v>
      </c>
      <c r="H163" s="163">
        <f>'AVIARE 3'!G155</f>
        <v>19.5</v>
      </c>
      <c r="I163" s="163">
        <f>'EQUINE 3'!G155</f>
        <v>16.5</v>
      </c>
      <c r="J163" s="163">
        <f>'CHIRURGIE 3'!G155</f>
        <v>25.5</v>
      </c>
      <c r="K163" s="163">
        <f>'LEGISLATION 2'!F155</f>
        <v>24</v>
      </c>
      <c r="L163" s="163">
        <f>'HIDAOA 3'!G155</f>
        <v>27.75</v>
      </c>
      <c r="M163" s="163">
        <f>'CLINIQUE 3'!N155</f>
        <v>0</v>
      </c>
      <c r="N163" s="148">
        <f t="shared" si="34"/>
        <v>144.75</v>
      </c>
      <c r="O163" s="148">
        <f t="shared" si="35"/>
        <v>5.1696428571428568</v>
      </c>
      <c r="P163" s="146" t="str">
        <f t="shared" si="36"/>
        <v>ajournee</v>
      </c>
      <c r="Q163" s="146" t="str">
        <f t="shared" si="37"/>
        <v>juin</v>
      </c>
      <c r="R163" s="146">
        <f t="shared" si="38"/>
        <v>0</v>
      </c>
      <c r="S163" s="146">
        <f t="shared" si="39"/>
        <v>1</v>
      </c>
      <c r="T163" s="146">
        <f t="shared" si="40"/>
        <v>1</v>
      </c>
      <c r="U163" s="146">
        <f t="shared" si="41"/>
        <v>1</v>
      </c>
      <c r="V163" s="146">
        <f t="shared" si="42"/>
        <v>0</v>
      </c>
      <c r="W163" s="146">
        <f t="shared" si="43"/>
        <v>0</v>
      </c>
      <c r="X163" s="146">
        <f t="shared" si="44"/>
        <v>0</v>
      </c>
      <c r="Y163" s="146">
        <f t="shared" si="45"/>
        <v>0</v>
      </c>
      <c r="Z163" s="146">
        <f t="shared" si="46"/>
        <v>0</v>
      </c>
      <c r="AA163" s="17">
        <f t="shared" si="47"/>
        <v>1</v>
      </c>
      <c r="AB163" s="91" t="str">
        <f>'REPRODUCTION 3'!M155</f>
        <v>Juin</v>
      </c>
      <c r="AC163" s="91" t="str">
        <f>'RUMINANTS 3'!M155</f>
        <v>Juin</v>
      </c>
      <c r="AD163" s="91" t="str">
        <f>'TOXICOLOGIE 2'!L155</f>
        <v>Juin</v>
      </c>
      <c r="AE163" s="91" t="str">
        <f>'INFECTIEUX 3'!M155</f>
        <v>Juin</v>
      </c>
      <c r="AF163" s="91" t="str">
        <f>'AVIARE 3'!M155</f>
        <v>Juin</v>
      </c>
      <c r="AG163" s="91" t="str">
        <f>'EQUINE 3'!M155</f>
        <v>Juin</v>
      </c>
      <c r="AH163" s="91" t="str">
        <f>'CHIRURGIE 3'!M155</f>
        <v>Juin</v>
      </c>
      <c r="AI163" s="91" t="str">
        <f>'LEGISLATION 2'!L155</f>
        <v>Juin</v>
      </c>
      <c r="AJ163" s="91" t="str">
        <f>'HIDAOA 3'!M155</f>
        <v>Juin</v>
      </c>
      <c r="AK163" s="91" t="str">
        <f>'CLINIQUE 3'!T155</f>
        <v>Juin</v>
      </c>
    </row>
    <row r="164" spans="1:37">
      <c r="A164" s="146">
        <v>149</v>
      </c>
      <c r="B164" s="113" t="s">
        <v>1145</v>
      </c>
      <c r="C164" s="113" t="s">
        <v>2508</v>
      </c>
      <c r="D164" s="163">
        <f>'REPRODUCTION 3'!G156</f>
        <v>17.25</v>
      </c>
      <c r="E164" s="163">
        <f>'RUMINANTS 3'!G156</f>
        <v>10.5</v>
      </c>
      <c r="F164" s="163">
        <f>'TOXICOLOGIE 2'!F156</f>
        <v>0</v>
      </c>
      <c r="G164" s="163">
        <f>'INFECTIEUX 3'!G156</f>
        <v>0.375</v>
      </c>
      <c r="H164" s="163">
        <f>'AVIARE 3'!G156</f>
        <v>12</v>
      </c>
      <c r="I164" s="163">
        <f>'EQUINE 3'!G156</f>
        <v>8.25</v>
      </c>
      <c r="J164" s="163">
        <f>'CHIRURGIE 3'!G156</f>
        <v>16.5</v>
      </c>
      <c r="K164" s="163">
        <f>'LEGISLATION 2'!F156</f>
        <v>14</v>
      </c>
      <c r="L164" s="163">
        <f>'HIDAOA 3'!G156</f>
        <v>22.5</v>
      </c>
      <c r="M164" s="163">
        <f>'CLINIQUE 3'!N156</f>
        <v>0</v>
      </c>
      <c r="N164" s="148">
        <f t="shared" si="34"/>
        <v>101.375</v>
      </c>
      <c r="O164" s="148">
        <f t="shared" si="35"/>
        <v>3.6205357142857144</v>
      </c>
      <c r="P164" s="146" t="str">
        <f t="shared" si="36"/>
        <v>ajournee</v>
      </c>
      <c r="Q164" s="146" t="str">
        <f t="shared" si="37"/>
        <v>juin</v>
      </c>
      <c r="R164" s="146">
        <f t="shared" si="38"/>
        <v>0</v>
      </c>
      <c r="S164" s="146">
        <f t="shared" si="39"/>
        <v>1</v>
      </c>
      <c r="T164" s="146">
        <f t="shared" si="40"/>
        <v>1</v>
      </c>
      <c r="U164" s="146">
        <f t="shared" si="41"/>
        <v>1</v>
      </c>
      <c r="V164" s="146">
        <f t="shared" si="42"/>
        <v>1</v>
      </c>
      <c r="W164" s="146">
        <f t="shared" si="43"/>
        <v>1</v>
      </c>
      <c r="X164" s="146">
        <f t="shared" si="44"/>
        <v>0</v>
      </c>
      <c r="Y164" s="146">
        <f t="shared" si="45"/>
        <v>0</v>
      </c>
      <c r="Z164" s="146">
        <f t="shared" si="46"/>
        <v>0</v>
      </c>
      <c r="AA164" s="17">
        <f t="shared" si="47"/>
        <v>1</v>
      </c>
      <c r="AB164" s="91" t="str">
        <f>'REPRODUCTION 3'!M156</f>
        <v>Juin</v>
      </c>
      <c r="AC164" s="91" t="str">
        <f>'RUMINANTS 3'!M156</f>
        <v>Juin</v>
      </c>
      <c r="AD164" s="91" t="str">
        <f>'TOXICOLOGIE 2'!L156</f>
        <v>Juin</v>
      </c>
      <c r="AE164" s="91" t="str">
        <f>'INFECTIEUX 3'!M156</f>
        <v>Juin</v>
      </c>
      <c r="AF164" s="91" t="str">
        <f>'AVIARE 3'!M156</f>
        <v>Juin</v>
      </c>
      <c r="AG164" s="91" t="str">
        <f>'EQUINE 3'!M156</f>
        <v>Juin</v>
      </c>
      <c r="AH164" s="91" t="str">
        <f>'CHIRURGIE 3'!M156</f>
        <v>Juin</v>
      </c>
      <c r="AI164" s="91" t="str">
        <f>'LEGISLATION 2'!L156</f>
        <v>Juin</v>
      </c>
      <c r="AJ164" s="91" t="str">
        <f>'HIDAOA 3'!M156</f>
        <v>Juin</v>
      </c>
      <c r="AK164" s="91" t="str">
        <f>'CLINIQUE 3'!T156</f>
        <v>Juin</v>
      </c>
    </row>
    <row r="165" spans="1:37">
      <c r="A165" s="146">
        <v>150</v>
      </c>
      <c r="B165" s="113" t="s">
        <v>2591</v>
      </c>
      <c r="C165" s="113" t="s">
        <v>2508</v>
      </c>
      <c r="D165" s="163">
        <f>'REPRODUCTION 3'!G157</f>
        <v>3.75</v>
      </c>
      <c r="E165" s="163">
        <f>'RUMINANTS 3'!G157</f>
        <v>9</v>
      </c>
      <c r="F165" s="163">
        <f>'TOXICOLOGIE 2'!F157</f>
        <v>0</v>
      </c>
      <c r="G165" s="163">
        <f>'INFECTIEUX 3'!G157</f>
        <v>3</v>
      </c>
      <c r="H165" s="163">
        <f>'AVIARE 3'!G157</f>
        <v>15.75</v>
      </c>
      <c r="I165" s="163">
        <f>'EQUINE 3'!G157</f>
        <v>7.5</v>
      </c>
      <c r="J165" s="163">
        <f>'CHIRURGIE 3'!G157</f>
        <v>18</v>
      </c>
      <c r="K165" s="163">
        <f>'LEGISLATION 2'!F157</f>
        <v>6</v>
      </c>
      <c r="L165" s="163">
        <f>'HIDAOA 3'!G157</f>
        <v>11.25</v>
      </c>
      <c r="M165" s="163">
        <f>'CLINIQUE 3'!N157</f>
        <v>0</v>
      </c>
      <c r="N165" s="148">
        <f t="shared" si="34"/>
        <v>74.25</v>
      </c>
      <c r="O165" s="148">
        <f t="shared" si="35"/>
        <v>2.6517857142857144</v>
      </c>
      <c r="P165" s="146" t="str">
        <f t="shared" si="36"/>
        <v>ajournee</v>
      </c>
      <c r="Q165" s="146" t="str">
        <f t="shared" si="37"/>
        <v>juin</v>
      </c>
      <c r="R165" s="146">
        <f t="shared" si="38"/>
        <v>1</v>
      </c>
      <c r="S165" s="146">
        <f t="shared" si="39"/>
        <v>1</v>
      </c>
      <c r="T165" s="146">
        <f t="shared" si="40"/>
        <v>1</v>
      </c>
      <c r="U165" s="146">
        <f t="shared" si="41"/>
        <v>1</v>
      </c>
      <c r="V165" s="146">
        <f t="shared" si="42"/>
        <v>0</v>
      </c>
      <c r="W165" s="146">
        <f t="shared" si="43"/>
        <v>1</v>
      </c>
      <c r="X165" s="146">
        <f t="shared" si="44"/>
        <v>0</v>
      </c>
      <c r="Y165" s="146">
        <f t="shared" si="45"/>
        <v>1</v>
      </c>
      <c r="Z165" s="146">
        <f t="shared" si="46"/>
        <v>1</v>
      </c>
      <c r="AA165" s="17">
        <f t="shared" si="47"/>
        <v>1</v>
      </c>
      <c r="AB165" s="91" t="str">
        <f>'REPRODUCTION 3'!M157</f>
        <v>Juin</v>
      </c>
      <c r="AC165" s="91" t="str">
        <f>'RUMINANTS 3'!M157</f>
        <v>Juin</v>
      </c>
      <c r="AD165" s="91" t="str">
        <f>'TOXICOLOGIE 2'!L157</f>
        <v>Juin</v>
      </c>
      <c r="AE165" s="91" t="str">
        <f>'INFECTIEUX 3'!M157</f>
        <v>Juin</v>
      </c>
      <c r="AF165" s="91" t="str">
        <f>'AVIARE 3'!M157</f>
        <v>Juin</v>
      </c>
      <c r="AG165" s="91" t="str">
        <f>'EQUINE 3'!M157</f>
        <v>Juin</v>
      </c>
      <c r="AH165" s="91" t="str">
        <f>'CHIRURGIE 3'!M157</f>
        <v>Juin</v>
      </c>
      <c r="AI165" s="91" t="str">
        <f>'LEGISLATION 2'!L157</f>
        <v>Juin</v>
      </c>
      <c r="AJ165" s="91" t="str">
        <f>'HIDAOA 3'!M157</f>
        <v>Juin</v>
      </c>
      <c r="AK165" s="91" t="str">
        <f>'CLINIQUE 3'!T157</f>
        <v>Juin</v>
      </c>
    </row>
    <row r="166" spans="1:37">
      <c r="A166" s="146">
        <v>151</v>
      </c>
      <c r="B166" s="113" t="s">
        <v>1153</v>
      </c>
      <c r="C166" s="113" t="s">
        <v>2592</v>
      </c>
      <c r="D166" s="163">
        <f>'REPRODUCTION 3'!G158</f>
        <v>9</v>
      </c>
      <c r="E166" s="163">
        <f>'RUMINANTS 3'!G158</f>
        <v>12.75</v>
      </c>
      <c r="F166" s="163">
        <f>'TOXICOLOGIE 2'!F158</f>
        <v>0</v>
      </c>
      <c r="G166" s="163">
        <f>'INFECTIEUX 3'!G158</f>
        <v>3.75</v>
      </c>
      <c r="H166" s="163">
        <f>'AVIARE 3'!G158</f>
        <v>14.25</v>
      </c>
      <c r="I166" s="163">
        <f>'EQUINE 3'!G158</f>
        <v>13.5</v>
      </c>
      <c r="J166" s="163">
        <f>'CHIRURGIE 3'!G158</f>
        <v>15</v>
      </c>
      <c r="K166" s="163">
        <f>'LEGISLATION 2'!F158</f>
        <v>10</v>
      </c>
      <c r="L166" s="163">
        <f>'HIDAOA 3'!G158</f>
        <v>13.5</v>
      </c>
      <c r="M166" s="163">
        <f>'CLINIQUE 3'!N158</f>
        <v>0</v>
      </c>
      <c r="N166" s="148">
        <f t="shared" si="34"/>
        <v>91.75</v>
      </c>
      <c r="O166" s="148">
        <f t="shared" si="35"/>
        <v>3.2767857142857144</v>
      </c>
      <c r="P166" s="146" t="str">
        <f t="shared" si="36"/>
        <v>ajournee</v>
      </c>
      <c r="Q166" s="146" t="str">
        <f t="shared" si="37"/>
        <v>juin</v>
      </c>
      <c r="R166" s="146">
        <f t="shared" si="38"/>
        <v>1</v>
      </c>
      <c r="S166" s="146">
        <f t="shared" si="39"/>
        <v>1</v>
      </c>
      <c r="T166" s="146">
        <f t="shared" si="40"/>
        <v>1</v>
      </c>
      <c r="U166" s="146">
        <f t="shared" si="41"/>
        <v>1</v>
      </c>
      <c r="V166" s="146">
        <f t="shared" si="42"/>
        <v>1</v>
      </c>
      <c r="W166" s="146">
        <f t="shared" si="43"/>
        <v>1</v>
      </c>
      <c r="X166" s="146">
        <f t="shared" si="44"/>
        <v>0</v>
      </c>
      <c r="Y166" s="146">
        <f t="shared" si="45"/>
        <v>0</v>
      </c>
      <c r="Z166" s="146">
        <f t="shared" si="46"/>
        <v>1</v>
      </c>
      <c r="AA166" s="17">
        <f t="shared" si="47"/>
        <v>1</v>
      </c>
      <c r="AB166" s="91" t="str">
        <f>'REPRODUCTION 3'!M158</f>
        <v>Juin</v>
      </c>
      <c r="AC166" s="91" t="str">
        <f>'RUMINANTS 3'!M158</f>
        <v>Juin</v>
      </c>
      <c r="AD166" s="91" t="str">
        <f>'TOXICOLOGIE 2'!L158</f>
        <v>Juin</v>
      </c>
      <c r="AE166" s="91" t="str">
        <f>'INFECTIEUX 3'!M158</f>
        <v>Juin</v>
      </c>
      <c r="AF166" s="91" t="str">
        <f>'AVIARE 3'!M158</f>
        <v>Juin</v>
      </c>
      <c r="AG166" s="91" t="str">
        <f>'EQUINE 3'!M158</f>
        <v>Juin</v>
      </c>
      <c r="AH166" s="91" t="str">
        <f>'CHIRURGIE 3'!M158</f>
        <v>Juin</v>
      </c>
      <c r="AI166" s="91" t="str">
        <f>'LEGISLATION 2'!L158</f>
        <v>Juin</v>
      </c>
      <c r="AJ166" s="91" t="str">
        <f>'HIDAOA 3'!M158</f>
        <v>Juin</v>
      </c>
      <c r="AK166" s="91" t="str">
        <f>'CLINIQUE 3'!T158</f>
        <v>Juin</v>
      </c>
    </row>
    <row r="167" spans="1:37">
      <c r="A167" s="146">
        <v>152</v>
      </c>
      <c r="B167" s="113" t="s">
        <v>2593</v>
      </c>
      <c r="C167" s="113" t="s">
        <v>2594</v>
      </c>
      <c r="D167" s="163">
        <f>'REPRODUCTION 3'!G159</f>
        <v>6.75</v>
      </c>
      <c r="E167" s="163">
        <f>'RUMINANTS 3'!G159</f>
        <v>7.5</v>
      </c>
      <c r="F167" s="163">
        <f>'TOXICOLOGIE 2'!F159</f>
        <v>0</v>
      </c>
      <c r="G167" s="163">
        <f>'INFECTIEUX 3'!G159</f>
        <v>6</v>
      </c>
      <c r="H167" s="163">
        <f>'AVIARE 3'!G159</f>
        <v>12.75</v>
      </c>
      <c r="I167" s="163">
        <f>'EQUINE 3'!G159</f>
        <v>9.75</v>
      </c>
      <c r="J167" s="163">
        <f>'CHIRURGIE 3'!G159</f>
        <v>13.5</v>
      </c>
      <c r="K167" s="163">
        <f>'LEGISLATION 2'!F159</f>
        <v>16</v>
      </c>
      <c r="L167" s="163">
        <f>'HIDAOA 3'!G159</f>
        <v>18.75</v>
      </c>
      <c r="M167" s="163">
        <f>'CLINIQUE 3'!N159</f>
        <v>0</v>
      </c>
      <c r="N167" s="148">
        <f t="shared" si="34"/>
        <v>91</v>
      </c>
      <c r="O167" s="148">
        <f t="shared" si="35"/>
        <v>3.25</v>
      </c>
      <c r="P167" s="146" t="str">
        <f t="shared" si="36"/>
        <v>ajournee</v>
      </c>
      <c r="Q167" s="146" t="str">
        <f t="shared" si="37"/>
        <v>juin</v>
      </c>
      <c r="R167" s="146">
        <f t="shared" si="38"/>
        <v>1</v>
      </c>
      <c r="S167" s="146">
        <f t="shared" si="39"/>
        <v>1</v>
      </c>
      <c r="T167" s="146">
        <f t="shared" si="40"/>
        <v>1</v>
      </c>
      <c r="U167" s="146">
        <f t="shared" si="41"/>
        <v>1</v>
      </c>
      <c r="V167" s="146">
        <f t="shared" si="42"/>
        <v>1</v>
      </c>
      <c r="W167" s="146">
        <f t="shared" si="43"/>
        <v>1</v>
      </c>
      <c r="X167" s="146">
        <f t="shared" si="44"/>
        <v>1</v>
      </c>
      <c r="Y167" s="146">
        <f t="shared" si="45"/>
        <v>0</v>
      </c>
      <c r="Z167" s="146">
        <f t="shared" si="46"/>
        <v>0</v>
      </c>
      <c r="AA167" s="17">
        <f t="shared" si="47"/>
        <v>1</v>
      </c>
      <c r="AB167" s="91" t="str">
        <f>'REPRODUCTION 3'!M159</f>
        <v>Juin</v>
      </c>
      <c r="AC167" s="91" t="str">
        <f>'RUMINANTS 3'!M159</f>
        <v>Juin</v>
      </c>
      <c r="AD167" s="91" t="str">
        <f>'TOXICOLOGIE 2'!L159</f>
        <v>Juin</v>
      </c>
      <c r="AE167" s="91" t="str">
        <f>'INFECTIEUX 3'!M159</f>
        <v>Juin</v>
      </c>
      <c r="AF167" s="91" t="str">
        <f>'AVIARE 3'!M159</f>
        <v>Juin</v>
      </c>
      <c r="AG167" s="91" t="str">
        <f>'EQUINE 3'!M159</f>
        <v>Juin</v>
      </c>
      <c r="AH167" s="91" t="str">
        <f>'CHIRURGIE 3'!M159</f>
        <v>Juin</v>
      </c>
      <c r="AI167" s="91" t="str">
        <f>'LEGISLATION 2'!L159</f>
        <v>Juin</v>
      </c>
      <c r="AJ167" s="91" t="str">
        <f>'HIDAOA 3'!M159</f>
        <v>Juin</v>
      </c>
      <c r="AK167" s="91" t="str">
        <f>'CLINIQUE 3'!T159</f>
        <v>Juin</v>
      </c>
    </row>
    <row r="168" spans="1:37">
      <c r="A168" s="146">
        <v>153</v>
      </c>
      <c r="B168" s="113" t="s">
        <v>2595</v>
      </c>
      <c r="C168" s="113" t="s">
        <v>2596</v>
      </c>
      <c r="D168" s="163">
        <f>'REPRODUCTION 3'!G160</f>
        <v>17.25</v>
      </c>
      <c r="E168" s="163">
        <f>'RUMINANTS 3'!G160</f>
        <v>7.5</v>
      </c>
      <c r="F168" s="163">
        <f>'TOXICOLOGIE 2'!F160</f>
        <v>0</v>
      </c>
      <c r="G168" s="163">
        <f>'INFECTIEUX 3'!G160</f>
        <v>5.625</v>
      </c>
      <c r="H168" s="163">
        <f>'AVIARE 3'!G160</f>
        <v>14.25</v>
      </c>
      <c r="I168" s="163">
        <f>'EQUINE 3'!G160</f>
        <v>10.5</v>
      </c>
      <c r="J168" s="163">
        <f>'CHIRURGIE 3'!G160</f>
        <v>15</v>
      </c>
      <c r="K168" s="163">
        <f>'LEGISLATION 2'!F160</f>
        <v>16</v>
      </c>
      <c r="L168" s="163">
        <f>'HIDAOA 3'!G160</f>
        <v>18</v>
      </c>
      <c r="M168" s="163">
        <f>'CLINIQUE 3'!N160</f>
        <v>0</v>
      </c>
      <c r="N168" s="148">
        <f t="shared" si="34"/>
        <v>104.125</v>
      </c>
      <c r="O168" s="148">
        <f t="shared" si="35"/>
        <v>3.71875</v>
      </c>
      <c r="P168" s="146" t="str">
        <f t="shared" si="36"/>
        <v>ajournee</v>
      </c>
      <c r="Q168" s="146" t="str">
        <f t="shared" si="37"/>
        <v>juin</v>
      </c>
      <c r="R168" s="146">
        <f t="shared" si="38"/>
        <v>0</v>
      </c>
      <c r="S168" s="146">
        <f t="shared" si="39"/>
        <v>1</v>
      </c>
      <c r="T168" s="146">
        <f t="shared" si="40"/>
        <v>1</v>
      </c>
      <c r="U168" s="146">
        <f t="shared" si="41"/>
        <v>1</v>
      </c>
      <c r="V168" s="146">
        <f t="shared" si="42"/>
        <v>1</v>
      </c>
      <c r="W168" s="146">
        <f t="shared" si="43"/>
        <v>1</v>
      </c>
      <c r="X168" s="146">
        <f t="shared" si="44"/>
        <v>0</v>
      </c>
      <c r="Y168" s="146">
        <f t="shared" si="45"/>
        <v>0</v>
      </c>
      <c r="Z168" s="146">
        <f t="shared" si="46"/>
        <v>0</v>
      </c>
      <c r="AA168" s="17">
        <f t="shared" si="47"/>
        <v>1</v>
      </c>
      <c r="AB168" s="91" t="str">
        <f>'REPRODUCTION 3'!M160</f>
        <v>Juin</v>
      </c>
      <c r="AC168" s="91" t="str">
        <f>'RUMINANTS 3'!M160</f>
        <v>Juin</v>
      </c>
      <c r="AD168" s="91" t="str">
        <f>'TOXICOLOGIE 2'!L160</f>
        <v>Juin</v>
      </c>
      <c r="AE168" s="91" t="str">
        <f>'INFECTIEUX 3'!M160</f>
        <v>Juin</v>
      </c>
      <c r="AF168" s="91" t="str">
        <f>'AVIARE 3'!M160</f>
        <v>Juin</v>
      </c>
      <c r="AG168" s="91" t="str">
        <f>'EQUINE 3'!M160</f>
        <v>Juin</v>
      </c>
      <c r="AH168" s="91" t="str">
        <f>'CHIRURGIE 3'!M160</f>
        <v>Juin</v>
      </c>
      <c r="AI168" s="91" t="str">
        <f>'LEGISLATION 2'!L160</f>
        <v>Juin</v>
      </c>
      <c r="AJ168" s="91" t="str">
        <f>'HIDAOA 3'!M160</f>
        <v>Juin</v>
      </c>
      <c r="AK168" s="91" t="str">
        <f>'CLINIQUE 3'!T160</f>
        <v>Juin</v>
      </c>
    </row>
    <row r="169" spans="1:37">
      <c r="A169" s="146">
        <v>154</v>
      </c>
      <c r="B169" s="113" t="s">
        <v>2597</v>
      </c>
      <c r="C169" s="113" t="s">
        <v>2598</v>
      </c>
      <c r="D169" s="163">
        <f>'REPRODUCTION 3'!G161</f>
        <v>9.75</v>
      </c>
      <c r="E169" s="163">
        <f>'RUMINANTS 3'!G161</f>
        <v>10.5</v>
      </c>
      <c r="F169" s="163">
        <f>'TOXICOLOGIE 2'!F161</f>
        <v>0</v>
      </c>
      <c r="G169" s="163">
        <f>'INFECTIEUX 3'!G161</f>
        <v>3.75</v>
      </c>
      <c r="H169" s="163">
        <f>'AVIARE 3'!G161</f>
        <v>16.5</v>
      </c>
      <c r="I169" s="163">
        <f>'EQUINE 3'!G161</f>
        <v>9</v>
      </c>
      <c r="J169" s="163">
        <f>'CHIRURGIE 3'!G161</f>
        <v>16.5</v>
      </c>
      <c r="K169" s="163">
        <f>'LEGISLATION 2'!F161</f>
        <v>18</v>
      </c>
      <c r="L169" s="163">
        <f>'HIDAOA 3'!G161</f>
        <v>18.75</v>
      </c>
      <c r="M169" s="163">
        <f>'CLINIQUE 3'!N161</f>
        <v>0</v>
      </c>
      <c r="N169" s="148">
        <f t="shared" si="34"/>
        <v>102.75</v>
      </c>
      <c r="O169" s="148">
        <f t="shared" si="35"/>
        <v>3.6696428571428572</v>
      </c>
      <c r="P169" s="146" t="str">
        <f t="shared" si="36"/>
        <v>ajournee</v>
      </c>
      <c r="Q169" s="146" t="str">
        <f t="shared" si="37"/>
        <v>juin</v>
      </c>
      <c r="R169" s="146">
        <f t="shared" si="38"/>
        <v>1</v>
      </c>
      <c r="S169" s="146">
        <f t="shared" si="39"/>
        <v>1</v>
      </c>
      <c r="T169" s="146">
        <f t="shared" si="40"/>
        <v>1</v>
      </c>
      <c r="U169" s="146">
        <f t="shared" si="41"/>
        <v>1</v>
      </c>
      <c r="V169" s="146">
        <f t="shared" si="42"/>
        <v>0</v>
      </c>
      <c r="W169" s="146">
        <f t="shared" si="43"/>
        <v>1</v>
      </c>
      <c r="X169" s="146">
        <f t="shared" si="44"/>
        <v>0</v>
      </c>
      <c r="Y169" s="146">
        <f t="shared" si="45"/>
        <v>0</v>
      </c>
      <c r="Z169" s="146">
        <f t="shared" si="46"/>
        <v>0</v>
      </c>
      <c r="AA169" s="17">
        <f t="shared" si="47"/>
        <v>1</v>
      </c>
      <c r="AB169" s="91" t="str">
        <f>'REPRODUCTION 3'!M161</f>
        <v>Juin</v>
      </c>
      <c r="AC169" s="91" t="str">
        <f>'RUMINANTS 3'!M161</f>
        <v>Juin</v>
      </c>
      <c r="AD169" s="91" t="str">
        <f>'TOXICOLOGIE 2'!L161</f>
        <v>Juin</v>
      </c>
      <c r="AE169" s="91" t="str">
        <f>'INFECTIEUX 3'!M161</f>
        <v>Juin</v>
      </c>
      <c r="AF169" s="91" t="str">
        <f>'AVIARE 3'!M161</f>
        <v>Juin</v>
      </c>
      <c r="AG169" s="91" t="str">
        <f>'EQUINE 3'!M161</f>
        <v>Juin</v>
      </c>
      <c r="AH169" s="91" t="str">
        <f>'CHIRURGIE 3'!M161</f>
        <v>Juin</v>
      </c>
      <c r="AI169" s="91" t="str">
        <f>'LEGISLATION 2'!L161</f>
        <v>Juin</v>
      </c>
      <c r="AJ169" s="91" t="str">
        <f>'HIDAOA 3'!M161</f>
        <v>Juin</v>
      </c>
      <c r="AK169" s="91" t="str">
        <f>'CLINIQUE 3'!T161</f>
        <v>Juin</v>
      </c>
    </row>
    <row r="170" spans="1:37" s="139" customFormat="1">
      <c r="A170" s="146">
        <v>155</v>
      </c>
      <c r="B170" s="113" t="s">
        <v>1169</v>
      </c>
      <c r="C170" s="113" t="s">
        <v>2599</v>
      </c>
      <c r="D170" s="163">
        <f>'REPRODUCTION 3'!G162</f>
        <v>18</v>
      </c>
      <c r="E170" s="163">
        <f>'RUMINANTS 3'!G162</f>
        <v>17.25</v>
      </c>
      <c r="F170" s="163">
        <f>'TOXICOLOGIE 2'!F162</f>
        <v>0</v>
      </c>
      <c r="G170" s="163">
        <f>'INFECTIEUX 3'!G162</f>
        <v>3</v>
      </c>
      <c r="H170" s="163">
        <f>'AVIARE 3'!G162</f>
        <v>14.25</v>
      </c>
      <c r="I170" s="163">
        <f>'EQUINE 3'!G162</f>
        <v>13.5</v>
      </c>
      <c r="J170" s="163">
        <f>'CHIRURGIE 3'!G162</f>
        <v>18</v>
      </c>
      <c r="K170" s="163">
        <f>'LEGISLATION 2'!F162</f>
        <v>30</v>
      </c>
      <c r="L170" s="163">
        <f>'HIDAOA 3'!G162</f>
        <v>12</v>
      </c>
      <c r="M170" s="163">
        <f>'CLINIQUE 3'!N162</f>
        <v>0</v>
      </c>
      <c r="N170" s="148">
        <f t="shared" si="34"/>
        <v>126</v>
      </c>
      <c r="O170" s="148">
        <f t="shared" si="35"/>
        <v>4.5</v>
      </c>
      <c r="P170" s="146" t="str">
        <f t="shared" si="36"/>
        <v>ajournee</v>
      </c>
      <c r="Q170" s="146" t="str">
        <f t="shared" si="37"/>
        <v>juin</v>
      </c>
      <c r="R170" s="146">
        <f t="shared" si="38"/>
        <v>0</v>
      </c>
      <c r="S170" s="146">
        <f t="shared" si="39"/>
        <v>0</v>
      </c>
      <c r="T170" s="146">
        <f t="shared" si="40"/>
        <v>1</v>
      </c>
      <c r="U170" s="146">
        <f t="shared" si="41"/>
        <v>1</v>
      </c>
      <c r="V170" s="146">
        <f t="shared" si="42"/>
        <v>1</v>
      </c>
      <c r="W170" s="146">
        <f t="shared" si="43"/>
        <v>1</v>
      </c>
      <c r="X170" s="146">
        <f t="shared" si="44"/>
        <v>0</v>
      </c>
      <c r="Y170" s="146">
        <f t="shared" si="45"/>
        <v>0</v>
      </c>
      <c r="Z170" s="146">
        <f t="shared" si="46"/>
        <v>1</v>
      </c>
      <c r="AA170" s="17">
        <f t="shared" si="47"/>
        <v>1</v>
      </c>
      <c r="AB170" s="91" t="str">
        <f>'REPRODUCTION 3'!M162</f>
        <v>Juin</v>
      </c>
      <c r="AC170" s="91" t="str">
        <f>'RUMINANTS 3'!M162</f>
        <v>Juin</v>
      </c>
      <c r="AD170" s="91" t="str">
        <f>'TOXICOLOGIE 2'!L162</f>
        <v>Juin</v>
      </c>
      <c r="AE170" s="91" t="str">
        <f>'INFECTIEUX 3'!M162</f>
        <v>Juin</v>
      </c>
      <c r="AF170" s="91" t="str">
        <f>'AVIARE 3'!M162</f>
        <v>Juin</v>
      </c>
      <c r="AG170" s="91" t="str">
        <f>'EQUINE 3'!M162</f>
        <v>Juin</v>
      </c>
      <c r="AH170" s="91" t="str">
        <f>'CHIRURGIE 3'!M162</f>
        <v>Juin</v>
      </c>
      <c r="AI170" s="91" t="str">
        <f>'LEGISLATION 2'!L162</f>
        <v>Juin</v>
      </c>
      <c r="AJ170" s="91" t="str">
        <f>'HIDAOA 3'!M162</f>
        <v>Juin</v>
      </c>
      <c r="AK170" s="91" t="str">
        <f>'CLINIQUE 3'!T162</f>
        <v>Juin</v>
      </c>
    </row>
    <row r="171" spans="1:37">
      <c r="A171" s="146">
        <v>156</v>
      </c>
      <c r="B171" s="113" t="s">
        <v>1176</v>
      </c>
      <c r="C171" s="113" t="s">
        <v>2600</v>
      </c>
      <c r="D171" s="163">
        <f>'REPRODUCTION 3'!G163</f>
        <v>13.5</v>
      </c>
      <c r="E171" s="163">
        <f>'RUMINANTS 3'!G163</f>
        <v>10.5</v>
      </c>
      <c r="F171" s="163">
        <f>'TOXICOLOGIE 2'!F163</f>
        <v>0</v>
      </c>
      <c r="G171" s="163">
        <f>'INFECTIEUX 3'!G163</f>
        <v>2.25</v>
      </c>
      <c r="H171" s="163">
        <f>'AVIARE 3'!G163</f>
        <v>15.75</v>
      </c>
      <c r="I171" s="163">
        <f>'EQUINE 3'!G163</f>
        <v>6.75</v>
      </c>
      <c r="J171" s="163">
        <f>'CHIRURGIE 3'!G163</f>
        <v>19.5</v>
      </c>
      <c r="K171" s="163">
        <f>'LEGISLATION 2'!F163</f>
        <v>20</v>
      </c>
      <c r="L171" s="163">
        <f>'HIDAOA 3'!G163</f>
        <v>11.25</v>
      </c>
      <c r="M171" s="163">
        <f>'CLINIQUE 3'!N163</f>
        <v>0</v>
      </c>
      <c r="N171" s="148">
        <f t="shared" si="34"/>
        <v>99.5</v>
      </c>
      <c r="O171" s="148">
        <f t="shared" si="35"/>
        <v>3.5535714285714284</v>
      </c>
      <c r="P171" s="146" t="str">
        <f t="shared" si="36"/>
        <v>ajournee</v>
      </c>
      <c r="Q171" s="146" t="str">
        <f t="shared" si="37"/>
        <v>juin</v>
      </c>
      <c r="R171" s="146">
        <f t="shared" si="38"/>
        <v>1</v>
      </c>
      <c r="S171" s="146">
        <f t="shared" si="39"/>
        <v>1</v>
      </c>
      <c r="T171" s="146">
        <f t="shared" si="40"/>
        <v>1</v>
      </c>
      <c r="U171" s="146">
        <f t="shared" si="41"/>
        <v>1</v>
      </c>
      <c r="V171" s="146">
        <f t="shared" si="42"/>
        <v>0</v>
      </c>
      <c r="W171" s="146">
        <f t="shared" si="43"/>
        <v>1</v>
      </c>
      <c r="X171" s="146">
        <f t="shared" si="44"/>
        <v>0</v>
      </c>
      <c r="Y171" s="146">
        <f t="shared" si="45"/>
        <v>0</v>
      </c>
      <c r="Z171" s="146">
        <f t="shared" si="46"/>
        <v>1</v>
      </c>
      <c r="AA171" s="17">
        <f t="shared" si="47"/>
        <v>1</v>
      </c>
      <c r="AB171" s="91" t="str">
        <f>'REPRODUCTION 3'!M163</f>
        <v>Juin</v>
      </c>
      <c r="AC171" s="91" t="str">
        <f>'RUMINANTS 3'!M163</f>
        <v>Juin</v>
      </c>
      <c r="AD171" s="91" t="str">
        <f>'TOXICOLOGIE 2'!L163</f>
        <v>Juin</v>
      </c>
      <c r="AE171" s="91" t="str">
        <f>'INFECTIEUX 3'!M163</f>
        <v>Juin</v>
      </c>
      <c r="AF171" s="91" t="str">
        <f>'AVIARE 3'!M163</f>
        <v>Juin</v>
      </c>
      <c r="AG171" s="91" t="str">
        <f>'EQUINE 3'!M163</f>
        <v>Juin</v>
      </c>
      <c r="AH171" s="91" t="str">
        <f>'CHIRURGIE 3'!M163</f>
        <v>Juin</v>
      </c>
      <c r="AI171" s="91" t="str">
        <f>'LEGISLATION 2'!L163</f>
        <v>Juin</v>
      </c>
      <c r="AJ171" s="91" t="str">
        <f>'HIDAOA 3'!M163</f>
        <v>Juin</v>
      </c>
      <c r="AK171" s="91" t="str">
        <f>'CLINIQUE 3'!T163</f>
        <v>Juin</v>
      </c>
    </row>
    <row r="172" spans="1:37">
      <c r="A172" s="146">
        <v>157</v>
      </c>
      <c r="B172" s="113" t="s">
        <v>2601</v>
      </c>
      <c r="C172" s="113" t="s">
        <v>2602</v>
      </c>
      <c r="D172" s="163">
        <f>'REPRODUCTION 3'!G164</f>
        <v>15.75</v>
      </c>
      <c r="E172" s="163">
        <f>'RUMINANTS 3'!G164</f>
        <v>10.5</v>
      </c>
      <c r="F172" s="163">
        <f>'TOXICOLOGIE 2'!F164</f>
        <v>0</v>
      </c>
      <c r="G172" s="163">
        <f>'INFECTIEUX 3'!G164</f>
        <v>9.75</v>
      </c>
      <c r="H172" s="163">
        <f>'AVIARE 3'!G164</f>
        <v>21.75</v>
      </c>
      <c r="I172" s="163">
        <f>'EQUINE 3'!G164</f>
        <v>16.5</v>
      </c>
      <c r="J172" s="163">
        <f>'CHIRURGIE 3'!G164</f>
        <v>21</v>
      </c>
      <c r="K172" s="163">
        <f>'LEGISLATION 2'!F164</f>
        <v>30</v>
      </c>
      <c r="L172" s="163">
        <f>'HIDAOA 3'!G164</f>
        <v>22.5</v>
      </c>
      <c r="M172" s="163">
        <f>'CLINIQUE 3'!N164</f>
        <v>0</v>
      </c>
      <c r="N172" s="148">
        <f t="shared" si="34"/>
        <v>147.75</v>
      </c>
      <c r="O172" s="148">
        <f t="shared" si="35"/>
        <v>5.2767857142857144</v>
      </c>
      <c r="P172" s="146" t="str">
        <f t="shared" si="36"/>
        <v>ajournee</v>
      </c>
      <c r="Q172" s="146" t="str">
        <f t="shared" si="37"/>
        <v>juin</v>
      </c>
      <c r="R172" s="146">
        <f t="shared" si="38"/>
        <v>0</v>
      </c>
      <c r="S172" s="146">
        <f t="shared" si="39"/>
        <v>1</v>
      </c>
      <c r="T172" s="146">
        <f t="shared" si="40"/>
        <v>1</v>
      </c>
      <c r="U172" s="146">
        <f t="shared" si="41"/>
        <v>1</v>
      </c>
      <c r="V172" s="146">
        <f t="shared" si="42"/>
        <v>0</v>
      </c>
      <c r="W172" s="146">
        <f t="shared" si="43"/>
        <v>0</v>
      </c>
      <c r="X172" s="146">
        <f t="shared" si="44"/>
        <v>0</v>
      </c>
      <c r="Y172" s="146">
        <f t="shared" si="45"/>
        <v>0</v>
      </c>
      <c r="Z172" s="146">
        <f t="shared" si="46"/>
        <v>0</v>
      </c>
      <c r="AA172" s="17">
        <f t="shared" si="47"/>
        <v>1</v>
      </c>
      <c r="AB172" s="91" t="str">
        <f>'REPRODUCTION 3'!M164</f>
        <v>Juin</v>
      </c>
      <c r="AC172" s="91" t="str">
        <f>'RUMINANTS 3'!M164</f>
        <v>Juin</v>
      </c>
      <c r="AD172" s="91" t="str">
        <f>'TOXICOLOGIE 2'!L164</f>
        <v>Juin</v>
      </c>
      <c r="AE172" s="91" t="str">
        <f>'INFECTIEUX 3'!M164</f>
        <v>Juin</v>
      </c>
      <c r="AF172" s="91" t="str">
        <f>'AVIARE 3'!M164</f>
        <v>Juin</v>
      </c>
      <c r="AG172" s="91" t="str">
        <f>'EQUINE 3'!M164</f>
        <v>Juin</v>
      </c>
      <c r="AH172" s="91" t="str">
        <f>'CHIRURGIE 3'!M164</f>
        <v>Juin</v>
      </c>
      <c r="AI172" s="91" t="str">
        <f>'LEGISLATION 2'!L164</f>
        <v>Juin</v>
      </c>
      <c r="AJ172" s="91" t="str">
        <f>'HIDAOA 3'!M164</f>
        <v>Juin</v>
      </c>
      <c r="AK172" s="91" t="str">
        <f>'CLINIQUE 3'!T164</f>
        <v>Juin</v>
      </c>
    </row>
    <row r="173" spans="1:37">
      <c r="A173" s="146">
        <v>158</v>
      </c>
      <c r="B173" s="113" t="s">
        <v>222</v>
      </c>
      <c r="C173" s="113" t="s">
        <v>224</v>
      </c>
      <c r="D173" s="163">
        <f>'REPRODUCTION 3'!G165</f>
        <v>11.25</v>
      </c>
      <c r="E173" s="163">
        <f>'RUMINANTS 3'!G165</f>
        <v>37.5</v>
      </c>
      <c r="F173" s="163">
        <f>'TOXICOLOGIE 2'!F165</f>
        <v>20</v>
      </c>
      <c r="G173" s="163">
        <f>'INFECTIEUX 3'!G165</f>
        <v>3</v>
      </c>
      <c r="H173" s="163">
        <f>'AVIARE 3'!G165</f>
        <v>12.75</v>
      </c>
      <c r="I173" s="163">
        <f>'EQUINE 3'!G165</f>
        <v>9.75</v>
      </c>
      <c r="J173" s="163">
        <f>'CHIRURGIE 3'!G165</f>
        <v>33</v>
      </c>
      <c r="K173" s="163">
        <f>'LEGISLATION 2'!F165</f>
        <v>38</v>
      </c>
      <c r="L173" s="163">
        <f>'HIDAOA 3'!G165</f>
        <v>31.5</v>
      </c>
      <c r="M173" s="163">
        <f>'CLINIQUE 3'!N165</f>
        <v>31.5</v>
      </c>
      <c r="N173" s="148">
        <f t="shared" si="34"/>
        <v>228.25</v>
      </c>
      <c r="O173" s="148">
        <f t="shared" si="35"/>
        <v>8.1517857142857135</v>
      </c>
      <c r="P173" s="146" t="str">
        <f t="shared" si="36"/>
        <v>ajournee</v>
      </c>
      <c r="Q173" s="146" t="str">
        <f t="shared" si="37"/>
        <v>juin</v>
      </c>
      <c r="R173" s="146">
        <f t="shared" si="38"/>
        <v>1</v>
      </c>
      <c r="S173" s="146">
        <f t="shared" si="39"/>
        <v>0</v>
      </c>
      <c r="T173" s="146">
        <f t="shared" si="40"/>
        <v>0</v>
      </c>
      <c r="U173" s="146">
        <f t="shared" si="41"/>
        <v>1</v>
      </c>
      <c r="V173" s="146">
        <f t="shared" si="42"/>
        <v>1</v>
      </c>
      <c r="W173" s="146">
        <f t="shared" si="43"/>
        <v>1</v>
      </c>
      <c r="X173" s="146">
        <f t="shared" si="44"/>
        <v>0</v>
      </c>
      <c r="Y173" s="146">
        <f t="shared" si="45"/>
        <v>0</v>
      </c>
      <c r="Z173" s="146">
        <f t="shared" si="46"/>
        <v>0</v>
      </c>
      <c r="AA173" s="17">
        <f t="shared" si="47"/>
        <v>0</v>
      </c>
      <c r="AB173" s="91" t="str">
        <f>'REPRODUCTION 3'!M165</f>
        <v>Juin</v>
      </c>
      <c r="AC173" s="91" t="str">
        <f>'RUMINANTS 3'!M165</f>
        <v>Juin</v>
      </c>
      <c r="AD173" s="91" t="str">
        <f>'TOXICOLOGIE 2'!L165</f>
        <v>Juin</v>
      </c>
      <c r="AE173" s="91" t="str">
        <f>'INFECTIEUX 3'!M165</f>
        <v>Juin</v>
      </c>
      <c r="AF173" s="91" t="str">
        <f>'AVIARE 3'!M165</f>
        <v>Juin</v>
      </c>
      <c r="AG173" s="91" t="str">
        <f>'EQUINE 3'!M165</f>
        <v>Juin</v>
      </c>
      <c r="AH173" s="91" t="str">
        <f>'CHIRURGIE 3'!M165</f>
        <v>Juin</v>
      </c>
      <c r="AI173" s="91" t="str">
        <f>'LEGISLATION 2'!L165</f>
        <v>Juin</v>
      </c>
      <c r="AJ173" s="91" t="str">
        <f>'HIDAOA 3'!M165</f>
        <v>Juin</v>
      </c>
      <c r="AK173" s="91" t="str">
        <f>'CLINIQUE 3'!T165</f>
        <v>Juin</v>
      </c>
    </row>
    <row r="174" spans="1:37">
      <c r="A174" s="146">
        <v>159</v>
      </c>
      <c r="B174" s="113" t="s">
        <v>227</v>
      </c>
      <c r="C174" s="113" t="s">
        <v>2603</v>
      </c>
      <c r="D174" s="163">
        <f>'REPRODUCTION 3'!G166</f>
        <v>6.75</v>
      </c>
      <c r="E174" s="163">
        <f>'RUMINANTS 3'!G166</f>
        <v>10.5</v>
      </c>
      <c r="F174" s="163">
        <f>'TOXICOLOGIE 2'!F166</f>
        <v>0</v>
      </c>
      <c r="G174" s="163">
        <f>'INFECTIEUX 3'!G166</f>
        <v>1.875</v>
      </c>
      <c r="H174" s="163">
        <f>'AVIARE 3'!G166</f>
        <v>21</v>
      </c>
      <c r="I174" s="163">
        <f>'EQUINE 3'!G166</f>
        <v>16.5</v>
      </c>
      <c r="J174" s="163">
        <f>'CHIRURGIE 3'!G166</f>
        <v>12</v>
      </c>
      <c r="K174" s="163">
        <f>'LEGISLATION 2'!F166</f>
        <v>12</v>
      </c>
      <c r="L174" s="163">
        <f>'HIDAOA 3'!G166</f>
        <v>10.5</v>
      </c>
      <c r="M174" s="163">
        <f>'CLINIQUE 3'!N166</f>
        <v>0</v>
      </c>
      <c r="N174" s="148">
        <f t="shared" si="34"/>
        <v>91.125</v>
      </c>
      <c r="O174" s="148">
        <f t="shared" si="35"/>
        <v>3.2544642857142856</v>
      </c>
      <c r="P174" s="146" t="str">
        <f t="shared" si="36"/>
        <v>ajournee</v>
      </c>
      <c r="Q174" s="146" t="str">
        <f t="shared" si="37"/>
        <v>juin</v>
      </c>
      <c r="R174" s="146">
        <f t="shared" si="38"/>
        <v>1</v>
      </c>
      <c r="S174" s="146">
        <f t="shared" si="39"/>
        <v>1</v>
      </c>
      <c r="T174" s="146">
        <f t="shared" si="40"/>
        <v>1</v>
      </c>
      <c r="U174" s="146">
        <f t="shared" si="41"/>
        <v>1</v>
      </c>
      <c r="V174" s="146">
        <f t="shared" si="42"/>
        <v>0</v>
      </c>
      <c r="W174" s="146">
        <f t="shared" si="43"/>
        <v>0</v>
      </c>
      <c r="X174" s="146">
        <f t="shared" si="44"/>
        <v>1</v>
      </c>
      <c r="Y174" s="146">
        <f t="shared" si="45"/>
        <v>0</v>
      </c>
      <c r="Z174" s="146">
        <f t="shared" si="46"/>
        <v>1</v>
      </c>
      <c r="AA174" s="17">
        <f t="shared" si="47"/>
        <v>1</v>
      </c>
      <c r="AB174" s="91" t="str">
        <f>'REPRODUCTION 3'!M166</f>
        <v>Juin</v>
      </c>
      <c r="AC174" s="91" t="str">
        <f>'RUMINANTS 3'!M166</f>
        <v>Juin</v>
      </c>
      <c r="AD174" s="91" t="str">
        <f>'TOXICOLOGIE 2'!L166</f>
        <v>Juin</v>
      </c>
      <c r="AE174" s="91" t="str">
        <f>'INFECTIEUX 3'!M166</f>
        <v>Juin</v>
      </c>
      <c r="AF174" s="91" t="str">
        <f>'AVIARE 3'!M166</f>
        <v>Juin</v>
      </c>
      <c r="AG174" s="91" t="str">
        <f>'EQUINE 3'!M166</f>
        <v>Juin</v>
      </c>
      <c r="AH174" s="91" t="str">
        <f>'CHIRURGIE 3'!M166</f>
        <v>Juin</v>
      </c>
      <c r="AI174" s="91" t="str">
        <f>'LEGISLATION 2'!L166</f>
        <v>Juin</v>
      </c>
      <c r="AJ174" s="91" t="str">
        <f>'HIDAOA 3'!M166</f>
        <v>Juin</v>
      </c>
      <c r="AK174" s="91" t="str">
        <f>'CLINIQUE 3'!T166</f>
        <v>Juin</v>
      </c>
    </row>
    <row r="175" spans="1:37">
      <c r="A175" s="146">
        <v>160</v>
      </c>
      <c r="B175" s="113" t="s">
        <v>1190</v>
      </c>
      <c r="C175" s="113" t="s">
        <v>2604</v>
      </c>
      <c r="D175" s="163">
        <f>'REPRODUCTION 3'!G167</f>
        <v>9.75</v>
      </c>
      <c r="E175" s="163">
        <f>'RUMINANTS 3'!G167</f>
        <v>10.5</v>
      </c>
      <c r="F175" s="163">
        <f>'TOXICOLOGIE 2'!F167</f>
        <v>0</v>
      </c>
      <c r="G175" s="163">
        <f>'INFECTIEUX 3'!G167</f>
        <v>6.375</v>
      </c>
      <c r="H175" s="163">
        <f>'AVIARE 3'!G167</f>
        <v>15</v>
      </c>
      <c r="I175" s="163">
        <f>'EQUINE 3'!G167</f>
        <v>9</v>
      </c>
      <c r="J175" s="163">
        <f>'CHIRURGIE 3'!G167</f>
        <v>21</v>
      </c>
      <c r="K175" s="163">
        <f>'LEGISLATION 2'!F167</f>
        <v>12</v>
      </c>
      <c r="L175" s="163">
        <f>'HIDAOA 3'!G167</f>
        <v>25.875</v>
      </c>
      <c r="M175" s="163">
        <f>'CLINIQUE 3'!N167</f>
        <v>0</v>
      </c>
      <c r="N175" s="148">
        <f t="shared" si="34"/>
        <v>109.5</v>
      </c>
      <c r="O175" s="148">
        <f t="shared" si="35"/>
        <v>3.9107142857142856</v>
      </c>
      <c r="P175" s="146" t="str">
        <f t="shared" si="36"/>
        <v>ajournee</v>
      </c>
      <c r="Q175" s="146" t="str">
        <f t="shared" si="37"/>
        <v>juin</v>
      </c>
      <c r="R175" s="146">
        <f t="shared" si="38"/>
        <v>1</v>
      </c>
      <c r="S175" s="146">
        <f t="shared" si="39"/>
        <v>1</v>
      </c>
      <c r="T175" s="146">
        <f t="shared" si="40"/>
        <v>1</v>
      </c>
      <c r="U175" s="146">
        <f t="shared" si="41"/>
        <v>1</v>
      </c>
      <c r="V175" s="146">
        <f t="shared" si="42"/>
        <v>0</v>
      </c>
      <c r="W175" s="146">
        <f t="shared" si="43"/>
        <v>1</v>
      </c>
      <c r="X175" s="146">
        <f t="shared" si="44"/>
        <v>0</v>
      </c>
      <c r="Y175" s="146">
        <f t="shared" si="45"/>
        <v>0</v>
      </c>
      <c r="Z175" s="146">
        <f t="shared" si="46"/>
        <v>0</v>
      </c>
      <c r="AA175" s="17">
        <f t="shared" si="47"/>
        <v>1</v>
      </c>
      <c r="AB175" s="91" t="str">
        <f>'REPRODUCTION 3'!M167</f>
        <v>Juin</v>
      </c>
      <c r="AC175" s="91" t="str">
        <f>'RUMINANTS 3'!M167</f>
        <v>Juin</v>
      </c>
      <c r="AD175" s="91" t="str">
        <f>'TOXICOLOGIE 2'!L167</f>
        <v>Juin</v>
      </c>
      <c r="AE175" s="91" t="str">
        <f>'INFECTIEUX 3'!M167</f>
        <v>Juin</v>
      </c>
      <c r="AF175" s="91" t="str">
        <f>'AVIARE 3'!M167</f>
        <v>Juin</v>
      </c>
      <c r="AG175" s="91" t="str">
        <f>'EQUINE 3'!M167</f>
        <v>Juin</v>
      </c>
      <c r="AH175" s="91" t="str">
        <f>'CHIRURGIE 3'!M167</f>
        <v>Juin</v>
      </c>
      <c r="AI175" s="91" t="str">
        <f>'LEGISLATION 2'!L167</f>
        <v>Juin</v>
      </c>
      <c r="AJ175" s="91" t="str">
        <f>'HIDAOA 3'!M167</f>
        <v>Juin</v>
      </c>
      <c r="AK175" s="91" t="str">
        <f>'CLINIQUE 3'!T167</f>
        <v>Juin</v>
      </c>
    </row>
    <row r="176" spans="1:37">
      <c r="A176" s="146">
        <v>161</v>
      </c>
      <c r="B176" s="113" t="s">
        <v>1194</v>
      </c>
      <c r="C176" s="113" t="s">
        <v>2491</v>
      </c>
      <c r="D176" s="163">
        <f>'REPRODUCTION 3'!G168</f>
        <v>10.5</v>
      </c>
      <c r="E176" s="163">
        <f>'RUMINANTS 3'!G168</f>
        <v>9.75</v>
      </c>
      <c r="F176" s="163">
        <f>'TOXICOLOGIE 2'!F168</f>
        <v>0</v>
      </c>
      <c r="G176" s="163">
        <f>'INFECTIEUX 3'!G168</f>
        <v>5.25</v>
      </c>
      <c r="H176" s="163">
        <f>'AVIARE 3'!G168</f>
        <v>17.25</v>
      </c>
      <c r="I176" s="163">
        <f>'EQUINE 3'!G168</f>
        <v>9</v>
      </c>
      <c r="J176" s="163">
        <f>'CHIRURGIE 3'!G168</f>
        <v>13.5</v>
      </c>
      <c r="K176" s="163">
        <f>'LEGISLATION 2'!F168</f>
        <v>24</v>
      </c>
      <c r="L176" s="163">
        <f>'HIDAOA 3'!G168</f>
        <v>18.75</v>
      </c>
      <c r="M176" s="163">
        <f>'CLINIQUE 3'!N168</f>
        <v>0</v>
      </c>
      <c r="N176" s="148">
        <f t="shared" si="34"/>
        <v>108</v>
      </c>
      <c r="O176" s="148">
        <f t="shared" si="35"/>
        <v>3.8571428571428572</v>
      </c>
      <c r="P176" s="146" t="str">
        <f t="shared" si="36"/>
        <v>ajournee</v>
      </c>
      <c r="Q176" s="146" t="str">
        <f t="shared" si="37"/>
        <v>juin</v>
      </c>
      <c r="R176" s="165">
        <f t="shared" si="38"/>
        <v>1</v>
      </c>
      <c r="S176" s="165">
        <f t="shared" si="39"/>
        <v>1</v>
      </c>
      <c r="T176" s="146">
        <f t="shared" si="40"/>
        <v>1</v>
      </c>
      <c r="U176" s="165">
        <f t="shared" si="41"/>
        <v>1</v>
      </c>
      <c r="V176" s="165">
        <f t="shared" si="42"/>
        <v>0</v>
      </c>
      <c r="W176" s="165">
        <f t="shared" si="43"/>
        <v>1</v>
      </c>
      <c r="X176" s="165">
        <f t="shared" si="44"/>
        <v>1</v>
      </c>
      <c r="Y176" s="146">
        <f t="shared" si="45"/>
        <v>0</v>
      </c>
      <c r="Z176" s="165">
        <f t="shared" si="46"/>
        <v>0</v>
      </c>
      <c r="AA176" s="140">
        <f t="shared" si="47"/>
        <v>1</v>
      </c>
      <c r="AB176" s="141" t="str">
        <f>'REPRODUCTION 3'!M168</f>
        <v>Juin</v>
      </c>
      <c r="AC176" s="141" t="str">
        <f>'RUMINANTS 3'!M168</f>
        <v>Juin</v>
      </c>
      <c r="AD176" s="141" t="str">
        <f>'TOXICOLOGIE 2'!L168</f>
        <v>Juin</v>
      </c>
      <c r="AE176" s="141" t="str">
        <f>'INFECTIEUX 3'!M168</f>
        <v>Juin</v>
      </c>
      <c r="AF176" s="141" t="str">
        <f>'AVIARE 3'!M168</f>
        <v>Juin</v>
      </c>
      <c r="AG176" s="141" t="str">
        <f>'EQUINE 3'!M168</f>
        <v>Juin</v>
      </c>
      <c r="AH176" s="91" t="str">
        <f>'CHIRURGIE 3'!M168</f>
        <v>Juin</v>
      </c>
      <c r="AI176" s="141" t="str">
        <f>'LEGISLATION 2'!L168</f>
        <v>Juin</v>
      </c>
      <c r="AJ176" s="141" t="str">
        <f>'HIDAOA 3'!M168</f>
        <v>Juin</v>
      </c>
      <c r="AK176" s="141" t="str">
        <f>'CLINIQUE 3'!T168</f>
        <v>Juin</v>
      </c>
    </row>
    <row r="177" spans="1:37">
      <c r="A177" s="146">
        <v>162</v>
      </c>
      <c r="B177" s="113" t="s">
        <v>1197</v>
      </c>
      <c r="C177" s="113" t="s">
        <v>2605</v>
      </c>
      <c r="D177" s="163">
        <f>'REPRODUCTION 3'!G169</f>
        <v>9</v>
      </c>
      <c r="E177" s="163">
        <f>'RUMINANTS 3'!G169</f>
        <v>5.25</v>
      </c>
      <c r="F177" s="163">
        <f>'TOXICOLOGIE 2'!F169</f>
        <v>0</v>
      </c>
      <c r="G177" s="163">
        <f>'INFECTIEUX 3'!G169</f>
        <v>4.5</v>
      </c>
      <c r="H177" s="163">
        <f>'AVIARE 3'!G169</f>
        <v>17.25</v>
      </c>
      <c r="I177" s="163">
        <f>'EQUINE 3'!G169</f>
        <v>11.25</v>
      </c>
      <c r="J177" s="163">
        <f>'CHIRURGIE 3'!G169</f>
        <v>22.5</v>
      </c>
      <c r="K177" s="163">
        <f>'LEGISLATION 2'!F169</f>
        <v>28</v>
      </c>
      <c r="L177" s="163">
        <f>'HIDAOA 3'!G169</f>
        <v>16.5</v>
      </c>
      <c r="M177" s="163">
        <f>'CLINIQUE 3'!N169</f>
        <v>0</v>
      </c>
      <c r="N177" s="148">
        <f t="shared" si="34"/>
        <v>114.25</v>
      </c>
      <c r="O177" s="148">
        <f t="shared" si="35"/>
        <v>4.0803571428571432</v>
      </c>
      <c r="P177" s="146" t="str">
        <f t="shared" si="36"/>
        <v>ajournee</v>
      </c>
      <c r="Q177" s="146" t="str">
        <f t="shared" si="37"/>
        <v>juin</v>
      </c>
      <c r="R177" s="146">
        <f t="shared" si="38"/>
        <v>1</v>
      </c>
      <c r="S177" s="146">
        <f t="shared" si="39"/>
        <v>1</v>
      </c>
      <c r="T177" s="146">
        <f t="shared" si="40"/>
        <v>1</v>
      </c>
      <c r="U177" s="146">
        <f t="shared" si="41"/>
        <v>1</v>
      </c>
      <c r="V177" s="146">
        <f t="shared" si="42"/>
        <v>0</v>
      </c>
      <c r="W177" s="146">
        <f t="shared" si="43"/>
        <v>1</v>
      </c>
      <c r="X177" s="146">
        <f t="shared" si="44"/>
        <v>0</v>
      </c>
      <c r="Y177" s="146">
        <f t="shared" si="45"/>
        <v>0</v>
      </c>
      <c r="Z177" s="146">
        <f t="shared" si="46"/>
        <v>0</v>
      </c>
      <c r="AA177" s="17">
        <f t="shared" si="47"/>
        <v>1</v>
      </c>
      <c r="AB177" s="91" t="str">
        <f>'REPRODUCTION 3'!M169</f>
        <v>Juin</v>
      </c>
      <c r="AC177" s="91" t="str">
        <f>'RUMINANTS 3'!M169</f>
        <v>Juin</v>
      </c>
      <c r="AD177" s="91" t="str">
        <f>'TOXICOLOGIE 2'!L169</f>
        <v>Juin</v>
      </c>
      <c r="AE177" s="91" t="str">
        <f>'INFECTIEUX 3'!M169</f>
        <v>Juin</v>
      </c>
      <c r="AF177" s="91" t="str">
        <f>'AVIARE 3'!M169</f>
        <v>Juin</v>
      </c>
      <c r="AG177" s="91" t="str">
        <f>'EQUINE 3'!M169</f>
        <v>Juin</v>
      </c>
      <c r="AH177" s="91" t="str">
        <f>'CHIRURGIE 3'!M169</f>
        <v>Juin</v>
      </c>
      <c r="AI177" s="91" t="str">
        <f>'LEGISLATION 2'!L169</f>
        <v>Juin</v>
      </c>
      <c r="AJ177" s="91" t="str">
        <f>'HIDAOA 3'!M169</f>
        <v>Juin</v>
      </c>
      <c r="AK177" s="91" t="str">
        <f>'CLINIQUE 3'!T169</f>
        <v>Juin</v>
      </c>
    </row>
    <row r="178" spans="1:37">
      <c r="A178" s="146">
        <v>163</v>
      </c>
      <c r="B178" s="113" t="s">
        <v>229</v>
      </c>
      <c r="C178" s="113" t="s">
        <v>2474</v>
      </c>
      <c r="D178" s="163">
        <f>'REPRODUCTION 3'!G170</f>
        <v>17.25</v>
      </c>
      <c r="E178" s="163">
        <f>'RUMINANTS 3'!G170</f>
        <v>13.5</v>
      </c>
      <c r="F178" s="163">
        <f>'TOXICOLOGIE 2'!F170</f>
        <v>0</v>
      </c>
      <c r="G178" s="163">
        <f>'INFECTIEUX 3'!G170</f>
        <v>7.5</v>
      </c>
      <c r="H178" s="163">
        <f>'AVIARE 3'!G170</f>
        <v>15</v>
      </c>
      <c r="I178" s="163">
        <f>'EQUINE 3'!G170</f>
        <v>9.75</v>
      </c>
      <c r="J178" s="163">
        <f>'CHIRURGIE 3'!G170</f>
        <v>19.5</v>
      </c>
      <c r="K178" s="163">
        <f>'LEGISLATION 2'!F170</f>
        <v>6</v>
      </c>
      <c r="L178" s="163">
        <f>'HIDAOA 3'!G170</f>
        <v>23.625</v>
      </c>
      <c r="M178" s="163">
        <f>'CLINIQUE 3'!N170</f>
        <v>0</v>
      </c>
      <c r="N178" s="148">
        <f t="shared" si="34"/>
        <v>112.125</v>
      </c>
      <c r="O178" s="148">
        <f t="shared" si="35"/>
        <v>4.0044642857142856</v>
      </c>
      <c r="P178" s="146" t="str">
        <f t="shared" si="36"/>
        <v>ajournee</v>
      </c>
      <c r="Q178" s="146" t="str">
        <f t="shared" si="37"/>
        <v>juin</v>
      </c>
      <c r="R178" s="146">
        <f t="shared" si="38"/>
        <v>0</v>
      </c>
      <c r="S178" s="146">
        <f t="shared" si="39"/>
        <v>1</v>
      </c>
      <c r="T178" s="146">
        <f t="shared" si="40"/>
        <v>1</v>
      </c>
      <c r="U178" s="146">
        <f t="shared" si="41"/>
        <v>1</v>
      </c>
      <c r="V178" s="146">
        <f t="shared" si="42"/>
        <v>0</v>
      </c>
      <c r="W178" s="146">
        <f t="shared" si="43"/>
        <v>1</v>
      </c>
      <c r="X178" s="146">
        <f t="shared" si="44"/>
        <v>0</v>
      </c>
      <c r="Y178" s="146">
        <f t="shared" si="45"/>
        <v>1</v>
      </c>
      <c r="Z178" s="146">
        <f t="shared" si="46"/>
        <v>0</v>
      </c>
      <c r="AA178" s="17">
        <f t="shared" si="47"/>
        <v>1</v>
      </c>
      <c r="AB178" s="91" t="str">
        <f>'REPRODUCTION 3'!M170</f>
        <v>Juin</v>
      </c>
      <c r="AC178" s="91" t="str">
        <f>'RUMINANTS 3'!M170</f>
        <v>Juin</v>
      </c>
      <c r="AD178" s="91" t="str">
        <f>'TOXICOLOGIE 2'!L170</f>
        <v>Juin</v>
      </c>
      <c r="AE178" s="91" t="str">
        <f>'INFECTIEUX 3'!M170</f>
        <v>Juin</v>
      </c>
      <c r="AF178" s="91" t="str">
        <f>'AVIARE 3'!M170</f>
        <v>Juin</v>
      </c>
      <c r="AG178" s="91" t="str">
        <f>'EQUINE 3'!M170</f>
        <v>Juin</v>
      </c>
      <c r="AH178" s="91" t="str">
        <f>'CHIRURGIE 3'!M170</f>
        <v>Juin</v>
      </c>
      <c r="AI178" s="91" t="str">
        <f>'LEGISLATION 2'!L170</f>
        <v>Juin</v>
      </c>
      <c r="AJ178" s="91" t="str">
        <f>'HIDAOA 3'!M170</f>
        <v>Juin</v>
      </c>
      <c r="AK178" s="91" t="str">
        <f>'CLINIQUE 3'!T170</f>
        <v>Juin</v>
      </c>
    </row>
    <row r="179" spans="1:37">
      <c r="A179" s="146">
        <v>164</v>
      </c>
      <c r="B179" s="113" t="s">
        <v>1204</v>
      </c>
      <c r="C179" s="113" t="s">
        <v>2606</v>
      </c>
      <c r="D179" s="163">
        <f>'REPRODUCTION 3'!G171</f>
        <v>9</v>
      </c>
      <c r="E179" s="163">
        <f>'RUMINANTS 3'!G171</f>
        <v>15</v>
      </c>
      <c r="F179" s="163">
        <f>'TOXICOLOGIE 2'!F171</f>
        <v>0</v>
      </c>
      <c r="G179" s="163">
        <f>'INFECTIEUX 3'!G171</f>
        <v>1.5</v>
      </c>
      <c r="H179" s="163">
        <f>'AVIARE 3'!G171</f>
        <v>14.25</v>
      </c>
      <c r="I179" s="163">
        <f>'EQUINE 3'!G171</f>
        <v>12</v>
      </c>
      <c r="J179" s="163">
        <f>'CHIRURGIE 3'!G171</f>
        <v>15</v>
      </c>
      <c r="K179" s="163">
        <f>'LEGISLATION 2'!F171</f>
        <v>30</v>
      </c>
      <c r="L179" s="163">
        <f>'HIDAOA 3'!G171</f>
        <v>15</v>
      </c>
      <c r="M179" s="163">
        <f>'CLINIQUE 3'!N171</f>
        <v>0</v>
      </c>
      <c r="N179" s="148">
        <f t="shared" si="34"/>
        <v>111.75</v>
      </c>
      <c r="O179" s="148">
        <f t="shared" si="35"/>
        <v>3.9910714285714284</v>
      </c>
      <c r="P179" s="146" t="str">
        <f t="shared" si="36"/>
        <v>ajournee</v>
      </c>
      <c r="Q179" s="146" t="str">
        <f t="shared" si="37"/>
        <v>juin</v>
      </c>
      <c r="R179" s="146">
        <f t="shared" si="38"/>
        <v>1</v>
      </c>
      <c r="S179" s="146">
        <f t="shared" si="39"/>
        <v>0</v>
      </c>
      <c r="T179" s="146">
        <f t="shared" si="40"/>
        <v>1</v>
      </c>
      <c r="U179" s="146">
        <f t="shared" si="41"/>
        <v>1</v>
      </c>
      <c r="V179" s="146">
        <f t="shared" si="42"/>
        <v>1</v>
      </c>
      <c r="W179" s="146">
        <f t="shared" si="43"/>
        <v>1</v>
      </c>
      <c r="X179" s="146">
        <f t="shared" si="44"/>
        <v>0</v>
      </c>
      <c r="Y179" s="146">
        <f t="shared" si="45"/>
        <v>0</v>
      </c>
      <c r="Z179" s="146">
        <f t="shared" si="46"/>
        <v>0</v>
      </c>
      <c r="AA179" s="17">
        <f t="shared" si="47"/>
        <v>1</v>
      </c>
      <c r="AB179" s="91" t="str">
        <f>'REPRODUCTION 3'!M171</f>
        <v>Juin</v>
      </c>
      <c r="AC179" s="91" t="str">
        <f>'RUMINANTS 3'!M171</f>
        <v>Juin</v>
      </c>
      <c r="AD179" s="91" t="str">
        <f>'TOXICOLOGIE 2'!L171</f>
        <v>Juin</v>
      </c>
      <c r="AE179" s="91" t="str">
        <f>'INFECTIEUX 3'!M171</f>
        <v>Juin</v>
      </c>
      <c r="AF179" s="91" t="str">
        <f>'AVIARE 3'!M171</f>
        <v>Juin</v>
      </c>
      <c r="AG179" s="91" t="str">
        <f>'EQUINE 3'!M171</f>
        <v>Juin</v>
      </c>
      <c r="AH179" s="91" t="str">
        <f>'CHIRURGIE 3'!M171</f>
        <v>Juin</v>
      </c>
      <c r="AI179" s="91" t="str">
        <f>'LEGISLATION 2'!L171</f>
        <v>Juin</v>
      </c>
      <c r="AJ179" s="91" t="str">
        <f>'HIDAOA 3'!M171</f>
        <v>Juin</v>
      </c>
      <c r="AK179" s="91" t="str">
        <f>'CLINIQUE 3'!T171</f>
        <v>Juin</v>
      </c>
    </row>
    <row r="180" spans="1:37">
      <c r="A180" s="146">
        <v>165</v>
      </c>
      <c r="B180" s="113" t="s">
        <v>1209</v>
      </c>
      <c r="C180" s="113" t="s">
        <v>2466</v>
      </c>
      <c r="D180" s="163">
        <f>'REPRODUCTION 3'!G172</f>
        <v>9.75</v>
      </c>
      <c r="E180" s="163">
        <f>'RUMINANTS 3'!G172</f>
        <v>10.5</v>
      </c>
      <c r="F180" s="163">
        <f>'TOXICOLOGIE 2'!F172</f>
        <v>0</v>
      </c>
      <c r="G180" s="163">
        <f>'INFECTIEUX 3'!G172</f>
        <v>1.875</v>
      </c>
      <c r="H180" s="163">
        <f>'AVIARE 3'!G172</f>
        <v>20.25</v>
      </c>
      <c r="I180" s="163">
        <f>'EQUINE 3'!G172</f>
        <v>12</v>
      </c>
      <c r="J180" s="163">
        <f>'CHIRURGIE 3'!G172</f>
        <v>21</v>
      </c>
      <c r="K180" s="163">
        <f>'LEGISLATION 2'!F172</f>
        <v>24</v>
      </c>
      <c r="L180" s="163">
        <f>'HIDAOA 3'!G172</f>
        <v>14.25</v>
      </c>
      <c r="M180" s="163">
        <f>'CLINIQUE 3'!N172</f>
        <v>0</v>
      </c>
      <c r="N180" s="148">
        <f t="shared" si="34"/>
        <v>113.625</v>
      </c>
      <c r="O180" s="148">
        <f t="shared" si="35"/>
        <v>4.0580357142857144</v>
      </c>
      <c r="P180" s="146" t="str">
        <f t="shared" si="36"/>
        <v>ajournee</v>
      </c>
      <c r="Q180" s="146" t="str">
        <f t="shared" si="37"/>
        <v>juin</v>
      </c>
      <c r="R180" s="146">
        <f t="shared" si="38"/>
        <v>1</v>
      </c>
      <c r="S180" s="146">
        <f t="shared" si="39"/>
        <v>1</v>
      </c>
      <c r="T180" s="146">
        <f t="shared" si="40"/>
        <v>1</v>
      </c>
      <c r="U180" s="146">
        <f t="shared" si="41"/>
        <v>1</v>
      </c>
      <c r="V180" s="146">
        <f t="shared" si="42"/>
        <v>0</v>
      </c>
      <c r="W180" s="146">
        <f t="shared" si="43"/>
        <v>1</v>
      </c>
      <c r="X180" s="146">
        <f t="shared" si="44"/>
        <v>0</v>
      </c>
      <c r="Y180" s="146">
        <f t="shared" si="45"/>
        <v>0</v>
      </c>
      <c r="Z180" s="146">
        <f t="shared" si="46"/>
        <v>1</v>
      </c>
      <c r="AA180" s="17">
        <f t="shared" si="47"/>
        <v>1</v>
      </c>
      <c r="AB180" s="91" t="str">
        <f>'REPRODUCTION 3'!M172</f>
        <v>Juin</v>
      </c>
      <c r="AC180" s="91" t="str">
        <f>'RUMINANTS 3'!M172</f>
        <v>Juin</v>
      </c>
      <c r="AD180" s="91" t="str">
        <f>'TOXICOLOGIE 2'!L172</f>
        <v>Juin</v>
      </c>
      <c r="AE180" s="91" t="str">
        <f>'INFECTIEUX 3'!M172</f>
        <v>Juin</v>
      </c>
      <c r="AF180" s="91" t="str">
        <f>'AVIARE 3'!M172</f>
        <v>Juin</v>
      </c>
      <c r="AG180" s="91" t="str">
        <f>'EQUINE 3'!M172</f>
        <v>Juin</v>
      </c>
      <c r="AH180" s="91" t="str">
        <f>'CHIRURGIE 3'!M172</f>
        <v>Juin</v>
      </c>
      <c r="AI180" s="91" t="str">
        <f>'LEGISLATION 2'!L172</f>
        <v>Juin</v>
      </c>
      <c r="AJ180" s="91" t="str">
        <f>'HIDAOA 3'!M172</f>
        <v>Juin</v>
      </c>
      <c r="AK180" s="91" t="str">
        <f>'CLINIQUE 3'!T172</f>
        <v>Juin</v>
      </c>
    </row>
    <row r="181" spans="1:37">
      <c r="A181" s="146">
        <v>166</v>
      </c>
      <c r="B181" s="113" t="s">
        <v>2607</v>
      </c>
      <c r="C181" s="113" t="s">
        <v>2608</v>
      </c>
      <c r="D181" s="163">
        <f>'REPRODUCTION 3'!G173</f>
        <v>24.75</v>
      </c>
      <c r="E181" s="163">
        <f>'RUMINANTS 3'!G173</f>
        <v>6.75</v>
      </c>
      <c r="F181" s="163">
        <f>'TOXICOLOGIE 2'!F173</f>
        <v>0</v>
      </c>
      <c r="G181" s="163">
        <f>'INFECTIEUX 3'!G173</f>
        <v>9</v>
      </c>
      <c r="H181" s="163">
        <f>'AVIARE 3'!G173</f>
        <v>16.5</v>
      </c>
      <c r="I181" s="163">
        <f>'EQUINE 3'!G173</f>
        <v>21.75</v>
      </c>
      <c r="J181" s="163">
        <f>'CHIRURGIE 3'!G173</f>
        <v>21</v>
      </c>
      <c r="K181" s="163">
        <f>'LEGISLATION 2'!F173</f>
        <v>26</v>
      </c>
      <c r="L181" s="163">
        <f>'HIDAOA 3'!G173</f>
        <v>24.375</v>
      </c>
      <c r="M181" s="163">
        <f>'CLINIQUE 3'!N173</f>
        <v>0</v>
      </c>
      <c r="N181" s="148">
        <f t="shared" si="34"/>
        <v>150.125</v>
      </c>
      <c r="O181" s="148">
        <f t="shared" si="35"/>
        <v>5.3616071428571432</v>
      </c>
      <c r="P181" s="146" t="str">
        <f t="shared" si="36"/>
        <v>ajournee</v>
      </c>
      <c r="Q181" s="146" t="str">
        <f t="shared" si="37"/>
        <v>juin</v>
      </c>
      <c r="R181" s="146">
        <f t="shared" si="38"/>
        <v>0</v>
      </c>
      <c r="S181" s="146">
        <f t="shared" si="39"/>
        <v>1</v>
      </c>
      <c r="T181" s="146">
        <f t="shared" si="40"/>
        <v>1</v>
      </c>
      <c r="U181" s="146">
        <f t="shared" si="41"/>
        <v>1</v>
      </c>
      <c r="V181" s="146">
        <f t="shared" si="42"/>
        <v>0</v>
      </c>
      <c r="W181" s="146">
        <f t="shared" si="43"/>
        <v>0</v>
      </c>
      <c r="X181" s="146">
        <f t="shared" si="44"/>
        <v>0</v>
      </c>
      <c r="Y181" s="146">
        <f t="shared" si="45"/>
        <v>0</v>
      </c>
      <c r="Z181" s="146">
        <f t="shared" si="46"/>
        <v>0</v>
      </c>
      <c r="AA181" s="17">
        <f t="shared" si="47"/>
        <v>1</v>
      </c>
      <c r="AB181" s="91" t="str">
        <f>'REPRODUCTION 3'!M173</f>
        <v>Juin</v>
      </c>
      <c r="AC181" s="91" t="str">
        <f>'RUMINANTS 3'!M173</f>
        <v>Juin</v>
      </c>
      <c r="AD181" s="91" t="str">
        <f>'TOXICOLOGIE 2'!L173</f>
        <v>Juin</v>
      </c>
      <c r="AE181" s="91" t="str">
        <f>'INFECTIEUX 3'!M173</f>
        <v>Juin</v>
      </c>
      <c r="AF181" s="91" t="str">
        <f>'AVIARE 3'!M173</f>
        <v>Juin</v>
      </c>
      <c r="AG181" s="91" t="str">
        <f>'EQUINE 3'!M173</f>
        <v>Juin</v>
      </c>
      <c r="AH181" s="91" t="str">
        <f>'CHIRURGIE 3'!M173</f>
        <v>Juin</v>
      </c>
      <c r="AI181" s="91" t="str">
        <f>'LEGISLATION 2'!L173</f>
        <v>Juin</v>
      </c>
      <c r="AJ181" s="91" t="str">
        <f>'HIDAOA 3'!M173</f>
        <v>Juin</v>
      </c>
      <c r="AK181" s="91" t="str">
        <f>'CLINIQUE 3'!T173</f>
        <v>Juin</v>
      </c>
    </row>
    <row r="182" spans="1:37">
      <c r="A182" s="146">
        <v>167</v>
      </c>
      <c r="B182" s="113" t="s">
        <v>2609</v>
      </c>
      <c r="C182" s="113" t="s">
        <v>2610</v>
      </c>
      <c r="D182" s="163">
        <f>'REPRODUCTION 3'!G174</f>
        <v>19.5</v>
      </c>
      <c r="E182" s="163">
        <f>'RUMINANTS 3'!G174</f>
        <v>9</v>
      </c>
      <c r="F182" s="163">
        <f>'TOXICOLOGIE 2'!F174</f>
        <v>0</v>
      </c>
      <c r="G182" s="163">
        <f>'INFECTIEUX 3'!G174</f>
        <v>3.75</v>
      </c>
      <c r="H182" s="163">
        <f>'AVIARE 3'!G174</f>
        <v>16.5</v>
      </c>
      <c r="I182" s="163">
        <f>'EQUINE 3'!G174</f>
        <v>13.125</v>
      </c>
      <c r="J182" s="163">
        <f>'CHIRURGIE 3'!G174</f>
        <v>24</v>
      </c>
      <c r="K182" s="163">
        <f>'LEGISLATION 2'!F174</f>
        <v>20</v>
      </c>
      <c r="L182" s="163">
        <f>'HIDAOA 3'!G174</f>
        <v>15.75</v>
      </c>
      <c r="M182" s="163">
        <f>'CLINIQUE 3'!N174</f>
        <v>0</v>
      </c>
      <c r="N182" s="148">
        <f t="shared" si="34"/>
        <v>121.625</v>
      </c>
      <c r="O182" s="148">
        <f t="shared" si="35"/>
        <v>4.34375</v>
      </c>
      <c r="P182" s="146" t="str">
        <f t="shared" si="36"/>
        <v>ajournee</v>
      </c>
      <c r="Q182" s="146" t="str">
        <f t="shared" si="37"/>
        <v>juin</v>
      </c>
      <c r="R182" s="146">
        <f t="shared" si="38"/>
        <v>0</v>
      </c>
      <c r="S182" s="146">
        <f t="shared" si="39"/>
        <v>1</v>
      </c>
      <c r="T182" s="146">
        <f t="shared" si="40"/>
        <v>1</v>
      </c>
      <c r="U182" s="146">
        <f t="shared" si="41"/>
        <v>1</v>
      </c>
      <c r="V182" s="146">
        <f t="shared" si="42"/>
        <v>0</v>
      </c>
      <c r="W182" s="146">
        <f t="shared" si="43"/>
        <v>1</v>
      </c>
      <c r="X182" s="146">
        <f t="shared" si="44"/>
        <v>0</v>
      </c>
      <c r="Y182" s="146">
        <f t="shared" si="45"/>
        <v>0</v>
      </c>
      <c r="Z182" s="146">
        <f t="shared" si="46"/>
        <v>0</v>
      </c>
      <c r="AA182" s="17">
        <f t="shared" si="47"/>
        <v>1</v>
      </c>
      <c r="AB182" s="91" t="str">
        <f>'REPRODUCTION 3'!M174</f>
        <v>Juin</v>
      </c>
      <c r="AC182" s="91" t="str">
        <f>'RUMINANTS 3'!M174</f>
        <v>Juin</v>
      </c>
      <c r="AD182" s="91" t="str">
        <f>'TOXICOLOGIE 2'!L174</f>
        <v>Juin</v>
      </c>
      <c r="AE182" s="91" t="str">
        <f>'INFECTIEUX 3'!M174</f>
        <v>Juin</v>
      </c>
      <c r="AF182" s="91" t="str">
        <f>'AVIARE 3'!M174</f>
        <v>Juin</v>
      </c>
      <c r="AG182" s="91" t="str">
        <f>'EQUINE 3'!M174</f>
        <v>Juin</v>
      </c>
      <c r="AH182" s="91" t="str">
        <f>'CHIRURGIE 3'!M174</f>
        <v>Juin</v>
      </c>
      <c r="AI182" s="91" t="str">
        <f>'LEGISLATION 2'!L174</f>
        <v>Juin</v>
      </c>
      <c r="AJ182" s="91" t="str">
        <f>'HIDAOA 3'!M174</f>
        <v>Juin</v>
      </c>
      <c r="AK182" s="91" t="str">
        <f>'CLINIQUE 3'!T174</f>
        <v>Juin</v>
      </c>
    </row>
    <row r="183" spans="1:37">
      <c r="A183" s="146">
        <v>168</v>
      </c>
      <c r="B183" s="113" t="s">
        <v>2611</v>
      </c>
      <c r="C183" s="113" t="s">
        <v>2612</v>
      </c>
      <c r="D183" s="163">
        <f>'REPRODUCTION 3'!G175</f>
        <v>12</v>
      </c>
      <c r="E183" s="163">
        <f>'RUMINANTS 3'!G175</f>
        <v>5.25</v>
      </c>
      <c r="F183" s="163">
        <f>'TOXICOLOGIE 2'!F175</f>
        <v>0</v>
      </c>
      <c r="G183" s="163">
        <f>'INFECTIEUX 3'!G175</f>
        <v>2.25</v>
      </c>
      <c r="H183" s="163">
        <f>'AVIARE 3'!G175</f>
        <v>15</v>
      </c>
      <c r="I183" s="163">
        <f>'EQUINE 3'!G175</f>
        <v>9</v>
      </c>
      <c r="J183" s="163">
        <f>'CHIRURGIE 3'!G175</f>
        <v>15</v>
      </c>
      <c r="K183" s="163">
        <f>'LEGISLATION 2'!F175</f>
        <v>4</v>
      </c>
      <c r="L183" s="163">
        <f>'HIDAOA 3'!G175</f>
        <v>7.5</v>
      </c>
      <c r="M183" s="163">
        <f>'CLINIQUE 3'!N175</f>
        <v>0</v>
      </c>
      <c r="N183" s="148">
        <f t="shared" si="34"/>
        <v>70</v>
      </c>
      <c r="O183" s="148">
        <f t="shared" si="35"/>
        <v>2.5</v>
      </c>
      <c r="P183" s="146" t="str">
        <f t="shared" si="36"/>
        <v>ajournee</v>
      </c>
      <c r="Q183" s="146" t="str">
        <f t="shared" si="37"/>
        <v>juin</v>
      </c>
      <c r="R183" s="146">
        <f t="shared" si="38"/>
        <v>1</v>
      </c>
      <c r="S183" s="146">
        <f t="shared" si="39"/>
        <v>1</v>
      </c>
      <c r="T183" s="146">
        <f t="shared" si="40"/>
        <v>1</v>
      </c>
      <c r="U183" s="146">
        <f t="shared" si="41"/>
        <v>1</v>
      </c>
      <c r="V183" s="146">
        <f t="shared" si="42"/>
        <v>0</v>
      </c>
      <c r="W183" s="146">
        <f t="shared" si="43"/>
        <v>1</v>
      </c>
      <c r="X183" s="146">
        <f t="shared" si="44"/>
        <v>0</v>
      </c>
      <c r="Y183" s="146">
        <f t="shared" si="45"/>
        <v>1</v>
      </c>
      <c r="Z183" s="146">
        <f t="shared" si="46"/>
        <v>1</v>
      </c>
      <c r="AA183" s="17">
        <f t="shared" si="47"/>
        <v>1</v>
      </c>
      <c r="AB183" s="91" t="str">
        <f>'REPRODUCTION 3'!M175</f>
        <v>Juin</v>
      </c>
      <c r="AC183" s="91" t="str">
        <f>'RUMINANTS 3'!M175</f>
        <v>Juin</v>
      </c>
      <c r="AD183" s="91" t="str">
        <f>'TOXICOLOGIE 2'!L175</f>
        <v>Juin</v>
      </c>
      <c r="AE183" s="91" t="str">
        <f>'INFECTIEUX 3'!M175</f>
        <v>Juin</v>
      </c>
      <c r="AF183" s="91" t="str">
        <f>'AVIARE 3'!M175</f>
        <v>Juin</v>
      </c>
      <c r="AG183" s="91" t="str">
        <f>'EQUINE 3'!M175</f>
        <v>Juin</v>
      </c>
      <c r="AH183" s="91" t="str">
        <f>'CHIRURGIE 3'!M175</f>
        <v>Juin</v>
      </c>
      <c r="AI183" s="91" t="str">
        <f>'LEGISLATION 2'!L175</f>
        <v>Juin</v>
      </c>
      <c r="AJ183" s="91" t="str">
        <f>'HIDAOA 3'!M175</f>
        <v>Juin</v>
      </c>
      <c r="AK183" s="91" t="str">
        <f>'CLINIQUE 3'!T175</f>
        <v>Juin</v>
      </c>
    </row>
    <row r="184" spans="1:37" s="139" customFormat="1">
      <c r="A184" s="146">
        <v>169</v>
      </c>
      <c r="B184" s="113" t="s">
        <v>233</v>
      </c>
      <c r="C184" s="113" t="s">
        <v>2613</v>
      </c>
      <c r="D184" s="163">
        <f>'REPRODUCTION 3'!G176</f>
        <v>10.5</v>
      </c>
      <c r="E184" s="163">
        <f>'RUMINANTS 3'!G176</f>
        <v>6.75</v>
      </c>
      <c r="F184" s="163">
        <f>'TOXICOLOGIE 2'!F176</f>
        <v>0</v>
      </c>
      <c r="G184" s="163">
        <f>'INFECTIEUX 3'!G176</f>
        <v>6.375</v>
      </c>
      <c r="H184" s="163">
        <f>'AVIARE 3'!G176</f>
        <v>14.25</v>
      </c>
      <c r="I184" s="163">
        <f>'EQUINE 3'!G176</f>
        <v>7.5</v>
      </c>
      <c r="J184" s="163">
        <f>'CHIRURGIE 3'!G176</f>
        <v>15</v>
      </c>
      <c r="K184" s="163">
        <f>'LEGISLATION 2'!F176</f>
        <v>26</v>
      </c>
      <c r="L184" s="163">
        <f>'HIDAOA 3'!G176</f>
        <v>9.75</v>
      </c>
      <c r="M184" s="163">
        <f>'CLINIQUE 3'!N176</f>
        <v>0</v>
      </c>
      <c r="N184" s="148">
        <f t="shared" si="34"/>
        <v>96.125</v>
      </c>
      <c r="O184" s="148">
        <f t="shared" si="35"/>
        <v>3.4330357142857144</v>
      </c>
      <c r="P184" s="146" t="str">
        <f t="shared" si="36"/>
        <v>ajournee</v>
      </c>
      <c r="Q184" s="146" t="str">
        <f t="shared" si="37"/>
        <v>juin</v>
      </c>
      <c r="R184" s="146">
        <f t="shared" si="38"/>
        <v>1</v>
      </c>
      <c r="S184" s="146">
        <f t="shared" si="39"/>
        <v>1</v>
      </c>
      <c r="T184" s="146">
        <f t="shared" si="40"/>
        <v>1</v>
      </c>
      <c r="U184" s="146">
        <f t="shared" si="41"/>
        <v>1</v>
      </c>
      <c r="V184" s="146">
        <f t="shared" si="42"/>
        <v>1</v>
      </c>
      <c r="W184" s="146">
        <f t="shared" si="43"/>
        <v>1</v>
      </c>
      <c r="X184" s="146">
        <f t="shared" si="44"/>
        <v>0</v>
      </c>
      <c r="Y184" s="146">
        <f t="shared" si="45"/>
        <v>0</v>
      </c>
      <c r="Z184" s="146">
        <f t="shared" si="46"/>
        <v>1</v>
      </c>
      <c r="AA184" s="17">
        <f t="shared" si="47"/>
        <v>1</v>
      </c>
      <c r="AB184" s="91" t="str">
        <f>'REPRODUCTION 3'!M176</f>
        <v>Juin</v>
      </c>
      <c r="AC184" s="91" t="str">
        <f>'RUMINANTS 3'!M176</f>
        <v>Juin</v>
      </c>
      <c r="AD184" s="91" t="str">
        <f>'TOXICOLOGIE 2'!L176</f>
        <v>Juin</v>
      </c>
      <c r="AE184" s="91" t="str">
        <f>'INFECTIEUX 3'!M176</f>
        <v>Juin</v>
      </c>
      <c r="AF184" s="91" t="str">
        <f>'AVIARE 3'!M176</f>
        <v>Juin</v>
      </c>
      <c r="AG184" s="91" t="str">
        <f>'EQUINE 3'!M176</f>
        <v>Juin</v>
      </c>
      <c r="AH184" s="91" t="str">
        <f>'CHIRURGIE 3'!M176</f>
        <v>Juin</v>
      </c>
      <c r="AI184" s="91" t="str">
        <f>'LEGISLATION 2'!L176</f>
        <v>Juin</v>
      </c>
      <c r="AJ184" s="91" t="str">
        <f>'HIDAOA 3'!M176</f>
        <v>Juin</v>
      </c>
      <c r="AK184" s="91" t="str">
        <f>'CLINIQUE 3'!T176</f>
        <v>Juin</v>
      </c>
    </row>
    <row r="185" spans="1:37">
      <c r="A185" s="146">
        <v>170</v>
      </c>
      <c r="B185" s="113" t="s">
        <v>1231</v>
      </c>
      <c r="C185" s="113" t="s">
        <v>2614</v>
      </c>
      <c r="D185" s="163">
        <f>'REPRODUCTION 3'!G177</f>
        <v>20.25</v>
      </c>
      <c r="E185" s="163">
        <f>'RUMINANTS 3'!G177</f>
        <v>9.75</v>
      </c>
      <c r="F185" s="163">
        <f>'TOXICOLOGIE 2'!F177</f>
        <v>0</v>
      </c>
      <c r="G185" s="163">
        <f>'INFECTIEUX 3'!G177</f>
        <v>9</v>
      </c>
      <c r="H185" s="163">
        <f>'AVIARE 3'!G177</f>
        <v>21</v>
      </c>
      <c r="I185" s="163">
        <f>'EQUINE 3'!G177</f>
        <v>15</v>
      </c>
      <c r="J185" s="163">
        <f>'CHIRURGIE 3'!G177</f>
        <v>18</v>
      </c>
      <c r="K185" s="163">
        <f>'LEGISLATION 2'!F177</f>
        <v>20</v>
      </c>
      <c r="L185" s="163">
        <f>'HIDAOA 3'!G177</f>
        <v>25.5</v>
      </c>
      <c r="M185" s="163">
        <f>'CLINIQUE 3'!N177</f>
        <v>0</v>
      </c>
      <c r="N185" s="148">
        <f t="shared" si="34"/>
        <v>138.5</v>
      </c>
      <c r="O185" s="148">
        <f t="shared" si="35"/>
        <v>4.9464285714285712</v>
      </c>
      <c r="P185" s="146" t="str">
        <f t="shared" si="36"/>
        <v>ajournee</v>
      </c>
      <c r="Q185" s="146" t="str">
        <f t="shared" si="37"/>
        <v>juin</v>
      </c>
      <c r="R185" s="146">
        <f t="shared" si="38"/>
        <v>0</v>
      </c>
      <c r="S185" s="146">
        <f t="shared" si="39"/>
        <v>1</v>
      </c>
      <c r="T185" s="146">
        <f t="shared" si="40"/>
        <v>1</v>
      </c>
      <c r="U185" s="146">
        <f t="shared" si="41"/>
        <v>1</v>
      </c>
      <c r="V185" s="146">
        <f t="shared" si="42"/>
        <v>0</v>
      </c>
      <c r="W185" s="146">
        <f t="shared" si="43"/>
        <v>0</v>
      </c>
      <c r="X185" s="146">
        <f t="shared" si="44"/>
        <v>0</v>
      </c>
      <c r="Y185" s="146">
        <f t="shared" si="45"/>
        <v>0</v>
      </c>
      <c r="Z185" s="146">
        <f t="shared" si="46"/>
        <v>0</v>
      </c>
      <c r="AA185" s="17">
        <f t="shared" si="47"/>
        <v>1</v>
      </c>
      <c r="AB185" s="91" t="str">
        <f>'REPRODUCTION 3'!M177</f>
        <v>Juin</v>
      </c>
      <c r="AC185" s="91" t="str">
        <f>'RUMINANTS 3'!M177</f>
        <v>Juin</v>
      </c>
      <c r="AD185" s="91" t="str">
        <f>'TOXICOLOGIE 2'!L177</f>
        <v>Juin</v>
      </c>
      <c r="AE185" s="91" t="str">
        <f>'INFECTIEUX 3'!M177</f>
        <v>Juin</v>
      </c>
      <c r="AF185" s="91" t="str">
        <f>'AVIARE 3'!M177</f>
        <v>Juin</v>
      </c>
      <c r="AG185" s="91" t="str">
        <f>'EQUINE 3'!M177</f>
        <v>Juin</v>
      </c>
      <c r="AH185" s="91" t="str">
        <f>'CHIRURGIE 3'!M177</f>
        <v>Juin</v>
      </c>
      <c r="AI185" s="91" t="str">
        <f>'LEGISLATION 2'!L177</f>
        <v>Juin</v>
      </c>
      <c r="AJ185" s="91" t="str">
        <f>'HIDAOA 3'!M177</f>
        <v>Juin</v>
      </c>
      <c r="AK185" s="91" t="str">
        <f>'CLINIQUE 3'!T177</f>
        <v>Juin</v>
      </c>
    </row>
    <row r="186" spans="1:37">
      <c r="A186" s="146">
        <v>171</v>
      </c>
      <c r="B186" s="113" t="s">
        <v>1236</v>
      </c>
      <c r="C186" s="113" t="s">
        <v>2615</v>
      </c>
      <c r="D186" s="163">
        <f>'REPRODUCTION 3'!G178</f>
        <v>18.75</v>
      </c>
      <c r="E186" s="163">
        <f>'RUMINANTS 3'!G178</f>
        <v>9</v>
      </c>
      <c r="F186" s="163">
        <f>'TOXICOLOGIE 2'!F178</f>
        <v>0</v>
      </c>
      <c r="G186" s="163">
        <f>'INFECTIEUX 3'!G178</f>
        <v>12</v>
      </c>
      <c r="H186" s="163">
        <f>'AVIARE 3'!G178</f>
        <v>16.5</v>
      </c>
      <c r="I186" s="163">
        <f>'EQUINE 3'!G178</f>
        <v>13.5</v>
      </c>
      <c r="J186" s="163">
        <f>'CHIRURGIE 3'!G178</f>
        <v>22.5</v>
      </c>
      <c r="K186" s="163">
        <f>'LEGISLATION 2'!F178</f>
        <v>20</v>
      </c>
      <c r="L186" s="163">
        <f>'HIDAOA 3'!G178</f>
        <v>25.5</v>
      </c>
      <c r="M186" s="163">
        <f>'CLINIQUE 3'!N178</f>
        <v>0</v>
      </c>
      <c r="N186" s="148">
        <f t="shared" si="34"/>
        <v>137.75</v>
      </c>
      <c r="O186" s="148">
        <f t="shared" si="35"/>
        <v>4.9196428571428568</v>
      </c>
      <c r="P186" s="146" t="str">
        <f t="shared" si="36"/>
        <v>ajournee</v>
      </c>
      <c r="Q186" s="146" t="str">
        <f t="shared" si="37"/>
        <v>juin</v>
      </c>
      <c r="R186" s="146">
        <f t="shared" si="38"/>
        <v>0</v>
      </c>
      <c r="S186" s="146">
        <f t="shared" si="39"/>
        <v>1</v>
      </c>
      <c r="T186" s="146">
        <f t="shared" si="40"/>
        <v>1</v>
      </c>
      <c r="U186" s="146">
        <f t="shared" si="41"/>
        <v>1</v>
      </c>
      <c r="V186" s="146">
        <f t="shared" si="42"/>
        <v>0</v>
      </c>
      <c r="W186" s="146">
        <f t="shared" si="43"/>
        <v>1</v>
      </c>
      <c r="X186" s="146">
        <f t="shared" si="44"/>
        <v>0</v>
      </c>
      <c r="Y186" s="146">
        <f t="shared" si="45"/>
        <v>0</v>
      </c>
      <c r="Z186" s="146">
        <f t="shared" si="46"/>
        <v>0</v>
      </c>
      <c r="AA186" s="17">
        <f t="shared" si="47"/>
        <v>1</v>
      </c>
      <c r="AB186" s="91" t="str">
        <f>'REPRODUCTION 3'!M178</f>
        <v>Juin</v>
      </c>
      <c r="AC186" s="91" t="str">
        <f>'RUMINANTS 3'!M178</f>
        <v>Juin</v>
      </c>
      <c r="AD186" s="91" t="str">
        <f>'TOXICOLOGIE 2'!L178</f>
        <v>Juin</v>
      </c>
      <c r="AE186" s="91" t="str">
        <f>'INFECTIEUX 3'!M178</f>
        <v>Juin</v>
      </c>
      <c r="AF186" s="91" t="str">
        <f>'AVIARE 3'!M178</f>
        <v>Juin</v>
      </c>
      <c r="AG186" s="91" t="str">
        <f>'EQUINE 3'!M178</f>
        <v>Juin</v>
      </c>
      <c r="AH186" s="91" t="str">
        <f>'CHIRURGIE 3'!M178</f>
        <v>Juin</v>
      </c>
      <c r="AI186" s="91" t="str">
        <f>'LEGISLATION 2'!L178</f>
        <v>Juin</v>
      </c>
      <c r="AJ186" s="91" t="str">
        <f>'HIDAOA 3'!M178</f>
        <v>Juin</v>
      </c>
      <c r="AK186" s="91" t="str">
        <f>'CLINIQUE 3'!T178</f>
        <v>Juin</v>
      </c>
    </row>
    <row r="187" spans="1:37">
      <c r="A187" s="146">
        <v>172</v>
      </c>
      <c r="B187" s="113" t="s">
        <v>1241</v>
      </c>
      <c r="C187" s="113" t="s">
        <v>2449</v>
      </c>
      <c r="D187" s="163">
        <f>'REPRODUCTION 3'!G179</f>
        <v>10.5</v>
      </c>
      <c r="E187" s="163">
        <f>'RUMINANTS 3'!G179</f>
        <v>9</v>
      </c>
      <c r="F187" s="163">
        <f>'TOXICOLOGIE 2'!F179</f>
        <v>0</v>
      </c>
      <c r="G187" s="163">
        <f>'INFECTIEUX 3'!G179</f>
        <v>7.5</v>
      </c>
      <c r="H187" s="163">
        <f>'AVIARE 3'!G179</f>
        <v>15.75</v>
      </c>
      <c r="I187" s="163">
        <f>'EQUINE 3'!G179</f>
        <v>25.5</v>
      </c>
      <c r="J187" s="163">
        <f>'CHIRURGIE 3'!G179</f>
        <v>19.5</v>
      </c>
      <c r="K187" s="163">
        <f>'LEGISLATION 2'!F179</f>
        <v>28</v>
      </c>
      <c r="L187" s="163">
        <f>'HIDAOA 3'!G179</f>
        <v>22.875</v>
      </c>
      <c r="M187" s="163">
        <f>'CLINIQUE 3'!N179</f>
        <v>0</v>
      </c>
      <c r="N187" s="148">
        <f t="shared" si="34"/>
        <v>138.625</v>
      </c>
      <c r="O187" s="148">
        <f t="shared" si="35"/>
        <v>4.9508928571428568</v>
      </c>
      <c r="P187" s="146" t="str">
        <f t="shared" si="36"/>
        <v>ajournee</v>
      </c>
      <c r="Q187" s="146" t="str">
        <f t="shared" si="37"/>
        <v>juin</v>
      </c>
      <c r="R187" s="146">
        <f t="shared" si="38"/>
        <v>1</v>
      </c>
      <c r="S187" s="146">
        <f t="shared" si="39"/>
        <v>1</v>
      </c>
      <c r="T187" s="146">
        <f t="shared" si="40"/>
        <v>1</v>
      </c>
      <c r="U187" s="146">
        <f t="shared" si="41"/>
        <v>1</v>
      </c>
      <c r="V187" s="146">
        <f t="shared" si="42"/>
        <v>0</v>
      </c>
      <c r="W187" s="146">
        <f t="shared" si="43"/>
        <v>0</v>
      </c>
      <c r="X187" s="146">
        <f t="shared" si="44"/>
        <v>0</v>
      </c>
      <c r="Y187" s="146">
        <f t="shared" si="45"/>
        <v>0</v>
      </c>
      <c r="Z187" s="146">
        <f t="shared" si="46"/>
        <v>0</v>
      </c>
      <c r="AA187" s="17">
        <f t="shared" si="47"/>
        <v>1</v>
      </c>
      <c r="AB187" s="91" t="str">
        <f>'REPRODUCTION 3'!M179</f>
        <v>Juin</v>
      </c>
      <c r="AC187" s="91" t="str">
        <f>'RUMINANTS 3'!M179</f>
        <v>Juin</v>
      </c>
      <c r="AD187" s="91" t="str">
        <f>'TOXICOLOGIE 2'!L179</f>
        <v>Juin</v>
      </c>
      <c r="AE187" s="91" t="str">
        <f>'INFECTIEUX 3'!M179</f>
        <v>Juin</v>
      </c>
      <c r="AF187" s="91" t="str">
        <f>'AVIARE 3'!M179</f>
        <v>Juin</v>
      </c>
      <c r="AG187" s="91" t="str">
        <f>'EQUINE 3'!M179</f>
        <v>Juin</v>
      </c>
      <c r="AH187" s="91" t="str">
        <f>'CHIRURGIE 3'!M179</f>
        <v>Juin</v>
      </c>
      <c r="AI187" s="91" t="str">
        <f>'LEGISLATION 2'!L179</f>
        <v>Juin</v>
      </c>
      <c r="AJ187" s="91" t="str">
        <f>'HIDAOA 3'!M179</f>
        <v>Juin</v>
      </c>
      <c r="AK187" s="91" t="str">
        <f>'CLINIQUE 3'!T179</f>
        <v>Juin</v>
      </c>
    </row>
    <row r="188" spans="1:37">
      <c r="A188" s="146">
        <v>173</v>
      </c>
      <c r="B188" s="113" t="s">
        <v>1244</v>
      </c>
      <c r="C188" s="113" t="s">
        <v>2616</v>
      </c>
      <c r="D188" s="163">
        <f>'REPRODUCTION 3'!G180</f>
        <v>13.5</v>
      </c>
      <c r="E188" s="163">
        <f>'RUMINANTS 3'!G180</f>
        <v>9</v>
      </c>
      <c r="F188" s="163">
        <f>'TOXICOLOGIE 2'!F180</f>
        <v>0</v>
      </c>
      <c r="G188" s="163">
        <f>'INFECTIEUX 3'!G180</f>
        <v>19.125</v>
      </c>
      <c r="H188" s="163">
        <f>'AVIARE 3'!G180</f>
        <v>14.25</v>
      </c>
      <c r="I188" s="163">
        <f>'EQUINE 3'!G180</f>
        <v>12.75</v>
      </c>
      <c r="J188" s="163">
        <f>'CHIRURGIE 3'!G180</f>
        <v>22.5</v>
      </c>
      <c r="K188" s="163">
        <f>'LEGISLATION 2'!F180</f>
        <v>14</v>
      </c>
      <c r="L188" s="163">
        <f>'HIDAOA 3'!G180</f>
        <v>10.5</v>
      </c>
      <c r="M188" s="163">
        <f>'CLINIQUE 3'!N180</f>
        <v>0</v>
      </c>
      <c r="N188" s="148">
        <f t="shared" si="34"/>
        <v>115.625</v>
      </c>
      <c r="O188" s="148">
        <f t="shared" si="35"/>
        <v>4.1294642857142856</v>
      </c>
      <c r="P188" s="146" t="str">
        <f t="shared" si="36"/>
        <v>ajournee</v>
      </c>
      <c r="Q188" s="146" t="str">
        <f t="shared" si="37"/>
        <v>juin</v>
      </c>
      <c r="R188" s="146">
        <f t="shared" si="38"/>
        <v>1</v>
      </c>
      <c r="S188" s="146">
        <f t="shared" si="39"/>
        <v>1</v>
      </c>
      <c r="T188" s="146">
        <f t="shared" si="40"/>
        <v>1</v>
      </c>
      <c r="U188" s="146">
        <f t="shared" si="41"/>
        <v>0</v>
      </c>
      <c r="V188" s="146">
        <f t="shared" si="42"/>
        <v>1</v>
      </c>
      <c r="W188" s="146">
        <f t="shared" si="43"/>
        <v>1</v>
      </c>
      <c r="X188" s="146">
        <f t="shared" si="44"/>
        <v>0</v>
      </c>
      <c r="Y188" s="146">
        <f t="shared" si="45"/>
        <v>0</v>
      </c>
      <c r="Z188" s="146">
        <f t="shared" si="46"/>
        <v>1</v>
      </c>
      <c r="AA188" s="17">
        <f t="shared" si="47"/>
        <v>1</v>
      </c>
      <c r="AB188" s="91" t="str">
        <f>'REPRODUCTION 3'!M180</f>
        <v>Juin</v>
      </c>
      <c r="AC188" s="91" t="str">
        <f>'RUMINANTS 3'!M180</f>
        <v>Juin</v>
      </c>
      <c r="AD188" s="91" t="str">
        <f>'TOXICOLOGIE 2'!L180</f>
        <v>Juin</v>
      </c>
      <c r="AE188" s="91" t="str">
        <f>'INFECTIEUX 3'!M180</f>
        <v>Juin</v>
      </c>
      <c r="AF188" s="91" t="str">
        <f>'AVIARE 3'!M180</f>
        <v>Juin</v>
      </c>
      <c r="AG188" s="91" t="str">
        <f>'EQUINE 3'!M180</f>
        <v>Juin</v>
      </c>
      <c r="AH188" s="91" t="str">
        <f>'CHIRURGIE 3'!M180</f>
        <v>Juin</v>
      </c>
      <c r="AI188" s="91" t="str">
        <f>'LEGISLATION 2'!L180</f>
        <v>Juin</v>
      </c>
      <c r="AJ188" s="91" t="str">
        <f>'HIDAOA 3'!M180</f>
        <v>Juin</v>
      </c>
      <c r="AK188" s="91" t="str">
        <f>'CLINIQUE 3'!T180</f>
        <v>Juin</v>
      </c>
    </row>
    <row r="189" spans="1:37">
      <c r="A189" s="146">
        <v>174</v>
      </c>
      <c r="B189" s="113" t="s">
        <v>1247</v>
      </c>
      <c r="C189" s="113" t="s">
        <v>2617</v>
      </c>
      <c r="D189" s="163">
        <f>'REPRODUCTION 3'!G181</f>
        <v>0</v>
      </c>
      <c r="E189" s="163">
        <f>'RUMINANTS 3'!G181</f>
        <v>0</v>
      </c>
      <c r="F189" s="163">
        <f>'TOXICOLOGIE 2'!F181</f>
        <v>0</v>
      </c>
      <c r="G189" s="163">
        <f>'INFECTIEUX 3'!G181</f>
        <v>0</v>
      </c>
      <c r="H189" s="163">
        <f>'AVIARE 3'!G181</f>
        <v>0</v>
      </c>
      <c r="I189" s="163">
        <f>'EQUINE 3'!G181</f>
        <v>0</v>
      </c>
      <c r="J189" s="163">
        <f>'CHIRURGIE 3'!G181</f>
        <v>0</v>
      </c>
      <c r="K189" s="163">
        <f>'LEGISLATION 2'!F181</f>
        <v>0</v>
      </c>
      <c r="L189" s="163">
        <f>'HIDAOA 3'!G181</f>
        <v>0</v>
      </c>
      <c r="M189" s="163">
        <f>'CLINIQUE 3'!N181</f>
        <v>0</v>
      </c>
      <c r="N189" s="148">
        <f t="shared" si="34"/>
        <v>0</v>
      </c>
      <c r="O189" s="148">
        <f t="shared" si="35"/>
        <v>0</v>
      </c>
      <c r="P189" s="146" t="str">
        <f t="shared" si="36"/>
        <v>ajournee</v>
      </c>
      <c r="Q189" s="146" t="str">
        <f t="shared" si="37"/>
        <v>juin</v>
      </c>
      <c r="R189" s="146">
        <f t="shared" si="38"/>
        <v>1</v>
      </c>
      <c r="S189" s="146">
        <f t="shared" si="39"/>
        <v>1</v>
      </c>
      <c r="T189" s="146">
        <f t="shared" si="40"/>
        <v>1</v>
      </c>
      <c r="U189" s="146">
        <f t="shared" si="41"/>
        <v>1</v>
      </c>
      <c r="V189" s="146">
        <f t="shared" si="42"/>
        <v>1</v>
      </c>
      <c r="W189" s="146">
        <f t="shared" si="43"/>
        <v>1</v>
      </c>
      <c r="X189" s="146">
        <f t="shared" si="44"/>
        <v>1</v>
      </c>
      <c r="Y189" s="146">
        <f t="shared" si="45"/>
        <v>1</v>
      </c>
      <c r="Z189" s="146">
        <f t="shared" si="46"/>
        <v>1</v>
      </c>
      <c r="AA189" s="17">
        <f t="shared" si="47"/>
        <v>1</v>
      </c>
      <c r="AB189" s="91" t="str">
        <f>'REPRODUCTION 3'!M181</f>
        <v>Juin</v>
      </c>
      <c r="AC189" s="91" t="str">
        <f>'RUMINANTS 3'!M181</f>
        <v>Juin</v>
      </c>
      <c r="AD189" s="91" t="str">
        <f>'TOXICOLOGIE 2'!L181</f>
        <v>Juin</v>
      </c>
      <c r="AE189" s="91" t="str">
        <f>'INFECTIEUX 3'!M181</f>
        <v>Juin</v>
      </c>
      <c r="AF189" s="91" t="str">
        <f>'AVIARE 3'!M181</f>
        <v>Juin</v>
      </c>
      <c r="AG189" s="91" t="str">
        <f>'EQUINE 3'!M181</f>
        <v>Juin</v>
      </c>
      <c r="AH189" s="91" t="str">
        <f>'CHIRURGIE 3'!M181</f>
        <v>Juin</v>
      </c>
      <c r="AI189" s="91" t="str">
        <f>'LEGISLATION 2'!L181</f>
        <v>Juin</v>
      </c>
      <c r="AJ189" s="91" t="str">
        <f>'HIDAOA 3'!M181</f>
        <v>Juin</v>
      </c>
      <c r="AK189" s="91" t="str">
        <f>'CLINIQUE 3'!T181</f>
        <v>Juin</v>
      </c>
    </row>
    <row r="190" spans="1:37">
      <c r="A190" s="146">
        <v>175</v>
      </c>
      <c r="B190" s="113" t="s">
        <v>1252</v>
      </c>
      <c r="C190" s="113" t="s">
        <v>2462</v>
      </c>
      <c r="D190" s="163">
        <f>'REPRODUCTION 3'!G182</f>
        <v>0</v>
      </c>
      <c r="E190" s="163">
        <f>'RUMINANTS 3'!G182</f>
        <v>9</v>
      </c>
      <c r="F190" s="163">
        <f>'TOXICOLOGIE 2'!F182</f>
        <v>0</v>
      </c>
      <c r="G190" s="163">
        <f>'INFECTIEUX 3'!G182</f>
        <v>0.375</v>
      </c>
      <c r="H190" s="163">
        <f>'AVIARE 3'!G182</f>
        <v>18</v>
      </c>
      <c r="I190" s="163">
        <f>'EQUINE 3'!G182</f>
        <v>6.75</v>
      </c>
      <c r="J190" s="163">
        <f>'CHIRURGIE 3'!G182</f>
        <v>19.5</v>
      </c>
      <c r="K190" s="163">
        <f>'LEGISLATION 2'!F182</f>
        <v>2</v>
      </c>
      <c r="L190" s="163">
        <f>'HIDAOA 3'!G182</f>
        <v>9</v>
      </c>
      <c r="M190" s="163">
        <f>'CLINIQUE 3'!N182</f>
        <v>0</v>
      </c>
      <c r="N190" s="148">
        <f t="shared" si="34"/>
        <v>64.625</v>
      </c>
      <c r="O190" s="148">
        <f t="shared" si="35"/>
        <v>2.3080357142857144</v>
      </c>
      <c r="P190" s="146" t="str">
        <f t="shared" si="36"/>
        <v>ajournee</v>
      </c>
      <c r="Q190" s="146" t="str">
        <f t="shared" si="37"/>
        <v>juin</v>
      </c>
      <c r="R190" s="146">
        <f t="shared" si="38"/>
        <v>1</v>
      </c>
      <c r="S190" s="146">
        <f t="shared" si="39"/>
        <v>1</v>
      </c>
      <c r="T190" s="146">
        <f t="shared" si="40"/>
        <v>1</v>
      </c>
      <c r="U190" s="146">
        <f t="shared" si="41"/>
        <v>1</v>
      </c>
      <c r="V190" s="146">
        <f t="shared" si="42"/>
        <v>0</v>
      </c>
      <c r="W190" s="146">
        <f t="shared" si="43"/>
        <v>1</v>
      </c>
      <c r="X190" s="146">
        <f t="shared" si="44"/>
        <v>0</v>
      </c>
      <c r="Y190" s="146">
        <f t="shared" si="45"/>
        <v>1</v>
      </c>
      <c r="Z190" s="146">
        <f t="shared" si="46"/>
        <v>1</v>
      </c>
      <c r="AA190" s="17">
        <f t="shared" si="47"/>
        <v>1</v>
      </c>
      <c r="AB190" s="91" t="str">
        <f>'REPRODUCTION 3'!M182</f>
        <v>Juin</v>
      </c>
      <c r="AC190" s="91" t="str">
        <f>'RUMINANTS 3'!M182</f>
        <v>Juin</v>
      </c>
      <c r="AD190" s="91" t="str">
        <f>'TOXICOLOGIE 2'!L182</f>
        <v>Juin</v>
      </c>
      <c r="AE190" s="91" t="str">
        <f>'INFECTIEUX 3'!M182</f>
        <v>Juin</v>
      </c>
      <c r="AF190" s="91" t="str">
        <f>'AVIARE 3'!M182</f>
        <v>Juin</v>
      </c>
      <c r="AG190" s="91" t="str">
        <f>'EQUINE 3'!M182</f>
        <v>Juin</v>
      </c>
      <c r="AH190" s="91" t="str">
        <f>'CHIRURGIE 3'!M182</f>
        <v>Juin</v>
      </c>
      <c r="AI190" s="91" t="str">
        <f>'LEGISLATION 2'!L182</f>
        <v>Juin</v>
      </c>
      <c r="AJ190" s="91" t="str">
        <f>'HIDAOA 3'!M182</f>
        <v>Juin</v>
      </c>
      <c r="AK190" s="91" t="str">
        <f>'CLINIQUE 3'!T182</f>
        <v>Juin</v>
      </c>
    </row>
    <row r="191" spans="1:37">
      <c r="A191" s="146">
        <v>176</v>
      </c>
      <c r="B191" s="113" t="s">
        <v>1255</v>
      </c>
      <c r="C191" s="113" t="s">
        <v>2615</v>
      </c>
      <c r="D191" s="163">
        <f>'REPRODUCTION 3'!G183</f>
        <v>7.5</v>
      </c>
      <c r="E191" s="163">
        <f>'RUMINANTS 3'!G183</f>
        <v>6</v>
      </c>
      <c r="F191" s="163">
        <f>'TOXICOLOGIE 2'!F183</f>
        <v>0</v>
      </c>
      <c r="G191" s="163">
        <f>'INFECTIEUX 3'!G183</f>
        <v>4.875</v>
      </c>
      <c r="H191" s="163">
        <f>'AVIARE 3'!G183</f>
        <v>15</v>
      </c>
      <c r="I191" s="163">
        <f>'EQUINE 3'!G183</f>
        <v>1.5</v>
      </c>
      <c r="J191" s="163">
        <f>'CHIRURGIE 3'!G183</f>
        <v>12</v>
      </c>
      <c r="K191" s="163">
        <f>'LEGISLATION 2'!F183</f>
        <v>4</v>
      </c>
      <c r="L191" s="163">
        <f>'HIDAOA 3'!G183</f>
        <v>9.75</v>
      </c>
      <c r="M191" s="163">
        <f>'CLINIQUE 3'!N183</f>
        <v>0</v>
      </c>
      <c r="N191" s="148">
        <f t="shared" si="34"/>
        <v>60.625</v>
      </c>
      <c r="O191" s="148">
        <f t="shared" si="35"/>
        <v>2.1651785714285716</v>
      </c>
      <c r="P191" s="146" t="str">
        <f t="shared" si="36"/>
        <v>ajournee</v>
      </c>
      <c r="Q191" s="146" t="str">
        <f t="shared" si="37"/>
        <v>juin</v>
      </c>
      <c r="R191" s="146">
        <f t="shared" si="38"/>
        <v>1</v>
      </c>
      <c r="S191" s="146">
        <f t="shared" si="39"/>
        <v>1</v>
      </c>
      <c r="T191" s="146">
        <f t="shared" si="40"/>
        <v>1</v>
      </c>
      <c r="U191" s="146">
        <f t="shared" si="41"/>
        <v>1</v>
      </c>
      <c r="V191" s="146">
        <f t="shared" si="42"/>
        <v>0</v>
      </c>
      <c r="W191" s="146">
        <f t="shared" si="43"/>
        <v>1</v>
      </c>
      <c r="X191" s="146">
        <f t="shared" si="44"/>
        <v>1</v>
      </c>
      <c r="Y191" s="146">
        <f t="shared" si="45"/>
        <v>1</v>
      </c>
      <c r="Z191" s="146">
        <f t="shared" si="46"/>
        <v>1</v>
      </c>
      <c r="AA191" s="17">
        <f t="shared" si="47"/>
        <v>1</v>
      </c>
      <c r="AB191" s="91" t="str">
        <f>'REPRODUCTION 3'!M183</f>
        <v>Juin</v>
      </c>
      <c r="AC191" s="91" t="str">
        <f>'RUMINANTS 3'!M183</f>
        <v>Juin</v>
      </c>
      <c r="AD191" s="91" t="str">
        <f>'TOXICOLOGIE 2'!L183</f>
        <v>Juin</v>
      </c>
      <c r="AE191" s="91" t="str">
        <f>'INFECTIEUX 3'!M183</f>
        <v>Juin</v>
      </c>
      <c r="AF191" s="91" t="str">
        <f>'AVIARE 3'!M183</f>
        <v>Juin</v>
      </c>
      <c r="AG191" s="91" t="str">
        <f>'EQUINE 3'!M183</f>
        <v>Juin</v>
      </c>
      <c r="AH191" s="91" t="str">
        <f>'CHIRURGIE 3'!M183</f>
        <v>Juin</v>
      </c>
      <c r="AI191" s="91" t="str">
        <f>'LEGISLATION 2'!L183</f>
        <v>Juin</v>
      </c>
      <c r="AJ191" s="91" t="str">
        <f>'HIDAOA 3'!M183</f>
        <v>Juin</v>
      </c>
      <c r="AK191" s="91" t="str">
        <f>'CLINIQUE 3'!T183</f>
        <v>Juin</v>
      </c>
    </row>
    <row r="192" spans="1:37">
      <c r="A192" s="146">
        <v>177</v>
      </c>
      <c r="B192" s="113" t="s">
        <v>1258</v>
      </c>
      <c r="C192" s="113" t="s">
        <v>2432</v>
      </c>
      <c r="D192" s="163">
        <f>'REPRODUCTION 3'!G184</f>
        <v>26.25</v>
      </c>
      <c r="E192" s="163">
        <f>'RUMINANTS 3'!G184</f>
        <v>15</v>
      </c>
      <c r="F192" s="163">
        <f>'TOXICOLOGIE 2'!F184</f>
        <v>0</v>
      </c>
      <c r="G192" s="163">
        <f>'INFECTIEUX 3'!G184</f>
        <v>26.25</v>
      </c>
      <c r="H192" s="163">
        <f>'AVIARE 3'!G184</f>
        <v>21</v>
      </c>
      <c r="I192" s="163">
        <f>'EQUINE 3'!G184</f>
        <v>27</v>
      </c>
      <c r="J192" s="163">
        <f>'CHIRURGIE 3'!G184</f>
        <v>25.5</v>
      </c>
      <c r="K192" s="163">
        <f>'LEGISLATION 2'!F184</f>
        <v>24</v>
      </c>
      <c r="L192" s="163">
        <f>'HIDAOA 3'!G184</f>
        <v>29.25</v>
      </c>
      <c r="M192" s="163">
        <f>'CLINIQUE 3'!N184</f>
        <v>0</v>
      </c>
      <c r="N192" s="148">
        <f t="shared" si="34"/>
        <v>194.25</v>
      </c>
      <c r="O192" s="148">
        <f t="shared" si="35"/>
        <v>6.9375</v>
      </c>
      <c r="P192" s="146" t="str">
        <f t="shared" si="36"/>
        <v>ajournee</v>
      </c>
      <c r="Q192" s="146" t="str">
        <f t="shared" si="37"/>
        <v>juin</v>
      </c>
      <c r="R192" s="146">
        <f t="shared" si="38"/>
        <v>0</v>
      </c>
      <c r="S192" s="146">
        <f t="shared" si="39"/>
        <v>0</v>
      </c>
      <c r="T192" s="146">
        <f t="shared" si="40"/>
        <v>1</v>
      </c>
      <c r="U192" s="146">
        <f t="shared" si="41"/>
        <v>0</v>
      </c>
      <c r="V192" s="146">
        <f t="shared" si="42"/>
        <v>0</v>
      </c>
      <c r="W192" s="146">
        <f t="shared" si="43"/>
        <v>0</v>
      </c>
      <c r="X192" s="146">
        <f t="shared" si="44"/>
        <v>0</v>
      </c>
      <c r="Y192" s="146">
        <f t="shared" si="45"/>
        <v>0</v>
      </c>
      <c r="Z192" s="146">
        <f t="shared" si="46"/>
        <v>0</v>
      </c>
      <c r="AA192" s="17">
        <f t="shared" si="47"/>
        <v>1</v>
      </c>
      <c r="AB192" s="91" t="str">
        <f>'REPRODUCTION 3'!M184</f>
        <v>Juin</v>
      </c>
      <c r="AC192" s="91" t="str">
        <f>'RUMINANTS 3'!M184</f>
        <v>Juin</v>
      </c>
      <c r="AD192" s="91" t="str">
        <f>'TOXICOLOGIE 2'!L184</f>
        <v>Juin</v>
      </c>
      <c r="AE192" s="91" t="str">
        <f>'INFECTIEUX 3'!M184</f>
        <v>Juin</v>
      </c>
      <c r="AF192" s="91" t="str">
        <f>'AVIARE 3'!M184</f>
        <v>Juin</v>
      </c>
      <c r="AG192" s="91" t="str">
        <f>'EQUINE 3'!M184</f>
        <v>Juin</v>
      </c>
      <c r="AH192" s="91" t="str">
        <f>'CHIRURGIE 3'!M184</f>
        <v>Juin</v>
      </c>
      <c r="AI192" s="91" t="str">
        <f>'LEGISLATION 2'!L184</f>
        <v>Juin</v>
      </c>
      <c r="AJ192" s="91" t="str">
        <f>'HIDAOA 3'!M184</f>
        <v>Juin</v>
      </c>
      <c r="AK192" s="91" t="str">
        <f>'CLINIQUE 3'!T184</f>
        <v>Juin</v>
      </c>
    </row>
    <row r="193" spans="1:37">
      <c r="A193" s="146">
        <v>178</v>
      </c>
      <c r="B193" s="113" t="s">
        <v>1262</v>
      </c>
      <c r="C193" s="113" t="s">
        <v>2618</v>
      </c>
      <c r="D193" s="163">
        <f>'REPRODUCTION 3'!G185</f>
        <v>21</v>
      </c>
      <c r="E193" s="163">
        <f>'RUMINANTS 3'!G185</f>
        <v>7.5</v>
      </c>
      <c r="F193" s="163">
        <f>'TOXICOLOGIE 2'!F185</f>
        <v>0</v>
      </c>
      <c r="G193" s="163">
        <f>'INFECTIEUX 3'!G185</f>
        <v>7.5</v>
      </c>
      <c r="H193" s="163">
        <f>'AVIARE 3'!G185</f>
        <v>12.75</v>
      </c>
      <c r="I193" s="163">
        <f>'EQUINE 3'!G185</f>
        <v>15</v>
      </c>
      <c r="J193" s="163">
        <f>'CHIRURGIE 3'!G185</f>
        <v>16.5</v>
      </c>
      <c r="K193" s="163">
        <f>'LEGISLATION 2'!F185</f>
        <v>16</v>
      </c>
      <c r="L193" s="163">
        <f>'HIDAOA 3'!G185</f>
        <v>15.75</v>
      </c>
      <c r="M193" s="163">
        <f>'CLINIQUE 3'!N185</f>
        <v>0</v>
      </c>
      <c r="N193" s="148">
        <f t="shared" si="34"/>
        <v>112</v>
      </c>
      <c r="O193" s="148">
        <f t="shared" si="35"/>
        <v>4</v>
      </c>
      <c r="P193" s="146" t="str">
        <f t="shared" si="36"/>
        <v>ajournee</v>
      </c>
      <c r="Q193" s="146" t="str">
        <f t="shared" si="37"/>
        <v>juin</v>
      </c>
      <c r="R193" s="146">
        <f t="shared" si="38"/>
        <v>0</v>
      </c>
      <c r="S193" s="146">
        <f t="shared" si="39"/>
        <v>1</v>
      </c>
      <c r="T193" s="146">
        <f t="shared" si="40"/>
        <v>1</v>
      </c>
      <c r="U193" s="146">
        <f t="shared" si="41"/>
        <v>1</v>
      </c>
      <c r="V193" s="146">
        <f t="shared" si="42"/>
        <v>1</v>
      </c>
      <c r="W193" s="146">
        <f t="shared" si="43"/>
        <v>0</v>
      </c>
      <c r="X193" s="146">
        <f t="shared" si="44"/>
        <v>0</v>
      </c>
      <c r="Y193" s="146">
        <f t="shared" si="45"/>
        <v>0</v>
      </c>
      <c r="Z193" s="146">
        <f t="shared" si="46"/>
        <v>0</v>
      </c>
      <c r="AA193" s="17">
        <f t="shared" si="47"/>
        <v>1</v>
      </c>
      <c r="AB193" s="91" t="str">
        <f>'REPRODUCTION 3'!M185</f>
        <v>Juin</v>
      </c>
      <c r="AC193" s="91" t="str">
        <f>'RUMINANTS 3'!M185</f>
        <v>Juin</v>
      </c>
      <c r="AD193" s="91" t="str">
        <f>'TOXICOLOGIE 2'!L185</f>
        <v>Juin</v>
      </c>
      <c r="AE193" s="91" t="str">
        <f>'INFECTIEUX 3'!M185</f>
        <v>Juin</v>
      </c>
      <c r="AF193" s="91" t="str">
        <f>'AVIARE 3'!M185</f>
        <v>Juin</v>
      </c>
      <c r="AG193" s="91" t="str">
        <f>'EQUINE 3'!M185</f>
        <v>Juin</v>
      </c>
      <c r="AH193" s="91" t="str">
        <f>'CHIRURGIE 3'!M185</f>
        <v>Juin</v>
      </c>
      <c r="AI193" s="91" t="str">
        <f>'LEGISLATION 2'!L185</f>
        <v>Juin</v>
      </c>
      <c r="AJ193" s="91" t="str">
        <f>'HIDAOA 3'!M185</f>
        <v>Juin</v>
      </c>
      <c r="AK193" s="91" t="str">
        <f>'CLINIQUE 3'!T185</f>
        <v>Juin</v>
      </c>
    </row>
    <row r="194" spans="1:37">
      <c r="A194" s="146">
        <v>179</v>
      </c>
      <c r="B194" s="113" t="s">
        <v>2619</v>
      </c>
      <c r="C194" s="113" t="s">
        <v>2620</v>
      </c>
      <c r="D194" s="163">
        <f>'REPRODUCTION 3'!G186</f>
        <v>21</v>
      </c>
      <c r="E194" s="163">
        <f>'RUMINANTS 3'!G186</f>
        <v>6.75</v>
      </c>
      <c r="F194" s="163">
        <f>'TOXICOLOGIE 2'!F186</f>
        <v>0</v>
      </c>
      <c r="G194" s="163">
        <f>'INFECTIEUX 3'!G186</f>
        <v>9</v>
      </c>
      <c r="H194" s="163">
        <f>'AVIARE 3'!G186</f>
        <v>16.5</v>
      </c>
      <c r="I194" s="163">
        <f>'EQUINE 3'!G186</f>
        <v>15</v>
      </c>
      <c r="J194" s="163">
        <f>'CHIRURGIE 3'!G186</f>
        <v>21</v>
      </c>
      <c r="K194" s="163">
        <f>'LEGISLATION 2'!F186</f>
        <v>16</v>
      </c>
      <c r="L194" s="163">
        <f>'HIDAOA 3'!G186</f>
        <v>21</v>
      </c>
      <c r="M194" s="163">
        <f>'CLINIQUE 3'!N186</f>
        <v>0</v>
      </c>
      <c r="N194" s="148">
        <f t="shared" si="34"/>
        <v>126.25</v>
      </c>
      <c r="O194" s="148">
        <f t="shared" si="35"/>
        <v>4.5089285714285712</v>
      </c>
      <c r="P194" s="146" t="str">
        <f t="shared" si="36"/>
        <v>ajournee</v>
      </c>
      <c r="Q194" s="146" t="str">
        <f t="shared" si="37"/>
        <v>juin</v>
      </c>
      <c r="R194" s="146">
        <f t="shared" si="38"/>
        <v>0</v>
      </c>
      <c r="S194" s="146">
        <f t="shared" si="39"/>
        <v>1</v>
      </c>
      <c r="T194" s="146">
        <f t="shared" si="40"/>
        <v>1</v>
      </c>
      <c r="U194" s="146">
        <f t="shared" si="41"/>
        <v>1</v>
      </c>
      <c r="V194" s="146">
        <f t="shared" si="42"/>
        <v>0</v>
      </c>
      <c r="W194" s="146">
        <f t="shared" si="43"/>
        <v>0</v>
      </c>
      <c r="X194" s="146">
        <f t="shared" si="44"/>
        <v>0</v>
      </c>
      <c r="Y194" s="146">
        <f t="shared" si="45"/>
        <v>0</v>
      </c>
      <c r="Z194" s="146">
        <f t="shared" si="46"/>
        <v>0</v>
      </c>
      <c r="AA194" s="17">
        <f t="shared" si="47"/>
        <v>1</v>
      </c>
      <c r="AB194" s="91" t="str">
        <f>'REPRODUCTION 3'!M186</f>
        <v>Juin</v>
      </c>
      <c r="AC194" s="91" t="str">
        <f>'RUMINANTS 3'!M186</f>
        <v>Juin</v>
      </c>
      <c r="AD194" s="91" t="str">
        <f>'TOXICOLOGIE 2'!L186</f>
        <v>Juin</v>
      </c>
      <c r="AE194" s="91" t="str">
        <f>'INFECTIEUX 3'!M186</f>
        <v>Juin</v>
      </c>
      <c r="AF194" s="91" t="str">
        <f>'AVIARE 3'!M186</f>
        <v>Juin</v>
      </c>
      <c r="AG194" s="91" t="str">
        <f>'EQUINE 3'!M186</f>
        <v>Juin</v>
      </c>
      <c r="AH194" s="91" t="str">
        <f>'CHIRURGIE 3'!M186</f>
        <v>Juin</v>
      </c>
      <c r="AI194" s="91" t="str">
        <f>'LEGISLATION 2'!L186</f>
        <v>Juin</v>
      </c>
      <c r="AJ194" s="91" t="str">
        <f>'HIDAOA 3'!M186</f>
        <v>Juin</v>
      </c>
      <c r="AK194" s="91" t="str">
        <f>'CLINIQUE 3'!T186</f>
        <v>Juin</v>
      </c>
    </row>
    <row r="195" spans="1:37">
      <c r="A195" s="146">
        <v>180</v>
      </c>
      <c r="B195" s="113" t="s">
        <v>1273</v>
      </c>
      <c r="C195" s="113" t="s">
        <v>2621</v>
      </c>
      <c r="D195" s="163">
        <f>'REPRODUCTION 3'!G187</f>
        <v>22.5</v>
      </c>
      <c r="E195" s="163">
        <f>'RUMINANTS 3'!G187</f>
        <v>15</v>
      </c>
      <c r="F195" s="163">
        <f>'TOXICOLOGIE 2'!F187</f>
        <v>0</v>
      </c>
      <c r="G195" s="163">
        <f>'INFECTIEUX 3'!G187</f>
        <v>9.75</v>
      </c>
      <c r="H195" s="163">
        <f>'AVIARE 3'!G187</f>
        <v>21</v>
      </c>
      <c r="I195" s="163">
        <f>'EQUINE 3'!G187</f>
        <v>19.125</v>
      </c>
      <c r="J195" s="163">
        <f>'CHIRURGIE 3'!G187</f>
        <v>22.5</v>
      </c>
      <c r="K195" s="163">
        <f>'LEGISLATION 2'!F187</f>
        <v>18</v>
      </c>
      <c r="L195" s="163">
        <f>'HIDAOA 3'!G187</f>
        <v>27</v>
      </c>
      <c r="M195" s="163">
        <f>'CLINIQUE 3'!N187</f>
        <v>0</v>
      </c>
      <c r="N195" s="148">
        <f t="shared" si="34"/>
        <v>154.875</v>
      </c>
      <c r="O195" s="148">
        <f t="shared" si="35"/>
        <v>5.53125</v>
      </c>
      <c r="P195" s="146" t="str">
        <f t="shared" si="36"/>
        <v>ajournee</v>
      </c>
      <c r="Q195" s="146" t="str">
        <f t="shared" si="37"/>
        <v>juin</v>
      </c>
      <c r="R195" s="146">
        <f t="shared" si="38"/>
        <v>0</v>
      </c>
      <c r="S195" s="146">
        <f t="shared" si="39"/>
        <v>0</v>
      </c>
      <c r="T195" s="146">
        <f t="shared" si="40"/>
        <v>1</v>
      </c>
      <c r="U195" s="146">
        <f t="shared" si="41"/>
        <v>1</v>
      </c>
      <c r="V195" s="146">
        <f t="shared" si="42"/>
        <v>0</v>
      </c>
      <c r="W195" s="146">
        <f t="shared" si="43"/>
        <v>0</v>
      </c>
      <c r="X195" s="146">
        <f t="shared" si="44"/>
        <v>0</v>
      </c>
      <c r="Y195" s="146">
        <f t="shared" si="45"/>
        <v>0</v>
      </c>
      <c r="Z195" s="146">
        <f t="shared" si="46"/>
        <v>0</v>
      </c>
      <c r="AA195" s="17">
        <f t="shared" si="47"/>
        <v>1</v>
      </c>
      <c r="AB195" s="91" t="str">
        <f>'REPRODUCTION 3'!M187</f>
        <v>Juin</v>
      </c>
      <c r="AC195" s="91" t="str">
        <f>'RUMINANTS 3'!M187</f>
        <v>Juin</v>
      </c>
      <c r="AD195" s="91" t="str">
        <f>'TOXICOLOGIE 2'!L187</f>
        <v>Juin</v>
      </c>
      <c r="AE195" s="91" t="str">
        <f>'INFECTIEUX 3'!M187</f>
        <v>Juin</v>
      </c>
      <c r="AF195" s="91" t="str">
        <f>'AVIARE 3'!M187</f>
        <v>Juin</v>
      </c>
      <c r="AG195" s="91" t="str">
        <f>'EQUINE 3'!M187</f>
        <v>Juin</v>
      </c>
      <c r="AH195" s="91" t="str">
        <f>'CHIRURGIE 3'!M187</f>
        <v>Juin</v>
      </c>
      <c r="AI195" s="91" t="str">
        <f>'LEGISLATION 2'!L187</f>
        <v>Juin</v>
      </c>
      <c r="AJ195" s="91" t="str">
        <f>'HIDAOA 3'!M187</f>
        <v>Juin</v>
      </c>
      <c r="AK195" s="91" t="str">
        <f>'CLINIQUE 3'!T187</f>
        <v>Juin</v>
      </c>
    </row>
    <row r="196" spans="1:37">
      <c r="A196" s="146">
        <v>181</v>
      </c>
      <c r="B196" s="113" t="s">
        <v>1277</v>
      </c>
      <c r="C196" s="113" t="s">
        <v>2582</v>
      </c>
      <c r="D196" s="163">
        <f>'REPRODUCTION 3'!G188</f>
        <v>12.75</v>
      </c>
      <c r="E196" s="163">
        <f>'RUMINANTS 3'!G188</f>
        <v>8.25</v>
      </c>
      <c r="F196" s="163">
        <f>'TOXICOLOGIE 2'!F188</f>
        <v>0</v>
      </c>
      <c r="G196" s="163">
        <f>'INFECTIEUX 3'!G188</f>
        <v>3</v>
      </c>
      <c r="H196" s="163">
        <f>'AVIARE 3'!G188</f>
        <v>16.5</v>
      </c>
      <c r="I196" s="163">
        <f>'EQUINE 3'!G188</f>
        <v>10.125</v>
      </c>
      <c r="J196" s="163">
        <f>'CHIRURGIE 3'!G188</f>
        <v>22.5</v>
      </c>
      <c r="K196" s="163">
        <f>'LEGISLATION 2'!F188</f>
        <v>12</v>
      </c>
      <c r="L196" s="163">
        <f>'HIDAOA 3'!G188</f>
        <v>20.625</v>
      </c>
      <c r="M196" s="163">
        <f>'CLINIQUE 3'!N188</f>
        <v>0</v>
      </c>
      <c r="N196" s="148">
        <f t="shared" si="34"/>
        <v>105.75</v>
      </c>
      <c r="O196" s="148">
        <f t="shared" si="35"/>
        <v>3.7767857142857144</v>
      </c>
      <c r="P196" s="146" t="str">
        <f t="shared" si="36"/>
        <v>ajournee</v>
      </c>
      <c r="Q196" s="146" t="str">
        <f t="shared" si="37"/>
        <v>juin</v>
      </c>
      <c r="R196" s="146">
        <f t="shared" si="38"/>
        <v>1</v>
      </c>
      <c r="S196" s="146">
        <f t="shared" si="39"/>
        <v>1</v>
      </c>
      <c r="T196" s="146">
        <f t="shared" si="40"/>
        <v>1</v>
      </c>
      <c r="U196" s="146">
        <f t="shared" si="41"/>
        <v>1</v>
      </c>
      <c r="V196" s="146">
        <f t="shared" si="42"/>
        <v>0</v>
      </c>
      <c r="W196" s="146">
        <f t="shared" si="43"/>
        <v>1</v>
      </c>
      <c r="X196" s="146">
        <f t="shared" si="44"/>
        <v>0</v>
      </c>
      <c r="Y196" s="146">
        <f t="shared" si="45"/>
        <v>0</v>
      </c>
      <c r="Z196" s="146">
        <f t="shared" si="46"/>
        <v>0</v>
      </c>
      <c r="AA196" s="17">
        <f t="shared" si="47"/>
        <v>1</v>
      </c>
      <c r="AB196" s="91" t="str">
        <f>'REPRODUCTION 3'!M188</f>
        <v>Juin</v>
      </c>
      <c r="AC196" s="91" t="str">
        <f>'RUMINANTS 3'!M188</f>
        <v>Juin</v>
      </c>
      <c r="AD196" s="91" t="str">
        <f>'TOXICOLOGIE 2'!L188</f>
        <v>Juin</v>
      </c>
      <c r="AE196" s="91" t="str">
        <f>'INFECTIEUX 3'!M188</f>
        <v>Juin</v>
      </c>
      <c r="AF196" s="91" t="str">
        <f>'AVIARE 3'!M188</f>
        <v>Juin</v>
      </c>
      <c r="AG196" s="91" t="str">
        <f>'EQUINE 3'!M188</f>
        <v>Juin</v>
      </c>
      <c r="AH196" s="91" t="str">
        <f>'CHIRURGIE 3'!M188</f>
        <v>Juin</v>
      </c>
      <c r="AI196" s="91" t="str">
        <f>'LEGISLATION 2'!L188</f>
        <v>Juin</v>
      </c>
      <c r="AJ196" s="91" t="str">
        <f>'HIDAOA 3'!M188</f>
        <v>Juin</v>
      </c>
      <c r="AK196" s="91" t="str">
        <f>'CLINIQUE 3'!T188</f>
        <v>Juin</v>
      </c>
    </row>
    <row r="197" spans="1:37">
      <c r="A197" s="146">
        <v>182</v>
      </c>
      <c r="B197" s="113" t="s">
        <v>238</v>
      </c>
      <c r="C197" s="113" t="s">
        <v>2622</v>
      </c>
      <c r="D197" s="163">
        <f>'REPRODUCTION 3'!G189</f>
        <v>9.75</v>
      </c>
      <c r="E197" s="163">
        <f>'RUMINANTS 3'!G189</f>
        <v>6</v>
      </c>
      <c r="F197" s="163">
        <f>'TOXICOLOGIE 2'!F189</f>
        <v>0</v>
      </c>
      <c r="G197" s="163">
        <f>'INFECTIEUX 3'!G189</f>
        <v>3.375</v>
      </c>
      <c r="H197" s="163">
        <f>'AVIARE 3'!G189</f>
        <v>17.25</v>
      </c>
      <c r="I197" s="163">
        <f>'EQUINE 3'!G189</f>
        <v>4.5</v>
      </c>
      <c r="J197" s="163">
        <f>'CHIRURGIE 3'!G189</f>
        <v>19.5</v>
      </c>
      <c r="K197" s="163">
        <f>'LEGISLATION 2'!F189</f>
        <v>2</v>
      </c>
      <c r="L197" s="163">
        <f>'HIDAOA 3'!G189</f>
        <v>8.25</v>
      </c>
      <c r="M197" s="163">
        <f>'CLINIQUE 3'!N189</f>
        <v>0</v>
      </c>
      <c r="N197" s="148">
        <f t="shared" si="34"/>
        <v>70.625</v>
      </c>
      <c r="O197" s="148">
        <f t="shared" si="35"/>
        <v>2.5223214285714284</v>
      </c>
      <c r="P197" s="146" t="str">
        <f t="shared" si="36"/>
        <v>ajournee</v>
      </c>
      <c r="Q197" s="146" t="str">
        <f t="shared" si="37"/>
        <v>juin</v>
      </c>
      <c r="R197" s="146">
        <f t="shared" si="38"/>
        <v>1</v>
      </c>
      <c r="S197" s="146">
        <f t="shared" si="39"/>
        <v>1</v>
      </c>
      <c r="T197" s="146">
        <f t="shared" si="40"/>
        <v>1</v>
      </c>
      <c r="U197" s="146">
        <f t="shared" si="41"/>
        <v>1</v>
      </c>
      <c r="V197" s="146">
        <f t="shared" si="42"/>
        <v>0</v>
      </c>
      <c r="W197" s="146">
        <f t="shared" si="43"/>
        <v>1</v>
      </c>
      <c r="X197" s="146">
        <f t="shared" si="44"/>
        <v>0</v>
      </c>
      <c r="Y197" s="146">
        <f t="shared" si="45"/>
        <v>1</v>
      </c>
      <c r="Z197" s="146">
        <f t="shared" si="46"/>
        <v>1</v>
      </c>
      <c r="AA197" s="17">
        <f t="shared" si="47"/>
        <v>1</v>
      </c>
      <c r="AB197" s="91" t="str">
        <f>'REPRODUCTION 3'!M189</f>
        <v>Juin</v>
      </c>
      <c r="AC197" s="91" t="str">
        <f>'RUMINANTS 3'!M189</f>
        <v>Juin</v>
      </c>
      <c r="AD197" s="91" t="str">
        <f>'TOXICOLOGIE 2'!L189</f>
        <v>Juin</v>
      </c>
      <c r="AE197" s="91" t="str">
        <f>'INFECTIEUX 3'!M189</f>
        <v>Juin</v>
      </c>
      <c r="AF197" s="91" t="str">
        <f>'AVIARE 3'!M189</f>
        <v>Juin</v>
      </c>
      <c r="AG197" s="91" t="str">
        <f>'EQUINE 3'!M189</f>
        <v>Juin</v>
      </c>
      <c r="AH197" s="91" t="str">
        <f>'CHIRURGIE 3'!M189</f>
        <v>Juin</v>
      </c>
      <c r="AI197" s="91" t="str">
        <f>'LEGISLATION 2'!L189</f>
        <v>Juin</v>
      </c>
      <c r="AJ197" s="91" t="str">
        <f>'HIDAOA 3'!M189</f>
        <v>Juin</v>
      </c>
      <c r="AK197" s="91" t="str">
        <f>'CLINIQUE 3'!T189</f>
        <v>Juin</v>
      </c>
    </row>
    <row r="198" spans="1:37">
      <c r="A198" s="146">
        <v>183</v>
      </c>
      <c r="B198" s="113" t="s">
        <v>1285</v>
      </c>
      <c r="C198" s="113" t="s">
        <v>2581</v>
      </c>
      <c r="D198" s="163">
        <f>'REPRODUCTION 3'!G190</f>
        <v>12</v>
      </c>
      <c r="E198" s="163">
        <f>'RUMINANTS 3'!G190</f>
        <v>7.5</v>
      </c>
      <c r="F198" s="163">
        <f>'TOXICOLOGIE 2'!F190</f>
        <v>0</v>
      </c>
      <c r="G198" s="163">
        <f>'INFECTIEUX 3'!G190</f>
        <v>3.75</v>
      </c>
      <c r="H198" s="163">
        <f>'AVIARE 3'!G190</f>
        <v>18.75</v>
      </c>
      <c r="I198" s="163">
        <f>'EQUINE 3'!G190</f>
        <v>11.25</v>
      </c>
      <c r="J198" s="163">
        <f>'CHIRURGIE 3'!G190</f>
        <v>13.5</v>
      </c>
      <c r="K198" s="163">
        <f>'LEGISLATION 2'!F190</f>
        <v>14</v>
      </c>
      <c r="L198" s="163">
        <f>'HIDAOA 3'!G190</f>
        <v>11.25</v>
      </c>
      <c r="M198" s="163">
        <f>'CLINIQUE 3'!N190</f>
        <v>0</v>
      </c>
      <c r="N198" s="148">
        <f t="shared" si="34"/>
        <v>92</v>
      </c>
      <c r="O198" s="148">
        <f t="shared" si="35"/>
        <v>3.2857142857142856</v>
      </c>
      <c r="P198" s="146" t="str">
        <f t="shared" si="36"/>
        <v>ajournee</v>
      </c>
      <c r="Q198" s="146" t="str">
        <f t="shared" si="37"/>
        <v>juin</v>
      </c>
      <c r="R198" s="146">
        <f t="shared" si="38"/>
        <v>1</v>
      </c>
      <c r="S198" s="146">
        <f t="shared" si="39"/>
        <v>1</v>
      </c>
      <c r="T198" s="146">
        <f t="shared" si="40"/>
        <v>1</v>
      </c>
      <c r="U198" s="146">
        <f t="shared" si="41"/>
        <v>1</v>
      </c>
      <c r="V198" s="146">
        <f t="shared" si="42"/>
        <v>0</v>
      </c>
      <c r="W198" s="146">
        <f t="shared" si="43"/>
        <v>1</v>
      </c>
      <c r="X198" s="146">
        <f t="shared" si="44"/>
        <v>1</v>
      </c>
      <c r="Y198" s="146">
        <f t="shared" si="45"/>
        <v>0</v>
      </c>
      <c r="Z198" s="146">
        <f t="shared" si="46"/>
        <v>1</v>
      </c>
      <c r="AA198" s="17">
        <f t="shared" si="47"/>
        <v>1</v>
      </c>
      <c r="AB198" s="91" t="str">
        <f>'REPRODUCTION 3'!M190</f>
        <v>Juin</v>
      </c>
      <c r="AC198" s="91" t="str">
        <f>'RUMINANTS 3'!M190</f>
        <v>Juin</v>
      </c>
      <c r="AD198" s="91" t="str">
        <f>'TOXICOLOGIE 2'!L190</f>
        <v>Juin</v>
      </c>
      <c r="AE198" s="91" t="str">
        <f>'INFECTIEUX 3'!M190</f>
        <v>Juin</v>
      </c>
      <c r="AF198" s="91" t="str">
        <f>'AVIARE 3'!M190</f>
        <v>Juin</v>
      </c>
      <c r="AG198" s="91" t="str">
        <f>'EQUINE 3'!M190</f>
        <v>Juin</v>
      </c>
      <c r="AH198" s="91" t="str">
        <f>'CHIRURGIE 3'!M190</f>
        <v>Juin</v>
      </c>
      <c r="AI198" s="91" t="str">
        <f>'LEGISLATION 2'!L190</f>
        <v>Juin</v>
      </c>
      <c r="AJ198" s="91" t="str">
        <f>'HIDAOA 3'!M190</f>
        <v>Juin</v>
      </c>
      <c r="AK198" s="91" t="str">
        <f>'CLINIQUE 3'!T190</f>
        <v>Juin</v>
      </c>
    </row>
    <row r="199" spans="1:37">
      <c r="A199" s="146">
        <v>184</v>
      </c>
      <c r="B199" s="113" t="s">
        <v>1290</v>
      </c>
      <c r="C199" s="113" t="s">
        <v>2623</v>
      </c>
      <c r="D199" s="163">
        <f>'REPRODUCTION 3'!G191</f>
        <v>23.25</v>
      </c>
      <c r="E199" s="163">
        <f>'RUMINANTS 3'!G191</f>
        <v>19.5</v>
      </c>
      <c r="F199" s="163">
        <f>'TOXICOLOGIE 2'!F191</f>
        <v>0</v>
      </c>
      <c r="G199" s="163">
        <f>'INFECTIEUX 3'!G191</f>
        <v>21</v>
      </c>
      <c r="H199" s="163">
        <f>'AVIARE 3'!G191</f>
        <v>18.75</v>
      </c>
      <c r="I199" s="163">
        <f>'EQUINE 3'!G191</f>
        <v>23.25</v>
      </c>
      <c r="J199" s="163">
        <f>'CHIRURGIE 3'!G191</f>
        <v>19.5</v>
      </c>
      <c r="K199" s="163">
        <f>'LEGISLATION 2'!F191</f>
        <v>24</v>
      </c>
      <c r="L199" s="163">
        <f>'HIDAOA 3'!G191</f>
        <v>24</v>
      </c>
      <c r="M199" s="163">
        <f>'CLINIQUE 3'!N191</f>
        <v>0</v>
      </c>
      <c r="N199" s="148">
        <f t="shared" si="34"/>
        <v>173.25</v>
      </c>
      <c r="O199" s="148">
        <f t="shared" si="35"/>
        <v>6.1875</v>
      </c>
      <c r="P199" s="146" t="str">
        <f t="shared" si="36"/>
        <v>ajournee</v>
      </c>
      <c r="Q199" s="146" t="str">
        <f t="shared" si="37"/>
        <v>juin</v>
      </c>
      <c r="R199" s="146">
        <f t="shared" si="38"/>
        <v>0</v>
      </c>
      <c r="S199" s="146">
        <f t="shared" si="39"/>
        <v>0</v>
      </c>
      <c r="T199" s="146">
        <f t="shared" si="40"/>
        <v>1</v>
      </c>
      <c r="U199" s="146">
        <f t="shared" si="41"/>
        <v>0</v>
      </c>
      <c r="V199" s="146">
        <f t="shared" si="42"/>
        <v>0</v>
      </c>
      <c r="W199" s="146">
        <f t="shared" si="43"/>
        <v>0</v>
      </c>
      <c r="X199" s="146">
        <f t="shared" si="44"/>
        <v>0</v>
      </c>
      <c r="Y199" s="146">
        <f t="shared" si="45"/>
        <v>0</v>
      </c>
      <c r="Z199" s="146">
        <f t="shared" si="46"/>
        <v>0</v>
      </c>
      <c r="AA199" s="17">
        <f t="shared" si="47"/>
        <v>1</v>
      </c>
      <c r="AB199" s="91" t="str">
        <f>'REPRODUCTION 3'!M191</f>
        <v>Juin</v>
      </c>
      <c r="AC199" s="91" t="str">
        <f>'RUMINANTS 3'!M191</f>
        <v>Juin</v>
      </c>
      <c r="AD199" s="91" t="str">
        <f>'TOXICOLOGIE 2'!L191</f>
        <v>Juin</v>
      </c>
      <c r="AE199" s="91" t="str">
        <f>'INFECTIEUX 3'!M191</f>
        <v>Juin</v>
      </c>
      <c r="AF199" s="91" t="str">
        <f>'AVIARE 3'!M191</f>
        <v>Juin</v>
      </c>
      <c r="AG199" s="91" t="str">
        <f>'EQUINE 3'!M191</f>
        <v>Juin</v>
      </c>
      <c r="AH199" s="91" t="str">
        <f>'CHIRURGIE 3'!M191</f>
        <v>Juin</v>
      </c>
      <c r="AI199" s="91" t="str">
        <f>'LEGISLATION 2'!L191</f>
        <v>Juin</v>
      </c>
      <c r="AJ199" s="91" t="str">
        <f>'HIDAOA 3'!M191</f>
        <v>Juin</v>
      </c>
      <c r="AK199" s="91" t="str">
        <f>'CLINIQUE 3'!T191</f>
        <v>Juin</v>
      </c>
    </row>
    <row r="200" spans="1:37">
      <c r="A200" s="146">
        <v>185</v>
      </c>
      <c r="B200" s="113" t="s">
        <v>2624</v>
      </c>
      <c r="C200" s="113" t="s">
        <v>2625</v>
      </c>
      <c r="D200" s="163">
        <f>'REPRODUCTION 3'!G192</f>
        <v>10.5</v>
      </c>
      <c r="E200" s="163">
        <f>'RUMINANTS 3'!G192</f>
        <v>5.25</v>
      </c>
      <c r="F200" s="163">
        <f>'TOXICOLOGIE 2'!F192</f>
        <v>0</v>
      </c>
      <c r="G200" s="163">
        <f>'INFECTIEUX 3'!G192</f>
        <v>1.5</v>
      </c>
      <c r="H200" s="163">
        <f>'AVIARE 3'!G192</f>
        <v>13.5</v>
      </c>
      <c r="I200" s="163">
        <f>'EQUINE 3'!G192</f>
        <v>3.375</v>
      </c>
      <c r="J200" s="163">
        <f>'CHIRURGIE 3'!G192</f>
        <v>9</v>
      </c>
      <c r="K200" s="163">
        <f>'LEGISLATION 2'!F192</f>
        <v>22</v>
      </c>
      <c r="L200" s="163">
        <f>'HIDAOA 3'!G192</f>
        <v>12</v>
      </c>
      <c r="M200" s="163">
        <f>'CLINIQUE 3'!N192</f>
        <v>0</v>
      </c>
      <c r="N200" s="148">
        <f t="shared" si="34"/>
        <v>77.125</v>
      </c>
      <c r="O200" s="148">
        <f t="shared" si="35"/>
        <v>2.7544642857142856</v>
      </c>
      <c r="P200" s="146" t="str">
        <f t="shared" si="36"/>
        <v>ajournee</v>
      </c>
      <c r="Q200" s="146" t="str">
        <f t="shared" si="37"/>
        <v>juin</v>
      </c>
      <c r="R200" s="146">
        <f t="shared" si="38"/>
        <v>1</v>
      </c>
      <c r="S200" s="146">
        <f t="shared" si="39"/>
        <v>1</v>
      </c>
      <c r="T200" s="146">
        <f t="shared" si="40"/>
        <v>1</v>
      </c>
      <c r="U200" s="146">
        <f t="shared" si="41"/>
        <v>1</v>
      </c>
      <c r="V200" s="146">
        <f t="shared" si="42"/>
        <v>1</v>
      </c>
      <c r="W200" s="146">
        <f t="shared" si="43"/>
        <v>1</v>
      </c>
      <c r="X200" s="146">
        <f t="shared" si="44"/>
        <v>1</v>
      </c>
      <c r="Y200" s="146">
        <f t="shared" si="45"/>
        <v>0</v>
      </c>
      <c r="Z200" s="146">
        <f t="shared" si="46"/>
        <v>1</v>
      </c>
      <c r="AA200" s="17">
        <f t="shared" si="47"/>
        <v>1</v>
      </c>
      <c r="AB200" s="91" t="str">
        <f>'REPRODUCTION 3'!M192</f>
        <v>Juin</v>
      </c>
      <c r="AC200" s="91" t="str">
        <f>'RUMINANTS 3'!M192</f>
        <v>Juin</v>
      </c>
      <c r="AD200" s="91" t="str">
        <f>'TOXICOLOGIE 2'!L192</f>
        <v>Juin</v>
      </c>
      <c r="AE200" s="91" t="str">
        <f>'INFECTIEUX 3'!M192</f>
        <v>Juin</v>
      </c>
      <c r="AF200" s="91" t="str">
        <f>'AVIARE 3'!M192</f>
        <v>Juin</v>
      </c>
      <c r="AG200" s="91" t="str">
        <f>'EQUINE 3'!M192</f>
        <v>Juin</v>
      </c>
      <c r="AH200" s="91" t="str">
        <f>'CHIRURGIE 3'!M192</f>
        <v>Juin</v>
      </c>
      <c r="AI200" s="91" t="str">
        <f>'LEGISLATION 2'!L192</f>
        <v>Juin</v>
      </c>
      <c r="AJ200" s="91" t="str">
        <f>'HIDAOA 3'!M192</f>
        <v>Juin</v>
      </c>
      <c r="AK200" s="91" t="str">
        <f>'CLINIQUE 3'!T192</f>
        <v>Juin</v>
      </c>
    </row>
    <row r="201" spans="1:37">
      <c r="A201" s="146">
        <v>186</v>
      </c>
      <c r="B201" s="113" t="s">
        <v>2626</v>
      </c>
      <c r="C201" s="113" t="s">
        <v>2627</v>
      </c>
      <c r="D201" s="163">
        <f>'REPRODUCTION 3'!G193</f>
        <v>6.75</v>
      </c>
      <c r="E201" s="163">
        <f>'RUMINANTS 3'!G193</f>
        <v>6.75</v>
      </c>
      <c r="F201" s="163">
        <f>'TOXICOLOGIE 2'!F193</f>
        <v>0</v>
      </c>
      <c r="G201" s="163">
        <f>'INFECTIEUX 3'!G193</f>
        <v>3</v>
      </c>
      <c r="H201" s="163">
        <f>'AVIARE 3'!G193</f>
        <v>17.25</v>
      </c>
      <c r="I201" s="163">
        <f>'EQUINE 3'!G193</f>
        <v>5.625</v>
      </c>
      <c r="J201" s="163">
        <f>'CHIRURGIE 3'!G193</f>
        <v>18</v>
      </c>
      <c r="K201" s="163">
        <f>'LEGISLATION 2'!F193</f>
        <v>16</v>
      </c>
      <c r="L201" s="163">
        <f>'HIDAOA 3'!G193</f>
        <v>21</v>
      </c>
      <c r="M201" s="163">
        <f>'CLINIQUE 3'!N193</f>
        <v>0</v>
      </c>
      <c r="N201" s="148">
        <f t="shared" si="34"/>
        <v>94.375</v>
      </c>
      <c r="O201" s="148">
        <f t="shared" si="35"/>
        <v>3.3705357142857144</v>
      </c>
      <c r="P201" s="146" t="str">
        <f t="shared" si="36"/>
        <v>ajournee</v>
      </c>
      <c r="Q201" s="146" t="str">
        <f t="shared" si="37"/>
        <v>juin</v>
      </c>
      <c r="R201" s="146">
        <f t="shared" si="38"/>
        <v>1</v>
      </c>
      <c r="S201" s="146">
        <f t="shared" si="39"/>
        <v>1</v>
      </c>
      <c r="T201" s="146">
        <f t="shared" si="40"/>
        <v>1</v>
      </c>
      <c r="U201" s="146">
        <f t="shared" si="41"/>
        <v>1</v>
      </c>
      <c r="V201" s="146">
        <f t="shared" si="42"/>
        <v>0</v>
      </c>
      <c r="W201" s="146">
        <f t="shared" si="43"/>
        <v>1</v>
      </c>
      <c r="X201" s="146">
        <f t="shared" si="44"/>
        <v>0</v>
      </c>
      <c r="Y201" s="146">
        <f t="shared" si="45"/>
        <v>0</v>
      </c>
      <c r="Z201" s="146">
        <f t="shared" si="46"/>
        <v>0</v>
      </c>
      <c r="AA201" s="17">
        <f t="shared" si="47"/>
        <v>1</v>
      </c>
      <c r="AB201" s="91" t="str">
        <f>'REPRODUCTION 3'!M193</f>
        <v>Juin</v>
      </c>
      <c r="AC201" s="91" t="str">
        <f>'RUMINANTS 3'!M193</f>
        <v>Juin</v>
      </c>
      <c r="AD201" s="91" t="str">
        <f>'TOXICOLOGIE 2'!L193</f>
        <v>Juin</v>
      </c>
      <c r="AE201" s="91" t="str">
        <f>'INFECTIEUX 3'!M193</f>
        <v>Juin</v>
      </c>
      <c r="AF201" s="91" t="str">
        <f>'AVIARE 3'!M193</f>
        <v>Juin</v>
      </c>
      <c r="AG201" s="91" t="str">
        <f>'EQUINE 3'!M193</f>
        <v>Juin</v>
      </c>
      <c r="AH201" s="91" t="str">
        <f>'CHIRURGIE 3'!M193</f>
        <v>Juin</v>
      </c>
      <c r="AI201" s="91" t="str">
        <f>'LEGISLATION 2'!L193</f>
        <v>Juin</v>
      </c>
      <c r="AJ201" s="91" t="str">
        <f>'HIDAOA 3'!M193</f>
        <v>Juin</v>
      </c>
      <c r="AK201" s="91" t="str">
        <f>'CLINIQUE 3'!T193</f>
        <v>Juin</v>
      </c>
    </row>
    <row r="202" spans="1:37">
      <c r="A202" s="146">
        <v>187</v>
      </c>
      <c r="B202" s="113" t="s">
        <v>261</v>
      </c>
      <c r="C202" s="113" t="s">
        <v>2628</v>
      </c>
      <c r="D202" s="163">
        <f>'REPRODUCTION 3'!G194</f>
        <v>21</v>
      </c>
      <c r="E202" s="163">
        <f>'RUMINANTS 3'!G194</f>
        <v>7.5</v>
      </c>
      <c r="F202" s="163">
        <f>'TOXICOLOGIE 2'!F194</f>
        <v>0</v>
      </c>
      <c r="G202" s="163">
        <f>'INFECTIEUX 3'!G194</f>
        <v>15</v>
      </c>
      <c r="H202" s="163">
        <f>'AVIARE 3'!G194</f>
        <v>16.5</v>
      </c>
      <c r="I202" s="163">
        <f>'EQUINE 3'!G194</f>
        <v>9.75</v>
      </c>
      <c r="J202" s="163">
        <f>'CHIRURGIE 3'!G194</f>
        <v>18</v>
      </c>
      <c r="K202" s="163">
        <f>'LEGISLATION 2'!F194</f>
        <v>22</v>
      </c>
      <c r="L202" s="163">
        <f>'HIDAOA 3'!G194</f>
        <v>20.25</v>
      </c>
      <c r="M202" s="163">
        <f>'CLINIQUE 3'!N194</f>
        <v>0</v>
      </c>
      <c r="N202" s="148">
        <f t="shared" si="34"/>
        <v>130</v>
      </c>
      <c r="O202" s="148">
        <f t="shared" si="35"/>
        <v>4.6428571428571432</v>
      </c>
      <c r="P202" s="146" t="str">
        <f t="shared" si="36"/>
        <v>ajournee</v>
      </c>
      <c r="Q202" s="146" t="str">
        <f t="shared" si="37"/>
        <v>juin</v>
      </c>
      <c r="R202" s="146">
        <f t="shared" si="38"/>
        <v>0</v>
      </c>
      <c r="S202" s="146">
        <f t="shared" si="39"/>
        <v>1</v>
      </c>
      <c r="T202" s="146">
        <f t="shared" si="40"/>
        <v>1</v>
      </c>
      <c r="U202" s="146">
        <f t="shared" si="41"/>
        <v>0</v>
      </c>
      <c r="V202" s="146">
        <f t="shared" si="42"/>
        <v>0</v>
      </c>
      <c r="W202" s="146">
        <f t="shared" si="43"/>
        <v>1</v>
      </c>
      <c r="X202" s="146">
        <f t="shared" si="44"/>
        <v>0</v>
      </c>
      <c r="Y202" s="146">
        <f t="shared" si="45"/>
        <v>0</v>
      </c>
      <c r="Z202" s="146">
        <f t="shared" si="46"/>
        <v>0</v>
      </c>
      <c r="AA202" s="17">
        <f t="shared" si="47"/>
        <v>1</v>
      </c>
      <c r="AB202" s="91" t="str">
        <f>'REPRODUCTION 3'!M194</f>
        <v>Juin</v>
      </c>
      <c r="AC202" s="91" t="str">
        <f>'RUMINANTS 3'!M194</f>
        <v>Juin</v>
      </c>
      <c r="AD202" s="91" t="str">
        <f>'TOXICOLOGIE 2'!L194</f>
        <v>Juin</v>
      </c>
      <c r="AE202" s="91" t="str">
        <f>'INFECTIEUX 3'!M194</f>
        <v>Juin</v>
      </c>
      <c r="AF202" s="91" t="str">
        <f>'AVIARE 3'!M194</f>
        <v>Juin</v>
      </c>
      <c r="AG202" s="91" t="str">
        <f>'EQUINE 3'!M194</f>
        <v>Juin</v>
      </c>
      <c r="AH202" s="91" t="str">
        <f>'CHIRURGIE 3'!M194</f>
        <v>Juin</v>
      </c>
      <c r="AI202" s="91" t="str">
        <f>'LEGISLATION 2'!L194</f>
        <v>Juin</v>
      </c>
      <c r="AJ202" s="91" t="str">
        <f>'HIDAOA 3'!M194</f>
        <v>Juin</v>
      </c>
      <c r="AK202" s="91" t="str">
        <f>'CLINIQUE 3'!T194</f>
        <v>Juin</v>
      </c>
    </row>
    <row r="203" spans="1:37">
      <c r="A203" s="146">
        <v>188</v>
      </c>
      <c r="B203" s="113" t="s">
        <v>1308</v>
      </c>
      <c r="C203" s="113" t="s">
        <v>2466</v>
      </c>
      <c r="D203" s="163">
        <f>'REPRODUCTION 3'!G195</f>
        <v>21</v>
      </c>
      <c r="E203" s="163">
        <f>'RUMINANTS 3'!G195</f>
        <v>9</v>
      </c>
      <c r="F203" s="163">
        <f>'TOXICOLOGIE 2'!F195</f>
        <v>0</v>
      </c>
      <c r="G203" s="163">
        <f>'INFECTIEUX 3'!G195</f>
        <v>7.5</v>
      </c>
      <c r="H203" s="163">
        <f>'AVIARE 3'!G195</f>
        <v>21.75</v>
      </c>
      <c r="I203" s="163">
        <f>'EQUINE 3'!G195</f>
        <v>9.375</v>
      </c>
      <c r="J203" s="163">
        <f>'CHIRURGIE 3'!G195</f>
        <v>22.5</v>
      </c>
      <c r="K203" s="163">
        <f>'LEGISLATION 2'!F195</f>
        <v>16</v>
      </c>
      <c r="L203" s="163">
        <f>'HIDAOA 3'!G195</f>
        <v>15</v>
      </c>
      <c r="M203" s="163">
        <f>'CLINIQUE 3'!N195</f>
        <v>0</v>
      </c>
      <c r="N203" s="148">
        <f t="shared" si="34"/>
        <v>122.125</v>
      </c>
      <c r="O203" s="148">
        <f t="shared" si="35"/>
        <v>4.3616071428571432</v>
      </c>
      <c r="P203" s="146" t="str">
        <f t="shared" si="36"/>
        <v>ajournee</v>
      </c>
      <c r="Q203" s="146" t="str">
        <f t="shared" si="37"/>
        <v>juin</v>
      </c>
      <c r="R203" s="146">
        <f t="shared" si="38"/>
        <v>0</v>
      </c>
      <c r="S203" s="146">
        <f t="shared" si="39"/>
        <v>1</v>
      </c>
      <c r="T203" s="146">
        <f t="shared" si="40"/>
        <v>1</v>
      </c>
      <c r="U203" s="146">
        <f t="shared" si="41"/>
        <v>1</v>
      </c>
      <c r="V203" s="146">
        <f t="shared" si="42"/>
        <v>0</v>
      </c>
      <c r="W203" s="146">
        <f t="shared" si="43"/>
        <v>1</v>
      </c>
      <c r="X203" s="146">
        <f t="shared" si="44"/>
        <v>0</v>
      </c>
      <c r="Y203" s="146">
        <f t="shared" si="45"/>
        <v>0</v>
      </c>
      <c r="Z203" s="146">
        <f t="shared" si="46"/>
        <v>0</v>
      </c>
      <c r="AA203" s="17">
        <f t="shared" si="47"/>
        <v>1</v>
      </c>
      <c r="AB203" s="91" t="str">
        <f>'REPRODUCTION 3'!M195</f>
        <v>Juin</v>
      </c>
      <c r="AC203" s="91" t="str">
        <f>'RUMINANTS 3'!M195</f>
        <v>Juin</v>
      </c>
      <c r="AD203" s="91" t="str">
        <f>'TOXICOLOGIE 2'!L195</f>
        <v>Juin</v>
      </c>
      <c r="AE203" s="91" t="str">
        <f>'INFECTIEUX 3'!M195</f>
        <v>Juin</v>
      </c>
      <c r="AF203" s="91" t="str">
        <f>'AVIARE 3'!M195</f>
        <v>Juin</v>
      </c>
      <c r="AG203" s="91" t="str">
        <f>'EQUINE 3'!M195</f>
        <v>Juin</v>
      </c>
      <c r="AH203" s="91" t="str">
        <f>'CHIRURGIE 3'!M195</f>
        <v>Juin</v>
      </c>
      <c r="AI203" s="91" t="str">
        <f>'LEGISLATION 2'!L195</f>
        <v>Juin</v>
      </c>
      <c r="AJ203" s="91" t="str">
        <f>'HIDAOA 3'!M195</f>
        <v>Juin</v>
      </c>
      <c r="AK203" s="91" t="str">
        <f>'CLINIQUE 3'!T195</f>
        <v>Juin</v>
      </c>
    </row>
    <row r="204" spans="1:37">
      <c r="A204" s="146">
        <v>189</v>
      </c>
      <c r="B204" s="113" t="s">
        <v>2629</v>
      </c>
      <c r="C204" s="113" t="s">
        <v>2473</v>
      </c>
      <c r="D204" s="163">
        <f>'REPRODUCTION 3'!G196</f>
        <v>12.75</v>
      </c>
      <c r="E204" s="163">
        <f>'RUMINANTS 3'!G196</f>
        <v>10.5</v>
      </c>
      <c r="F204" s="163">
        <f>'TOXICOLOGIE 2'!F196</f>
        <v>0</v>
      </c>
      <c r="G204" s="163">
        <f>'INFECTIEUX 3'!G196</f>
        <v>3.375</v>
      </c>
      <c r="H204" s="163">
        <f>'AVIARE 3'!G196</f>
        <v>13.5</v>
      </c>
      <c r="I204" s="163">
        <f>'EQUINE 3'!G196</f>
        <v>10.5</v>
      </c>
      <c r="J204" s="163">
        <f>'CHIRURGIE 3'!G196</f>
        <v>15</v>
      </c>
      <c r="K204" s="163">
        <f>'LEGISLATION 2'!F196</f>
        <v>20</v>
      </c>
      <c r="L204" s="163">
        <f>'HIDAOA 3'!G196</f>
        <v>13.5</v>
      </c>
      <c r="M204" s="163">
        <f>'CLINIQUE 3'!N196</f>
        <v>0</v>
      </c>
      <c r="N204" s="148">
        <f t="shared" si="34"/>
        <v>99.125</v>
      </c>
      <c r="O204" s="148">
        <f t="shared" si="35"/>
        <v>3.5401785714285716</v>
      </c>
      <c r="P204" s="146" t="str">
        <f t="shared" si="36"/>
        <v>ajournee</v>
      </c>
      <c r="Q204" s="146" t="str">
        <f t="shared" si="37"/>
        <v>juin</v>
      </c>
      <c r="R204" s="146">
        <f t="shared" si="38"/>
        <v>1</v>
      </c>
      <c r="S204" s="146">
        <f t="shared" si="39"/>
        <v>1</v>
      </c>
      <c r="T204" s="146">
        <f t="shared" si="40"/>
        <v>1</v>
      </c>
      <c r="U204" s="146">
        <f t="shared" si="41"/>
        <v>1</v>
      </c>
      <c r="V204" s="146">
        <f t="shared" si="42"/>
        <v>1</v>
      </c>
      <c r="W204" s="146">
        <f t="shared" si="43"/>
        <v>1</v>
      </c>
      <c r="X204" s="146">
        <f t="shared" si="44"/>
        <v>0</v>
      </c>
      <c r="Y204" s="146">
        <f t="shared" si="45"/>
        <v>0</v>
      </c>
      <c r="Z204" s="146">
        <f t="shared" si="46"/>
        <v>1</v>
      </c>
      <c r="AA204" s="17">
        <f t="shared" si="47"/>
        <v>1</v>
      </c>
      <c r="AB204" s="91" t="str">
        <f>'REPRODUCTION 3'!M196</f>
        <v>Juin</v>
      </c>
      <c r="AC204" s="91" t="str">
        <f>'RUMINANTS 3'!M196</f>
        <v>Juin</v>
      </c>
      <c r="AD204" s="91" t="str">
        <f>'TOXICOLOGIE 2'!L196</f>
        <v>Juin</v>
      </c>
      <c r="AE204" s="91" t="str">
        <f>'INFECTIEUX 3'!M196</f>
        <v>Juin</v>
      </c>
      <c r="AF204" s="91" t="str">
        <f>'AVIARE 3'!M196</f>
        <v>Juin</v>
      </c>
      <c r="AG204" s="91" t="str">
        <f>'EQUINE 3'!M196</f>
        <v>Juin</v>
      </c>
      <c r="AH204" s="91" t="str">
        <f>'CHIRURGIE 3'!M196</f>
        <v>Juin</v>
      </c>
      <c r="AI204" s="91" t="str">
        <f>'LEGISLATION 2'!L196</f>
        <v>Juin</v>
      </c>
      <c r="AJ204" s="91" t="str">
        <f>'HIDAOA 3'!M196</f>
        <v>Juin</v>
      </c>
      <c r="AK204" s="91" t="str">
        <f>'CLINIQUE 3'!T196</f>
        <v>Juin</v>
      </c>
    </row>
    <row r="205" spans="1:37">
      <c r="A205" s="146">
        <v>190</v>
      </c>
      <c r="B205" s="113" t="s">
        <v>1315</v>
      </c>
      <c r="C205" s="113" t="s">
        <v>2630</v>
      </c>
      <c r="D205" s="163">
        <f>'REPRODUCTION 3'!G197</f>
        <v>6.75</v>
      </c>
      <c r="E205" s="163">
        <f>'RUMINANTS 3'!G197</f>
        <v>6</v>
      </c>
      <c r="F205" s="163">
        <f>'TOXICOLOGIE 2'!F197</f>
        <v>0</v>
      </c>
      <c r="G205" s="163">
        <f>'INFECTIEUX 3'!G197</f>
        <v>0.375</v>
      </c>
      <c r="H205" s="163">
        <f>'AVIARE 3'!G197</f>
        <v>9</v>
      </c>
      <c r="I205" s="163">
        <f>'EQUINE 3'!G197</f>
        <v>0.75</v>
      </c>
      <c r="J205" s="163">
        <f>'CHIRURGIE 3'!G197</f>
        <v>19.5</v>
      </c>
      <c r="K205" s="163">
        <f>'LEGISLATION 2'!F197</f>
        <v>2</v>
      </c>
      <c r="L205" s="163">
        <f>'HIDAOA 3'!G197</f>
        <v>4.5</v>
      </c>
      <c r="M205" s="163">
        <f>'CLINIQUE 3'!N197</f>
        <v>0</v>
      </c>
      <c r="N205" s="148">
        <f t="shared" si="34"/>
        <v>48.875</v>
      </c>
      <c r="O205" s="148">
        <f t="shared" si="35"/>
        <v>1.7455357142857142</v>
      </c>
      <c r="P205" s="146" t="str">
        <f t="shared" si="36"/>
        <v>ajournee</v>
      </c>
      <c r="Q205" s="146" t="str">
        <f t="shared" si="37"/>
        <v>juin</v>
      </c>
      <c r="R205" s="146">
        <f t="shared" si="38"/>
        <v>1</v>
      </c>
      <c r="S205" s="146">
        <f t="shared" si="39"/>
        <v>1</v>
      </c>
      <c r="T205" s="146">
        <f t="shared" si="40"/>
        <v>1</v>
      </c>
      <c r="U205" s="146">
        <f t="shared" si="41"/>
        <v>1</v>
      </c>
      <c r="V205" s="146">
        <f t="shared" si="42"/>
        <v>1</v>
      </c>
      <c r="W205" s="146">
        <f t="shared" si="43"/>
        <v>1</v>
      </c>
      <c r="X205" s="146">
        <f t="shared" si="44"/>
        <v>0</v>
      </c>
      <c r="Y205" s="146">
        <f t="shared" si="45"/>
        <v>1</v>
      </c>
      <c r="Z205" s="146">
        <f t="shared" si="46"/>
        <v>1</v>
      </c>
      <c r="AA205" s="17">
        <f t="shared" si="47"/>
        <v>1</v>
      </c>
      <c r="AB205" s="91" t="str">
        <f>'REPRODUCTION 3'!M197</f>
        <v>Juin</v>
      </c>
      <c r="AC205" s="91" t="str">
        <f>'RUMINANTS 3'!M197</f>
        <v>Juin</v>
      </c>
      <c r="AD205" s="91" t="str">
        <f>'TOXICOLOGIE 2'!L197</f>
        <v>Juin</v>
      </c>
      <c r="AE205" s="91" t="str">
        <f>'INFECTIEUX 3'!M197</f>
        <v>Juin</v>
      </c>
      <c r="AF205" s="91" t="str">
        <f>'AVIARE 3'!M197</f>
        <v>Juin</v>
      </c>
      <c r="AG205" s="91" t="str">
        <f>'EQUINE 3'!M197</f>
        <v>Juin</v>
      </c>
      <c r="AH205" s="91" t="str">
        <f>'CHIRURGIE 3'!M197</f>
        <v>Juin</v>
      </c>
      <c r="AI205" s="91" t="str">
        <f>'LEGISLATION 2'!L197</f>
        <v>Juin</v>
      </c>
      <c r="AJ205" s="91" t="str">
        <f>'HIDAOA 3'!M197</f>
        <v>Juin</v>
      </c>
      <c r="AK205" s="91" t="str">
        <f>'CLINIQUE 3'!T197</f>
        <v>Juin</v>
      </c>
    </row>
    <row r="206" spans="1:37" s="139" customFormat="1">
      <c r="A206" s="146">
        <v>191</v>
      </c>
      <c r="B206" s="113" t="s">
        <v>1315</v>
      </c>
      <c r="C206" s="113" t="s">
        <v>2540</v>
      </c>
      <c r="D206" s="163">
        <f>'REPRODUCTION 3'!G198</f>
        <v>0.75</v>
      </c>
      <c r="E206" s="163">
        <f>'RUMINANTS 3'!G198</f>
        <v>7.5</v>
      </c>
      <c r="F206" s="163">
        <f>'TOXICOLOGIE 2'!F198</f>
        <v>0</v>
      </c>
      <c r="G206" s="163">
        <f>'INFECTIEUX 3'!G198</f>
        <v>1.875</v>
      </c>
      <c r="H206" s="163">
        <f>'AVIARE 3'!G198</f>
        <v>18.75</v>
      </c>
      <c r="I206" s="163">
        <f>'EQUINE 3'!G198</f>
        <v>0.75</v>
      </c>
      <c r="J206" s="163">
        <f>'CHIRURGIE 3'!G198</f>
        <v>15</v>
      </c>
      <c r="K206" s="163">
        <f>'LEGISLATION 2'!F198</f>
        <v>6</v>
      </c>
      <c r="L206" s="163">
        <f>'HIDAOA 3'!G198</f>
        <v>7.5</v>
      </c>
      <c r="M206" s="163">
        <f>'CLINIQUE 3'!N198</f>
        <v>0</v>
      </c>
      <c r="N206" s="148">
        <f t="shared" si="34"/>
        <v>58.125</v>
      </c>
      <c r="O206" s="148">
        <f t="shared" si="35"/>
        <v>2.0758928571428572</v>
      </c>
      <c r="P206" s="146" t="str">
        <f t="shared" si="36"/>
        <v>ajournee</v>
      </c>
      <c r="Q206" s="146" t="str">
        <f t="shared" si="37"/>
        <v>juin</v>
      </c>
      <c r="R206" s="146">
        <f t="shared" si="38"/>
        <v>1</v>
      </c>
      <c r="S206" s="146">
        <f t="shared" si="39"/>
        <v>1</v>
      </c>
      <c r="T206" s="146">
        <f t="shared" si="40"/>
        <v>1</v>
      </c>
      <c r="U206" s="146">
        <f t="shared" si="41"/>
        <v>1</v>
      </c>
      <c r="V206" s="146">
        <f t="shared" si="42"/>
        <v>0</v>
      </c>
      <c r="W206" s="146">
        <f t="shared" si="43"/>
        <v>1</v>
      </c>
      <c r="X206" s="146">
        <f t="shared" si="44"/>
        <v>0</v>
      </c>
      <c r="Y206" s="146">
        <f t="shared" si="45"/>
        <v>1</v>
      </c>
      <c r="Z206" s="146">
        <f t="shared" si="46"/>
        <v>1</v>
      </c>
      <c r="AA206" s="17">
        <f t="shared" si="47"/>
        <v>1</v>
      </c>
      <c r="AB206" s="91" t="str">
        <f>'REPRODUCTION 3'!M198</f>
        <v>Juin</v>
      </c>
      <c r="AC206" s="91" t="str">
        <f>'RUMINANTS 3'!M198</f>
        <v>Juin</v>
      </c>
      <c r="AD206" s="91" t="str">
        <f>'TOXICOLOGIE 2'!L198</f>
        <v>Juin</v>
      </c>
      <c r="AE206" s="91" t="str">
        <f>'INFECTIEUX 3'!M198</f>
        <v>Juin</v>
      </c>
      <c r="AF206" s="91" t="str">
        <f>'AVIARE 3'!M198</f>
        <v>Juin</v>
      </c>
      <c r="AG206" s="91" t="str">
        <f>'EQUINE 3'!M198</f>
        <v>Juin</v>
      </c>
      <c r="AH206" s="91" t="str">
        <f>'CHIRURGIE 3'!M198</f>
        <v>Juin</v>
      </c>
      <c r="AI206" s="91" t="str">
        <f>'LEGISLATION 2'!L198</f>
        <v>Juin</v>
      </c>
      <c r="AJ206" s="91" t="str">
        <f>'HIDAOA 3'!M198</f>
        <v>Juin</v>
      </c>
      <c r="AK206" s="91" t="str">
        <f>'CLINIQUE 3'!T198</f>
        <v>Juin</v>
      </c>
    </row>
    <row r="207" spans="1:37">
      <c r="A207" s="146">
        <v>192</v>
      </c>
      <c r="B207" s="113" t="s">
        <v>1322</v>
      </c>
      <c r="C207" s="113" t="s">
        <v>2631</v>
      </c>
      <c r="D207" s="163">
        <f>'REPRODUCTION 3'!G199</f>
        <v>12.75</v>
      </c>
      <c r="E207" s="163">
        <f>'RUMINANTS 3'!G199</f>
        <v>13.5</v>
      </c>
      <c r="F207" s="163">
        <f>'TOXICOLOGIE 2'!F199</f>
        <v>0</v>
      </c>
      <c r="G207" s="163">
        <f>'INFECTIEUX 3'!G199</f>
        <v>4.125</v>
      </c>
      <c r="H207" s="163">
        <f>'AVIARE 3'!G199</f>
        <v>14.25</v>
      </c>
      <c r="I207" s="163">
        <f>'EQUINE 3'!G199</f>
        <v>9</v>
      </c>
      <c r="J207" s="163">
        <f>'CHIRURGIE 3'!G199</f>
        <v>12</v>
      </c>
      <c r="K207" s="163">
        <f>'LEGISLATION 2'!F199</f>
        <v>8</v>
      </c>
      <c r="L207" s="163">
        <f>'HIDAOA 3'!G199</f>
        <v>15</v>
      </c>
      <c r="M207" s="163">
        <f>'CLINIQUE 3'!N199</f>
        <v>0</v>
      </c>
      <c r="N207" s="148">
        <f t="shared" si="34"/>
        <v>88.625</v>
      </c>
      <c r="O207" s="148">
        <f t="shared" si="35"/>
        <v>3.1651785714285716</v>
      </c>
      <c r="P207" s="146" t="str">
        <f t="shared" si="36"/>
        <v>ajournee</v>
      </c>
      <c r="Q207" s="146" t="str">
        <f t="shared" si="37"/>
        <v>juin</v>
      </c>
      <c r="R207" s="146">
        <f t="shared" si="38"/>
        <v>1</v>
      </c>
      <c r="S207" s="146">
        <f t="shared" si="39"/>
        <v>1</v>
      </c>
      <c r="T207" s="146">
        <f t="shared" si="40"/>
        <v>1</v>
      </c>
      <c r="U207" s="146">
        <f t="shared" si="41"/>
        <v>1</v>
      </c>
      <c r="V207" s="146">
        <f t="shared" si="42"/>
        <v>1</v>
      </c>
      <c r="W207" s="146">
        <f t="shared" si="43"/>
        <v>1</v>
      </c>
      <c r="X207" s="146">
        <f t="shared" si="44"/>
        <v>1</v>
      </c>
      <c r="Y207" s="146">
        <f t="shared" si="45"/>
        <v>1</v>
      </c>
      <c r="Z207" s="146">
        <f t="shared" si="46"/>
        <v>0</v>
      </c>
      <c r="AA207" s="17">
        <f t="shared" si="47"/>
        <v>1</v>
      </c>
      <c r="AB207" s="91" t="str">
        <f>'REPRODUCTION 3'!M199</f>
        <v>Juin</v>
      </c>
      <c r="AC207" s="91" t="str">
        <f>'RUMINANTS 3'!M199</f>
        <v>Juin</v>
      </c>
      <c r="AD207" s="91" t="str">
        <f>'TOXICOLOGIE 2'!L199</f>
        <v>Juin</v>
      </c>
      <c r="AE207" s="91" t="str">
        <f>'INFECTIEUX 3'!M199</f>
        <v>Juin</v>
      </c>
      <c r="AF207" s="91" t="str">
        <f>'AVIARE 3'!M199</f>
        <v>Juin</v>
      </c>
      <c r="AG207" s="91" t="str">
        <f>'EQUINE 3'!M199</f>
        <v>Juin</v>
      </c>
      <c r="AH207" s="91" t="str">
        <f>'CHIRURGIE 3'!M199</f>
        <v>Juin</v>
      </c>
      <c r="AI207" s="91" t="str">
        <f>'LEGISLATION 2'!L199</f>
        <v>Juin</v>
      </c>
      <c r="AJ207" s="91" t="str">
        <f>'HIDAOA 3'!M199</f>
        <v>Juin</v>
      </c>
      <c r="AK207" s="91" t="str">
        <f>'CLINIQUE 3'!T199</f>
        <v>Juin</v>
      </c>
    </row>
    <row r="208" spans="1:37">
      <c r="A208" s="146">
        <v>193</v>
      </c>
      <c r="B208" s="113" t="s">
        <v>1327</v>
      </c>
      <c r="C208" s="113" t="s">
        <v>2632</v>
      </c>
      <c r="D208" s="163">
        <f>'REPRODUCTION 3'!G200</f>
        <v>18</v>
      </c>
      <c r="E208" s="163">
        <f>'RUMINANTS 3'!G200</f>
        <v>9</v>
      </c>
      <c r="F208" s="163">
        <f>'TOXICOLOGIE 2'!F200</f>
        <v>0</v>
      </c>
      <c r="G208" s="163">
        <f>'INFECTIEUX 3'!G200</f>
        <v>8.25</v>
      </c>
      <c r="H208" s="163">
        <f>'AVIARE 3'!G200</f>
        <v>18.75</v>
      </c>
      <c r="I208" s="163">
        <f>'EQUINE 3'!G200</f>
        <v>18</v>
      </c>
      <c r="J208" s="163">
        <f>'CHIRURGIE 3'!G200</f>
        <v>19.5</v>
      </c>
      <c r="K208" s="163">
        <f>'LEGISLATION 2'!F200</f>
        <v>12</v>
      </c>
      <c r="L208" s="163">
        <f>'HIDAOA 3'!G200</f>
        <v>21.75</v>
      </c>
      <c r="M208" s="163">
        <f>'CLINIQUE 3'!N200</f>
        <v>0</v>
      </c>
      <c r="N208" s="148">
        <f t="shared" si="34"/>
        <v>125.25</v>
      </c>
      <c r="O208" s="148">
        <f t="shared" si="35"/>
        <v>4.4732142857142856</v>
      </c>
      <c r="P208" s="146" t="str">
        <f t="shared" si="36"/>
        <v>ajournee</v>
      </c>
      <c r="Q208" s="146" t="str">
        <f t="shared" si="37"/>
        <v>juin</v>
      </c>
      <c r="R208" s="146">
        <f t="shared" si="38"/>
        <v>0</v>
      </c>
      <c r="S208" s="146">
        <f t="shared" si="39"/>
        <v>1</v>
      </c>
      <c r="T208" s="146">
        <f t="shared" si="40"/>
        <v>1</v>
      </c>
      <c r="U208" s="146">
        <f t="shared" si="41"/>
        <v>1</v>
      </c>
      <c r="V208" s="146">
        <f t="shared" si="42"/>
        <v>0</v>
      </c>
      <c r="W208" s="146">
        <f t="shared" si="43"/>
        <v>0</v>
      </c>
      <c r="X208" s="146">
        <f t="shared" si="44"/>
        <v>0</v>
      </c>
      <c r="Y208" s="146">
        <f t="shared" si="45"/>
        <v>0</v>
      </c>
      <c r="Z208" s="146">
        <f t="shared" si="46"/>
        <v>0</v>
      </c>
      <c r="AA208" s="17">
        <f t="shared" si="47"/>
        <v>1</v>
      </c>
      <c r="AB208" s="91" t="str">
        <f>'REPRODUCTION 3'!M200</f>
        <v>Juin</v>
      </c>
      <c r="AC208" s="91" t="str">
        <f>'RUMINANTS 3'!M200</f>
        <v>Juin</v>
      </c>
      <c r="AD208" s="91" t="str">
        <f>'TOXICOLOGIE 2'!L200</f>
        <v>Juin</v>
      </c>
      <c r="AE208" s="91" t="str">
        <f>'INFECTIEUX 3'!M200</f>
        <v>Juin</v>
      </c>
      <c r="AF208" s="91" t="str">
        <f>'AVIARE 3'!M200</f>
        <v>Juin</v>
      </c>
      <c r="AG208" s="91" t="str">
        <f>'EQUINE 3'!M200</f>
        <v>Juin</v>
      </c>
      <c r="AH208" s="91" t="str">
        <f>'CHIRURGIE 3'!M200</f>
        <v>Juin</v>
      </c>
      <c r="AI208" s="91" t="str">
        <f>'LEGISLATION 2'!L200</f>
        <v>Juin</v>
      </c>
      <c r="AJ208" s="91" t="str">
        <f>'HIDAOA 3'!M200</f>
        <v>Juin</v>
      </c>
      <c r="AK208" s="91" t="str">
        <f>'CLINIQUE 3'!T200</f>
        <v>Juin</v>
      </c>
    </row>
    <row r="209" spans="1:37">
      <c r="A209" s="146">
        <v>194</v>
      </c>
      <c r="B209" s="113" t="s">
        <v>2633</v>
      </c>
      <c r="C209" s="113" t="s">
        <v>2613</v>
      </c>
      <c r="D209" s="163">
        <f>'REPRODUCTION 3'!G201</f>
        <v>15.75</v>
      </c>
      <c r="E209" s="163">
        <f>'RUMINANTS 3'!G201</f>
        <v>10.5</v>
      </c>
      <c r="F209" s="163">
        <f>'TOXICOLOGIE 2'!F201</f>
        <v>0</v>
      </c>
      <c r="G209" s="163">
        <f>'INFECTIEUX 3'!G201</f>
        <v>9</v>
      </c>
      <c r="H209" s="163">
        <f>'AVIARE 3'!G201</f>
        <v>18</v>
      </c>
      <c r="I209" s="163">
        <f>'EQUINE 3'!G201</f>
        <v>21</v>
      </c>
      <c r="J209" s="163">
        <f>'CHIRURGIE 3'!G201</f>
        <v>21</v>
      </c>
      <c r="K209" s="163">
        <f>'LEGISLATION 2'!F201</f>
        <v>28</v>
      </c>
      <c r="L209" s="163">
        <f>'HIDAOA 3'!G201</f>
        <v>28.125</v>
      </c>
      <c r="M209" s="163">
        <f>'CLINIQUE 3'!N201</f>
        <v>0</v>
      </c>
      <c r="N209" s="148">
        <f t="shared" ref="N209:N272" si="48">SUM(D209:M209)</f>
        <v>151.375</v>
      </c>
      <c r="O209" s="148">
        <f t="shared" ref="O209:O272" si="49">N209/28</f>
        <v>5.40625</v>
      </c>
      <c r="P209" s="146" t="str">
        <f t="shared" ref="P209:P272" si="50">IF(OR(D209="exclus",E209="exclus",F209="exclus",G209="exclus",H209="exclus",I209="exclus",J209="exclus",K209="exclus",L209="exclus",M209="exclus"),"exclus",IF(AND(SUM(R209:AA209)=0,ROUND(O209,3)&gt;=10),"admis","ajournee"))</f>
        <v>ajournee</v>
      </c>
      <c r="Q209" s="146" t="str">
        <f t="shared" ref="Q209:Q272" si="51">IF(COUNTIF(AB209:AK209,"=Rattrapage")&gt;0,"Rattrapage",IF(COUNTIF(AB209:AK209,"=Synthèse")&gt;0,"Synthèse","juin"))</f>
        <v>juin</v>
      </c>
      <c r="R209" s="146">
        <f t="shared" ref="R209:R272" si="52">IF(D209&lt;15,1,0)</f>
        <v>0</v>
      </c>
      <c r="S209" s="146">
        <f t="shared" ref="S209:S272" si="53">IF(E209&lt;15,1,0)</f>
        <v>1</v>
      </c>
      <c r="T209" s="146">
        <f t="shared" ref="T209:T272" si="54">IF(F209&lt;10,1,0)</f>
        <v>1</v>
      </c>
      <c r="U209" s="146">
        <f t="shared" ref="U209:U272" si="55">IF(G209&lt;15,1,0)</f>
        <v>1</v>
      </c>
      <c r="V209" s="146">
        <f t="shared" ref="V209:V272" si="56">IF(H209&lt;15,1,0)</f>
        <v>0</v>
      </c>
      <c r="W209" s="146">
        <f t="shared" ref="W209:W272" si="57">IF(I209&lt;15,1,0)</f>
        <v>0</v>
      </c>
      <c r="X209" s="146">
        <f t="shared" ref="X209:X272" si="58">IF(J209&lt;15,1,0)</f>
        <v>0</v>
      </c>
      <c r="Y209" s="146">
        <f t="shared" ref="Y209:Y272" si="59">IF(K209&lt;10,1,0)</f>
        <v>0</v>
      </c>
      <c r="Z209" s="146">
        <f t="shared" ref="Z209:Z272" si="60">IF(L209&lt;15,1,0)</f>
        <v>0</v>
      </c>
      <c r="AA209" s="17">
        <f t="shared" ref="AA209:AA272" si="61">IF(M209&lt;15,1,0)</f>
        <v>1</v>
      </c>
      <c r="AB209" s="91" t="str">
        <f>'REPRODUCTION 3'!M201</f>
        <v>Juin</v>
      </c>
      <c r="AC209" s="91" t="str">
        <f>'RUMINANTS 3'!M201</f>
        <v>Juin</v>
      </c>
      <c r="AD209" s="91" t="str">
        <f>'TOXICOLOGIE 2'!L201</f>
        <v>Juin</v>
      </c>
      <c r="AE209" s="91" t="str">
        <f>'INFECTIEUX 3'!M201</f>
        <v>Juin</v>
      </c>
      <c r="AF209" s="91" t="str">
        <f>'AVIARE 3'!M201</f>
        <v>Juin</v>
      </c>
      <c r="AG209" s="91" t="str">
        <f>'EQUINE 3'!M201</f>
        <v>Juin</v>
      </c>
      <c r="AH209" s="91" t="str">
        <f>'CHIRURGIE 3'!M201</f>
        <v>Juin</v>
      </c>
      <c r="AI209" s="91" t="str">
        <f>'LEGISLATION 2'!L201</f>
        <v>Juin</v>
      </c>
      <c r="AJ209" s="91" t="str">
        <f>'HIDAOA 3'!M201</f>
        <v>Juin</v>
      </c>
      <c r="AK209" s="91" t="str">
        <f>'CLINIQUE 3'!T201</f>
        <v>Juin</v>
      </c>
    </row>
    <row r="210" spans="1:37">
      <c r="A210" s="146">
        <v>195</v>
      </c>
      <c r="B210" s="113" t="s">
        <v>1336</v>
      </c>
      <c r="C210" s="113" t="s">
        <v>2634</v>
      </c>
      <c r="D210" s="163">
        <f>'REPRODUCTION 3'!G202</f>
        <v>12.75</v>
      </c>
      <c r="E210" s="163">
        <f>'RUMINANTS 3'!G202</f>
        <v>7.5</v>
      </c>
      <c r="F210" s="163">
        <f>'TOXICOLOGIE 2'!F202</f>
        <v>0</v>
      </c>
      <c r="G210" s="163">
        <f>'INFECTIEUX 3'!G202</f>
        <v>15</v>
      </c>
      <c r="H210" s="163">
        <f>'AVIARE 3'!G202</f>
        <v>14.25</v>
      </c>
      <c r="I210" s="163">
        <f>'EQUINE 3'!G202</f>
        <v>0</v>
      </c>
      <c r="J210" s="163">
        <f>'CHIRURGIE 3'!G202</f>
        <v>16.5</v>
      </c>
      <c r="K210" s="163">
        <f>'LEGISLATION 2'!F202</f>
        <v>26</v>
      </c>
      <c r="L210" s="163">
        <f>'HIDAOA 3'!G202</f>
        <v>20.25</v>
      </c>
      <c r="M210" s="163">
        <f>'CLINIQUE 3'!N202</f>
        <v>0</v>
      </c>
      <c r="N210" s="148">
        <f t="shared" si="48"/>
        <v>112.25</v>
      </c>
      <c r="O210" s="148">
        <f t="shared" si="49"/>
        <v>4.0089285714285712</v>
      </c>
      <c r="P210" s="146" t="str">
        <f t="shared" si="50"/>
        <v>ajournee</v>
      </c>
      <c r="Q210" s="146" t="str">
        <f t="shared" si="51"/>
        <v>juin</v>
      </c>
      <c r="R210" s="146">
        <f t="shared" si="52"/>
        <v>1</v>
      </c>
      <c r="S210" s="146">
        <f t="shared" si="53"/>
        <v>1</v>
      </c>
      <c r="T210" s="146">
        <f t="shared" si="54"/>
        <v>1</v>
      </c>
      <c r="U210" s="146">
        <f t="shared" si="55"/>
        <v>0</v>
      </c>
      <c r="V210" s="146">
        <f t="shared" si="56"/>
        <v>1</v>
      </c>
      <c r="W210" s="146">
        <f t="shared" si="57"/>
        <v>1</v>
      </c>
      <c r="X210" s="146">
        <f t="shared" si="58"/>
        <v>0</v>
      </c>
      <c r="Y210" s="146">
        <f t="shared" si="59"/>
        <v>0</v>
      </c>
      <c r="Z210" s="146">
        <f t="shared" si="60"/>
        <v>0</v>
      </c>
      <c r="AA210" s="17">
        <f t="shared" si="61"/>
        <v>1</v>
      </c>
      <c r="AB210" s="91" t="str">
        <f>'REPRODUCTION 3'!M202</f>
        <v>Juin</v>
      </c>
      <c r="AC210" s="91" t="str">
        <f>'RUMINANTS 3'!M202</f>
        <v>Juin</v>
      </c>
      <c r="AD210" s="91" t="str">
        <f>'TOXICOLOGIE 2'!L202</f>
        <v>Juin</v>
      </c>
      <c r="AE210" s="91" t="str">
        <f>'INFECTIEUX 3'!M202</f>
        <v>Juin</v>
      </c>
      <c r="AF210" s="91" t="str">
        <f>'AVIARE 3'!M202</f>
        <v>Juin</v>
      </c>
      <c r="AG210" s="91" t="str">
        <f>'EQUINE 3'!M202</f>
        <v>Juin</v>
      </c>
      <c r="AH210" s="91" t="str">
        <f>'CHIRURGIE 3'!M202</f>
        <v>Juin</v>
      </c>
      <c r="AI210" s="91" t="str">
        <f>'LEGISLATION 2'!L202</f>
        <v>Juin</v>
      </c>
      <c r="AJ210" s="91" t="str">
        <f>'HIDAOA 3'!M202</f>
        <v>Juin</v>
      </c>
      <c r="AK210" s="91" t="str">
        <f>'CLINIQUE 3'!T202</f>
        <v>Juin</v>
      </c>
    </row>
    <row r="211" spans="1:37">
      <c r="A211" s="146">
        <v>196</v>
      </c>
      <c r="B211" s="113" t="s">
        <v>2635</v>
      </c>
      <c r="C211" s="113" t="s">
        <v>2636</v>
      </c>
      <c r="D211" s="163">
        <f>'REPRODUCTION 3'!G203</f>
        <v>6</v>
      </c>
      <c r="E211" s="163">
        <f>'RUMINANTS 3'!G203</f>
        <v>10.5</v>
      </c>
      <c r="F211" s="163">
        <f>'TOXICOLOGIE 2'!F203</f>
        <v>0</v>
      </c>
      <c r="G211" s="163">
        <f>'INFECTIEUX 3'!G203</f>
        <v>2.25</v>
      </c>
      <c r="H211" s="163">
        <f>'AVIARE 3'!G203</f>
        <v>15.75</v>
      </c>
      <c r="I211" s="163">
        <f>'EQUINE 3'!G203</f>
        <v>6.75</v>
      </c>
      <c r="J211" s="163">
        <f>'CHIRURGIE 3'!G203</f>
        <v>15</v>
      </c>
      <c r="K211" s="163">
        <f>'LEGISLATION 2'!F203</f>
        <v>22</v>
      </c>
      <c r="L211" s="163">
        <f>'HIDAOA 3'!G203</f>
        <v>12.75</v>
      </c>
      <c r="M211" s="163">
        <f>'CLINIQUE 3'!N203</f>
        <v>0</v>
      </c>
      <c r="N211" s="148">
        <f t="shared" si="48"/>
        <v>91</v>
      </c>
      <c r="O211" s="148">
        <f t="shared" si="49"/>
        <v>3.25</v>
      </c>
      <c r="P211" s="146" t="str">
        <f t="shared" si="50"/>
        <v>ajournee</v>
      </c>
      <c r="Q211" s="146" t="str">
        <f t="shared" si="51"/>
        <v>juin</v>
      </c>
      <c r="R211" s="146">
        <f t="shared" si="52"/>
        <v>1</v>
      </c>
      <c r="S211" s="146">
        <f t="shared" si="53"/>
        <v>1</v>
      </c>
      <c r="T211" s="146">
        <f t="shared" si="54"/>
        <v>1</v>
      </c>
      <c r="U211" s="146">
        <f t="shared" si="55"/>
        <v>1</v>
      </c>
      <c r="V211" s="146">
        <f t="shared" si="56"/>
        <v>0</v>
      </c>
      <c r="W211" s="146">
        <f t="shared" si="57"/>
        <v>1</v>
      </c>
      <c r="X211" s="146">
        <f t="shared" si="58"/>
        <v>0</v>
      </c>
      <c r="Y211" s="146">
        <f t="shared" si="59"/>
        <v>0</v>
      </c>
      <c r="Z211" s="146">
        <f t="shared" si="60"/>
        <v>1</v>
      </c>
      <c r="AA211" s="17">
        <f t="shared" si="61"/>
        <v>1</v>
      </c>
      <c r="AB211" s="91" t="str">
        <f>'REPRODUCTION 3'!M203</f>
        <v>Juin</v>
      </c>
      <c r="AC211" s="91" t="str">
        <f>'RUMINANTS 3'!M203</f>
        <v>Juin</v>
      </c>
      <c r="AD211" s="91" t="str">
        <f>'TOXICOLOGIE 2'!L203</f>
        <v>Juin</v>
      </c>
      <c r="AE211" s="91" t="str">
        <f>'INFECTIEUX 3'!M203</f>
        <v>Juin</v>
      </c>
      <c r="AF211" s="91" t="str">
        <f>'AVIARE 3'!M203</f>
        <v>Juin</v>
      </c>
      <c r="AG211" s="91" t="str">
        <f>'EQUINE 3'!M203</f>
        <v>Juin</v>
      </c>
      <c r="AH211" s="91" t="str">
        <f>'CHIRURGIE 3'!M203</f>
        <v>Juin</v>
      </c>
      <c r="AI211" s="91" t="str">
        <f>'LEGISLATION 2'!L203</f>
        <v>Juin</v>
      </c>
      <c r="AJ211" s="91" t="str">
        <f>'HIDAOA 3'!M203</f>
        <v>Juin</v>
      </c>
      <c r="AK211" s="91" t="str">
        <f>'CLINIQUE 3'!T203</f>
        <v>Juin</v>
      </c>
    </row>
    <row r="212" spans="1:37">
      <c r="A212" s="146">
        <v>197</v>
      </c>
      <c r="B212" s="113" t="s">
        <v>1345</v>
      </c>
      <c r="C212" s="113" t="s">
        <v>2637</v>
      </c>
      <c r="D212" s="163">
        <f>'REPRODUCTION 3'!G204</f>
        <v>11.25</v>
      </c>
      <c r="E212" s="163">
        <f>'RUMINANTS 3'!G204</f>
        <v>9.75</v>
      </c>
      <c r="F212" s="163">
        <f>'TOXICOLOGIE 2'!F204</f>
        <v>0</v>
      </c>
      <c r="G212" s="163">
        <f>'INFECTIEUX 3'!G204</f>
        <v>0</v>
      </c>
      <c r="H212" s="163">
        <f>'AVIARE 3'!G204</f>
        <v>18</v>
      </c>
      <c r="I212" s="163">
        <f>'EQUINE 3'!G204</f>
        <v>4.5</v>
      </c>
      <c r="J212" s="163">
        <f>'CHIRURGIE 3'!G204</f>
        <v>19.5</v>
      </c>
      <c r="K212" s="163">
        <f>'LEGISLATION 2'!F204</f>
        <v>10</v>
      </c>
      <c r="L212" s="163">
        <f>'HIDAOA 3'!G204</f>
        <v>15.75</v>
      </c>
      <c r="M212" s="163">
        <f>'CLINIQUE 3'!N204</f>
        <v>0</v>
      </c>
      <c r="N212" s="148">
        <f t="shared" si="48"/>
        <v>88.75</v>
      </c>
      <c r="O212" s="148">
        <f t="shared" si="49"/>
        <v>3.1696428571428572</v>
      </c>
      <c r="P212" s="146" t="str">
        <f t="shared" si="50"/>
        <v>ajournee</v>
      </c>
      <c r="Q212" s="146" t="str">
        <f t="shared" si="51"/>
        <v>juin</v>
      </c>
      <c r="R212" s="146">
        <f t="shared" si="52"/>
        <v>1</v>
      </c>
      <c r="S212" s="146">
        <f t="shared" si="53"/>
        <v>1</v>
      </c>
      <c r="T212" s="146">
        <f t="shared" si="54"/>
        <v>1</v>
      </c>
      <c r="U212" s="146">
        <f t="shared" si="55"/>
        <v>1</v>
      </c>
      <c r="V212" s="146">
        <f t="shared" si="56"/>
        <v>0</v>
      </c>
      <c r="W212" s="146">
        <f t="shared" si="57"/>
        <v>1</v>
      </c>
      <c r="X212" s="146">
        <f t="shared" si="58"/>
        <v>0</v>
      </c>
      <c r="Y212" s="146">
        <f t="shared" si="59"/>
        <v>0</v>
      </c>
      <c r="Z212" s="146">
        <f t="shared" si="60"/>
        <v>0</v>
      </c>
      <c r="AA212" s="17">
        <f t="shared" si="61"/>
        <v>1</v>
      </c>
      <c r="AB212" s="91" t="str">
        <f>'REPRODUCTION 3'!M204</f>
        <v>Juin</v>
      </c>
      <c r="AC212" s="91" t="str">
        <f>'RUMINANTS 3'!M204</f>
        <v>Juin</v>
      </c>
      <c r="AD212" s="91" t="str">
        <f>'TOXICOLOGIE 2'!L204</f>
        <v>Juin</v>
      </c>
      <c r="AE212" s="91" t="str">
        <f>'INFECTIEUX 3'!M204</f>
        <v>Juin</v>
      </c>
      <c r="AF212" s="91" t="str">
        <f>'AVIARE 3'!M204</f>
        <v>Juin</v>
      </c>
      <c r="AG212" s="91" t="str">
        <f>'EQUINE 3'!M204</f>
        <v>Juin</v>
      </c>
      <c r="AH212" s="91" t="str">
        <f>'CHIRURGIE 3'!M204</f>
        <v>Juin</v>
      </c>
      <c r="AI212" s="91" t="str">
        <f>'LEGISLATION 2'!L204</f>
        <v>Juin</v>
      </c>
      <c r="AJ212" s="91" t="str">
        <f>'HIDAOA 3'!M204</f>
        <v>Juin</v>
      </c>
      <c r="AK212" s="91" t="str">
        <f>'CLINIQUE 3'!T204</f>
        <v>Juin</v>
      </c>
    </row>
    <row r="213" spans="1:37">
      <c r="A213" s="146">
        <v>198</v>
      </c>
      <c r="B213" s="113" t="s">
        <v>1349</v>
      </c>
      <c r="C213" s="113" t="s">
        <v>2638</v>
      </c>
      <c r="D213" s="163">
        <f>'REPRODUCTION 3'!G205</f>
        <v>10.5</v>
      </c>
      <c r="E213" s="163">
        <f>'RUMINANTS 3'!G205</f>
        <v>4.5</v>
      </c>
      <c r="F213" s="163">
        <f>'TOXICOLOGIE 2'!F205</f>
        <v>0</v>
      </c>
      <c r="G213" s="163">
        <f>'INFECTIEUX 3'!G205</f>
        <v>0</v>
      </c>
      <c r="H213" s="163">
        <f>'AVIARE 3'!G205</f>
        <v>12</v>
      </c>
      <c r="I213" s="163">
        <f>'EQUINE 3'!G205</f>
        <v>6</v>
      </c>
      <c r="J213" s="163">
        <f>'CHIRURGIE 3'!G205</f>
        <v>18</v>
      </c>
      <c r="K213" s="163">
        <f>'LEGISLATION 2'!F205</f>
        <v>2</v>
      </c>
      <c r="L213" s="163">
        <f>'HIDAOA 3'!G205</f>
        <v>9</v>
      </c>
      <c r="M213" s="163">
        <f>'CLINIQUE 3'!N205</f>
        <v>0</v>
      </c>
      <c r="N213" s="148">
        <f t="shared" si="48"/>
        <v>62</v>
      </c>
      <c r="O213" s="148">
        <f t="shared" si="49"/>
        <v>2.2142857142857144</v>
      </c>
      <c r="P213" s="146" t="str">
        <f t="shared" si="50"/>
        <v>ajournee</v>
      </c>
      <c r="Q213" s="146" t="str">
        <f t="shared" si="51"/>
        <v>juin</v>
      </c>
      <c r="R213" s="146">
        <f t="shared" si="52"/>
        <v>1</v>
      </c>
      <c r="S213" s="146">
        <f t="shared" si="53"/>
        <v>1</v>
      </c>
      <c r="T213" s="146">
        <f t="shared" si="54"/>
        <v>1</v>
      </c>
      <c r="U213" s="146">
        <f t="shared" si="55"/>
        <v>1</v>
      </c>
      <c r="V213" s="146">
        <f t="shared" si="56"/>
        <v>1</v>
      </c>
      <c r="W213" s="146">
        <f t="shared" si="57"/>
        <v>1</v>
      </c>
      <c r="X213" s="146">
        <f t="shared" si="58"/>
        <v>0</v>
      </c>
      <c r="Y213" s="146">
        <f t="shared" si="59"/>
        <v>1</v>
      </c>
      <c r="Z213" s="146">
        <f t="shared" si="60"/>
        <v>1</v>
      </c>
      <c r="AA213" s="17">
        <f t="shared" si="61"/>
        <v>1</v>
      </c>
      <c r="AB213" s="91" t="str">
        <f>'REPRODUCTION 3'!M205</f>
        <v>Juin</v>
      </c>
      <c r="AC213" s="91" t="str">
        <f>'RUMINANTS 3'!M205</f>
        <v>Juin</v>
      </c>
      <c r="AD213" s="91" t="str">
        <f>'TOXICOLOGIE 2'!L205</f>
        <v>Juin</v>
      </c>
      <c r="AE213" s="91" t="str">
        <f>'INFECTIEUX 3'!M205</f>
        <v>Juin</v>
      </c>
      <c r="AF213" s="91" t="str">
        <f>'AVIARE 3'!M205</f>
        <v>Juin</v>
      </c>
      <c r="AG213" s="91" t="str">
        <f>'EQUINE 3'!M205</f>
        <v>Juin</v>
      </c>
      <c r="AH213" s="91" t="str">
        <f>'CHIRURGIE 3'!M205</f>
        <v>Juin</v>
      </c>
      <c r="AI213" s="91" t="str">
        <f>'LEGISLATION 2'!L205</f>
        <v>Juin</v>
      </c>
      <c r="AJ213" s="91" t="str">
        <f>'HIDAOA 3'!M205</f>
        <v>Juin</v>
      </c>
      <c r="AK213" s="91" t="str">
        <f>'CLINIQUE 3'!T205</f>
        <v>Juin</v>
      </c>
    </row>
    <row r="214" spans="1:37">
      <c r="A214" s="146">
        <v>199</v>
      </c>
      <c r="B214" s="113" t="s">
        <v>1349</v>
      </c>
      <c r="C214" s="113" t="s">
        <v>2639</v>
      </c>
      <c r="D214" s="163">
        <f>'REPRODUCTION 3'!G206</f>
        <v>11.25</v>
      </c>
      <c r="E214" s="163">
        <f>'RUMINANTS 3'!G206</f>
        <v>7.5</v>
      </c>
      <c r="F214" s="163">
        <f>'TOXICOLOGIE 2'!F206</f>
        <v>0</v>
      </c>
      <c r="G214" s="163">
        <f>'INFECTIEUX 3'!G206</f>
        <v>0.75</v>
      </c>
      <c r="H214" s="163">
        <f>'AVIARE 3'!G206</f>
        <v>13.5</v>
      </c>
      <c r="I214" s="163">
        <f>'EQUINE 3'!G206</f>
        <v>7.875</v>
      </c>
      <c r="J214" s="163">
        <f>'CHIRURGIE 3'!G206</f>
        <v>18</v>
      </c>
      <c r="K214" s="163">
        <f>'LEGISLATION 2'!F206</f>
        <v>10</v>
      </c>
      <c r="L214" s="163">
        <f>'HIDAOA 3'!G206</f>
        <v>14.25</v>
      </c>
      <c r="M214" s="163">
        <f>'CLINIQUE 3'!N206</f>
        <v>0</v>
      </c>
      <c r="N214" s="148">
        <f t="shared" si="48"/>
        <v>83.125</v>
      </c>
      <c r="O214" s="148">
        <f t="shared" si="49"/>
        <v>2.96875</v>
      </c>
      <c r="P214" s="146" t="str">
        <f t="shared" si="50"/>
        <v>ajournee</v>
      </c>
      <c r="Q214" s="146" t="str">
        <f t="shared" si="51"/>
        <v>juin</v>
      </c>
      <c r="R214" s="146">
        <f t="shared" si="52"/>
        <v>1</v>
      </c>
      <c r="S214" s="146">
        <f t="shared" si="53"/>
        <v>1</v>
      </c>
      <c r="T214" s="146">
        <f t="shared" si="54"/>
        <v>1</v>
      </c>
      <c r="U214" s="146">
        <f t="shared" si="55"/>
        <v>1</v>
      </c>
      <c r="V214" s="146">
        <f t="shared" si="56"/>
        <v>1</v>
      </c>
      <c r="W214" s="146">
        <f t="shared" si="57"/>
        <v>1</v>
      </c>
      <c r="X214" s="146">
        <f t="shared" si="58"/>
        <v>0</v>
      </c>
      <c r="Y214" s="146">
        <f t="shared" si="59"/>
        <v>0</v>
      </c>
      <c r="Z214" s="146">
        <f t="shared" si="60"/>
        <v>1</v>
      </c>
      <c r="AA214" s="17">
        <f t="shared" si="61"/>
        <v>1</v>
      </c>
      <c r="AB214" s="91" t="str">
        <f>'REPRODUCTION 3'!M206</f>
        <v>Juin</v>
      </c>
      <c r="AC214" s="91" t="str">
        <f>'RUMINANTS 3'!M206</f>
        <v>Juin</v>
      </c>
      <c r="AD214" s="91" t="str">
        <f>'TOXICOLOGIE 2'!L206</f>
        <v>Juin</v>
      </c>
      <c r="AE214" s="91" t="str">
        <f>'INFECTIEUX 3'!M206</f>
        <v>Juin</v>
      </c>
      <c r="AF214" s="91" t="str">
        <f>'AVIARE 3'!M206</f>
        <v>Juin</v>
      </c>
      <c r="AG214" s="91" t="str">
        <f>'EQUINE 3'!M206</f>
        <v>Juin</v>
      </c>
      <c r="AH214" s="91" t="str">
        <f>'CHIRURGIE 3'!M206</f>
        <v>Juin</v>
      </c>
      <c r="AI214" s="91" t="str">
        <f>'LEGISLATION 2'!L206</f>
        <v>Juin</v>
      </c>
      <c r="AJ214" s="91" t="str">
        <f>'HIDAOA 3'!M206</f>
        <v>Juin</v>
      </c>
      <c r="AK214" s="91" t="str">
        <f>'CLINIQUE 3'!T206</f>
        <v>Juin</v>
      </c>
    </row>
    <row r="215" spans="1:37">
      <c r="A215" s="146">
        <v>200</v>
      </c>
      <c r="B215" s="113" t="s">
        <v>1359</v>
      </c>
      <c r="C215" s="113" t="s">
        <v>2640</v>
      </c>
      <c r="D215" s="163">
        <f>'REPRODUCTION 3'!G207</f>
        <v>5.25</v>
      </c>
      <c r="E215" s="163">
        <f>'RUMINANTS 3'!G207</f>
        <v>5.25</v>
      </c>
      <c r="F215" s="163">
        <f>'TOXICOLOGIE 2'!F207</f>
        <v>0</v>
      </c>
      <c r="G215" s="163">
        <f>'INFECTIEUX 3'!G207</f>
        <v>14.25</v>
      </c>
      <c r="H215" s="163">
        <f>'AVIARE 3'!G207</f>
        <v>18</v>
      </c>
      <c r="I215" s="163">
        <f>'EQUINE 3'!G207</f>
        <v>1.5</v>
      </c>
      <c r="J215" s="163">
        <f>'CHIRURGIE 3'!G207</f>
        <v>9</v>
      </c>
      <c r="K215" s="163">
        <f>'LEGISLATION 2'!F207</f>
        <v>6</v>
      </c>
      <c r="L215" s="163">
        <f>'HIDAOA 3'!G207</f>
        <v>3.75</v>
      </c>
      <c r="M215" s="163">
        <f>'CLINIQUE 3'!N207</f>
        <v>0</v>
      </c>
      <c r="N215" s="148">
        <f t="shared" si="48"/>
        <v>63</v>
      </c>
      <c r="O215" s="148">
        <f t="shared" si="49"/>
        <v>2.25</v>
      </c>
      <c r="P215" s="146" t="str">
        <f t="shared" si="50"/>
        <v>ajournee</v>
      </c>
      <c r="Q215" s="146" t="str">
        <f t="shared" si="51"/>
        <v>juin</v>
      </c>
      <c r="R215" s="146">
        <f t="shared" si="52"/>
        <v>1</v>
      </c>
      <c r="S215" s="146">
        <f t="shared" si="53"/>
        <v>1</v>
      </c>
      <c r="T215" s="146">
        <f t="shared" si="54"/>
        <v>1</v>
      </c>
      <c r="U215" s="146">
        <f t="shared" si="55"/>
        <v>1</v>
      </c>
      <c r="V215" s="146">
        <f t="shared" si="56"/>
        <v>0</v>
      </c>
      <c r="W215" s="146">
        <f t="shared" si="57"/>
        <v>1</v>
      </c>
      <c r="X215" s="146">
        <f t="shared" si="58"/>
        <v>1</v>
      </c>
      <c r="Y215" s="146">
        <f t="shared" si="59"/>
        <v>1</v>
      </c>
      <c r="Z215" s="146">
        <f t="shared" si="60"/>
        <v>1</v>
      </c>
      <c r="AA215" s="17">
        <f t="shared" si="61"/>
        <v>1</v>
      </c>
      <c r="AB215" s="91" t="str">
        <f>'REPRODUCTION 3'!M207</f>
        <v>Juin</v>
      </c>
      <c r="AC215" s="91" t="str">
        <f>'RUMINANTS 3'!M207</f>
        <v>Juin</v>
      </c>
      <c r="AD215" s="91" t="str">
        <f>'TOXICOLOGIE 2'!L207</f>
        <v>Juin</v>
      </c>
      <c r="AE215" s="91" t="str">
        <f>'INFECTIEUX 3'!M207</f>
        <v>Juin</v>
      </c>
      <c r="AF215" s="91" t="str">
        <f>'AVIARE 3'!M207</f>
        <v>Juin</v>
      </c>
      <c r="AG215" s="91" t="str">
        <f>'EQUINE 3'!M207</f>
        <v>Juin</v>
      </c>
      <c r="AH215" s="91" t="str">
        <f>'CHIRURGIE 3'!M207</f>
        <v>Juin</v>
      </c>
      <c r="AI215" s="91" t="str">
        <f>'LEGISLATION 2'!L207</f>
        <v>Juin</v>
      </c>
      <c r="AJ215" s="91" t="str">
        <f>'HIDAOA 3'!M207</f>
        <v>Juin</v>
      </c>
      <c r="AK215" s="91" t="str">
        <f>'CLINIQUE 3'!T207</f>
        <v>Juin</v>
      </c>
    </row>
    <row r="216" spans="1:37">
      <c r="A216" s="146">
        <v>201</v>
      </c>
      <c r="B216" s="113" t="s">
        <v>243</v>
      </c>
      <c r="C216" s="113" t="s">
        <v>2641</v>
      </c>
      <c r="D216" s="163">
        <f>'REPRODUCTION 3'!G208</f>
        <v>14.25</v>
      </c>
      <c r="E216" s="163">
        <f>'RUMINANTS 3'!G208</f>
        <v>6.75</v>
      </c>
      <c r="F216" s="163">
        <f>'TOXICOLOGIE 2'!F208</f>
        <v>0</v>
      </c>
      <c r="G216" s="163">
        <f>'INFECTIEUX 3'!G208</f>
        <v>3.75</v>
      </c>
      <c r="H216" s="163">
        <f>'AVIARE 3'!G208</f>
        <v>19.5</v>
      </c>
      <c r="I216" s="163">
        <f>'EQUINE 3'!G208</f>
        <v>16.5</v>
      </c>
      <c r="J216" s="163">
        <f>'CHIRURGIE 3'!G208</f>
        <v>22.5</v>
      </c>
      <c r="K216" s="163">
        <f>'LEGISLATION 2'!F208</f>
        <v>26</v>
      </c>
      <c r="L216" s="163">
        <f>'HIDAOA 3'!G208</f>
        <v>12</v>
      </c>
      <c r="M216" s="163">
        <f>'CLINIQUE 3'!N208</f>
        <v>0</v>
      </c>
      <c r="N216" s="148">
        <f t="shared" si="48"/>
        <v>121.25</v>
      </c>
      <c r="O216" s="148">
        <f t="shared" si="49"/>
        <v>4.3303571428571432</v>
      </c>
      <c r="P216" s="146" t="str">
        <f t="shared" si="50"/>
        <v>ajournee</v>
      </c>
      <c r="Q216" s="146" t="str">
        <f t="shared" si="51"/>
        <v>juin</v>
      </c>
      <c r="R216" s="146">
        <f t="shared" si="52"/>
        <v>1</v>
      </c>
      <c r="S216" s="146">
        <f t="shared" si="53"/>
        <v>1</v>
      </c>
      <c r="T216" s="146">
        <f t="shared" si="54"/>
        <v>1</v>
      </c>
      <c r="U216" s="146">
        <f t="shared" si="55"/>
        <v>1</v>
      </c>
      <c r="V216" s="146">
        <f t="shared" si="56"/>
        <v>0</v>
      </c>
      <c r="W216" s="146">
        <f t="shared" si="57"/>
        <v>0</v>
      </c>
      <c r="X216" s="146">
        <f t="shared" si="58"/>
        <v>0</v>
      </c>
      <c r="Y216" s="146">
        <f t="shared" si="59"/>
        <v>0</v>
      </c>
      <c r="Z216" s="146">
        <f t="shared" si="60"/>
        <v>1</v>
      </c>
      <c r="AA216" s="17">
        <f t="shared" si="61"/>
        <v>1</v>
      </c>
      <c r="AB216" s="91" t="str">
        <f>'REPRODUCTION 3'!M208</f>
        <v>Juin</v>
      </c>
      <c r="AC216" s="91" t="str">
        <f>'RUMINANTS 3'!M208</f>
        <v>Juin</v>
      </c>
      <c r="AD216" s="91" t="str">
        <f>'TOXICOLOGIE 2'!L208</f>
        <v>Juin</v>
      </c>
      <c r="AE216" s="91" t="str">
        <f>'INFECTIEUX 3'!M208</f>
        <v>Juin</v>
      </c>
      <c r="AF216" s="91" t="str">
        <f>'AVIARE 3'!M208</f>
        <v>Juin</v>
      </c>
      <c r="AG216" s="91" t="str">
        <f>'EQUINE 3'!M208</f>
        <v>Juin</v>
      </c>
      <c r="AH216" s="91" t="str">
        <f>'CHIRURGIE 3'!M208</f>
        <v>Juin</v>
      </c>
      <c r="AI216" s="91" t="str">
        <f>'LEGISLATION 2'!L208</f>
        <v>Juin</v>
      </c>
      <c r="AJ216" s="91" t="str">
        <f>'HIDAOA 3'!M208</f>
        <v>Juin</v>
      </c>
      <c r="AK216" s="91" t="str">
        <f>'CLINIQUE 3'!T208</f>
        <v>Juin</v>
      </c>
    </row>
    <row r="217" spans="1:37">
      <c r="A217" s="146">
        <v>202</v>
      </c>
      <c r="B217" s="113" t="s">
        <v>2642</v>
      </c>
      <c r="C217" s="113" t="s">
        <v>2643</v>
      </c>
      <c r="D217" s="163">
        <f>'REPRODUCTION 3'!G209</f>
        <v>13.5</v>
      </c>
      <c r="E217" s="163">
        <f>'RUMINANTS 3'!G209</f>
        <v>10.5</v>
      </c>
      <c r="F217" s="163">
        <f>'TOXICOLOGIE 2'!F209</f>
        <v>0</v>
      </c>
      <c r="G217" s="163">
        <f>'INFECTIEUX 3'!G209</f>
        <v>1.125</v>
      </c>
      <c r="H217" s="163">
        <f>'AVIARE 3'!G209</f>
        <v>15.75</v>
      </c>
      <c r="I217" s="163">
        <f>'EQUINE 3'!G209</f>
        <v>9</v>
      </c>
      <c r="J217" s="163">
        <f>'CHIRURGIE 3'!G209</f>
        <v>18</v>
      </c>
      <c r="K217" s="163">
        <f>'LEGISLATION 2'!F209</f>
        <v>8</v>
      </c>
      <c r="L217" s="163">
        <f>'HIDAOA 3'!G209</f>
        <v>21.75</v>
      </c>
      <c r="M217" s="163">
        <f>'CLINIQUE 3'!N209</f>
        <v>0</v>
      </c>
      <c r="N217" s="148">
        <f t="shared" si="48"/>
        <v>97.625</v>
      </c>
      <c r="O217" s="148">
        <f t="shared" si="49"/>
        <v>3.4866071428571428</v>
      </c>
      <c r="P217" s="146" t="str">
        <f t="shared" si="50"/>
        <v>ajournee</v>
      </c>
      <c r="Q217" s="146" t="str">
        <f t="shared" si="51"/>
        <v>juin</v>
      </c>
      <c r="R217" s="146">
        <f t="shared" si="52"/>
        <v>1</v>
      </c>
      <c r="S217" s="146">
        <f t="shared" si="53"/>
        <v>1</v>
      </c>
      <c r="T217" s="146">
        <f t="shared" si="54"/>
        <v>1</v>
      </c>
      <c r="U217" s="146">
        <f t="shared" si="55"/>
        <v>1</v>
      </c>
      <c r="V217" s="146">
        <f t="shared" si="56"/>
        <v>0</v>
      </c>
      <c r="W217" s="146">
        <f t="shared" si="57"/>
        <v>1</v>
      </c>
      <c r="X217" s="146">
        <f t="shared" si="58"/>
        <v>0</v>
      </c>
      <c r="Y217" s="146">
        <f t="shared" si="59"/>
        <v>1</v>
      </c>
      <c r="Z217" s="146">
        <f t="shared" si="60"/>
        <v>0</v>
      </c>
      <c r="AA217" s="17">
        <f t="shared" si="61"/>
        <v>1</v>
      </c>
      <c r="AB217" s="91" t="str">
        <f>'REPRODUCTION 3'!M209</f>
        <v>Juin</v>
      </c>
      <c r="AC217" s="91" t="str">
        <f>'RUMINANTS 3'!M209</f>
        <v>Juin</v>
      </c>
      <c r="AD217" s="91" t="str">
        <f>'TOXICOLOGIE 2'!L209</f>
        <v>Juin</v>
      </c>
      <c r="AE217" s="91" t="str">
        <f>'INFECTIEUX 3'!M209</f>
        <v>Juin</v>
      </c>
      <c r="AF217" s="91" t="str">
        <f>'AVIARE 3'!M209</f>
        <v>Juin</v>
      </c>
      <c r="AG217" s="91" t="str">
        <f>'EQUINE 3'!M209</f>
        <v>Juin</v>
      </c>
      <c r="AH217" s="91" t="str">
        <f>'CHIRURGIE 3'!M209</f>
        <v>Juin</v>
      </c>
      <c r="AI217" s="91" t="str">
        <f>'LEGISLATION 2'!L209</f>
        <v>Juin</v>
      </c>
      <c r="AJ217" s="91" t="str">
        <f>'HIDAOA 3'!M209</f>
        <v>Juin</v>
      </c>
      <c r="AK217" s="91" t="str">
        <f>'CLINIQUE 3'!T209</f>
        <v>Juin</v>
      </c>
    </row>
    <row r="218" spans="1:37">
      <c r="A218" s="146">
        <v>203</v>
      </c>
      <c r="B218" s="113" t="s">
        <v>1373</v>
      </c>
      <c r="C218" s="113" t="s">
        <v>2644</v>
      </c>
      <c r="D218" s="163">
        <f>'REPRODUCTION 3'!G210</f>
        <v>22.5</v>
      </c>
      <c r="E218" s="163">
        <f>'RUMINANTS 3'!G210</f>
        <v>15</v>
      </c>
      <c r="F218" s="163">
        <f>'TOXICOLOGIE 2'!F210</f>
        <v>0</v>
      </c>
      <c r="G218" s="163">
        <f>'INFECTIEUX 3'!G210</f>
        <v>13.5</v>
      </c>
      <c r="H218" s="163">
        <f>'AVIARE 3'!G210</f>
        <v>15.75</v>
      </c>
      <c r="I218" s="163">
        <f>'EQUINE 3'!G210</f>
        <v>13.5</v>
      </c>
      <c r="J218" s="163">
        <f>'CHIRURGIE 3'!G210</f>
        <v>15</v>
      </c>
      <c r="K218" s="163">
        <f>'LEGISLATION 2'!F210</f>
        <v>22</v>
      </c>
      <c r="L218" s="163">
        <f>'HIDAOA 3'!G210</f>
        <v>26.25</v>
      </c>
      <c r="M218" s="163">
        <f>'CLINIQUE 3'!N210</f>
        <v>0</v>
      </c>
      <c r="N218" s="148">
        <f t="shared" si="48"/>
        <v>143.5</v>
      </c>
      <c r="O218" s="148">
        <f t="shared" si="49"/>
        <v>5.125</v>
      </c>
      <c r="P218" s="146" t="str">
        <f t="shared" si="50"/>
        <v>ajournee</v>
      </c>
      <c r="Q218" s="146" t="str">
        <f t="shared" si="51"/>
        <v>juin</v>
      </c>
      <c r="R218" s="146">
        <f t="shared" si="52"/>
        <v>0</v>
      </c>
      <c r="S218" s="146">
        <f t="shared" si="53"/>
        <v>0</v>
      </c>
      <c r="T218" s="146">
        <f t="shared" si="54"/>
        <v>1</v>
      </c>
      <c r="U218" s="146">
        <f t="shared" si="55"/>
        <v>1</v>
      </c>
      <c r="V218" s="146">
        <f t="shared" si="56"/>
        <v>0</v>
      </c>
      <c r="W218" s="146">
        <f t="shared" si="57"/>
        <v>1</v>
      </c>
      <c r="X218" s="146">
        <f t="shared" si="58"/>
        <v>0</v>
      </c>
      <c r="Y218" s="146">
        <f t="shared" si="59"/>
        <v>0</v>
      </c>
      <c r="Z218" s="146">
        <f t="shared" si="60"/>
        <v>0</v>
      </c>
      <c r="AA218" s="17">
        <f t="shared" si="61"/>
        <v>1</v>
      </c>
      <c r="AB218" s="91" t="str">
        <f>'REPRODUCTION 3'!M210</f>
        <v>Juin</v>
      </c>
      <c r="AC218" s="91" t="str">
        <f>'RUMINANTS 3'!M210</f>
        <v>Juin</v>
      </c>
      <c r="AD218" s="91" t="str">
        <f>'TOXICOLOGIE 2'!L210</f>
        <v>Juin</v>
      </c>
      <c r="AE218" s="91" t="str">
        <f>'INFECTIEUX 3'!M210</f>
        <v>Juin</v>
      </c>
      <c r="AF218" s="91" t="str">
        <f>'AVIARE 3'!M210</f>
        <v>Juin</v>
      </c>
      <c r="AG218" s="91" t="str">
        <f>'EQUINE 3'!M210</f>
        <v>Juin</v>
      </c>
      <c r="AH218" s="91" t="str">
        <f>'CHIRURGIE 3'!M210</f>
        <v>Juin</v>
      </c>
      <c r="AI218" s="91" t="str">
        <f>'LEGISLATION 2'!L210</f>
        <v>Juin</v>
      </c>
      <c r="AJ218" s="91" t="str">
        <f>'HIDAOA 3'!M210</f>
        <v>Juin</v>
      </c>
      <c r="AK218" s="91" t="str">
        <f>'CLINIQUE 3'!T210</f>
        <v>Juin</v>
      </c>
    </row>
    <row r="219" spans="1:37">
      <c r="A219" s="146">
        <v>204</v>
      </c>
      <c r="B219" s="113" t="s">
        <v>1379</v>
      </c>
      <c r="C219" s="113" t="s">
        <v>2645</v>
      </c>
      <c r="D219" s="163">
        <f>'REPRODUCTION 3'!G211</f>
        <v>12.75</v>
      </c>
      <c r="E219" s="163">
        <f>'RUMINANTS 3'!G211</f>
        <v>6.75</v>
      </c>
      <c r="F219" s="163">
        <f>'TOXICOLOGIE 2'!F211</f>
        <v>0</v>
      </c>
      <c r="G219" s="163">
        <f>'INFECTIEUX 3'!G211</f>
        <v>3.75</v>
      </c>
      <c r="H219" s="163">
        <f>'AVIARE 3'!G211</f>
        <v>14.25</v>
      </c>
      <c r="I219" s="163">
        <f>'EQUINE 3'!G211</f>
        <v>9</v>
      </c>
      <c r="J219" s="163">
        <f>'CHIRURGIE 3'!G211</f>
        <v>16.5</v>
      </c>
      <c r="K219" s="163">
        <f>'LEGISLATION 2'!F211</f>
        <v>6</v>
      </c>
      <c r="L219" s="163">
        <f>'HIDAOA 3'!G211</f>
        <v>12</v>
      </c>
      <c r="M219" s="163">
        <f>'CLINIQUE 3'!N211</f>
        <v>0</v>
      </c>
      <c r="N219" s="148">
        <f t="shared" si="48"/>
        <v>81</v>
      </c>
      <c r="O219" s="148">
        <f t="shared" si="49"/>
        <v>2.8928571428571428</v>
      </c>
      <c r="P219" s="146" t="str">
        <f t="shared" si="50"/>
        <v>ajournee</v>
      </c>
      <c r="Q219" s="146" t="str">
        <f t="shared" si="51"/>
        <v>juin</v>
      </c>
      <c r="R219" s="146">
        <f t="shared" si="52"/>
        <v>1</v>
      </c>
      <c r="S219" s="146">
        <f t="shared" si="53"/>
        <v>1</v>
      </c>
      <c r="T219" s="146">
        <f t="shared" si="54"/>
        <v>1</v>
      </c>
      <c r="U219" s="146">
        <f t="shared" si="55"/>
        <v>1</v>
      </c>
      <c r="V219" s="146">
        <f t="shared" si="56"/>
        <v>1</v>
      </c>
      <c r="W219" s="146">
        <f t="shared" si="57"/>
        <v>1</v>
      </c>
      <c r="X219" s="146">
        <f t="shared" si="58"/>
        <v>0</v>
      </c>
      <c r="Y219" s="146">
        <f t="shared" si="59"/>
        <v>1</v>
      </c>
      <c r="Z219" s="146">
        <f t="shared" si="60"/>
        <v>1</v>
      </c>
      <c r="AA219" s="17">
        <f t="shared" si="61"/>
        <v>1</v>
      </c>
      <c r="AB219" s="91" t="str">
        <f>'REPRODUCTION 3'!M211</f>
        <v>Juin</v>
      </c>
      <c r="AC219" s="91" t="str">
        <f>'RUMINANTS 3'!M211</f>
        <v>Juin</v>
      </c>
      <c r="AD219" s="91" t="str">
        <f>'TOXICOLOGIE 2'!L211</f>
        <v>Juin</v>
      </c>
      <c r="AE219" s="91" t="str">
        <f>'INFECTIEUX 3'!M211</f>
        <v>Juin</v>
      </c>
      <c r="AF219" s="91" t="str">
        <f>'AVIARE 3'!M211</f>
        <v>Juin</v>
      </c>
      <c r="AG219" s="91" t="str">
        <f>'EQUINE 3'!M211</f>
        <v>Juin</v>
      </c>
      <c r="AH219" s="91" t="str">
        <f>'CHIRURGIE 3'!M211</f>
        <v>Juin</v>
      </c>
      <c r="AI219" s="91" t="str">
        <f>'LEGISLATION 2'!L211</f>
        <v>Juin</v>
      </c>
      <c r="AJ219" s="91" t="str">
        <f>'HIDAOA 3'!M211</f>
        <v>Juin</v>
      </c>
      <c r="AK219" s="91" t="str">
        <f>'CLINIQUE 3'!T211</f>
        <v>Juin</v>
      </c>
    </row>
    <row r="220" spans="1:37">
      <c r="A220" s="146">
        <v>205</v>
      </c>
      <c r="B220" s="113" t="s">
        <v>1382</v>
      </c>
      <c r="C220" s="113" t="s">
        <v>2490</v>
      </c>
      <c r="D220" s="163">
        <f>'REPRODUCTION 3'!G212</f>
        <v>26.25</v>
      </c>
      <c r="E220" s="163">
        <f>'RUMINANTS 3'!G212</f>
        <v>11.25</v>
      </c>
      <c r="F220" s="163">
        <f>'TOXICOLOGIE 2'!F212</f>
        <v>0</v>
      </c>
      <c r="G220" s="163">
        <f>'INFECTIEUX 3'!G212</f>
        <v>25.125</v>
      </c>
      <c r="H220" s="163">
        <f>'AVIARE 3'!G212</f>
        <v>19.5</v>
      </c>
      <c r="I220" s="163">
        <f>'EQUINE 3'!G212</f>
        <v>26.25</v>
      </c>
      <c r="J220" s="163">
        <f>'CHIRURGIE 3'!G212</f>
        <v>18</v>
      </c>
      <c r="K220" s="163">
        <f>'LEGISLATION 2'!F212</f>
        <v>30</v>
      </c>
      <c r="L220" s="163">
        <f>'HIDAOA 3'!G212</f>
        <v>28.125</v>
      </c>
      <c r="M220" s="163">
        <f>'CLINIQUE 3'!N212</f>
        <v>0</v>
      </c>
      <c r="N220" s="148">
        <f t="shared" si="48"/>
        <v>184.5</v>
      </c>
      <c r="O220" s="148">
        <f t="shared" si="49"/>
        <v>6.5892857142857144</v>
      </c>
      <c r="P220" s="146" t="str">
        <f t="shared" si="50"/>
        <v>ajournee</v>
      </c>
      <c r="Q220" s="146" t="str">
        <f t="shared" si="51"/>
        <v>juin</v>
      </c>
      <c r="R220" s="146">
        <f t="shared" si="52"/>
        <v>0</v>
      </c>
      <c r="S220" s="146">
        <f t="shared" si="53"/>
        <v>1</v>
      </c>
      <c r="T220" s="146">
        <f t="shared" si="54"/>
        <v>1</v>
      </c>
      <c r="U220" s="146">
        <f t="shared" si="55"/>
        <v>0</v>
      </c>
      <c r="V220" s="146">
        <f t="shared" si="56"/>
        <v>0</v>
      </c>
      <c r="W220" s="146">
        <f t="shared" si="57"/>
        <v>0</v>
      </c>
      <c r="X220" s="146">
        <f t="shared" si="58"/>
        <v>0</v>
      </c>
      <c r="Y220" s="146">
        <f t="shared" si="59"/>
        <v>0</v>
      </c>
      <c r="Z220" s="146">
        <f t="shared" si="60"/>
        <v>0</v>
      </c>
      <c r="AA220" s="17">
        <f t="shared" si="61"/>
        <v>1</v>
      </c>
      <c r="AB220" s="91" t="str">
        <f>'REPRODUCTION 3'!M212</f>
        <v>Juin</v>
      </c>
      <c r="AC220" s="91" t="str">
        <f>'RUMINANTS 3'!M212</f>
        <v>Juin</v>
      </c>
      <c r="AD220" s="91" t="str">
        <f>'TOXICOLOGIE 2'!L212</f>
        <v>Juin</v>
      </c>
      <c r="AE220" s="91" t="str">
        <f>'INFECTIEUX 3'!M212</f>
        <v>Juin</v>
      </c>
      <c r="AF220" s="91" t="str">
        <f>'AVIARE 3'!M212</f>
        <v>Juin</v>
      </c>
      <c r="AG220" s="91" t="str">
        <f>'EQUINE 3'!M212</f>
        <v>Juin</v>
      </c>
      <c r="AH220" s="91" t="str">
        <f>'CHIRURGIE 3'!M212</f>
        <v>Juin</v>
      </c>
      <c r="AI220" s="91" t="str">
        <f>'LEGISLATION 2'!L212</f>
        <v>Juin</v>
      </c>
      <c r="AJ220" s="91" t="str">
        <f>'HIDAOA 3'!M212</f>
        <v>Juin</v>
      </c>
      <c r="AK220" s="91" t="str">
        <f>'CLINIQUE 3'!T212</f>
        <v>Juin</v>
      </c>
    </row>
    <row r="221" spans="1:37">
      <c r="A221" s="146">
        <v>206</v>
      </c>
      <c r="B221" s="113" t="s">
        <v>2646</v>
      </c>
      <c r="C221" s="113" t="s">
        <v>2647</v>
      </c>
      <c r="D221" s="163">
        <f>'REPRODUCTION 3'!G213</f>
        <v>0</v>
      </c>
      <c r="E221" s="163">
        <f>'RUMINANTS 3'!G213</f>
        <v>10.5</v>
      </c>
      <c r="F221" s="163">
        <f>'TOXICOLOGIE 2'!F213</f>
        <v>0</v>
      </c>
      <c r="G221" s="163">
        <f>'INFECTIEUX 3'!G213</f>
        <v>0.75</v>
      </c>
      <c r="H221" s="163">
        <f>'AVIARE 3'!G213</f>
        <v>13.5</v>
      </c>
      <c r="I221" s="163">
        <f>'EQUINE 3'!G213</f>
        <v>8.25</v>
      </c>
      <c r="J221" s="163">
        <f>'CHIRURGIE 3'!G213</f>
        <v>4.5</v>
      </c>
      <c r="K221" s="163">
        <f>'LEGISLATION 2'!F213</f>
        <v>2</v>
      </c>
      <c r="L221" s="163">
        <f>'HIDAOA 3'!G213</f>
        <v>6.75</v>
      </c>
      <c r="M221" s="163">
        <f>'CLINIQUE 3'!N213</f>
        <v>0</v>
      </c>
      <c r="N221" s="148">
        <f t="shared" si="48"/>
        <v>46.25</v>
      </c>
      <c r="O221" s="148">
        <f t="shared" si="49"/>
        <v>1.6517857142857142</v>
      </c>
      <c r="P221" s="146" t="str">
        <f t="shared" si="50"/>
        <v>ajournee</v>
      </c>
      <c r="Q221" s="146" t="str">
        <f t="shared" si="51"/>
        <v>juin</v>
      </c>
      <c r="R221" s="146">
        <f t="shared" si="52"/>
        <v>1</v>
      </c>
      <c r="S221" s="146">
        <f t="shared" si="53"/>
        <v>1</v>
      </c>
      <c r="T221" s="146">
        <f t="shared" si="54"/>
        <v>1</v>
      </c>
      <c r="U221" s="146">
        <f t="shared" si="55"/>
        <v>1</v>
      </c>
      <c r="V221" s="146">
        <f t="shared" si="56"/>
        <v>1</v>
      </c>
      <c r="W221" s="146">
        <f t="shared" si="57"/>
        <v>1</v>
      </c>
      <c r="X221" s="146">
        <f t="shared" si="58"/>
        <v>1</v>
      </c>
      <c r="Y221" s="146">
        <f t="shared" si="59"/>
        <v>1</v>
      </c>
      <c r="Z221" s="146">
        <f t="shared" si="60"/>
        <v>1</v>
      </c>
      <c r="AA221" s="17">
        <f t="shared" si="61"/>
        <v>1</v>
      </c>
      <c r="AB221" s="91" t="str">
        <f>'REPRODUCTION 3'!M213</f>
        <v>Juin</v>
      </c>
      <c r="AC221" s="91" t="str">
        <f>'RUMINANTS 3'!M213</f>
        <v>Juin</v>
      </c>
      <c r="AD221" s="91" t="str">
        <f>'TOXICOLOGIE 2'!L213</f>
        <v>Juin</v>
      </c>
      <c r="AE221" s="91" t="str">
        <f>'INFECTIEUX 3'!M213</f>
        <v>Juin</v>
      </c>
      <c r="AF221" s="91" t="str">
        <f>'AVIARE 3'!M213</f>
        <v>Juin</v>
      </c>
      <c r="AG221" s="91" t="str">
        <f>'EQUINE 3'!M213</f>
        <v>Juin</v>
      </c>
      <c r="AH221" s="91" t="str">
        <f>'CHIRURGIE 3'!M213</f>
        <v>Juin</v>
      </c>
      <c r="AI221" s="91" t="str">
        <f>'LEGISLATION 2'!L213</f>
        <v>Juin</v>
      </c>
      <c r="AJ221" s="91" t="str">
        <f>'HIDAOA 3'!M213</f>
        <v>Juin</v>
      </c>
      <c r="AK221" s="91" t="str">
        <f>'CLINIQUE 3'!T213</f>
        <v>Juin</v>
      </c>
    </row>
    <row r="222" spans="1:37">
      <c r="A222" s="146">
        <v>207</v>
      </c>
      <c r="B222" s="113" t="s">
        <v>1391</v>
      </c>
      <c r="C222" s="113" t="s">
        <v>2648</v>
      </c>
      <c r="D222" s="163">
        <f>'REPRODUCTION 3'!G214</f>
        <v>10.5</v>
      </c>
      <c r="E222" s="163">
        <f>'RUMINANTS 3'!G214</f>
        <v>5.25</v>
      </c>
      <c r="F222" s="163">
        <f>'TOXICOLOGIE 2'!F214</f>
        <v>0</v>
      </c>
      <c r="G222" s="163">
        <f>'INFECTIEUX 3'!G214</f>
        <v>9</v>
      </c>
      <c r="H222" s="163">
        <f>'AVIARE 3'!G214</f>
        <v>16.5</v>
      </c>
      <c r="I222" s="163">
        <f>'EQUINE 3'!G214</f>
        <v>15</v>
      </c>
      <c r="J222" s="163">
        <f>'CHIRURGIE 3'!G214</f>
        <v>15</v>
      </c>
      <c r="K222" s="163">
        <f>'LEGISLATION 2'!F214</f>
        <v>24</v>
      </c>
      <c r="L222" s="163">
        <f>'HIDAOA 3'!G214</f>
        <v>16.125</v>
      </c>
      <c r="M222" s="163">
        <f>'CLINIQUE 3'!N214</f>
        <v>0</v>
      </c>
      <c r="N222" s="148">
        <f t="shared" si="48"/>
        <v>111.375</v>
      </c>
      <c r="O222" s="148">
        <f t="shared" si="49"/>
        <v>3.9776785714285716</v>
      </c>
      <c r="P222" s="146" t="str">
        <f t="shared" si="50"/>
        <v>ajournee</v>
      </c>
      <c r="Q222" s="146" t="str">
        <f t="shared" si="51"/>
        <v>juin</v>
      </c>
      <c r="R222" s="146">
        <f t="shared" si="52"/>
        <v>1</v>
      </c>
      <c r="S222" s="146">
        <f t="shared" si="53"/>
        <v>1</v>
      </c>
      <c r="T222" s="146">
        <f t="shared" si="54"/>
        <v>1</v>
      </c>
      <c r="U222" s="146">
        <f t="shared" si="55"/>
        <v>1</v>
      </c>
      <c r="V222" s="146">
        <f t="shared" si="56"/>
        <v>0</v>
      </c>
      <c r="W222" s="146">
        <f t="shared" si="57"/>
        <v>0</v>
      </c>
      <c r="X222" s="146">
        <f t="shared" si="58"/>
        <v>0</v>
      </c>
      <c r="Y222" s="146">
        <f t="shared" si="59"/>
        <v>0</v>
      </c>
      <c r="Z222" s="146">
        <f t="shared" si="60"/>
        <v>0</v>
      </c>
      <c r="AA222" s="17">
        <f t="shared" si="61"/>
        <v>1</v>
      </c>
      <c r="AB222" s="91" t="str">
        <f>'REPRODUCTION 3'!M214</f>
        <v>Juin</v>
      </c>
      <c r="AC222" s="91" t="str">
        <f>'RUMINANTS 3'!M214</f>
        <v>Juin</v>
      </c>
      <c r="AD222" s="91" t="str">
        <f>'TOXICOLOGIE 2'!L214</f>
        <v>Juin</v>
      </c>
      <c r="AE222" s="91" t="str">
        <f>'INFECTIEUX 3'!M214</f>
        <v>Juin</v>
      </c>
      <c r="AF222" s="91" t="str">
        <f>'AVIARE 3'!M214</f>
        <v>Juin</v>
      </c>
      <c r="AG222" s="91" t="str">
        <f>'EQUINE 3'!M214</f>
        <v>Juin</v>
      </c>
      <c r="AH222" s="91" t="str">
        <f>'CHIRURGIE 3'!M214</f>
        <v>Juin</v>
      </c>
      <c r="AI222" s="91" t="str">
        <f>'LEGISLATION 2'!L214</f>
        <v>Juin</v>
      </c>
      <c r="AJ222" s="91" t="str">
        <f>'HIDAOA 3'!M214</f>
        <v>Juin</v>
      </c>
      <c r="AK222" s="91" t="str">
        <f>'CLINIQUE 3'!T214</f>
        <v>Juin</v>
      </c>
    </row>
    <row r="223" spans="1:37">
      <c r="A223" s="146">
        <v>208</v>
      </c>
      <c r="B223" s="113" t="s">
        <v>246</v>
      </c>
      <c r="C223" s="113" t="s">
        <v>2509</v>
      </c>
      <c r="D223" s="163">
        <f>'REPRODUCTION 3'!G215</f>
        <v>11.25</v>
      </c>
      <c r="E223" s="163">
        <f>'RUMINANTS 3'!G215</f>
        <v>11.25</v>
      </c>
      <c r="F223" s="163">
        <f>'TOXICOLOGIE 2'!F215</f>
        <v>0</v>
      </c>
      <c r="G223" s="163">
        <f>'INFECTIEUX 3'!G215</f>
        <v>2.25</v>
      </c>
      <c r="H223" s="163">
        <f>'AVIARE 3'!G215</f>
        <v>12.75</v>
      </c>
      <c r="I223" s="163">
        <f>'EQUINE 3'!G215</f>
        <v>9.75</v>
      </c>
      <c r="J223" s="163">
        <f>'CHIRURGIE 3'!G215</f>
        <v>15</v>
      </c>
      <c r="K223" s="163">
        <f>'LEGISLATION 2'!F215</f>
        <v>12</v>
      </c>
      <c r="L223" s="163">
        <f>'HIDAOA 3'!G215</f>
        <v>10.5</v>
      </c>
      <c r="M223" s="163">
        <f>'CLINIQUE 3'!N215</f>
        <v>0</v>
      </c>
      <c r="N223" s="148">
        <f t="shared" si="48"/>
        <v>84.75</v>
      </c>
      <c r="O223" s="148">
        <f t="shared" si="49"/>
        <v>3.0267857142857144</v>
      </c>
      <c r="P223" s="146" t="str">
        <f t="shared" si="50"/>
        <v>ajournee</v>
      </c>
      <c r="Q223" s="146" t="str">
        <f t="shared" si="51"/>
        <v>juin</v>
      </c>
      <c r="R223" s="146">
        <f t="shared" si="52"/>
        <v>1</v>
      </c>
      <c r="S223" s="146">
        <f t="shared" si="53"/>
        <v>1</v>
      </c>
      <c r="T223" s="146">
        <f t="shared" si="54"/>
        <v>1</v>
      </c>
      <c r="U223" s="146">
        <f t="shared" si="55"/>
        <v>1</v>
      </c>
      <c r="V223" s="146">
        <f t="shared" si="56"/>
        <v>1</v>
      </c>
      <c r="W223" s="146">
        <f t="shared" si="57"/>
        <v>1</v>
      </c>
      <c r="X223" s="146">
        <f t="shared" si="58"/>
        <v>0</v>
      </c>
      <c r="Y223" s="146">
        <f t="shared" si="59"/>
        <v>0</v>
      </c>
      <c r="Z223" s="146">
        <f t="shared" si="60"/>
        <v>1</v>
      </c>
      <c r="AA223" s="17">
        <f t="shared" si="61"/>
        <v>1</v>
      </c>
      <c r="AB223" s="91" t="str">
        <f>'REPRODUCTION 3'!M215</f>
        <v>Juin</v>
      </c>
      <c r="AC223" s="91" t="str">
        <f>'RUMINANTS 3'!M215</f>
        <v>Juin</v>
      </c>
      <c r="AD223" s="91" t="str">
        <f>'TOXICOLOGIE 2'!L215</f>
        <v>Juin</v>
      </c>
      <c r="AE223" s="91" t="str">
        <f>'INFECTIEUX 3'!M215</f>
        <v>Juin</v>
      </c>
      <c r="AF223" s="91" t="str">
        <f>'AVIARE 3'!M215</f>
        <v>Juin</v>
      </c>
      <c r="AG223" s="91" t="str">
        <f>'EQUINE 3'!M215</f>
        <v>Juin</v>
      </c>
      <c r="AH223" s="91" t="str">
        <f>'CHIRURGIE 3'!M215</f>
        <v>Juin</v>
      </c>
      <c r="AI223" s="91" t="str">
        <f>'LEGISLATION 2'!L215</f>
        <v>Juin</v>
      </c>
      <c r="AJ223" s="91" t="str">
        <f>'HIDAOA 3'!M215</f>
        <v>Juin</v>
      </c>
      <c r="AK223" s="91" t="str">
        <f>'CLINIQUE 3'!T215</f>
        <v>Juin</v>
      </c>
    </row>
    <row r="224" spans="1:37">
      <c r="A224" s="146">
        <v>209</v>
      </c>
      <c r="B224" s="113" t="s">
        <v>2649</v>
      </c>
      <c r="C224" s="113" t="s">
        <v>2622</v>
      </c>
      <c r="D224" s="163">
        <f>'REPRODUCTION 3'!G216</f>
        <v>18</v>
      </c>
      <c r="E224" s="163">
        <f>'RUMINANTS 3'!G216</f>
        <v>5.25</v>
      </c>
      <c r="F224" s="163">
        <f>'TOXICOLOGIE 2'!F216</f>
        <v>0</v>
      </c>
      <c r="G224" s="163">
        <f>'INFECTIEUX 3'!G216</f>
        <v>7.5</v>
      </c>
      <c r="H224" s="163">
        <f>'AVIARE 3'!G216</f>
        <v>23.25</v>
      </c>
      <c r="I224" s="163">
        <f>'EQUINE 3'!G216</f>
        <v>6</v>
      </c>
      <c r="J224" s="163">
        <f>'CHIRURGIE 3'!G216</f>
        <v>16.5</v>
      </c>
      <c r="K224" s="163">
        <f>'LEGISLATION 2'!F216</f>
        <v>16</v>
      </c>
      <c r="L224" s="163">
        <f>'HIDAOA 3'!G216</f>
        <v>17.25</v>
      </c>
      <c r="M224" s="163">
        <f>'CLINIQUE 3'!N216</f>
        <v>0</v>
      </c>
      <c r="N224" s="148">
        <f t="shared" si="48"/>
        <v>109.75</v>
      </c>
      <c r="O224" s="148">
        <f t="shared" si="49"/>
        <v>3.9196428571428572</v>
      </c>
      <c r="P224" s="146" t="str">
        <f t="shared" si="50"/>
        <v>ajournee</v>
      </c>
      <c r="Q224" s="146" t="str">
        <f t="shared" si="51"/>
        <v>juin</v>
      </c>
      <c r="R224" s="146">
        <f t="shared" si="52"/>
        <v>0</v>
      </c>
      <c r="S224" s="146">
        <f t="shared" si="53"/>
        <v>1</v>
      </c>
      <c r="T224" s="146">
        <f t="shared" si="54"/>
        <v>1</v>
      </c>
      <c r="U224" s="146">
        <f t="shared" si="55"/>
        <v>1</v>
      </c>
      <c r="V224" s="146">
        <f t="shared" si="56"/>
        <v>0</v>
      </c>
      <c r="W224" s="146">
        <f t="shared" si="57"/>
        <v>1</v>
      </c>
      <c r="X224" s="146">
        <f t="shared" si="58"/>
        <v>0</v>
      </c>
      <c r="Y224" s="146">
        <f t="shared" si="59"/>
        <v>0</v>
      </c>
      <c r="Z224" s="146">
        <f t="shared" si="60"/>
        <v>0</v>
      </c>
      <c r="AA224" s="17">
        <f t="shared" si="61"/>
        <v>1</v>
      </c>
      <c r="AB224" s="91" t="str">
        <f>'REPRODUCTION 3'!M216</f>
        <v>Juin</v>
      </c>
      <c r="AC224" s="91" t="str">
        <f>'RUMINANTS 3'!M216</f>
        <v>Juin</v>
      </c>
      <c r="AD224" s="91" t="str">
        <f>'TOXICOLOGIE 2'!L216</f>
        <v>Juin</v>
      </c>
      <c r="AE224" s="91" t="str">
        <f>'INFECTIEUX 3'!M216</f>
        <v>Juin</v>
      </c>
      <c r="AF224" s="91" t="str">
        <f>'AVIARE 3'!M216</f>
        <v>Juin</v>
      </c>
      <c r="AG224" s="91" t="str">
        <f>'EQUINE 3'!M216</f>
        <v>Juin</v>
      </c>
      <c r="AH224" s="91" t="str">
        <f>'CHIRURGIE 3'!M216</f>
        <v>Juin</v>
      </c>
      <c r="AI224" s="91" t="str">
        <f>'LEGISLATION 2'!L216</f>
        <v>Juin</v>
      </c>
      <c r="AJ224" s="91" t="str">
        <f>'HIDAOA 3'!M216</f>
        <v>Juin</v>
      </c>
      <c r="AK224" s="91" t="str">
        <f>'CLINIQUE 3'!T216</f>
        <v>Juin</v>
      </c>
    </row>
    <row r="225" spans="1:37">
      <c r="A225" s="146">
        <v>210</v>
      </c>
      <c r="B225" s="113" t="s">
        <v>2650</v>
      </c>
      <c r="C225" s="113" t="s">
        <v>2651</v>
      </c>
      <c r="D225" s="163">
        <f>'REPRODUCTION 3'!G217</f>
        <v>17.25</v>
      </c>
      <c r="E225" s="163">
        <f>'RUMINANTS 3'!G217</f>
        <v>9</v>
      </c>
      <c r="F225" s="163">
        <f>'TOXICOLOGIE 2'!F217</f>
        <v>0</v>
      </c>
      <c r="G225" s="163">
        <f>'INFECTIEUX 3'!G217</f>
        <v>7.5</v>
      </c>
      <c r="H225" s="163">
        <f>'AVIARE 3'!G217</f>
        <v>20.25</v>
      </c>
      <c r="I225" s="163">
        <f>'EQUINE 3'!G217</f>
        <v>15</v>
      </c>
      <c r="J225" s="163">
        <f>'CHIRURGIE 3'!G217</f>
        <v>16.5</v>
      </c>
      <c r="K225" s="163">
        <f>'LEGISLATION 2'!F217</f>
        <v>20</v>
      </c>
      <c r="L225" s="163">
        <f>'HIDAOA 3'!G217</f>
        <v>22.5</v>
      </c>
      <c r="M225" s="163">
        <f>'CLINIQUE 3'!N217</f>
        <v>0</v>
      </c>
      <c r="N225" s="148">
        <f t="shared" si="48"/>
        <v>128</v>
      </c>
      <c r="O225" s="148">
        <f t="shared" si="49"/>
        <v>4.5714285714285712</v>
      </c>
      <c r="P225" s="146" t="str">
        <f t="shared" si="50"/>
        <v>ajournee</v>
      </c>
      <c r="Q225" s="146" t="str">
        <f t="shared" si="51"/>
        <v>juin</v>
      </c>
      <c r="R225" s="146">
        <f t="shared" si="52"/>
        <v>0</v>
      </c>
      <c r="S225" s="146">
        <f t="shared" si="53"/>
        <v>1</v>
      </c>
      <c r="T225" s="146">
        <f t="shared" si="54"/>
        <v>1</v>
      </c>
      <c r="U225" s="146">
        <f t="shared" si="55"/>
        <v>1</v>
      </c>
      <c r="V225" s="146">
        <f t="shared" si="56"/>
        <v>0</v>
      </c>
      <c r="W225" s="146">
        <f t="shared" si="57"/>
        <v>0</v>
      </c>
      <c r="X225" s="146">
        <f t="shared" si="58"/>
        <v>0</v>
      </c>
      <c r="Y225" s="146">
        <f t="shared" si="59"/>
        <v>0</v>
      </c>
      <c r="Z225" s="146">
        <f t="shared" si="60"/>
        <v>0</v>
      </c>
      <c r="AA225" s="17">
        <f t="shared" si="61"/>
        <v>1</v>
      </c>
      <c r="AB225" s="91" t="str">
        <f>'REPRODUCTION 3'!M217</f>
        <v>Juin</v>
      </c>
      <c r="AC225" s="91" t="str">
        <f>'RUMINANTS 3'!M217</f>
        <v>Juin</v>
      </c>
      <c r="AD225" s="91" t="str">
        <f>'TOXICOLOGIE 2'!L217</f>
        <v>Juin</v>
      </c>
      <c r="AE225" s="91" t="str">
        <f>'INFECTIEUX 3'!M217</f>
        <v>Juin</v>
      </c>
      <c r="AF225" s="91" t="str">
        <f>'AVIARE 3'!M217</f>
        <v>Juin</v>
      </c>
      <c r="AG225" s="91" t="str">
        <f>'EQUINE 3'!M217</f>
        <v>Juin</v>
      </c>
      <c r="AH225" s="91" t="str">
        <f>'CHIRURGIE 3'!M217</f>
        <v>Juin</v>
      </c>
      <c r="AI225" s="91" t="str">
        <f>'LEGISLATION 2'!L217</f>
        <v>Juin</v>
      </c>
      <c r="AJ225" s="91" t="str">
        <f>'HIDAOA 3'!M217</f>
        <v>Juin</v>
      </c>
      <c r="AK225" s="91" t="str">
        <f>'CLINIQUE 3'!T217</f>
        <v>Juin</v>
      </c>
    </row>
    <row r="226" spans="1:37">
      <c r="A226" s="146">
        <v>211</v>
      </c>
      <c r="B226" s="113" t="s">
        <v>2650</v>
      </c>
      <c r="C226" s="113" t="s">
        <v>2652</v>
      </c>
      <c r="D226" s="163">
        <f>'REPRODUCTION 3'!G218</f>
        <v>15.75</v>
      </c>
      <c r="E226" s="163">
        <f>'RUMINANTS 3'!G218</f>
        <v>8.25</v>
      </c>
      <c r="F226" s="163">
        <f>'TOXICOLOGIE 2'!F218</f>
        <v>0</v>
      </c>
      <c r="G226" s="163">
        <f>'INFECTIEUX 3'!G218</f>
        <v>1.125</v>
      </c>
      <c r="H226" s="163">
        <f>'AVIARE 3'!G218</f>
        <v>17.25</v>
      </c>
      <c r="I226" s="163">
        <f>'EQUINE 3'!G218</f>
        <v>3.75</v>
      </c>
      <c r="J226" s="163">
        <f>'CHIRURGIE 3'!G218</f>
        <v>12</v>
      </c>
      <c r="K226" s="163">
        <f>'LEGISLATION 2'!F218</f>
        <v>20</v>
      </c>
      <c r="L226" s="163">
        <f>'HIDAOA 3'!G218</f>
        <v>7.5</v>
      </c>
      <c r="M226" s="163">
        <f>'CLINIQUE 3'!N218</f>
        <v>0</v>
      </c>
      <c r="N226" s="148">
        <f t="shared" si="48"/>
        <v>85.625</v>
      </c>
      <c r="O226" s="148">
        <f t="shared" si="49"/>
        <v>3.0580357142857144</v>
      </c>
      <c r="P226" s="146" t="str">
        <f t="shared" si="50"/>
        <v>ajournee</v>
      </c>
      <c r="Q226" s="146" t="str">
        <f t="shared" si="51"/>
        <v>juin</v>
      </c>
      <c r="R226" s="146">
        <f t="shared" si="52"/>
        <v>0</v>
      </c>
      <c r="S226" s="146">
        <f t="shared" si="53"/>
        <v>1</v>
      </c>
      <c r="T226" s="146">
        <f t="shared" si="54"/>
        <v>1</v>
      </c>
      <c r="U226" s="146">
        <f t="shared" si="55"/>
        <v>1</v>
      </c>
      <c r="V226" s="146">
        <f t="shared" si="56"/>
        <v>0</v>
      </c>
      <c r="W226" s="146">
        <f t="shared" si="57"/>
        <v>1</v>
      </c>
      <c r="X226" s="146">
        <f t="shared" si="58"/>
        <v>1</v>
      </c>
      <c r="Y226" s="146">
        <f t="shared" si="59"/>
        <v>0</v>
      </c>
      <c r="Z226" s="146">
        <f t="shared" si="60"/>
        <v>1</v>
      </c>
      <c r="AA226" s="17">
        <f t="shared" si="61"/>
        <v>1</v>
      </c>
      <c r="AB226" s="91" t="str">
        <f>'REPRODUCTION 3'!M218</f>
        <v>Juin</v>
      </c>
      <c r="AC226" s="91" t="str">
        <f>'RUMINANTS 3'!M218</f>
        <v>Juin</v>
      </c>
      <c r="AD226" s="91" t="str">
        <f>'TOXICOLOGIE 2'!L218</f>
        <v>Juin</v>
      </c>
      <c r="AE226" s="91" t="str">
        <f>'INFECTIEUX 3'!M218</f>
        <v>Juin</v>
      </c>
      <c r="AF226" s="91" t="str">
        <f>'AVIARE 3'!M218</f>
        <v>Juin</v>
      </c>
      <c r="AG226" s="91" t="str">
        <f>'EQUINE 3'!M218</f>
        <v>Juin</v>
      </c>
      <c r="AH226" s="91" t="str">
        <f>'CHIRURGIE 3'!M218</f>
        <v>Juin</v>
      </c>
      <c r="AI226" s="91" t="str">
        <f>'LEGISLATION 2'!L218</f>
        <v>Juin</v>
      </c>
      <c r="AJ226" s="91" t="str">
        <f>'HIDAOA 3'!M218</f>
        <v>Juin</v>
      </c>
      <c r="AK226" s="91" t="str">
        <f>'CLINIQUE 3'!T218</f>
        <v>Juin</v>
      </c>
    </row>
    <row r="227" spans="1:37" s="139" customFormat="1">
      <c r="A227" s="146">
        <v>212</v>
      </c>
      <c r="B227" s="113" t="s">
        <v>250</v>
      </c>
      <c r="C227" s="113" t="s">
        <v>2653</v>
      </c>
      <c r="D227" s="163">
        <f>'REPRODUCTION 3'!G219</f>
        <v>9</v>
      </c>
      <c r="E227" s="163">
        <f>'RUMINANTS 3'!G219</f>
        <v>6.75</v>
      </c>
      <c r="F227" s="163">
        <f>'TOXICOLOGIE 2'!F219</f>
        <v>0</v>
      </c>
      <c r="G227" s="163">
        <f>'INFECTIEUX 3'!G219</f>
        <v>18.75</v>
      </c>
      <c r="H227" s="163">
        <f>'AVIARE 3'!G219</f>
        <v>15.75</v>
      </c>
      <c r="I227" s="163">
        <f>'EQUINE 3'!G219</f>
        <v>13.5</v>
      </c>
      <c r="J227" s="163">
        <f>'CHIRURGIE 3'!G219</f>
        <v>6</v>
      </c>
      <c r="K227" s="163">
        <f>'LEGISLATION 2'!F219</f>
        <v>10</v>
      </c>
      <c r="L227" s="163">
        <f>'HIDAOA 3'!G219</f>
        <v>8.25</v>
      </c>
      <c r="M227" s="163">
        <f>'CLINIQUE 3'!N219</f>
        <v>0</v>
      </c>
      <c r="N227" s="148">
        <f t="shared" si="48"/>
        <v>88</v>
      </c>
      <c r="O227" s="148">
        <f t="shared" si="49"/>
        <v>3.1428571428571428</v>
      </c>
      <c r="P227" s="146" t="str">
        <f t="shared" si="50"/>
        <v>ajournee</v>
      </c>
      <c r="Q227" s="146" t="str">
        <f t="shared" si="51"/>
        <v>juin</v>
      </c>
      <c r="R227" s="146">
        <f t="shared" si="52"/>
        <v>1</v>
      </c>
      <c r="S227" s="146">
        <f t="shared" si="53"/>
        <v>1</v>
      </c>
      <c r="T227" s="146">
        <f t="shared" si="54"/>
        <v>1</v>
      </c>
      <c r="U227" s="146">
        <f t="shared" si="55"/>
        <v>0</v>
      </c>
      <c r="V227" s="146">
        <f t="shared" si="56"/>
        <v>0</v>
      </c>
      <c r="W227" s="146">
        <f t="shared" si="57"/>
        <v>1</v>
      </c>
      <c r="X227" s="146">
        <f t="shared" si="58"/>
        <v>1</v>
      </c>
      <c r="Y227" s="146">
        <f t="shared" si="59"/>
        <v>0</v>
      </c>
      <c r="Z227" s="146">
        <f t="shared" si="60"/>
        <v>1</v>
      </c>
      <c r="AA227" s="17">
        <f t="shared" si="61"/>
        <v>1</v>
      </c>
      <c r="AB227" s="91" t="str">
        <f>'REPRODUCTION 3'!M219</f>
        <v>Juin</v>
      </c>
      <c r="AC227" s="91" t="str">
        <f>'RUMINANTS 3'!M219</f>
        <v>Juin</v>
      </c>
      <c r="AD227" s="91" t="str">
        <f>'TOXICOLOGIE 2'!L219</f>
        <v>Juin</v>
      </c>
      <c r="AE227" s="91" t="str">
        <f>'INFECTIEUX 3'!M219</f>
        <v>Juin</v>
      </c>
      <c r="AF227" s="91" t="str">
        <f>'AVIARE 3'!M219</f>
        <v>Juin</v>
      </c>
      <c r="AG227" s="91" t="str">
        <f>'EQUINE 3'!M219</f>
        <v>Juin</v>
      </c>
      <c r="AH227" s="91" t="str">
        <f>'CHIRURGIE 3'!M219</f>
        <v>Juin</v>
      </c>
      <c r="AI227" s="91" t="str">
        <f>'LEGISLATION 2'!L219</f>
        <v>Juin</v>
      </c>
      <c r="AJ227" s="91" t="str">
        <f>'HIDAOA 3'!M219</f>
        <v>Juin</v>
      </c>
      <c r="AK227" s="91" t="str">
        <f>'CLINIQUE 3'!T219</f>
        <v>Juin</v>
      </c>
    </row>
    <row r="228" spans="1:37">
      <c r="A228" s="146">
        <v>213</v>
      </c>
      <c r="B228" s="113" t="s">
        <v>2654</v>
      </c>
      <c r="C228" s="113" t="s">
        <v>2628</v>
      </c>
      <c r="D228" s="163">
        <f>'REPRODUCTION 3'!G220</f>
        <v>18</v>
      </c>
      <c r="E228" s="163">
        <f>'RUMINANTS 3'!G220</f>
        <v>5.25</v>
      </c>
      <c r="F228" s="163">
        <f>'TOXICOLOGIE 2'!F220</f>
        <v>0</v>
      </c>
      <c r="G228" s="163">
        <f>'INFECTIEUX 3'!G220</f>
        <v>7.5</v>
      </c>
      <c r="H228" s="163">
        <f>'AVIARE 3'!G220</f>
        <v>16.5</v>
      </c>
      <c r="I228" s="163">
        <f>'EQUINE 3'!G220</f>
        <v>9</v>
      </c>
      <c r="J228" s="163">
        <f>'CHIRURGIE 3'!G220</f>
        <v>15</v>
      </c>
      <c r="K228" s="163">
        <f>'LEGISLATION 2'!F220</f>
        <v>28</v>
      </c>
      <c r="L228" s="163">
        <f>'HIDAOA 3'!G220</f>
        <v>15</v>
      </c>
      <c r="M228" s="163">
        <f>'CLINIQUE 3'!N220</f>
        <v>0</v>
      </c>
      <c r="N228" s="148">
        <f t="shared" si="48"/>
        <v>114.25</v>
      </c>
      <c r="O228" s="148">
        <f t="shared" si="49"/>
        <v>4.0803571428571432</v>
      </c>
      <c r="P228" s="146" t="str">
        <f t="shared" si="50"/>
        <v>ajournee</v>
      </c>
      <c r="Q228" s="146" t="str">
        <f t="shared" si="51"/>
        <v>juin</v>
      </c>
      <c r="R228" s="146">
        <f t="shared" si="52"/>
        <v>0</v>
      </c>
      <c r="S228" s="146">
        <f t="shared" si="53"/>
        <v>1</v>
      </c>
      <c r="T228" s="146">
        <f t="shared" si="54"/>
        <v>1</v>
      </c>
      <c r="U228" s="146">
        <f t="shared" si="55"/>
        <v>1</v>
      </c>
      <c r="V228" s="146">
        <f t="shared" si="56"/>
        <v>0</v>
      </c>
      <c r="W228" s="146">
        <f t="shared" si="57"/>
        <v>1</v>
      </c>
      <c r="X228" s="146">
        <f t="shared" si="58"/>
        <v>0</v>
      </c>
      <c r="Y228" s="146">
        <f t="shared" si="59"/>
        <v>0</v>
      </c>
      <c r="Z228" s="146">
        <f t="shared" si="60"/>
        <v>0</v>
      </c>
      <c r="AA228" s="17">
        <f t="shared" si="61"/>
        <v>1</v>
      </c>
      <c r="AB228" s="91" t="str">
        <f>'REPRODUCTION 3'!M220</f>
        <v>Juin</v>
      </c>
      <c r="AC228" s="91" t="str">
        <f>'RUMINANTS 3'!M220</f>
        <v>Juin</v>
      </c>
      <c r="AD228" s="91" t="str">
        <f>'TOXICOLOGIE 2'!L220</f>
        <v>Juin</v>
      </c>
      <c r="AE228" s="91" t="str">
        <f>'INFECTIEUX 3'!M220</f>
        <v>Juin</v>
      </c>
      <c r="AF228" s="91" t="str">
        <f>'AVIARE 3'!M220</f>
        <v>Juin</v>
      </c>
      <c r="AG228" s="91" t="str">
        <f>'EQUINE 3'!M220</f>
        <v>Juin</v>
      </c>
      <c r="AH228" s="91" t="str">
        <f>'CHIRURGIE 3'!M220</f>
        <v>Juin</v>
      </c>
      <c r="AI228" s="91" t="str">
        <f>'LEGISLATION 2'!L220</f>
        <v>Juin</v>
      </c>
      <c r="AJ228" s="91" t="str">
        <f>'HIDAOA 3'!M220</f>
        <v>Juin</v>
      </c>
      <c r="AK228" s="91" t="str">
        <f>'CLINIQUE 3'!T220</f>
        <v>Juin</v>
      </c>
    </row>
    <row r="229" spans="1:37">
      <c r="A229" s="146">
        <v>214</v>
      </c>
      <c r="B229" s="113" t="s">
        <v>1419</v>
      </c>
      <c r="C229" s="113" t="s">
        <v>2453</v>
      </c>
      <c r="D229" s="163">
        <f>'REPRODUCTION 3'!G221</f>
        <v>24</v>
      </c>
      <c r="E229" s="163">
        <f>'RUMINANTS 3'!G221</f>
        <v>9</v>
      </c>
      <c r="F229" s="163">
        <f>'TOXICOLOGIE 2'!F221</f>
        <v>0</v>
      </c>
      <c r="G229" s="163">
        <f>'INFECTIEUX 3'!G221</f>
        <v>18</v>
      </c>
      <c r="H229" s="163">
        <f>'AVIARE 3'!G221</f>
        <v>24</v>
      </c>
      <c r="I229" s="163">
        <f>'EQUINE 3'!G221</f>
        <v>21.75</v>
      </c>
      <c r="J229" s="163">
        <f>'CHIRURGIE 3'!G221</f>
        <v>24</v>
      </c>
      <c r="K229" s="163">
        <f>'LEGISLATION 2'!F221</f>
        <v>30</v>
      </c>
      <c r="L229" s="163">
        <f>'HIDAOA 3'!G221</f>
        <v>21</v>
      </c>
      <c r="M229" s="163">
        <f>'CLINIQUE 3'!N221</f>
        <v>0</v>
      </c>
      <c r="N229" s="148">
        <f t="shared" si="48"/>
        <v>171.75</v>
      </c>
      <c r="O229" s="148">
        <f t="shared" si="49"/>
        <v>6.1339285714285712</v>
      </c>
      <c r="P229" s="146" t="str">
        <f t="shared" si="50"/>
        <v>ajournee</v>
      </c>
      <c r="Q229" s="146" t="str">
        <f t="shared" si="51"/>
        <v>juin</v>
      </c>
      <c r="R229" s="146">
        <f t="shared" si="52"/>
        <v>0</v>
      </c>
      <c r="S229" s="146">
        <f t="shared" si="53"/>
        <v>1</v>
      </c>
      <c r="T229" s="146">
        <f t="shared" si="54"/>
        <v>1</v>
      </c>
      <c r="U229" s="146">
        <f t="shared" si="55"/>
        <v>0</v>
      </c>
      <c r="V229" s="146">
        <f t="shared" si="56"/>
        <v>0</v>
      </c>
      <c r="W229" s="146">
        <f t="shared" si="57"/>
        <v>0</v>
      </c>
      <c r="X229" s="146">
        <f t="shared" si="58"/>
        <v>0</v>
      </c>
      <c r="Y229" s="146">
        <f t="shared" si="59"/>
        <v>0</v>
      </c>
      <c r="Z229" s="146">
        <f t="shared" si="60"/>
        <v>0</v>
      </c>
      <c r="AA229" s="17">
        <f t="shared" si="61"/>
        <v>1</v>
      </c>
      <c r="AB229" s="91" t="str">
        <f>'REPRODUCTION 3'!M221</f>
        <v>Juin</v>
      </c>
      <c r="AC229" s="91" t="str">
        <f>'RUMINANTS 3'!M221</f>
        <v>Juin</v>
      </c>
      <c r="AD229" s="91" t="str">
        <f>'TOXICOLOGIE 2'!L221</f>
        <v>Juin</v>
      </c>
      <c r="AE229" s="91" t="str">
        <f>'INFECTIEUX 3'!M221</f>
        <v>Juin</v>
      </c>
      <c r="AF229" s="91" t="str">
        <f>'AVIARE 3'!M221</f>
        <v>Juin</v>
      </c>
      <c r="AG229" s="91" t="str">
        <f>'EQUINE 3'!M221</f>
        <v>Juin</v>
      </c>
      <c r="AH229" s="91" t="str">
        <f>'CHIRURGIE 3'!M221</f>
        <v>Juin</v>
      </c>
      <c r="AI229" s="91" t="str">
        <f>'LEGISLATION 2'!L221</f>
        <v>Juin</v>
      </c>
      <c r="AJ229" s="91" t="str">
        <f>'HIDAOA 3'!M221</f>
        <v>Juin</v>
      </c>
      <c r="AK229" s="91" t="str">
        <f>'CLINIQUE 3'!T221</f>
        <v>Juin</v>
      </c>
    </row>
    <row r="230" spans="1:37">
      <c r="A230" s="146">
        <v>215</v>
      </c>
      <c r="B230" s="113" t="s">
        <v>2655</v>
      </c>
      <c r="C230" s="113" t="s">
        <v>2656</v>
      </c>
      <c r="D230" s="163">
        <f>'REPRODUCTION 3'!G222</f>
        <v>12</v>
      </c>
      <c r="E230" s="163">
        <f>'RUMINANTS 3'!G222</f>
        <v>14.25</v>
      </c>
      <c r="F230" s="163">
        <f>'TOXICOLOGIE 2'!F222</f>
        <v>0</v>
      </c>
      <c r="G230" s="163">
        <f>'INFECTIEUX 3'!G222</f>
        <v>8.25</v>
      </c>
      <c r="H230" s="163">
        <f>'AVIARE 3'!G222</f>
        <v>24</v>
      </c>
      <c r="I230" s="163">
        <f>'EQUINE 3'!G222</f>
        <v>20.25</v>
      </c>
      <c r="J230" s="163">
        <f>'CHIRURGIE 3'!G222</f>
        <v>21</v>
      </c>
      <c r="K230" s="163">
        <f>'LEGISLATION 2'!F222</f>
        <v>28</v>
      </c>
      <c r="L230" s="163">
        <f>'HIDAOA 3'!G222</f>
        <v>18</v>
      </c>
      <c r="M230" s="163">
        <f>'CLINIQUE 3'!N222</f>
        <v>0</v>
      </c>
      <c r="N230" s="148">
        <f t="shared" si="48"/>
        <v>145.75</v>
      </c>
      <c r="O230" s="148">
        <f t="shared" si="49"/>
        <v>5.2053571428571432</v>
      </c>
      <c r="P230" s="146" t="str">
        <f t="shared" si="50"/>
        <v>ajournee</v>
      </c>
      <c r="Q230" s="146" t="str">
        <f t="shared" si="51"/>
        <v>juin</v>
      </c>
      <c r="R230" s="146">
        <f t="shared" si="52"/>
        <v>1</v>
      </c>
      <c r="S230" s="146">
        <f t="shared" si="53"/>
        <v>1</v>
      </c>
      <c r="T230" s="146">
        <f t="shared" si="54"/>
        <v>1</v>
      </c>
      <c r="U230" s="146">
        <f t="shared" si="55"/>
        <v>1</v>
      </c>
      <c r="V230" s="146">
        <f t="shared" si="56"/>
        <v>0</v>
      </c>
      <c r="W230" s="146">
        <f t="shared" si="57"/>
        <v>0</v>
      </c>
      <c r="X230" s="146">
        <f t="shared" si="58"/>
        <v>0</v>
      </c>
      <c r="Y230" s="146">
        <f t="shared" si="59"/>
        <v>0</v>
      </c>
      <c r="Z230" s="146">
        <f t="shared" si="60"/>
        <v>0</v>
      </c>
      <c r="AA230" s="17">
        <f t="shared" si="61"/>
        <v>1</v>
      </c>
      <c r="AB230" s="91" t="str">
        <f>'REPRODUCTION 3'!M222</f>
        <v>Juin</v>
      </c>
      <c r="AC230" s="91" t="str">
        <f>'RUMINANTS 3'!M222</f>
        <v>Juin</v>
      </c>
      <c r="AD230" s="91" t="str">
        <f>'TOXICOLOGIE 2'!L222</f>
        <v>Juin</v>
      </c>
      <c r="AE230" s="91" t="str">
        <f>'INFECTIEUX 3'!M222</f>
        <v>Juin</v>
      </c>
      <c r="AF230" s="91" t="str">
        <f>'AVIARE 3'!M222</f>
        <v>Juin</v>
      </c>
      <c r="AG230" s="91" t="str">
        <f>'EQUINE 3'!M222</f>
        <v>Juin</v>
      </c>
      <c r="AH230" s="91" t="str">
        <f>'CHIRURGIE 3'!M222</f>
        <v>Juin</v>
      </c>
      <c r="AI230" s="91" t="str">
        <f>'LEGISLATION 2'!L222</f>
        <v>Juin</v>
      </c>
      <c r="AJ230" s="91" t="str">
        <f>'HIDAOA 3'!M222</f>
        <v>Juin</v>
      </c>
      <c r="AK230" s="91" t="str">
        <f>'CLINIQUE 3'!T222</f>
        <v>Juin</v>
      </c>
    </row>
    <row r="231" spans="1:37">
      <c r="A231" s="146">
        <v>216</v>
      </c>
      <c r="B231" s="113" t="s">
        <v>2657</v>
      </c>
      <c r="C231" s="113" t="s">
        <v>2658</v>
      </c>
      <c r="D231" s="163">
        <f>'REPRODUCTION 3'!G223</f>
        <v>11.25</v>
      </c>
      <c r="E231" s="163">
        <f>'RUMINANTS 3'!G223</f>
        <v>9.75</v>
      </c>
      <c r="F231" s="163">
        <f>'TOXICOLOGIE 2'!F223</f>
        <v>0</v>
      </c>
      <c r="G231" s="163">
        <f>'INFECTIEUX 3'!G223</f>
        <v>6</v>
      </c>
      <c r="H231" s="163">
        <f>'AVIARE 3'!G223</f>
        <v>13.5</v>
      </c>
      <c r="I231" s="163">
        <f>'EQUINE 3'!G223</f>
        <v>19.125</v>
      </c>
      <c r="J231" s="163">
        <f>'CHIRURGIE 3'!G223</f>
        <v>22.5</v>
      </c>
      <c r="K231" s="163">
        <f>'LEGISLATION 2'!F223</f>
        <v>28</v>
      </c>
      <c r="L231" s="163">
        <f>'HIDAOA 3'!G223</f>
        <v>28.5</v>
      </c>
      <c r="M231" s="163">
        <f>'CLINIQUE 3'!N223</f>
        <v>0</v>
      </c>
      <c r="N231" s="148">
        <f t="shared" si="48"/>
        <v>138.625</v>
      </c>
      <c r="O231" s="148">
        <f t="shared" si="49"/>
        <v>4.9508928571428568</v>
      </c>
      <c r="P231" s="146" t="str">
        <f t="shared" si="50"/>
        <v>ajournee</v>
      </c>
      <c r="Q231" s="146" t="str">
        <f t="shared" si="51"/>
        <v>juin</v>
      </c>
      <c r="R231" s="146">
        <f t="shared" si="52"/>
        <v>1</v>
      </c>
      <c r="S231" s="146">
        <f t="shared" si="53"/>
        <v>1</v>
      </c>
      <c r="T231" s="146">
        <f t="shared" si="54"/>
        <v>1</v>
      </c>
      <c r="U231" s="146">
        <f t="shared" si="55"/>
        <v>1</v>
      </c>
      <c r="V231" s="146">
        <f t="shared" si="56"/>
        <v>1</v>
      </c>
      <c r="W231" s="146">
        <f t="shared" si="57"/>
        <v>0</v>
      </c>
      <c r="X231" s="146">
        <f t="shared" si="58"/>
        <v>0</v>
      </c>
      <c r="Y231" s="146">
        <f t="shared" si="59"/>
        <v>0</v>
      </c>
      <c r="Z231" s="146">
        <f t="shared" si="60"/>
        <v>0</v>
      </c>
      <c r="AA231" s="17">
        <f t="shared" si="61"/>
        <v>1</v>
      </c>
      <c r="AB231" s="91" t="str">
        <f>'REPRODUCTION 3'!M223</f>
        <v>Juin</v>
      </c>
      <c r="AC231" s="91" t="str">
        <f>'RUMINANTS 3'!M223</f>
        <v>Juin</v>
      </c>
      <c r="AD231" s="91" t="str">
        <f>'TOXICOLOGIE 2'!L223</f>
        <v>Juin</v>
      </c>
      <c r="AE231" s="91" t="str">
        <f>'INFECTIEUX 3'!M223</f>
        <v>Juin</v>
      </c>
      <c r="AF231" s="91" t="str">
        <f>'AVIARE 3'!M223</f>
        <v>Juin</v>
      </c>
      <c r="AG231" s="91" t="str">
        <f>'EQUINE 3'!M223</f>
        <v>Juin</v>
      </c>
      <c r="AH231" s="91" t="str">
        <f>'CHIRURGIE 3'!M223</f>
        <v>Juin</v>
      </c>
      <c r="AI231" s="91" t="str">
        <f>'LEGISLATION 2'!L223</f>
        <v>Juin</v>
      </c>
      <c r="AJ231" s="91" t="str">
        <f>'HIDAOA 3'!M223</f>
        <v>Juin</v>
      </c>
      <c r="AK231" s="91" t="str">
        <f>'CLINIQUE 3'!T223</f>
        <v>Juin</v>
      </c>
    </row>
    <row r="232" spans="1:37">
      <c r="A232" s="146">
        <v>217</v>
      </c>
      <c r="B232" s="113" t="s">
        <v>2659</v>
      </c>
      <c r="C232" s="113" t="s">
        <v>2596</v>
      </c>
      <c r="D232" s="163">
        <f>'REPRODUCTION 3'!G224</f>
        <v>21.75</v>
      </c>
      <c r="E232" s="163">
        <f>'RUMINANTS 3'!G224</f>
        <v>5.25</v>
      </c>
      <c r="F232" s="163">
        <f>'TOXICOLOGIE 2'!F224</f>
        <v>0</v>
      </c>
      <c r="G232" s="163">
        <f>'INFECTIEUX 3'!G224</f>
        <v>3.75</v>
      </c>
      <c r="H232" s="163">
        <f>'AVIARE 3'!G224</f>
        <v>18.75</v>
      </c>
      <c r="I232" s="163">
        <f>'EQUINE 3'!G224</f>
        <v>15</v>
      </c>
      <c r="J232" s="163">
        <f>'CHIRURGIE 3'!G224</f>
        <v>16.5</v>
      </c>
      <c r="K232" s="163">
        <f>'LEGISLATION 2'!F224</f>
        <v>18</v>
      </c>
      <c r="L232" s="163">
        <f>'HIDAOA 3'!G224</f>
        <v>21.75</v>
      </c>
      <c r="M232" s="163">
        <f>'CLINIQUE 3'!N224</f>
        <v>0</v>
      </c>
      <c r="N232" s="148">
        <f t="shared" si="48"/>
        <v>120.75</v>
      </c>
      <c r="O232" s="148">
        <f t="shared" si="49"/>
        <v>4.3125</v>
      </c>
      <c r="P232" s="146" t="str">
        <f t="shared" si="50"/>
        <v>ajournee</v>
      </c>
      <c r="Q232" s="146" t="str">
        <f t="shared" si="51"/>
        <v>juin</v>
      </c>
      <c r="R232" s="146">
        <f t="shared" si="52"/>
        <v>0</v>
      </c>
      <c r="S232" s="146">
        <f t="shared" si="53"/>
        <v>1</v>
      </c>
      <c r="T232" s="146">
        <f t="shared" si="54"/>
        <v>1</v>
      </c>
      <c r="U232" s="146">
        <f t="shared" si="55"/>
        <v>1</v>
      </c>
      <c r="V232" s="146">
        <f t="shared" si="56"/>
        <v>0</v>
      </c>
      <c r="W232" s="146">
        <f t="shared" si="57"/>
        <v>0</v>
      </c>
      <c r="X232" s="146">
        <f t="shared" si="58"/>
        <v>0</v>
      </c>
      <c r="Y232" s="146">
        <f t="shared" si="59"/>
        <v>0</v>
      </c>
      <c r="Z232" s="146">
        <f t="shared" si="60"/>
        <v>0</v>
      </c>
      <c r="AA232" s="17">
        <f t="shared" si="61"/>
        <v>1</v>
      </c>
      <c r="AB232" s="91" t="str">
        <f>'REPRODUCTION 3'!M224</f>
        <v>Juin</v>
      </c>
      <c r="AC232" s="91" t="str">
        <f>'RUMINANTS 3'!M224</f>
        <v>Juin</v>
      </c>
      <c r="AD232" s="91" t="str">
        <f>'TOXICOLOGIE 2'!L224</f>
        <v>Juin</v>
      </c>
      <c r="AE232" s="91" t="str">
        <f>'INFECTIEUX 3'!M224</f>
        <v>Juin</v>
      </c>
      <c r="AF232" s="91" t="str">
        <f>'AVIARE 3'!M224</f>
        <v>Juin</v>
      </c>
      <c r="AG232" s="91" t="str">
        <f>'EQUINE 3'!M224</f>
        <v>Juin</v>
      </c>
      <c r="AH232" s="91" t="str">
        <f>'CHIRURGIE 3'!M224</f>
        <v>Juin</v>
      </c>
      <c r="AI232" s="91" t="str">
        <f>'LEGISLATION 2'!L224</f>
        <v>Juin</v>
      </c>
      <c r="AJ232" s="91" t="str">
        <f>'HIDAOA 3'!M224</f>
        <v>Juin</v>
      </c>
      <c r="AK232" s="91" t="str">
        <f>'CLINIQUE 3'!T224</f>
        <v>Juin</v>
      </c>
    </row>
    <row r="233" spans="1:37">
      <c r="A233" s="146">
        <v>218</v>
      </c>
      <c r="B233" s="113" t="s">
        <v>1435</v>
      </c>
      <c r="C233" s="113" t="s">
        <v>2660</v>
      </c>
      <c r="D233" s="163">
        <f>'REPRODUCTION 3'!G225</f>
        <v>6</v>
      </c>
      <c r="E233" s="163">
        <f>'RUMINANTS 3'!G225</f>
        <v>12.75</v>
      </c>
      <c r="F233" s="163">
        <f>'TOXICOLOGIE 2'!F225</f>
        <v>0</v>
      </c>
      <c r="G233" s="163">
        <f>'INFECTIEUX 3'!G225</f>
        <v>3</v>
      </c>
      <c r="H233" s="163">
        <f>'AVIARE 3'!G225</f>
        <v>17.25</v>
      </c>
      <c r="I233" s="163">
        <f>'EQUINE 3'!G225</f>
        <v>6.75</v>
      </c>
      <c r="J233" s="163">
        <f>'CHIRURGIE 3'!G225</f>
        <v>10.5</v>
      </c>
      <c r="K233" s="163">
        <f>'LEGISLATION 2'!F225</f>
        <v>24</v>
      </c>
      <c r="L233" s="163">
        <f>'HIDAOA 3'!G225</f>
        <v>8.25</v>
      </c>
      <c r="M233" s="163">
        <f>'CLINIQUE 3'!N225</f>
        <v>0</v>
      </c>
      <c r="N233" s="148">
        <f t="shared" si="48"/>
        <v>88.5</v>
      </c>
      <c r="O233" s="148">
        <f t="shared" si="49"/>
        <v>3.1607142857142856</v>
      </c>
      <c r="P233" s="146" t="str">
        <f t="shared" si="50"/>
        <v>ajournee</v>
      </c>
      <c r="Q233" s="146" t="str">
        <f t="shared" si="51"/>
        <v>juin</v>
      </c>
      <c r="R233" s="146">
        <f t="shared" si="52"/>
        <v>1</v>
      </c>
      <c r="S233" s="146">
        <f t="shared" si="53"/>
        <v>1</v>
      </c>
      <c r="T233" s="146">
        <f t="shared" si="54"/>
        <v>1</v>
      </c>
      <c r="U233" s="146">
        <f t="shared" si="55"/>
        <v>1</v>
      </c>
      <c r="V233" s="146">
        <f t="shared" si="56"/>
        <v>0</v>
      </c>
      <c r="W233" s="146">
        <f t="shared" si="57"/>
        <v>1</v>
      </c>
      <c r="X233" s="146">
        <f t="shared" si="58"/>
        <v>1</v>
      </c>
      <c r="Y233" s="146">
        <f t="shared" si="59"/>
        <v>0</v>
      </c>
      <c r="Z233" s="146">
        <f t="shared" si="60"/>
        <v>1</v>
      </c>
      <c r="AA233" s="17">
        <f t="shared" si="61"/>
        <v>1</v>
      </c>
      <c r="AB233" s="91" t="str">
        <f>'REPRODUCTION 3'!M225</f>
        <v>Juin</v>
      </c>
      <c r="AC233" s="91" t="str">
        <f>'RUMINANTS 3'!M225</f>
        <v>Juin</v>
      </c>
      <c r="AD233" s="91" t="str">
        <f>'TOXICOLOGIE 2'!L225</f>
        <v>Juin</v>
      </c>
      <c r="AE233" s="91" t="str">
        <f>'INFECTIEUX 3'!M225</f>
        <v>Juin</v>
      </c>
      <c r="AF233" s="91" t="str">
        <f>'AVIARE 3'!M225</f>
        <v>Juin</v>
      </c>
      <c r="AG233" s="91" t="str">
        <f>'EQUINE 3'!M225</f>
        <v>Juin</v>
      </c>
      <c r="AH233" s="91" t="str">
        <f>'CHIRURGIE 3'!M225</f>
        <v>Juin</v>
      </c>
      <c r="AI233" s="91" t="str">
        <f>'LEGISLATION 2'!L225</f>
        <v>Juin</v>
      </c>
      <c r="AJ233" s="91" t="str">
        <f>'HIDAOA 3'!M225</f>
        <v>Juin</v>
      </c>
      <c r="AK233" s="91" t="str">
        <f>'CLINIQUE 3'!T225</f>
        <v>Juin</v>
      </c>
    </row>
    <row r="234" spans="1:37">
      <c r="A234" s="146">
        <v>219</v>
      </c>
      <c r="B234" s="113" t="s">
        <v>2661</v>
      </c>
      <c r="C234" s="113" t="s">
        <v>2662</v>
      </c>
      <c r="D234" s="163">
        <f>'REPRODUCTION 3'!G226</f>
        <v>25.5</v>
      </c>
      <c r="E234" s="163">
        <f>'RUMINANTS 3'!G226</f>
        <v>10.5</v>
      </c>
      <c r="F234" s="163">
        <f>'TOXICOLOGIE 2'!F226</f>
        <v>0</v>
      </c>
      <c r="G234" s="163">
        <f>'INFECTIEUX 3'!G226</f>
        <v>3.75</v>
      </c>
      <c r="H234" s="163">
        <f>'AVIARE 3'!G226</f>
        <v>16.5</v>
      </c>
      <c r="I234" s="163">
        <f>'EQUINE 3'!G226</f>
        <v>5.25</v>
      </c>
      <c r="J234" s="163">
        <f>'CHIRURGIE 3'!G226</f>
        <v>16.5</v>
      </c>
      <c r="K234" s="163">
        <f>'LEGISLATION 2'!F226</f>
        <v>10</v>
      </c>
      <c r="L234" s="163">
        <f>'HIDAOA 3'!G226</f>
        <v>15</v>
      </c>
      <c r="M234" s="163">
        <f>'CLINIQUE 3'!N226</f>
        <v>0</v>
      </c>
      <c r="N234" s="148">
        <f t="shared" si="48"/>
        <v>103</v>
      </c>
      <c r="O234" s="148">
        <f t="shared" si="49"/>
        <v>3.6785714285714284</v>
      </c>
      <c r="P234" s="146" t="str">
        <f t="shared" si="50"/>
        <v>ajournee</v>
      </c>
      <c r="Q234" s="146" t="str">
        <f t="shared" si="51"/>
        <v>juin</v>
      </c>
      <c r="R234" s="146">
        <f t="shared" si="52"/>
        <v>0</v>
      </c>
      <c r="S234" s="146">
        <f t="shared" si="53"/>
        <v>1</v>
      </c>
      <c r="T234" s="146">
        <f t="shared" si="54"/>
        <v>1</v>
      </c>
      <c r="U234" s="146">
        <f t="shared" si="55"/>
        <v>1</v>
      </c>
      <c r="V234" s="146">
        <f t="shared" si="56"/>
        <v>0</v>
      </c>
      <c r="W234" s="146">
        <f t="shared" si="57"/>
        <v>1</v>
      </c>
      <c r="X234" s="146">
        <f t="shared" si="58"/>
        <v>0</v>
      </c>
      <c r="Y234" s="146">
        <f t="shared" si="59"/>
        <v>0</v>
      </c>
      <c r="Z234" s="146">
        <f t="shared" si="60"/>
        <v>0</v>
      </c>
      <c r="AA234" s="17">
        <f t="shared" si="61"/>
        <v>1</v>
      </c>
      <c r="AB234" s="91" t="str">
        <f>'REPRODUCTION 3'!M226</f>
        <v>Juin</v>
      </c>
      <c r="AC234" s="91" t="str">
        <f>'RUMINANTS 3'!M226</f>
        <v>Juin</v>
      </c>
      <c r="AD234" s="91" t="str">
        <f>'TOXICOLOGIE 2'!L226</f>
        <v>Juin</v>
      </c>
      <c r="AE234" s="91" t="str">
        <f>'INFECTIEUX 3'!M226</f>
        <v>Juin</v>
      </c>
      <c r="AF234" s="91" t="str">
        <f>'AVIARE 3'!M226</f>
        <v>Juin</v>
      </c>
      <c r="AG234" s="91" t="str">
        <f>'EQUINE 3'!M226</f>
        <v>Juin</v>
      </c>
      <c r="AH234" s="91" t="str">
        <f>'CHIRURGIE 3'!M226</f>
        <v>Juin</v>
      </c>
      <c r="AI234" s="91" t="str">
        <f>'LEGISLATION 2'!L226</f>
        <v>Juin</v>
      </c>
      <c r="AJ234" s="91" t="str">
        <f>'HIDAOA 3'!M226</f>
        <v>Juin</v>
      </c>
      <c r="AK234" s="91" t="str">
        <f>'CLINIQUE 3'!T226</f>
        <v>Juin</v>
      </c>
    </row>
    <row r="235" spans="1:37">
      <c r="A235" s="146">
        <v>220</v>
      </c>
      <c r="B235" s="113" t="s">
        <v>1445</v>
      </c>
      <c r="C235" s="113" t="s">
        <v>2663</v>
      </c>
      <c r="D235" s="163">
        <f>'REPRODUCTION 3'!G227</f>
        <v>2.25</v>
      </c>
      <c r="E235" s="163">
        <f>'RUMINANTS 3'!G227</f>
        <v>12</v>
      </c>
      <c r="F235" s="163">
        <f>'TOXICOLOGIE 2'!F227</f>
        <v>0</v>
      </c>
      <c r="G235" s="163">
        <f>'INFECTIEUX 3'!G227</f>
        <v>1.125</v>
      </c>
      <c r="H235" s="163">
        <f>'AVIARE 3'!G227</f>
        <v>12</v>
      </c>
      <c r="I235" s="163">
        <f>'EQUINE 3'!G227</f>
        <v>6</v>
      </c>
      <c r="J235" s="163">
        <f>'CHIRURGIE 3'!G227</f>
        <v>25.5</v>
      </c>
      <c r="K235" s="163">
        <f>'LEGISLATION 2'!F227</f>
        <v>2</v>
      </c>
      <c r="L235" s="163">
        <f>'HIDAOA 3'!G227</f>
        <v>5.25</v>
      </c>
      <c r="M235" s="163">
        <f>'CLINIQUE 3'!N227</f>
        <v>0</v>
      </c>
      <c r="N235" s="148">
        <f t="shared" si="48"/>
        <v>66.125</v>
      </c>
      <c r="O235" s="148">
        <f t="shared" si="49"/>
        <v>2.3616071428571428</v>
      </c>
      <c r="P235" s="146" t="str">
        <f t="shared" si="50"/>
        <v>ajournee</v>
      </c>
      <c r="Q235" s="146" t="str">
        <f t="shared" si="51"/>
        <v>juin</v>
      </c>
      <c r="R235" s="146">
        <f t="shared" si="52"/>
        <v>1</v>
      </c>
      <c r="S235" s="146">
        <f t="shared" si="53"/>
        <v>1</v>
      </c>
      <c r="T235" s="146">
        <f t="shared" si="54"/>
        <v>1</v>
      </c>
      <c r="U235" s="146">
        <f t="shared" si="55"/>
        <v>1</v>
      </c>
      <c r="V235" s="146">
        <f t="shared" si="56"/>
        <v>1</v>
      </c>
      <c r="W235" s="146">
        <f t="shared" si="57"/>
        <v>1</v>
      </c>
      <c r="X235" s="146">
        <f t="shared" si="58"/>
        <v>0</v>
      </c>
      <c r="Y235" s="146">
        <f t="shared" si="59"/>
        <v>1</v>
      </c>
      <c r="Z235" s="146">
        <f t="shared" si="60"/>
        <v>1</v>
      </c>
      <c r="AA235" s="17">
        <f t="shared" si="61"/>
        <v>1</v>
      </c>
      <c r="AB235" s="91" t="str">
        <f>'REPRODUCTION 3'!M227</f>
        <v>Juin</v>
      </c>
      <c r="AC235" s="91" t="str">
        <f>'RUMINANTS 3'!M227</f>
        <v>Juin</v>
      </c>
      <c r="AD235" s="91" t="str">
        <f>'TOXICOLOGIE 2'!L227</f>
        <v>Juin</v>
      </c>
      <c r="AE235" s="91" t="str">
        <f>'INFECTIEUX 3'!M227</f>
        <v>Juin</v>
      </c>
      <c r="AF235" s="91" t="str">
        <f>'AVIARE 3'!M227</f>
        <v>Juin</v>
      </c>
      <c r="AG235" s="91" t="str">
        <f>'EQUINE 3'!M227</f>
        <v>Juin</v>
      </c>
      <c r="AH235" s="91" t="str">
        <f>'CHIRURGIE 3'!M227</f>
        <v>Juin</v>
      </c>
      <c r="AI235" s="91" t="str">
        <f>'LEGISLATION 2'!L227</f>
        <v>Juin</v>
      </c>
      <c r="AJ235" s="91" t="str">
        <f>'HIDAOA 3'!M227</f>
        <v>Juin</v>
      </c>
      <c r="AK235" s="91" t="str">
        <f>'CLINIQUE 3'!T227</f>
        <v>Juin</v>
      </c>
    </row>
    <row r="236" spans="1:37">
      <c r="A236" s="146">
        <v>221</v>
      </c>
      <c r="B236" s="113" t="s">
        <v>1449</v>
      </c>
      <c r="C236" s="113" t="s">
        <v>2447</v>
      </c>
      <c r="D236" s="163">
        <f>'REPRODUCTION 3'!G228</f>
        <v>4.5</v>
      </c>
      <c r="E236" s="163">
        <f>'RUMINANTS 3'!G228</f>
        <v>9.75</v>
      </c>
      <c r="F236" s="163">
        <f>'TOXICOLOGIE 2'!F228</f>
        <v>0</v>
      </c>
      <c r="G236" s="163">
        <f>'INFECTIEUX 3'!G228</f>
        <v>1.125</v>
      </c>
      <c r="H236" s="163">
        <f>'AVIARE 3'!G228</f>
        <v>11.25</v>
      </c>
      <c r="I236" s="163">
        <f>'EQUINE 3'!G228</f>
        <v>8.25</v>
      </c>
      <c r="J236" s="163">
        <f>'CHIRURGIE 3'!G228</f>
        <v>6</v>
      </c>
      <c r="K236" s="163">
        <f>'LEGISLATION 2'!F228</f>
        <v>2</v>
      </c>
      <c r="L236" s="163">
        <f>'HIDAOA 3'!G228</f>
        <v>6</v>
      </c>
      <c r="M236" s="163">
        <f>'CLINIQUE 3'!N228</f>
        <v>0</v>
      </c>
      <c r="N236" s="148">
        <f t="shared" si="48"/>
        <v>48.875</v>
      </c>
      <c r="O236" s="148">
        <f t="shared" si="49"/>
        <v>1.7455357142857142</v>
      </c>
      <c r="P236" s="146" t="str">
        <f t="shared" si="50"/>
        <v>ajournee</v>
      </c>
      <c r="Q236" s="146" t="str">
        <f t="shared" si="51"/>
        <v>juin</v>
      </c>
      <c r="R236" s="146">
        <f t="shared" si="52"/>
        <v>1</v>
      </c>
      <c r="S236" s="146">
        <f t="shared" si="53"/>
        <v>1</v>
      </c>
      <c r="T236" s="146">
        <f t="shared" si="54"/>
        <v>1</v>
      </c>
      <c r="U236" s="146">
        <f t="shared" si="55"/>
        <v>1</v>
      </c>
      <c r="V236" s="146">
        <f t="shared" si="56"/>
        <v>1</v>
      </c>
      <c r="W236" s="146">
        <f t="shared" si="57"/>
        <v>1</v>
      </c>
      <c r="X236" s="146">
        <f t="shared" si="58"/>
        <v>1</v>
      </c>
      <c r="Y236" s="146">
        <f t="shared" si="59"/>
        <v>1</v>
      </c>
      <c r="Z236" s="146">
        <f t="shared" si="60"/>
        <v>1</v>
      </c>
      <c r="AA236" s="17">
        <f t="shared" si="61"/>
        <v>1</v>
      </c>
      <c r="AB236" s="91" t="str">
        <f>'REPRODUCTION 3'!M228</f>
        <v>Juin</v>
      </c>
      <c r="AC236" s="91" t="str">
        <f>'RUMINANTS 3'!M228</f>
        <v>Juin</v>
      </c>
      <c r="AD236" s="91" t="str">
        <f>'TOXICOLOGIE 2'!L228</f>
        <v>Juin</v>
      </c>
      <c r="AE236" s="91" t="str">
        <f>'INFECTIEUX 3'!M228</f>
        <v>Juin</v>
      </c>
      <c r="AF236" s="91" t="str">
        <f>'AVIARE 3'!M228</f>
        <v>Juin</v>
      </c>
      <c r="AG236" s="91" t="str">
        <f>'EQUINE 3'!M228</f>
        <v>Juin</v>
      </c>
      <c r="AH236" s="91" t="str">
        <f>'CHIRURGIE 3'!M228</f>
        <v>Juin</v>
      </c>
      <c r="AI236" s="91" t="str">
        <f>'LEGISLATION 2'!L228</f>
        <v>Juin</v>
      </c>
      <c r="AJ236" s="91" t="str">
        <f>'HIDAOA 3'!M228</f>
        <v>Juin</v>
      </c>
      <c r="AK236" s="91" t="str">
        <f>'CLINIQUE 3'!T228</f>
        <v>Juin</v>
      </c>
    </row>
    <row r="237" spans="1:37">
      <c r="A237" s="146">
        <v>222</v>
      </c>
      <c r="B237" s="113" t="s">
        <v>1453</v>
      </c>
      <c r="C237" s="113" t="s">
        <v>2664</v>
      </c>
      <c r="D237" s="163">
        <f>'REPRODUCTION 3'!G229</f>
        <v>24.75</v>
      </c>
      <c r="E237" s="163">
        <f>'RUMINANTS 3'!G229</f>
        <v>9</v>
      </c>
      <c r="F237" s="163">
        <f>'TOXICOLOGIE 2'!F229</f>
        <v>0</v>
      </c>
      <c r="G237" s="163">
        <f>'INFECTIEUX 3'!G229</f>
        <v>7.5</v>
      </c>
      <c r="H237" s="163">
        <f>'AVIARE 3'!G229</f>
        <v>16.5</v>
      </c>
      <c r="I237" s="163">
        <f>'EQUINE 3'!G229</f>
        <v>16.5</v>
      </c>
      <c r="J237" s="163">
        <f>'CHIRURGIE 3'!G229</f>
        <v>18</v>
      </c>
      <c r="K237" s="163">
        <f>'LEGISLATION 2'!F229</f>
        <v>26</v>
      </c>
      <c r="L237" s="163">
        <f>'HIDAOA 3'!G229</f>
        <v>27</v>
      </c>
      <c r="M237" s="163">
        <f>'CLINIQUE 3'!N229</f>
        <v>0</v>
      </c>
      <c r="N237" s="148">
        <f t="shared" si="48"/>
        <v>145.25</v>
      </c>
      <c r="O237" s="148">
        <f t="shared" si="49"/>
        <v>5.1875</v>
      </c>
      <c r="P237" s="146" t="str">
        <f t="shared" si="50"/>
        <v>ajournee</v>
      </c>
      <c r="Q237" s="146" t="str">
        <f t="shared" si="51"/>
        <v>juin</v>
      </c>
      <c r="R237" s="146">
        <f t="shared" si="52"/>
        <v>0</v>
      </c>
      <c r="S237" s="146">
        <f t="shared" si="53"/>
        <v>1</v>
      </c>
      <c r="T237" s="146">
        <f t="shared" si="54"/>
        <v>1</v>
      </c>
      <c r="U237" s="146">
        <f t="shared" si="55"/>
        <v>1</v>
      </c>
      <c r="V237" s="146">
        <f t="shared" si="56"/>
        <v>0</v>
      </c>
      <c r="W237" s="146">
        <f t="shared" si="57"/>
        <v>0</v>
      </c>
      <c r="X237" s="146">
        <f t="shared" si="58"/>
        <v>0</v>
      </c>
      <c r="Y237" s="146">
        <f t="shared" si="59"/>
        <v>0</v>
      </c>
      <c r="Z237" s="146">
        <f t="shared" si="60"/>
        <v>0</v>
      </c>
      <c r="AA237" s="17">
        <f t="shared" si="61"/>
        <v>1</v>
      </c>
      <c r="AB237" s="91" t="str">
        <f>'REPRODUCTION 3'!M229</f>
        <v>Juin</v>
      </c>
      <c r="AC237" s="91" t="str">
        <f>'RUMINANTS 3'!M229</f>
        <v>Juin</v>
      </c>
      <c r="AD237" s="91" t="str">
        <f>'TOXICOLOGIE 2'!L229</f>
        <v>Juin</v>
      </c>
      <c r="AE237" s="91" t="str">
        <f>'INFECTIEUX 3'!M229</f>
        <v>Juin</v>
      </c>
      <c r="AF237" s="91" t="str">
        <f>'AVIARE 3'!M229</f>
        <v>Juin</v>
      </c>
      <c r="AG237" s="91" t="str">
        <f>'EQUINE 3'!M229</f>
        <v>Juin</v>
      </c>
      <c r="AH237" s="91" t="str">
        <f>'CHIRURGIE 3'!M229</f>
        <v>Juin</v>
      </c>
      <c r="AI237" s="91" t="str">
        <f>'LEGISLATION 2'!L229</f>
        <v>Juin</v>
      </c>
      <c r="AJ237" s="91" t="str">
        <f>'HIDAOA 3'!M229</f>
        <v>Juin</v>
      </c>
      <c r="AK237" s="91" t="str">
        <f>'CLINIQUE 3'!T229</f>
        <v>Juin</v>
      </c>
    </row>
    <row r="238" spans="1:37">
      <c r="A238" s="146">
        <v>223</v>
      </c>
      <c r="B238" s="113" t="s">
        <v>1456</v>
      </c>
      <c r="C238" s="113" t="s">
        <v>2636</v>
      </c>
      <c r="D238" s="163">
        <f>'REPRODUCTION 3'!G230</f>
        <v>28.5</v>
      </c>
      <c r="E238" s="163">
        <f>'RUMINANTS 3'!G230</f>
        <v>6.75</v>
      </c>
      <c r="F238" s="163">
        <f>'TOXICOLOGIE 2'!F230</f>
        <v>0</v>
      </c>
      <c r="G238" s="163">
        <f>'INFECTIEUX 3'!G230</f>
        <v>13.5</v>
      </c>
      <c r="H238" s="163">
        <f>'AVIARE 3'!G230</f>
        <v>18.75</v>
      </c>
      <c r="I238" s="163">
        <f>'EQUINE 3'!G230</f>
        <v>11.625</v>
      </c>
      <c r="J238" s="163">
        <f>'CHIRURGIE 3'!G230</f>
        <v>21</v>
      </c>
      <c r="K238" s="163">
        <f>'LEGISLATION 2'!F230</f>
        <v>26</v>
      </c>
      <c r="L238" s="163">
        <f>'HIDAOA 3'!G230</f>
        <v>22.5</v>
      </c>
      <c r="M238" s="163">
        <f>'CLINIQUE 3'!N230</f>
        <v>0</v>
      </c>
      <c r="N238" s="148">
        <f t="shared" si="48"/>
        <v>148.625</v>
      </c>
      <c r="O238" s="148">
        <f t="shared" si="49"/>
        <v>5.3080357142857144</v>
      </c>
      <c r="P238" s="146" t="str">
        <f t="shared" si="50"/>
        <v>ajournee</v>
      </c>
      <c r="Q238" s="146" t="str">
        <f t="shared" si="51"/>
        <v>juin</v>
      </c>
      <c r="R238" s="146">
        <f t="shared" si="52"/>
        <v>0</v>
      </c>
      <c r="S238" s="146">
        <f t="shared" si="53"/>
        <v>1</v>
      </c>
      <c r="T238" s="146">
        <f t="shared" si="54"/>
        <v>1</v>
      </c>
      <c r="U238" s="146">
        <f t="shared" si="55"/>
        <v>1</v>
      </c>
      <c r="V238" s="146">
        <f t="shared" si="56"/>
        <v>0</v>
      </c>
      <c r="W238" s="146">
        <f t="shared" si="57"/>
        <v>1</v>
      </c>
      <c r="X238" s="146">
        <f t="shared" si="58"/>
        <v>0</v>
      </c>
      <c r="Y238" s="146">
        <f t="shared" si="59"/>
        <v>0</v>
      </c>
      <c r="Z238" s="146">
        <f t="shared" si="60"/>
        <v>0</v>
      </c>
      <c r="AA238" s="17">
        <f t="shared" si="61"/>
        <v>1</v>
      </c>
      <c r="AB238" s="91" t="str">
        <f>'REPRODUCTION 3'!M230</f>
        <v>Juin</v>
      </c>
      <c r="AC238" s="91" t="str">
        <f>'RUMINANTS 3'!M230</f>
        <v>Juin</v>
      </c>
      <c r="AD238" s="91" t="str">
        <f>'TOXICOLOGIE 2'!L230</f>
        <v>Juin</v>
      </c>
      <c r="AE238" s="91" t="str">
        <f>'INFECTIEUX 3'!M230</f>
        <v>Juin</v>
      </c>
      <c r="AF238" s="91" t="str">
        <f>'AVIARE 3'!M230</f>
        <v>Juin</v>
      </c>
      <c r="AG238" s="91" t="str">
        <f>'EQUINE 3'!M230</f>
        <v>Juin</v>
      </c>
      <c r="AH238" s="91" t="str">
        <f>'CHIRURGIE 3'!M230</f>
        <v>Juin</v>
      </c>
      <c r="AI238" s="91" t="str">
        <f>'LEGISLATION 2'!L230</f>
        <v>Juin</v>
      </c>
      <c r="AJ238" s="91" t="str">
        <f>'HIDAOA 3'!M230</f>
        <v>Juin</v>
      </c>
      <c r="AK238" s="91" t="str">
        <f>'CLINIQUE 3'!T230</f>
        <v>Juin</v>
      </c>
    </row>
    <row r="239" spans="1:37">
      <c r="A239" s="146">
        <v>224</v>
      </c>
      <c r="B239" s="113" t="s">
        <v>1461</v>
      </c>
      <c r="C239" s="113" t="s">
        <v>2665</v>
      </c>
      <c r="D239" s="163">
        <f>'REPRODUCTION 3'!G231</f>
        <v>9</v>
      </c>
      <c r="E239" s="163">
        <f>'RUMINANTS 3'!G231</f>
        <v>5.25</v>
      </c>
      <c r="F239" s="163">
        <f>'TOXICOLOGIE 2'!F231</f>
        <v>0</v>
      </c>
      <c r="G239" s="163">
        <f>'INFECTIEUX 3'!G231</f>
        <v>2.25</v>
      </c>
      <c r="H239" s="163">
        <f>'AVIARE 3'!G231</f>
        <v>13.5</v>
      </c>
      <c r="I239" s="163">
        <f>'EQUINE 3'!G231</f>
        <v>7.5</v>
      </c>
      <c r="J239" s="163">
        <f>'CHIRURGIE 3'!G231</f>
        <v>16.5</v>
      </c>
      <c r="K239" s="163">
        <f>'LEGISLATION 2'!F231</f>
        <v>20</v>
      </c>
      <c r="L239" s="163">
        <f>'HIDAOA 3'!G231</f>
        <v>8.25</v>
      </c>
      <c r="M239" s="163">
        <f>'CLINIQUE 3'!N231</f>
        <v>0</v>
      </c>
      <c r="N239" s="148">
        <f t="shared" si="48"/>
        <v>82.25</v>
      </c>
      <c r="O239" s="148">
        <f t="shared" si="49"/>
        <v>2.9375</v>
      </c>
      <c r="P239" s="146" t="str">
        <f t="shared" si="50"/>
        <v>ajournee</v>
      </c>
      <c r="Q239" s="146" t="str">
        <f t="shared" si="51"/>
        <v>juin</v>
      </c>
      <c r="R239" s="146">
        <f t="shared" si="52"/>
        <v>1</v>
      </c>
      <c r="S239" s="146">
        <f t="shared" si="53"/>
        <v>1</v>
      </c>
      <c r="T239" s="146">
        <f t="shared" si="54"/>
        <v>1</v>
      </c>
      <c r="U239" s="146">
        <f t="shared" si="55"/>
        <v>1</v>
      </c>
      <c r="V239" s="146">
        <f t="shared" si="56"/>
        <v>1</v>
      </c>
      <c r="W239" s="146">
        <f t="shared" si="57"/>
        <v>1</v>
      </c>
      <c r="X239" s="146">
        <f t="shared" si="58"/>
        <v>0</v>
      </c>
      <c r="Y239" s="146">
        <f t="shared" si="59"/>
        <v>0</v>
      </c>
      <c r="Z239" s="146">
        <f t="shared" si="60"/>
        <v>1</v>
      </c>
      <c r="AA239" s="17">
        <f t="shared" si="61"/>
        <v>1</v>
      </c>
      <c r="AB239" s="91" t="str">
        <f>'REPRODUCTION 3'!M231</f>
        <v>Juin</v>
      </c>
      <c r="AC239" s="91" t="str">
        <f>'RUMINANTS 3'!M231</f>
        <v>Juin</v>
      </c>
      <c r="AD239" s="91" t="str">
        <f>'TOXICOLOGIE 2'!L231</f>
        <v>Juin</v>
      </c>
      <c r="AE239" s="91" t="str">
        <f>'INFECTIEUX 3'!M231</f>
        <v>Juin</v>
      </c>
      <c r="AF239" s="91" t="str">
        <f>'AVIARE 3'!M231</f>
        <v>Juin</v>
      </c>
      <c r="AG239" s="91" t="str">
        <f>'EQUINE 3'!M231</f>
        <v>Juin</v>
      </c>
      <c r="AH239" s="91" t="str">
        <f>'CHIRURGIE 3'!M231</f>
        <v>Juin</v>
      </c>
      <c r="AI239" s="91" t="str">
        <f>'LEGISLATION 2'!L231</f>
        <v>Juin</v>
      </c>
      <c r="AJ239" s="91" t="str">
        <f>'HIDAOA 3'!M231</f>
        <v>Juin</v>
      </c>
      <c r="AK239" s="91" t="str">
        <f>'CLINIQUE 3'!T231</f>
        <v>Juin</v>
      </c>
    </row>
    <row r="240" spans="1:37">
      <c r="A240" s="146">
        <v>225</v>
      </c>
      <c r="B240" s="113" t="s">
        <v>2666</v>
      </c>
      <c r="C240" s="113" t="s">
        <v>2667</v>
      </c>
      <c r="D240" s="163">
        <f>'REPRODUCTION 3'!G232</f>
        <v>9</v>
      </c>
      <c r="E240" s="163">
        <f>'RUMINANTS 3'!G232</f>
        <v>6.75</v>
      </c>
      <c r="F240" s="163">
        <f>'TOXICOLOGIE 2'!F232</f>
        <v>0</v>
      </c>
      <c r="G240" s="163">
        <f>'INFECTIEUX 3'!G232</f>
        <v>6</v>
      </c>
      <c r="H240" s="163">
        <f>'AVIARE 3'!G232</f>
        <v>12.75</v>
      </c>
      <c r="I240" s="163">
        <f>'EQUINE 3'!G232</f>
        <v>1.5</v>
      </c>
      <c r="J240" s="163">
        <f>'CHIRURGIE 3'!G232</f>
        <v>1.5</v>
      </c>
      <c r="K240" s="163">
        <f>'LEGISLATION 2'!F232</f>
        <v>10</v>
      </c>
      <c r="L240" s="163">
        <f>'HIDAOA 3'!G232</f>
        <v>6.75</v>
      </c>
      <c r="M240" s="163">
        <f>'CLINIQUE 3'!N232</f>
        <v>0</v>
      </c>
      <c r="N240" s="148">
        <f t="shared" si="48"/>
        <v>54.25</v>
      </c>
      <c r="O240" s="148">
        <f t="shared" si="49"/>
        <v>1.9375</v>
      </c>
      <c r="P240" s="146" t="str">
        <f t="shared" si="50"/>
        <v>ajournee</v>
      </c>
      <c r="Q240" s="146" t="str">
        <f t="shared" si="51"/>
        <v>juin</v>
      </c>
      <c r="R240" s="146">
        <f t="shared" si="52"/>
        <v>1</v>
      </c>
      <c r="S240" s="146">
        <f t="shared" si="53"/>
        <v>1</v>
      </c>
      <c r="T240" s="146">
        <f t="shared" si="54"/>
        <v>1</v>
      </c>
      <c r="U240" s="146">
        <f t="shared" si="55"/>
        <v>1</v>
      </c>
      <c r="V240" s="146">
        <f t="shared" si="56"/>
        <v>1</v>
      </c>
      <c r="W240" s="146">
        <f t="shared" si="57"/>
        <v>1</v>
      </c>
      <c r="X240" s="146">
        <f t="shared" si="58"/>
        <v>1</v>
      </c>
      <c r="Y240" s="146">
        <f t="shared" si="59"/>
        <v>0</v>
      </c>
      <c r="Z240" s="146">
        <f t="shared" si="60"/>
        <v>1</v>
      </c>
      <c r="AA240" s="17">
        <f t="shared" si="61"/>
        <v>1</v>
      </c>
      <c r="AB240" s="91" t="str">
        <f>'REPRODUCTION 3'!M232</f>
        <v>Juin</v>
      </c>
      <c r="AC240" s="91" t="str">
        <f>'RUMINANTS 3'!M232</f>
        <v>Juin</v>
      </c>
      <c r="AD240" s="91" t="str">
        <f>'TOXICOLOGIE 2'!L232</f>
        <v>Juin</v>
      </c>
      <c r="AE240" s="91" t="str">
        <f>'INFECTIEUX 3'!M232</f>
        <v>Juin</v>
      </c>
      <c r="AF240" s="91" t="str">
        <f>'AVIARE 3'!M232</f>
        <v>Juin</v>
      </c>
      <c r="AG240" s="91" t="str">
        <f>'EQUINE 3'!M232</f>
        <v>Juin</v>
      </c>
      <c r="AH240" s="91" t="str">
        <f>'CHIRURGIE 3'!M232</f>
        <v>Juin</v>
      </c>
      <c r="AI240" s="91" t="str">
        <f>'LEGISLATION 2'!L232</f>
        <v>Juin</v>
      </c>
      <c r="AJ240" s="91" t="str">
        <f>'HIDAOA 3'!M232</f>
        <v>Juin</v>
      </c>
      <c r="AK240" s="91" t="str">
        <f>'CLINIQUE 3'!T232</f>
        <v>Juin</v>
      </c>
    </row>
    <row r="241" spans="1:37">
      <c r="A241" s="146">
        <v>226</v>
      </c>
      <c r="B241" s="113" t="s">
        <v>256</v>
      </c>
      <c r="C241" s="113" t="s">
        <v>2668</v>
      </c>
      <c r="D241" s="163">
        <f>'REPRODUCTION 3'!G233</f>
        <v>9.75</v>
      </c>
      <c r="E241" s="163">
        <f>'RUMINANTS 3'!G233</f>
        <v>8.25</v>
      </c>
      <c r="F241" s="163">
        <f>'TOXICOLOGIE 2'!F233</f>
        <v>0</v>
      </c>
      <c r="G241" s="163">
        <f>'INFECTIEUX 3'!G233</f>
        <v>0.375</v>
      </c>
      <c r="H241" s="163">
        <f>'AVIARE 3'!G233</f>
        <v>14.25</v>
      </c>
      <c r="I241" s="163">
        <f>'EQUINE 3'!G233</f>
        <v>10.5</v>
      </c>
      <c r="J241" s="163">
        <f>'CHIRURGIE 3'!G233</f>
        <v>12</v>
      </c>
      <c r="K241" s="163">
        <f>'LEGISLATION 2'!F233</f>
        <v>8</v>
      </c>
      <c r="L241" s="163">
        <f>'HIDAOA 3'!G233</f>
        <v>16.5</v>
      </c>
      <c r="M241" s="163">
        <f>'CLINIQUE 3'!N233</f>
        <v>0</v>
      </c>
      <c r="N241" s="148">
        <f t="shared" si="48"/>
        <v>79.625</v>
      </c>
      <c r="O241" s="148">
        <f t="shared" si="49"/>
        <v>2.84375</v>
      </c>
      <c r="P241" s="146" t="str">
        <f t="shared" si="50"/>
        <v>ajournee</v>
      </c>
      <c r="Q241" s="146" t="str">
        <f t="shared" si="51"/>
        <v>juin</v>
      </c>
      <c r="R241" s="146">
        <f t="shared" si="52"/>
        <v>1</v>
      </c>
      <c r="S241" s="146">
        <f t="shared" si="53"/>
        <v>1</v>
      </c>
      <c r="T241" s="146">
        <f t="shared" si="54"/>
        <v>1</v>
      </c>
      <c r="U241" s="146">
        <f t="shared" si="55"/>
        <v>1</v>
      </c>
      <c r="V241" s="146">
        <f t="shared" si="56"/>
        <v>1</v>
      </c>
      <c r="W241" s="146">
        <f t="shared" si="57"/>
        <v>1</v>
      </c>
      <c r="X241" s="146">
        <f t="shared" si="58"/>
        <v>1</v>
      </c>
      <c r="Y241" s="146">
        <f t="shared" si="59"/>
        <v>1</v>
      </c>
      <c r="Z241" s="146">
        <f t="shared" si="60"/>
        <v>0</v>
      </c>
      <c r="AA241" s="17">
        <f t="shared" si="61"/>
        <v>1</v>
      </c>
      <c r="AB241" s="91" t="str">
        <f>'REPRODUCTION 3'!M233</f>
        <v>Juin</v>
      </c>
      <c r="AC241" s="91" t="str">
        <f>'RUMINANTS 3'!M233</f>
        <v>Juin</v>
      </c>
      <c r="AD241" s="91" t="str">
        <f>'TOXICOLOGIE 2'!L233</f>
        <v>Juin</v>
      </c>
      <c r="AE241" s="91" t="str">
        <f>'INFECTIEUX 3'!M233</f>
        <v>Juin</v>
      </c>
      <c r="AF241" s="91" t="str">
        <f>'AVIARE 3'!M233</f>
        <v>Juin</v>
      </c>
      <c r="AG241" s="91" t="str">
        <f>'EQUINE 3'!M233</f>
        <v>Juin</v>
      </c>
      <c r="AH241" s="91" t="str">
        <f>'CHIRURGIE 3'!M233</f>
        <v>Juin</v>
      </c>
      <c r="AI241" s="91" t="str">
        <f>'LEGISLATION 2'!L233</f>
        <v>Juin</v>
      </c>
      <c r="AJ241" s="91" t="str">
        <f>'HIDAOA 3'!M233</f>
        <v>Juin</v>
      </c>
      <c r="AK241" s="91" t="str">
        <f>'CLINIQUE 3'!T233</f>
        <v>Juin</v>
      </c>
    </row>
    <row r="242" spans="1:37">
      <c r="A242" s="146">
        <v>227</v>
      </c>
      <c r="B242" s="113" t="s">
        <v>2669</v>
      </c>
      <c r="C242" s="113" t="s">
        <v>2670</v>
      </c>
      <c r="D242" s="163">
        <f>'REPRODUCTION 3'!G234</f>
        <v>18.75</v>
      </c>
      <c r="E242" s="163">
        <f>'RUMINANTS 3'!G234</f>
        <v>10.5</v>
      </c>
      <c r="F242" s="163">
        <f>'TOXICOLOGIE 2'!F234</f>
        <v>0</v>
      </c>
      <c r="G242" s="163">
        <f>'INFECTIEUX 3'!G234</f>
        <v>10.5</v>
      </c>
      <c r="H242" s="163">
        <f>'AVIARE 3'!G234</f>
        <v>18.75</v>
      </c>
      <c r="I242" s="163">
        <f>'EQUINE 3'!G234</f>
        <v>18</v>
      </c>
      <c r="J242" s="163">
        <f>'CHIRURGIE 3'!G234</f>
        <v>21</v>
      </c>
      <c r="K242" s="163">
        <f>'LEGISLATION 2'!F234</f>
        <v>18</v>
      </c>
      <c r="L242" s="163">
        <f>'HIDAOA 3'!G234</f>
        <v>26.625</v>
      </c>
      <c r="M242" s="163">
        <f>'CLINIQUE 3'!N234</f>
        <v>0</v>
      </c>
      <c r="N242" s="148">
        <f t="shared" si="48"/>
        <v>142.125</v>
      </c>
      <c r="O242" s="148">
        <f t="shared" si="49"/>
        <v>5.0758928571428568</v>
      </c>
      <c r="P242" s="146" t="str">
        <f t="shared" si="50"/>
        <v>ajournee</v>
      </c>
      <c r="Q242" s="146" t="str">
        <f t="shared" si="51"/>
        <v>juin</v>
      </c>
      <c r="R242" s="146">
        <f t="shared" si="52"/>
        <v>0</v>
      </c>
      <c r="S242" s="146">
        <f t="shared" si="53"/>
        <v>1</v>
      </c>
      <c r="T242" s="146">
        <f t="shared" si="54"/>
        <v>1</v>
      </c>
      <c r="U242" s="146">
        <f t="shared" si="55"/>
        <v>1</v>
      </c>
      <c r="V242" s="146">
        <f t="shared" si="56"/>
        <v>0</v>
      </c>
      <c r="W242" s="146">
        <f t="shared" si="57"/>
        <v>0</v>
      </c>
      <c r="X242" s="146">
        <f t="shared" si="58"/>
        <v>0</v>
      </c>
      <c r="Y242" s="146">
        <f t="shared" si="59"/>
        <v>0</v>
      </c>
      <c r="Z242" s="146">
        <f t="shared" si="60"/>
        <v>0</v>
      </c>
      <c r="AA242" s="17">
        <f t="shared" si="61"/>
        <v>1</v>
      </c>
      <c r="AB242" s="91" t="str">
        <f>'REPRODUCTION 3'!M234</f>
        <v>Juin</v>
      </c>
      <c r="AC242" s="91" t="str">
        <f>'RUMINANTS 3'!M234</f>
        <v>Juin</v>
      </c>
      <c r="AD242" s="91" t="str">
        <f>'TOXICOLOGIE 2'!L234</f>
        <v>Juin</v>
      </c>
      <c r="AE242" s="91" t="str">
        <f>'INFECTIEUX 3'!M234</f>
        <v>Juin</v>
      </c>
      <c r="AF242" s="91" t="str">
        <f>'AVIARE 3'!M234</f>
        <v>Juin</v>
      </c>
      <c r="AG242" s="91" t="str">
        <f>'EQUINE 3'!M234</f>
        <v>Juin</v>
      </c>
      <c r="AH242" s="91" t="str">
        <f>'CHIRURGIE 3'!M234</f>
        <v>Juin</v>
      </c>
      <c r="AI242" s="91" t="str">
        <f>'LEGISLATION 2'!L234</f>
        <v>Juin</v>
      </c>
      <c r="AJ242" s="91" t="str">
        <f>'HIDAOA 3'!M234</f>
        <v>Juin</v>
      </c>
      <c r="AK242" s="91" t="str">
        <f>'CLINIQUE 3'!T234</f>
        <v>Juin</v>
      </c>
    </row>
    <row r="243" spans="1:37">
      <c r="A243" s="146">
        <v>228</v>
      </c>
      <c r="B243" s="113" t="s">
        <v>1480</v>
      </c>
      <c r="C243" s="113" t="s">
        <v>2671</v>
      </c>
      <c r="D243" s="163">
        <f>'REPRODUCTION 3'!G235</f>
        <v>10.5</v>
      </c>
      <c r="E243" s="163">
        <f>'RUMINANTS 3'!G235</f>
        <v>7.5</v>
      </c>
      <c r="F243" s="163">
        <f>'TOXICOLOGIE 2'!F235</f>
        <v>0</v>
      </c>
      <c r="G243" s="163">
        <f>'INFECTIEUX 3'!G235</f>
        <v>6.375</v>
      </c>
      <c r="H243" s="163">
        <f>'AVIARE 3'!G235</f>
        <v>18</v>
      </c>
      <c r="I243" s="163">
        <f>'EQUINE 3'!G235</f>
        <v>19.5</v>
      </c>
      <c r="J243" s="163">
        <f>'CHIRURGIE 3'!G235</f>
        <v>21</v>
      </c>
      <c r="K243" s="163">
        <f>'LEGISLATION 2'!F235</f>
        <v>22</v>
      </c>
      <c r="L243" s="163">
        <f>'HIDAOA 3'!G235</f>
        <v>13.5</v>
      </c>
      <c r="M243" s="163">
        <f>'CLINIQUE 3'!N235</f>
        <v>0</v>
      </c>
      <c r="N243" s="148">
        <f t="shared" si="48"/>
        <v>118.375</v>
      </c>
      <c r="O243" s="148">
        <f t="shared" si="49"/>
        <v>4.2276785714285712</v>
      </c>
      <c r="P243" s="146" t="str">
        <f t="shared" si="50"/>
        <v>ajournee</v>
      </c>
      <c r="Q243" s="146" t="str">
        <f t="shared" si="51"/>
        <v>juin</v>
      </c>
      <c r="R243" s="146">
        <f t="shared" si="52"/>
        <v>1</v>
      </c>
      <c r="S243" s="146">
        <f t="shared" si="53"/>
        <v>1</v>
      </c>
      <c r="T243" s="146">
        <f t="shared" si="54"/>
        <v>1</v>
      </c>
      <c r="U243" s="146">
        <f t="shared" si="55"/>
        <v>1</v>
      </c>
      <c r="V243" s="146">
        <f t="shared" si="56"/>
        <v>0</v>
      </c>
      <c r="W243" s="146">
        <f t="shared" si="57"/>
        <v>0</v>
      </c>
      <c r="X243" s="146">
        <f t="shared" si="58"/>
        <v>0</v>
      </c>
      <c r="Y243" s="146">
        <f t="shared" si="59"/>
        <v>0</v>
      </c>
      <c r="Z243" s="146">
        <f t="shared" si="60"/>
        <v>1</v>
      </c>
      <c r="AA243" s="17">
        <f t="shared" si="61"/>
        <v>1</v>
      </c>
      <c r="AB243" s="91" t="str">
        <f>'REPRODUCTION 3'!M235</f>
        <v>Juin</v>
      </c>
      <c r="AC243" s="91" t="str">
        <f>'RUMINANTS 3'!M235</f>
        <v>Juin</v>
      </c>
      <c r="AD243" s="91" t="str">
        <f>'TOXICOLOGIE 2'!L235</f>
        <v>Juin</v>
      </c>
      <c r="AE243" s="91" t="str">
        <f>'INFECTIEUX 3'!M235</f>
        <v>Juin</v>
      </c>
      <c r="AF243" s="91" t="str">
        <f>'AVIARE 3'!M235</f>
        <v>Juin</v>
      </c>
      <c r="AG243" s="91" t="str">
        <f>'EQUINE 3'!M235</f>
        <v>Juin</v>
      </c>
      <c r="AH243" s="91" t="str">
        <f>'CHIRURGIE 3'!M235</f>
        <v>Juin</v>
      </c>
      <c r="AI243" s="91" t="str">
        <f>'LEGISLATION 2'!L235</f>
        <v>Juin</v>
      </c>
      <c r="AJ243" s="91" t="str">
        <f>'HIDAOA 3'!M235</f>
        <v>Juin</v>
      </c>
      <c r="AK243" s="91" t="str">
        <f>'CLINIQUE 3'!T235</f>
        <v>Juin</v>
      </c>
    </row>
    <row r="244" spans="1:37">
      <c r="A244" s="146">
        <v>229</v>
      </c>
      <c r="B244" s="113" t="s">
        <v>2672</v>
      </c>
      <c r="C244" s="113" t="s">
        <v>2636</v>
      </c>
      <c r="D244" s="163">
        <f>'REPRODUCTION 3'!G236</f>
        <v>26.25</v>
      </c>
      <c r="E244" s="163">
        <f>'RUMINANTS 3'!G236</f>
        <v>4.5</v>
      </c>
      <c r="F244" s="163">
        <f>'TOXICOLOGIE 2'!F236</f>
        <v>0</v>
      </c>
      <c r="G244" s="163">
        <f>'INFECTIEUX 3'!G236</f>
        <v>0.75</v>
      </c>
      <c r="H244" s="163">
        <f>'AVIARE 3'!G236</f>
        <v>17.25</v>
      </c>
      <c r="I244" s="163">
        <f>'EQUINE 3'!G236</f>
        <v>9.75</v>
      </c>
      <c r="J244" s="163">
        <f>'CHIRURGIE 3'!G236</f>
        <v>19.5</v>
      </c>
      <c r="K244" s="163">
        <f>'LEGISLATION 2'!F236</f>
        <v>28</v>
      </c>
      <c r="L244" s="163">
        <f>'HIDAOA 3'!G236</f>
        <v>12.75</v>
      </c>
      <c r="M244" s="163">
        <f>'CLINIQUE 3'!N236</f>
        <v>0</v>
      </c>
      <c r="N244" s="148">
        <f t="shared" si="48"/>
        <v>118.75</v>
      </c>
      <c r="O244" s="148">
        <f t="shared" si="49"/>
        <v>4.2410714285714288</v>
      </c>
      <c r="P244" s="146" t="str">
        <f t="shared" si="50"/>
        <v>ajournee</v>
      </c>
      <c r="Q244" s="146" t="str">
        <f t="shared" si="51"/>
        <v>juin</v>
      </c>
      <c r="R244" s="146">
        <f t="shared" si="52"/>
        <v>0</v>
      </c>
      <c r="S244" s="146">
        <f t="shared" si="53"/>
        <v>1</v>
      </c>
      <c r="T244" s="146">
        <f t="shared" si="54"/>
        <v>1</v>
      </c>
      <c r="U244" s="146">
        <f t="shared" si="55"/>
        <v>1</v>
      </c>
      <c r="V244" s="146">
        <f t="shared" si="56"/>
        <v>0</v>
      </c>
      <c r="W244" s="146">
        <f t="shared" si="57"/>
        <v>1</v>
      </c>
      <c r="X244" s="146">
        <f t="shared" si="58"/>
        <v>0</v>
      </c>
      <c r="Y244" s="146">
        <f t="shared" si="59"/>
        <v>0</v>
      </c>
      <c r="Z244" s="146">
        <f t="shared" si="60"/>
        <v>1</v>
      </c>
      <c r="AA244" s="17">
        <f t="shared" si="61"/>
        <v>1</v>
      </c>
      <c r="AB244" s="91" t="str">
        <f>'REPRODUCTION 3'!M236</f>
        <v>Juin</v>
      </c>
      <c r="AC244" s="91" t="str">
        <f>'RUMINANTS 3'!M236</f>
        <v>Juin</v>
      </c>
      <c r="AD244" s="91" t="str">
        <f>'TOXICOLOGIE 2'!L236</f>
        <v>Juin</v>
      </c>
      <c r="AE244" s="91" t="str">
        <f>'INFECTIEUX 3'!M236</f>
        <v>Juin</v>
      </c>
      <c r="AF244" s="91" t="str">
        <f>'AVIARE 3'!M236</f>
        <v>Juin</v>
      </c>
      <c r="AG244" s="91" t="str">
        <f>'EQUINE 3'!M236</f>
        <v>Juin</v>
      </c>
      <c r="AH244" s="91" t="str">
        <f>'CHIRURGIE 3'!M236</f>
        <v>Juin</v>
      </c>
      <c r="AI244" s="91" t="str">
        <f>'LEGISLATION 2'!L236</f>
        <v>Juin</v>
      </c>
      <c r="AJ244" s="91" t="str">
        <f>'HIDAOA 3'!M236</f>
        <v>Juin</v>
      </c>
      <c r="AK244" s="91" t="str">
        <f>'CLINIQUE 3'!T236</f>
        <v>Juin</v>
      </c>
    </row>
    <row r="245" spans="1:37">
      <c r="A245" s="146">
        <v>230</v>
      </c>
      <c r="B245" s="113" t="s">
        <v>2673</v>
      </c>
      <c r="C245" s="113" t="s">
        <v>2674</v>
      </c>
      <c r="D245" s="163">
        <f>'REPRODUCTION 3'!G237</f>
        <v>14.25</v>
      </c>
      <c r="E245" s="163">
        <f>'RUMINANTS 3'!G237</f>
        <v>3.75</v>
      </c>
      <c r="F245" s="163">
        <f>'TOXICOLOGIE 2'!F237</f>
        <v>0</v>
      </c>
      <c r="G245" s="163">
        <f>'INFECTIEUX 3'!G237</f>
        <v>3</v>
      </c>
      <c r="H245" s="163">
        <f>'AVIARE 3'!G237</f>
        <v>18.75</v>
      </c>
      <c r="I245" s="163">
        <f>'EQUINE 3'!G237</f>
        <v>6.75</v>
      </c>
      <c r="J245" s="163">
        <f>'CHIRURGIE 3'!G237</f>
        <v>18</v>
      </c>
      <c r="K245" s="163">
        <f>'LEGISLATION 2'!F237</f>
        <v>20</v>
      </c>
      <c r="L245" s="163">
        <f>'HIDAOA 3'!G237</f>
        <v>15</v>
      </c>
      <c r="M245" s="163">
        <f>'CLINIQUE 3'!N237</f>
        <v>0</v>
      </c>
      <c r="N245" s="148">
        <f t="shared" si="48"/>
        <v>99.5</v>
      </c>
      <c r="O245" s="148">
        <f t="shared" si="49"/>
        <v>3.5535714285714284</v>
      </c>
      <c r="P245" s="146" t="str">
        <f t="shared" si="50"/>
        <v>ajournee</v>
      </c>
      <c r="Q245" s="146" t="str">
        <f t="shared" si="51"/>
        <v>juin</v>
      </c>
      <c r="R245" s="165">
        <f t="shared" si="52"/>
        <v>1</v>
      </c>
      <c r="S245" s="165">
        <f t="shared" si="53"/>
        <v>1</v>
      </c>
      <c r="T245" s="146">
        <f t="shared" si="54"/>
        <v>1</v>
      </c>
      <c r="U245" s="165">
        <f t="shared" si="55"/>
        <v>1</v>
      </c>
      <c r="V245" s="165">
        <f t="shared" si="56"/>
        <v>0</v>
      </c>
      <c r="W245" s="165">
        <f t="shared" si="57"/>
        <v>1</v>
      </c>
      <c r="X245" s="165">
        <f t="shared" si="58"/>
        <v>0</v>
      </c>
      <c r="Y245" s="146">
        <f t="shared" si="59"/>
        <v>0</v>
      </c>
      <c r="Z245" s="165">
        <f t="shared" si="60"/>
        <v>0</v>
      </c>
      <c r="AA245" s="140">
        <f t="shared" si="61"/>
        <v>1</v>
      </c>
      <c r="AB245" s="141" t="str">
        <f>'REPRODUCTION 3'!M237</f>
        <v>Juin</v>
      </c>
      <c r="AC245" s="141" t="str">
        <f>'RUMINANTS 3'!M237</f>
        <v>Juin</v>
      </c>
      <c r="AD245" s="141" t="str">
        <f>'TOXICOLOGIE 2'!L237</f>
        <v>Juin</v>
      </c>
      <c r="AE245" s="141" t="str">
        <f>'INFECTIEUX 3'!M237</f>
        <v>Juin</v>
      </c>
      <c r="AF245" s="141" t="str">
        <f>'AVIARE 3'!M237</f>
        <v>Juin</v>
      </c>
      <c r="AG245" s="141" t="str">
        <f>'EQUINE 3'!M237</f>
        <v>Juin</v>
      </c>
      <c r="AH245" s="91" t="str">
        <f>'CHIRURGIE 3'!M237</f>
        <v>Juin</v>
      </c>
      <c r="AI245" s="141" t="str">
        <f>'LEGISLATION 2'!L237</f>
        <v>Juin</v>
      </c>
      <c r="AJ245" s="141" t="str">
        <f>'HIDAOA 3'!M237</f>
        <v>Juin</v>
      </c>
      <c r="AK245" s="141" t="str">
        <f>'CLINIQUE 3'!T237</f>
        <v>Juin</v>
      </c>
    </row>
    <row r="246" spans="1:37">
      <c r="A246" s="146">
        <v>231</v>
      </c>
      <c r="B246" s="113" t="s">
        <v>1496</v>
      </c>
      <c r="C246" s="113" t="s">
        <v>2462</v>
      </c>
      <c r="D246" s="163">
        <f>'REPRODUCTION 3'!G238</f>
        <v>9</v>
      </c>
      <c r="E246" s="163">
        <f>'RUMINANTS 3'!G238</f>
        <v>7.5</v>
      </c>
      <c r="F246" s="163">
        <f>'TOXICOLOGIE 2'!F238</f>
        <v>0</v>
      </c>
      <c r="G246" s="163">
        <f>'INFECTIEUX 3'!G238</f>
        <v>2.25</v>
      </c>
      <c r="H246" s="163">
        <f>'AVIARE 3'!G238</f>
        <v>14.25</v>
      </c>
      <c r="I246" s="163">
        <f>'EQUINE 3'!G238</f>
        <v>16.125</v>
      </c>
      <c r="J246" s="163">
        <f>'CHIRURGIE 3'!G238</f>
        <v>16.5</v>
      </c>
      <c r="K246" s="163">
        <f>'LEGISLATION 2'!F238</f>
        <v>24</v>
      </c>
      <c r="L246" s="163">
        <f>'HIDAOA 3'!G238</f>
        <v>7.5</v>
      </c>
      <c r="M246" s="163">
        <f>'CLINIQUE 3'!N238</f>
        <v>0</v>
      </c>
      <c r="N246" s="148">
        <f t="shared" si="48"/>
        <v>97.125</v>
      </c>
      <c r="O246" s="148">
        <f t="shared" si="49"/>
        <v>3.46875</v>
      </c>
      <c r="P246" s="146" t="str">
        <f t="shared" si="50"/>
        <v>ajournee</v>
      </c>
      <c r="Q246" s="146" t="str">
        <f t="shared" si="51"/>
        <v>juin</v>
      </c>
      <c r="R246" s="146">
        <f t="shared" si="52"/>
        <v>1</v>
      </c>
      <c r="S246" s="146">
        <f t="shared" si="53"/>
        <v>1</v>
      </c>
      <c r="T246" s="146">
        <f t="shared" si="54"/>
        <v>1</v>
      </c>
      <c r="U246" s="146">
        <f t="shared" si="55"/>
        <v>1</v>
      </c>
      <c r="V246" s="146">
        <f t="shared" si="56"/>
        <v>1</v>
      </c>
      <c r="W246" s="146">
        <f t="shared" si="57"/>
        <v>0</v>
      </c>
      <c r="X246" s="146">
        <f t="shared" si="58"/>
        <v>0</v>
      </c>
      <c r="Y246" s="146">
        <f t="shared" si="59"/>
        <v>0</v>
      </c>
      <c r="Z246" s="146">
        <f t="shared" si="60"/>
        <v>1</v>
      </c>
      <c r="AA246" s="17">
        <f t="shared" si="61"/>
        <v>1</v>
      </c>
      <c r="AB246" s="91" t="str">
        <f>'REPRODUCTION 3'!M238</f>
        <v>Juin</v>
      </c>
      <c r="AC246" s="91" t="str">
        <f>'RUMINANTS 3'!M238</f>
        <v>Juin</v>
      </c>
      <c r="AD246" s="91" t="str">
        <f>'TOXICOLOGIE 2'!L238</f>
        <v>Juin</v>
      </c>
      <c r="AE246" s="91" t="str">
        <f>'INFECTIEUX 3'!M238</f>
        <v>Juin</v>
      </c>
      <c r="AF246" s="91" t="str">
        <f>'AVIARE 3'!M238</f>
        <v>Juin</v>
      </c>
      <c r="AG246" s="91" t="str">
        <f>'EQUINE 3'!M238</f>
        <v>Juin</v>
      </c>
      <c r="AH246" s="91" t="str">
        <f>'CHIRURGIE 3'!M238</f>
        <v>Juin</v>
      </c>
      <c r="AI246" s="91" t="str">
        <f>'LEGISLATION 2'!L238</f>
        <v>Juin</v>
      </c>
      <c r="AJ246" s="91" t="str">
        <f>'HIDAOA 3'!M238</f>
        <v>Juin</v>
      </c>
      <c r="AK246" s="91" t="str">
        <f>'CLINIQUE 3'!T238</f>
        <v>Juin</v>
      </c>
    </row>
    <row r="247" spans="1:37" s="134" customFormat="1">
      <c r="A247" s="146">
        <v>232</v>
      </c>
      <c r="B247" s="113" t="s">
        <v>2675</v>
      </c>
      <c r="C247" s="113" t="s">
        <v>2676</v>
      </c>
      <c r="D247" s="163">
        <f>'REPRODUCTION 3'!G239</f>
        <v>22.5</v>
      </c>
      <c r="E247" s="163">
        <f>'RUMINANTS 3'!G239</f>
        <v>6</v>
      </c>
      <c r="F247" s="163">
        <f>'TOXICOLOGIE 2'!F239</f>
        <v>0</v>
      </c>
      <c r="G247" s="163">
        <f>'INFECTIEUX 3'!G239</f>
        <v>1.125</v>
      </c>
      <c r="H247" s="163">
        <f>'AVIARE 3'!G239</f>
        <v>15</v>
      </c>
      <c r="I247" s="163">
        <f>'EQUINE 3'!G239</f>
        <v>10.5</v>
      </c>
      <c r="J247" s="163">
        <f>'CHIRURGIE 3'!G239</f>
        <v>13.5</v>
      </c>
      <c r="K247" s="163">
        <f>'LEGISLATION 2'!F239</f>
        <v>20</v>
      </c>
      <c r="L247" s="163">
        <f>'HIDAOA 3'!G239</f>
        <v>12.75</v>
      </c>
      <c r="M247" s="163">
        <f>'CLINIQUE 3'!N239</f>
        <v>0</v>
      </c>
      <c r="N247" s="148">
        <f t="shared" si="48"/>
        <v>101.375</v>
      </c>
      <c r="O247" s="148">
        <f t="shared" si="49"/>
        <v>3.6205357142857144</v>
      </c>
      <c r="P247" s="146" t="str">
        <f t="shared" si="50"/>
        <v>ajournee</v>
      </c>
      <c r="Q247" s="146" t="str">
        <f t="shared" si="51"/>
        <v>juin</v>
      </c>
      <c r="R247" s="146">
        <f t="shared" si="52"/>
        <v>0</v>
      </c>
      <c r="S247" s="146">
        <f t="shared" si="53"/>
        <v>1</v>
      </c>
      <c r="T247" s="146">
        <f t="shared" si="54"/>
        <v>1</v>
      </c>
      <c r="U247" s="146">
        <f t="shared" si="55"/>
        <v>1</v>
      </c>
      <c r="V247" s="146">
        <f t="shared" si="56"/>
        <v>0</v>
      </c>
      <c r="W247" s="146">
        <f t="shared" si="57"/>
        <v>1</v>
      </c>
      <c r="X247" s="146">
        <f t="shared" si="58"/>
        <v>1</v>
      </c>
      <c r="Y247" s="146">
        <f t="shared" si="59"/>
        <v>0</v>
      </c>
      <c r="Z247" s="146">
        <f t="shared" si="60"/>
        <v>1</v>
      </c>
      <c r="AA247" s="17">
        <f t="shared" si="61"/>
        <v>1</v>
      </c>
      <c r="AB247" s="91" t="str">
        <f>'REPRODUCTION 3'!M239</f>
        <v>Juin</v>
      </c>
      <c r="AC247" s="91" t="str">
        <f>'RUMINANTS 3'!M239</f>
        <v>Juin</v>
      </c>
      <c r="AD247" s="91" t="str">
        <f>'TOXICOLOGIE 2'!L239</f>
        <v>Juin</v>
      </c>
      <c r="AE247" s="91" t="str">
        <f>'INFECTIEUX 3'!M239</f>
        <v>Juin</v>
      </c>
      <c r="AF247" s="91" t="str">
        <f>'AVIARE 3'!M239</f>
        <v>Juin</v>
      </c>
      <c r="AG247" s="91" t="str">
        <f>'EQUINE 3'!M239</f>
        <v>Juin</v>
      </c>
      <c r="AH247" s="91" t="str">
        <f>'CHIRURGIE 3'!M239</f>
        <v>Juin</v>
      </c>
      <c r="AI247" s="91" t="str">
        <f>'LEGISLATION 2'!L239</f>
        <v>Juin</v>
      </c>
      <c r="AJ247" s="91" t="str">
        <f>'HIDAOA 3'!M239</f>
        <v>Juin</v>
      </c>
      <c r="AK247" s="91" t="str">
        <f>'CLINIQUE 3'!T239</f>
        <v>Juin</v>
      </c>
    </row>
    <row r="248" spans="1:37">
      <c r="A248" s="146">
        <v>233</v>
      </c>
      <c r="B248" s="113" t="s">
        <v>1489</v>
      </c>
      <c r="C248" s="113" t="s">
        <v>2481</v>
      </c>
      <c r="D248" s="163">
        <f>'REPRODUCTION 3'!G240</f>
        <v>15.75</v>
      </c>
      <c r="E248" s="163">
        <f>'RUMINANTS 3'!G240</f>
        <v>8.25</v>
      </c>
      <c r="F248" s="163">
        <f>'TOXICOLOGIE 2'!F240</f>
        <v>0</v>
      </c>
      <c r="G248" s="163">
        <f>'INFECTIEUX 3'!G240</f>
        <v>2.25</v>
      </c>
      <c r="H248" s="163">
        <f>'AVIARE 3'!G240</f>
        <v>14.25</v>
      </c>
      <c r="I248" s="163">
        <f>'EQUINE 3'!G240</f>
        <v>7.5</v>
      </c>
      <c r="J248" s="163">
        <f>'CHIRURGIE 3'!G240</f>
        <v>15</v>
      </c>
      <c r="K248" s="163">
        <f>'LEGISLATION 2'!F240</f>
        <v>4</v>
      </c>
      <c r="L248" s="163">
        <f>'HIDAOA 3'!G240</f>
        <v>9.75</v>
      </c>
      <c r="M248" s="163">
        <f>'CLINIQUE 3'!N240</f>
        <v>0</v>
      </c>
      <c r="N248" s="148">
        <f t="shared" si="48"/>
        <v>76.75</v>
      </c>
      <c r="O248" s="148">
        <f t="shared" si="49"/>
        <v>2.7410714285714284</v>
      </c>
      <c r="P248" s="146" t="str">
        <f t="shared" si="50"/>
        <v>ajournee</v>
      </c>
      <c r="Q248" s="146" t="str">
        <f t="shared" si="51"/>
        <v>juin</v>
      </c>
      <c r="R248" s="146">
        <f t="shared" si="52"/>
        <v>0</v>
      </c>
      <c r="S248" s="146">
        <f t="shared" si="53"/>
        <v>1</v>
      </c>
      <c r="T248" s="146">
        <f t="shared" si="54"/>
        <v>1</v>
      </c>
      <c r="U248" s="146">
        <f t="shared" si="55"/>
        <v>1</v>
      </c>
      <c r="V248" s="146">
        <f t="shared" si="56"/>
        <v>1</v>
      </c>
      <c r="W248" s="146">
        <f t="shared" si="57"/>
        <v>1</v>
      </c>
      <c r="X248" s="146">
        <f t="shared" si="58"/>
        <v>0</v>
      </c>
      <c r="Y248" s="146">
        <f t="shared" si="59"/>
        <v>1</v>
      </c>
      <c r="Z248" s="146">
        <f t="shared" si="60"/>
        <v>1</v>
      </c>
      <c r="AA248" s="17">
        <f t="shared" si="61"/>
        <v>1</v>
      </c>
      <c r="AB248" s="91" t="str">
        <f>'REPRODUCTION 3'!M240</f>
        <v>Juin</v>
      </c>
      <c r="AC248" s="91" t="str">
        <f>'RUMINANTS 3'!M240</f>
        <v>Juin</v>
      </c>
      <c r="AD248" s="91" t="str">
        <f>'TOXICOLOGIE 2'!L240</f>
        <v>Juin</v>
      </c>
      <c r="AE248" s="91" t="str">
        <f>'INFECTIEUX 3'!M240</f>
        <v>Juin</v>
      </c>
      <c r="AF248" s="91" t="str">
        <f>'AVIARE 3'!M240</f>
        <v>Juin</v>
      </c>
      <c r="AG248" s="91" t="str">
        <f>'EQUINE 3'!M240</f>
        <v>Juin</v>
      </c>
      <c r="AH248" s="91" t="str">
        <f>'CHIRURGIE 3'!M240</f>
        <v>Juin</v>
      </c>
      <c r="AI248" s="91" t="str">
        <f>'LEGISLATION 2'!L240</f>
        <v>Juin</v>
      </c>
      <c r="AJ248" s="91" t="str">
        <f>'HIDAOA 3'!M240</f>
        <v>Juin</v>
      </c>
      <c r="AK248" s="91" t="str">
        <f>'CLINIQUE 3'!T240</f>
        <v>Juin</v>
      </c>
    </row>
    <row r="249" spans="1:37">
      <c r="A249" s="146">
        <v>234</v>
      </c>
      <c r="B249" s="113" t="s">
        <v>2677</v>
      </c>
      <c r="C249" s="113" t="s">
        <v>2678</v>
      </c>
      <c r="D249" s="163">
        <f>'REPRODUCTION 3'!G241</f>
        <v>15.75</v>
      </c>
      <c r="E249" s="163">
        <f>'RUMINANTS 3'!G241</f>
        <v>8.25</v>
      </c>
      <c r="F249" s="163">
        <f>'TOXICOLOGIE 2'!F241</f>
        <v>0</v>
      </c>
      <c r="G249" s="163">
        <f>'INFECTIEUX 3'!G241</f>
        <v>7.5</v>
      </c>
      <c r="H249" s="163">
        <f>'AVIARE 3'!G241</f>
        <v>21</v>
      </c>
      <c r="I249" s="163">
        <f>'EQUINE 3'!G241</f>
        <v>8.25</v>
      </c>
      <c r="J249" s="163">
        <f>'CHIRURGIE 3'!G241</f>
        <v>19.5</v>
      </c>
      <c r="K249" s="163">
        <f>'LEGISLATION 2'!F241</f>
        <v>26</v>
      </c>
      <c r="L249" s="163">
        <f>'HIDAOA 3'!G241</f>
        <v>18.75</v>
      </c>
      <c r="M249" s="163">
        <f>'CLINIQUE 3'!N241</f>
        <v>0</v>
      </c>
      <c r="N249" s="148">
        <f t="shared" si="48"/>
        <v>125</v>
      </c>
      <c r="O249" s="148">
        <f t="shared" si="49"/>
        <v>4.4642857142857144</v>
      </c>
      <c r="P249" s="146" t="str">
        <f t="shared" si="50"/>
        <v>ajournee</v>
      </c>
      <c r="Q249" s="146" t="str">
        <f t="shared" si="51"/>
        <v>juin</v>
      </c>
      <c r="R249" s="146">
        <f t="shared" si="52"/>
        <v>0</v>
      </c>
      <c r="S249" s="146">
        <f t="shared" si="53"/>
        <v>1</v>
      </c>
      <c r="T249" s="146">
        <f t="shared" si="54"/>
        <v>1</v>
      </c>
      <c r="U249" s="146">
        <f t="shared" si="55"/>
        <v>1</v>
      </c>
      <c r="V249" s="146">
        <f t="shared" si="56"/>
        <v>0</v>
      </c>
      <c r="W249" s="146">
        <f t="shared" si="57"/>
        <v>1</v>
      </c>
      <c r="X249" s="146">
        <f t="shared" si="58"/>
        <v>0</v>
      </c>
      <c r="Y249" s="146">
        <f t="shared" si="59"/>
        <v>0</v>
      </c>
      <c r="Z249" s="146">
        <f t="shared" si="60"/>
        <v>0</v>
      </c>
      <c r="AA249" s="17">
        <f t="shared" si="61"/>
        <v>1</v>
      </c>
      <c r="AB249" s="91" t="str">
        <f>'REPRODUCTION 3'!M241</f>
        <v>Juin</v>
      </c>
      <c r="AC249" s="91" t="str">
        <f>'RUMINANTS 3'!M241</f>
        <v>Juin</v>
      </c>
      <c r="AD249" s="91" t="str">
        <f>'TOXICOLOGIE 2'!L241</f>
        <v>Juin</v>
      </c>
      <c r="AE249" s="91" t="str">
        <f>'INFECTIEUX 3'!M241</f>
        <v>Juin</v>
      </c>
      <c r="AF249" s="91" t="str">
        <f>'AVIARE 3'!M241</f>
        <v>Juin</v>
      </c>
      <c r="AG249" s="91" t="str">
        <f>'EQUINE 3'!M241</f>
        <v>Juin</v>
      </c>
      <c r="AH249" s="91" t="str">
        <f>'CHIRURGIE 3'!M241</f>
        <v>Juin</v>
      </c>
      <c r="AI249" s="91" t="str">
        <f>'LEGISLATION 2'!L241</f>
        <v>Juin</v>
      </c>
      <c r="AJ249" s="91" t="str">
        <f>'HIDAOA 3'!M241</f>
        <v>Juin</v>
      </c>
      <c r="AK249" s="91" t="str">
        <f>'CLINIQUE 3'!T241</f>
        <v>Juin</v>
      </c>
    </row>
    <row r="250" spans="1:37">
      <c r="A250" s="146">
        <v>235</v>
      </c>
      <c r="B250" s="113" t="s">
        <v>1509</v>
      </c>
      <c r="C250" s="113" t="s">
        <v>2449</v>
      </c>
      <c r="D250" s="163">
        <f>'REPRODUCTION 3'!G242</f>
        <v>25.5</v>
      </c>
      <c r="E250" s="163">
        <f>'RUMINANTS 3'!G242</f>
        <v>17.25</v>
      </c>
      <c r="F250" s="163">
        <f>'TOXICOLOGIE 2'!F242</f>
        <v>0</v>
      </c>
      <c r="G250" s="163">
        <f>'INFECTIEUX 3'!G242</f>
        <v>20.25</v>
      </c>
      <c r="H250" s="163">
        <f>'AVIARE 3'!G242</f>
        <v>21</v>
      </c>
      <c r="I250" s="163">
        <f>'EQUINE 3'!G242</f>
        <v>26.25</v>
      </c>
      <c r="J250" s="163">
        <f>'CHIRURGIE 3'!G242</f>
        <v>22.5</v>
      </c>
      <c r="K250" s="163">
        <f>'LEGISLATION 2'!F242</f>
        <v>28</v>
      </c>
      <c r="L250" s="163">
        <f>'HIDAOA 3'!G242</f>
        <v>30</v>
      </c>
      <c r="M250" s="163">
        <f>'CLINIQUE 3'!N242</f>
        <v>0</v>
      </c>
      <c r="N250" s="148">
        <f t="shared" si="48"/>
        <v>190.75</v>
      </c>
      <c r="O250" s="148">
        <f t="shared" si="49"/>
        <v>6.8125</v>
      </c>
      <c r="P250" s="146" t="str">
        <f t="shared" si="50"/>
        <v>ajournee</v>
      </c>
      <c r="Q250" s="146" t="str">
        <f t="shared" si="51"/>
        <v>juin</v>
      </c>
      <c r="R250" s="146">
        <f t="shared" si="52"/>
        <v>0</v>
      </c>
      <c r="S250" s="146">
        <f t="shared" si="53"/>
        <v>0</v>
      </c>
      <c r="T250" s="146">
        <f t="shared" si="54"/>
        <v>1</v>
      </c>
      <c r="U250" s="146">
        <f t="shared" si="55"/>
        <v>0</v>
      </c>
      <c r="V250" s="146">
        <f t="shared" si="56"/>
        <v>0</v>
      </c>
      <c r="W250" s="146">
        <f t="shared" si="57"/>
        <v>0</v>
      </c>
      <c r="X250" s="146">
        <f t="shared" si="58"/>
        <v>0</v>
      </c>
      <c r="Y250" s="146">
        <f t="shared" si="59"/>
        <v>0</v>
      </c>
      <c r="Z250" s="146">
        <f t="shared" si="60"/>
        <v>0</v>
      </c>
      <c r="AA250" s="17">
        <f t="shared" si="61"/>
        <v>1</v>
      </c>
      <c r="AB250" s="91" t="str">
        <f>'REPRODUCTION 3'!M242</f>
        <v>Juin</v>
      </c>
      <c r="AC250" s="91" t="str">
        <f>'RUMINANTS 3'!M242</f>
        <v>Juin</v>
      </c>
      <c r="AD250" s="91" t="str">
        <f>'TOXICOLOGIE 2'!L242</f>
        <v>Juin</v>
      </c>
      <c r="AE250" s="91" t="str">
        <f>'INFECTIEUX 3'!M242</f>
        <v>Juin</v>
      </c>
      <c r="AF250" s="91" t="str">
        <f>'AVIARE 3'!M242</f>
        <v>Juin</v>
      </c>
      <c r="AG250" s="91" t="str">
        <f>'EQUINE 3'!M242</f>
        <v>Juin</v>
      </c>
      <c r="AH250" s="91" t="str">
        <f>'CHIRURGIE 3'!M242</f>
        <v>Juin</v>
      </c>
      <c r="AI250" s="91" t="str">
        <f>'LEGISLATION 2'!L242</f>
        <v>Juin</v>
      </c>
      <c r="AJ250" s="91" t="str">
        <f>'HIDAOA 3'!M242</f>
        <v>Juin</v>
      </c>
      <c r="AK250" s="91" t="str">
        <f>'CLINIQUE 3'!T242</f>
        <v>Juin</v>
      </c>
    </row>
    <row r="251" spans="1:37">
      <c r="A251" s="146">
        <v>236</v>
      </c>
      <c r="B251" s="113" t="s">
        <v>2679</v>
      </c>
      <c r="C251" s="113" t="s">
        <v>2416</v>
      </c>
      <c r="D251" s="163">
        <f>'REPRODUCTION 3'!G243</f>
        <v>10.5</v>
      </c>
      <c r="E251" s="163">
        <f>'RUMINANTS 3'!G243</f>
        <v>12.75</v>
      </c>
      <c r="F251" s="163">
        <f>'TOXICOLOGIE 2'!F243</f>
        <v>0</v>
      </c>
      <c r="G251" s="163">
        <f>'INFECTIEUX 3'!G243</f>
        <v>11.25</v>
      </c>
      <c r="H251" s="163">
        <f>'AVIARE 3'!G243</f>
        <v>18.75</v>
      </c>
      <c r="I251" s="163">
        <f>'EQUINE 3'!G243</f>
        <v>12</v>
      </c>
      <c r="J251" s="163">
        <f>'CHIRURGIE 3'!G243</f>
        <v>13.5</v>
      </c>
      <c r="K251" s="163">
        <f>'LEGISLATION 2'!F243</f>
        <v>24</v>
      </c>
      <c r="L251" s="163">
        <f>'HIDAOA 3'!G243</f>
        <v>24.75</v>
      </c>
      <c r="M251" s="163">
        <f>'CLINIQUE 3'!N243</f>
        <v>0</v>
      </c>
      <c r="N251" s="148">
        <f t="shared" si="48"/>
        <v>127.5</v>
      </c>
      <c r="O251" s="148">
        <f t="shared" si="49"/>
        <v>4.5535714285714288</v>
      </c>
      <c r="P251" s="146" t="str">
        <f t="shared" si="50"/>
        <v>ajournee</v>
      </c>
      <c r="Q251" s="146" t="str">
        <f t="shared" si="51"/>
        <v>juin</v>
      </c>
      <c r="R251" s="146">
        <f t="shared" si="52"/>
        <v>1</v>
      </c>
      <c r="S251" s="146">
        <f t="shared" si="53"/>
        <v>1</v>
      </c>
      <c r="T251" s="146">
        <f t="shared" si="54"/>
        <v>1</v>
      </c>
      <c r="U251" s="146">
        <f t="shared" si="55"/>
        <v>1</v>
      </c>
      <c r="V251" s="146">
        <f t="shared" si="56"/>
        <v>0</v>
      </c>
      <c r="W251" s="146">
        <f t="shared" si="57"/>
        <v>1</v>
      </c>
      <c r="X251" s="146">
        <f t="shared" si="58"/>
        <v>1</v>
      </c>
      <c r="Y251" s="146">
        <f t="shared" si="59"/>
        <v>0</v>
      </c>
      <c r="Z251" s="146">
        <f t="shared" si="60"/>
        <v>0</v>
      </c>
      <c r="AA251" s="17">
        <f t="shared" si="61"/>
        <v>1</v>
      </c>
      <c r="AB251" s="91" t="str">
        <f>'REPRODUCTION 3'!M243</f>
        <v>Juin</v>
      </c>
      <c r="AC251" s="91" t="str">
        <f>'RUMINANTS 3'!M243</f>
        <v>Juin</v>
      </c>
      <c r="AD251" s="91" t="str">
        <f>'TOXICOLOGIE 2'!L243</f>
        <v>Juin</v>
      </c>
      <c r="AE251" s="91" t="str">
        <f>'INFECTIEUX 3'!M243</f>
        <v>Juin</v>
      </c>
      <c r="AF251" s="91" t="str">
        <f>'AVIARE 3'!M243</f>
        <v>Juin</v>
      </c>
      <c r="AG251" s="91" t="str">
        <f>'EQUINE 3'!M243</f>
        <v>Juin</v>
      </c>
      <c r="AH251" s="91" t="str">
        <f>'CHIRURGIE 3'!M243</f>
        <v>Juin</v>
      </c>
      <c r="AI251" s="91" t="str">
        <f>'LEGISLATION 2'!L243</f>
        <v>Juin</v>
      </c>
      <c r="AJ251" s="91" t="str">
        <f>'HIDAOA 3'!M243</f>
        <v>Juin</v>
      </c>
      <c r="AK251" s="91" t="str">
        <f>'CLINIQUE 3'!T243</f>
        <v>Juin</v>
      </c>
    </row>
    <row r="252" spans="1:37">
      <c r="A252" s="146">
        <v>237</v>
      </c>
      <c r="B252" s="113" t="s">
        <v>2680</v>
      </c>
      <c r="C252" s="113" t="s">
        <v>2480</v>
      </c>
      <c r="D252" s="163">
        <f>'REPRODUCTION 3'!G244</f>
        <v>11.25</v>
      </c>
      <c r="E252" s="163">
        <f>'RUMINANTS 3'!G244</f>
        <v>8.25</v>
      </c>
      <c r="F252" s="163">
        <f>'TOXICOLOGIE 2'!F244</f>
        <v>0</v>
      </c>
      <c r="G252" s="163">
        <f>'INFECTIEUX 3'!G244</f>
        <v>22.125</v>
      </c>
      <c r="H252" s="163">
        <f>'AVIARE 3'!G244</f>
        <v>16.5</v>
      </c>
      <c r="I252" s="163">
        <f>'EQUINE 3'!G244</f>
        <v>7.5</v>
      </c>
      <c r="J252" s="163">
        <f>'CHIRURGIE 3'!G244</f>
        <v>15</v>
      </c>
      <c r="K252" s="163">
        <f>'LEGISLATION 2'!F244</f>
        <v>10</v>
      </c>
      <c r="L252" s="163">
        <f>'HIDAOA 3'!G244</f>
        <v>19.5</v>
      </c>
      <c r="M252" s="163">
        <f>'CLINIQUE 3'!N244</f>
        <v>0</v>
      </c>
      <c r="N252" s="148">
        <f t="shared" si="48"/>
        <v>110.125</v>
      </c>
      <c r="O252" s="148">
        <f t="shared" si="49"/>
        <v>3.9330357142857144</v>
      </c>
      <c r="P252" s="146" t="str">
        <f t="shared" si="50"/>
        <v>ajournee</v>
      </c>
      <c r="Q252" s="146" t="str">
        <f t="shared" si="51"/>
        <v>juin</v>
      </c>
      <c r="R252" s="146">
        <f t="shared" si="52"/>
        <v>1</v>
      </c>
      <c r="S252" s="146">
        <f t="shared" si="53"/>
        <v>1</v>
      </c>
      <c r="T252" s="146">
        <f t="shared" si="54"/>
        <v>1</v>
      </c>
      <c r="U252" s="146">
        <f t="shared" si="55"/>
        <v>0</v>
      </c>
      <c r="V252" s="146">
        <f t="shared" si="56"/>
        <v>0</v>
      </c>
      <c r="W252" s="146">
        <f t="shared" si="57"/>
        <v>1</v>
      </c>
      <c r="X252" s="146">
        <f t="shared" si="58"/>
        <v>0</v>
      </c>
      <c r="Y252" s="146">
        <f t="shared" si="59"/>
        <v>0</v>
      </c>
      <c r="Z252" s="146">
        <f t="shared" si="60"/>
        <v>0</v>
      </c>
      <c r="AA252" s="17">
        <f t="shared" si="61"/>
        <v>1</v>
      </c>
      <c r="AB252" s="91" t="str">
        <f>'REPRODUCTION 3'!M244</f>
        <v>Juin</v>
      </c>
      <c r="AC252" s="91" t="str">
        <f>'RUMINANTS 3'!M244</f>
        <v>Juin</v>
      </c>
      <c r="AD252" s="91" t="str">
        <f>'TOXICOLOGIE 2'!L244</f>
        <v>Juin</v>
      </c>
      <c r="AE252" s="91" t="str">
        <f>'INFECTIEUX 3'!M244</f>
        <v>Juin</v>
      </c>
      <c r="AF252" s="91" t="str">
        <f>'AVIARE 3'!M244</f>
        <v>Juin</v>
      </c>
      <c r="AG252" s="91" t="str">
        <f>'EQUINE 3'!M244</f>
        <v>Juin</v>
      </c>
      <c r="AH252" s="91" t="str">
        <f>'CHIRURGIE 3'!M244</f>
        <v>Juin</v>
      </c>
      <c r="AI252" s="91" t="str">
        <f>'LEGISLATION 2'!L244</f>
        <v>Juin</v>
      </c>
      <c r="AJ252" s="91" t="str">
        <f>'HIDAOA 3'!M244</f>
        <v>Juin</v>
      </c>
      <c r="AK252" s="91" t="str">
        <f>'CLINIQUE 3'!T244</f>
        <v>Juin</v>
      </c>
    </row>
    <row r="253" spans="1:37">
      <c r="A253" s="146">
        <v>238</v>
      </c>
      <c r="B253" s="113" t="s">
        <v>1518</v>
      </c>
      <c r="C253" s="113" t="s">
        <v>2490</v>
      </c>
      <c r="D253" s="163">
        <f>'REPRODUCTION 3'!G245</f>
        <v>9.75</v>
      </c>
      <c r="E253" s="163">
        <f>'RUMINANTS 3'!G245</f>
        <v>9</v>
      </c>
      <c r="F253" s="163">
        <f>'TOXICOLOGIE 2'!F245</f>
        <v>0</v>
      </c>
      <c r="G253" s="163">
        <f>'INFECTIEUX 3'!G245</f>
        <v>3.375</v>
      </c>
      <c r="H253" s="163">
        <f>'AVIARE 3'!G245</f>
        <v>17.25</v>
      </c>
      <c r="I253" s="163">
        <f>'EQUINE 3'!G245</f>
        <v>9</v>
      </c>
      <c r="J253" s="163">
        <f>'CHIRURGIE 3'!G245</f>
        <v>18</v>
      </c>
      <c r="K253" s="163">
        <f>'LEGISLATION 2'!F245</f>
        <v>28</v>
      </c>
      <c r="L253" s="163">
        <f>'HIDAOA 3'!G245</f>
        <v>13.5</v>
      </c>
      <c r="M253" s="163">
        <f>'CLINIQUE 3'!N245</f>
        <v>0</v>
      </c>
      <c r="N253" s="148">
        <f t="shared" si="48"/>
        <v>107.875</v>
      </c>
      <c r="O253" s="148">
        <f t="shared" si="49"/>
        <v>3.8526785714285716</v>
      </c>
      <c r="P253" s="146" t="str">
        <f t="shared" si="50"/>
        <v>ajournee</v>
      </c>
      <c r="Q253" s="146" t="str">
        <f t="shared" si="51"/>
        <v>juin</v>
      </c>
      <c r="R253" s="146">
        <f t="shared" si="52"/>
        <v>1</v>
      </c>
      <c r="S253" s="146">
        <f t="shared" si="53"/>
        <v>1</v>
      </c>
      <c r="T253" s="146">
        <f t="shared" si="54"/>
        <v>1</v>
      </c>
      <c r="U253" s="146">
        <f t="shared" si="55"/>
        <v>1</v>
      </c>
      <c r="V253" s="146">
        <f t="shared" si="56"/>
        <v>0</v>
      </c>
      <c r="W253" s="146">
        <f t="shared" si="57"/>
        <v>1</v>
      </c>
      <c r="X253" s="146">
        <f t="shared" si="58"/>
        <v>0</v>
      </c>
      <c r="Y253" s="146">
        <f t="shared" si="59"/>
        <v>0</v>
      </c>
      <c r="Z253" s="146">
        <f t="shared" si="60"/>
        <v>1</v>
      </c>
      <c r="AA253" s="17">
        <f t="shared" si="61"/>
        <v>1</v>
      </c>
      <c r="AB253" s="91" t="str">
        <f>'REPRODUCTION 3'!M245</f>
        <v>Juin</v>
      </c>
      <c r="AC253" s="91" t="str">
        <f>'RUMINANTS 3'!M245</f>
        <v>Juin</v>
      </c>
      <c r="AD253" s="91" t="str">
        <f>'TOXICOLOGIE 2'!L245</f>
        <v>Juin</v>
      </c>
      <c r="AE253" s="91" t="str">
        <f>'INFECTIEUX 3'!M245</f>
        <v>Juin</v>
      </c>
      <c r="AF253" s="91" t="str">
        <f>'AVIARE 3'!M245</f>
        <v>Juin</v>
      </c>
      <c r="AG253" s="91" t="str">
        <f>'EQUINE 3'!M245</f>
        <v>Juin</v>
      </c>
      <c r="AH253" s="91" t="str">
        <f>'CHIRURGIE 3'!M245</f>
        <v>Juin</v>
      </c>
      <c r="AI253" s="91" t="str">
        <f>'LEGISLATION 2'!L245</f>
        <v>Juin</v>
      </c>
      <c r="AJ253" s="91" t="str">
        <f>'HIDAOA 3'!M245</f>
        <v>Juin</v>
      </c>
      <c r="AK253" s="91" t="str">
        <f>'CLINIQUE 3'!T245</f>
        <v>Juin</v>
      </c>
    </row>
    <row r="254" spans="1:37">
      <c r="A254" s="146">
        <v>239</v>
      </c>
      <c r="B254" s="113" t="s">
        <v>1518</v>
      </c>
      <c r="C254" s="113" t="s">
        <v>2681</v>
      </c>
      <c r="D254" s="163">
        <f>'REPRODUCTION 3'!G246</f>
        <v>3</v>
      </c>
      <c r="E254" s="163">
        <f>'RUMINANTS 3'!G246</f>
        <v>8.25</v>
      </c>
      <c r="F254" s="163">
        <f>'TOXICOLOGIE 2'!F246</f>
        <v>0</v>
      </c>
      <c r="G254" s="163">
        <f>'INFECTIEUX 3'!G246</f>
        <v>0.75</v>
      </c>
      <c r="H254" s="163">
        <f>'AVIARE 3'!G246</f>
        <v>13.5</v>
      </c>
      <c r="I254" s="163">
        <f>'EQUINE 3'!G246</f>
        <v>9</v>
      </c>
      <c r="J254" s="163">
        <f>'CHIRURGIE 3'!G246</f>
        <v>21</v>
      </c>
      <c r="K254" s="163">
        <f>'LEGISLATION 2'!F246</f>
        <v>14</v>
      </c>
      <c r="L254" s="163">
        <f>'HIDAOA 3'!G246</f>
        <v>11.25</v>
      </c>
      <c r="M254" s="163">
        <f>'CLINIQUE 3'!N246</f>
        <v>0</v>
      </c>
      <c r="N254" s="148">
        <f t="shared" si="48"/>
        <v>80.75</v>
      </c>
      <c r="O254" s="148">
        <f t="shared" si="49"/>
        <v>2.8839285714285716</v>
      </c>
      <c r="P254" s="146" t="str">
        <f t="shared" si="50"/>
        <v>ajournee</v>
      </c>
      <c r="Q254" s="146" t="str">
        <f t="shared" si="51"/>
        <v>juin</v>
      </c>
      <c r="R254" s="146">
        <f t="shared" si="52"/>
        <v>1</v>
      </c>
      <c r="S254" s="146">
        <f t="shared" si="53"/>
        <v>1</v>
      </c>
      <c r="T254" s="146">
        <f t="shared" si="54"/>
        <v>1</v>
      </c>
      <c r="U254" s="146">
        <f t="shared" si="55"/>
        <v>1</v>
      </c>
      <c r="V254" s="146">
        <f t="shared" si="56"/>
        <v>1</v>
      </c>
      <c r="W254" s="146">
        <f t="shared" si="57"/>
        <v>1</v>
      </c>
      <c r="X254" s="146">
        <f t="shared" si="58"/>
        <v>0</v>
      </c>
      <c r="Y254" s="146">
        <f t="shared" si="59"/>
        <v>0</v>
      </c>
      <c r="Z254" s="146">
        <f t="shared" si="60"/>
        <v>1</v>
      </c>
      <c r="AA254" s="17">
        <f t="shared" si="61"/>
        <v>1</v>
      </c>
      <c r="AB254" s="91" t="str">
        <f>'REPRODUCTION 3'!M246</f>
        <v>Juin</v>
      </c>
      <c r="AC254" s="91" t="str">
        <f>'RUMINANTS 3'!M246</f>
        <v>Juin</v>
      </c>
      <c r="AD254" s="91" t="str">
        <f>'TOXICOLOGIE 2'!L246</f>
        <v>Juin</v>
      </c>
      <c r="AE254" s="91" t="str">
        <f>'INFECTIEUX 3'!M246</f>
        <v>Juin</v>
      </c>
      <c r="AF254" s="91" t="str">
        <f>'AVIARE 3'!M246</f>
        <v>Juin</v>
      </c>
      <c r="AG254" s="91" t="str">
        <f>'EQUINE 3'!M246</f>
        <v>Juin</v>
      </c>
      <c r="AH254" s="91" t="str">
        <f>'CHIRURGIE 3'!M246</f>
        <v>Juin</v>
      </c>
      <c r="AI254" s="91" t="str">
        <f>'LEGISLATION 2'!L246</f>
        <v>Juin</v>
      </c>
      <c r="AJ254" s="91" t="str">
        <f>'HIDAOA 3'!M246</f>
        <v>Juin</v>
      </c>
      <c r="AK254" s="91" t="str">
        <f>'CLINIQUE 3'!T246</f>
        <v>Juin</v>
      </c>
    </row>
    <row r="255" spans="1:37">
      <c r="A255" s="146">
        <v>240</v>
      </c>
      <c r="B255" s="113" t="s">
        <v>1525</v>
      </c>
      <c r="C255" s="113" t="s">
        <v>2682</v>
      </c>
      <c r="D255" s="163">
        <f>'REPRODUCTION 3'!G247</f>
        <v>10.5</v>
      </c>
      <c r="E255" s="163">
        <f>'RUMINANTS 3'!G247</f>
        <v>13.5</v>
      </c>
      <c r="F255" s="163">
        <f>'TOXICOLOGIE 2'!F247</f>
        <v>0</v>
      </c>
      <c r="G255" s="163">
        <f>'INFECTIEUX 3'!G247</f>
        <v>15</v>
      </c>
      <c r="H255" s="163">
        <f>'AVIARE 3'!G247</f>
        <v>16.5</v>
      </c>
      <c r="I255" s="163">
        <f>'EQUINE 3'!G247</f>
        <v>15</v>
      </c>
      <c r="J255" s="163">
        <f>'CHIRURGIE 3'!G247</f>
        <v>18</v>
      </c>
      <c r="K255" s="163">
        <f>'LEGISLATION 2'!F247</f>
        <v>22</v>
      </c>
      <c r="L255" s="163">
        <f>'HIDAOA 3'!G247</f>
        <v>21.75</v>
      </c>
      <c r="M255" s="163">
        <f>'CLINIQUE 3'!N247</f>
        <v>0</v>
      </c>
      <c r="N255" s="148">
        <f t="shared" si="48"/>
        <v>132.25</v>
      </c>
      <c r="O255" s="148">
        <f t="shared" si="49"/>
        <v>4.7232142857142856</v>
      </c>
      <c r="P255" s="146" t="str">
        <f t="shared" si="50"/>
        <v>ajournee</v>
      </c>
      <c r="Q255" s="146" t="str">
        <f t="shared" si="51"/>
        <v>juin</v>
      </c>
      <c r="R255" s="146">
        <f t="shared" si="52"/>
        <v>1</v>
      </c>
      <c r="S255" s="146">
        <f t="shared" si="53"/>
        <v>1</v>
      </c>
      <c r="T255" s="146">
        <f t="shared" si="54"/>
        <v>1</v>
      </c>
      <c r="U255" s="146">
        <f t="shared" si="55"/>
        <v>0</v>
      </c>
      <c r="V255" s="146">
        <f t="shared" si="56"/>
        <v>0</v>
      </c>
      <c r="W255" s="146">
        <f t="shared" si="57"/>
        <v>0</v>
      </c>
      <c r="X255" s="146">
        <f t="shared" si="58"/>
        <v>0</v>
      </c>
      <c r="Y255" s="146">
        <f t="shared" si="59"/>
        <v>0</v>
      </c>
      <c r="Z255" s="146">
        <f t="shared" si="60"/>
        <v>0</v>
      </c>
      <c r="AA255" s="17">
        <f t="shared" si="61"/>
        <v>1</v>
      </c>
      <c r="AB255" s="91" t="str">
        <f>'REPRODUCTION 3'!M247</f>
        <v>Juin</v>
      </c>
      <c r="AC255" s="91" t="str">
        <f>'RUMINANTS 3'!M247</f>
        <v>Juin</v>
      </c>
      <c r="AD255" s="91" t="str">
        <f>'TOXICOLOGIE 2'!L247</f>
        <v>Juin</v>
      </c>
      <c r="AE255" s="91" t="str">
        <f>'INFECTIEUX 3'!M247</f>
        <v>Juin</v>
      </c>
      <c r="AF255" s="91" t="str">
        <f>'AVIARE 3'!M247</f>
        <v>Juin</v>
      </c>
      <c r="AG255" s="91" t="str">
        <f>'EQUINE 3'!M247</f>
        <v>Juin</v>
      </c>
      <c r="AH255" s="91" t="str">
        <f>'CHIRURGIE 3'!M247</f>
        <v>Juin</v>
      </c>
      <c r="AI255" s="91" t="str">
        <f>'LEGISLATION 2'!L247</f>
        <v>Juin</v>
      </c>
      <c r="AJ255" s="91" t="str">
        <f>'HIDAOA 3'!M247</f>
        <v>Juin</v>
      </c>
      <c r="AK255" s="91" t="str">
        <f>'CLINIQUE 3'!T247</f>
        <v>Juin</v>
      </c>
    </row>
    <row r="256" spans="1:37">
      <c r="A256" s="146">
        <v>241</v>
      </c>
      <c r="B256" s="113" t="s">
        <v>1530</v>
      </c>
      <c r="C256" s="113" t="s">
        <v>2508</v>
      </c>
      <c r="D256" s="163">
        <f>'REPRODUCTION 3'!G248</f>
        <v>15</v>
      </c>
      <c r="E256" s="163">
        <f>'RUMINANTS 3'!G248</f>
        <v>9.75</v>
      </c>
      <c r="F256" s="163">
        <f>'TOXICOLOGIE 2'!F248</f>
        <v>0</v>
      </c>
      <c r="G256" s="163">
        <f>'INFECTIEUX 3'!G248</f>
        <v>2.25</v>
      </c>
      <c r="H256" s="163">
        <f>'AVIARE 3'!G248</f>
        <v>12.75</v>
      </c>
      <c r="I256" s="163">
        <f>'EQUINE 3'!G248</f>
        <v>11.25</v>
      </c>
      <c r="J256" s="163">
        <f>'CHIRURGIE 3'!G248</f>
        <v>13.5</v>
      </c>
      <c r="K256" s="163">
        <f>'LEGISLATION 2'!F248</f>
        <v>20</v>
      </c>
      <c r="L256" s="163">
        <f>'HIDAOA 3'!G248</f>
        <v>12</v>
      </c>
      <c r="M256" s="163">
        <f>'CLINIQUE 3'!N248</f>
        <v>0</v>
      </c>
      <c r="N256" s="148">
        <f t="shared" si="48"/>
        <v>96.5</v>
      </c>
      <c r="O256" s="148">
        <f t="shared" si="49"/>
        <v>3.4464285714285716</v>
      </c>
      <c r="P256" s="146" t="str">
        <f t="shared" si="50"/>
        <v>ajournee</v>
      </c>
      <c r="Q256" s="146" t="str">
        <f t="shared" si="51"/>
        <v>juin</v>
      </c>
      <c r="R256" s="146">
        <f t="shared" si="52"/>
        <v>0</v>
      </c>
      <c r="S256" s="146">
        <f t="shared" si="53"/>
        <v>1</v>
      </c>
      <c r="T256" s="146">
        <f t="shared" si="54"/>
        <v>1</v>
      </c>
      <c r="U256" s="146">
        <f t="shared" si="55"/>
        <v>1</v>
      </c>
      <c r="V256" s="146">
        <f t="shared" si="56"/>
        <v>1</v>
      </c>
      <c r="W256" s="146">
        <f t="shared" si="57"/>
        <v>1</v>
      </c>
      <c r="X256" s="146">
        <f t="shared" si="58"/>
        <v>1</v>
      </c>
      <c r="Y256" s="146">
        <f t="shared" si="59"/>
        <v>0</v>
      </c>
      <c r="Z256" s="146">
        <f t="shared" si="60"/>
        <v>1</v>
      </c>
      <c r="AA256" s="17">
        <f t="shared" si="61"/>
        <v>1</v>
      </c>
      <c r="AB256" s="91" t="str">
        <f>'REPRODUCTION 3'!M248</f>
        <v>Juin</v>
      </c>
      <c r="AC256" s="91" t="str">
        <f>'RUMINANTS 3'!M248</f>
        <v>Juin</v>
      </c>
      <c r="AD256" s="91" t="str">
        <f>'TOXICOLOGIE 2'!L248</f>
        <v>Juin</v>
      </c>
      <c r="AE256" s="91" t="str">
        <f>'INFECTIEUX 3'!M248</f>
        <v>Juin</v>
      </c>
      <c r="AF256" s="91" t="str">
        <f>'AVIARE 3'!M248</f>
        <v>Juin</v>
      </c>
      <c r="AG256" s="91" t="str">
        <f>'EQUINE 3'!M248</f>
        <v>Juin</v>
      </c>
      <c r="AH256" s="91" t="str">
        <f>'CHIRURGIE 3'!M248</f>
        <v>Juin</v>
      </c>
      <c r="AI256" s="91" t="str">
        <f>'LEGISLATION 2'!L248</f>
        <v>Juin</v>
      </c>
      <c r="AJ256" s="91" t="str">
        <f>'HIDAOA 3'!M248</f>
        <v>Juin</v>
      </c>
      <c r="AK256" s="91" t="str">
        <f>'CLINIQUE 3'!T248</f>
        <v>Juin</v>
      </c>
    </row>
    <row r="257" spans="1:37">
      <c r="A257" s="146">
        <v>242</v>
      </c>
      <c r="B257" s="113" t="s">
        <v>2683</v>
      </c>
      <c r="C257" s="113" t="s">
        <v>2684</v>
      </c>
      <c r="D257" s="163">
        <f>'REPRODUCTION 3'!G249</f>
        <v>13.5</v>
      </c>
      <c r="E257" s="163">
        <f>'RUMINANTS 3'!G249</f>
        <v>7.5</v>
      </c>
      <c r="F257" s="163">
        <f>'TOXICOLOGIE 2'!F249</f>
        <v>0</v>
      </c>
      <c r="G257" s="163">
        <f>'INFECTIEUX 3'!G249</f>
        <v>3.75</v>
      </c>
      <c r="H257" s="163">
        <f>'AVIARE 3'!G249</f>
        <v>15.75</v>
      </c>
      <c r="I257" s="163">
        <f>'EQUINE 3'!G249</f>
        <v>11.25</v>
      </c>
      <c r="J257" s="163">
        <f>'CHIRURGIE 3'!G249</f>
        <v>16.5</v>
      </c>
      <c r="K257" s="163">
        <f>'LEGISLATION 2'!F249</f>
        <v>16</v>
      </c>
      <c r="L257" s="163">
        <f>'HIDAOA 3'!G249</f>
        <v>13.5</v>
      </c>
      <c r="M257" s="163">
        <f>'CLINIQUE 3'!N249</f>
        <v>0</v>
      </c>
      <c r="N257" s="148">
        <f t="shared" si="48"/>
        <v>97.75</v>
      </c>
      <c r="O257" s="148">
        <f t="shared" si="49"/>
        <v>3.4910714285714284</v>
      </c>
      <c r="P257" s="146" t="str">
        <f t="shared" si="50"/>
        <v>ajournee</v>
      </c>
      <c r="Q257" s="146" t="str">
        <f t="shared" si="51"/>
        <v>juin</v>
      </c>
      <c r="R257" s="165">
        <f t="shared" si="52"/>
        <v>1</v>
      </c>
      <c r="S257" s="165">
        <f t="shared" si="53"/>
        <v>1</v>
      </c>
      <c r="T257" s="146">
        <f t="shared" si="54"/>
        <v>1</v>
      </c>
      <c r="U257" s="165">
        <f t="shared" si="55"/>
        <v>1</v>
      </c>
      <c r="V257" s="165">
        <f t="shared" si="56"/>
        <v>0</v>
      </c>
      <c r="W257" s="165">
        <f t="shared" si="57"/>
        <v>1</v>
      </c>
      <c r="X257" s="165">
        <f t="shared" si="58"/>
        <v>0</v>
      </c>
      <c r="Y257" s="146">
        <f t="shared" si="59"/>
        <v>0</v>
      </c>
      <c r="Z257" s="165">
        <f t="shared" si="60"/>
        <v>1</v>
      </c>
      <c r="AA257" s="140">
        <f t="shared" si="61"/>
        <v>1</v>
      </c>
      <c r="AB257" s="141" t="str">
        <f>'REPRODUCTION 3'!M249</f>
        <v>Juin</v>
      </c>
      <c r="AC257" s="141" t="str">
        <f>'RUMINANTS 3'!M249</f>
        <v>Juin</v>
      </c>
      <c r="AD257" s="141" t="str">
        <f>'TOXICOLOGIE 2'!L249</f>
        <v>Juin</v>
      </c>
      <c r="AE257" s="141" t="str">
        <f>'INFECTIEUX 3'!M249</f>
        <v>Juin</v>
      </c>
      <c r="AF257" s="141" t="str">
        <f>'AVIARE 3'!M249</f>
        <v>Juin</v>
      </c>
      <c r="AG257" s="141" t="str">
        <f>'EQUINE 3'!M249</f>
        <v>Juin</v>
      </c>
      <c r="AH257" s="91" t="str">
        <f>'CHIRURGIE 3'!M249</f>
        <v>Juin</v>
      </c>
      <c r="AI257" s="141" t="str">
        <f>'LEGISLATION 2'!L249</f>
        <v>Juin</v>
      </c>
      <c r="AJ257" s="141" t="str">
        <f>'HIDAOA 3'!M249</f>
        <v>Juin</v>
      </c>
      <c r="AK257" s="141" t="str">
        <f>'CLINIQUE 3'!T249</f>
        <v>Juin</v>
      </c>
    </row>
    <row r="258" spans="1:37">
      <c r="A258" s="146">
        <v>243</v>
      </c>
      <c r="B258" s="113" t="s">
        <v>2685</v>
      </c>
      <c r="C258" s="113" t="s">
        <v>2686</v>
      </c>
      <c r="D258" s="163">
        <f>'REPRODUCTION 3'!G250</f>
        <v>0</v>
      </c>
      <c r="E258" s="163">
        <f>'RUMINANTS 3'!G250</f>
        <v>0</v>
      </c>
      <c r="F258" s="163">
        <f>'TOXICOLOGIE 2'!F250</f>
        <v>0</v>
      </c>
      <c r="G258" s="163">
        <f>'INFECTIEUX 3'!G250</f>
        <v>0</v>
      </c>
      <c r="H258" s="163">
        <f>'AVIARE 3'!G250</f>
        <v>0</v>
      </c>
      <c r="I258" s="163">
        <f>'EQUINE 3'!G250</f>
        <v>0</v>
      </c>
      <c r="J258" s="163">
        <f>'CHIRURGIE 3'!G250</f>
        <v>0</v>
      </c>
      <c r="K258" s="163">
        <f>'LEGISLATION 2'!F250</f>
        <v>0</v>
      </c>
      <c r="L258" s="163">
        <f>'HIDAOA 3'!G250</f>
        <v>0</v>
      </c>
      <c r="M258" s="163">
        <f>'CLINIQUE 3'!N250</f>
        <v>0</v>
      </c>
      <c r="N258" s="148">
        <f t="shared" si="48"/>
        <v>0</v>
      </c>
      <c r="O258" s="148">
        <f t="shared" si="49"/>
        <v>0</v>
      </c>
      <c r="P258" s="146" t="str">
        <f t="shared" si="50"/>
        <v>ajournee</v>
      </c>
      <c r="Q258" s="146" t="str">
        <f t="shared" si="51"/>
        <v>juin</v>
      </c>
      <c r="R258" s="146">
        <f t="shared" si="52"/>
        <v>1</v>
      </c>
      <c r="S258" s="146">
        <f t="shared" si="53"/>
        <v>1</v>
      </c>
      <c r="T258" s="146">
        <f t="shared" si="54"/>
        <v>1</v>
      </c>
      <c r="U258" s="146">
        <f t="shared" si="55"/>
        <v>1</v>
      </c>
      <c r="V258" s="146">
        <f t="shared" si="56"/>
        <v>1</v>
      </c>
      <c r="W258" s="146">
        <f t="shared" si="57"/>
        <v>1</v>
      </c>
      <c r="X258" s="146">
        <f t="shared" si="58"/>
        <v>1</v>
      </c>
      <c r="Y258" s="146">
        <f t="shared" si="59"/>
        <v>1</v>
      </c>
      <c r="Z258" s="146">
        <f t="shared" si="60"/>
        <v>1</v>
      </c>
      <c r="AA258" s="17">
        <f t="shared" si="61"/>
        <v>1</v>
      </c>
      <c r="AB258" s="91" t="str">
        <f>'REPRODUCTION 3'!M250</f>
        <v>Juin</v>
      </c>
      <c r="AC258" s="91" t="str">
        <f>'RUMINANTS 3'!M250</f>
        <v>Juin</v>
      </c>
      <c r="AD258" s="91" t="str">
        <f>'TOXICOLOGIE 2'!L250</f>
        <v>Juin</v>
      </c>
      <c r="AE258" s="91" t="str">
        <f>'INFECTIEUX 3'!M250</f>
        <v>Juin</v>
      </c>
      <c r="AF258" s="91" t="str">
        <f>'AVIARE 3'!M250</f>
        <v>Juin</v>
      </c>
      <c r="AG258" s="91" t="str">
        <f>'EQUINE 3'!M250</f>
        <v>Juin</v>
      </c>
      <c r="AH258" s="91" t="str">
        <f>'CHIRURGIE 3'!M250</f>
        <v>Juin</v>
      </c>
      <c r="AI258" s="91" t="str">
        <f>'LEGISLATION 2'!L250</f>
        <v>Juin</v>
      </c>
      <c r="AJ258" s="91" t="str">
        <f>'HIDAOA 3'!M250</f>
        <v>Juin</v>
      </c>
      <c r="AK258" s="91" t="str">
        <f>'CLINIQUE 3'!T250</f>
        <v>Juin</v>
      </c>
    </row>
    <row r="259" spans="1:37">
      <c r="A259" s="146">
        <v>244</v>
      </c>
      <c r="B259" s="113" t="s">
        <v>2687</v>
      </c>
      <c r="C259" s="113" t="s">
        <v>2688</v>
      </c>
      <c r="D259" s="163">
        <f>'REPRODUCTION 3'!G251</f>
        <v>7.5</v>
      </c>
      <c r="E259" s="163">
        <f>'RUMINANTS 3'!G251</f>
        <v>6</v>
      </c>
      <c r="F259" s="163">
        <f>'TOXICOLOGIE 2'!F251</f>
        <v>0</v>
      </c>
      <c r="G259" s="163">
        <f>'INFECTIEUX 3'!G251</f>
        <v>2.25</v>
      </c>
      <c r="H259" s="163">
        <f>'AVIARE 3'!G251</f>
        <v>15</v>
      </c>
      <c r="I259" s="163">
        <f>'EQUINE 3'!G251</f>
        <v>6</v>
      </c>
      <c r="J259" s="163">
        <f>'CHIRURGIE 3'!G251</f>
        <v>19.5</v>
      </c>
      <c r="K259" s="163">
        <f>'LEGISLATION 2'!F251</f>
        <v>20</v>
      </c>
      <c r="L259" s="163">
        <f>'HIDAOA 3'!G251</f>
        <v>20.25</v>
      </c>
      <c r="M259" s="163">
        <f>'CLINIQUE 3'!N251</f>
        <v>0</v>
      </c>
      <c r="N259" s="148">
        <f t="shared" si="48"/>
        <v>96.5</v>
      </c>
      <c r="O259" s="148">
        <f t="shared" si="49"/>
        <v>3.4464285714285716</v>
      </c>
      <c r="P259" s="146" t="str">
        <f t="shared" si="50"/>
        <v>ajournee</v>
      </c>
      <c r="Q259" s="146" t="str">
        <f t="shared" si="51"/>
        <v>juin</v>
      </c>
      <c r="R259" s="146">
        <f t="shared" si="52"/>
        <v>1</v>
      </c>
      <c r="S259" s="146">
        <f t="shared" si="53"/>
        <v>1</v>
      </c>
      <c r="T259" s="146">
        <f t="shared" si="54"/>
        <v>1</v>
      </c>
      <c r="U259" s="146">
        <f t="shared" si="55"/>
        <v>1</v>
      </c>
      <c r="V259" s="146">
        <f t="shared" si="56"/>
        <v>0</v>
      </c>
      <c r="W259" s="146">
        <f t="shared" si="57"/>
        <v>1</v>
      </c>
      <c r="X259" s="146">
        <f t="shared" si="58"/>
        <v>0</v>
      </c>
      <c r="Y259" s="146">
        <f t="shared" si="59"/>
        <v>0</v>
      </c>
      <c r="Z259" s="146">
        <f t="shared" si="60"/>
        <v>0</v>
      </c>
      <c r="AA259" s="17">
        <f t="shared" si="61"/>
        <v>1</v>
      </c>
      <c r="AB259" s="91" t="str">
        <f>'REPRODUCTION 3'!M251</f>
        <v>Juin</v>
      </c>
      <c r="AC259" s="91" t="str">
        <f>'RUMINANTS 3'!M251</f>
        <v>Juin</v>
      </c>
      <c r="AD259" s="91" t="str">
        <f>'TOXICOLOGIE 2'!L251</f>
        <v>Juin</v>
      </c>
      <c r="AE259" s="91" t="str">
        <f>'INFECTIEUX 3'!M251</f>
        <v>Juin</v>
      </c>
      <c r="AF259" s="91" t="str">
        <f>'AVIARE 3'!M251</f>
        <v>Juin</v>
      </c>
      <c r="AG259" s="91" t="str">
        <f>'EQUINE 3'!M251</f>
        <v>Juin</v>
      </c>
      <c r="AH259" s="91" t="str">
        <f>'CHIRURGIE 3'!M251</f>
        <v>Juin</v>
      </c>
      <c r="AI259" s="91" t="str">
        <f>'LEGISLATION 2'!L251</f>
        <v>Juin</v>
      </c>
      <c r="AJ259" s="91" t="str">
        <f>'HIDAOA 3'!M251</f>
        <v>Juin</v>
      </c>
      <c r="AK259" s="91" t="str">
        <f>'CLINIQUE 3'!T251</f>
        <v>Juin</v>
      </c>
    </row>
    <row r="260" spans="1:37">
      <c r="A260" s="146">
        <v>245</v>
      </c>
      <c r="B260" s="113" t="s">
        <v>264</v>
      </c>
      <c r="C260" s="113" t="s">
        <v>2689</v>
      </c>
      <c r="D260" s="163">
        <f>'REPRODUCTION 3'!G252</f>
        <v>12.75</v>
      </c>
      <c r="E260" s="163">
        <f>'RUMINANTS 3'!G252</f>
        <v>6.75</v>
      </c>
      <c r="F260" s="163">
        <f>'TOXICOLOGIE 2'!F252</f>
        <v>0</v>
      </c>
      <c r="G260" s="163">
        <f>'INFECTIEUX 3'!G252</f>
        <v>4.5</v>
      </c>
      <c r="H260" s="163">
        <f>'AVIARE 3'!G252</f>
        <v>18</v>
      </c>
      <c r="I260" s="163">
        <f>'EQUINE 3'!G252</f>
        <v>12</v>
      </c>
      <c r="J260" s="163">
        <f>'CHIRURGIE 3'!G252</f>
        <v>19.5</v>
      </c>
      <c r="K260" s="163">
        <f>'LEGISLATION 2'!F252</f>
        <v>28</v>
      </c>
      <c r="L260" s="163">
        <f>'HIDAOA 3'!G252</f>
        <v>17.25</v>
      </c>
      <c r="M260" s="163">
        <f>'CLINIQUE 3'!N252</f>
        <v>0</v>
      </c>
      <c r="N260" s="148">
        <f t="shared" si="48"/>
        <v>118.75</v>
      </c>
      <c r="O260" s="148">
        <f t="shared" si="49"/>
        <v>4.2410714285714288</v>
      </c>
      <c r="P260" s="146" t="str">
        <f t="shared" si="50"/>
        <v>ajournee</v>
      </c>
      <c r="Q260" s="146" t="str">
        <f t="shared" si="51"/>
        <v>juin</v>
      </c>
      <c r="R260" s="146">
        <f t="shared" si="52"/>
        <v>1</v>
      </c>
      <c r="S260" s="146">
        <f t="shared" si="53"/>
        <v>1</v>
      </c>
      <c r="T260" s="146">
        <f t="shared" si="54"/>
        <v>1</v>
      </c>
      <c r="U260" s="146">
        <f t="shared" si="55"/>
        <v>1</v>
      </c>
      <c r="V260" s="146">
        <f t="shared" si="56"/>
        <v>0</v>
      </c>
      <c r="W260" s="146">
        <f t="shared" si="57"/>
        <v>1</v>
      </c>
      <c r="X260" s="146">
        <f t="shared" si="58"/>
        <v>0</v>
      </c>
      <c r="Y260" s="146">
        <f t="shared" si="59"/>
        <v>0</v>
      </c>
      <c r="Z260" s="146">
        <f t="shared" si="60"/>
        <v>0</v>
      </c>
      <c r="AA260" s="17">
        <f t="shared" si="61"/>
        <v>1</v>
      </c>
      <c r="AB260" s="91" t="str">
        <f>'REPRODUCTION 3'!M252</f>
        <v>Juin</v>
      </c>
      <c r="AC260" s="91" t="str">
        <f>'RUMINANTS 3'!M252</f>
        <v>Juin</v>
      </c>
      <c r="AD260" s="91" t="str">
        <f>'TOXICOLOGIE 2'!L252</f>
        <v>Juin</v>
      </c>
      <c r="AE260" s="91" t="str">
        <f>'INFECTIEUX 3'!M252</f>
        <v>Juin</v>
      </c>
      <c r="AF260" s="91" t="str">
        <f>'AVIARE 3'!M252</f>
        <v>Juin</v>
      </c>
      <c r="AG260" s="91" t="str">
        <f>'EQUINE 3'!M252</f>
        <v>Juin</v>
      </c>
      <c r="AH260" s="91" t="str">
        <f>'CHIRURGIE 3'!M252</f>
        <v>Juin</v>
      </c>
      <c r="AI260" s="91" t="str">
        <f>'LEGISLATION 2'!L252</f>
        <v>Juin</v>
      </c>
      <c r="AJ260" s="91" t="str">
        <f>'HIDAOA 3'!M252</f>
        <v>Juin</v>
      </c>
      <c r="AK260" s="91" t="str">
        <f>'CLINIQUE 3'!T252</f>
        <v>Juin</v>
      </c>
    </row>
    <row r="261" spans="1:37">
      <c r="A261" s="146">
        <v>246</v>
      </c>
      <c r="B261" s="113" t="s">
        <v>264</v>
      </c>
      <c r="C261" s="113" t="s">
        <v>2470</v>
      </c>
      <c r="D261" s="163">
        <f>'REPRODUCTION 3'!G253</f>
        <v>0.75</v>
      </c>
      <c r="E261" s="163">
        <f>'RUMINANTS 3'!G253</f>
        <v>6.75</v>
      </c>
      <c r="F261" s="163">
        <f>'TOXICOLOGIE 2'!F253</f>
        <v>0</v>
      </c>
      <c r="G261" s="163">
        <f>'INFECTIEUX 3'!G253</f>
        <v>2.25</v>
      </c>
      <c r="H261" s="163">
        <f>'AVIARE 3'!G253</f>
        <v>21.75</v>
      </c>
      <c r="I261" s="163">
        <f>'EQUINE 3'!G253</f>
        <v>15.375</v>
      </c>
      <c r="J261" s="163">
        <f>'CHIRURGIE 3'!G253</f>
        <v>10.5</v>
      </c>
      <c r="K261" s="163">
        <f>'LEGISLATION 2'!F253</f>
        <v>2</v>
      </c>
      <c r="L261" s="163">
        <f>'HIDAOA 3'!G253</f>
        <v>5.25</v>
      </c>
      <c r="M261" s="163">
        <f>'CLINIQUE 3'!N253</f>
        <v>0</v>
      </c>
      <c r="N261" s="148">
        <f t="shared" si="48"/>
        <v>64.625</v>
      </c>
      <c r="O261" s="148">
        <f t="shared" si="49"/>
        <v>2.3080357142857144</v>
      </c>
      <c r="P261" s="146" t="str">
        <f t="shared" si="50"/>
        <v>ajournee</v>
      </c>
      <c r="Q261" s="146" t="str">
        <f t="shared" si="51"/>
        <v>juin</v>
      </c>
      <c r="R261" s="146">
        <f t="shared" si="52"/>
        <v>1</v>
      </c>
      <c r="S261" s="146">
        <f t="shared" si="53"/>
        <v>1</v>
      </c>
      <c r="T261" s="146">
        <f t="shared" si="54"/>
        <v>1</v>
      </c>
      <c r="U261" s="146">
        <f t="shared" si="55"/>
        <v>1</v>
      </c>
      <c r="V261" s="146">
        <f t="shared" si="56"/>
        <v>0</v>
      </c>
      <c r="W261" s="146">
        <f t="shared" si="57"/>
        <v>0</v>
      </c>
      <c r="X261" s="146">
        <f t="shared" si="58"/>
        <v>1</v>
      </c>
      <c r="Y261" s="146">
        <f t="shared" si="59"/>
        <v>1</v>
      </c>
      <c r="Z261" s="146">
        <f t="shared" si="60"/>
        <v>1</v>
      </c>
      <c r="AA261" s="17">
        <f t="shared" si="61"/>
        <v>1</v>
      </c>
      <c r="AB261" s="91" t="str">
        <f>'REPRODUCTION 3'!M253</f>
        <v>Juin</v>
      </c>
      <c r="AC261" s="91" t="str">
        <f>'RUMINANTS 3'!M253</f>
        <v>Juin</v>
      </c>
      <c r="AD261" s="91" t="str">
        <f>'TOXICOLOGIE 2'!L253</f>
        <v>Juin</v>
      </c>
      <c r="AE261" s="91" t="str">
        <f>'INFECTIEUX 3'!M253</f>
        <v>Juin</v>
      </c>
      <c r="AF261" s="91" t="str">
        <f>'AVIARE 3'!M253</f>
        <v>Juin</v>
      </c>
      <c r="AG261" s="91" t="str">
        <f>'EQUINE 3'!M253</f>
        <v>Juin</v>
      </c>
      <c r="AH261" s="91" t="str">
        <f>'CHIRURGIE 3'!M253</f>
        <v>Juin</v>
      </c>
      <c r="AI261" s="91" t="str">
        <f>'LEGISLATION 2'!L253</f>
        <v>Juin</v>
      </c>
      <c r="AJ261" s="91" t="str">
        <f>'HIDAOA 3'!M253</f>
        <v>Juin</v>
      </c>
      <c r="AK261" s="91" t="str">
        <f>'CLINIQUE 3'!T253</f>
        <v>Juin</v>
      </c>
    </row>
    <row r="262" spans="1:37">
      <c r="A262" s="146">
        <v>247</v>
      </c>
      <c r="B262" s="113" t="s">
        <v>1557</v>
      </c>
      <c r="C262" s="113" t="s">
        <v>2690</v>
      </c>
      <c r="D262" s="163">
        <f>'REPRODUCTION 3'!G254</f>
        <v>9</v>
      </c>
      <c r="E262" s="163">
        <f>'RUMINANTS 3'!G254</f>
        <v>7.5</v>
      </c>
      <c r="F262" s="163">
        <f>'TOXICOLOGIE 2'!F254</f>
        <v>0</v>
      </c>
      <c r="G262" s="163">
        <f>'INFECTIEUX 3'!G254</f>
        <v>3</v>
      </c>
      <c r="H262" s="163">
        <f>'AVIARE 3'!G254</f>
        <v>6</v>
      </c>
      <c r="I262" s="163">
        <f>'EQUINE 3'!G254</f>
        <v>9</v>
      </c>
      <c r="J262" s="163">
        <f>'CHIRURGIE 3'!G254</f>
        <v>22.5</v>
      </c>
      <c r="K262" s="163">
        <f>'LEGISLATION 2'!F254</f>
        <v>12</v>
      </c>
      <c r="L262" s="163">
        <f>'HIDAOA 3'!G254</f>
        <v>20.25</v>
      </c>
      <c r="M262" s="163">
        <f>'CLINIQUE 3'!N254</f>
        <v>0</v>
      </c>
      <c r="N262" s="148">
        <f t="shared" si="48"/>
        <v>89.25</v>
      </c>
      <c r="O262" s="148">
        <f t="shared" si="49"/>
        <v>3.1875</v>
      </c>
      <c r="P262" s="146" t="str">
        <f t="shared" si="50"/>
        <v>ajournee</v>
      </c>
      <c r="Q262" s="146" t="str">
        <f t="shared" si="51"/>
        <v>juin</v>
      </c>
      <c r="R262" s="146">
        <f t="shared" si="52"/>
        <v>1</v>
      </c>
      <c r="S262" s="146">
        <f t="shared" si="53"/>
        <v>1</v>
      </c>
      <c r="T262" s="146">
        <f t="shared" si="54"/>
        <v>1</v>
      </c>
      <c r="U262" s="146">
        <f t="shared" si="55"/>
        <v>1</v>
      </c>
      <c r="V262" s="146">
        <f t="shared" si="56"/>
        <v>1</v>
      </c>
      <c r="W262" s="146">
        <f t="shared" si="57"/>
        <v>1</v>
      </c>
      <c r="X262" s="146">
        <f t="shared" si="58"/>
        <v>0</v>
      </c>
      <c r="Y262" s="146">
        <f t="shared" si="59"/>
        <v>0</v>
      </c>
      <c r="Z262" s="146">
        <f t="shared" si="60"/>
        <v>0</v>
      </c>
      <c r="AA262" s="17">
        <f t="shared" si="61"/>
        <v>1</v>
      </c>
      <c r="AB262" s="91" t="str">
        <f>'REPRODUCTION 3'!M254</f>
        <v>Juin</v>
      </c>
      <c r="AC262" s="91" t="str">
        <f>'RUMINANTS 3'!M254</f>
        <v>Juin</v>
      </c>
      <c r="AD262" s="91" t="str">
        <f>'TOXICOLOGIE 2'!L254</f>
        <v>Juin</v>
      </c>
      <c r="AE262" s="91" t="str">
        <f>'INFECTIEUX 3'!M254</f>
        <v>Juin</v>
      </c>
      <c r="AF262" s="91" t="str">
        <f>'AVIARE 3'!M254</f>
        <v>Juin</v>
      </c>
      <c r="AG262" s="91" t="str">
        <f>'EQUINE 3'!M254</f>
        <v>Juin</v>
      </c>
      <c r="AH262" s="91" t="str">
        <f>'CHIRURGIE 3'!M254</f>
        <v>Juin</v>
      </c>
      <c r="AI262" s="91" t="str">
        <f>'LEGISLATION 2'!L254</f>
        <v>Juin</v>
      </c>
      <c r="AJ262" s="91" t="str">
        <f>'HIDAOA 3'!M254</f>
        <v>Juin</v>
      </c>
      <c r="AK262" s="91" t="str">
        <f>'CLINIQUE 3'!T254</f>
        <v>Juin</v>
      </c>
    </row>
    <row r="263" spans="1:37">
      <c r="A263" s="146">
        <v>248</v>
      </c>
      <c r="B263" s="113" t="s">
        <v>1553</v>
      </c>
      <c r="C263" s="113" t="s">
        <v>2453</v>
      </c>
      <c r="D263" s="163">
        <f>'REPRODUCTION 3'!G255</f>
        <v>12</v>
      </c>
      <c r="E263" s="163">
        <f>'RUMINANTS 3'!G255</f>
        <v>18</v>
      </c>
      <c r="F263" s="163">
        <f>'TOXICOLOGIE 2'!F255</f>
        <v>0</v>
      </c>
      <c r="G263" s="163">
        <f>'INFECTIEUX 3'!G255</f>
        <v>2.25</v>
      </c>
      <c r="H263" s="163">
        <f>'AVIARE 3'!G255</f>
        <v>17.25</v>
      </c>
      <c r="I263" s="163">
        <f>'EQUINE 3'!G255</f>
        <v>11.625</v>
      </c>
      <c r="J263" s="163">
        <f>'CHIRURGIE 3'!G255</f>
        <v>19.5</v>
      </c>
      <c r="K263" s="163">
        <f>'LEGISLATION 2'!F255</f>
        <v>26</v>
      </c>
      <c r="L263" s="163">
        <f>'HIDAOA 3'!G255</f>
        <v>15.75</v>
      </c>
      <c r="M263" s="163">
        <f>'CLINIQUE 3'!N255</f>
        <v>0</v>
      </c>
      <c r="N263" s="148">
        <f t="shared" si="48"/>
        <v>122.375</v>
      </c>
      <c r="O263" s="148">
        <f t="shared" si="49"/>
        <v>4.3705357142857144</v>
      </c>
      <c r="P263" s="146" t="str">
        <f t="shared" si="50"/>
        <v>ajournee</v>
      </c>
      <c r="Q263" s="146" t="str">
        <f t="shared" si="51"/>
        <v>juin</v>
      </c>
      <c r="R263" s="146">
        <f t="shared" si="52"/>
        <v>1</v>
      </c>
      <c r="S263" s="146">
        <f t="shared" si="53"/>
        <v>0</v>
      </c>
      <c r="T263" s="146">
        <f t="shared" si="54"/>
        <v>1</v>
      </c>
      <c r="U263" s="146">
        <f t="shared" si="55"/>
        <v>1</v>
      </c>
      <c r="V263" s="146">
        <f t="shared" si="56"/>
        <v>0</v>
      </c>
      <c r="W263" s="146">
        <f t="shared" si="57"/>
        <v>1</v>
      </c>
      <c r="X263" s="146">
        <f t="shared" si="58"/>
        <v>0</v>
      </c>
      <c r="Y263" s="146">
        <f t="shared" si="59"/>
        <v>0</v>
      </c>
      <c r="Z263" s="146">
        <f t="shared" si="60"/>
        <v>0</v>
      </c>
      <c r="AA263" s="17">
        <f t="shared" si="61"/>
        <v>1</v>
      </c>
      <c r="AB263" s="91" t="str">
        <f>'REPRODUCTION 3'!M255</f>
        <v>Juin</v>
      </c>
      <c r="AC263" s="91" t="str">
        <f>'RUMINANTS 3'!M255</f>
        <v>Juin</v>
      </c>
      <c r="AD263" s="91" t="str">
        <f>'TOXICOLOGIE 2'!L255</f>
        <v>Juin</v>
      </c>
      <c r="AE263" s="91" t="str">
        <f>'INFECTIEUX 3'!M255</f>
        <v>Juin</v>
      </c>
      <c r="AF263" s="91" t="str">
        <f>'AVIARE 3'!M255</f>
        <v>Juin</v>
      </c>
      <c r="AG263" s="91" t="str">
        <f>'EQUINE 3'!M255</f>
        <v>Juin</v>
      </c>
      <c r="AH263" s="91" t="str">
        <f>'CHIRURGIE 3'!M255</f>
        <v>Juin</v>
      </c>
      <c r="AI263" s="91" t="str">
        <f>'LEGISLATION 2'!L255</f>
        <v>Juin</v>
      </c>
      <c r="AJ263" s="91" t="str">
        <f>'HIDAOA 3'!M255</f>
        <v>Juin</v>
      </c>
      <c r="AK263" s="91" t="str">
        <f>'CLINIQUE 3'!T255</f>
        <v>Juin</v>
      </c>
    </row>
    <row r="264" spans="1:37">
      <c r="A264" s="146">
        <v>249</v>
      </c>
      <c r="B264" s="113" t="s">
        <v>1560</v>
      </c>
      <c r="C264" s="113" t="s">
        <v>2648</v>
      </c>
      <c r="D264" s="163">
        <f>'REPRODUCTION 3'!G256</f>
        <v>19.5</v>
      </c>
      <c r="E264" s="163">
        <f>'RUMINANTS 3'!G256</f>
        <v>12</v>
      </c>
      <c r="F264" s="163">
        <f>'TOXICOLOGIE 2'!F256</f>
        <v>0</v>
      </c>
      <c r="G264" s="163">
        <f>'INFECTIEUX 3'!G256</f>
        <v>3</v>
      </c>
      <c r="H264" s="163">
        <f>'AVIARE 3'!G256</f>
        <v>20.25</v>
      </c>
      <c r="I264" s="163">
        <f>'EQUINE 3'!G256</f>
        <v>12</v>
      </c>
      <c r="J264" s="163">
        <f>'CHIRURGIE 3'!G256</f>
        <v>19.5</v>
      </c>
      <c r="K264" s="163">
        <f>'LEGISLATION 2'!F256</f>
        <v>28</v>
      </c>
      <c r="L264" s="163">
        <f>'HIDAOA 3'!G256</f>
        <v>12</v>
      </c>
      <c r="M264" s="163">
        <f>'CLINIQUE 3'!N256</f>
        <v>0</v>
      </c>
      <c r="N264" s="148">
        <f t="shared" si="48"/>
        <v>126.25</v>
      </c>
      <c r="O264" s="148">
        <f t="shared" si="49"/>
        <v>4.5089285714285712</v>
      </c>
      <c r="P264" s="146" t="str">
        <f t="shared" si="50"/>
        <v>ajournee</v>
      </c>
      <c r="Q264" s="146" t="str">
        <f t="shared" si="51"/>
        <v>juin</v>
      </c>
      <c r="R264" s="146">
        <f t="shared" si="52"/>
        <v>0</v>
      </c>
      <c r="S264" s="146">
        <f t="shared" si="53"/>
        <v>1</v>
      </c>
      <c r="T264" s="146">
        <f t="shared" si="54"/>
        <v>1</v>
      </c>
      <c r="U264" s="146">
        <f t="shared" si="55"/>
        <v>1</v>
      </c>
      <c r="V264" s="146">
        <f t="shared" si="56"/>
        <v>0</v>
      </c>
      <c r="W264" s="146">
        <f t="shared" si="57"/>
        <v>1</v>
      </c>
      <c r="X264" s="146">
        <f t="shared" si="58"/>
        <v>0</v>
      </c>
      <c r="Y264" s="146">
        <f t="shared" si="59"/>
        <v>0</v>
      </c>
      <c r="Z264" s="146">
        <f t="shared" si="60"/>
        <v>1</v>
      </c>
      <c r="AA264" s="17">
        <f t="shared" si="61"/>
        <v>1</v>
      </c>
      <c r="AB264" s="91" t="str">
        <f>'REPRODUCTION 3'!M256</f>
        <v>Juin</v>
      </c>
      <c r="AC264" s="91" t="str">
        <f>'RUMINANTS 3'!M256</f>
        <v>Juin</v>
      </c>
      <c r="AD264" s="91" t="str">
        <f>'TOXICOLOGIE 2'!L256</f>
        <v>Juin</v>
      </c>
      <c r="AE264" s="91" t="str">
        <f>'INFECTIEUX 3'!M256</f>
        <v>Juin</v>
      </c>
      <c r="AF264" s="91" t="str">
        <f>'AVIARE 3'!M256</f>
        <v>Juin</v>
      </c>
      <c r="AG264" s="91" t="str">
        <f>'EQUINE 3'!M256</f>
        <v>Juin</v>
      </c>
      <c r="AH264" s="91" t="str">
        <f>'CHIRURGIE 3'!M256</f>
        <v>Juin</v>
      </c>
      <c r="AI264" s="91" t="str">
        <f>'LEGISLATION 2'!L256</f>
        <v>Juin</v>
      </c>
      <c r="AJ264" s="91" t="str">
        <f>'HIDAOA 3'!M256</f>
        <v>Juin</v>
      </c>
      <c r="AK264" s="91" t="str">
        <f>'CLINIQUE 3'!T256</f>
        <v>Juin</v>
      </c>
    </row>
    <row r="265" spans="1:37">
      <c r="A265" s="146">
        <v>250</v>
      </c>
      <c r="B265" s="113" t="s">
        <v>1566</v>
      </c>
      <c r="C265" s="113" t="s">
        <v>2531</v>
      </c>
      <c r="D265" s="163">
        <f>'REPRODUCTION 3'!G257</f>
        <v>12</v>
      </c>
      <c r="E265" s="163">
        <f>'RUMINANTS 3'!G257</f>
        <v>12</v>
      </c>
      <c r="F265" s="163">
        <f>'TOXICOLOGIE 2'!F257</f>
        <v>0</v>
      </c>
      <c r="G265" s="163">
        <f>'INFECTIEUX 3'!G257</f>
        <v>3.75</v>
      </c>
      <c r="H265" s="163">
        <f>'AVIARE 3'!G257</f>
        <v>15.75</v>
      </c>
      <c r="I265" s="163">
        <f>'EQUINE 3'!G257</f>
        <v>10.5</v>
      </c>
      <c r="J265" s="163">
        <f>'CHIRURGIE 3'!G257</f>
        <v>18</v>
      </c>
      <c r="K265" s="163">
        <f>'LEGISLATION 2'!F257</f>
        <v>28</v>
      </c>
      <c r="L265" s="163">
        <f>'HIDAOA 3'!G257</f>
        <v>18.75</v>
      </c>
      <c r="M265" s="163">
        <f>'CLINIQUE 3'!N257</f>
        <v>0</v>
      </c>
      <c r="N265" s="148">
        <f t="shared" si="48"/>
        <v>118.75</v>
      </c>
      <c r="O265" s="148">
        <f t="shared" si="49"/>
        <v>4.2410714285714288</v>
      </c>
      <c r="P265" s="146" t="str">
        <f t="shared" si="50"/>
        <v>ajournee</v>
      </c>
      <c r="Q265" s="146" t="str">
        <f t="shared" si="51"/>
        <v>juin</v>
      </c>
      <c r="R265" s="146">
        <f t="shared" si="52"/>
        <v>1</v>
      </c>
      <c r="S265" s="146">
        <f t="shared" si="53"/>
        <v>1</v>
      </c>
      <c r="T265" s="146">
        <f t="shared" si="54"/>
        <v>1</v>
      </c>
      <c r="U265" s="146">
        <f t="shared" si="55"/>
        <v>1</v>
      </c>
      <c r="V265" s="146">
        <f t="shared" si="56"/>
        <v>0</v>
      </c>
      <c r="W265" s="146">
        <f t="shared" si="57"/>
        <v>1</v>
      </c>
      <c r="X265" s="146">
        <f t="shared" si="58"/>
        <v>0</v>
      </c>
      <c r="Y265" s="146">
        <f t="shared" si="59"/>
        <v>0</v>
      </c>
      <c r="Z265" s="146">
        <f t="shared" si="60"/>
        <v>0</v>
      </c>
      <c r="AA265" s="17">
        <f t="shared" si="61"/>
        <v>1</v>
      </c>
      <c r="AB265" s="91" t="str">
        <f>'REPRODUCTION 3'!M257</f>
        <v>Juin</v>
      </c>
      <c r="AC265" s="91" t="str">
        <f>'RUMINANTS 3'!M257</f>
        <v>Juin</v>
      </c>
      <c r="AD265" s="91" t="str">
        <f>'TOXICOLOGIE 2'!L257</f>
        <v>Juin</v>
      </c>
      <c r="AE265" s="91" t="str">
        <f>'INFECTIEUX 3'!M257</f>
        <v>Juin</v>
      </c>
      <c r="AF265" s="91" t="str">
        <f>'AVIARE 3'!M257</f>
        <v>Juin</v>
      </c>
      <c r="AG265" s="91" t="str">
        <f>'EQUINE 3'!M257</f>
        <v>Juin</v>
      </c>
      <c r="AH265" s="91" t="str">
        <f>'CHIRURGIE 3'!M257</f>
        <v>Juin</v>
      </c>
      <c r="AI265" s="91" t="str">
        <f>'LEGISLATION 2'!L257</f>
        <v>Juin</v>
      </c>
      <c r="AJ265" s="91" t="str">
        <f>'HIDAOA 3'!M257</f>
        <v>Juin</v>
      </c>
      <c r="AK265" s="91" t="str">
        <f>'CLINIQUE 3'!T257</f>
        <v>Juin</v>
      </c>
    </row>
    <row r="266" spans="1:37" s="139" customFormat="1">
      <c r="A266" s="146">
        <v>251</v>
      </c>
      <c r="B266" s="113" t="s">
        <v>267</v>
      </c>
      <c r="C266" s="113" t="s">
        <v>2691</v>
      </c>
      <c r="D266" s="163">
        <f>'REPRODUCTION 3'!G258</f>
        <v>17.25</v>
      </c>
      <c r="E266" s="163">
        <f>'RUMINANTS 3'!G258</f>
        <v>7.5</v>
      </c>
      <c r="F266" s="163">
        <f>'TOXICOLOGIE 2'!F258</f>
        <v>0</v>
      </c>
      <c r="G266" s="163">
        <f>'INFECTIEUX 3'!G258</f>
        <v>5.25</v>
      </c>
      <c r="H266" s="163">
        <f>'AVIARE 3'!G258</f>
        <v>16.5</v>
      </c>
      <c r="I266" s="163">
        <f>'EQUINE 3'!G258</f>
        <v>10.5</v>
      </c>
      <c r="J266" s="163">
        <f>'CHIRURGIE 3'!G258</f>
        <v>16.5</v>
      </c>
      <c r="K266" s="163">
        <f>'LEGISLATION 2'!F258</f>
        <v>30</v>
      </c>
      <c r="L266" s="163">
        <f>'HIDAOA 3'!G258</f>
        <v>12</v>
      </c>
      <c r="M266" s="163">
        <f>'CLINIQUE 3'!N258</f>
        <v>0</v>
      </c>
      <c r="N266" s="148">
        <f t="shared" si="48"/>
        <v>115.5</v>
      </c>
      <c r="O266" s="148">
        <f t="shared" si="49"/>
        <v>4.125</v>
      </c>
      <c r="P266" s="146" t="str">
        <f t="shared" si="50"/>
        <v>ajournee</v>
      </c>
      <c r="Q266" s="146" t="str">
        <f t="shared" si="51"/>
        <v>juin</v>
      </c>
      <c r="R266" s="146">
        <f t="shared" si="52"/>
        <v>0</v>
      </c>
      <c r="S266" s="146">
        <f t="shared" si="53"/>
        <v>1</v>
      </c>
      <c r="T266" s="146">
        <f t="shared" si="54"/>
        <v>1</v>
      </c>
      <c r="U266" s="146">
        <f t="shared" si="55"/>
        <v>1</v>
      </c>
      <c r="V266" s="146">
        <f t="shared" si="56"/>
        <v>0</v>
      </c>
      <c r="W266" s="146">
        <f t="shared" si="57"/>
        <v>1</v>
      </c>
      <c r="X266" s="146">
        <f t="shared" si="58"/>
        <v>0</v>
      </c>
      <c r="Y266" s="146">
        <f t="shared" si="59"/>
        <v>0</v>
      </c>
      <c r="Z266" s="146">
        <f t="shared" si="60"/>
        <v>1</v>
      </c>
      <c r="AA266" s="17">
        <f t="shared" si="61"/>
        <v>1</v>
      </c>
      <c r="AB266" s="91" t="str">
        <f>'REPRODUCTION 3'!M258</f>
        <v>Juin</v>
      </c>
      <c r="AC266" s="91" t="str">
        <f>'RUMINANTS 3'!M258</f>
        <v>Juin</v>
      </c>
      <c r="AD266" s="91" t="str">
        <f>'TOXICOLOGIE 2'!L258</f>
        <v>Juin</v>
      </c>
      <c r="AE266" s="91" t="str">
        <f>'INFECTIEUX 3'!M258</f>
        <v>Juin</v>
      </c>
      <c r="AF266" s="91" t="str">
        <f>'AVIARE 3'!M258</f>
        <v>Juin</v>
      </c>
      <c r="AG266" s="91" t="str">
        <f>'EQUINE 3'!M258</f>
        <v>Juin</v>
      </c>
      <c r="AH266" s="91" t="str">
        <f>'CHIRURGIE 3'!M258</f>
        <v>Juin</v>
      </c>
      <c r="AI266" s="91" t="str">
        <f>'LEGISLATION 2'!L258</f>
        <v>Juin</v>
      </c>
      <c r="AJ266" s="91" t="str">
        <f>'HIDAOA 3'!M258</f>
        <v>Juin</v>
      </c>
      <c r="AK266" s="91" t="str">
        <f>'CLINIQUE 3'!T258</f>
        <v>Juin</v>
      </c>
    </row>
    <row r="267" spans="1:37">
      <c r="A267" s="146">
        <v>252</v>
      </c>
      <c r="B267" s="113" t="s">
        <v>2692</v>
      </c>
      <c r="C267" s="113" t="s">
        <v>2693</v>
      </c>
      <c r="D267" s="163">
        <f>'REPRODUCTION 3'!G259</f>
        <v>21</v>
      </c>
      <c r="E267" s="163">
        <f>'RUMINANTS 3'!G259</f>
        <v>10.5</v>
      </c>
      <c r="F267" s="163">
        <f>'TOXICOLOGIE 2'!F259</f>
        <v>0</v>
      </c>
      <c r="G267" s="163">
        <f>'INFECTIEUX 3'!G259</f>
        <v>9</v>
      </c>
      <c r="H267" s="163">
        <f>'AVIARE 3'!G259</f>
        <v>16.5</v>
      </c>
      <c r="I267" s="163">
        <f>'EQUINE 3'!G259</f>
        <v>18</v>
      </c>
      <c r="J267" s="163">
        <f>'CHIRURGIE 3'!G259</f>
        <v>22.5</v>
      </c>
      <c r="K267" s="163">
        <f>'LEGISLATION 2'!F259</f>
        <v>26</v>
      </c>
      <c r="L267" s="163">
        <f>'HIDAOA 3'!G259</f>
        <v>27</v>
      </c>
      <c r="M267" s="163">
        <f>'CLINIQUE 3'!N259</f>
        <v>0</v>
      </c>
      <c r="N267" s="148">
        <f t="shared" si="48"/>
        <v>150.5</v>
      </c>
      <c r="O267" s="148">
        <f t="shared" si="49"/>
        <v>5.375</v>
      </c>
      <c r="P267" s="146" t="str">
        <f t="shared" si="50"/>
        <v>ajournee</v>
      </c>
      <c r="Q267" s="146" t="str">
        <f t="shared" si="51"/>
        <v>juin</v>
      </c>
      <c r="R267" s="146">
        <f t="shared" si="52"/>
        <v>0</v>
      </c>
      <c r="S267" s="146">
        <f t="shared" si="53"/>
        <v>1</v>
      </c>
      <c r="T267" s="146">
        <f t="shared" si="54"/>
        <v>1</v>
      </c>
      <c r="U267" s="146">
        <f t="shared" si="55"/>
        <v>1</v>
      </c>
      <c r="V267" s="146">
        <f t="shared" si="56"/>
        <v>0</v>
      </c>
      <c r="W267" s="146">
        <f t="shared" si="57"/>
        <v>0</v>
      </c>
      <c r="X267" s="146">
        <f t="shared" si="58"/>
        <v>0</v>
      </c>
      <c r="Y267" s="146">
        <f t="shared" si="59"/>
        <v>0</v>
      </c>
      <c r="Z267" s="146">
        <f t="shared" si="60"/>
        <v>0</v>
      </c>
      <c r="AA267" s="17">
        <f t="shared" si="61"/>
        <v>1</v>
      </c>
      <c r="AB267" s="91" t="str">
        <f>'REPRODUCTION 3'!M259</f>
        <v>Juin</v>
      </c>
      <c r="AC267" s="91" t="str">
        <f>'RUMINANTS 3'!M259</f>
        <v>Juin</v>
      </c>
      <c r="AD267" s="91" t="str">
        <f>'TOXICOLOGIE 2'!L259</f>
        <v>Juin</v>
      </c>
      <c r="AE267" s="91" t="str">
        <f>'INFECTIEUX 3'!M259</f>
        <v>Juin</v>
      </c>
      <c r="AF267" s="91" t="str">
        <f>'AVIARE 3'!M259</f>
        <v>Juin</v>
      </c>
      <c r="AG267" s="91" t="str">
        <f>'EQUINE 3'!M259</f>
        <v>Juin</v>
      </c>
      <c r="AH267" s="91" t="str">
        <f>'CHIRURGIE 3'!M259</f>
        <v>Juin</v>
      </c>
      <c r="AI267" s="91" t="str">
        <f>'LEGISLATION 2'!L259</f>
        <v>Juin</v>
      </c>
      <c r="AJ267" s="91" t="str">
        <f>'HIDAOA 3'!M259</f>
        <v>Juin</v>
      </c>
      <c r="AK267" s="91" t="str">
        <f>'CLINIQUE 3'!T259</f>
        <v>Juin</v>
      </c>
    </row>
    <row r="268" spans="1:37">
      <c r="A268" s="146">
        <v>253</v>
      </c>
      <c r="B268" s="113" t="s">
        <v>1580</v>
      </c>
      <c r="C268" s="113" t="s">
        <v>2694</v>
      </c>
      <c r="D268" s="163">
        <f>'REPRODUCTION 3'!G260</f>
        <v>12</v>
      </c>
      <c r="E268" s="163">
        <f>'RUMINANTS 3'!G260</f>
        <v>6.75</v>
      </c>
      <c r="F268" s="163">
        <f>'TOXICOLOGIE 2'!F260</f>
        <v>0</v>
      </c>
      <c r="G268" s="163">
        <f>'INFECTIEUX 3'!G260</f>
        <v>1.125</v>
      </c>
      <c r="H268" s="163">
        <f>'AVIARE 3'!G260</f>
        <v>12</v>
      </c>
      <c r="I268" s="163">
        <f>'EQUINE 3'!G260</f>
        <v>5.25</v>
      </c>
      <c r="J268" s="163">
        <f>'CHIRURGIE 3'!G260</f>
        <v>13.5</v>
      </c>
      <c r="K268" s="163">
        <f>'LEGISLATION 2'!F260</f>
        <v>8</v>
      </c>
      <c r="L268" s="163">
        <f>'HIDAOA 3'!G260</f>
        <v>15</v>
      </c>
      <c r="M268" s="163">
        <f>'CLINIQUE 3'!N260</f>
        <v>0</v>
      </c>
      <c r="N268" s="148">
        <f t="shared" si="48"/>
        <v>73.625</v>
      </c>
      <c r="O268" s="148">
        <f t="shared" si="49"/>
        <v>2.6294642857142856</v>
      </c>
      <c r="P268" s="146" t="str">
        <f t="shared" si="50"/>
        <v>ajournee</v>
      </c>
      <c r="Q268" s="146" t="str">
        <f t="shared" si="51"/>
        <v>juin</v>
      </c>
      <c r="R268" s="146">
        <f t="shared" si="52"/>
        <v>1</v>
      </c>
      <c r="S268" s="146">
        <f t="shared" si="53"/>
        <v>1</v>
      </c>
      <c r="T268" s="146">
        <f t="shared" si="54"/>
        <v>1</v>
      </c>
      <c r="U268" s="146">
        <f t="shared" si="55"/>
        <v>1</v>
      </c>
      <c r="V268" s="146">
        <f t="shared" si="56"/>
        <v>1</v>
      </c>
      <c r="W268" s="146">
        <f t="shared" si="57"/>
        <v>1</v>
      </c>
      <c r="X268" s="146">
        <f t="shared" si="58"/>
        <v>1</v>
      </c>
      <c r="Y268" s="146">
        <f t="shared" si="59"/>
        <v>1</v>
      </c>
      <c r="Z268" s="146">
        <f t="shared" si="60"/>
        <v>0</v>
      </c>
      <c r="AA268" s="17">
        <f t="shared" si="61"/>
        <v>1</v>
      </c>
      <c r="AB268" s="91" t="str">
        <f>'REPRODUCTION 3'!M260</f>
        <v>Juin</v>
      </c>
      <c r="AC268" s="91" t="str">
        <f>'RUMINANTS 3'!M260</f>
        <v>Juin</v>
      </c>
      <c r="AD268" s="91" t="str">
        <f>'TOXICOLOGIE 2'!L260</f>
        <v>Juin</v>
      </c>
      <c r="AE268" s="91" t="str">
        <f>'INFECTIEUX 3'!M260</f>
        <v>Juin</v>
      </c>
      <c r="AF268" s="91" t="str">
        <f>'AVIARE 3'!M260</f>
        <v>Juin</v>
      </c>
      <c r="AG268" s="91" t="str">
        <f>'EQUINE 3'!M260</f>
        <v>Juin</v>
      </c>
      <c r="AH268" s="91" t="str">
        <f>'CHIRURGIE 3'!M260</f>
        <v>Juin</v>
      </c>
      <c r="AI268" s="91" t="str">
        <f>'LEGISLATION 2'!L260</f>
        <v>Juin</v>
      </c>
      <c r="AJ268" s="91" t="str">
        <f>'HIDAOA 3'!M260</f>
        <v>Juin</v>
      </c>
      <c r="AK268" s="91" t="str">
        <f>'CLINIQUE 3'!T260</f>
        <v>Juin</v>
      </c>
    </row>
    <row r="269" spans="1:37">
      <c r="A269" s="146">
        <v>254</v>
      </c>
      <c r="B269" s="113" t="s">
        <v>1585</v>
      </c>
      <c r="C269" s="113" t="s">
        <v>2695</v>
      </c>
      <c r="D269" s="163">
        <f>'REPRODUCTION 3'!G261</f>
        <v>2.25</v>
      </c>
      <c r="E269" s="163">
        <f>'RUMINANTS 3'!G261</f>
        <v>8.25</v>
      </c>
      <c r="F269" s="163">
        <f>'TOXICOLOGIE 2'!F261</f>
        <v>0</v>
      </c>
      <c r="G269" s="163">
        <f>'INFECTIEUX 3'!G261</f>
        <v>1.5</v>
      </c>
      <c r="H269" s="163">
        <f>'AVIARE 3'!G261</f>
        <v>12.75</v>
      </c>
      <c r="I269" s="163">
        <f>'EQUINE 3'!G261</f>
        <v>6</v>
      </c>
      <c r="J269" s="163">
        <f>'CHIRURGIE 3'!G261</f>
        <v>12</v>
      </c>
      <c r="K269" s="163">
        <f>'LEGISLATION 2'!F261</f>
        <v>2</v>
      </c>
      <c r="L269" s="163">
        <f>'HIDAOA 3'!G261</f>
        <v>6.75</v>
      </c>
      <c r="M269" s="163">
        <f>'CLINIQUE 3'!N261</f>
        <v>0</v>
      </c>
      <c r="N269" s="148">
        <f t="shared" si="48"/>
        <v>51.5</v>
      </c>
      <c r="O269" s="148">
        <f t="shared" si="49"/>
        <v>1.8392857142857142</v>
      </c>
      <c r="P269" s="146" t="str">
        <f t="shared" si="50"/>
        <v>ajournee</v>
      </c>
      <c r="Q269" s="146" t="str">
        <f t="shared" si="51"/>
        <v>juin</v>
      </c>
      <c r="R269" s="146">
        <f t="shared" si="52"/>
        <v>1</v>
      </c>
      <c r="S269" s="146">
        <f t="shared" si="53"/>
        <v>1</v>
      </c>
      <c r="T269" s="146">
        <f t="shared" si="54"/>
        <v>1</v>
      </c>
      <c r="U269" s="146">
        <f t="shared" si="55"/>
        <v>1</v>
      </c>
      <c r="V269" s="146">
        <f t="shared" si="56"/>
        <v>1</v>
      </c>
      <c r="W269" s="146">
        <f t="shared" si="57"/>
        <v>1</v>
      </c>
      <c r="X269" s="146">
        <f t="shared" si="58"/>
        <v>1</v>
      </c>
      <c r="Y269" s="146">
        <f t="shared" si="59"/>
        <v>1</v>
      </c>
      <c r="Z269" s="146">
        <f t="shared" si="60"/>
        <v>1</v>
      </c>
      <c r="AA269" s="17">
        <f t="shared" si="61"/>
        <v>1</v>
      </c>
      <c r="AB269" s="91" t="str">
        <f>'REPRODUCTION 3'!M261</f>
        <v>Juin</v>
      </c>
      <c r="AC269" s="91" t="str">
        <f>'RUMINANTS 3'!M261</f>
        <v>Juin</v>
      </c>
      <c r="AD269" s="91" t="str">
        <f>'TOXICOLOGIE 2'!L261</f>
        <v>Juin</v>
      </c>
      <c r="AE269" s="91" t="str">
        <f>'INFECTIEUX 3'!M261</f>
        <v>Juin</v>
      </c>
      <c r="AF269" s="91" t="str">
        <f>'AVIARE 3'!M261</f>
        <v>Juin</v>
      </c>
      <c r="AG269" s="91" t="str">
        <f>'EQUINE 3'!M261</f>
        <v>Juin</v>
      </c>
      <c r="AH269" s="91" t="str">
        <f>'CHIRURGIE 3'!M261</f>
        <v>Juin</v>
      </c>
      <c r="AI269" s="91" t="str">
        <f>'LEGISLATION 2'!L261</f>
        <v>Juin</v>
      </c>
      <c r="AJ269" s="91" t="str">
        <f>'HIDAOA 3'!M261</f>
        <v>Juin</v>
      </c>
      <c r="AK269" s="91" t="str">
        <f>'CLINIQUE 3'!T261</f>
        <v>Juin</v>
      </c>
    </row>
    <row r="270" spans="1:37">
      <c r="A270" s="146">
        <v>255</v>
      </c>
      <c r="B270" s="113" t="s">
        <v>1585</v>
      </c>
      <c r="C270" s="113" t="s">
        <v>2628</v>
      </c>
      <c r="D270" s="163">
        <f>'REPRODUCTION 3'!G262</f>
        <v>12</v>
      </c>
      <c r="E270" s="163">
        <f>'RUMINANTS 3'!G262</f>
        <v>5.25</v>
      </c>
      <c r="F270" s="163">
        <f>'TOXICOLOGIE 2'!F262</f>
        <v>0</v>
      </c>
      <c r="G270" s="163">
        <f>'INFECTIEUX 3'!G262</f>
        <v>1.5</v>
      </c>
      <c r="H270" s="163">
        <f>'AVIARE 3'!G262</f>
        <v>15</v>
      </c>
      <c r="I270" s="163">
        <f>'EQUINE 3'!G262</f>
        <v>11.25</v>
      </c>
      <c r="J270" s="163">
        <f>'CHIRURGIE 3'!G262</f>
        <v>19.5</v>
      </c>
      <c r="K270" s="163">
        <f>'LEGISLATION 2'!F262</f>
        <v>4</v>
      </c>
      <c r="L270" s="163">
        <f>'HIDAOA 3'!G262</f>
        <v>8.25</v>
      </c>
      <c r="M270" s="163">
        <f>'CLINIQUE 3'!N262</f>
        <v>0</v>
      </c>
      <c r="N270" s="148">
        <f t="shared" si="48"/>
        <v>76.75</v>
      </c>
      <c r="O270" s="148">
        <f t="shared" si="49"/>
        <v>2.7410714285714284</v>
      </c>
      <c r="P270" s="146" t="str">
        <f t="shared" si="50"/>
        <v>ajournee</v>
      </c>
      <c r="Q270" s="146" t="str">
        <f t="shared" si="51"/>
        <v>juin</v>
      </c>
      <c r="R270" s="146">
        <f t="shared" si="52"/>
        <v>1</v>
      </c>
      <c r="S270" s="146">
        <f t="shared" si="53"/>
        <v>1</v>
      </c>
      <c r="T270" s="146">
        <f t="shared" si="54"/>
        <v>1</v>
      </c>
      <c r="U270" s="146">
        <f t="shared" si="55"/>
        <v>1</v>
      </c>
      <c r="V270" s="146">
        <f t="shared" si="56"/>
        <v>0</v>
      </c>
      <c r="W270" s="146">
        <f t="shared" si="57"/>
        <v>1</v>
      </c>
      <c r="X270" s="146">
        <f t="shared" si="58"/>
        <v>0</v>
      </c>
      <c r="Y270" s="146">
        <f t="shared" si="59"/>
        <v>1</v>
      </c>
      <c r="Z270" s="146">
        <f t="shared" si="60"/>
        <v>1</v>
      </c>
      <c r="AA270" s="17">
        <f t="shared" si="61"/>
        <v>1</v>
      </c>
      <c r="AB270" s="91" t="str">
        <f>'REPRODUCTION 3'!M262</f>
        <v>Juin</v>
      </c>
      <c r="AC270" s="91" t="str">
        <f>'RUMINANTS 3'!M262</f>
        <v>Juin</v>
      </c>
      <c r="AD270" s="91" t="str">
        <f>'TOXICOLOGIE 2'!L262</f>
        <v>Juin</v>
      </c>
      <c r="AE270" s="91" t="str">
        <f>'INFECTIEUX 3'!M262</f>
        <v>Juin</v>
      </c>
      <c r="AF270" s="91" t="str">
        <f>'AVIARE 3'!M262</f>
        <v>Juin</v>
      </c>
      <c r="AG270" s="91" t="str">
        <f>'EQUINE 3'!M262</f>
        <v>Juin</v>
      </c>
      <c r="AH270" s="91" t="str">
        <f>'CHIRURGIE 3'!M262</f>
        <v>Juin</v>
      </c>
      <c r="AI270" s="91" t="str">
        <f>'LEGISLATION 2'!L262</f>
        <v>Juin</v>
      </c>
      <c r="AJ270" s="91" t="str">
        <f>'HIDAOA 3'!M262</f>
        <v>Juin</v>
      </c>
      <c r="AK270" s="91" t="str">
        <f>'CLINIQUE 3'!T262</f>
        <v>Juin</v>
      </c>
    </row>
    <row r="271" spans="1:37">
      <c r="A271" s="146">
        <v>256</v>
      </c>
      <c r="B271" s="113" t="s">
        <v>1592</v>
      </c>
      <c r="C271" s="113" t="s">
        <v>2585</v>
      </c>
      <c r="D271" s="163">
        <f>'REPRODUCTION 3'!G263</f>
        <v>6.75</v>
      </c>
      <c r="E271" s="163">
        <f>'RUMINANTS 3'!G263</f>
        <v>8.25</v>
      </c>
      <c r="F271" s="163">
        <f>'TOXICOLOGIE 2'!F263</f>
        <v>0</v>
      </c>
      <c r="G271" s="163">
        <f>'INFECTIEUX 3'!G263</f>
        <v>4.5</v>
      </c>
      <c r="H271" s="163">
        <f>'AVIARE 3'!G263</f>
        <v>18.75</v>
      </c>
      <c r="I271" s="163">
        <f>'EQUINE 3'!G263</f>
        <v>6.375</v>
      </c>
      <c r="J271" s="163">
        <f>'CHIRURGIE 3'!G263</f>
        <v>21</v>
      </c>
      <c r="K271" s="163">
        <f>'LEGISLATION 2'!F263</f>
        <v>4</v>
      </c>
      <c r="L271" s="163">
        <f>'HIDAOA 3'!G263</f>
        <v>18.75</v>
      </c>
      <c r="M271" s="163">
        <f>'CLINIQUE 3'!N263</f>
        <v>0</v>
      </c>
      <c r="N271" s="148">
        <f t="shared" si="48"/>
        <v>88.375</v>
      </c>
      <c r="O271" s="148">
        <f t="shared" si="49"/>
        <v>3.15625</v>
      </c>
      <c r="P271" s="146" t="str">
        <f t="shared" si="50"/>
        <v>ajournee</v>
      </c>
      <c r="Q271" s="146" t="str">
        <f t="shared" si="51"/>
        <v>juin</v>
      </c>
      <c r="R271" s="146">
        <f t="shared" si="52"/>
        <v>1</v>
      </c>
      <c r="S271" s="146">
        <f t="shared" si="53"/>
        <v>1</v>
      </c>
      <c r="T271" s="146">
        <f t="shared" si="54"/>
        <v>1</v>
      </c>
      <c r="U271" s="146">
        <f t="shared" si="55"/>
        <v>1</v>
      </c>
      <c r="V271" s="146">
        <f t="shared" si="56"/>
        <v>0</v>
      </c>
      <c r="W271" s="146">
        <f t="shared" si="57"/>
        <v>1</v>
      </c>
      <c r="X271" s="146">
        <f t="shared" si="58"/>
        <v>0</v>
      </c>
      <c r="Y271" s="146">
        <f t="shared" si="59"/>
        <v>1</v>
      </c>
      <c r="Z271" s="146">
        <f t="shared" si="60"/>
        <v>0</v>
      </c>
      <c r="AA271" s="17">
        <f t="shared" si="61"/>
        <v>1</v>
      </c>
      <c r="AB271" s="91" t="str">
        <f>'REPRODUCTION 3'!M263</f>
        <v>Juin</v>
      </c>
      <c r="AC271" s="91" t="str">
        <f>'RUMINANTS 3'!M263</f>
        <v>Juin</v>
      </c>
      <c r="AD271" s="91" t="str">
        <f>'TOXICOLOGIE 2'!L263</f>
        <v>Juin</v>
      </c>
      <c r="AE271" s="91" t="str">
        <f>'INFECTIEUX 3'!M263</f>
        <v>Juin</v>
      </c>
      <c r="AF271" s="91" t="str">
        <f>'AVIARE 3'!M263</f>
        <v>Juin</v>
      </c>
      <c r="AG271" s="91" t="str">
        <f>'EQUINE 3'!M263</f>
        <v>Juin</v>
      </c>
      <c r="AH271" s="91" t="str">
        <f>'CHIRURGIE 3'!M263</f>
        <v>Juin</v>
      </c>
      <c r="AI271" s="91" t="str">
        <f>'LEGISLATION 2'!L263</f>
        <v>Juin</v>
      </c>
      <c r="AJ271" s="91" t="str">
        <f>'HIDAOA 3'!M263</f>
        <v>Juin</v>
      </c>
      <c r="AK271" s="91" t="str">
        <f>'CLINIQUE 3'!T263</f>
        <v>Juin</v>
      </c>
    </row>
    <row r="272" spans="1:37">
      <c r="A272" s="146">
        <v>257</v>
      </c>
      <c r="B272" s="113" t="s">
        <v>1596</v>
      </c>
      <c r="C272" s="113" t="s">
        <v>2509</v>
      </c>
      <c r="D272" s="163">
        <f>'REPRODUCTION 3'!G264</f>
        <v>21.75</v>
      </c>
      <c r="E272" s="163">
        <f>'RUMINANTS 3'!G264</f>
        <v>15</v>
      </c>
      <c r="F272" s="163">
        <f>'TOXICOLOGIE 2'!F264</f>
        <v>0</v>
      </c>
      <c r="G272" s="163">
        <f>'INFECTIEUX 3'!G264</f>
        <v>14.25</v>
      </c>
      <c r="H272" s="163">
        <f>'AVIARE 3'!G264</f>
        <v>18.75</v>
      </c>
      <c r="I272" s="163">
        <f>'EQUINE 3'!G264</f>
        <v>20.25</v>
      </c>
      <c r="J272" s="163">
        <f>'CHIRURGIE 3'!G264</f>
        <v>21</v>
      </c>
      <c r="K272" s="163">
        <f>'LEGISLATION 2'!F264</f>
        <v>30</v>
      </c>
      <c r="L272" s="163">
        <f>'HIDAOA 3'!G264</f>
        <v>28.125</v>
      </c>
      <c r="M272" s="163">
        <f>'CLINIQUE 3'!N264</f>
        <v>0</v>
      </c>
      <c r="N272" s="148">
        <f t="shared" si="48"/>
        <v>169.125</v>
      </c>
      <c r="O272" s="148">
        <f t="shared" si="49"/>
        <v>6.0401785714285712</v>
      </c>
      <c r="P272" s="146" t="str">
        <f t="shared" si="50"/>
        <v>ajournee</v>
      </c>
      <c r="Q272" s="146" t="str">
        <f t="shared" si="51"/>
        <v>juin</v>
      </c>
      <c r="R272" s="146">
        <f t="shared" si="52"/>
        <v>0</v>
      </c>
      <c r="S272" s="146">
        <f t="shared" si="53"/>
        <v>0</v>
      </c>
      <c r="T272" s="146">
        <f t="shared" si="54"/>
        <v>1</v>
      </c>
      <c r="U272" s="146">
        <f t="shared" si="55"/>
        <v>1</v>
      </c>
      <c r="V272" s="146">
        <f t="shared" si="56"/>
        <v>0</v>
      </c>
      <c r="W272" s="146">
        <f t="shared" si="57"/>
        <v>0</v>
      </c>
      <c r="X272" s="146">
        <f t="shared" si="58"/>
        <v>0</v>
      </c>
      <c r="Y272" s="146">
        <f t="shared" si="59"/>
        <v>0</v>
      </c>
      <c r="Z272" s="146">
        <f t="shared" si="60"/>
        <v>0</v>
      </c>
      <c r="AA272" s="17">
        <f t="shared" si="61"/>
        <v>1</v>
      </c>
      <c r="AB272" s="91" t="str">
        <f>'REPRODUCTION 3'!M264</f>
        <v>Juin</v>
      </c>
      <c r="AC272" s="91" t="str">
        <f>'RUMINANTS 3'!M264</f>
        <v>Juin</v>
      </c>
      <c r="AD272" s="91" t="str">
        <f>'TOXICOLOGIE 2'!L264</f>
        <v>Juin</v>
      </c>
      <c r="AE272" s="91" t="str">
        <f>'INFECTIEUX 3'!M264</f>
        <v>Juin</v>
      </c>
      <c r="AF272" s="91" t="str">
        <f>'AVIARE 3'!M264</f>
        <v>Juin</v>
      </c>
      <c r="AG272" s="91" t="str">
        <f>'EQUINE 3'!M264</f>
        <v>Juin</v>
      </c>
      <c r="AH272" s="91" t="str">
        <f>'CHIRURGIE 3'!M264</f>
        <v>Juin</v>
      </c>
      <c r="AI272" s="91" t="str">
        <f>'LEGISLATION 2'!L264</f>
        <v>Juin</v>
      </c>
      <c r="AJ272" s="91" t="str">
        <f>'HIDAOA 3'!M264</f>
        <v>Juin</v>
      </c>
      <c r="AK272" s="91" t="str">
        <f>'CLINIQUE 3'!T264</f>
        <v>Juin</v>
      </c>
    </row>
    <row r="273" spans="1:37">
      <c r="A273" s="146">
        <v>258</v>
      </c>
      <c r="B273" s="113" t="s">
        <v>1599</v>
      </c>
      <c r="C273" s="113" t="s">
        <v>2474</v>
      </c>
      <c r="D273" s="163">
        <f>'REPRODUCTION 3'!G265</f>
        <v>6</v>
      </c>
      <c r="E273" s="163">
        <f>'RUMINANTS 3'!G265</f>
        <v>11.25</v>
      </c>
      <c r="F273" s="163">
        <f>'TOXICOLOGIE 2'!F265</f>
        <v>0</v>
      </c>
      <c r="G273" s="163">
        <f>'INFECTIEUX 3'!G265</f>
        <v>3.75</v>
      </c>
      <c r="H273" s="163">
        <f>'AVIARE 3'!G265</f>
        <v>15</v>
      </c>
      <c r="I273" s="163">
        <f>'EQUINE 3'!G265</f>
        <v>6</v>
      </c>
      <c r="J273" s="163">
        <f>'CHIRURGIE 3'!G265</f>
        <v>15</v>
      </c>
      <c r="K273" s="163">
        <f>'LEGISLATION 2'!F265</f>
        <v>10</v>
      </c>
      <c r="L273" s="163">
        <f>'HIDAOA 3'!G265</f>
        <v>10.5</v>
      </c>
      <c r="M273" s="163">
        <f>'CLINIQUE 3'!N265</f>
        <v>0</v>
      </c>
      <c r="N273" s="148">
        <f t="shared" ref="N273:N336" si="62">SUM(D273:M273)</f>
        <v>77.5</v>
      </c>
      <c r="O273" s="148">
        <f t="shared" ref="O273:O336" si="63">N273/28</f>
        <v>2.7678571428571428</v>
      </c>
      <c r="P273" s="146" t="str">
        <f t="shared" ref="P273:P336" si="64">IF(OR(D273="exclus",E273="exclus",F273="exclus",G273="exclus",H273="exclus",I273="exclus",J273="exclus",K273="exclus",L273="exclus",M273="exclus"),"exclus",IF(AND(SUM(R273:AA273)=0,ROUND(O273,3)&gt;=10),"admis","ajournee"))</f>
        <v>ajournee</v>
      </c>
      <c r="Q273" s="146" t="str">
        <f t="shared" ref="Q273:Q336" si="65">IF(COUNTIF(AB273:AK273,"=Rattrapage")&gt;0,"Rattrapage",IF(COUNTIF(AB273:AK273,"=Synthèse")&gt;0,"Synthèse","juin"))</f>
        <v>juin</v>
      </c>
      <c r="R273" s="146">
        <f t="shared" ref="R273:R336" si="66">IF(D273&lt;15,1,0)</f>
        <v>1</v>
      </c>
      <c r="S273" s="146">
        <f t="shared" ref="S273:S336" si="67">IF(E273&lt;15,1,0)</f>
        <v>1</v>
      </c>
      <c r="T273" s="146">
        <f t="shared" ref="T273:T336" si="68">IF(F273&lt;10,1,0)</f>
        <v>1</v>
      </c>
      <c r="U273" s="146">
        <f t="shared" ref="U273:U336" si="69">IF(G273&lt;15,1,0)</f>
        <v>1</v>
      </c>
      <c r="V273" s="146">
        <f t="shared" ref="V273:V336" si="70">IF(H273&lt;15,1,0)</f>
        <v>0</v>
      </c>
      <c r="W273" s="146">
        <f t="shared" ref="W273:W336" si="71">IF(I273&lt;15,1,0)</f>
        <v>1</v>
      </c>
      <c r="X273" s="146">
        <f t="shared" ref="X273:X336" si="72">IF(J273&lt;15,1,0)</f>
        <v>0</v>
      </c>
      <c r="Y273" s="146">
        <f t="shared" ref="Y273:Y336" si="73">IF(K273&lt;10,1,0)</f>
        <v>0</v>
      </c>
      <c r="Z273" s="146">
        <f t="shared" ref="Z273:Z336" si="74">IF(L273&lt;15,1,0)</f>
        <v>1</v>
      </c>
      <c r="AA273" s="17">
        <f t="shared" ref="AA273:AA336" si="75">IF(M273&lt;15,1,0)</f>
        <v>1</v>
      </c>
      <c r="AB273" s="91" t="str">
        <f>'REPRODUCTION 3'!M265</f>
        <v>Juin</v>
      </c>
      <c r="AC273" s="91" t="str">
        <f>'RUMINANTS 3'!M265</f>
        <v>Juin</v>
      </c>
      <c r="AD273" s="91" t="str">
        <f>'TOXICOLOGIE 2'!L265</f>
        <v>Juin</v>
      </c>
      <c r="AE273" s="91" t="str">
        <f>'INFECTIEUX 3'!M265</f>
        <v>Juin</v>
      </c>
      <c r="AF273" s="91" t="str">
        <f>'AVIARE 3'!M265</f>
        <v>Juin</v>
      </c>
      <c r="AG273" s="91" t="str">
        <f>'EQUINE 3'!M265</f>
        <v>Juin</v>
      </c>
      <c r="AH273" s="91" t="str">
        <f>'CHIRURGIE 3'!M265</f>
        <v>Juin</v>
      </c>
      <c r="AI273" s="91" t="str">
        <f>'LEGISLATION 2'!L265</f>
        <v>Juin</v>
      </c>
      <c r="AJ273" s="91" t="str">
        <f>'HIDAOA 3'!M265</f>
        <v>Juin</v>
      </c>
      <c r="AK273" s="91" t="str">
        <f>'CLINIQUE 3'!T265</f>
        <v>Juin</v>
      </c>
    </row>
    <row r="274" spans="1:37">
      <c r="A274" s="146">
        <v>259</v>
      </c>
      <c r="B274" s="113" t="s">
        <v>2696</v>
      </c>
      <c r="C274" s="113" t="s">
        <v>2697</v>
      </c>
      <c r="D274" s="163">
        <f>'REPRODUCTION 3'!G266</f>
        <v>5.25</v>
      </c>
      <c r="E274" s="163">
        <f>'RUMINANTS 3'!G266</f>
        <v>9.75</v>
      </c>
      <c r="F274" s="163">
        <f>'TOXICOLOGIE 2'!F266</f>
        <v>0</v>
      </c>
      <c r="G274" s="163">
        <f>'INFECTIEUX 3'!G266</f>
        <v>1.875</v>
      </c>
      <c r="H274" s="163">
        <f>'AVIARE 3'!G266</f>
        <v>15.75</v>
      </c>
      <c r="I274" s="163">
        <f>'EQUINE 3'!G266</f>
        <v>5.25</v>
      </c>
      <c r="J274" s="163">
        <f>'CHIRURGIE 3'!G266</f>
        <v>16.5</v>
      </c>
      <c r="K274" s="163">
        <f>'LEGISLATION 2'!F266</f>
        <v>16</v>
      </c>
      <c r="L274" s="163">
        <f>'HIDAOA 3'!G266</f>
        <v>14.25</v>
      </c>
      <c r="M274" s="163">
        <f>'CLINIQUE 3'!N266</f>
        <v>0</v>
      </c>
      <c r="N274" s="148">
        <f t="shared" si="62"/>
        <v>84.625</v>
      </c>
      <c r="O274" s="148">
        <f t="shared" si="63"/>
        <v>3.0223214285714284</v>
      </c>
      <c r="P274" s="146" t="str">
        <f t="shared" si="64"/>
        <v>ajournee</v>
      </c>
      <c r="Q274" s="146" t="str">
        <f t="shared" si="65"/>
        <v>juin</v>
      </c>
      <c r="R274" s="146">
        <f t="shared" si="66"/>
        <v>1</v>
      </c>
      <c r="S274" s="146">
        <f t="shared" si="67"/>
        <v>1</v>
      </c>
      <c r="T274" s="146">
        <f t="shared" si="68"/>
        <v>1</v>
      </c>
      <c r="U274" s="146">
        <f t="shared" si="69"/>
        <v>1</v>
      </c>
      <c r="V274" s="146">
        <f t="shared" si="70"/>
        <v>0</v>
      </c>
      <c r="W274" s="146">
        <f t="shared" si="71"/>
        <v>1</v>
      </c>
      <c r="X274" s="146">
        <f t="shared" si="72"/>
        <v>0</v>
      </c>
      <c r="Y274" s="146">
        <f t="shared" si="73"/>
        <v>0</v>
      </c>
      <c r="Z274" s="146">
        <f t="shared" si="74"/>
        <v>1</v>
      </c>
      <c r="AA274" s="17">
        <f t="shared" si="75"/>
        <v>1</v>
      </c>
      <c r="AB274" s="91" t="str">
        <f>'REPRODUCTION 3'!M266</f>
        <v>Juin</v>
      </c>
      <c r="AC274" s="91" t="str">
        <f>'RUMINANTS 3'!M266</f>
        <v>Juin</v>
      </c>
      <c r="AD274" s="91" t="str">
        <f>'TOXICOLOGIE 2'!L266</f>
        <v>Juin</v>
      </c>
      <c r="AE274" s="91" t="str">
        <f>'INFECTIEUX 3'!M266</f>
        <v>Juin</v>
      </c>
      <c r="AF274" s="91" t="str">
        <f>'AVIARE 3'!M266</f>
        <v>Juin</v>
      </c>
      <c r="AG274" s="91" t="str">
        <f>'EQUINE 3'!M266</f>
        <v>Juin</v>
      </c>
      <c r="AH274" s="91" t="str">
        <f>'CHIRURGIE 3'!M266</f>
        <v>Juin</v>
      </c>
      <c r="AI274" s="91" t="str">
        <f>'LEGISLATION 2'!L266</f>
        <v>Juin</v>
      </c>
      <c r="AJ274" s="91" t="str">
        <f>'HIDAOA 3'!M266</f>
        <v>Juin</v>
      </c>
      <c r="AK274" s="91" t="str">
        <f>'CLINIQUE 3'!T266</f>
        <v>Juin</v>
      </c>
    </row>
    <row r="275" spans="1:37">
      <c r="A275" s="146">
        <v>260</v>
      </c>
      <c r="B275" s="113" t="s">
        <v>2696</v>
      </c>
      <c r="C275" s="113" t="s">
        <v>2582</v>
      </c>
      <c r="D275" s="163">
        <f>'REPRODUCTION 3'!G267</f>
        <v>6</v>
      </c>
      <c r="E275" s="163">
        <f>'RUMINANTS 3'!G267</f>
        <v>7.5</v>
      </c>
      <c r="F275" s="163">
        <f>'TOXICOLOGIE 2'!F267</f>
        <v>0</v>
      </c>
      <c r="G275" s="163">
        <f>'INFECTIEUX 3'!G267</f>
        <v>4.125</v>
      </c>
      <c r="H275" s="163">
        <f>'AVIARE 3'!G267</f>
        <v>14.25</v>
      </c>
      <c r="I275" s="163">
        <f>'EQUINE 3'!G267</f>
        <v>6.75</v>
      </c>
      <c r="J275" s="163">
        <f>'CHIRURGIE 3'!G267</f>
        <v>12</v>
      </c>
      <c r="K275" s="163">
        <f>'LEGISLATION 2'!F267</f>
        <v>14</v>
      </c>
      <c r="L275" s="163">
        <f>'HIDAOA 3'!G267</f>
        <v>12.75</v>
      </c>
      <c r="M275" s="163">
        <f>'CLINIQUE 3'!N267</f>
        <v>0</v>
      </c>
      <c r="N275" s="148">
        <f t="shared" si="62"/>
        <v>77.375</v>
      </c>
      <c r="O275" s="148">
        <f t="shared" si="63"/>
        <v>2.7633928571428572</v>
      </c>
      <c r="P275" s="146" t="str">
        <f t="shared" si="64"/>
        <v>ajournee</v>
      </c>
      <c r="Q275" s="146" t="str">
        <f t="shared" si="65"/>
        <v>juin</v>
      </c>
      <c r="R275" s="146">
        <f t="shared" si="66"/>
        <v>1</v>
      </c>
      <c r="S275" s="146">
        <f t="shared" si="67"/>
        <v>1</v>
      </c>
      <c r="T275" s="146">
        <f t="shared" si="68"/>
        <v>1</v>
      </c>
      <c r="U275" s="146">
        <f t="shared" si="69"/>
        <v>1</v>
      </c>
      <c r="V275" s="146">
        <f t="shared" si="70"/>
        <v>1</v>
      </c>
      <c r="W275" s="146">
        <f t="shared" si="71"/>
        <v>1</v>
      </c>
      <c r="X275" s="146">
        <f t="shared" si="72"/>
        <v>1</v>
      </c>
      <c r="Y275" s="146">
        <f t="shared" si="73"/>
        <v>0</v>
      </c>
      <c r="Z275" s="146">
        <f t="shared" si="74"/>
        <v>1</v>
      </c>
      <c r="AA275" s="17">
        <f t="shared" si="75"/>
        <v>1</v>
      </c>
      <c r="AB275" s="91" t="str">
        <f>'REPRODUCTION 3'!M267</f>
        <v>Juin</v>
      </c>
      <c r="AC275" s="91" t="str">
        <f>'RUMINANTS 3'!M267</f>
        <v>Juin</v>
      </c>
      <c r="AD275" s="91" t="str">
        <f>'TOXICOLOGIE 2'!L267</f>
        <v>Juin</v>
      </c>
      <c r="AE275" s="91" t="str">
        <f>'INFECTIEUX 3'!M267</f>
        <v>Juin</v>
      </c>
      <c r="AF275" s="91" t="str">
        <f>'AVIARE 3'!M267</f>
        <v>Juin</v>
      </c>
      <c r="AG275" s="91" t="str">
        <f>'EQUINE 3'!M267</f>
        <v>Juin</v>
      </c>
      <c r="AH275" s="91" t="str">
        <f>'CHIRURGIE 3'!M267</f>
        <v>Juin</v>
      </c>
      <c r="AI275" s="91" t="str">
        <f>'LEGISLATION 2'!L267</f>
        <v>Juin</v>
      </c>
      <c r="AJ275" s="91" t="str">
        <f>'HIDAOA 3'!M267</f>
        <v>Juin</v>
      </c>
      <c r="AK275" s="91" t="str">
        <f>'CLINIQUE 3'!T267</f>
        <v>Juin</v>
      </c>
    </row>
    <row r="276" spans="1:37">
      <c r="A276" s="146">
        <v>261</v>
      </c>
      <c r="B276" s="113" t="s">
        <v>1610</v>
      </c>
      <c r="C276" s="113" t="s">
        <v>2698</v>
      </c>
      <c r="D276" s="163">
        <f>'REPRODUCTION 3'!G268</f>
        <v>14.25</v>
      </c>
      <c r="E276" s="163">
        <f>'RUMINANTS 3'!G268</f>
        <v>5.25</v>
      </c>
      <c r="F276" s="163">
        <f>'TOXICOLOGIE 2'!F268</f>
        <v>0</v>
      </c>
      <c r="G276" s="163">
        <f>'INFECTIEUX 3'!G268</f>
        <v>6</v>
      </c>
      <c r="H276" s="163">
        <f>'AVIARE 3'!G268</f>
        <v>17.25</v>
      </c>
      <c r="I276" s="163">
        <f>'EQUINE 3'!G268</f>
        <v>13.125</v>
      </c>
      <c r="J276" s="163">
        <f>'CHIRURGIE 3'!G268</f>
        <v>19.5</v>
      </c>
      <c r="K276" s="163">
        <f>'LEGISLATION 2'!F268</f>
        <v>20</v>
      </c>
      <c r="L276" s="163">
        <f>'HIDAOA 3'!G268</f>
        <v>25.5</v>
      </c>
      <c r="M276" s="163">
        <f>'CLINIQUE 3'!N268</f>
        <v>0</v>
      </c>
      <c r="N276" s="148">
        <f t="shared" si="62"/>
        <v>120.875</v>
      </c>
      <c r="O276" s="148">
        <f t="shared" si="63"/>
        <v>4.3169642857142856</v>
      </c>
      <c r="P276" s="146" t="str">
        <f t="shared" si="64"/>
        <v>ajournee</v>
      </c>
      <c r="Q276" s="146" t="str">
        <f t="shared" si="65"/>
        <v>juin</v>
      </c>
      <c r="R276" s="146">
        <f t="shared" si="66"/>
        <v>1</v>
      </c>
      <c r="S276" s="146">
        <f t="shared" si="67"/>
        <v>1</v>
      </c>
      <c r="T276" s="146">
        <f t="shared" si="68"/>
        <v>1</v>
      </c>
      <c r="U276" s="146">
        <f t="shared" si="69"/>
        <v>1</v>
      </c>
      <c r="V276" s="146">
        <f t="shared" si="70"/>
        <v>0</v>
      </c>
      <c r="W276" s="146">
        <f t="shared" si="71"/>
        <v>1</v>
      </c>
      <c r="X276" s="146">
        <f t="shared" si="72"/>
        <v>0</v>
      </c>
      <c r="Y276" s="146">
        <f t="shared" si="73"/>
        <v>0</v>
      </c>
      <c r="Z276" s="146">
        <f t="shared" si="74"/>
        <v>0</v>
      </c>
      <c r="AA276" s="17">
        <f t="shared" si="75"/>
        <v>1</v>
      </c>
      <c r="AB276" s="91" t="str">
        <f>'REPRODUCTION 3'!M268</f>
        <v>Juin</v>
      </c>
      <c r="AC276" s="91" t="str">
        <f>'RUMINANTS 3'!M268</f>
        <v>Juin</v>
      </c>
      <c r="AD276" s="91" t="str">
        <f>'TOXICOLOGIE 2'!L268</f>
        <v>Juin</v>
      </c>
      <c r="AE276" s="91" t="str">
        <f>'INFECTIEUX 3'!M268</f>
        <v>Juin</v>
      </c>
      <c r="AF276" s="91" t="str">
        <f>'AVIARE 3'!M268</f>
        <v>Juin</v>
      </c>
      <c r="AG276" s="91" t="str">
        <f>'EQUINE 3'!M268</f>
        <v>Juin</v>
      </c>
      <c r="AH276" s="91" t="str">
        <f>'CHIRURGIE 3'!M268</f>
        <v>Juin</v>
      </c>
      <c r="AI276" s="91" t="str">
        <f>'LEGISLATION 2'!L268</f>
        <v>Juin</v>
      </c>
      <c r="AJ276" s="91" t="str">
        <f>'HIDAOA 3'!M268</f>
        <v>Juin</v>
      </c>
      <c r="AK276" s="91" t="str">
        <f>'CLINIQUE 3'!T268</f>
        <v>Juin</v>
      </c>
    </row>
    <row r="277" spans="1:37">
      <c r="A277" s="146">
        <v>262</v>
      </c>
      <c r="B277" s="113" t="s">
        <v>1615</v>
      </c>
      <c r="C277" s="113" t="s">
        <v>2670</v>
      </c>
      <c r="D277" s="163">
        <f>'REPRODUCTION 3'!G269</f>
        <v>24.75</v>
      </c>
      <c r="E277" s="163">
        <f>'RUMINANTS 3'!G269</f>
        <v>17.25</v>
      </c>
      <c r="F277" s="163">
        <f>'TOXICOLOGIE 2'!F269</f>
        <v>0</v>
      </c>
      <c r="G277" s="163">
        <f>'INFECTIEUX 3'!G269</f>
        <v>13.5</v>
      </c>
      <c r="H277" s="163">
        <f>'AVIARE 3'!G269</f>
        <v>17.25</v>
      </c>
      <c r="I277" s="163">
        <f>'EQUINE 3'!G269</f>
        <v>23.625</v>
      </c>
      <c r="J277" s="163">
        <f>'CHIRURGIE 3'!G269</f>
        <v>25.5</v>
      </c>
      <c r="K277" s="163">
        <f>'LEGISLATION 2'!F269</f>
        <v>24</v>
      </c>
      <c r="L277" s="163">
        <f>'HIDAOA 3'!G269</f>
        <v>25.5</v>
      </c>
      <c r="M277" s="163">
        <f>'CLINIQUE 3'!N269</f>
        <v>0</v>
      </c>
      <c r="N277" s="148">
        <f t="shared" si="62"/>
        <v>171.375</v>
      </c>
      <c r="O277" s="148">
        <f t="shared" si="63"/>
        <v>6.1205357142857144</v>
      </c>
      <c r="P277" s="146" t="str">
        <f t="shared" si="64"/>
        <v>ajournee</v>
      </c>
      <c r="Q277" s="146" t="str">
        <f t="shared" si="65"/>
        <v>juin</v>
      </c>
      <c r="R277" s="146">
        <f t="shared" si="66"/>
        <v>0</v>
      </c>
      <c r="S277" s="146">
        <f t="shared" si="67"/>
        <v>0</v>
      </c>
      <c r="T277" s="146">
        <f t="shared" si="68"/>
        <v>1</v>
      </c>
      <c r="U277" s="146">
        <f t="shared" si="69"/>
        <v>1</v>
      </c>
      <c r="V277" s="146">
        <f t="shared" si="70"/>
        <v>0</v>
      </c>
      <c r="W277" s="146">
        <f t="shared" si="71"/>
        <v>0</v>
      </c>
      <c r="X277" s="146">
        <f t="shared" si="72"/>
        <v>0</v>
      </c>
      <c r="Y277" s="146">
        <f t="shared" si="73"/>
        <v>0</v>
      </c>
      <c r="Z277" s="146">
        <f t="shared" si="74"/>
        <v>0</v>
      </c>
      <c r="AA277" s="17">
        <f t="shared" si="75"/>
        <v>1</v>
      </c>
      <c r="AB277" s="91" t="str">
        <f>'REPRODUCTION 3'!M269</f>
        <v>Juin</v>
      </c>
      <c r="AC277" s="91" t="str">
        <f>'RUMINANTS 3'!M269</f>
        <v>Juin</v>
      </c>
      <c r="AD277" s="91" t="str">
        <f>'TOXICOLOGIE 2'!L269</f>
        <v>Juin</v>
      </c>
      <c r="AE277" s="91" t="str">
        <f>'INFECTIEUX 3'!M269</f>
        <v>Juin</v>
      </c>
      <c r="AF277" s="91" t="str">
        <f>'AVIARE 3'!M269</f>
        <v>Juin</v>
      </c>
      <c r="AG277" s="91" t="str">
        <f>'EQUINE 3'!M269</f>
        <v>Juin</v>
      </c>
      <c r="AH277" s="91" t="str">
        <f>'CHIRURGIE 3'!M269</f>
        <v>Juin</v>
      </c>
      <c r="AI277" s="91" t="str">
        <f>'LEGISLATION 2'!L269</f>
        <v>Juin</v>
      </c>
      <c r="AJ277" s="91" t="str">
        <f>'HIDAOA 3'!M269</f>
        <v>Juin</v>
      </c>
      <c r="AK277" s="91" t="str">
        <f>'CLINIQUE 3'!T269</f>
        <v>Juin</v>
      </c>
    </row>
    <row r="278" spans="1:37">
      <c r="A278" s="146">
        <v>263</v>
      </c>
      <c r="B278" s="113" t="s">
        <v>2699</v>
      </c>
      <c r="C278" s="113" t="s">
        <v>2486</v>
      </c>
      <c r="D278" s="163">
        <f>'REPRODUCTION 3'!G270</f>
        <v>17.25</v>
      </c>
      <c r="E278" s="163">
        <f>'RUMINANTS 3'!G270</f>
        <v>13.5</v>
      </c>
      <c r="F278" s="163">
        <f>'TOXICOLOGIE 2'!F270</f>
        <v>0</v>
      </c>
      <c r="G278" s="163">
        <f>'INFECTIEUX 3'!G270</f>
        <v>8.625</v>
      </c>
      <c r="H278" s="163">
        <f>'AVIARE 3'!G270</f>
        <v>15.75</v>
      </c>
      <c r="I278" s="163">
        <f>'EQUINE 3'!G270</f>
        <v>6</v>
      </c>
      <c r="J278" s="163">
        <f>'CHIRURGIE 3'!G270</f>
        <v>22.5</v>
      </c>
      <c r="K278" s="163">
        <f>'LEGISLATION 2'!F270</f>
        <v>28</v>
      </c>
      <c r="L278" s="163">
        <f>'HIDAOA 3'!G270</f>
        <v>6.75</v>
      </c>
      <c r="M278" s="163">
        <f>'CLINIQUE 3'!N270</f>
        <v>0</v>
      </c>
      <c r="N278" s="148">
        <f t="shared" si="62"/>
        <v>118.375</v>
      </c>
      <c r="O278" s="148">
        <f t="shared" si="63"/>
        <v>4.2276785714285712</v>
      </c>
      <c r="P278" s="146" t="str">
        <f t="shared" si="64"/>
        <v>ajournee</v>
      </c>
      <c r="Q278" s="146" t="str">
        <f t="shared" si="65"/>
        <v>juin</v>
      </c>
      <c r="R278" s="146">
        <f t="shared" si="66"/>
        <v>0</v>
      </c>
      <c r="S278" s="146">
        <f t="shared" si="67"/>
        <v>1</v>
      </c>
      <c r="T278" s="146">
        <f t="shared" si="68"/>
        <v>1</v>
      </c>
      <c r="U278" s="146">
        <f t="shared" si="69"/>
        <v>1</v>
      </c>
      <c r="V278" s="146">
        <f t="shared" si="70"/>
        <v>0</v>
      </c>
      <c r="W278" s="146">
        <f t="shared" si="71"/>
        <v>1</v>
      </c>
      <c r="X278" s="146">
        <f t="shared" si="72"/>
        <v>0</v>
      </c>
      <c r="Y278" s="146">
        <f t="shared" si="73"/>
        <v>0</v>
      </c>
      <c r="Z278" s="146">
        <f t="shared" si="74"/>
        <v>1</v>
      </c>
      <c r="AA278" s="17">
        <f t="shared" si="75"/>
        <v>1</v>
      </c>
      <c r="AB278" s="91" t="str">
        <f>'REPRODUCTION 3'!M270</f>
        <v>Juin</v>
      </c>
      <c r="AC278" s="91" t="str">
        <f>'RUMINANTS 3'!M270</f>
        <v>Juin</v>
      </c>
      <c r="AD278" s="91" t="str">
        <f>'TOXICOLOGIE 2'!L270</f>
        <v>Juin</v>
      </c>
      <c r="AE278" s="91" t="str">
        <f>'INFECTIEUX 3'!M270</f>
        <v>Juin</v>
      </c>
      <c r="AF278" s="91" t="str">
        <f>'AVIARE 3'!M270</f>
        <v>Juin</v>
      </c>
      <c r="AG278" s="91" t="str">
        <f>'EQUINE 3'!M270</f>
        <v>Juin</v>
      </c>
      <c r="AH278" s="91" t="str">
        <f>'CHIRURGIE 3'!M270</f>
        <v>Juin</v>
      </c>
      <c r="AI278" s="91" t="str">
        <f>'LEGISLATION 2'!L270</f>
        <v>Juin</v>
      </c>
      <c r="AJ278" s="91" t="str">
        <f>'HIDAOA 3'!M270</f>
        <v>Juin</v>
      </c>
      <c r="AK278" s="91" t="str">
        <f>'CLINIQUE 3'!T270</f>
        <v>Juin</v>
      </c>
    </row>
    <row r="279" spans="1:37">
      <c r="A279" s="146">
        <v>264</v>
      </c>
      <c r="B279" s="113" t="s">
        <v>2700</v>
      </c>
      <c r="C279" s="113" t="s">
        <v>2701</v>
      </c>
      <c r="D279" s="163">
        <f>'REPRODUCTION 3'!G271</f>
        <v>17.25</v>
      </c>
      <c r="E279" s="163">
        <f>'RUMINANTS 3'!G271</f>
        <v>10.5</v>
      </c>
      <c r="F279" s="163">
        <f>'TOXICOLOGIE 2'!F271</f>
        <v>0</v>
      </c>
      <c r="G279" s="163">
        <f>'INFECTIEUX 3'!G271</f>
        <v>0.75</v>
      </c>
      <c r="H279" s="163">
        <f>'AVIARE 3'!G271</f>
        <v>15</v>
      </c>
      <c r="I279" s="163">
        <f>'EQUINE 3'!G271</f>
        <v>9.75</v>
      </c>
      <c r="J279" s="163">
        <f>'CHIRURGIE 3'!G271</f>
        <v>13.5</v>
      </c>
      <c r="K279" s="163">
        <f>'LEGISLATION 2'!F271</f>
        <v>10</v>
      </c>
      <c r="L279" s="163">
        <f>'HIDAOA 3'!G271</f>
        <v>8.25</v>
      </c>
      <c r="M279" s="163">
        <f>'CLINIQUE 3'!N271</f>
        <v>0</v>
      </c>
      <c r="N279" s="148">
        <f t="shared" si="62"/>
        <v>85</v>
      </c>
      <c r="O279" s="148">
        <f t="shared" si="63"/>
        <v>3.0357142857142856</v>
      </c>
      <c r="P279" s="146" t="str">
        <f t="shared" si="64"/>
        <v>ajournee</v>
      </c>
      <c r="Q279" s="146" t="str">
        <f t="shared" si="65"/>
        <v>juin</v>
      </c>
      <c r="R279" s="146">
        <f t="shared" si="66"/>
        <v>0</v>
      </c>
      <c r="S279" s="146">
        <f t="shared" si="67"/>
        <v>1</v>
      </c>
      <c r="T279" s="146">
        <f t="shared" si="68"/>
        <v>1</v>
      </c>
      <c r="U279" s="146">
        <f t="shared" si="69"/>
        <v>1</v>
      </c>
      <c r="V279" s="146">
        <f t="shared" si="70"/>
        <v>0</v>
      </c>
      <c r="W279" s="146">
        <f t="shared" si="71"/>
        <v>1</v>
      </c>
      <c r="X279" s="146">
        <f t="shared" si="72"/>
        <v>1</v>
      </c>
      <c r="Y279" s="146">
        <f t="shared" si="73"/>
        <v>0</v>
      </c>
      <c r="Z279" s="146">
        <f t="shared" si="74"/>
        <v>1</v>
      </c>
      <c r="AA279" s="17">
        <f t="shared" si="75"/>
        <v>1</v>
      </c>
      <c r="AB279" s="91" t="str">
        <f>'REPRODUCTION 3'!M271</f>
        <v>Juin</v>
      </c>
      <c r="AC279" s="91" t="str">
        <f>'RUMINANTS 3'!M271</f>
        <v>Juin</v>
      </c>
      <c r="AD279" s="91" t="str">
        <f>'TOXICOLOGIE 2'!L271</f>
        <v>Juin</v>
      </c>
      <c r="AE279" s="91" t="str">
        <f>'INFECTIEUX 3'!M271</f>
        <v>Juin</v>
      </c>
      <c r="AF279" s="91" t="str">
        <f>'AVIARE 3'!M271</f>
        <v>Juin</v>
      </c>
      <c r="AG279" s="91" t="str">
        <f>'EQUINE 3'!M271</f>
        <v>Juin</v>
      </c>
      <c r="AH279" s="91" t="str">
        <f>'CHIRURGIE 3'!M271</f>
        <v>Juin</v>
      </c>
      <c r="AI279" s="91" t="str">
        <f>'LEGISLATION 2'!L271</f>
        <v>Juin</v>
      </c>
      <c r="AJ279" s="91" t="str">
        <f>'HIDAOA 3'!M271</f>
        <v>Juin</v>
      </c>
      <c r="AK279" s="91" t="str">
        <f>'CLINIQUE 3'!T271</f>
        <v>Juin</v>
      </c>
    </row>
    <row r="280" spans="1:37">
      <c r="A280" s="146">
        <v>265</v>
      </c>
      <c r="B280" s="113" t="s">
        <v>1627</v>
      </c>
      <c r="C280" s="113" t="s">
        <v>2702</v>
      </c>
      <c r="D280" s="163">
        <f>'REPRODUCTION 3'!G272</f>
        <v>0.75</v>
      </c>
      <c r="E280" s="163">
        <f>'RUMINANTS 3'!G272</f>
        <v>12.75</v>
      </c>
      <c r="F280" s="163">
        <f>'TOXICOLOGIE 2'!F272</f>
        <v>0</v>
      </c>
      <c r="G280" s="163">
        <f>'INFECTIEUX 3'!G272</f>
        <v>0.75</v>
      </c>
      <c r="H280" s="163">
        <f>'AVIARE 3'!G272</f>
        <v>15</v>
      </c>
      <c r="I280" s="163">
        <f>'EQUINE 3'!G272</f>
        <v>7.125</v>
      </c>
      <c r="J280" s="163">
        <f>'CHIRURGIE 3'!G272</f>
        <v>9</v>
      </c>
      <c r="K280" s="163">
        <f>'LEGISLATION 2'!F272</f>
        <v>20</v>
      </c>
      <c r="L280" s="163">
        <f>'HIDAOA 3'!G272</f>
        <v>13.5</v>
      </c>
      <c r="M280" s="163">
        <f>'CLINIQUE 3'!N272</f>
        <v>0</v>
      </c>
      <c r="N280" s="148">
        <f t="shared" si="62"/>
        <v>78.875</v>
      </c>
      <c r="O280" s="148">
        <f t="shared" si="63"/>
        <v>2.8169642857142856</v>
      </c>
      <c r="P280" s="146" t="str">
        <f t="shared" si="64"/>
        <v>ajournee</v>
      </c>
      <c r="Q280" s="146" t="str">
        <f t="shared" si="65"/>
        <v>juin</v>
      </c>
      <c r="R280" s="146">
        <f t="shared" si="66"/>
        <v>1</v>
      </c>
      <c r="S280" s="146">
        <f t="shared" si="67"/>
        <v>1</v>
      </c>
      <c r="T280" s="146">
        <f t="shared" si="68"/>
        <v>1</v>
      </c>
      <c r="U280" s="146">
        <f t="shared" si="69"/>
        <v>1</v>
      </c>
      <c r="V280" s="146">
        <f t="shared" si="70"/>
        <v>0</v>
      </c>
      <c r="W280" s="146">
        <f t="shared" si="71"/>
        <v>1</v>
      </c>
      <c r="X280" s="146">
        <f t="shared" si="72"/>
        <v>1</v>
      </c>
      <c r="Y280" s="146">
        <f t="shared" si="73"/>
        <v>0</v>
      </c>
      <c r="Z280" s="146">
        <f t="shared" si="74"/>
        <v>1</v>
      </c>
      <c r="AA280" s="17">
        <f t="shared" si="75"/>
        <v>1</v>
      </c>
      <c r="AB280" s="91" t="str">
        <f>'REPRODUCTION 3'!M272</f>
        <v>Juin</v>
      </c>
      <c r="AC280" s="91" t="str">
        <f>'RUMINANTS 3'!M272</f>
        <v>Juin</v>
      </c>
      <c r="AD280" s="91" t="str">
        <f>'TOXICOLOGIE 2'!L272</f>
        <v>Juin</v>
      </c>
      <c r="AE280" s="91" t="str">
        <f>'INFECTIEUX 3'!M272</f>
        <v>Juin</v>
      </c>
      <c r="AF280" s="91" t="str">
        <f>'AVIARE 3'!M272</f>
        <v>Juin</v>
      </c>
      <c r="AG280" s="91" t="str">
        <f>'EQUINE 3'!M272</f>
        <v>Juin</v>
      </c>
      <c r="AH280" s="91" t="str">
        <f>'CHIRURGIE 3'!M272</f>
        <v>Juin</v>
      </c>
      <c r="AI280" s="91" t="str">
        <f>'LEGISLATION 2'!L272</f>
        <v>Juin</v>
      </c>
      <c r="AJ280" s="91" t="str">
        <f>'HIDAOA 3'!M272</f>
        <v>Juin</v>
      </c>
      <c r="AK280" s="91" t="str">
        <f>'CLINIQUE 3'!T272</f>
        <v>Juin</v>
      </c>
    </row>
    <row r="281" spans="1:37">
      <c r="A281" s="146">
        <v>266</v>
      </c>
      <c r="B281" s="113" t="s">
        <v>1632</v>
      </c>
      <c r="C281" s="113" t="s">
        <v>2703</v>
      </c>
      <c r="D281" s="163">
        <f>'REPRODUCTION 3'!G273</f>
        <v>19.5</v>
      </c>
      <c r="E281" s="163">
        <f>'RUMINANTS 3'!G273</f>
        <v>6.75</v>
      </c>
      <c r="F281" s="163">
        <f>'TOXICOLOGIE 2'!F273</f>
        <v>0</v>
      </c>
      <c r="G281" s="163">
        <f>'INFECTIEUX 3'!G273</f>
        <v>4.5</v>
      </c>
      <c r="H281" s="163">
        <f>'AVIARE 3'!G273</f>
        <v>17.25</v>
      </c>
      <c r="I281" s="163">
        <f>'EQUINE 3'!G273</f>
        <v>15</v>
      </c>
      <c r="J281" s="163">
        <f>'CHIRURGIE 3'!G273</f>
        <v>19.5</v>
      </c>
      <c r="K281" s="163">
        <f>'LEGISLATION 2'!F273</f>
        <v>20</v>
      </c>
      <c r="L281" s="163">
        <f>'HIDAOA 3'!G273</f>
        <v>19.5</v>
      </c>
      <c r="M281" s="163">
        <f>'CLINIQUE 3'!N273</f>
        <v>0</v>
      </c>
      <c r="N281" s="148">
        <f t="shared" si="62"/>
        <v>122</v>
      </c>
      <c r="O281" s="148">
        <f t="shared" si="63"/>
        <v>4.3571428571428568</v>
      </c>
      <c r="P281" s="146" t="str">
        <f t="shared" si="64"/>
        <v>ajournee</v>
      </c>
      <c r="Q281" s="146" t="str">
        <f t="shared" si="65"/>
        <v>juin</v>
      </c>
      <c r="R281" s="146">
        <f t="shared" si="66"/>
        <v>0</v>
      </c>
      <c r="S281" s="146">
        <f t="shared" si="67"/>
        <v>1</v>
      </c>
      <c r="T281" s="146">
        <f t="shared" si="68"/>
        <v>1</v>
      </c>
      <c r="U281" s="146">
        <f t="shared" si="69"/>
        <v>1</v>
      </c>
      <c r="V281" s="146">
        <f t="shared" si="70"/>
        <v>0</v>
      </c>
      <c r="W281" s="146">
        <f t="shared" si="71"/>
        <v>0</v>
      </c>
      <c r="X281" s="146">
        <f t="shared" si="72"/>
        <v>0</v>
      </c>
      <c r="Y281" s="146">
        <f t="shared" si="73"/>
        <v>0</v>
      </c>
      <c r="Z281" s="146">
        <f t="shared" si="74"/>
        <v>0</v>
      </c>
      <c r="AA281" s="17">
        <f t="shared" si="75"/>
        <v>1</v>
      </c>
      <c r="AB281" s="91" t="str">
        <f>'REPRODUCTION 3'!M273</f>
        <v>Juin</v>
      </c>
      <c r="AC281" s="91" t="str">
        <f>'RUMINANTS 3'!M273</f>
        <v>Juin</v>
      </c>
      <c r="AD281" s="91" t="str">
        <f>'TOXICOLOGIE 2'!L273</f>
        <v>Juin</v>
      </c>
      <c r="AE281" s="91" t="str">
        <f>'INFECTIEUX 3'!M273</f>
        <v>Juin</v>
      </c>
      <c r="AF281" s="91" t="str">
        <f>'AVIARE 3'!M273</f>
        <v>Juin</v>
      </c>
      <c r="AG281" s="91" t="str">
        <f>'EQUINE 3'!M273</f>
        <v>Juin</v>
      </c>
      <c r="AH281" s="91" t="str">
        <f>'CHIRURGIE 3'!M273</f>
        <v>Juin</v>
      </c>
      <c r="AI281" s="91" t="str">
        <f>'LEGISLATION 2'!L273</f>
        <v>Juin</v>
      </c>
      <c r="AJ281" s="91" t="str">
        <f>'HIDAOA 3'!M273</f>
        <v>Juin</v>
      </c>
      <c r="AK281" s="91" t="str">
        <f>'CLINIQUE 3'!T273</f>
        <v>Juin</v>
      </c>
    </row>
    <row r="282" spans="1:37">
      <c r="A282" s="146">
        <v>267</v>
      </c>
      <c r="B282" s="113" t="s">
        <v>2704</v>
      </c>
      <c r="C282" s="113" t="s">
        <v>2693</v>
      </c>
      <c r="D282" s="163">
        <f>'REPRODUCTION 3'!G274</f>
        <v>27</v>
      </c>
      <c r="E282" s="163">
        <f>'RUMINANTS 3'!G274</f>
        <v>15</v>
      </c>
      <c r="F282" s="163">
        <f>'TOXICOLOGIE 2'!F274</f>
        <v>0</v>
      </c>
      <c r="G282" s="163">
        <f>'INFECTIEUX 3'!G274</f>
        <v>4.5</v>
      </c>
      <c r="H282" s="163">
        <f>'AVIARE 3'!G274</f>
        <v>14.25</v>
      </c>
      <c r="I282" s="163">
        <f>'EQUINE 3'!G274</f>
        <v>15</v>
      </c>
      <c r="J282" s="163">
        <f>'CHIRURGIE 3'!G274</f>
        <v>24</v>
      </c>
      <c r="K282" s="163">
        <f>'LEGISLATION 2'!F274</f>
        <v>34</v>
      </c>
      <c r="L282" s="163">
        <f>'HIDAOA 3'!G274</f>
        <v>15.75</v>
      </c>
      <c r="M282" s="163">
        <f>'CLINIQUE 3'!N274</f>
        <v>0</v>
      </c>
      <c r="N282" s="148">
        <f t="shared" si="62"/>
        <v>149.5</v>
      </c>
      <c r="O282" s="148">
        <f t="shared" si="63"/>
        <v>5.3392857142857144</v>
      </c>
      <c r="P282" s="146" t="str">
        <f t="shared" si="64"/>
        <v>ajournee</v>
      </c>
      <c r="Q282" s="146" t="str">
        <f t="shared" si="65"/>
        <v>juin</v>
      </c>
      <c r="R282" s="146">
        <f t="shared" si="66"/>
        <v>0</v>
      </c>
      <c r="S282" s="146">
        <f t="shared" si="67"/>
        <v>0</v>
      </c>
      <c r="T282" s="146">
        <f t="shared" si="68"/>
        <v>1</v>
      </c>
      <c r="U282" s="146">
        <f t="shared" si="69"/>
        <v>1</v>
      </c>
      <c r="V282" s="146">
        <f t="shared" si="70"/>
        <v>1</v>
      </c>
      <c r="W282" s="146">
        <f t="shared" si="71"/>
        <v>0</v>
      </c>
      <c r="X282" s="146">
        <f t="shared" si="72"/>
        <v>0</v>
      </c>
      <c r="Y282" s="146">
        <f t="shared" si="73"/>
        <v>0</v>
      </c>
      <c r="Z282" s="146">
        <f t="shared" si="74"/>
        <v>0</v>
      </c>
      <c r="AA282" s="17">
        <f t="shared" si="75"/>
        <v>1</v>
      </c>
      <c r="AB282" s="91" t="str">
        <f>'REPRODUCTION 3'!M274</f>
        <v>Juin</v>
      </c>
      <c r="AC282" s="91" t="str">
        <f>'RUMINANTS 3'!M274</f>
        <v>Juin</v>
      </c>
      <c r="AD282" s="91" t="str">
        <f>'TOXICOLOGIE 2'!L274</f>
        <v>Juin</v>
      </c>
      <c r="AE282" s="91" t="str">
        <f>'INFECTIEUX 3'!M274</f>
        <v>Juin</v>
      </c>
      <c r="AF282" s="91" t="str">
        <f>'AVIARE 3'!M274</f>
        <v>Juin</v>
      </c>
      <c r="AG282" s="91" t="str">
        <f>'EQUINE 3'!M274</f>
        <v>Juin</v>
      </c>
      <c r="AH282" s="91" t="str">
        <f>'CHIRURGIE 3'!M274</f>
        <v>Juin</v>
      </c>
      <c r="AI282" s="91" t="str">
        <f>'LEGISLATION 2'!L274</f>
        <v>Juin</v>
      </c>
      <c r="AJ282" s="91" t="str">
        <f>'HIDAOA 3'!M274</f>
        <v>Juin</v>
      </c>
      <c r="AK282" s="91" t="str">
        <f>'CLINIQUE 3'!T274</f>
        <v>Juin</v>
      </c>
    </row>
    <row r="283" spans="1:37">
      <c r="A283" s="146">
        <v>268</v>
      </c>
      <c r="B283" s="113" t="s">
        <v>271</v>
      </c>
      <c r="C283" s="113" t="s">
        <v>2705</v>
      </c>
      <c r="D283" s="163">
        <f>'REPRODUCTION 3'!G275</f>
        <v>11.25</v>
      </c>
      <c r="E283" s="163">
        <f>'RUMINANTS 3'!G275</f>
        <v>7.5</v>
      </c>
      <c r="F283" s="163">
        <f>'TOXICOLOGIE 2'!F275</f>
        <v>0</v>
      </c>
      <c r="G283" s="163">
        <f>'INFECTIEUX 3'!G275</f>
        <v>3</v>
      </c>
      <c r="H283" s="163">
        <f>'AVIARE 3'!G275</f>
        <v>10.5</v>
      </c>
      <c r="I283" s="163">
        <f>'EQUINE 3'!G275</f>
        <v>6.75</v>
      </c>
      <c r="J283" s="163">
        <f>'CHIRURGIE 3'!G275</f>
        <v>10.5</v>
      </c>
      <c r="K283" s="163">
        <f>'LEGISLATION 2'!F275</f>
        <v>28</v>
      </c>
      <c r="L283" s="163">
        <f>'HIDAOA 3'!G275</f>
        <v>13.5</v>
      </c>
      <c r="M283" s="163">
        <f>'CLINIQUE 3'!N275</f>
        <v>0</v>
      </c>
      <c r="N283" s="148">
        <f t="shared" si="62"/>
        <v>91</v>
      </c>
      <c r="O283" s="148">
        <f t="shared" si="63"/>
        <v>3.25</v>
      </c>
      <c r="P283" s="146" t="str">
        <f t="shared" si="64"/>
        <v>ajournee</v>
      </c>
      <c r="Q283" s="146" t="str">
        <f t="shared" si="65"/>
        <v>juin</v>
      </c>
      <c r="R283" s="146">
        <f t="shared" si="66"/>
        <v>1</v>
      </c>
      <c r="S283" s="146">
        <f t="shared" si="67"/>
        <v>1</v>
      </c>
      <c r="T283" s="146">
        <f t="shared" si="68"/>
        <v>1</v>
      </c>
      <c r="U283" s="146">
        <f t="shared" si="69"/>
        <v>1</v>
      </c>
      <c r="V283" s="146">
        <f t="shared" si="70"/>
        <v>1</v>
      </c>
      <c r="W283" s="146">
        <f t="shared" si="71"/>
        <v>1</v>
      </c>
      <c r="X283" s="146">
        <f t="shared" si="72"/>
        <v>1</v>
      </c>
      <c r="Y283" s="146">
        <f t="shared" si="73"/>
        <v>0</v>
      </c>
      <c r="Z283" s="146">
        <f t="shared" si="74"/>
        <v>1</v>
      </c>
      <c r="AA283" s="17">
        <f t="shared" si="75"/>
        <v>1</v>
      </c>
      <c r="AB283" s="91" t="str">
        <f>'REPRODUCTION 3'!M275</f>
        <v>Juin</v>
      </c>
      <c r="AC283" s="91" t="str">
        <f>'RUMINANTS 3'!M275</f>
        <v>Juin</v>
      </c>
      <c r="AD283" s="91" t="str">
        <f>'TOXICOLOGIE 2'!L275</f>
        <v>Juin</v>
      </c>
      <c r="AE283" s="91" t="str">
        <f>'INFECTIEUX 3'!M275</f>
        <v>Juin</v>
      </c>
      <c r="AF283" s="91" t="str">
        <f>'AVIARE 3'!M275</f>
        <v>Juin</v>
      </c>
      <c r="AG283" s="91" t="str">
        <f>'EQUINE 3'!M275</f>
        <v>Juin</v>
      </c>
      <c r="AH283" s="91" t="str">
        <f>'CHIRURGIE 3'!M275</f>
        <v>Juin</v>
      </c>
      <c r="AI283" s="91" t="str">
        <f>'LEGISLATION 2'!L275</f>
        <v>Juin</v>
      </c>
      <c r="AJ283" s="91" t="str">
        <f>'HIDAOA 3'!M275</f>
        <v>Juin</v>
      </c>
      <c r="AK283" s="91" t="str">
        <f>'CLINIQUE 3'!T275</f>
        <v>Juin</v>
      </c>
    </row>
    <row r="284" spans="1:37">
      <c r="A284" s="146">
        <v>269</v>
      </c>
      <c r="B284" s="113" t="s">
        <v>1642</v>
      </c>
      <c r="C284" s="113" t="s">
        <v>2491</v>
      </c>
      <c r="D284" s="163">
        <f>'REPRODUCTION 3'!G276</f>
        <v>14.25</v>
      </c>
      <c r="E284" s="163">
        <f>'RUMINANTS 3'!G276</f>
        <v>5.25</v>
      </c>
      <c r="F284" s="163">
        <f>'TOXICOLOGIE 2'!F276</f>
        <v>0</v>
      </c>
      <c r="G284" s="163">
        <f>'INFECTIEUX 3'!G276</f>
        <v>3.75</v>
      </c>
      <c r="H284" s="163">
        <f>'AVIARE 3'!G276</f>
        <v>12.75</v>
      </c>
      <c r="I284" s="163">
        <f>'EQUINE 3'!G276</f>
        <v>7.5</v>
      </c>
      <c r="J284" s="163">
        <f>'CHIRURGIE 3'!G276</f>
        <v>16.5</v>
      </c>
      <c r="K284" s="163">
        <f>'LEGISLATION 2'!F276</f>
        <v>14</v>
      </c>
      <c r="L284" s="163">
        <f>'HIDAOA 3'!G276</f>
        <v>7.5</v>
      </c>
      <c r="M284" s="163">
        <f>'CLINIQUE 3'!N276</f>
        <v>0</v>
      </c>
      <c r="N284" s="148">
        <f t="shared" si="62"/>
        <v>81.5</v>
      </c>
      <c r="O284" s="148">
        <f t="shared" si="63"/>
        <v>2.9107142857142856</v>
      </c>
      <c r="P284" s="146" t="str">
        <f t="shared" si="64"/>
        <v>ajournee</v>
      </c>
      <c r="Q284" s="146" t="str">
        <f t="shared" si="65"/>
        <v>juin</v>
      </c>
      <c r="R284" s="146">
        <f t="shared" si="66"/>
        <v>1</v>
      </c>
      <c r="S284" s="146">
        <f t="shared" si="67"/>
        <v>1</v>
      </c>
      <c r="T284" s="146">
        <f t="shared" si="68"/>
        <v>1</v>
      </c>
      <c r="U284" s="146">
        <f t="shared" si="69"/>
        <v>1</v>
      </c>
      <c r="V284" s="146">
        <f t="shared" si="70"/>
        <v>1</v>
      </c>
      <c r="W284" s="146">
        <f t="shared" si="71"/>
        <v>1</v>
      </c>
      <c r="X284" s="146">
        <f t="shared" si="72"/>
        <v>0</v>
      </c>
      <c r="Y284" s="146">
        <f t="shared" si="73"/>
        <v>0</v>
      </c>
      <c r="Z284" s="146">
        <f t="shared" si="74"/>
        <v>1</v>
      </c>
      <c r="AA284" s="17">
        <f t="shared" si="75"/>
        <v>1</v>
      </c>
      <c r="AB284" s="91" t="str">
        <f>'REPRODUCTION 3'!M276</f>
        <v>Juin</v>
      </c>
      <c r="AC284" s="91" t="str">
        <f>'RUMINANTS 3'!M276</f>
        <v>Juin</v>
      </c>
      <c r="AD284" s="91" t="str">
        <f>'TOXICOLOGIE 2'!L276</f>
        <v>Juin</v>
      </c>
      <c r="AE284" s="91" t="str">
        <f>'INFECTIEUX 3'!M276</f>
        <v>Juin</v>
      </c>
      <c r="AF284" s="91" t="str">
        <f>'AVIARE 3'!M276</f>
        <v>Juin</v>
      </c>
      <c r="AG284" s="91" t="str">
        <f>'EQUINE 3'!M276</f>
        <v>Juin</v>
      </c>
      <c r="AH284" s="91" t="str">
        <f>'CHIRURGIE 3'!M276</f>
        <v>Juin</v>
      </c>
      <c r="AI284" s="91" t="str">
        <f>'LEGISLATION 2'!L276</f>
        <v>Juin</v>
      </c>
      <c r="AJ284" s="91" t="str">
        <f>'HIDAOA 3'!M276</f>
        <v>Juin</v>
      </c>
      <c r="AK284" s="91" t="str">
        <f>'CLINIQUE 3'!T276</f>
        <v>Juin</v>
      </c>
    </row>
    <row r="285" spans="1:37">
      <c r="A285" s="146">
        <v>270</v>
      </c>
      <c r="B285" s="113" t="s">
        <v>2706</v>
      </c>
      <c r="C285" s="113" t="s">
        <v>2707</v>
      </c>
      <c r="D285" s="163">
        <f>'REPRODUCTION 3'!G277</f>
        <v>13.5</v>
      </c>
      <c r="E285" s="163">
        <f>'RUMINANTS 3'!G277</f>
        <v>15.75</v>
      </c>
      <c r="F285" s="163">
        <f>'TOXICOLOGIE 2'!F277</f>
        <v>0</v>
      </c>
      <c r="G285" s="163">
        <f>'INFECTIEUX 3'!G277</f>
        <v>8.25</v>
      </c>
      <c r="H285" s="163">
        <f>'AVIARE 3'!G277</f>
        <v>15.75</v>
      </c>
      <c r="I285" s="163">
        <f>'EQUINE 3'!G277</f>
        <v>8.625</v>
      </c>
      <c r="J285" s="163">
        <f>'CHIRURGIE 3'!G277</f>
        <v>16.5</v>
      </c>
      <c r="K285" s="163">
        <f>'LEGISLATION 2'!F277</f>
        <v>15</v>
      </c>
      <c r="L285" s="163">
        <f>'HIDAOA 3'!G277</f>
        <v>17.25</v>
      </c>
      <c r="M285" s="163">
        <f>'CLINIQUE 3'!N277</f>
        <v>0</v>
      </c>
      <c r="N285" s="148">
        <f t="shared" si="62"/>
        <v>110.625</v>
      </c>
      <c r="O285" s="148">
        <f t="shared" si="63"/>
        <v>3.9508928571428572</v>
      </c>
      <c r="P285" s="146" t="str">
        <f t="shared" si="64"/>
        <v>ajournee</v>
      </c>
      <c r="Q285" s="146" t="str">
        <f t="shared" si="65"/>
        <v>juin</v>
      </c>
      <c r="R285" s="146">
        <f t="shared" si="66"/>
        <v>1</v>
      </c>
      <c r="S285" s="146">
        <f t="shared" si="67"/>
        <v>0</v>
      </c>
      <c r="T285" s="146">
        <f t="shared" si="68"/>
        <v>1</v>
      </c>
      <c r="U285" s="146">
        <f t="shared" si="69"/>
        <v>1</v>
      </c>
      <c r="V285" s="146">
        <f t="shared" si="70"/>
        <v>0</v>
      </c>
      <c r="W285" s="146">
        <f t="shared" si="71"/>
        <v>1</v>
      </c>
      <c r="X285" s="146">
        <f t="shared" si="72"/>
        <v>0</v>
      </c>
      <c r="Y285" s="146">
        <f t="shared" si="73"/>
        <v>0</v>
      </c>
      <c r="Z285" s="146">
        <f t="shared" si="74"/>
        <v>0</v>
      </c>
      <c r="AA285" s="17">
        <f t="shared" si="75"/>
        <v>1</v>
      </c>
      <c r="AB285" s="91" t="str">
        <f>'REPRODUCTION 3'!M277</f>
        <v>Juin</v>
      </c>
      <c r="AC285" s="91" t="str">
        <f>'RUMINANTS 3'!M277</f>
        <v>Juin</v>
      </c>
      <c r="AD285" s="91" t="str">
        <f>'TOXICOLOGIE 2'!L277</f>
        <v>Juin</v>
      </c>
      <c r="AE285" s="91" t="str">
        <f>'INFECTIEUX 3'!M277</f>
        <v>Juin</v>
      </c>
      <c r="AF285" s="91" t="str">
        <f>'AVIARE 3'!M277</f>
        <v>Juin</v>
      </c>
      <c r="AG285" s="91" t="str">
        <f>'EQUINE 3'!M277</f>
        <v>Juin</v>
      </c>
      <c r="AH285" s="91" t="str">
        <f>'CHIRURGIE 3'!M277</f>
        <v>Juin</v>
      </c>
      <c r="AI285" s="91" t="str">
        <f>'LEGISLATION 2'!L277</f>
        <v>Juin</v>
      </c>
      <c r="AJ285" s="91" t="str">
        <f>'HIDAOA 3'!M277</f>
        <v>Juin</v>
      </c>
      <c r="AK285" s="91" t="str">
        <f>'CLINIQUE 3'!T277</f>
        <v>Juin</v>
      </c>
    </row>
    <row r="286" spans="1:37">
      <c r="A286" s="146">
        <v>271</v>
      </c>
      <c r="B286" s="113" t="s">
        <v>1654</v>
      </c>
      <c r="C286" s="113" t="s">
        <v>2708</v>
      </c>
      <c r="D286" s="163">
        <f>'REPRODUCTION 3'!G278</f>
        <v>8.25</v>
      </c>
      <c r="E286" s="163">
        <f>'RUMINANTS 3'!G278</f>
        <v>9</v>
      </c>
      <c r="F286" s="163">
        <f>'TOXICOLOGIE 2'!F278</f>
        <v>0</v>
      </c>
      <c r="G286" s="163">
        <f>'INFECTIEUX 3'!G278</f>
        <v>10.125</v>
      </c>
      <c r="H286" s="163">
        <f>'AVIARE 3'!G278</f>
        <v>13.5</v>
      </c>
      <c r="I286" s="163">
        <f>'EQUINE 3'!G278</f>
        <v>7.5</v>
      </c>
      <c r="J286" s="163">
        <f>'CHIRURGIE 3'!G278</f>
        <v>18</v>
      </c>
      <c r="K286" s="163">
        <f>'LEGISLATION 2'!F278</f>
        <v>6</v>
      </c>
      <c r="L286" s="163">
        <f>'HIDAOA 3'!G278</f>
        <v>13.5</v>
      </c>
      <c r="M286" s="163">
        <f>'CLINIQUE 3'!N278</f>
        <v>0</v>
      </c>
      <c r="N286" s="148">
        <f t="shared" si="62"/>
        <v>85.875</v>
      </c>
      <c r="O286" s="148">
        <f t="shared" si="63"/>
        <v>3.0669642857142856</v>
      </c>
      <c r="P286" s="146" t="str">
        <f t="shared" si="64"/>
        <v>ajournee</v>
      </c>
      <c r="Q286" s="146" t="str">
        <f t="shared" si="65"/>
        <v>juin</v>
      </c>
      <c r="R286" s="146">
        <f t="shared" si="66"/>
        <v>1</v>
      </c>
      <c r="S286" s="146">
        <f t="shared" si="67"/>
        <v>1</v>
      </c>
      <c r="T286" s="146">
        <f t="shared" si="68"/>
        <v>1</v>
      </c>
      <c r="U286" s="146">
        <f t="shared" si="69"/>
        <v>1</v>
      </c>
      <c r="V286" s="146">
        <f t="shared" si="70"/>
        <v>1</v>
      </c>
      <c r="W286" s="146">
        <f t="shared" si="71"/>
        <v>1</v>
      </c>
      <c r="X286" s="146">
        <f t="shared" si="72"/>
        <v>0</v>
      </c>
      <c r="Y286" s="146">
        <f t="shared" si="73"/>
        <v>1</v>
      </c>
      <c r="Z286" s="146">
        <f t="shared" si="74"/>
        <v>1</v>
      </c>
      <c r="AA286" s="17">
        <f t="shared" si="75"/>
        <v>1</v>
      </c>
      <c r="AB286" s="91" t="str">
        <f>'REPRODUCTION 3'!M278</f>
        <v>Juin</v>
      </c>
      <c r="AC286" s="91" t="str">
        <f>'RUMINANTS 3'!M278</f>
        <v>Juin</v>
      </c>
      <c r="AD286" s="91" t="str">
        <f>'TOXICOLOGIE 2'!L278</f>
        <v>Juin</v>
      </c>
      <c r="AE286" s="91" t="str">
        <f>'INFECTIEUX 3'!M278</f>
        <v>Juin</v>
      </c>
      <c r="AF286" s="91" t="str">
        <f>'AVIARE 3'!M278</f>
        <v>Juin</v>
      </c>
      <c r="AG286" s="91" t="str">
        <f>'EQUINE 3'!M278</f>
        <v>Juin</v>
      </c>
      <c r="AH286" s="91" t="str">
        <f>'CHIRURGIE 3'!M278</f>
        <v>Juin</v>
      </c>
      <c r="AI286" s="91" t="str">
        <f>'LEGISLATION 2'!L278</f>
        <v>Juin</v>
      </c>
      <c r="AJ286" s="91" t="str">
        <f>'HIDAOA 3'!M278</f>
        <v>Juin</v>
      </c>
      <c r="AK286" s="91" t="str">
        <f>'CLINIQUE 3'!T278</f>
        <v>Juin</v>
      </c>
    </row>
    <row r="287" spans="1:37">
      <c r="A287" s="146">
        <v>272</v>
      </c>
      <c r="B287" s="113" t="s">
        <v>1659</v>
      </c>
      <c r="C287" s="113" t="s">
        <v>2709</v>
      </c>
      <c r="D287" s="163">
        <f>'REPRODUCTION 3'!G279</f>
        <v>23.25</v>
      </c>
      <c r="E287" s="163">
        <f>'RUMINANTS 3'!G279</f>
        <v>10.5</v>
      </c>
      <c r="F287" s="163">
        <f>'TOXICOLOGIE 2'!F279</f>
        <v>0</v>
      </c>
      <c r="G287" s="163">
        <f>'INFECTIEUX 3'!G279</f>
        <v>3</v>
      </c>
      <c r="H287" s="163">
        <f>'AVIARE 3'!G279</f>
        <v>14.25</v>
      </c>
      <c r="I287" s="163">
        <f>'EQUINE 3'!G279</f>
        <v>12.75</v>
      </c>
      <c r="J287" s="163">
        <f>'CHIRURGIE 3'!G279</f>
        <v>21</v>
      </c>
      <c r="K287" s="163">
        <f>'LEGISLATION 2'!F279</f>
        <v>28</v>
      </c>
      <c r="L287" s="163">
        <f>'HIDAOA 3'!G279</f>
        <v>6.75</v>
      </c>
      <c r="M287" s="163">
        <f>'CLINIQUE 3'!N279</f>
        <v>0</v>
      </c>
      <c r="N287" s="148">
        <f t="shared" si="62"/>
        <v>119.5</v>
      </c>
      <c r="O287" s="148">
        <f t="shared" si="63"/>
        <v>4.2678571428571432</v>
      </c>
      <c r="P287" s="146" t="str">
        <f t="shared" si="64"/>
        <v>ajournee</v>
      </c>
      <c r="Q287" s="146" t="str">
        <f t="shared" si="65"/>
        <v>juin</v>
      </c>
      <c r="R287" s="146">
        <f t="shared" si="66"/>
        <v>0</v>
      </c>
      <c r="S287" s="146">
        <f t="shared" si="67"/>
        <v>1</v>
      </c>
      <c r="T287" s="146">
        <f t="shared" si="68"/>
        <v>1</v>
      </c>
      <c r="U287" s="146">
        <f t="shared" si="69"/>
        <v>1</v>
      </c>
      <c r="V287" s="146">
        <f t="shared" si="70"/>
        <v>1</v>
      </c>
      <c r="W287" s="146">
        <f t="shared" si="71"/>
        <v>1</v>
      </c>
      <c r="X287" s="146">
        <f t="shared" si="72"/>
        <v>0</v>
      </c>
      <c r="Y287" s="146">
        <f t="shared" si="73"/>
        <v>0</v>
      </c>
      <c r="Z287" s="146">
        <f t="shared" si="74"/>
        <v>1</v>
      </c>
      <c r="AA287" s="17">
        <f t="shared" si="75"/>
        <v>1</v>
      </c>
      <c r="AB287" s="91" t="str">
        <f>'REPRODUCTION 3'!M279</f>
        <v>Juin</v>
      </c>
      <c r="AC287" s="91" t="str">
        <f>'RUMINANTS 3'!M279</f>
        <v>Juin</v>
      </c>
      <c r="AD287" s="91" t="str">
        <f>'TOXICOLOGIE 2'!L279</f>
        <v>Juin</v>
      </c>
      <c r="AE287" s="91" t="str">
        <f>'INFECTIEUX 3'!M279</f>
        <v>Juin</v>
      </c>
      <c r="AF287" s="91" t="str">
        <f>'AVIARE 3'!M279</f>
        <v>Juin</v>
      </c>
      <c r="AG287" s="91" t="str">
        <f>'EQUINE 3'!M279</f>
        <v>Juin</v>
      </c>
      <c r="AH287" s="91" t="str">
        <f>'CHIRURGIE 3'!M279</f>
        <v>Juin</v>
      </c>
      <c r="AI287" s="91" t="str">
        <f>'LEGISLATION 2'!L279</f>
        <v>Juin</v>
      </c>
      <c r="AJ287" s="91" t="str">
        <f>'HIDAOA 3'!M279</f>
        <v>Juin</v>
      </c>
      <c r="AK287" s="91" t="str">
        <f>'CLINIQUE 3'!T279</f>
        <v>Juin</v>
      </c>
    </row>
    <row r="288" spans="1:37">
      <c r="A288" s="146">
        <v>273</v>
      </c>
      <c r="B288" s="113" t="s">
        <v>1665</v>
      </c>
      <c r="C288" s="113" t="s">
        <v>2630</v>
      </c>
      <c r="D288" s="163">
        <f>'REPRODUCTION 3'!G280</f>
        <v>7.5</v>
      </c>
      <c r="E288" s="163">
        <f>'RUMINANTS 3'!G280</f>
        <v>12.75</v>
      </c>
      <c r="F288" s="163">
        <f>'TOXICOLOGIE 2'!F280</f>
        <v>0</v>
      </c>
      <c r="G288" s="163">
        <f>'INFECTIEUX 3'!G280</f>
        <v>1.875</v>
      </c>
      <c r="H288" s="163">
        <f>'AVIARE 3'!G280</f>
        <v>9.75</v>
      </c>
      <c r="I288" s="163">
        <f>'EQUINE 3'!G280</f>
        <v>0.75</v>
      </c>
      <c r="J288" s="163">
        <f>'CHIRURGIE 3'!G280</f>
        <v>16.5</v>
      </c>
      <c r="K288" s="163">
        <f>'LEGISLATION 2'!F280</f>
        <v>6</v>
      </c>
      <c r="L288" s="163">
        <f>'HIDAOA 3'!G280</f>
        <v>5.25</v>
      </c>
      <c r="M288" s="163">
        <f>'CLINIQUE 3'!N280</f>
        <v>0</v>
      </c>
      <c r="N288" s="148">
        <f t="shared" si="62"/>
        <v>60.375</v>
      </c>
      <c r="O288" s="148">
        <f t="shared" si="63"/>
        <v>2.15625</v>
      </c>
      <c r="P288" s="146" t="str">
        <f t="shared" si="64"/>
        <v>ajournee</v>
      </c>
      <c r="Q288" s="146" t="str">
        <f t="shared" si="65"/>
        <v>juin</v>
      </c>
      <c r="R288" s="146">
        <f t="shared" si="66"/>
        <v>1</v>
      </c>
      <c r="S288" s="146">
        <f t="shared" si="67"/>
        <v>1</v>
      </c>
      <c r="T288" s="146">
        <f t="shared" si="68"/>
        <v>1</v>
      </c>
      <c r="U288" s="146">
        <f t="shared" si="69"/>
        <v>1</v>
      </c>
      <c r="V288" s="146">
        <f t="shared" si="70"/>
        <v>1</v>
      </c>
      <c r="W288" s="146">
        <f t="shared" si="71"/>
        <v>1</v>
      </c>
      <c r="X288" s="146">
        <f t="shared" si="72"/>
        <v>0</v>
      </c>
      <c r="Y288" s="146">
        <f t="shared" si="73"/>
        <v>1</v>
      </c>
      <c r="Z288" s="146">
        <f t="shared" si="74"/>
        <v>1</v>
      </c>
      <c r="AA288" s="17">
        <f t="shared" si="75"/>
        <v>1</v>
      </c>
      <c r="AB288" s="91" t="str">
        <f>'REPRODUCTION 3'!M280</f>
        <v>Juin</v>
      </c>
      <c r="AC288" s="91" t="str">
        <f>'RUMINANTS 3'!M280</f>
        <v>Juin</v>
      </c>
      <c r="AD288" s="91" t="str">
        <f>'TOXICOLOGIE 2'!L280</f>
        <v>Juin</v>
      </c>
      <c r="AE288" s="91" t="str">
        <f>'INFECTIEUX 3'!M280</f>
        <v>Juin</v>
      </c>
      <c r="AF288" s="91" t="str">
        <f>'AVIARE 3'!M280</f>
        <v>Juin</v>
      </c>
      <c r="AG288" s="91" t="str">
        <f>'EQUINE 3'!M280</f>
        <v>Juin</v>
      </c>
      <c r="AH288" s="91" t="str">
        <f>'CHIRURGIE 3'!M280</f>
        <v>Juin</v>
      </c>
      <c r="AI288" s="91" t="str">
        <f>'LEGISLATION 2'!L280</f>
        <v>Juin</v>
      </c>
      <c r="AJ288" s="91" t="str">
        <f>'HIDAOA 3'!M280</f>
        <v>Juin</v>
      </c>
      <c r="AK288" s="91" t="str">
        <f>'CLINIQUE 3'!T280</f>
        <v>Juin</v>
      </c>
    </row>
    <row r="289" spans="1:37">
      <c r="A289" s="146">
        <v>274</v>
      </c>
      <c r="B289" s="113" t="s">
        <v>2710</v>
      </c>
      <c r="C289" s="113" t="s">
        <v>2711</v>
      </c>
      <c r="D289" s="163">
        <f>'REPRODUCTION 3'!G281</f>
        <v>26.25</v>
      </c>
      <c r="E289" s="163">
        <f>'RUMINANTS 3'!G281</f>
        <v>15.75</v>
      </c>
      <c r="F289" s="163">
        <f>'TOXICOLOGIE 2'!F281</f>
        <v>0</v>
      </c>
      <c r="G289" s="163">
        <f>'INFECTIEUX 3'!G281</f>
        <v>16.5</v>
      </c>
      <c r="H289" s="163">
        <f>'AVIARE 3'!G281</f>
        <v>20.25</v>
      </c>
      <c r="I289" s="163">
        <f>'EQUINE 3'!G281</f>
        <v>15</v>
      </c>
      <c r="J289" s="163">
        <f>'CHIRURGIE 3'!G281</f>
        <v>19.5</v>
      </c>
      <c r="K289" s="163">
        <f>'LEGISLATION 2'!F281</f>
        <v>34</v>
      </c>
      <c r="L289" s="163">
        <f>'HIDAOA 3'!G281</f>
        <v>26.25</v>
      </c>
      <c r="M289" s="163">
        <f>'CLINIQUE 3'!N281</f>
        <v>0</v>
      </c>
      <c r="N289" s="148">
        <f t="shared" si="62"/>
        <v>173.5</v>
      </c>
      <c r="O289" s="148">
        <f t="shared" si="63"/>
        <v>6.1964285714285712</v>
      </c>
      <c r="P289" s="146" t="str">
        <f t="shared" si="64"/>
        <v>ajournee</v>
      </c>
      <c r="Q289" s="146" t="str">
        <f t="shared" si="65"/>
        <v>juin</v>
      </c>
      <c r="R289" s="146">
        <f t="shared" si="66"/>
        <v>0</v>
      </c>
      <c r="S289" s="146">
        <f t="shared" si="67"/>
        <v>0</v>
      </c>
      <c r="T289" s="146">
        <f t="shared" si="68"/>
        <v>1</v>
      </c>
      <c r="U289" s="146">
        <f t="shared" si="69"/>
        <v>0</v>
      </c>
      <c r="V289" s="146">
        <f t="shared" si="70"/>
        <v>0</v>
      </c>
      <c r="W289" s="146">
        <f t="shared" si="71"/>
        <v>0</v>
      </c>
      <c r="X289" s="146">
        <f t="shared" si="72"/>
        <v>0</v>
      </c>
      <c r="Y289" s="146">
        <f t="shared" si="73"/>
        <v>0</v>
      </c>
      <c r="Z289" s="146">
        <f t="shared" si="74"/>
        <v>0</v>
      </c>
      <c r="AA289" s="17">
        <f t="shared" si="75"/>
        <v>1</v>
      </c>
      <c r="AB289" s="91" t="str">
        <f>'REPRODUCTION 3'!M281</f>
        <v>Juin</v>
      </c>
      <c r="AC289" s="91" t="str">
        <f>'RUMINANTS 3'!M281</f>
        <v>Juin</v>
      </c>
      <c r="AD289" s="91" t="str">
        <f>'TOXICOLOGIE 2'!L281</f>
        <v>Juin</v>
      </c>
      <c r="AE289" s="91" t="str">
        <f>'INFECTIEUX 3'!M281</f>
        <v>Juin</v>
      </c>
      <c r="AF289" s="91" t="str">
        <f>'AVIARE 3'!M281</f>
        <v>Juin</v>
      </c>
      <c r="AG289" s="91" t="str">
        <f>'EQUINE 3'!M281</f>
        <v>Juin</v>
      </c>
      <c r="AH289" s="91" t="str">
        <f>'CHIRURGIE 3'!M281</f>
        <v>Juin</v>
      </c>
      <c r="AI289" s="91" t="str">
        <f>'LEGISLATION 2'!L281</f>
        <v>Juin</v>
      </c>
      <c r="AJ289" s="91" t="str">
        <f>'HIDAOA 3'!M281</f>
        <v>Juin</v>
      </c>
      <c r="AK289" s="91" t="str">
        <f>'CLINIQUE 3'!T281</f>
        <v>Juin</v>
      </c>
    </row>
    <row r="290" spans="1:37">
      <c r="A290" s="146">
        <v>275</v>
      </c>
      <c r="B290" s="113" t="s">
        <v>1673</v>
      </c>
      <c r="C290" s="113" t="s">
        <v>2463</v>
      </c>
      <c r="D290" s="163">
        <f>'REPRODUCTION 3'!G282</f>
        <v>18.75</v>
      </c>
      <c r="E290" s="163">
        <f>'RUMINANTS 3'!G282</f>
        <v>8.25</v>
      </c>
      <c r="F290" s="163">
        <f>'TOXICOLOGIE 2'!F282</f>
        <v>0</v>
      </c>
      <c r="G290" s="163">
        <f>'INFECTIEUX 3'!G282</f>
        <v>12.75</v>
      </c>
      <c r="H290" s="163">
        <f>'AVIARE 3'!G282</f>
        <v>20.25</v>
      </c>
      <c r="I290" s="163">
        <f>'EQUINE 3'!G282</f>
        <v>21.75</v>
      </c>
      <c r="J290" s="163">
        <f>'CHIRURGIE 3'!G282</f>
        <v>24</v>
      </c>
      <c r="K290" s="163">
        <f>'LEGISLATION 2'!F282</f>
        <v>30</v>
      </c>
      <c r="L290" s="163">
        <f>'HIDAOA 3'!G282</f>
        <v>29.25</v>
      </c>
      <c r="M290" s="163">
        <f>'CLINIQUE 3'!N282</f>
        <v>0</v>
      </c>
      <c r="N290" s="148">
        <f t="shared" si="62"/>
        <v>165</v>
      </c>
      <c r="O290" s="148">
        <f t="shared" si="63"/>
        <v>5.8928571428571432</v>
      </c>
      <c r="P290" s="146" t="str">
        <f t="shared" si="64"/>
        <v>ajournee</v>
      </c>
      <c r="Q290" s="146" t="str">
        <f t="shared" si="65"/>
        <v>juin</v>
      </c>
      <c r="R290" s="146">
        <f t="shared" si="66"/>
        <v>0</v>
      </c>
      <c r="S290" s="146">
        <f t="shared" si="67"/>
        <v>1</v>
      </c>
      <c r="T290" s="146">
        <f t="shared" si="68"/>
        <v>1</v>
      </c>
      <c r="U290" s="146">
        <f t="shared" si="69"/>
        <v>1</v>
      </c>
      <c r="V290" s="146">
        <f t="shared" si="70"/>
        <v>0</v>
      </c>
      <c r="W290" s="146">
        <f t="shared" si="71"/>
        <v>0</v>
      </c>
      <c r="X290" s="146">
        <f t="shared" si="72"/>
        <v>0</v>
      </c>
      <c r="Y290" s="146">
        <f t="shared" si="73"/>
        <v>0</v>
      </c>
      <c r="Z290" s="146">
        <f t="shared" si="74"/>
        <v>0</v>
      </c>
      <c r="AA290" s="17">
        <f t="shared" si="75"/>
        <v>1</v>
      </c>
      <c r="AB290" s="91" t="str">
        <f>'REPRODUCTION 3'!M282</f>
        <v>Juin</v>
      </c>
      <c r="AC290" s="91" t="str">
        <f>'RUMINANTS 3'!M282</f>
        <v>Juin</v>
      </c>
      <c r="AD290" s="91" t="str">
        <f>'TOXICOLOGIE 2'!L282</f>
        <v>Juin</v>
      </c>
      <c r="AE290" s="91" t="str">
        <f>'INFECTIEUX 3'!M282</f>
        <v>Juin</v>
      </c>
      <c r="AF290" s="91" t="str">
        <f>'AVIARE 3'!M282</f>
        <v>Juin</v>
      </c>
      <c r="AG290" s="91" t="str">
        <f>'EQUINE 3'!M282</f>
        <v>Juin</v>
      </c>
      <c r="AH290" s="91" t="str">
        <f>'CHIRURGIE 3'!M282</f>
        <v>Juin</v>
      </c>
      <c r="AI290" s="91" t="str">
        <f>'LEGISLATION 2'!L282</f>
        <v>Juin</v>
      </c>
      <c r="AJ290" s="91" t="str">
        <f>'HIDAOA 3'!M282</f>
        <v>Juin</v>
      </c>
      <c r="AK290" s="91" t="str">
        <f>'CLINIQUE 3'!T282</f>
        <v>Juin</v>
      </c>
    </row>
    <row r="291" spans="1:37" s="139" customFormat="1">
      <c r="A291" s="146">
        <v>276</v>
      </c>
      <c r="B291" s="113" t="s">
        <v>1676</v>
      </c>
      <c r="C291" s="113" t="s">
        <v>2431</v>
      </c>
      <c r="D291" s="163">
        <f>'REPRODUCTION 3'!G283</f>
        <v>18</v>
      </c>
      <c r="E291" s="163">
        <f>'RUMINANTS 3'!G283</f>
        <v>12.75</v>
      </c>
      <c r="F291" s="163">
        <f>'TOXICOLOGIE 2'!F283</f>
        <v>0</v>
      </c>
      <c r="G291" s="163">
        <f>'INFECTIEUX 3'!G283</f>
        <v>17.25</v>
      </c>
      <c r="H291" s="163">
        <f>'AVIARE 3'!G283</f>
        <v>19.875</v>
      </c>
      <c r="I291" s="163">
        <f>'EQUINE 3'!G283</f>
        <v>21.75</v>
      </c>
      <c r="J291" s="163">
        <f>'CHIRURGIE 3'!G283</f>
        <v>21</v>
      </c>
      <c r="K291" s="163">
        <f>'LEGISLATION 2'!F283</f>
        <v>22</v>
      </c>
      <c r="L291" s="163">
        <f>'HIDAOA 3'!G283</f>
        <v>27.75</v>
      </c>
      <c r="M291" s="163">
        <f>'CLINIQUE 3'!N283</f>
        <v>0</v>
      </c>
      <c r="N291" s="148">
        <f t="shared" si="62"/>
        <v>160.375</v>
      </c>
      <c r="O291" s="148">
        <f t="shared" si="63"/>
        <v>5.7276785714285712</v>
      </c>
      <c r="P291" s="146" t="str">
        <f t="shared" si="64"/>
        <v>ajournee</v>
      </c>
      <c r="Q291" s="146" t="str">
        <f t="shared" si="65"/>
        <v>juin</v>
      </c>
      <c r="R291" s="146">
        <f t="shared" si="66"/>
        <v>0</v>
      </c>
      <c r="S291" s="146">
        <f t="shared" si="67"/>
        <v>1</v>
      </c>
      <c r="T291" s="146">
        <f t="shared" si="68"/>
        <v>1</v>
      </c>
      <c r="U291" s="146">
        <f t="shared" si="69"/>
        <v>0</v>
      </c>
      <c r="V291" s="146">
        <f t="shared" si="70"/>
        <v>0</v>
      </c>
      <c r="W291" s="146">
        <f t="shared" si="71"/>
        <v>0</v>
      </c>
      <c r="X291" s="146">
        <f t="shared" si="72"/>
        <v>0</v>
      </c>
      <c r="Y291" s="146">
        <f t="shared" si="73"/>
        <v>0</v>
      </c>
      <c r="Z291" s="146">
        <f t="shared" si="74"/>
        <v>0</v>
      </c>
      <c r="AA291" s="17">
        <f t="shared" si="75"/>
        <v>1</v>
      </c>
      <c r="AB291" s="91" t="str">
        <f>'REPRODUCTION 3'!M283</f>
        <v>Juin</v>
      </c>
      <c r="AC291" s="91" t="str">
        <f>'RUMINANTS 3'!M283</f>
        <v>Juin</v>
      </c>
      <c r="AD291" s="91" t="str">
        <f>'TOXICOLOGIE 2'!L283</f>
        <v>Juin</v>
      </c>
      <c r="AE291" s="91" t="str">
        <f>'INFECTIEUX 3'!M283</f>
        <v>Juin</v>
      </c>
      <c r="AF291" s="91" t="str">
        <f>'AVIARE 3'!M283</f>
        <v>Juin</v>
      </c>
      <c r="AG291" s="91" t="str">
        <f>'EQUINE 3'!M283</f>
        <v>Juin</v>
      </c>
      <c r="AH291" s="91" t="str">
        <f>'CHIRURGIE 3'!M283</f>
        <v>Juin</v>
      </c>
      <c r="AI291" s="91" t="str">
        <f>'LEGISLATION 2'!L283</f>
        <v>Juin</v>
      </c>
      <c r="AJ291" s="91" t="str">
        <f>'HIDAOA 3'!M283</f>
        <v>Juin</v>
      </c>
      <c r="AK291" s="91" t="str">
        <f>'CLINIQUE 3'!T283</f>
        <v>Juin</v>
      </c>
    </row>
    <row r="292" spans="1:37">
      <c r="A292" s="146">
        <v>277</v>
      </c>
      <c r="B292" s="113" t="s">
        <v>277</v>
      </c>
      <c r="C292" s="113" t="s">
        <v>2712</v>
      </c>
      <c r="D292" s="163">
        <f>'REPRODUCTION 3'!G284</f>
        <v>6.75</v>
      </c>
      <c r="E292" s="163">
        <f>'RUMINANTS 3'!G284</f>
        <v>12</v>
      </c>
      <c r="F292" s="163">
        <f>'TOXICOLOGIE 2'!F284</f>
        <v>0</v>
      </c>
      <c r="G292" s="163">
        <f>'INFECTIEUX 3'!G284</f>
        <v>1.5</v>
      </c>
      <c r="H292" s="163">
        <f>'AVIARE 3'!G284</f>
        <v>15.75</v>
      </c>
      <c r="I292" s="163">
        <f>'EQUINE 3'!G284</f>
        <v>4.5</v>
      </c>
      <c r="J292" s="163">
        <f>'CHIRURGIE 3'!G284</f>
        <v>9</v>
      </c>
      <c r="K292" s="163">
        <f>'LEGISLATION 2'!F284</f>
        <v>2</v>
      </c>
      <c r="L292" s="163">
        <f>'HIDAOA 3'!G284</f>
        <v>11.25</v>
      </c>
      <c r="M292" s="163">
        <f>'CLINIQUE 3'!N284</f>
        <v>0</v>
      </c>
      <c r="N292" s="148">
        <f t="shared" si="62"/>
        <v>62.75</v>
      </c>
      <c r="O292" s="148">
        <f t="shared" si="63"/>
        <v>2.2410714285714284</v>
      </c>
      <c r="P292" s="146" t="str">
        <f t="shared" si="64"/>
        <v>ajournee</v>
      </c>
      <c r="Q292" s="146" t="str">
        <f t="shared" si="65"/>
        <v>juin</v>
      </c>
      <c r="R292" s="146">
        <f t="shared" si="66"/>
        <v>1</v>
      </c>
      <c r="S292" s="146">
        <f t="shared" si="67"/>
        <v>1</v>
      </c>
      <c r="T292" s="146">
        <f t="shared" si="68"/>
        <v>1</v>
      </c>
      <c r="U292" s="146">
        <f t="shared" si="69"/>
        <v>1</v>
      </c>
      <c r="V292" s="146">
        <f t="shared" si="70"/>
        <v>0</v>
      </c>
      <c r="W292" s="146">
        <f t="shared" si="71"/>
        <v>1</v>
      </c>
      <c r="X292" s="146">
        <f t="shared" si="72"/>
        <v>1</v>
      </c>
      <c r="Y292" s="146">
        <f t="shared" si="73"/>
        <v>1</v>
      </c>
      <c r="Z292" s="146">
        <f t="shared" si="74"/>
        <v>1</v>
      </c>
      <c r="AA292" s="17">
        <f t="shared" si="75"/>
        <v>1</v>
      </c>
      <c r="AB292" s="91" t="str">
        <f>'REPRODUCTION 3'!M284</f>
        <v>Juin</v>
      </c>
      <c r="AC292" s="91" t="str">
        <f>'RUMINANTS 3'!M284</f>
        <v>Juin</v>
      </c>
      <c r="AD292" s="91" t="str">
        <f>'TOXICOLOGIE 2'!L284</f>
        <v>Juin</v>
      </c>
      <c r="AE292" s="91" t="str">
        <f>'INFECTIEUX 3'!M284</f>
        <v>Juin</v>
      </c>
      <c r="AF292" s="91" t="str">
        <f>'AVIARE 3'!M284</f>
        <v>Juin</v>
      </c>
      <c r="AG292" s="91" t="str">
        <f>'EQUINE 3'!M284</f>
        <v>Juin</v>
      </c>
      <c r="AH292" s="91" t="str">
        <f>'CHIRURGIE 3'!M284</f>
        <v>Juin</v>
      </c>
      <c r="AI292" s="91" t="str">
        <f>'LEGISLATION 2'!L284</f>
        <v>Juin</v>
      </c>
      <c r="AJ292" s="91" t="str">
        <f>'HIDAOA 3'!M284</f>
        <v>Juin</v>
      </c>
      <c r="AK292" s="91" t="str">
        <f>'CLINIQUE 3'!T284</f>
        <v>Juin</v>
      </c>
    </row>
    <row r="293" spans="1:37" s="139" customFormat="1">
      <c r="A293" s="146">
        <v>278</v>
      </c>
      <c r="B293" s="113" t="s">
        <v>1682</v>
      </c>
      <c r="C293" s="113" t="s">
        <v>2449</v>
      </c>
      <c r="D293" s="163">
        <f>'REPRODUCTION 3'!G285</f>
        <v>15.75</v>
      </c>
      <c r="E293" s="163">
        <f>'RUMINANTS 3'!G285</f>
        <v>7.5</v>
      </c>
      <c r="F293" s="163">
        <f>'TOXICOLOGIE 2'!F285</f>
        <v>0</v>
      </c>
      <c r="G293" s="163">
        <f>'INFECTIEUX 3'!G285</f>
        <v>7.5</v>
      </c>
      <c r="H293" s="163">
        <f>'AVIARE 3'!G285</f>
        <v>12</v>
      </c>
      <c r="I293" s="163">
        <f>'EQUINE 3'!G285</f>
        <v>19.5</v>
      </c>
      <c r="J293" s="163">
        <f>'CHIRURGIE 3'!G285</f>
        <v>19.5</v>
      </c>
      <c r="K293" s="163">
        <f>'LEGISLATION 2'!F285</f>
        <v>18</v>
      </c>
      <c r="L293" s="163">
        <f>'HIDAOA 3'!G285</f>
        <v>21.75</v>
      </c>
      <c r="M293" s="163">
        <f>'CLINIQUE 3'!N285</f>
        <v>0</v>
      </c>
      <c r="N293" s="148">
        <f t="shared" si="62"/>
        <v>121.5</v>
      </c>
      <c r="O293" s="148">
        <f t="shared" si="63"/>
        <v>4.3392857142857144</v>
      </c>
      <c r="P293" s="146" t="str">
        <f t="shared" si="64"/>
        <v>ajournee</v>
      </c>
      <c r="Q293" s="146" t="str">
        <f t="shared" si="65"/>
        <v>juin</v>
      </c>
      <c r="R293" s="146">
        <f t="shared" si="66"/>
        <v>0</v>
      </c>
      <c r="S293" s="146">
        <f t="shared" si="67"/>
        <v>1</v>
      </c>
      <c r="T293" s="146">
        <f t="shared" si="68"/>
        <v>1</v>
      </c>
      <c r="U293" s="146">
        <f t="shared" si="69"/>
        <v>1</v>
      </c>
      <c r="V293" s="146">
        <f t="shared" si="70"/>
        <v>1</v>
      </c>
      <c r="W293" s="146">
        <f t="shared" si="71"/>
        <v>0</v>
      </c>
      <c r="X293" s="146">
        <f t="shared" si="72"/>
        <v>0</v>
      </c>
      <c r="Y293" s="146">
        <f t="shared" si="73"/>
        <v>0</v>
      </c>
      <c r="Z293" s="146">
        <f t="shared" si="74"/>
        <v>0</v>
      </c>
      <c r="AA293" s="17">
        <f t="shared" si="75"/>
        <v>1</v>
      </c>
      <c r="AB293" s="91" t="str">
        <f>'REPRODUCTION 3'!M285</f>
        <v>Juin</v>
      </c>
      <c r="AC293" s="91" t="str">
        <f>'RUMINANTS 3'!M285</f>
        <v>Juin</v>
      </c>
      <c r="AD293" s="91" t="str">
        <f>'TOXICOLOGIE 2'!L285</f>
        <v>Juin</v>
      </c>
      <c r="AE293" s="91" t="str">
        <f>'INFECTIEUX 3'!M285</f>
        <v>Juin</v>
      </c>
      <c r="AF293" s="91" t="str">
        <f>'AVIARE 3'!M285</f>
        <v>Juin</v>
      </c>
      <c r="AG293" s="91" t="str">
        <f>'EQUINE 3'!M285</f>
        <v>Juin</v>
      </c>
      <c r="AH293" s="91" t="str">
        <f>'CHIRURGIE 3'!M285</f>
        <v>Juin</v>
      </c>
      <c r="AI293" s="91" t="str">
        <f>'LEGISLATION 2'!L285</f>
        <v>Juin</v>
      </c>
      <c r="AJ293" s="91" t="str">
        <f>'HIDAOA 3'!M285</f>
        <v>Juin</v>
      </c>
      <c r="AK293" s="91" t="str">
        <f>'CLINIQUE 3'!T285</f>
        <v>Juin</v>
      </c>
    </row>
    <row r="294" spans="1:37">
      <c r="A294" s="146">
        <v>279</v>
      </c>
      <c r="B294" s="113" t="s">
        <v>1682</v>
      </c>
      <c r="C294" s="113" t="s">
        <v>2462</v>
      </c>
      <c r="D294" s="163">
        <f>'REPRODUCTION 3'!G286</f>
        <v>13.5</v>
      </c>
      <c r="E294" s="163">
        <f>'RUMINANTS 3'!G286</f>
        <v>14.25</v>
      </c>
      <c r="F294" s="163">
        <f>'TOXICOLOGIE 2'!F286</f>
        <v>0</v>
      </c>
      <c r="G294" s="163">
        <f>'INFECTIEUX 3'!G286</f>
        <v>7.5</v>
      </c>
      <c r="H294" s="163">
        <f>'AVIARE 3'!G286</f>
        <v>18</v>
      </c>
      <c r="I294" s="163">
        <f>'EQUINE 3'!G286</f>
        <v>14.25</v>
      </c>
      <c r="J294" s="163">
        <f>'CHIRURGIE 3'!G286</f>
        <v>19.5</v>
      </c>
      <c r="K294" s="163">
        <f>'LEGISLATION 2'!F286</f>
        <v>14</v>
      </c>
      <c r="L294" s="163">
        <f>'HIDAOA 3'!G286</f>
        <v>13.5</v>
      </c>
      <c r="M294" s="163">
        <f>'CLINIQUE 3'!N286</f>
        <v>0</v>
      </c>
      <c r="N294" s="148">
        <f t="shared" si="62"/>
        <v>114.5</v>
      </c>
      <c r="O294" s="148">
        <f t="shared" si="63"/>
        <v>4.0892857142857144</v>
      </c>
      <c r="P294" s="146" t="str">
        <f t="shared" si="64"/>
        <v>ajournee</v>
      </c>
      <c r="Q294" s="146" t="str">
        <f t="shared" si="65"/>
        <v>juin</v>
      </c>
      <c r="R294" s="146">
        <f t="shared" si="66"/>
        <v>1</v>
      </c>
      <c r="S294" s="146">
        <f t="shared" si="67"/>
        <v>1</v>
      </c>
      <c r="T294" s="146">
        <f t="shared" si="68"/>
        <v>1</v>
      </c>
      <c r="U294" s="146">
        <f t="shared" si="69"/>
        <v>1</v>
      </c>
      <c r="V294" s="146">
        <f t="shared" si="70"/>
        <v>0</v>
      </c>
      <c r="W294" s="146">
        <f t="shared" si="71"/>
        <v>1</v>
      </c>
      <c r="X294" s="146">
        <f t="shared" si="72"/>
        <v>0</v>
      </c>
      <c r="Y294" s="146">
        <f t="shared" si="73"/>
        <v>0</v>
      </c>
      <c r="Z294" s="146">
        <f t="shared" si="74"/>
        <v>1</v>
      </c>
      <c r="AA294" s="17">
        <f t="shared" si="75"/>
        <v>1</v>
      </c>
      <c r="AB294" s="91" t="str">
        <f>'REPRODUCTION 3'!M286</f>
        <v>Juin</v>
      </c>
      <c r="AC294" s="91" t="str">
        <f>'RUMINANTS 3'!M286</f>
        <v>Juin</v>
      </c>
      <c r="AD294" s="91" t="str">
        <f>'TOXICOLOGIE 2'!L286</f>
        <v>Juin</v>
      </c>
      <c r="AE294" s="91" t="str">
        <f>'INFECTIEUX 3'!M286</f>
        <v>Juin</v>
      </c>
      <c r="AF294" s="91" t="str">
        <f>'AVIARE 3'!M286</f>
        <v>Juin</v>
      </c>
      <c r="AG294" s="91" t="str">
        <f>'EQUINE 3'!M286</f>
        <v>Juin</v>
      </c>
      <c r="AH294" s="91" t="str">
        <f>'CHIRURGIE 3'!M286</f>
        <v>Juin</v>
      </c>
      <c r="AI294" s="91" t="str">
        <f>'LEGISLATION 2'!L286</f>
        <v>Juin</v>
      </c>
      <c r="AJ294" s="91" t="str">
        <f>'HIDAOA 3'!M286</f>
        <v>Juin</v>
      </c>
      <c r="AK294" s="91" t="str">
        <f>'CLINIQUE 3'!T286</f>
        <v>Juin</v>
      </c>
    </row>
    <row r="295" spans="1:37" s="139" customFormat="1">
      <c r="A295" s="146">
        <v>280</v>
      </c>
      <c r="B295" s="113" t="s">
        <v>1690</v>
      </c>
      <c r="C295" s="113" t="s">
        <v>2713</v>
      </c>
      <c r="D295" s="163">
        <f>'REPRODUCTION 3'!G287</f>
        <v>12</v>
      </c>
      <c r="E295" s="163">
        <f>'RUMINANTS 3'!G287</f>
        <v>9</v>
      </c>
      <c r="F295" s="163">
        <f>'TOXICOLOGIE 2'!F287</f>
        <v>0</v>
      </c>
      <c r="G295" s="163">
        <f>'INFECTIEUX 3'!G287</f>
        <v>9</v>
      </c>
      <c r="H295" s="163">
        <f>'AVIARE 3'!G287</f>
        <v>17.25</v>
      </c>
      <c r="I295" s="163">
        <f>'EQUINE 3'!G287</f>
        <v>10.5</v>
      </c>
      <c r="J295" s="163">
        <f>'CHIRURGIE 3'!G287</f>
        <v>16.5</v>
      </c>
      <c r="K295" s="163">
        <f>'LEGISLATION 2'!F287</f>
        <v>6</v>
      </c>
      <c r="L295" s="163">
        <f>'HIDAOA 3'!G287</f>
        <v>12</v>
      </c>
      <c r="M295" s="163">
        <f>'CLINIQUE 3'!N287</f>
        <v>0</v>
      </c>
      <c r="N295" s="148">
        <f t="shared" si="62"/>
        <v>92.25</v>
      </c>
      <c r="O295" s="148">
        <f t="shared" si="63"/>
        <v>3.2946428571428572</v>
      </c>
      <c r="P295" s="146" t="str">
        <f t="shared" si="64"/>
        <v>ajournee</v>
      </c>
      <c r="Q295" s="146" t="str">
        <f t="shared" si="65"/>
        <v>juin</v>
      </c>
      <c r="R295" s="146">
        <f t="shared" si="66"/>
        <v>1</v>
      </c>
      <c r="S295" s="146">
        <f t="shared" si="67"/>
        <v>1</v>
      </c>
      <c r="T295" s="146">
        <f t="shared" si="68"/>
        <v>1</v>
      </c>
      <c r="U295" s="146">
        <f t="shared" si="69"/>
        <v>1</v>
      </c>
      <c r="V295" s="146">
        <f t="shared" si="70"/>
        <v>0</v>
      </c>
      <c r="W295" s="146">
        <f t="shared" si="71"/>
        <v>1</v>
      </c>
      <c r="X295" s="146">
        <f t="shared" si="72"/>
        <v>0</v>
      </c>
      <c r="Y295" s="146">
        <f t="shared" si="73"/>
        <v>1</v>
      </c>
      <c r="Z295" s="146">
        <f t="shared" si="74"/>
        <v>1</v>
      </c>
      <c r="AA295" s="17">
        <f t="shared" si="75"/>
        <v>1</v>
      </c>
      <c r="AB295" s="91" t="str">
        <f>'REPRODUCTION 3'!M287</f>
        <v>Juin</v>
      </c>
      <c r="AC295" s="91" t="str">
        <f>'RUMINANTS 3'!M287</f>
        <v>Juin</v>
      </c>
      <c r="AD295" s="91" t="str">
        <f>'TOXICOLOGIE 2'!L287</f>
        <v>Juin</v>
      </c>
      <c r="AE295" s="91" t="str">
        <f>'INFECTIEUX 3'!M287</f>
        <v>Juin</v>
      </c>
      <c r="AF295" s="91" t="str">
        <f>'AVIARE 3'!M287</f>
        <v>Juin</v>
      </c>
      <c r="AG295" s="91" t="str">
        <f>'EQUINE 3'!M287</f>
        <v>Juin</v>
      </c>
      <c r="AH295" s="91" t="str">
        <f>'CHIRURGIE 3'!M287</f>
        <v>Juin</v>
      </c>
      <c r="AI295" s="91" t="str">
        <f>'LEGISLATION 2'!L287</f>
        <v>Juin</v>
      </c>
      <c r="AJ295" s="91" t="str">
        <f>'HIDAOA 3'!M287</f>
        <v>Juin</v>
      </c>
      <c r="AK295" s="91" t="str">
        <f>'CLINIQUE 3'!T287</f>
        <v>Juin</v>
      </c>
    </row>
    <row r="296" spans="1:37">
      <c r="A296" s="146">
        <v>281</v>
      </c>
      <c r="B296" s="113" t="s">
        <v>2714</v>
      </c>
      <c r="C296" s="113" t="s">
        <v>2715</v>
      </c>
      <c r="D296" s="163">
        <f>'REPRODUCTION 3'!G288</f>
        <v>17.25</v>
      </c>
      <c r="E296" s="163">
        <f>'RUMINANTS 3'!G288</f>
        <v>8.25</v>
      </c>
      <c r="F296" s="163">
        <f>'TOXICOLOGIE 2'!F288</f>
        <v>0</v>
      </c>
      <c r="G296" s="163">
        <f>'INFECTIEUX 3'!G288</f>
        <v>4.5</v>
      </c>
      <c r="H296" s="163">
        <f>'AVIARE 3'!G288</f>
        <v>18.75</v>
      </c>
      <c r="I296" s="163">
        <f>'EQUINE 3'!G288</f>
        <v>12.75</v>
      </c>
      <c r="J296" s="163">
        <f>'CHIRURGIE 3'!G288</f>
        <v>21</v>
      </c>
      <c r="K296" s="163">
        <f>'LEGISLATION 2'!F288</f>
        <v>24</v>
      </c>
      <c r="L296" s="163">
        <f>'HIDAOA 3'!G288</f>
        <v>20.25</v>
      </c>
      <c r="M296" s="163">
        <f>'CLINIQUE 3'!N288</f>
        <v>0</v>
      </c>
      <c r="N296" s="148">
        <f t="shared" si="62"/>
        <v>126.75</v>
      </c>
      <c r="O296" s="148">
        <f t="shared" si="63"/>
        <v>4.5267857142857144</v>
      </c>
      <c r="P296" s="146" t="str">
        <f t="shared" si="64"/>
        <v>ajournee</v>
      </c>
      <c r="Q296" s="146" t="str">
        <f t="shared" si="65"/>
        <v>juin</v>
      </c>
      <c r="R296" s="146">
        <f t="shared" si="66"/>
        <v>0</v>
      </c>
      <c r="S296" s="146">
        <f t="shared" si="67"/>
        <v>1</v>
      </c>
      <c r="T296" s="146">
        <f t="shared" si="68"/>
        <v>1</v>
      </c>
      <c r="U296" s="146">
        <f t="shared" si="69"/>
        <v>1</v>
      </c>
      <c r="V296" s="146">
        <f t="shared" si="70"/>
        <v>0</v>
      </c>
      <c r="W296" s="146">
        <f t="shared" si="71"/>
        <v>1</v>
      </c>
      <c r="X296" s="146">
        <f t="shared" si="72"/>
        <v>0</v>
      </c>
      <c r="Y296" s="146">
        <f t="shared" si="73"/>
        <v>0</v>
      </c>
      <c r="Z296" s="146">
        <f t="shared" si="74"/>
        <v>0</v>
      </c>
      <c r="AA296" s="17">
        <f t="shared" si="75"/>
        <v>1</v>
      </c>
      <c r="AB296" s="91" t="str">
        <f>'REPRODUCTION 3'!M288</f>
        <v>Juin</v>
      </c>
      <c r="AC296" s="91" t="str">
        <f>'RUMINANTS 3'!M288</f>
        <v>Juin</v>
      </c>
      <c r="AD296" s="91" t="str">
        <f>'TOXICOLOGIE 2'!L288</f>
        <v>Juin</v>
      </c>
      <c r="AE296" s="91" t="str">
        <f>'INFECTIEUX 3'!M288</f>
        <v>Juin</v>
      </c>
      <c r="AF296" s="91" t="str">
        <f>'AVIARE 3'!M288</f>
        <v>Juin</v>
      </c>
      <c r="AG296" s="91" t="str">
        <f>'EQUINE 3'!M288</f>
        <v>Juin</v>
      </c>
      <c r="AH296" s="91" t="str">
        <f>'CHIRURGIE 3'!M288</f>
        <v>Juin</v>
      </c>
      <c r="AI296" s="91" t="str">
        <f>'LEGISLATION 2'!L288</f>
        <v>Juin</v>
      </c>
      <c r="AJ296" s="91" t="str">
        <f>'HIDAOA 3'!M288</f>
        <v>Juin</v>
      </c>
      <c r="AK296" s="91" t="str">
        <f>'CLINIQUE 3'!T288</f>
        <v>Juin</v>
      </c>
    </row>
    <row r="297" spans="1:37">
      <c r="A297" s="146">
        <v>282</v>
      </c>
      <c r="B297" s="113" t="s">
        <v>281</v>
      </c>
      <c r="C297" s="113" t="s">
        <v>2716</v>
      </c>
      <c r="D297" s="163">
        <f>'REPRODUCTION 3'!G289</f>
        <v>18.75</v>
      </c>
      <c r="E297" s="163">
        <f>'RUMINANTS 3'!G289</f>
        <v>11.25</v>
      </c>
      <c r="F297" s="163">
        <f>'TOXICOLOGIE 2'!F289</f>
        <v>0</v>
      </c>
      <c r="G297" s="163">
        <f>'INFECTIEUX 3'!G289</f>
        <v>5.25</v>
      </c>
      <c r="H297" s="163">
        <f>'AVIARE 3'!G289</f>
        <v>18.75</v>
      </c>
      <c r="I297" s="163">
        <f>'EQUINE 3'!G289</f>
        <v>16.5</v>
      </c>
      <c r="J297" s="163">
        <f>'CHIRURGIE 3'!G289</f>
        <v>19.5</v>
      </c>
      <c r="K297" s="163">
        <f>'LEGISLATION 2'!F289</f>
        <v>14</v>
      </c>
      <c r="L297" s="163">
        <f>'HIDAOA 3'!G289</f>
        <v>23.25</v>
      </c>
      <c r="M297" s="163">
        <f>'CLINIQUE 3'!N289</f>
        <v>0</v>
      </c>
      <c r="N297" s="148">
        <f t="shared" si="62"/>
        <v>127.25</v>
      </c>
      <c r="O297" s="148">
        <f t="shared" si="63"/>
        <v>4.5446428571428568</v>
      </c>
      <c r="P297" s="146" t="str">
        <f t="shared" si="64"/>
        <v>ajournee</v>
      </c>
      <c r="Q297" s="146" t="str">
        <f t="shared" si="65"/>
        <v>juin</v>
      </c>
      <c r="R297" s="146">
        <f t="shared" si="66"/>
        <v>0</v>
      </c>
      <c r="S297" s="146">
        <f t="shared" si="67"/>
        <v>1</v>
      </c>
      <c r="T297" s="146">
        <f t="shared" si="68"/>
        <v>1</v>
      </c>
      <c r="U297" s="146">
        <f t="shared" si="69"/>
        <v>1</v>
      </c>
      <c r="V297" s="146">
        <f t="shared" si="70"/>
        <v>0</v>
      </c>
      <c r="W297" s="146">
        <f t="shared" si="71"/>
        <v>0</v>
      </c>
      <c r="X297" s="146">
        <f t="shared" si="72"/>
        <v>0</v>
      </c>
      <c r="Y297" s="146">
        <f t="shared" si="73"/>
        <v>0</v>
      </c>
      <c r="Z297" s="146">
        <f t="shared" si="74"/>
        <v>0</v>
      </c>
      <c r="AA297" s="17">
        <f t="shared" si="75"/>
        <v>1</v>
      </c>
      <c r="AB297" s="91" t="str">
        <f>'REPRODUCTION 3'!M289</f>
        <v>Juin</v>
      </c>
      <c r="AC297" s="91" t="str">
        <f>'RUMINANTS 3'!M289</f>
        <v>Juin</v>
      </c>
      <c r="AD297" s="91" t="str">
        <f>'TOXICOLOGIE 2'!L289</f>
        <v>Juin</v>
      </c>
      <c r="AE297" s="91" t="str">
        <f>'INFECTIEUX 3'!M289</f>
        <v>Juin</v>
      </c>
      <c r="AF297" s="91" t="str">
        <f>'AVIARE 3'!M289</f>
        <v>Juin</v>
      </c>
      <c r="AG297" s="91" t="str">
        <f>'EQUINE 3'!M289</f>
        <v>Juin</v>
      </c>
      <c r="AH297" s="91" t="str">
        <f>'CHIRURGIE 3'!M289</f>
        <v>Juin</v>
      </c>
      <c r="AI297" s="91" t="str">
        <f>'LEGISLATION 2'!L289</f>
        <v>Juin</v>
      </c>
      <c r="AJ297" s="91" t="str">
        <f>'HIDAOA 3'!M289</f>
        <v>Juin</v>
      </c>
      <c r="AK297" s="91" t="str">
        <f>'CLINIQUE 3'!T289</f>
        <v>Juin</v>
      </c>
    </row>
    <row r="298" spans="1:37">
      <c r="A298" s="146">
        <v>283</v>
      </c>
      <c r="B298" s="113" t="s">
        <v>2717</v>
      </c>
      <c r="C298" s="113" t="s">
        <v>2531</v>
      </c>
      <c r="D298" s="163">
        <f>'REPRODUCTION 3'!G290</f>
        <v>9.75</v>
      </c>
      <c r="E298" s="163">
        <f>'RUMINANTS 3'!G290</f>
        <v>16.5</v>
      </c>
      <c r="F298" s="163">
        <f>'TOXICOLOGIE 2'!F290</f>
        <v>0</v>
      </c>
      <c r="G298" s="163">
        <f>'INFECTIEUX 3'!G290</f>
        <v>9</v>
      </c>
      <c r="H298" s="163">
        <f>'AVIARE 3'!G290</f>
        <v>19.5</v>
      </c>
      <c r="I298" s="163">
        <f>'EQUINE 3'!G290</f>
        <v>15</v>
      </c>
      <c r="J298" s="163">
        <f>'CHIRURGIE 3'!G290</f>
        <v>19.5</v>
      </c>
      <c r="K298" s="163">
        <f>'LEGISLATION 2'!F290</f>
        <v>28</v>
      </c>
      <c r="L298" s="163">
        <f>'HIDAOA 3'!G290</f>
        <v>25.5</v>
      </c>
      <c r="M298" s="163">
        <f>'CLINIQUE 3'!N290</f>
        <v>0</v>
      </c>
      <c r="N298" s="148">
        <f t="shared" si="62"/>
        <v>142.75</v>
      </c>
      <c r="O298" s="148">
        <f t="shared" si="63"/>
        <v>5.0982142857142856</v>
      </c>
      <c r="P298" s="146" t="str">
        <f t="shared" si="64"/>
        <v>ajournee</v>
      </c>
      <c r="Q298" s="146" t="str">
        <f t="shared" si="65"/>
        <v>juin</v>
      </c>
      <c r="R298" s="146">
        <f t="shared" si="66"/>
        <v>1</v>
      </c>
      <c r="S298" s="146">
        <f t="shared" si="67"/>
        <v>0</v>
      </c>
      <c r="T298" s="146">
        <f t="shared" si="68"/>
        <v>1</v>
      </c>
      <c r="U298" s="146">
        <f t="shared" si="69"/>
        <v>1</v>
      </c>
      <c r="V298" s="146">
        <f t="shared" si="70"/>
        <v>0</v>
      </c>
      <c r="W298" s="146">
        <f t="shared" si="71"/>
        <v>0</v>
      </c>
      <c r="X298" s="146">
        <f t="shared" si="72"/>
        <v>0</v>
      </c>
      <c r="Y298" s="146">
        <f t="shared" si="73"/>
        <v>0</v>
      </c>
      <c r="Z298" s="146">
        <f t="shared" si="74"/>
        <v>0</v>
      </c>
      <c r="AA298" s="17">
        <f t="shared" si="75"/>
        <v>1</v>
      </c>
      <c r="AB298" s="91" t="str">
        <f>'REPRODUCTION 3'!M290</f>
        <v>Juin</v>
      </c>
      <c r="AC298" s="91" t="str">
        <f>'RUMINANTS 3'!M290</f>
        <v>Juin</v>
      </c>
      <c r="AD298" s="91" t="str">
        <f>'TOXICOLOGIE 2'!L290</f>
        <v>Juin</v>
      </c>
      <c r="AE298" s="91" t="str">
        <f>'INFECTIEUX 3'!M290</f>
        <v>Juin</v>
      </c>
      <c r="AF298" s="91" t="str">
        <f>'AVIARE 3'!M290</f>
        <v>Juin</v>
      </c>
      <c r="AG298" s="91" t="str">
        <f>'EQUINE 3'!M290</f>
        <v>Juin</v>
      </c>
      <c r="AH298" s="91" t="str">
        <f>'CHIRURGIE 3'!M290</f>
        <v>Juin</v>
      </c>
      <c r="AI298" s="91" t="str">
        <f>'LEGISLATION 2'!L290</f>
        <v>Juin</v>
      </c>
      <c r="AJ298" s="91" t="str">
        <f>'HIDAOA 3'!M290</f>
        <v>Juin</v>
      </c>
      <c r="AK298" s="91" t="str">
        <f>'CLINIQUE 3'!T290</f>
        <v>Juin</v>
      </c>
    </row>
    <row r="299" spans="1:37">
      <c r="A299" s="146">
        <v>284</v>
      </c>
      <c r="B299" s="113" t="s">
        <v>2718</v>
      </c>
      <c r="C299" s="113" t="s">
        <v>2719</v>
      </c>
      <c r="D299" s="163">
        <f>'REPRODUCTION 3'!G291</f>
        <v>16.5</v>
      </c>
      <c r="E299" s="163">
        <f>'RUMINANTS 3'!G291</f>
        <v>20.25</v>
      </c>
      <c r="F299" s="163">
        <f>'TOXICOLOGIE 2'!F291</f>
        <v>0</v>
      </c>
      <c r="G299" s="163">
        <f>'INFECTIEUX 3'!G291</f>
        <v>8.25</v>
      </c>
      <c r="H299" s="163">
        <f>'AVIARE 3'!G291</f>
        <v>18.75</v>
      </c>
      <c r="I299" s="163">
        <f>'EQUINE 3'!G291</f>
        <v>15</v>
      </c>
      <c r="J299" s="163">
        <f>'CHIRURGIE 3'!G291</f>
        <v>22.5</v>
      </c>
      <c r="K299" s="163">
        <f>'LEGISLATION 2'!F291</f>
        <v>32</v>
      </c>
      <c r="L299" s="163">
        <f>'HIDAOA 3'!G291</f>
        <v>25.5</v>
      </c>
      <c r="M299" s="163">
        <f>'CLINIQUE 3'!N291</f>
        <v>0</v>
      </c>
      <c r="N299" s="148">
        <f t="shared" si="62"/>
        <v>158.75</v>
      </c>
      <c r="O299" s="148">
        <f t="shared" si="63"/>
        <v>5.6696428571428568</v>
      </c>
      <c r="P299" s="146" t="str">
        <f t="shared" si="64"/>
        <v>ajournee</v>
      </c>
      <c r="Q299" s="146" t="str">
        <f t="shared" si="65"/>
        <v>juin</v>
      </c>
      <c r="R299" s="165">
        <f t="shared" si="66"/>
        <v>0</v>
      </c>
      <c r="S299" s="165">
        <f t="shared" si="67"/>
        <v>0</v>
      </c>
      <c r="T299" s="146">
        <f t="shared" si="68"/>
        <v>1</v>
      </c>
      <c r="U299" s="165">
        <f t="shared" si="69"/>
        <v>1</v>
      </c>
      <c r="V299" s="165">
        <f t="shared" si="70"/>
        <v>0</v>
      </c>
      <c r="W299" s="165">
        <f t="shared" si="71"/>
        <v>0</v>
      </c>
      <c r="X299" s="165">
        <f t="shared" si="72"/>
        <v>0</v>
      </c>
      <c r="Y299" s="146">
        <f t="shared" si="73"/>
        <v>0</v>
      </c>
      <c r="Z299" s="165">
        <f t="shared" si="74"/>
        <v>0</v>
      </c>
      <c r="AA299" s="140">
        <f t="shared" si="75"/>
        <v>1</v>
      </c>
      <c r="AB299" s="141" t="str">
        <f>'REPRODUCTION 3'!M291</f>
        <v>Juin</v>
      </c>
      <c r="AC299" s="141" t="str">
        <f>'RUMINANTS 3'!M291</f>
        <v>Juin</v>
      </c>
      <c r="AD299" s="141" t="str">
        <f>'TOXICOLOGIE 2'!L291</f>
        <v>Juin</v>
      </c>
      <c r="AE299" s="141" t="str">
        <f>'INFECTIEUX 3'!M291</f>
        <v>Juin</v>
      </c>
      <c r="AF299" s="141" t="str">
        <f>'AVIARE 3'!M291</f>
        <v>Juin</v>
      </c>
      <c r="AG299" s="141" t="str">
        <f>'EQUINE 3'!M291</f>
        <v>Juin</v>
      </c>
      <c r="AH299" s="91" t="str">
        <f>'CHIRURGIE 3'!M291</f>
        <v>Juin</v>
      </c>
      <c r="AI299" s="141" t="str">
        <f>'LEGISLATION 2'!L291</f>
        <v>Juin</v>
      </c>
      <c r="AJ299" s="141" t="str">
        <f>'HIDAOA 3'!M291</f>
        <v>Juin</v>
      </c>
      <c r="AK299" s="141" t="str">
        <f>'CLINIQUE 3'!T291</f>
        <v>Juin</v>
      </c>
    </row>
    <row r="300" spans="1:37">
      <c r="A300" s="146">
        <v>285</v>
      </c>
      <c r="B300" s="113" t="s">
        <v>1715</v>
      </c>
      <c r="C300" s="113" t="s">
        <v>2720</v>
      </c>
      <c r="D300" s="163">
        <f>'REPRODUCTION 3'!G292</f>
        <v>4.5</v>
      </c>
      <c r="E300" s="163">
        <f>'RUMINANTS 3'!G292</f>
        <v>9</v>
      </c>
      <c r="F300" s="163">
        <f>'TOXICOLOGIE 2'!F292</f>
        <v>0</v>
      </c>
      <c r="G300" s="163">
        <f>'INFECTIEUX 3'!G292</f>
        <v>1.875</v>
      </c>
      <c r="H300" s="163">
        <f>'AVIARE 3'!G292</f>
        <v>15</v>
      </c>
      <c r="I300" s="163">
        <f>'EQUINE 3'!G292</f>
        <v>12</v>
      </c>
      <c r="J300" s="163">
        <f>'CHIRURGIE 3'!G292</f>
        <v>21</v>
      </c>
      <c r="K300" s="163">
        <f>'LEGISLATION 2'!F292</f>
        <v>22</v>
      </c>
      <c r="L300" s="163">
        <f>'HIDAOA 3'!G292</f>
        <v>12</v>
      </c>
      <c r="M300" s="163">
        <f>'CLINIQUE 3'!N292</f>
        <v>0</v>
      </c>
      <c r="N300" s="148">
        <f t="shared" si="62"/>
        <v>97.375</v>
      </c>
      <c r="O300" s="148">
        <f t="shared" si="63"/>
        <v>3.4776785714285716</v>
      </c>
      <c r="P300" s="146" t="str">
        <f t="shared" si="64"/>
        <v>ajournee</v>
      </c>
      <c r="Q300" s="146" t="str">
        <f t="shared" si="65"/>
        <v>juin</v>
      </c>
      <c r="R300" s="146">
        <f t="shared" si="66"/>
        <v>1</v>
      </c>
      <c r="S300" s="146">
        <f t="shared" si="67"/>
        <v>1</v>
      </c>
      <c r="T300" s="146">
        <f t="shared" si="68"/>
        <v>1</v>
      </c>
      <c r="U300" s="146">
        <f t="shared" si="69"/>
        <v>1</v>
      </c>
      <c r="V300" s="146">
        <f t="shared" si="70"/>
        <v>0</v>
      </c>
      <c r="W300" s="146">
        <f t="shared" si="71"/>
        <v>1</v>
      </c>
      <c r="X300" s="146">
        <f t="shared" si="72"/>
        <v>0</v>
      </c>
      <c r="Y300" s="146">
        <f t="shared" si="73"/>
        <v>0</v>
      </c>
      <c r="Z300" s="146">
        <f t="shared" si="74"/>
        <v>1</v>
      </c>
      <c r="AA300" s="17">
        <f t="shared" si="75"/>
        <v>1</v>
      </c>
      <c r="AB300" s="91" t="str">
        <f>'REPRODUCTION 3'!M292</f>
        <v>Juin</v>
      </c>
      <c r="AC300" s="91" t="str">
        <f>'RUMINANTS 3'!M292</f>
        <v>Juin</v>
      </c>
      <c r="AD300" s="91" t="str">
        <f>'TOXICOLOGIE 2'!L292</f>
        <v>Juin</v>
      </c>
      <c r="AE300" s="91" t="str">
        <f>'INFECTIEUX 3'!M292</f>
        <v>Juin</v>
      </c>
      <c r="AF300" s="91" t="str">
        <f>'AVIARE 3'!M292</f>
        <v>Juin</v>
      </c>
      <c r="AG300" s="91" t="str">
        <f>'EQUINE 3'!M292</f>
        <v>Juin</v>
      </c>
      <c r="AH300" s="91" t="str">
        <f>'CHIRURGIE 3'!M292</f>
        <v>Juin</v>
      </c>
      <c r="AI300" s="91" t="str">
        <f>'LEGISLATION 2'!L292</f>
        <v>Juin</v>
      </c>
      <c r="AJ300" s="91" t="str">
        <f>'HIDAOA 3'!M292</f>
        <v>Juin</v>
      </c>
      <c r="AK300" s="91" t="str">
        <f>'CLINIQUE 3'!T292</f>
        <v>Juin</v>
      </c>
    </row>
    <row r="301" spans="1:37">
      <c r="A301" s="146">
        <v>286</v>
      </c>
      <c r="B301" s="113" t="s">
        <v>1722</v>
      </c>
      <c r="C301" s="113" t="s">
        <v>2721</v>
      </c>
      <c r="D301" s="163">
        <f>'REPRODUCTION 3'!G293</f>
        <v>8.25</v>
      </c>
      <c r="E301" s="163">
        <f>'RUMINANTS 3'!G293</f>
        <v>10.5</v>
      </c>
      <c r="F301" s="163">
        <f>'TOXICOLOGIE 2'!F293</f>
        <v>0</v>
      </c>
      <c r="G301" s="163">
        <f>'INFECTIEUX 3'!G293</f>
        <v>9.75</v>
      </c>
      <c r="H301" s="163">
        <f>'AVIARE 3'!G293</f>
        <v>14.25</v>
      </c>
      <c r="I301" s="163">
        <f>'EQUINE 3'!G293</f>
        <v>15</v>
      </c>
      <c r="J301" s="163">
        <f>'CHIRURGIE 3'!G293</f>
        <v>21</v>
      </c>
      <c r="K301" s="163">
        <f>'LEGISLATION 2'!F293</f>
        <v>16</v>
      </c>
      <c r="L301" s="163">
        <f>'HIDAOA 3'!G293</f>
        <v>7.5</v>
      </c>
      <c r="M301" s="163">
        <f>'CLINIQUE 3'!N293</f>
        <v>0</v>
      </c>
      <c r="N301" s="148">
        <f t="shared" si="62"/>
        <v>102.25</v>
      </c>
      <c r="O301" s="148">
        <f t="shared" si="63"/>
        <v>3.6517857142857144</v>
      </c>
      <c r="P301" s="146" t="str">
        <f t="shared" si="64"/>
        <v>ajournee</v>
      </c>
      <c r="Q301" s="146" t="str">
        <f t="shared" si="65"/>
        <v>juin</v>
      </c>
      <c r="R301" s="165">
        <f t="shared" si="66"/>
        <v>1</v>
      </c>
      <c r="S301" s="165">
        <f t="shared" si="67"/>
        <v>1</v>
      </c>
      <c r="T301" s="146">
        <f t="shared" si="68"/>
        <v>1</v>
      </c>
      <c r="U301" s="165">
        <f t="shared" si="69"/>
        <v>1</v>
      </c>
      <c r="V301" s="165">
        <f t="shared" si="70"/>
        <v>1</v>
      </c>
      <c r="W301" s="165">
        <f t="shared" si="71"/>
        <v>0</v>
      </c>
      <c r="X301" s="165">
        <f t="shared" si="72"/>
        <v>0</v>
      </c>
      <c r="Y301" s="146">
        <f t="shared" si="73"/>
        <v>0</v>
      </c>
      <c r="Z301" s="165">
        <f t="shared" si="74"/>
        <v>1</v>
      </c>
      <c r="AA301" s="140">
        <f t="shared" si="75"/>
        <v>1</v>
      </c>
      <c r="AB301" s="141" t="str">
        <f>'REPRODUCTION 3'!M293</f>
        <v>Juin</v>
      </c>
      <c r="AC301" s="141" t="str">
        <f>'RUMINANTS 3'!M293</f>
        <v>Juin</v>
      </c>
      <c r="AD301" s="141" t="str">
        <f>'TOXICOLOGIE 2'!L293</f>
        <v>Juin</v>
      </c>
      <c r="AE301" s="141" t="str">
        <f>'INFECTIEUX 3'!M293</f>
        <v>Juin</v>
      </c>
      <c r="AF301" s="141" t="str">
        <f>'AVIARE 3'!M293</f>
        <v>Juin</v>
      </c>
      <c r="AG301" s="141" t="str">
        <f>'EQUINE 3'!M293</f>
        <v>Juin</v>
      </c>
      <c r="AH301" s="91" t="str">
        <f>'CHIRURGIE 3'!M293</f>
        <v>Juin</v>
      </c>
      <c r="AI301" s="141" t="str">
        <f>'LEGISLATION 2'!L293</f>
        <v>Juin</v>
      </c>
      <c r="AJ301" s="141" t="str">
        <f>'HIDAOA 3'!M293</f>
        <v>Juin</v>
      </c>
      <c r="AK301" s="141" t="str">
        <f>'CLINIQUE 3'!T293</f>
        <v>Juin</v>
      </c>
    </row>
    <row r="302" spans="1:37">
      <c r="A302" s="146">
        <v>287</v>
      </c>
      <c r="B302" s="113" t="s">
        <v>1727</v>
      </c>
      <c r="C302" s="113" t="s">
        <v>2550</v>
      </c>
      <c r="D302" s="163">
        <f>'REPRODUCTION 3'!G294</f>
        <v>4.5</v>
      </c>
      <c r="E302" s="163">
        <f>'RUMINANTS 3'!G294</f>
        <v>9</v>
      </c>
      <c r="F302" s="163">
        <f>'TOXICOLOGIE 2'!F294</f>
        <v>0</v>
      </c>
      <c r="G302" s="163">
        <f>'INFECTIEUX 3'!G294</f>
        <v>11.25</v>
      </c>
      <c r="H302" s="163">
        <f>'AVIARE 3'!G294</f>
        <v>15</v>
      </c>
      <c r="I302" s="163">
        <f>'EQUINE 3'!G294</f>
        <v>12.75</v>
      </c>
      <c r="J302" s="163">
        <f>'CHIRURGIE 3'!G294</f>
        <v>9</v>
      </c>
      <c r="K302" s="163">
        <f>'LEGISLATION 2'!F294</f>
        <v>18</v>
      </c>
      <c r="L302" s="163">
        <f>'HIDAOA 3'!G294</f>
        <v>12.75</v>
      </c>
      <c r="M302" s="163">
        <f>'CLINIQUE 3'!N294</f>
        <v>0</v>
      </c>
      <c r="N302" s="148">
        <f t="shared" si="62"/>
        <v>92.25</v>
      </c>
      <c r="O302" s="148">
        <f t="shared" si="63"/>
        <v>3.2946428571428572</v>
      </c>
      <c r="P302" s="146" t="str">
        <f t="shared" si="64"/>
        <v>ajournee</v>
      </c>
      <c r="Q302" s="146" t="str">
        <f t="shared" si="65"/>
        <v>juin</v>
      </c>
      <c r="R302" s="165">
        <f t="shared" si="66"/>
        <v>1</v>
      </c>
      <c r="S302" s="165">
        <f t="shared" si="67"/>
        <v>1</v>
      </c>
      <c r="T302" s="146">
        <f t="shared" si="68"/>
        <v>1</v>
      </c>
      <c r="U302" s="165">
        <f t="shared" si="69"/>
        <v>1</v>
      </c>
      <c r="V302" s="165">
        <f t="shared" si="70"/>
        <v>0</v>
      </c>
      <c r="W302" s="165">
        <f t="shared" si="71"/>
        <v>1</v>
      </c>
      <c r="X302" s="165">
        <f t="shared" si="72"/>
        <v>1</v>
      </c>
      <c r="Y302" s="146">
        <f t="shared" si="73"/>
        <v>0</v>
      </c>
      <c r="Z302" s="165">
        <f t="shared" si="74"/>
        <v>1</v>
      </c>
      <c r="AA302" s="140">
        <f t="shared" si="75"/>
        <v>1</v>
      </c>
      <c r="AB302" s="141" t="str">
        <f>'REPRODUCTION 3'!M294</f>
        <v>Juin</v>
      </c>
      <c r="AC302" s="141" t="str">
        <f>'RUMINANTS 3'!M294</f>
        <v>Juin</v>
      </c>
      <c r="AD302" s="141" t="str">
        <f>'TOXICOLOGIE 2'!L294</f>
        <v>Juin</v>
      </c>
      <c r="AE302" s="141" t="str">
        <f>'INFECTIEUX 3'!M294</f>
        <v>Juin</v>
      </c>
      <c r="AF302" s="141" t="str">
        <f>'AVIARE 3'!M294</f>
        <v>Juin</v>
      </c>
      <c r="AG302" s="141" t="str">
        <f>'EQUINE 3'!M294</f>
        <v>Juin</v>
      </c>
      <c r="AH302" s="91" t="str">
        <f>'CHIRURGIE 3'!M294</f>
        <v>Juin</v>
      </c>
      <c r="AI302" s="141" t="str">
        <f>'LEGISLATION 2'!L294</f>
        <v>Juin</v>
      </c>
      <c r="AJ302" s="141" t="str">
        <f>'HIDAOA 3'!M294</f>
        <v>Juin</v>
      </c>
      <c r="AK302" s="141" t="str">
        <f>'CLINIQUE 3'!T294</f>
        <v>Juin</v>
      </c>
    </row>
    <row r="303" spans="1:37">
      <c r="A303" s="146">
        <v>288</v>
      </c>
      <c r="B303" s="113" t="s">
        <v>2722</v>
      </c>
      <c r="C303" s="113" t="s">
        <v>2723</v>
      </c>
      <c r="D303" s="163">
        <f>'REPRODUCTION 3'!G295</f>
        <v>23.25</v>
      </c>
      <c r="E303" s="163">
        <f>'RUMINANTS 3'!G295</f>
        <v>7.5</v>
      </c>
      <c r="F303" s="163">
        <f>'TOXICOLOGIE 2'!F295</f>
        <v>0</v>
      </c>
      <c r="G303" s="163">
        <f>'INFECTIEUX 3'!G295</f>
        <v>7.5</v>
      </c>
      <c r="H303" s="163">
        <f>'AVIARE 3'!G295</f>
        <v>21</v>
      </c>
      <c r="I303" s="163">
        <f>'EQUINE 3'!G295</f>
        <v>21</v>
      </c>
      <c r="J303" s="163">
        <f>'CHIRURGIE 3'!G295</f>
        <v>21</v>
      </c>
      <c r="K303" s="163">
        <f>'LEGISLATION 2'!F295</f>
        <v>28</v>
      </c>
      <c r="L303" s="163">
        <f>'HIDAOA 3'!G295</f>
        <v>24</v>
      </c>
      <c r="M303" s="163">
        <f>'CLINIQUE 3'!N295</f>
        <v>0</v>
      </c>
      <c r="N303" s="148">
        <f t="shared" si="62"/>
        <v>153.25</v>
      </c>
      <c r="O303" s="148">
        <f t="shared" si="63"/>
        <v>5.4732142857142856</v>
      </c>
      <c r="P303" s="146" t="str">
        <f t="shared" si="64"/>
        <v>ajournee</v>
      </c>
      <c r="Q303" s="146" t="str">
        <f t="shared" si="65"/>
        <v>juin</v>
      </c>
      <c r="R303" s="146">
        <f t="shared" si="66"/>
        <v>0</v>
      </c>
      <c r="S303" s="146">
        <f t="shared" si="67"/>
        <v>1</v>
      </c>
      <c r="T303" s="146">
        <f t="shared" si="68"/>
        <v>1</v>
      </c>
      <c r="U303" s="146">
        <f t="shared" si="69"/>
        <v>1</v>
      </c>
      <c r="V303" s="146">
        <f t="shared" si="70"/>
        <v>0</v>
      </c>
      <c r="W303" s="146">
        <f t="shared" si="71"/>
        <v>0</v>
      </c>
      <c r="X303" s="146">
        <f t="shared" si="72"/>
        <v>0</v>
      </c>
      <c r="Y303" s="146">
        <f t="shared" si="73"/>
        <v>0</v>
      </c>
      <c r="Z303" s="146">
        <f t="shared" si="74"/>
        <v>0</v>
      </c>
      <c r="AA303" s="17">
        <f t="shared" si="75"/>
        <v>1</v>
      </c>
      <c r="AB303" s="91" t="str">
        <f>'REPRODUCTION 3'!M295</f>
        <v>Juin</v>
      </c>
      <c r="AC303" s="91" t="str">
        <f>'RUMINANTS 3'!M295</f>
        <v>Juin</v>
      </c>
      <c r="AD303" s="91" t="str">
        <f>'TOXICOLOGIE 2'!L295</f>
        <v>Juin</v>
      </c>
      <c r="AE303" s="91" t="str">
        <f>'INFECTIEUX 3'!M295</f>
        <v>Juin</v>
      </c>
      <c r="AF303" s="91" t="str">
        <f>'AVIARE 3'!M295</f>
        <v>Juin</v>
      </c>
      <c r="AG303" s="91" t="str">
        <f>'EQUINE 3'!M295</f>
        <v>Juin</v>
      </c>
      <c r="AH303" s="91" t="str">
        <f>'CHIRURGIE 3'!M295</f>
        <v>Juin</v>
      </c>
      <c r="AI303" s="91" t="str">
        <f>'LEGISLATION 2'!L295</f>
        <v>Juin</v>
      </c>
      <c r="AJ303" s="91" t="str">
        <f>'HIDAOA 3'!M295</f>
        <v>Juin</v>
      </c>
      <c r="AK303" s="91" t="str">
        <f>'CLINIQUE 3'!T295</f>
        <v>Juin</v>
      </c>
    </row>
    <row r="304" spans="1:37">
      <c r="A304" s="146">
        <v>289</v>
      </c>
      <c r="B304" s="113" t="s">
        <v>2724</v>
      </c>
      <c r="C304" s="113" t="s">
        <v>2725</v>
      </c>
      <c r="D304" s="163">
        <f>'REPRODUCTION 3'!G296</f>
        <v>13.5</v>
      </c>
      <c r="E304" s="163">
        <f>'RUMINANTS 3'!G296</f>
        <v>10.5</v>
      </c>
      <c r="F304" s="163">
        <f>'TOXICOLOGIE 2'!F296</f>
        <v>0</v>
      </c>
      <c r="G304" s="163">
        <f>'INFECTIEUX 3'!G296</f>
        <v>6</v>
      </c>
      <c r="H304" s="163">
        <f>'AVIARE 3'!G296</f>
        <v>15.75</v>
      </c>
      <c r="I304" s="163">
        <f>'EQUINE 3'!G296</f>
        <v>11.25</v>
      </c>
      <c r="J304" s="163">
        <f>'CHIRURGIE 3'!G296</f>
        <v>16.5</v>
      </c>
      <c r="K304" s="163">
        <f>'LEGISLATION 2'!F296</f>
        <v>20</v>
      </c>
      <c r="L304" s="163">
        <f>'HIDAOA 3'!G296</f>
        <v>18</v>
      </c>
      <c r="M304" s="163">
        <f>'CLINIQUE 3'!N296</f>
        <v>0</v>
      </c>
      <c r="N304" s="148">
        <f t="shared" si="62"/>
        <v>111.5</v>
      </c>
      <c r="O304" s="148">
        <f t="shared" si="63"/>
        <v>3.9821428571428572</v>
      </c>
      <c r="P304" s="146" t="str">
        <f t="shared" si="64"/>
        <v>ajournee</v>
      </c>
      <c r="Q304" s="146" t="str">
        <f t="shared" si="65"/>
        <v>juin</v>
      </c>
      <c r="R304" s="146">
        <f t="shared" si="66"/>
        <v>1</v>
      </c>
      <c r="S304" s="146">
        <f t="shared" si="67"/>
        <v>1</v>
      </c>
      <c r="T304" s="146">
        <f t="shared" si="68"/>
        <v>1</v>
      </c>
      <c r="U304" s="146">
        <f t="shared" si="69"/>
        <v>1</v>
      </c>
      <c r="V304" s="146">
        <f t="shared" si="70"/>
        <v>0</v>
      </c>
      <c r="W304" s="146">
        <f t="shared" si="71"/>
        <v>1</v>
      </c>
      <c r="X304" s="146">
        <f t="shared" si="72"/>
        <v>0</v>
      </c>
      <c r="Y304" s="146">
        <f t="shared" si="73"/>
        <v>0</v>
      </c>
      <c r="Z304" s="146">
        <f t="shared" si="74"/>
        <v>0</v>
      </c>
      <c r="AA304" s="17">
        <f t="shared" si="75"/>
        <v>1</v>
      </c>
      <c r="AB304" s="91" t="str">
        <f>'REPRODUCTION 3'!M296</f>
        <v>Juin</v>
      </c>
      <c r="AC304" s="91" t="str">
        <f>'RUMINANTS 3'!M296</f>
        <v>Juin</v>
      </c>
      <c r="AD304" s="91" t="str">
        <f>'TOXICOLOGIE 2'!L296</f>
        <v>Juin</v>
      </c>
      <c r="AE304" s="91" t="str">
        <f>'INFECTIEUX 3'!M296</f>
        <v>Juin</v>
      </c>
      <c r="AF304" s="91" t="str">
        <f>'AVIARE 3'!M296</f>
        <v>Juin</v>
      </c>
      <c r="AG304" s="91" t="str">
        <f>'EQUINE 3'!M296</f>
        <v>Juin</v>
      </c>
      <c r="AH304" s="91" t="str">
        <f>'CHIRURGIE 3'!M296</f>
        <v>Juin</v>
      </c>
      <c r="AI304" s="91" t="str">
        <f>'LEGISLATION 2'!L296</f>
        <v>Juin</v>
      </c>
      <c r="AJ304" s="91" t="str">
        <f>'HIDAOA 3'!M296</f>
        <v>Juin</v>
      </c>
      <c r="AK304" s="91" t="str">
        <f>'CLINIQUE 3'!T296</f>
        <v>Juin</v>
      </c>
    </row>
    <row r="305" spans="1:37">
      <c r="A305" s="146">
        <v>290</v>
      </c>
      <c r="B305" s="113" t="s">
        <v>1741</v>
      </c>
      <c r="C305" s="113" t="s">
        <v>2726</v>
      </c>
      <c r="D305" s="163">
        <f>'REPRODUCTION 3'!G297</f>
        <v>19.5</v>
      </c>
      <c r="E305" s="163">
        <f>'RUMINANTS 3'!G297</f>
        <v>20.25</v>
      </c>
      <c r="F305" s="163">
        <f>'TOXICOLOGIE 2'!F297</f>
        <v>0</v>
      </c>
      <c r="G305" s="163">
        <f>'INFECTIEUX 3'!G297</f>
        <v>7.5</v>
      </c>
      <c r="H305" s="163">
        <f>'AVIARE 3'!G297</f>
        <v>18</v>
      </c>
      <c r="I305" s="163">
        <f>'EQUINE 3'!G297</f>
        <v>11.25</v>
      </c>
      <c r="J305" s="163">
        <f>'CHIRURGIE 3'!G297</f>
        <v>16.5</v>
      </c>
      <c r="K305" s="163">
        <f>'LEGISLATION 2'!F297</f>
        <v>28</v>
      </c>
      <c r="L305" s="163">
        <f>'HIDAOA 3'!G297</f>
        <v>20.25</v>
      </c>
      <c r="M305" s="163">
        <f>'CLINIQUE 3'!N297</f>
        <v>0</v>
      </c>
      <c r="N305" s="148">
        <f t="shared" si="62"/>
        <v>141.25</v>
      </c>
      <c r="O305" s="148">
        <f t="shared" si="63"/>
        <v>5.0446428571428568</v>
      </c>
      <c r="P305" s="146" t="str">
        <f t="shared" si="64"/>
        <v>ajournee</v>
      </c>
      <c r="Q305" s="146" t="str">
        <f t="shared" si="65"/>
        <v>juin</v>
      </c>
      <c r="R305" s="146">
        <f t="shared" si="66"/>
        <v>0</v>
      </c>
      <c r="S305" s="146">
        <f t="shared" si="67"/>
        <v>0</v>
      </c>
      <c r="T305" s="146">
        <f t="shared" si="68"/>
        <v>1</v>
      </c>
      <c r="U305" s="146">
        <f t="shared" si="69"/>
        <v>1</v>
      </c>
      <c r="V305" s="146">
        <f t="shared" si="70"/>
        <v>0</v>
      </c>
      <c r="W305" s="146">
        <f t="shared" si="71"/>
        <v>1</v>
      </c>
      <c r="X305" s="146">
        <f t="shared" si="72"/>
        <v>0</v>
      </c>
      <c r="Y305" s="146">
        <f t="shared" si="73"/>
        <v>0</v>
      </c>
      <c r="Z305" s="146">
        <f t="shared" si="74"/>
        <v>0</v>
      </c>
      <c r="AA305" s="17">
        <f t="shared" si="75"/>
        <v>1</v>
      </c>
      <c r="AB305" s="91" t="str">
        <f>'REPRODUCTION 3'!M297</f>
        <v>Juin</v>
      </c>
      <c r="AC305" s="91" t="str">
        <f>'RUMINANTS 3'!M297</f>
        <v>Juin</v>
      </c>
      <c r="AD305" s="91" t="str">
        <f>'TOXICOLOGIE 2'!L297</f>
        <v>Juin</v>
      </c>
      <c r="AE305" s="91" t="str">
        <f>'INFECTIEUX 3'!M297</f>
        <v>Juin</v>
      </c>
      <c r="AF305" s="91" t="str">
        <f>'AVIARE 3'!M297</f>
        <v>Juin</v>
      </c>
      <c r="AG305" s="91" t="str">
        <f>'EQUINE 3'!M297</f>
        <v>Juin</v>
      </c>
      <c r="AH305" s="91" t="str">
        <f>'CHIRURGIE 3'!M297</f>
        <v>Juin</v>
      </c>
      <c r="AI305" s="91" t="str">
        <f>'LEGISLATION 2'!L297</f>
        <v>Juin</v>
      </c>
      <c r="AJ305" s="91" t="str">
        <f>'HIDAOA 3'!M297</f>
        <v>Juin</v>
      </c>
      <c r="AK305" s="91" t="str">
        <f>'CLINIQUE 3'!T297</f>
        <v>Juin</v>
      </c>
    </row>
    <row r="306" spans="1:37">
      <c r="A306" s="146">
        <v>291</v>
      </c>
      <c r="B306" s="113" t="s">
        <v>2727</v>
      </c>
      <c r="C306" s="113" t="s">
        <v>2728</v>
      </c>
      <c r="D306" s="163">
        <f>'REPRODUCTION 3'!G298</f>
        <v>11.25</v>
      </c>
      <c r="E306" s="163">
        <f>'RUMINANTS 3'!G298</f>
        <v>9.75</v>
      </c>
      <c r="F306" s="163">
        <f>'TOXICOLOGIE 2'!F298</f>
        <v>0</v>
      </c>
      <c r="G306" s="163">
        <f>'INFECTIEUX 3'!G298</f>
        <v>1.5</v>
      </c>
      <c r="H306" s="163">
        <f>'AVIARE 3'!G298</f>
        <v>15.75</v>
      </c>
      <c r="I306" s="163">
        <f>'EQUINE 3'!G298</f>
        <v>3.75</v>
      </c>
      <c r="J306" s="163">
        <f>'CHIRURGIE 3'!G298</f>
        <v>9</v>
      </c>
      <c r="K306" s="163">
        <f>'LEGISLATION 2'!F298</f>
        <v>2</v>
      </c>
      <c r="L306" s="163">
        <f>'HIDAOA 3'!G298</f>
        <v>10.5</v>
      </c>
      <c r="M306" s="163">
        <f>'CLINIQUE 3'!N298</f>
        <v>0</v>
      </c>
      <c r="N306" s="148">
        <f t="shared" si="62"/>
        <v>63.5</v>
      </c>
      <c r="O306" s="148">
        <f t="shared" si="63"/>
        <v>2.2678571428571428</v>
      </c>
      <c r="P306" s="146" t="str">
        <f t="shared" si="64"/>
        <v>ajournee</v>
      </c>
      <c r="Q306" s="146" t="str">
        <f t="shared" si="65"/>
        <v>juin</v>
      </c>
      <c r="R306" s="146">
        <f t="shared" si="66"/>
        <v>1</v>
      </c>
      <c r="S306" s="146">
        <f t="shared" si="67"/>
        <v>1</v>
      </c>
      <c r="T306" s="146">
        <f t="shared" si="68"/>
        <v>1</v>
      </c>
      <c r="U306" s="146">
        <f t="shared" si="69"/>
        <v>1</v>
      </c>
      <c r="V306" s="146">
        <f t="shared" si="70"/>
        <v>0</v>
      </c>
      <c r="W306" s="146">
        <f t="shared" si="71"/>
        <v>1</v>
      </c>
      <c r="X306" s="146">
        <f t="shared" si="72"/>
        <v>1</v>
      </c>
      <c r="Y306" s="146">
        <f t="shared" si="73"/>
        <v>1</v>
      </c>
      <c r="Z306" s="146">
        <f t="shared" si="74"/>
        <v>1</v>
      </c>
      <c r="AA306" s="17">
        <f t="shared" si="75"/>
        <v>1</v>
      </c>
      <c r="AB306" s="91" t="str">
        <f>'REPRODUCTION 3'!M298</f>
        <v>Juin</v>
      </c>
      <c r="AC306" s="91" t="str">
        <f>'RUMINANTS 3'!M298</f>
        <v>Juin</v>
      </c>
      <c r="AD306" s="91" t="str">
        <f>'TOXICOLOGIE 2'!L298</f>
        <v>Juin</v>
      </c>
      <c r="AE306" s="91" t="str">
        <f>'INFECTIEUX 3'!M298</f>
        <v>Juin</v>
      </c>
      <c r="AF306" s="91" t="str">
        <f>'AVIARE 3'!M298</f>
        <v>Juin</v>
      </c>
      <c r="AG306" s="91" t="str">
        <f>'EQUINE 3'!M298</f>
        <v>Juin</v>
      </c>
      <c r="AH306" s="91" t="str">
        <f>'CHIRURGIE 3'!M298</f>
        <v>Juin</v>
      </c>
      <c r="AI306" s="91" t="str">
        <f>'LEGISLATION 2'!L298</f>
        <v>Juin</v>
      </c>
      <c r="AJ306" s="91" t="str">
        <f>'HIDAOA 3'!M298</f>
        <v>Juin</v>
      </c>
      <c r="AK306" s="91" t="str">
        <f>'CLINIQUE 3'!T298</f>
        <v>Juin</v>
      </c>
    </row>
    <row r="307" spans="1:37">
      <c r="A307" s="146">
        <v>292</v>
      </c>
      <c r="B307" s="113" t="s">
        <v>2729</v>
      </c>
      <c r="C307" s="113" t="s">
        <v>2693</v>
      </c>
      <c r="D307" s="163">
        <f>'REPRODUCTION 3'!G299</f>
        <v>4.5</v>
      </c>
      <c r="E307" s="163">
        <f>'RUMINANTS 3'!G299</f>
        <v>8.25</v>
      </c>
      <c r="F307" s="163">
        <f>'TOXICOLOGIE 2'!F299</f>
        <v>0</v>
      </c>
      <c r="G307" s="163">
        <f>'INFECTIEUX 3'!G299</f>
        <v>3.375</v>
      </c>
      <c r="H307" s="163">
        <f>'AVIARE 3'!G299</f>
        <v>10.5</v>
      </c>
      <c r="I307" s="163">
        <f>'EQUINE 3'!G299</f>
        <v>12.75</v>
      </c>
      <c r="J307" s="163">
        <f>'CHIRURGIE 3'!G299</f>
        <v>16.5</v>
      </c>
      <c r="K307" s="163">
        <f>'LEGISLATION 2'!F299</f>
        <v>2</v>
      </c>
      <c r="L307" s="163">
        <f>'HIDAOA 3'!G299</f>
        <v>11.25</v>
      </c>
      <c r="M307" s="163">
        <f>'CLINIQUE 3'!N299</f>
        <v>0</v>
      </c>
      <c r="N307" s="148">
        <f t="shared" si="62"/>
        <v>69.125</v>
      </c>
      <c r="O307" s="148">
        <f t="shared" si="63"/>
        <v>2.46875</v>
      </c>
      <c r="P307" s="146" t="str">
        <f t="shared" si="64"/>
        <v>ajournee</v>
      </c>
      <c r="Q307" s="146" t="str">
        <f t="shared" si="65"/>
        <v>juin</v>
      </c>
      <c r="R307" s="146">
        <f t="shared" si="66"/>
        <v>1</v>
      </c>
      <c r="S307" s="146">
        <f t="shared" si="67"/>
        <v>1</v>
      </c>
      <c r="T307" s="146">
        <f t="shared" si="68"/>
        <v>1</v>
      </c>
      <c r="U307" s="146">
        <f t="shared" si="69"/>
        <v>1</v>
      </c>
      <c r="V307" s="146">
        <f t="shared" si="70"/>
        <v>1</v>
      </c>
      <c r="W307" s="146">
        <f t="shared" si="71"/>
        <v>1</v>
      </c>
      <c r="X307" s="146">
        <f t="shared" si="72"/>
        <v>0</v>
      </c>
      <c r="Y307" s="146">
        <f t="shared" si="73"/>
        <v>1</v>
      </c>
      <c r="Z307" s="146">
        <f t="shared" si="74"/>
        <v>1</v>
      </c>
      <c r="AA307" s="17">
        <f t="shared" si="75"/>
        <v>1</v>
      </c>
      <c r="AB307" s="91" t="str">
        <f>'REPRODUCTION 3'!M299</f>
        <v>Juin</v>
      </c>
      <c r="AC307" s="91" t="str">
        <f>'RUMINANTS 3'!M299</f>
        <v>Juin</v>
      </c>
      <c r="AD307" s="91" t="str">
        <f>'TOXICOLOGIE 2'!L299</f>
        <v>Juin</v>
      </c>
      <c r="AE307" s="91" t="str">
        <f>'INFECTIEUX 3'!M299</f>
        <v>Juin</v>
      </c>
      <c r="AF307" s="91" t="str">
        <f>'AVIARE 3'!M299</f>
        <v>Juin</v>
      </c>
      <c r="AG307" s="91" t="str">
        <f>'EQUINE 3'!M299</f>
        <v>Juin</v>
      </c>
      <c r="AH307" s="91" t="str">
        <f>'CHIRURGIE 3'!M299</f>
        <v>Juin</v>
      </c>
      <c r="AI307" s="91" t="str">
        <f>'LEGISLATION 2'!L299</f>
        <v>Juin</v>
      </c>
      <c r="AJ307" s="91" t="str">
        <f>'HIDAOA 3'!M299</f>
        <v>Juin</v>
      </c>
      <c r="AK307" s="91" t="str">
        <f>'CLINIQUE 3'!T299</f>
        <v>Juin</v>
      </c>
    </row>
    <row r="308" spans="1:37">
      <c r="A308" s="146">
        <v>293</v>
      </c>
      <c r="B308" s="113" t="s">
        <v>1753</v>
      </c>
      <c r="C308" s="113" t="s">
        <v>2730</v>
      </c>
      <c r="D308" s="163">
        <f>'REPRODUCTION 3'!G300</f>
        <v>12</v>
      </c>
      <c r="E308" s="163">
        <f>'RUMINANTS 3'!G300</f>
        <v>9.75</v>
      </c>
      <c r="F308" s="163">
        <f>'TOXICOLOGIE 2'!F300</f>
        <v>0</v>
      </c>
      <c r="G308" s="163">
        <f>'INFECTIEUX 3'!G300</f>
        <v>5.625</v>
      </c>
      <c r="H308" s="163">
        <f>'AVIARE 3'!G300</f>
        <v>18.75</v>
      </c>
      <c r="I308" s="163">
        <f>'EQUINE 3'!G300</f>
        <v>15.75</v>
      </c>
      <c r="J308" s="163">
        <f>'CHIRURGIE 3'!G300</f>
        <v>27</v>
      </c>
      <c r="K308" s="163">
        <f>'LEGISLATION 2'!F300</f>
        <v>30</v>
      </c>
      <c r="L308" s="163">
        <f>'HIDAOA 3'!G300</f>
        <v>28.125</v>
      </c>
      <c r="M308" s="163">
        <f>'CLINIQUE 3'!N300</f>
        <v>0</v>
      </c>
      <c r="N308" s="148">
        <f t="shared" si="62"/>
        <v>147</v>
      </c>
      <c r="O308" s="148">
        <f t="shared" si="63"/>
        <v>5.25</v>
      </c>
      <c r="P308" s="146" t="str">
        <f t="shared" si="64"/>
        <v>ajournee</v>
      </c>
      <c r="Q308" s="146" t="str">
        <f t="shared" si="65"/>
        <v>juin</v>
      </c>
      <c r="R308" s="146">
        <f t="shared" si="66"/>
        <v>1</v>
      </c>
      <c r="S308" s="146">
        <f t="shared" si="67"/>
        <v>1</v>
      </c>
      <c r="T308" s="146">
        <f t="shared" si="68"/>
        <v>1</v>
      </c>
      <c r="U308" s="146">
        <f t="shared" si="69"/>
        <v>1</v>
      </c>
      <c r="V308" s="146">
        <f t="shared" si="70"/>
        <v>0</v>
      </c>
      <c r="W308" s="146">
        <f t="shared" si="71"/>
        <v>0</v>
      </c>
      <c r="X308" s="146">
        <f t="shared" si="72"/>
        <v>0</v>
      </c>
      <c r="Y308" s="146">
        <f t="shared" si="73"/>
        <v>0</v>
      </c>
      <c r="Z308" s="146">
        <f t="shared" si="74"/>
        <v>0</v>
      </c>
      <c r="AA308" s="17">
        <f t="shared" si="75"/>
        <v>1</v>
      </c>
      <c r="AB308" s="91" t="str">
        <f>'REPRODUCTION 3'!M300</f>
        <v>Juin</v>
      </c>
      <c r="AC308" s="91" t="str">
        <f>'RUMINANTS 3'!M300</f>
        <v>Juin</v>
      </c>
      <c r="AD308" s="91" t="str">
        <f>'TOXICOLOGIE 2'!L300</f>
        <v>Juin</v>
      </c>
      <c r="AE308" s="91" t="str">
        <f>'INFECTIEUX 3'!M300</f>
        <v>Juin</v>
      </c>
      <c r="AF308" s="91" t="str">
        <f>'AVIARE 3'!M300</f>
        <v>Juin</v>
      </c>
      <c r="AG308" s="91" t="str">
        <f>'EQUINE 3'!M300</f>
        <v>Juin</v>
      </c>
      <c r="AH308" s="91" t="str">
        <f>'CHIRURGIE 3'!M300</f>
        <v>Juin</v>
      </c>
      <c r="AI308" s="91" t="str">
        <f>'LEGISLATION 2'!L300</f>
        <v>Juin</v>
      </c>
      <c r="AJ308" s="91" t="str">
        <f>'HIDAOA 3'!M300</f>
        <v>Juin</v>
      </c>
      <c r="AK308" s="91" t="str">
        <f>'CLINIQUE 3'!T300</f>
        <v>Juin</v>
      </c>
    </row>
    <row r="309" spans="1:37">
      <c r="A309" s="146">
        <v>294</v>
      </c>
      <c r="B309" s="113" t="s">
        <v>2731</v>
      </c>
      <c r="C309" s="113" t="s">
        <v>2732</v>
      </c>
      <c r="D309" s="163">
        <f>'REPRODUCTION 3'!G301</f>
        <v>6.75</v>
      </c>
      <c r="E309" s="163">
        <f>'RUMINANTS 3'!G301</f>
        <v>9.75</v>
      </c>
      <c r="F309" s="163">
        <f>'TOXICOLOGIE 2'!F301</f>
        <v>0</v>
      </c>
      <c r="G309" s="163">
        <f>'INFECTIEUX 3'!G301</f>
        <v>0.375</v>
      </c>
      <c r="H309" s="163">
        <f>'AVIARE 3'!G301</f>
        <v>14.25</v>
      </c>
      <c r="I309" s="163">
        <f>'EQUINE 3'!G301</f>
        <v>4.5</v>
      </c>
      <c r="J309" s="163">
        <f>'CHIRURGIE 3'!G301</f>
        <v>13.5</v>
      </c>
      <c r="K309" s="163">
        <f>'LEGISLATION 2'!F301</f>
        <v>12</v>
      </c>
      <c r="L309" s="163">
        <f>'HIDAOA 3'!G301</f>
        <v>13.5</v>
      </c>
      <c r="M309" s="163">
        <f>'CLINIQUE 3'!N301</f>
        <v>0</v>
      </c>
      <c r="N309" s="148">
        <f t="shared" si="62"/>
        <v>74.625</v>
      </c>
      <c r="O309" s="148">
        <f t="shared" si="63"/>
        <v>2.6651785714285716</v>
      </c>
      <c r="P309" s="146" t="str">
        <f t="shared" si="64"/>
        <v>ajournee</v>
      </c>
      <c r="Q309" s="146" t="str">
        <f t="shared" si="65"/>
        <v>juin</v>
      </c>
      <c r="R309" s="146">
        <f t="shared" si="66"/>
        <v>1</v>
      </c>
      <c r="S309" s="146">
        <f t="shared" si="67"/>
        <v>1</v>
      </c>
      <c r="T309" s="146">
        <f t="shared" si="68"/>
        <v>1</v>
      </c>
      <c r="U309" s="146">
        <f t="shared" si="69"/>
        <v>1</v>
      </c>
      <c r="V309" s="146">
        <f t="shared" si="70"/>
        <v>1</v>
      </c>
      <c r="W309" s="146">
        <f t="shared" si="71"/>
        <v>1</v>
      </c>
      <c r="X309" s="146">
        <f t="shared" si="72"/>
        <v>1</v>
      </c>
      <c r="Y309" s="146">
        <f t="shared" si="73"/>
        <v>0</v>
      </c>
      <c r="Z309" s="146">
        <f t="shared" si="74"/>
        <v>1</v>
      </c>
      <c r="AA309" s="17">
        <f t="shared" si="75"/>
        <v>1</v>
      </c>
      <c r="AB309" s="91" t="str">
        <f>'REPRODUCTION 3'!M301</f>
        <v>Juin</v>
      </c>
      <c r="AC309" s="91" t="str">
        <f>'RUMINANTS 3'!M301</f>
        <v>Juin</v>
      </c>
      <c r="AD309" s="91" t="str">
        <f>'TOXICOLOGIE 2'!L301</f>
        <v>Juin</v>
      </c>
      <c r="AE309" s="91" t="str">
        <f>'INFECTIEUX 3'!M301</f>
        <v>Juin</v>
      </c>
      <c r="AF309" s="91" t="str">
        <f>'AVIARE 3'!M301</f>
        <v>Juin</v>
      </c>
      <c r="AG309" s="91" t="str">
        <f>'EQUINE 3'!M301</f>
        <v>Juin</v>
      </c>
      <c r="AH309" s="91" t="str">
        <f>'CHIRURGIE 3'!M301</f>
        <v>Juin</v>
      </c>
      <c r="AI309" s="91" t="str">
        <f>'LEGISLATION 2'!L301</f>
        <v>Juin</v>
      </c>
      <c r="AJ309" s="91" t="str">
        <f>'HIDAOA 3'!M301</f>
        <v>Juin</v>
      </c>
      <c r="AK309" s="91" t="str">
        <f>'CLINIQUE 3'!T301</f>
        <v>Juin</v>
      </c>
    </row>
    <row r="310" spans="1:37">
      <c r="A310" s="146">
        <v>295</v>
      </c>
      <c r="B310" s="113" t="s">
        <v>2733</v>
      </c>
      <c r="C310" s="113" t="s">
        <v>2734</v>
      </c>
      <c r="D310" s="163">
        <f>'REPRODUCTION 3'!G302</f>
        <v>8.25</v>
      </c>
      <c r="E310" s="163">
        <f>'RUMINANTS 3'!G302</f>
        <v>6</v>
      </c>
      <c r="F310" s="163">
        <f>'TOXICOLOGIE 2'!F302</f>
        <v>0</v>
      </c>
      <c r="G310" s="163">
        <f>'INFECTIEUX 3'!G302</f>
        <v>5.25</v>
      </c>
      <c r="H310" s="163">
        <f>'AVIARE 3'!G302</f>
        <v>12.75</v>
      </c>
      <c r="I310" s="163">
        <f>'EQUINE 3'!G302</f>
        <v>6.75</v>
      </c>
      <c r="J310" s="163">
        <f>'CHIRURGIE 3'!G302</f>
        <v>10.5</v>
      </c>
      <c r="K310" s="163">
        <f>'LEGISLATION 2'!F302</f>
        <v>18</v>
      </c>
      <c r="L310" s="163">
        <f>'HIDAOA 3'!G302</f>
        <v>10.5</v>
      </c>
      <c r="M310" s="163">
        <f>'CLINIQUE 3'!N302</f>
        <v>0</v>
      </c>
      <c r="N310" s="148">
        <f t="shared" si="62"/>
        <v>78</v>
      </c>
      <c r="O310" s="148">
        <f t="shared" si="63"/>
        <v>2.7857142857142856</v>
      </c>
      <c r="P310" s="146" t="str">
        <f t="shared" si="64"/>
        <v>ajournee</v>
      </c>
      <c r="Q310" s="146" t="str">
        <f t="shared" si="65"/>
        <v>juin</v>
      </c>
      <c r="R310" s="146">
        <f t="shared" si="66"/>
        <v>1</v>
      </c>
      <c r="S310" s="146">
        <f t="shared" si="67"/>
        <v>1</v>
      </c>
      <c r="T310" s="146">
        <f t="shared" si="68"/>
        <v>1</v>
      </c>
      <c r="U310" s="146">
        <f t="shared" si="69"/>
        <v>1</v>
      </c>
      <c r="V310" s="146">
        <f t="shared" si="70"/>
        <v>1</v>
      </c>
      <c r="W310" s="146">
        <f t="shared" si="71"/>
        <v>1</v>
      </c>
      <c r="X310" s="146">
        <f t="shared" si="72"/>
        <v>1</v>
      </c>
      <c r="Y310" s="146">
        <f t="shared" si="73"/>
        <v>0</v>
      </c>
      <c r="Z310" s="146">
        <f t="shared" si="74"/>
        <v>1</v>
      </c>
      <c r="AA310" s="17">
        <f t="shared" si="75"/>
        <v>1</v>
      </c>
      <c r="AB310" s="91" t="str">
        <f>'REPRODUCTION 3'!M302</f>
        <v>Juin</v>
      </c>
      <c r="AC310" s="91" t="str">
        <f>'RUMINANTS 3'!M302</f>
        <v>Juin</v>
      </c>
      <c r="AD310" s="91" t="str">
        <f>'TOXICOLOGIE 2'!L302</f>
        <v>Juin</v>
      </c>
      <c r="AE310" s="91" t="str">
        <f>'INFECTIEUX 3'!M302</f>
        <v>Juin</v>
      </c>
      <c r="AF310" s="91" t="str">
        <f>'AVIARE 3'!M302</f>
        <v>Juin</v>
      </c>
      <c r="AG310" s="91" t="str">
        <f>'EQUINE 3'!M302</f>
        <v>Juin</v>
      </c>
      <c r="AH310" s="91" t="str">
        <f>'CHIRURGIE 3'!M302</f>
        <v>Juin</v>
      </c>
      <c r="AI310" s="91" t="str">
        <f>'LEGISLATION 2'!L302</f>
        <v>Juin</v>
      </c>
      <c r="AJ310" s="91" t="str">
        <f>'HIDAOA 3'!M302</f>
        <v>Juin</v>
      </c>
      <c r="AK310" s="91" t="str">
        <f>'CLINIQUE 3'!T302</f>
        <v>Juin</v>
      </c>
    </row>
    <row r="311" spans="1:37">
      <c r="A311" s="146">
        <v>296</v>
      </c>
      <c r="B311" s="113" t="s">
        <v>2735</v>
      </c>
      <c r="C311" s="113" t="s">
        <v>2565</v>
      </c>
      <c r="D311" s="163">
        <f>'REPRODUCTION 3'!G303</f>
        <v>16.5</v>
      </c>
      <c r="E311" s="163">
        <f>'RUMINANTS 3'!G303</f>
        <v>9.75</v>
      </c>
      <c r="F311" s="163">
        <f>'TOXICOLOGIE 2'!F303</f>
        <v>0</v>
      </c>
      <c r="G311" s="163">
        <f>'INFECTIEUX 3'!G303</f>
        <v>2.25</v>
      </c>
      <c r="H311" s="163">
        <f>'AVIARE 3'!G303</f>
        <v>16.5</v>
      </c>
      <c r="I311" s="163">
        <f>'EQUINE 3'!G303</f>
        <v>18.75</v>
      </c>
      <c r="J311" s="163">
        <f>'CHIRURGIE 3'!G303</f>
        <v>21</v>
      </c>
      <c r="K311" s="163">
        <f>'LEGISLATION 2'!F303</f>
        <v>28</v>
      </c>
      <c r="L311" s="163">
        <f>'HIDAOA 3'!G303</f>
        <v>23.25</v>
      </c>
      <c r="M311" s="163">
        <f>'CLINIQUE 3'!N303</f>
        <v>0</v>
      </c>
      <c r="N311" s="148">
        <f t="shared" si="62"/>
        <v>136</v>
      </c>
      <c r="O311" s="148">
        <f t="shared" si="63"/>
        <v>4.8571428571428568</v>
      </c>
      <c r="P311" s="146" t="str">
        <f t="shared" si="64"/>
        <v>ajournee</v>
      </c>
      <c r="Q311" s="146" t="str">
        <f t="shared" si="65"/>
        <v>juin</v>
      </c>
      <c r="R311" s="146">
        <f t="shared" si="66"/>
        <v>0</v>
      </c>
      <c r="S311" s="146">
        <f t="shared" si="67"/>
        <v>1</v>
      </c>
      <c r="T311" s="146">
        <f t="shared" si="68"/>
        <v>1</v>
      </c>
      <c r="U311" s="146">
        <f t="shared" si="69"/>
        <v>1</v>
      </c>
      <c r="V311" s="146">
        <f t="shared" si="70"/>
        <v>0</v>
      </c>
      <c r="W311" s="146">
        <f t="shared" si="71"/>
        <v>0</v>
      </c>
      <c r="X311" s="146">
        <f t="shared" si="72"/>
        <v>0</v>
      </c>
      <c r="Y311" s="146">
        <f t="shared" si="73"/>
        <v>0</v>
      </c>
      <c r="Z311" s="146">
        <f t="shared" si="74"/>
        <v>0</v>
      </c>
      <c r="AA311" s="17">
        <f t="shared" si="75"/>
        <v>1</v>
      </c>
      <c r="AB311" s="91" t="str">
        <f>'REPRODUCTION 3'!M303</f>
        <v>Juin</v>
      </c>
      <c r="AC311" s="91" t="str">
        <f>'RUMINANTS 3'!M303</f>
        <v>Juin</v>
      </c>
      <c r="AD311" s="91" t="str">
        <f>'TOXICOLOGIE 2'!L303</f>
        <v>Juin</v>
      </c>
      <c r="AE311" s="91" t="str">
        <f>'INFECTIEUX 3'!M303</f>
        <v>Juin</v>
      </c>
      <c r="AF311" s="91" t="str">
        <f>'AVIARE 3'!M303</f>
        <v>Juin</v>
      </c>
      <c r="AG311" s="91" t="str">
        <f>'EQUINE 3'!M303</f>
        <v>Juin</v>
      </c>
      <c r="AH311" s="91" t="str">
        <f>'CHIRURGIE 3'!M303</f>
        <v>Juin</v>
      </c>
      <c r="AI311" s="91" t="str">
        <f>'LEGISLATION 2'!L303</f>
        <v>Juin</v>
      </c>
      <c r="AJ311" s="91" t="str">
        <f>'HIDAOA 3'!M303</f>
        <v>Juin</v>
      </c>
      <c r="AK311" s="91" t="str">
        <f>'CLINIQUE 3'!T303</f>
        <v>Juin</v>
      </c>
    </row>
    <row r="312" spans="1:37">
      <c r="A312" s="146">
        <v>297</v>
      </c>
      <c r="B312" s="113" t="s">
        <v>1770</v>
      </c>
      <c r="C312" s="113" t="s">
        <v>2480</v>
      </c>
      <c r="D312" s="163">
        <f>'REPRODUCTION 3'!G304</f>
        <v>9.75</v>
      </c>
      <c r="E312" s="163">
        <f>'RUMINANTS 3'!G304</f>
        <v>11.25</v>
      </c>
      <c r="F312" s="163">
        <f>'TOXICOLOGIE 2'!F304</f>
        <v>0</v>
      </c>
      <c r="G312" s="163">
        <f>'INFECTIEUX 3'!G304</f>
        <v>3</v>
      </c>
      <c r="H312" s="163">
        <f>'AVIARE 3'!G304</f>
        <v>15</v>
      </c>
      <c r="I312" s="163">
        <f>'EQUINE 3'!G304</f>
        <v>18</v>
      </c>
      <c r="J312" s="163">
        <f>'CHIRURGIE 3'!G304</f>
        <v>21</v>
      </c>
      <c r="K312" s="163">
        <f>'LEGISLATION 2'!F304</f>
        <v>16</v>
      </c>
      <c r="L312" s="163">
        <f>'HIDAOA 3'!G304</f>
        <v>18.75</v>
      </c>
      <c r="M312" s="163">
        <f>'CLINIQUE 3'!N304</f>
        <v>0</v>
      </c>
      <c r="N312" s="148">
        <f t="shared" si="62"/>
        <v>112.75</v>
      </c>
      <c r="O312" s="148">
        <f t="shared" si="63"/>
        <v>4.0267857142857144</v>
      </c>
      <c r="P312" s="146" t="str">
        <f t="shared" si="64"/>
        <v>ajournee</v>
      </c>
      <c r="Q312" s="146" t="str">
        <f t="shared" si="65"/>
        <v>juin</v>
      </c>
      <c r="R312" s="146">
        <f t="shared" si="66"/>
        <v>1</v>
      </c>
      <c r="S312" s="146">
        <f t="shared" si="67"/>
        <v>1</v>
      </c>
      <c r="T312" s="146">
        <f t="shared" si="68"/>
        <v>1</v>
      </c>
      <c r="U312" s="146">
        <f t="shared" si="69"/>
        <v>1</v>
      </c>
      <c r="V312" s="146">
        <f t="shared" si="70"/>
        <v>0</v>
      </c>
      <c r="W312" s="146">
        <f t="shared" si="71"/>
        <v>0</v>
      </c>
      <c r="X312" s="146">
        <f t="shared" si="72"/>
        <v>0</v>
      </c>
      <c r="Y312" s="146">
        <f t="shared" si="73"/>
        <v>0</v>
      </c>
      <c r="Z312" s="146">
        <f t="shared" si="74"/>
        <v>0</v>
      </c>
      <c r="AA312" s="17">
        <f t="shared" si="75"/>
        <v>1</v>
      </c>
      <c r="AB312" s="91" t="str">
        <f>'REPRODUCTION 3'!M304</f>
        <v>Juin</v>
      </c>
      <c r="AC312" s="91" t="str">
        <f>'RUMINANTS 3'!M304</f>
        <v>Juin</v>
      </c>
      <c r="AD312" s="91" t="str">
        <f>'TOXICOLOGIE 2'!L304</f>
        <v>Juin</v>
      </c>
      <c r="AE312" s="91" t="str">
        <f>'INFECTIEUX 3'!M304</f>
        <v>Juin</v>
      </c>
      <c r="AF312" s="91" t="str">
        <f>'AVIARE 3'!M304</f>
        <v>Juin</v>
      </c>
      <c r="AG312" s="91" t="str">
        <f>'EQUINE 3'!M304</f>
        <v>Juin</v>
      </c>
      <c r="AH312" s="91" t="str">
        <f>'CHIRURGIE 3'!M304</f>
        <v>Juin</v>
      </c>
      <c r="AI312" s="91" t="str">
        <f>'LEGISLATION 2'!L304</f>
        <v>Juin</v>
      </c>
      <c r="AJ312" s="91" t="str">
        <f>'HIDAOA 3'!M304</f>
        <v>Juin</v>
      </c>
      <c r="AK312" s="91" t="str">
        <f>'CLINIQUE 3'!T304</f>
        <v>Juin</v>
      </c>
    </row>
    <row r="313" spans="1:37">
      <c r="A313" s="146">
        <v>298</v>
      </c>
      <c r="B313" s="113" t="s">
        <v>2736</v>
      </c>
      <c r="C313" s="113" t="s">
        <v>2737</v>
      </c>
      <c r="D313" s="163">
        <f>'REPRODUCTION 3'!G305</f>
        <v>14.25</v>
      </c>
      <c r="E313" s="163">
        <f>'RUMINANTS 3'!G305</f>
        <v>6</v>
      </c>
      <c r="F313" s="163">
        <f>'TOXICOLOGIE 2'!F305</f>
        <v>0</v>
      </c>
      <c r="G313" s="163">
        <f>'INFECTIEUX 3'!G305</f>
        <v>1.875</v>
      </c>
      <c r="H313" s="163">
        <f>'AVIARE 3'!G305</f>
        <v>14.25</v>
      </c>
      <c r="I313" s="163">
        <f>'EQUINE 3'!G305</f>
        <v>11.25</v>
      </c>
      <c r="J313" s="163">
        <f>'CHIRURGIE 3'!G305</f>
        <v>13.5</v>
      </c>
      <c r="K313" s="163">
        <f>'LEGISLATION 2'!F305</f>
        <v>20</v>
      </c>
      <c r="L313" s="163">
        <f>'HIDAOA 3'!G305</f>
        <v>11.25</v>
      </c>
      <c r="M313" s="163">
        <f>'CLINIQUE 3'!N305</f>
        <v>0</v>
      </c>
      <c r="N313" s="148">
        <f t="shared" si="62"/>
        <v>92.375</v>
      </c>
      <c r="O313" s="148">
        <f t="shared" si="63"/>
        <v>3.2991071428571428</v>
      </c>
      <c r="P313" s="146" t="str">
        <f t="shared" si="64"/>
        <v>ajournee</v>
      </c>
      <c r="Q313" s="146" t="str">
        <f t="shared" si="65"/>
        <v>juin</v>
      </c>
      <c r="R313" s="146">
        <f t="shared" si="66"/>
        <v>1</v>
      </c>
      <c r="S313" s="146">
        <f t="shared" si="67"/>
        <v>1</v>
      </c>
      <c r="T313" s="146">
        <f t="shared" si="68"/>
        <v>1</v>
      </c>
      <c r="U313" s="146">
        <f t="shared" si="69"/>
        <v>1</v>
      </c>
      <c r="V313" s="146">
        <f t="shared" si="70"/>
        <v>1</v>
      </c>
      <c r="W313" s="146">
        <f t="shared" si="71"/>
        <v>1</v>
      </c>
      <c r="X313" s="146">
        <f t="shared" si="72"/>
        <v>1</v>
      </c>
      <c r="Y313" s="146">
        <f t="shared" si="73"/>
        <v>0</v>
      </c>
      <c r="Z313" s="146">
        <f t="shared" si="74"/>
        <v>1</v>
      </c>
      <c r="AA313" s="17">
        <f t="shared" si="75"/>
        <v>1</v>
      </c>
      <c r="AB313" s="91" t="str">
        <f>'REPRODUCTION 3'!M305</f>
        <v>Juin</v>
      </c>
      <c r="AC313" s="91" t="str">
        <f>'RUMINANTS 3'!M305</f>
        <v>Juin</v>
      </c>
      <c r="AD313" s="91" t="str">
        <f>'TOXICOLOGIE 2'!L305</f>
        <v>Juin</v>
      </c>
      <c r="AE313" s="91" t="str">
        <f>'INFECTIEUX 3'!M305</f>
        <v>Juin</v>
      </c>
      <c r="AF313" s="91" t="str">
        <f>'AVIARE 3'!M305</f>
        <v>Juin</v>
      </c>
      <c r="AG313" s="91" t="str">
        <f>'EQUINE 3'!M305</f>
        <v>Juin</v>
      </c>
      <c r="AH313" s="91" t="str">
        <f>'CHIRURGIE 3'!M305</f>
        <v>Juin</v>
      </c>
      <c r="AI313" s="91" t="str">
        <f>'LEGISLATION 2'!L305</f>
        <v>Juin</v>
      </c>
      <c r="AJ313" s="91" t="str">
        <f>'HIDAOA 3'!M305</f>
        <v>Juin</v>
      </c>
      <c r="AK313" s="91" t="str">
        <f>'CLINIQUE 3'!T305</f>
        <v>Juin</v>
      </c>
    </row>
    <row r="314" spans="1:37">
      <c r="A314" s="146">
        <v>299</v>
      </c>
      <c r="B314" s="113" t="s">
        <v>1778</v>
      </c>
      <c r="C314" s="113" t="s">
        <v>2463</v>
      </c>
      <c r="D314" s="163">
        <f>'REPRODUCTION 3'!G306</f>
        <v>16.5</v>
      </c>
      <c r="E314" s="163">
        <f>'RUMINANTS 3'!G306</f>
        <v>4.5</v>
      </c>
      <c r="F314" s="163">
        <f>'TOXICOLOGIE 2'!F306</f>
        <v>0</v>
      </c>
      <c r="G314" s="163">
        <f>'INFECTIEUX 3'!G306</f>
        <v>6.75</v>
      </c>
      <c r="H314" s="163">
        <f>'AVIARE 3'!G306</f>
        <v>15</v>
      </c>
      <c r="I314" s="163">
        <f>'EQUINE 3'!G306</f>
        <v>12.75</v>
      </c>
      <c r="J314" s="163">
        <f>'CHIRURGIE 3'!G306</f>
        <v>22.5</v>
      </c>
      <c r="K314" s="163">
        <f>'LEGISLATION 2'!F306</f>
        <v>22</v>
      </c>
      <c r="L314" s="163">
        <f>'HIDAOA 3'!G306</f>
        <v>25.5</v>
      </c>
      <c r="M314" s="163">
        <f>'CLINIQUE 3'!N306</f>
        <v>0</v>
      </c>
      <c r="N314" s="148">
        <f t="shared" si="62"/>
        <v>125.5</v>
      </c>
      <c r="O314" s="148">
        <f t="shared" si="63"/>
        <v>4.4821428571428568</v>
      </c>
      <c r="P314" s="146" t="str">
        <f t="shared" si="64"/>
        <v>ajournee</v>
      </c>
      <c r="Q314" s="146" t="str">
        <f t="shared" si="65"/>
        <v>juin</v>
      </c>
      <c r="R314" s="146">
        <f t="shared" si="66"/>
        <v>0</v>
      </c>
      <c r="S314" s="146">
        <f t="shared" si="67"/>
        <v>1</v>
      </c>
      <c r="T314" s="146">
        <f t="shared" si="68"/>
        <v>1</v>
      </c>
      <c r="U314" s="146">
        <f t="shared" si="69"/>
        <v>1</v>
      </c>
      <c r="V314" s="146">
        <f t="shared" si="70"/>
        <v>0</v>
      </c>
      <c r="W314" s="146">
        <f t="shared" si="71"/>
        <v>1</v>
      </c>
      <c r="X314" s="146">
        <f t="shared" si="72"/>
        <v>0</v>
      </c>
      <c r="Y314" s="146">
        <f t="shared" si="73"/>
        <v>0</v>
      </c>
      <c r="Z314" s="146">
        <f t="shared" si="74"/>
        <v>0</v>
      </c>
      <c r="AA314" s="17">
        <f t="shared" si="75"/>
        <v>1</v>
      </c>
      <c r="AB314" s="91" t="str">
        <f>'REPRODUCTION 3'!M306</f>
        <v>Juin</v>
      </c>
      <c r="AC314" s="91" t="str">
        <f>'RUMINANTS 3'!M306</f>
        <v>Juin</v>
      </c>
      <c r="AD314" s="91" t="str">
        <f>'TOXICOLOGIE 2'!L306</f>
        <v>Juin</v>
      </c>
      <c r="AE314" s="91" t="str">
        <f>'INFECTIEUX 3'!M306</f>
        <v>Juin</v>
      </c>
      <c r="AF314" s="91" t="str">
        <f>'AVIARE 3'!M306</f>
        <v>Juin</v>
      </c>
      <c r="AG314" s="91" t="str">
        <f>'EQUINE 3'!M306</f>
        <v>Juin</v>
      </c>
      <c r="AH314" s="91" t="str">
        <f>'CHIRURGIE 3'!M306</f>
        <v>Juin</v>
      </c>
      <c r="AI314" s="91" t="str">
        <f>'LEGISLATION 2'!L306</f>
        <v>Juin</v>
      </c>
      <c r="AJ314" s="91" t="str">
        <f>'HIDAOA 3'!M306</f>
        <v>Juin</v>
      </c>
      <c r="AK314" s="91" t="str">
        <f>'CLINIQUE 3'!T306</f>
        <v>Juin</v>
      </c>
    </row>
    <row r="315" spans="1:37">
      <c r="A315" s="146">
        <v>300</v>
      </c>
      <c r="B315" s="113" t="s">
        <v>2738</v>
      </c>
      <c r="C315" s="113" t="s">
        <v>2610</v>
      </c>
      <c r="D315" s="163">
        <f>'REPRODUCTION 3'!G307</f>
        <v>16.5</v>
      </c>
      <c r="E315" s="163">
        <f>'RUMINANTS 3'!G307</f>
        <v>18</v>
      </c>
      <c r="F315" s="163">
        <f>'TOXICOLOGIE 2'!F307</f>
        <v>0</v>
      </c>
      <c r="G315" s="163">
        <f>'INFECTIEUX 3'!G307</f>
        <v>12.75</v>
      </c>
      <c r="H315" s="163">
        <f>'AVIARE 3'!G307</f>
        <v>19.5</v>
      </c>
      <c r="I315" s="163">
        <f>'EQUINE 3'!G307</f>
        <v>18</v>
      </c>
      <c r="J315" s="163">
        <f>'CHIRURGIE 3'!G307</f>
        <v>24</v>
      </c>
      <c r="K315" s="163">
        <f>'LEGISLATION 2'!F307</f>
        <v>38</v>
      </c>
      <c r="L315" s="163">
        <f>'HIDAOA 3'!G307</f>
        <v>27</v>
      </c>
      <c r="M315" s="163">
        <f>'CLINIQUE 3'!N307</f>
        <v>0</v>
      </c>
      <c r="N315" s="148">
        <f t="shared" si="62"/>
        <v>173.75</v>
      </c>
      <c r="O315" s="148">
        <f t="shared" si="63"/>
        <v>6.2053571428571432</v>
      </c>
      <c r="P315" s="146" t="str">
        <f t="shared" si="64"/>
        <v>ajournee</v>
      </c>
      <c r="Q315" s="146" t="str">
        <f t="shared" si="65"/>
        <v>juin</v>
      </c>
      <c r="R315" s="146">
        <f t="shared" si="66"/>
        <v>0</v>
      </c>
      <c r="S315" s="146">
        <f t="shared" si="67"/>
        <v>0</v>
      </c>
      <c r="T315" s="146">
        <f t="shared" si="68"/>
        <v>1</v>
      </c>
      <c r="U315" s="146">
        <f t="shared" si="69"/>
        <v>1</v>
      </c>
      <c r="V315" s="146">
        <f t="shared" si="70"/>
        <v>0</v>
      </c>
      <c r="W315" s="146">
        <f t="shared" si="71"/>
        <v>0</v>
      </c>
      <c r="X315" s="146">
        <f t="shared" si="72"/>
        <v>0</v>
      </c>
      <c r="Y315" s="146">
        <f t="shared" si="73"/>
        <v>0</v>
      </c>
      <c r="Z315" s="146">
        <f t="shared" si="74"/>
        <v>0</v>
      </c>
      <c r="AA315" s="17">
        <f t="shared" si="75"/>
        <v>1</v>
      </c>
      <c r="AB315" s="91" t="str">
        <f>'REPRODUCTION 3'!M307</f>
        <v>Juin</v>
      </c>
      <c r="AC315" s="91" t="str">
        <f>'RUMINANTS 3'!M307</f>
        <v>Juin</v>
      </c>
      <c r="AD315" s="91" t="str">
        <f>'TOXICOLOGIE 2'!L307</f>
        <v>Juin</v>
      </c>
      <c r="AE315" s="91" t="str">
        <f>'INFECTIEUX 3'!M307</f>
        <v>Juin</v>
      </c>
      <c r="AF315" s="91" t="str">
        <f>'AVIARE 3'!M307</f>
        <v>Juin</v>
      </c>
      <c r="AG315" s="91" t="str">
        <f>'EQUINE 3'!M307</f>
        <v>Juin</v>
      </c>
      <c r="AH315" s="91" t="str">
        <f>'CHIRURGIE 3'!M307</f>
        <v>Juin</v>
      </c>
      <c r="AI315" s="91" t="str">
        <f>'LEGISLATION 2'!L307</f>
        <v>Juin</v>
      </c>
      <c r="AJ315" s="91" t="str">
        <f>'HIDAOA 3'!M307</f>
        <v>Juin</v>
      </c>
      <c r="AK315" s="91" t="str">
        <f>'CLINIQUE 3'!T307</f>
        <v>Juin</v>
      </c>
    </row>
    <row r="316" spans="1:37">
      <c r="A316" s="146">
        <v>301</v>
      </c>
      <c r="B316" s="113" t="s">
        <v>2739</v>
      </c>
      <c r="C316" s="113" t="s">
        <v>2740</v>
      </c>
      <c r="D316" s="163">
        <f>'REPRODUCTION 3'!G308</f>
        <v>21.75</v>
      </c>
      <c r="E316" s="163">
        <f>'RUMINANTS 3'!G308</f>
        <v>15</v>
      </c>
      <c r="F316" s="163">
        <f>'TOXICOLOGIE 2'!F308</f>
        <v>0</v>
      </c>
      <c r="G316" s="163">
        <f>'INFECTIEUX 3'!G308</f>
        <v>18</v>
      </c>
      <c r="H316" s="163">
        <f>'AVIARE 3'!G308</f>
        <v>21</v>
      </c>
      <c r="I316" s="163">
        <f>'EQUINE 3'!G308</f>
        <v>18</v>
      </c>
      <c r="J316" s="163">
        <f>'CHIRURGIE 3'!G308</f>
        <v>18</v>
      </c>
      <c r="K316" s="163">
        <f>'LEGISLATION 2'!F308</f>
        <v>28</v>
      </c>
      <c r="L316" s="163">
        <f>'HIDAOA 3'!G308</f>
        <v>29.625</v>
      </c>
      <c r="M316" s="163">
        <f>'CLINIQUE 3'!N308</f>
        <v>0</v>
      </c>
      <c r="N316" s="148">
        <f t="shared" si="62"/>
        <v>169.375</v>
      </c>
      <c r="O316" s="148">
        <f t="shared" si="63"/>
        <v>6.0491071428571432</v>
      </c>
      <c r="P316" s="146" t="str">
        <f t="shared" si="64"/>
        <v>ajournee</v>
      </c>
      <c r="Q316" s="146" t="str">
        <f t="shared" si="65"/>
        <v>juin</v>
      </c>
      <c r="R316" s="146">
        <f t="shared" si="66"/>
        <v>0</v>
      </c>
      <c r="S316" s="146">
        <f t="shared" si="67"/>
        <v>0</v>
      </c>
      <c r="T316" s="146">
        <f t="shared" si="68"/>
        <v>1</v>
      </c>
      <c r="U316" s="146">
        <f t="shared" si="69"/>
        <v>0</v>
      </c>
      <c r="V316" s="146">
        <f t="shared" si="70"/>
        <v>0</v>
      </c>
      <c r="W316" s="146">
        <f t="shared" si="71"/>
        <v>0</v>
      </c>
      <c r="X316" s="146">
        <f t="shared" si="72"/>
        <v>0</v>
      </c>
      <c r="Y316" s="146">
        <f t="shared" si="73"/>
        <v>0</v>
      </c>
      <c r="Z316" s="146">
        <f t="shared" si="74"/>
        <v>0</v>
      </c>
      <c r="AA316" s="17">
        <f t="shared" si="75"/>
        <v>1</v>
      </c>
      <c r="AB316" s="91" t="str">
        <f>'REPRODUCTION 3'!M308</f>
        <v>Juin</v>
      </c>
      <c r="AC316" s="91" t="str">
        <f>'RUMINANTS 3'!M308</f>
        <v>Juin</v>
      </c>
      <c r="AD316" s="91" t="str">
        <f>'TOXICOLOGIE 2'!L308</f>
        <v>Juin</v>
      </c>
      <c r="AE316" s="91" t="str">
        <f>'INFECTIEUX 3'!M308</f>
        <v>Juin</v>
      </c>
      <c r="AF316" s="91" t="str">
        <f>'AVIARE 3'!M308</f>
        <v>Juin</v>
      </c>
      <c r="AG316" s="91" t="str">
        <f>'EQUINE 3'!M308</f>
        <v>Juin</v>
      </c>
      <c r="AH316" s="91" t="str">
        <f>'CHIRURGIE 3'!M308</f>
        <v>Juin</v>
      </c>
      <c r="AI316" s="91" t="str">
        <f>'LEGISLATION 2'!L308</f>
        <v>Juin</v>
      </c>
      <c r="AJ316" s="91" t="str">
        <f>'HIDAOA 3'!M308</f>
        <v>Juin</v>
      </c>
      <c r="AK316" s="91" t="str">
        <f>'CLINIQUE 3'!T308</f>
        <v>Juin</v>
      </c>
    </row>
    <row r="317" spans="1:37" s="139" customFormat="1">
      <c r="A317" s="146">
        <v>302</v>
      </c>
      <c r="B317" s="113" t="s">
        <v>1790</v>
      </c>
      <c r="C317" s="113" t="s">
        <v>2741</v>
      </c>
      <c r="D317" s="163">
        <f>'REPRODUCTION 3'!G309</f>
        <v>15.75</v>
      </c>
      <c r="E317" s="163">
        <f>'RUMINANTS 3'!G309</f>
        <v>7.5</v>
      </c>
      <c r="F317" s="163">
        <f>'TOXICOLOGIE 2'!F309</f>
        <v>0</v>
      </c>
      <c r="G317" s="163">
        <f>'INFECTIEUX 3'!G309</f>
        <v>3</v>
      </c>
      <c r="H317" s="163">
        <f>'AVIARE 3'!G309</f>
        <v>18</v>
      </c>
      <c r="I317" s="163">
        <f>'EQUINE 3'!G309</f>
        <v>7.5</v>
      </c>
      <c r="J317" s="163">
        <f>'CHIRURGIE 3'!G309</f>
        <v>18</v>
      </c>
      <c r="K317" s="163">
        <f>'LEGISLATION 2'!F309</f>
        <v>28</v>
      </c>
      <c r="L317" s="163">
        <f>'HIDAOA 3'!G309</f>
        <v>17.25</v>
      </c>
      <c r="M317" s="163">
        <f>'CLINIQUE 3'!N309</f>
        <v>0</v>
      </c>
      <c r="N317" s="148">
        <f t="shared" si="62"/>
        <v>115</v>
      </c>
      <c r="O317" s="148">
        <f t="shared" si="63"/>
        <v>4.1071428571428568</v>
      </c>
      <c r="P317" s="146" t="str">
        <f t="shared" si="64"/>
        <v>ajournee</v>
      </c>
      <c r="Q317" s="146" t="str">
        <f t="shared" si="65"/>
        <v>juin</v>
      </c>
      <c r="R317" s="146">
        <f t="shared" si="66"/>
        <v>0</v>
      </c>
      <c r="S317" s="146">
        <f t="shared" si="67"/>
        <v>1</v>
      </c>
      <c r="T317" s="146">
        <f t="shared" si="68"/>
        <v>1</v>
      </c>
      <c r="U317" s="146">
        <f t="shared" si="69"/>
        <v>1</v>
      </c>
      <c r="V317" s="146">
        <f t="shared" si="70"/>
        <v>0</v>
      </c>
      <c r="W317" s="146">
        <f t="shared" si="71"/>
        <v>1</v>
      </c>
      <c r="X317" s="146">
        <f t="shared" si="72"/>
        <v>0</v>
      </c>
      <c r="Y317" s="146">
        <f t="shared" si="73"/>
        <v>0</v>
      </c>
      <c r="Z317" s="146">
        <f t="shared" si="74"/>
        <v>0</v>
      </c>
      <c r="AA317" s="17">
        <f t="shared" si="75"/>
        <v>1</v>
      </c>
      <c r="AB317" s="91" t="str">
        <f>'REPRODUCTION 3'!M309</f>
        <v>Juin</v>
      </c>
      <c r="AC317" s="91" t="str">
        <f>'RUMINANTS 3'!M309</f>
        <v>Juin</v>
      </c>
      <c r="AD317" s="91" t="str">
        <f>'TOXICOLOGIE 2'!L309</f>
        <v>Juin</v>
      </c>
      <c r="AE317" s="91" t="str">
        <f>'INFECTIEUX 3'!M309</f>
        <v>Juin</v>
      </c>
      <c r="AF317" s="91" t="str">
        <f>'AVIARE 3'!M309</f>
        <v>Juin</v>
      </c>
      <c r="AG317" s="91" t="str">
        <f>'EQUINE 3'!M309</f>
        <v>Juin</v>
      </c>
      <c r="AH317" s="91" t="str">
        <f>'CHIRURGIE 3'!M309</f>
        <v>Juin</v>
      </c>
      <c r="AI317" s="91" t="str">
        <f>'LEGISLATION 2'!L309</f>
        <v>Juin</v>
      </c>
      <c r="AJ317" s="91" t="str">
        <f>'HIDAOA 3'!M309</f>
        <v>Juin</v>
      </c>
      <c r="AK317" s="91" t="str">
        <f>'CLINIQUE 3'!T309</f>
        <v>Juin</v>
      </c>
    </row>
    <row r="318" spans="1:37">
      <c r="A318" s="146">
        <v>303</v>
      </c>
      <c r="B318" s="113" t="s">
        <v>1794</v>
      </c>
      <c r="C318" s="113" t="s">
        <v>2742</v>
      </c>
      <c r="D318" s="163">
        <f>'REPRODUCTION 3'!G310</f>
        <v>15.75</v>
      </c>
      <c r="E318" s="163">
        <f>'RUMINANTS 3'!G310</f>
        <v>6</v>
      </c>
      <c r="F318" s="163">
        <f>'TOXICOLOGIE 2'!F310</f>
        <v>0</v>
      </c>
      <c r="G318" s="163">
        <f>'INFECTIEUX 3'!G310</f>
        <v>5.25</v>
      </c>
      <c r="H318" s="163">
        <f>'AVIARE 3'!G310</f>
        <v>14.25</v>
      </c>
      <c r="I318" s="163">
        <f>'EQUINE 3'!G310</f>
        <v>6</v>
      </c>
      <c r="J318" s="163">
        <f>'CHIRURGIE 3'!G310</f>
        <v>15</v>
      </c>
      <c r="K318" s="163">
        <f>'LEGISLATION 2'!F310</f>
        <v>14</v>
      </c>
      <c r="L318" s="163">
        <f>'HIDAOA 3'!G310</f>
        <v>12.75</v>
      </c>
      <c r="M318" s="163">
        <f>'CLINIQUE 3'!N310</f>
        <v>0</v>
      </c>
      <c r="N318" s="148">
        <f t="shared" si="62"/>
        <v>89</v>
      </c>
      <c r="O318" s="148">
        <f t="shared" si="63"/>
        <v>3.1785714285714284</v>
      </c>
      <c r="P318" s="146" t="str">
        <f t="shared" si="64"/>
        <v>ajournee</v>
      </c>
      <c r="Q318" s="146" t="str">
        <f t="shared" si="65"/>
        <v>juin</v>
      </c>
      <c r="R318" s="146">
        <f t="shared" si="66"/>
        <v>0</v>
      </c>
      <c r="S318" s="146">
        <f t="shared" si="67"/>
        <v>1</v>
      </c>
      <c r="T318" s="146">
        <f t="shared" si="68"/>
        <v>1</v>
      </c>
      <c r="U318" s="146">
        <f t="shared" si="69"/>
        <v>1</v>
      </c>
      <c r="V318" s="146">
        <f t="shared" si="70"/>
        <v>1</v>
      </c>
      <c r="W318" s="146">
        <f t="shared" si="71"/>
        <v>1</v>
      </c>
      <c r="X318" s="146">
        <f t="shared" si="72"/>
        <v>0</v>
      </c>
      <c r="Y318" s="146">
        <f t="shared" si="73"/>
        <v>0</v>
      </c>
      <c r="Z318" s="146">
        <f t="shared" si="74"/>
        <v>1</v>
      </c>
      <c r="AA318" s="17">
        <f t="shared" si="75"/>
        <v>1</v>
      </c>
      <c r="AB318" s="91" t="str">
        <f>'REPRODUCTION 3'!M310</f>
        <v>Juin</v>
      </c>
      <c r="AC318" s="91" t="str">
        <f>'RUMINANTS 3'!M310</f>
        <v>Juin</v>
      </c>
      <c r="AD318" s="91" t="str">
        <f>'TOXICOLOGIE 2'!L310</f>
        <v>Juin</v>
      </c>
      <c r="AE318" s="91" t="str">
        <f>'INFECTIEUX 3'!M310</f>
        <v>Juin</v>
      </c>
      <c r="AF318" s="91" t="str">
        <f>'AVIARE 3'!M310</f>
        <v>Juin</v>
      </c>
      <c r="AG318" s="91" t="str">
        <f>'EQUINE 3'!M310</f>
        <v>Juin</v>
      </c>
      <c r="AH318" s="91" t="str">
        <f>'CHIRURGIE 3'!M310</f>
        <v>Juin</v>
      </c>
      <c r="AI318" s="91" t="str">
        <f>'LEGISLATION 2'!L310</f>
        <v>Juin</v>
      </c>
      <c r="AJ318" s="91" t="str">
        <f>'HIDAOA 3'!M310</f>
        <v>Juin</v>
      </c>
      <c r="AK318" s="91" t="str">
        <f>'CLINIQUE 3'!T310</f>
        <v>Juin</v>
      </c>
    </row>
    <row r="319" spans="1:37">
      <c r="A319" s="146">
        <v>304</v>
      </c>
      <c r="B319" s="113" t="s">
        <v>2743</v>
      </c>
      <c r="C319" s="113" t="s">
        <v>2744</v>
      </c>
      <c r="D319" s="163">
        <f>'REPRODUCTION 3'!G311</f>
        <v>18.75</v>
      </c>
      <c r="E319" s="163">
        <f>'RUMINANTS 3'!G311</f>
        <v>8.25</v>
      </c>
      <c r="F319" s="163">
        <f>'TOXICOLOGIE 2'!F311</f>
        <v>0</v>
      </c>
      <c r="G319" s="163">
        <f>'INFECTIEUX 3'!G311</f>
        <v>7.5</v>
      </c>
      <c r="H319" s="163">
        <f>'AVIARE 3'!G311</f>
        <v>18.75</v>
      </c>
      <c r="I319" s="163">
        <f>'EQUINE 3'!G311</f>
        <v>18.75</v>
      </c>
      <c r="J319" s="163">
        <f>'CHIRURGIE 3'!G311</f>
        <v>22.5</v>
      </c>
      <c r="K319" s="163">
        <f>'LEGISLATION 2'!F311</f>
        <v>22</v>
      </c>
      <c r="L319" s="163">
        <f>'HIDAOA 3'!G311</f>
        <v>28.125</v>
      </c>
      <c r="M319" s="163">
        <f>'CLINIQUE 3'!N311</f>
        <v>0</v>
      </c>
      <c r="N319" s="148">
        <f t="shared" si="62"/>
        <v>144.625</v>
      </c>
      <c r="O319" s="148">
        <f t="shared" si="63"/>
        <v>5.1651785714285712</v>
      </c>
      <c r="P319" s="146" t="str">
        <f t="shared" si="64"/>
        <v>ajournee</v>
      </c>
      <c r="Q319" s="146" t="str">
        <f t="shared" si="65"/>
        <v>juin</v>
      </c>
      <c r="R319" s="146">
        <f t="shared" si="66"/>
        <v>0</v>
      </c>
      <c r="S319" s="146">
        <f t="shared" si="67"/>
        <v>1</v>
      </c>
      <c r="T319" s="146">
        <f t="shared" si="68"/>
        <v>1</v>
      </c>
      <c r="U319" s="146">
        <f t="shared" si="69"/>
        <v>1</v>
      </c>
      <c r="V319" s="146">
        <f t="shared" si="70"/>
        <v>0</v>
      </c>
      <c r="W319" s="146">
        <f t="shared" si="71"/>
        <v>0</v>
      </c>
      <c r="X319" s="146">
        <f t="shared" si="72"/>
        <v>0</v>
      </c>
      <c r="Y319" s="146">
        <f t="shared" si="73"/>
        <v>0</v>
      </c>
      <c r="Z319" s="146">
        <f t="shared" si="74"/>
        <v>0</v>
      </c>
      <c r="AA319" s="17">
        <f t="shared" si="75"/>
        <v>1</v>
      </c>
      <c r="AB319" s="91" t="str">
        <f>'REPRODUCTION 3'!M311</f>
        <v>Juin</v>
      </c>
      <c r="AC319" s="91" t="str">
        <f>'RUMINANTS 3'!M311</f>
        <v>Juin</v>
      </c>
      <c r="AD319" s="91" t="str">
        <f>'TOXICOLOGIE 2'!L311</f>
        <v>Juin</v>
      </c>
      <c r="AE319" s="91" t="str">
        <f>'INFECTIEUX 3'!M311</f>
        <v>Juin</v>
      </c>
      <c r="AF319" s="91" t="str">
        <f>'AVIARE 3'!M311</f>
        <v>Juin</v>
      </c>
      <c r="AG319" s="91" t="str">
        <f>'EQUINE 3'!M311</f>
        <v>Juin</v>
      </c>
      <c r="AH319" s="91" t="str">
        <f>'CHIRURGIE 3'!M311</f>
        <v>Juin</v>
      </c>
      <c r="AI319" s="91" t="str">
        <f>'LEGISLATION 2'!L311</f>
        <v>Juin</v>
      </c>
      <c r="AJ319" s="91" t="str">
        <f>'HIDAOA 3'!M311</f>
        <v>Juin</v>
      </c>
      <c r="AK319" s="91" t="str">
        <f>'CLINIQUE 3'!T311</f>
        <v>Juin</v>
      </c>
    </row>
    <row r="320" spans="1:37">
      <c r="A320" s="146">
        <v>305</v>
      </c>
      <c r="B320" s="113" t="s">
        <v>290</v>
      </c>
      <c r="C320" s="113" t="s">
        <v>2745</v>
      </c>
      <c r="D320" s="163">
        <f>'REPRODUCTION 3'!G312</f>
        <v>24</v>
      </c>
      <c r="E320" s="163">
        <f>'RUMINANTS 3'!G312</f>
        <v>6</v>
      </c>
      <c r="F320" s="163">
        <f>'TOXICOLOGIE 2'!F312</f>
        <v>0</v>
      </c>
      <c r="G320" s="163">
        <f>'INFECTIEUX 3'!G312</f>
        <v>5.25</v>
      </c>
      <c r="H320" s="163">
        <f>'AVIARE 3'!G312</f>
        <v>16.5</v>
      </c>
      <c r="I320" s="163">
        <f>'EQUINE 3'!G312</f>
        <v>15.375</v>
      </c>
      <c r="J320" s="163">
        <f>'CHIRURGIE 3'!G312</f>
        <v>25.5</v>
      </c>
      <c r="K320" s="163">
        <f>'LEGISLATION 2'!F312</f>
        <v>28</v>
      </c>
      <c r="L320" s="163">
        <f>'HIDAOA 3'!G312</f>
        <v>23.25</v>
      </c>
      <c r="M320" s="163">
        <f>'CLINIQUE 3'!N312</f>
        <v>0</v>
      </c>
      <c r="N320" s="148">
        <f t="shared" si="62"/>
        <v>143.875</v>
      </c>
      <c r="O320" s="148">
        <f t="shared" si="63"/>
        <v>5.1383928571428568</v>
      </c>
      <c r="P320" s="146" t="str">
        <f t="shared" si="64"/>
        <v>ajournee</v>
      </c>
      <c r="Q320" s="146" t="str">
        <f t="shared" si="65"/>
        <v>juin</v>
      </c>
      <c r="R320" s="146">
        <f t="shared" si="66"/>
        <v>0</v>
      </c>
      <c r="S320" s="146">
        <f t="shared" si="67"/>
        <v>1</v>
      </c>
      <c r="T320" s="146">
        <f t="shared" si="68"/>
        <v>1</v>
      </c>
      <c r="U320" s="146">
        <f t="shared" si="69"/>
        <v>1</v>
      </c>
      <c r="V320" s="146">
        <f t="shared" si="70"/>
        <v>0</v>
      </c>
      <c r="W320" s="146">
        <f t="shared" si="71"/>
        <v>0</v>
      </c>
      <c r="X320" s="146">
        <f t="shared" si="72"/>
        <v>0</v>
      </c>
      <c r="Y320" s="146">
        <f t="shared" si="73"/>
        <v>0</v>
      </c>
      <c r="Z320" s="146">
        <f t="shared" si="74"/>
        <v>0</v>
      </c>
      <c r="AA320" s="17">
        <f t="shared" si="75"/>
        <v>1</v>
      </c>
      <c r="AB320" s="91" t="str">
        <f>'REPRODUCTION 3'!M312</f>
        <v>Juin</v>
      </c>
      <c r="AC320" s="91" t="str">
        <f>'RUMINANTS 3'!M312</f>
        <v>Juin</v>
      </c>
      <c r="AD320" s="91" t="str">
        <f>'TOXICOLOGIE 2'!L312</f>
        <v>Juin</v>
      </c>
      <c r="AE320" s="91" t="str">
        <f>'INFECTIEUX 3'!M312</f>
        <v>Juin</v>
      </c>
      <c r="AF320" s="91" t="str">
        <f>'AVIARE 3'!M312</f>
        <v>Juin</v>
      </c>
      <c r="AG320" s="91" t="str">
        <f>'EQUINE 3'!M312</f>
        <v>Juin</v>
      </c>
      <c r="AH320" s="91" t="str">
        <f>'CHIRURGIE 3'!M312</f>
        <v>Juin</v>
      </c>
      <c r="AI320" s="91" t="str">
        <f>'LEGISLATION 2'!L312</f>
        <v>Juin</v>
      </c>
      <c r="AJ320" s="91" t="str">
        <f>'HIDAOA 3'!M312</f>
        <v>Juin</v>
      </c>
      <c r="AK320" s="91" t="str">
        <f>'CLINIQUE 3'!T312</f>
        <v>Juin</v>
      </c>
    </row>
    <row r="321" spans="1:37">
      <c r="A321" s="146">
        <v>306</v>
      </c>
      <c r="B321" s="113" t="s">
        <v>2746</v>
      </c>
      <c r="C321" s="113" t="s">
        <v>2747</v>
      </c>
      <c r="D321" s="163">
        <f>'REPRODUCTION 3'!G313</f>
        <v>14.25</v>
      </c>
      <c r="E321" s="163">
        <f>'RUMINANTS 3'!G313</f>
        <v>6</v>
      </c>
      <c r="F321" s="163">
        <f>'TOXICOLOGIE 2'!F313</f>
        <v>0</v>
      </c>
      <c r="G321" s="163">
        <f>'INFECTIEUX 3'!G313</f>
        <v>1.125</v>
      </c>
      <c r="H321" s="163">
        <f>'AVIARE 3'!G313</f>
        <v>16.5</v>
      </c>
      <c r="I321" s="163">
        <f>'EQUINE 3'!G313</f>
        <v>14.25</v>
      </c>
      <c r="J321" s="163">
        <f>'CHIRURGIE 3'!G313</f>
        <v>15</v>
      </c>
      <c r="K321" s="163">
        <f>'LEGISLATION 2'!F313</f>
        <v>28</v>
      </c>
      <c r="L321" s="163">
        <f>'HIDAOA 3'!G313</f>
        <v>20.25</v>
      </c>
      <c r="M321" s="163">
        <f>'CLINIQUE 3'!N313</f>
        <v>0</v>
      </c>
      <c r="N321" s="148">
        <f t="shared" si="62"/>
        <v>115.375</v>
      </c>
      <c r="O321" s="148">
        <f t="shared" si="63"/>
        <v>4.1205357142857144</v>
      </c>
      <c r="P321" s="146" t="str">
        <f t="shared" si="64"/>
        <v>ajournee</v>
      </c>
      <c r="Q321" s="146" t="str">
        <f t="shared" si="65"/>
        <v>juin</v>
      </c>
      <c r="R321" s="146">
        <f t="shared" si="66"/>
        <v>1</v>
      </c>
      <c r="S321" s="146">
        <f t="shared" si="67"/>
        <v>1</v>
      </c>
      <c r="T321" s="146">
        <f t="shared" si="68"/>
        <v>1</v>
      </c>
      <c r="U321" s="146">
        <f t="shared" si="69"/>
        <v>1</v>
      </c>
      <c r="V321" s="146">
        <f t="shared" si="70"/>
        <v>0</v>
      </c>
      <c r="W321" s="146">
        <f t="shared" si="71"/>
        <v>1</v>
      </c>
      <c r="X321" s="146">
        <f t="shared" si="72"/>
        <v>0</v>
      </c>
      <c r="Y321" s="146">
        <f t="shared" si="73"/>
        <v>0</v>
      </c>
      <c r="Z321" s="146">
        <f t="shared" si="74"/>
        <v>0</v>
      </c>
      <c r="AA321" s="17">
        <f t="shared" si="75"/>
        <v>1</v>
      </c>
      <c r="AB321" s="91" t="str">
        <f>'REPRODUCTION 3'!M313</f>
        <v>Juin</v>
      </c>
      <c r="AC321" s="91" t="str">
        <f>'RUMINANTS 3'!M313</f>
        <v>Juin</v>
      </c>
      <c r="AD321" s="91" t="str">
        <f>'TOXICOLOGIE 2'!L313</f>
        <v>Juin</v>
      </c>
      <c r="AE321" s="91" t="str">
        <f>'INFECTIEUX 3'!M313</f>
        <v>Juin</v>
      </c>
      <c r="AF321" s="91" t="str">
        <f>'AVIARE 3'!M313</f>
        <v>Juin</v>
      </c>
      <c r="AG321" s="91" t="str">
        <f>'EQUINE 3'!M313</f>
        <v>Juin</v>
      </c>
      <c r="AH321" s="91" t="str">
        <f>'CHIRURGIE 3'!M313</f>
        <v>Juin</v>
      </c>
      <c r="AI321" s="91" t="str">
        <f>'LEGISLATION 2'!L313</f>
        <v>Juin</v>
      </c>
      <c r="AJ321" s="91" t="str">
        <f>'HIDAOA 3'!M313</f>
        <v>Juin</v>
      </c>
      <c r="AK321" s="91" t="str">
        <f>'CLINIQUE 3'!T313</f>
        <v>Juin</v>
      </c>
    </row>
    <row r="322" spans="1:37">
      <c r="A322" s="146">
        <v>307</v>
      </c>
      <c r="B322" s="113" t="s">
        <v>2748</v>
      </c>
      <c r="C322" s="113" t="s">
        <v>2749</v>
      </c>
      <c r="D322" s="163">
        <f>'REPRODUCTION 3'!G314</f>
        <v>14.25</v>
      </c>
      <c r="E322" s="163">
        <f>'RUMINANTS 3'!G314</f>
        <v>3</v>
      </c>
      <c r="F322" s="163">
        <f>'TOXICOLOGIE 2'!F314</f>
        <v>0</v>
      </c>
      <c r="G322" s="163">
        <f>'INFECTIEUX 3'!G314</f>
        <v>5.25</v>
      </c>
      <c r="H322" s="163">
        <f>'AVIARE 3'!G314</f>
        <v>18.75</v>
      </c>
      <c r="I322" s="163">
        <f>'EQUINE 3'!G314</f>
        <v>8.25</v>
      </c>
      <c r="J322" s="163">
        <f>'CHIRURGIE 3'!G314</f>
        <v>21</v>
      </c>
      <c r="K322" s="163">
        <f>'LEGISLATION 2'!F314</f>
        <v>20</v>
      </c>
      <c r="L322" s="163">
        <f>'HIDAOA 3'!G314</f>
        <v>21</v>
      </c>
      <c r="M322" s="163">
        <f>'CLINIQUE 3'!N314</f>
        <v>0</v>
      </c>
      <c r="N322" s="148">
        <f t="shared" si="62"/>
        <v>111.5</v>
      </c>
      <c r="O322" s="148">
        <f t="shared" si="63"/>
        <v>3.9821428571428572</v>
      </c>
      <c r="P322" s="146" t="str">
        <f t="shared" si="64"/>
        <v>ajournee</v>
      </c>
      <c r="Q322" s="146" t="str">
        <f t="shared" si="65"/>
        <v>juin</v>
      </c>
      <c r="R322" s="146">
        <f t="shared" si="66"/>
        <v>1</v>
      </c>
      <c r="S322" s="146">
        <f t="shared" si="67"/>
        <v>1</v>
      </c>
      <c r="T322" s="146">
        <f t="shared" si="68"/>
        <v>1</v>
      </c>
      <c r="U322" s="146">
        <f t="shared" si="69"/>
        <v>1</v>
      </c>
      <c r="V322" s="146">
        <f t="shared" si="70"/>
        <v>0</v>
      </c>
      <c r="W322" s="146">
        <f t="shared" si="71"/>
        <v>1</v>
      </c>
      <c r="X322" s="146">
        <f t="shared" si="72"/>
        <v>0</v>
      </c>
      <c r="Y322" s="146">
        <f t="shared" si="73"/>
        <v>0</v>
      </c>
      <c r="Z322" s="146">
        <f t="shared" si="74"/>
        <v>0</v>
      </c>
      <c r="AA322" s="17">
        <f t="shared" si="75"/>
        <v>1</v>
      </c>
      <c r="AB322" s="91" t="str">
        <f>'REPRODUCTION 3'!M314</f>
        <v>Juin</v>
      </c>
      <c r="AC322" s="91" t="str">
        <f>'RUMINANTS 3'!M314</f>
        <v>Juin</v>
      </c>
      <c r="AD322" s="91" t="str">
        <f>'TOXICOLOGIE 2'!L314</f>
        <v>Juin</v>
      </c>
      <c r="AE322" s="91" t="str">
        <f>'INFECTIEUX 3'!M314</f>
        <v>Juin</v>
      </c>
      <c r="AF322" s="91" t="str">
        <f>'AVIARE 3'!M314</f>
        <v>Juin</v>
      </c>
      <c r="AG322" s="91" t="str">
        <f>'EQUINE 3'!M314</f>
        <v>Juin</v>
      </c>
      <c r="AH322" s="91" t="str">
        <f>'CHIRURGIE 3'!M314</f>
        <v>Juin</v>
      </c>
      <c r="AI322" s="91" t="str">
        <f>'LEGISLATION 2'!L314</f>
        <v>Juin</v>
      </c>
      <c r="AJ322" s="91" t="str">
        <f>'HIDAOA 3'!M314</f>
        <v>Juin</v>
      </c>
      <c r="AK322" s="91" t="str">
        <f>'CLINIQUE 3'!T314</f>
        <v>Juin</v>
      </c>
    </row>
    <row r="323" spans="1:37">
      <c r="A323" s="146">
        <v>308</v>
      </c>
      <c r="B323" s="113" t="s">
        <v>292</v>
      </c>
      <c r="C323" s="113" t="s">
        <v>2431</v>
      </c>
      <c r="D323" s="163">
        <f>'REPRODUCTION 3'!G315</f>
        <v>14.25</v>
      </c>
      <c r="E323" s="163">
        <f>'RUMINANTS 3'!G315</f>
        <v>11.25</v>
      </c>
      <c r="F323" s="163">
        <f>'TOXICOLOGIE 2'!F315</f>
        <v>0</v>
      </c>
      <c r="G323" s="163">
        <f>'INFECTIEUX 3'!G315</f>
        <v>3.75</v>
      </c>
      <c r="H323" s="163">
        <f>'AVIARE 3'!G315</f>
        <v>15</v>
      </c>
      <c r="I323" s="163">
        <f>'EQUINE 3'!G315</f>
        <v>10.5</v>
      </c>
      <c r="J323" s="163">
        <f>'CHIRURGIE 3'!G315</f>
        <v>18</v>
      </c>
      <c r="K323" s="163">
        <f>'LEGISLATION 2'!F315</f>
        <v>24</v>
      </c>
      <c r="L323" s="163">
        <f>'HIDAOA 3'!G315</f>
        <v>16.5</v>
      </c>
      <c r="M323" s="163">
        <f>'CLINIQUE 3'!N315</f>
        <v>0</v>
      </c>
      <c r="N323" s="148">
        <f t="shared" si="62"/>
        <v>113.25</v>
      </c>
      <c r="O323" s="148">
        <f t="shared" si="63"/>
        <v>4.0446428571428568</v>
      </c>
      <c r="P323" s="146" t="str">
        <f t="shared" si="64"/>
        <v>ajournee</v>
      </c>
      <c r="Q323" s="146" t="str">
        <f t="shared" si="65"/>
        <v>juin</v>
      </c>
      <c r="R323" s="146">
        <f t="shared" si="66"/>
        <v>1</v>
      </c>
      <c r="S323" s="146">
        <f t="shared" si="67"/>
        <v>1</v>
      </c>
      <c r="T323" s="146">
        <f t="shared" si="68"/>
        <v>1</v>
      </c>
      <c r="U323" s="146">
        <f t="shared" si="69"/>
        <v>1</v>
      </c>
      <c r="V323" s="146">
        <f t="shared" si="70"/>
        <v>0</v>
      </c>
      <c r="W323" s="146">
        <f t="shared" si="71"/>
        <v>1</v>
      </c>
      <c r="X323" s="146">
        <f t="shared" si="72"/>
        <v>0</v>
      </c>
      <c r="Y323" s="146">
        <f t="shared" si="73"/>
        <v>0</v>
      </c>
      <c r="Z323" s="146">
        <f t="shared" si="74"/>
        <v>0</v>
      </c>
      <c r="AA323" s="17">
        <f t="shared" si="75"/>
        <v>1</v>
      </c>
      <c r="AB323" s="91" t="str">
        <f>'REPRODUCTION 3'!M315</f>
        <v>Juin</v>
      </c>
      <c r="AC323" s="91" t="str">
        <f>'RUMINANTS 3'!M315</f>
        <v>Juin</v>
      </c>
      <c r="AD323" s="91" t="str">
        <f>'TOXICOLOGIE 2'!L315</f>
        <v>Juin</v>
      </c>
      <c r="AE323" s="91" t="str">
        <f>'INFECTIEUX 3'!M315</f>
        <v>Juin</v>
      </c>
      <c r="AF323" s="91" t="str">
        <f>'AVIARE 3'!M315</f>
        <v>Juin</v>
      </c>
      <c r="AG323" s="91" t="str">
        <f>'EQUINE 3'!M315</f>
        <v>Juin</v>
      </c>
      <c r="AH323" s="91" t="str">
        <f>'CHIRURGIE 3'!M315</f>
        <v>Juin</v>
      </c>
      <c r="AI323" s="91" t="str">
        <f>'LEGISLATION 2'!L315</f>
        <v>Juin</v>
      </c>
      <c r="AJ323" s="91" t="str">
        <f>'HIDAOA 3'!M315</f>
        <v>Juin</v>
      </c>
      <c r="AK323" s="91" t="str">
        <f>'CLINIQUE 3'!T315</f>
        <v>Juin</v>
      </c>
    </row>
    <row r="324" spans="1:37">
      <c r="A324" s="146">
        <v>309</v>
      </c>
      <c r="B324" s="113" t="s">
        <v>2750</v>
      </c>
      <c r="C324" s="113" t="s">
        <v>2751</v>
      </c>
      <c r="D324" s="163">
        <f>'REPRODUCTION 3'!G316</f>
        <v>6</v>
      </c>
      <c r="E324" s="163">
        <f>'RUMINANTS 3'!G316</f>
        <v>12</v>
      </c>
      <c r="F324" s="163">
        <f>'TOXICOLOGIE 2'!F316</f>
        <v>0</v>
      </c>
      <c r="G324" s="163">
        <f>'INFECTIEUX 3'!G316</f>
        <v>2.625</v>
      </c>
      <c r="H324" s="163">
        <f>'AVIARE 3'!G316</f>
        <v>18.75</v>
      </c>
      <c r="I324" s="163">
        <f>'EQUINE 3'!G316</f>
        <v>16.5</v>
      </c>
      <c r="J324" s="163">
        <f>'CHIRURGIE 3'!G316</f>
        <v>18</v>
      </c>
      <c r="K324" s="163">
        <f>'LEGISLATION 2'!F316</f>
        <v>28</v>
      </c>
      <c r="L324" s="163">
        <f>'HIDAOA 3'!G316</f>
        <v>9.75</v>
      </c>
      <c r="M324" s="163">
        <f>'CLINIQUE 3'!N316</f>
        <v>0</v>
      </c>
      <c r="N324" s="148">
        <f t="shared" si="62"/>
        <v>111.625</v>
      </c>
      <c r="O324" s="148">
        <f t="shared" si="63"/>
        <v>3.9866071428571428</v>
      </c>
      <c r="P324" s="146" t="str">
        <f t="shared" si="64"/>
        <v>ajournee</v>
      </c>
      <c r="Q324" s="146" t="str">
        <f t="shared" si="65"/>
        <v>juin</v>
      </c>
      <c r="R324" s="146">
        <f t="shared" si="66"/>
        <v>1</v>
      </c>
      <c r="S324" s="146">
        <f t="shared" si="67"/>
        <v>1</v>
      </c>
      <c r="T324" s="146">
        <f t="shared" si="68"/>
        <v>1</v>
      </c>
      <c r="U324" s="146">
        <f t="shared" si="69"/>
        <v>1</v>
      </c>
      <c r="V324" s="146">
        <f t="shared" si="70"/>
        <v>0</v>
      </c>
      <c r="W324" s="146">
        <f t="shared" si="71"/>
        <v>0</v>
      </c>
      <c r="X324" s="146">
        <f t="shared" si="72"/>
        <v>0</v>
      </c>
      <c r="Y324" s="146">
        <f t="shared" si="73"/>
        <v>0</v>
      </c>
      <c r="Z324" s="146">
        <f t="shared" si="74"/>
        <v>1</v>
      </c>
      <c r="AA324" s="17">
        <f t="shared" si="75"/>
        <v>1</v>
      </c>
      <c r="AB324" s="91" t="str">
        <f>'REPRODUCTION 3'!M316</f>
        <v>Juin</v>
      </c>
      <c r="AC324" s="91" t="str">
        <f>'RUMINANTS 3'!M316</f>
        <v>Juin</v>
      </c>
      <c r="AD324" s="91" t="str">
        <f>'TOXICOLOGIE 2'!L316</f>
        <v>Juin</v>
      </c>
      <c r="AE324" s="91" t="str">
        <f>'INFECTIEUX 3'!M316</f>
        <v>Juin</v>
      </c>
      <c r="AF324" s="91" t="str">
        <f>'AVIARE 3'!M316</f>
        <v>Juin</v>
      </c>
      <c r="AG324" s="91" t="str">
        <f>'EQUINE 3'!M316</f>
        <v>Juin</v>
      </c>
      <c r="AH324" s="91" t="str">
        <f>'CHIRURGIE 3'!M316</f>
        <v>Juin</v>
      </c>
      <c r="AI324" s="91" t="str">
        <f>'LEGISLATION 2'!L316</f>
        <v>Juin</v>
      </c>
      <c r="AJ324" s="91" t="str">
        <f>'HIDAOA 3'!M316</f>
        <v>Juin</v>
      </c>
      <c r="AK324" s="91" t="str">
        <f>'CLINIQUE 3'!T316</f>
        <v>Juin</v>
      </c>
    </row>
    <row r="325" spans="1:37">
      <c r="A325" s="146">
        <v>310</v>
      </c>
      <c r="B325" s="113" t="s">
        <v>1826</v>
      </c>
      <c r="C325" s="113" t="s">
        <v>2598</v>
      </c>
      <c r="D325" s="163">
        <f>'REPRODUCTION 3'!G317</f>
        <v>15</v>
      </c>
      <c r="E325" s="163">
        <f>'RUMINANTS 3'!G317</f>
        <v>6.75</v>
      </c>
      <c r="F325" s="163">
        <f>'TOXICOLOGIE 2'!F317</f>
        <v>0</v>
      </c>
      <c r="G325" s="163">
        <f>'INFECTIEUX 3'!G317</f>
        <v>4.875</v>
      </c>
      <c r="H325" s="163">
        <f>'AVIARE 3'!G317</f>
        <v>21</v>
      </c>
      <c r="I325" s="163">
        <f>'EQUINE 3'!G317</f>
        <v>15.75</v>
      </c>
      <c r="J325" s="163">
        <f>'CHIRURGIE 3'!G317</f>
        <v>19.5</v>
      </c>
      <c r="K325" s="163">
        <f>'LEGISLATION 2'!F317</f>
        <v>26</v>
      </c>
      <c r="L325" s="163">
        <f>'HIDAOA 3'!G317</f>
        <v>21.75</v>
      </c>
      <c r="M325" s="163">
        <f>'CLINIQUE 3'!N317</f>
        <v>0</v>
      </c>
      <c r="N325" s="148">
        <f t="shared" si="62"/>
        <v>130.625</v>
      </c>
      <c r="O325" s="148">
        <f t="shared" si="63"/>
        <v>4.6651785714285712</v>
      </c>
      <c r="P325" s="146" t="str">
        <f t="shared" si="64"/>
        <v>ajournee</v>
      </c>
      <c r="Q325" s="146" t="str">
        <f t="shared" si="65"/>
        <v>juin</v>
      </c>
      <c r="R325" s="165">
        <f t="shared" si="66"/>
        <v>0</v>
      </c>
      <c r="S325" s="165">
        <f t="shared" si="67"/>
        <v>1</v>
      </c>
      <c r="T325" s="146">
        <f t="shared" si="68"/>
        <v>1</v>
      </c>
      <c r="U325" s="165">
        <f t="shared" si="69"/>
        <v>1</v>
      </c>
      <c r="V325" s="165">
        <f t="shared" si="70"/>
        <v>0</v>
      </c>
      <c r="W325" s="165">
        <f t="shared" si="71"/>
        <v>0</v>
      </c>
      <c r="X325" s="165">
        <f t="shared" si="72"/>
        <v>0</v>
      </c>
      <c r="Y325" s="146">
        <f t="shared" si="73"/>
        <v>0</v>
      </c>
      <c r="Z325" s="165">
        <f t="shared" si="74"/>
        <v>0</v>
      </c>
      <c r="AA325" s="140">
        <f t="shared" si="75"/>
        <v>1</v>
      </c>
      <c r="AB325" s="141" t="str">
        <f>'REPRODUCTION 3'!M317</f>
        <v>Juin</v>
      </c>
      <c r="AC325" s="141" t="str">
        <f>'RUMINANTS 3'!M317</f>
        <v>Juin</v>
      </c>
      <c r="AD325" s="141" t="str">
        <f>'TOXICOLOGIE 2'!L317</f>
        <v>Juin</v>
      </c>
      <c r="AE325" s="141" t="str">
        <f>'INFECTIEUX 3'!M317</f>
        <v>Juin</v>
      </c>
      <c r="AF325" s="141" t="str">
        <f>'AVIARE 3'!M317</f>
        <v>Juin</v>
      </c>
      <c r="AG325" s="141" t="str">
        <f>'EQUINE 3'!M317</f>
        <v>Juin</v>
      </c>
      <c r="AH325" s="91" t="str">
        <f>'CHIRURGIE 3'!M317</f>
        <v>Juin</v>
      </c>
      <c r="AI325" s="141" t="str">
        <f>'LEGISLATION 2'!L317</f>
        <v>Juin</v>
      </c>
      <c r="AJ325" s="141" t="str">
        <f>'HIDAOA 3'!M317</f>
        <v>Juin</v>
      </c>
      <c r="AK325" s="141" t="str">
        <f>'CLINIQUE 3'!T317</f>
        <v>Juin</v>
      </c>
    </row>
    <row r="326" spans="1:37">
      <c r="A326" s="146">
        <v>311</v>
      </c>
      <c r="B326" s="113" t="s">
        <v>2752</v>
      </c>
      <c r="C326" s="113" t="s">
        <v>2753</v>
      </c>
      <c r="D326" s="163">
        <f>'REPRODUCTION 3'!G318</f>
        <v>21</v>
      </c>
      <c r="E326" s="163">
        <f>'RUMINANTS 3'!G318</f>
        <v>12</v>
      </c>
      <c r="F326" s="163">
        <f>'TOXICOLOGIE 2'!F318</f>
        <v>0</v>
      </c>
      <c r="G326" s="163">
        <f>'INFECTIEUX 3'!G318</f>
        <v>18</v>
      </c>
      <c r="H326" s="163">
        <f>'AVIARE 3'!G318</f>
        <v>19.5</v>
      </c>
      <c r="I326" s="163">
        <f>'EQUINE 3'!G318</f>
        <v>16.875</v>
      </c>
      <c r="J326" s="163">
        <f>'CHIRURGIE 3'!G318</f>
        <v>18</v>
      </c>
      <c r="K326" s="163">
        <f>'LEGISLATION 2'!F318</f>
        <v>32</v>
      </c>
      <c r="L326" s="163">
        <f>'HIDAOA 3'!G318</f>
        <v>27</v>
      </c>
      <c r="M326" s="163">
        <f>'CLINIQUE 3'!N318</f>
        <v>0</v>
      </c>
      <c r="N326" s="148">
        <f t="shared" si="62"/>
        <v>164.375</v>
      </c>
      <c r="O326" s="148">
        <f t="shared" si="63"/>
        <v>5.8705357142857144</v>
      </c>
      <c r="P326" s="146" t="str">
        <f t="shared" si="64"/>
        <v>ajournee</v>
      </c>
      <c r="Q326" s="146" t="str">
        <f t="shared" si="65"/>
        <v>juin</v>
      </c>
      <c r="R326" s="146">
        <f t="shared" si="66"/>
        <v>0</v>
      </c>
      <c r="S326" s="146">
        <f t="shared" si="67"/>
        <v>1</v>
      </c>
      <c r="T326" s="146">
        <f t="shared" si="68"/>
        <v>1</v>
      </c>
      <c r="U326" s="146">
        <f t="shared" si="69"/>
        <v>0</v>
      </c>
      <c r="V326" s="146">
        <f t="shared" si="70"/>
        <v>0</v>
      </c>
      <c r="W326" s="146">
        <f t="shared" si="71"/>
        <v>0</v>
      </c>
      <c r="X326" s="146">
        <f t="shared" si="72"/>
        <v>0</v>
      </c>
      <c r="Y326" s="146">
        <f t="shared" si="73"/>
        <v>0</v>
      </c>
      <c r="Z326" s="146">
        <f t="shared" si="74"/>
        <v>0</v>
      </c>
      <c r="AA326" s="17">
        <f t="shared" si="75"/>
        <v>1</v>
      </c>
      <c r="AB326" s="91" t="str">
        <f>'REPRODUCTION 3'!M318</f>
        <v>Juin</v>
      </c>
      <c r="AC326" s="91" t="str">
        <f>'RUMINANTS 3'!M318</f>
        <v>Juin</v>
      </c>
      <c r="AD326" s="91" t="str">
        <f>'TOXICOLOGIE 2'!L318</f>
        <v>Juin</v>
      </c>
      <c r="AE326" s="91" t="str">
        <f>'INFECTIEUX 3'!M318</f>
        <v>Juin</v>
      </c>
      <c r="AF326" s="91" t="str">
        <f>'AVIARE 3'!M318</f>
        <v>Juin</v>
      </c>
      <c r="AG326" s="91" t="str">
        <f>'EQUINE 3'!M318</f>
        <v>Juin</v>
      </c>
      <c r="AH326" s="91" t="str">
        <f>'CHIRURGIE 3'!M318</f>
        <v>Juin</v>
      </c>
      <c r="AI326" s="91" t="str">
        <f>'LEGISLATION 2'!L318</f>
        <v>Juin</v>
      </c>
      <c r="AJ326" s="91" t="str">
        <f>'HIDAOA 3'!M318</f>
        <v>Juin</v>
      </c>
      <c r="AK326" s="91" t="str">
        <f>'CLINIQUE 3'!T318</f>
        <v>Juin</v>
      </c>
    </row>
    <row r="327" spans="1:37">
      <c r="A327" s="146">
        <v>312</v>
      </c>
      <c r="B327" s="113" t="s">
        <v>1835</v>
      </c>
      <c r="C327" s="113" t="s">
        <v>2754</v>
      </c>
      <c r="D327" s="163">
        <f>'REPRODUCTION 3'!G319</f>
        <v>7.5</v>
      </c>
      <c r="E327" s="163">
        <f>'RUMINANTS 3'!G319</f>
        <v>13.5</v>
      </c>
      <c r="F327" s="163">
        <f>'TOXICOLOGIE 2'!F319</f>
        <v>0</v>
      </c>
      <c r="G327" s="163">
        <f>'INFECTIEUX 3'!G319</f>
        <v>1.875</v>
      </c>
      <c r="H327" s="163">
        <f>'AVIARE 3'!G319</f>
        <v>15</v>
      </c>
      <c r="I327" s="163">
        <f>'EQUINE 3'!G319</f>
        <v>6.75</v>
      </c>
      <c r="J327" s="163">
        <f>'CHIRURGIE 3'!G319</f>
        <v>9</v>
      </c>
      <c r="K327" s="163">
        <f>'LEGISLATION 2'!F319</f>
        <v>2</v>
      </c>
      <c r="L327" s="163">
        <f>'HIDAOA 3'!G319</f>
        <v>6</v>
      </c>
      <c r="M327" s="163">
        <f>'CLINIQUE 3'!N319</f>
        <v>0</v>
      </c>
      <c r="N327" s="148">
        <f t="shared" si="62"/>
        <v>61.625</v>
      </c>
      <c r="O327" s="148">
        <f t="shared" si="63"/>
        <v>2.2008928571428572</v>
      </c>
      <c r="P327" s="146" t="str">
        <f t="shared" si="64"/>
        <v>ajournee</v>
      </c>
      <c r="Q327" s="146" t="str">
        <f t="shared" si="65"/>
        <v>juin</v>
      </c>
      <c r="R327" s="146">
        <f t="shared" si="66"/>
        <v>1</v>
      </c>
      <c r="S327" s="146">
        <f t="shared" si="67"/>
        <v>1</v>
      </c>
      <c r="T327" s="146">
        <f t="shared" si="68"/>
        <v>1</v>
      </c>
      <c r="U327" s="146">
        <f t="shared" si="69"/>
        <v>1</v>
      </c>
      <c r="V327" s="146">
        <f t="shared" si="70"/>
        <v>0</v>
      </c>
      <c r="W327" s="146">
        <f t="shared" si="71"/>
        <v>1</v>
      </c>
      <c r="X327" s="146">
        <f t="shared" si="72"/>
        <v>1</v>
      </c>
      <c r="Y327" s="146">
        <f t="shared" si="73"/>
        <v>1</v>
      </c>
      <c r="Z327" s="146">
        <f t="shared" si="74"/>
        <v>1</v>
      </c>
      <c r="AA327" s="17">
        <f t="shared" si="75"/>
        <v>1</v>
      </c>
      <c r="AB327" s="91" t="str">
        <f>'REPRODUCTION 3'!M319</f>
        <v>Juin</v>
      </c>
      <c r="AC327" s="91" t="str">
        <f>'RUMINANTS 3'!M319</f>
        <v>Juin</v>
      </c>
      <c r="AD327" s="91" t="str">
        <f>'TOXICOLOGIE 2'!L319</f>
        <v>Juin</v>
      </c>
      <c r="AE327" s="91" t="str">
        <f>'INFECTIEUX 3'!M319</f>
        <v>Juin</v>
      </c>
      <c r="AF327" s="91" t="str">
        <f>'AVIARE 3'!M319</f>
        <v>Juin</v>
      </c>
      <c r="AG327" s="91" t="str">
        <f>'EQUINE 3'!M319</f>
        <v>Juin</v>
      </c>
      <c r="AH327" s="91" t="str">
        <f>'CHIRURGIE 3'!M319</f>
        <v>Juin</v>
      </c>
      <c r="AI327" s="91" t="str">
        <f>'LEGISLATION 2'!L319</f>
        <v>Juin</v>
      </c>
      <c r="AJ327" s="91" t="str">
        <f>'HIDAOA 3'!M319</f>
        <v>Juin</v>
      </c>
      <c r="AK327" s="91" t="str">
        <f>'CLINIQUE 3'!T319</f>
        <v>Juin</v>
      </c>
    </row>
    <row r="328" spans="1:37">
      <c r="A328" s="146">
        <v>313</v>
      </c>
      <c r="B328" s="113" t="s">
        <v>2755</v>
      </c>
      <c r="C328" s="113" t="s">
        <v>2756</v>
      </c>
      <c r="D328" s="163">
        <f>'REPRODUCTION 3'!G320</f>
        <v>6</v>
      </c>
      <c r="E328" s="163">
        <f>'RUMINANTS 3'!G320</f>
        <v>11.25</v>
      </c>
      <c r="F328" s="163">
        <f>'TOXICOLOGIE 2'!F320</f>
        <v>0</v>
      </c>
      <c r="G328" s="163">
        <f>'INFECTIEUX 3'!G320</f>
        <v>0</v>
      </c>
      <c r="H328" s="163">
        <f>'AVIARE 3'!G320</f>
        <v>17.25</v>
      </c>
      <c r="I328" s="163">
        <f>'EQUINE 3'!G320</f>
        <v>1.5</v>
      </c>
      <c r="J328" s="163">
        <f>'CHIRURGIE 3'!G320</f>
        <v>12</v>
      </c>
      <c r="K328" s="163">
        <f>'LEGISLATION 2'!F320</f>
        <v>2</v>
      </c>
      <c r="L328" s="163">
        <f>'HIDAOA 3'!G320</f>
        <v>4.5</v>
      </c>
      <c r="M328" s="163">
        <f>'CLINIQUE 3'!N320</f>
        <v>0</v>
      </c>
      <c r="N328" s="148">
        <f t="shared" si="62"/>
        <v>54.5</v>
      </c>
      <c r="O328" s="148">
        <f t="shared" si="63"/>
        <v>1.9464285714285714</v>
      </c>
      <c r="P328" s="146" t="str">
        <f t="shared" si="64"/>
        <v>ajournee</v>
      </c>
      <c r="Q328" s="146" t="str">
        <f t="shared" si="65"/>
        <v>juin</v>
      </c>
      <c r="R328" s="146">
        <f t="shared" si="66"/>
        <v>1</v>
      </c>
      <c r="S328" s="146">
        <f t="shared" si="67"/>
        <v>1</v>
      </c>
      <c r="T328" s="146">
        <f t="shared" si="68"/>
        <v>1</v>
      </c>
      <c r="U328" s="146">
        <f t="shared" si="69"/>
        <v>1</v>
      </c>
      <c r="V328" s="146">
        <f t="shared" si="70"/>
        <v>0</v>
      </c>
      <c r="W328" s="146">
        <f t="shared" si="71"/>
        <v>1</v>
      </c>
      <c r="X328" s="146">
        <f t="shared" si="72"/>
        <v>1</v>
      </c>
      <c r="Y328" s="146">
        <f t="shared" si="73"/>
        <v>1</v>
      </c>
      <c r="Z328" s="146">
        <f t="shared" si="74"/>
        <v>1</v>
      </c>
      <c r="AA328" s="17">
        <f t="shared" si="75"/>
        <v>1</v>
      </c>
      <c r="AB328" s="91" t="str">
        <f>'REPRODUCTION 3'!M320</f>
        <v>Juin</v>
      </c>
      <c r="AC328" s="91" t="str">
        <f>'RUMINANTS 3'!M320</f>
        <v>Juin</v>
      </c>
      <c r="AD328" s="91" t="str">
        <f>'TOXICOLOGIE 2'!L320</f>
        <v>Juin</v>
      </c>
      <c r="AE328" s="91" t="str">
        <f>'INFECTIEUX 3'!M320</f>
        <v>Juin</v>
      </c>
      <c r="AF328" s="91" t="str">
        <f>'AVIARE 3'!M320</f>
        <v>Juin</v>
      </c>
      <c r="AG328" s="91" t="str">
        <f>'EQUINE 3'!M320</f>
        <v>Juin</v>
      </c>
      <c r="AH328" s="91" t="str">
        <f>'CHIRURGIE 3'!M320</f>
        <v>Juin</v>
      </c>
      <c r="AI328" s="91" t="str">
        <f>'LEGISLATION 2'!L320</f>
        <v>Juin</v>
      </c>
      <c r="AJ328" s="91" t="str">
        <f>'HIDAOA 3'!M320</f>
        <v>Juin</v>
      </c>
      <c r="AK328" s="91" t="str">
        <f>'CLINIQUE 3'!T320</f>
        <v>Juin</v>
      </c>
    </row>
    <row r="329" spans="1:37">
      <c r="A329" s="146">
        <v>314</v>
      </c>
      <c r="B329" s="113" t="s">
        <v>1843</v>
      </c>
      <c r="C329" s="113" t="s">
        <v>2757</v>
      </c>
      <c r="D329" s="163">
        <f>'REPRODUCTION 3'!G321</f>
        <v>23.25</v>
      </c>
      <c r="E329" s="163">
        <f>'RUMINANTS 3'!G321</f>
        <v>12.75</v>
      </c>
      <c r="F329" s="163">
        <f>'TOXICOLOGIE 2'!F321</f>
        <v>0</v>
      </c>
      <c r="G329" s="163">
        <f>'INFECTIEUX 3'!G321</f>
        <v>7.5</v>
      </c>
      <c r="H329" s="163">
        <f>'AVIARE 3'!G321</f>
        <v>18.75</v>
      </c>
      <c r="I329" s="163">
        <f>'EQUINE 3'!G321</f>
        <v>16.875</v>
      </c>
      <c r="J329" s="163">
        <f>'CHIRURGIE 3'!G321</f>
        <v>21</v>
      </c>
      <c r="K329" s="163">
        <f>'LEGISLATION 2'!F321</f>
        <v>28</v>
      </c>
      <c r="L329" s="163">
        <f>'HIDAOA 3'!G321</f>
        <v>28.5</v>
      </c>
      <c r="M329" s="163">
        <f>'CLINIQUE 3'!N321</f>
        <v>0</v>
      </c>
      <c r="N329" s="148">
        <f t="shared" si="62"/>
        <v>156.625</v>
      </c>
      <c r="O329" s="148">
        <f t="shared" si="63"/>
        <v>5.59375</v>
      </c>
      <c r="P329" s="146" t="str">
        <f t="shared" si="64"/>
        <v>ajournee</v>
      </c>
      <c r="Q329" s="146" t="str">
        <f t="shared" si="65"/>
        <v>juin</v>
      </c>
      <c r="R329" s="146">
        <f t="shared" si="66"/>
        <v>0</v>
      </c>
      <c r="S329" s="146">
        <f t="shared" si="67"/>
        <v>1</v>
      </c>
      <c r="T329" s="146">
        <f t="shared" si="68"/>
        <v>1</v>
      </c>
      <c r="U329" s="146">
        <f t="shared" si="69"/>
        <v>1</v>
      </c>
      <c r="V329" s="146">
        <f t="shared" si="70"/>
        <v>0</v>
      </c>
      <c r="W329" s="146">
        <f t="shared" si="71"/>
        <v>0</v>
      </c>
      <c r="X329" s="146">
        <f t="shared" si="72"/>
        <v>0</v>
      </c>
      <c r="Y329" s="146">
        <f t="shared" si="73"/>
        <v>0</v>
      </c>
      <c r="Z329" s="146">
        <f t="shared" si="74"/>
        <v>0</v>
      </c>
      <c r="AA329" s="17">
        <f t="shared" si="75"/>
        <v>1</v>
      </c>
      <c r="AB329" s="91" t="str">
        <f>'REPRODUCTION 3'!M321</f>
        <v>Juin</v>
      </c>
      <c r="AC329" s="91" t="str">
        <f>'RUMINANTS 3'!M321</f>
        <v>Juin</v>
      </c>
      <c r="AD329" s="91" t="str">
        <f>'TOXICOLOGIE 2'!L321</f>
        <v>Juin</v>
      </c>
      <c r="AE329" s="91" t="str">
        <f>'INFECTIEUX 3'!M321</f>
        <v>Juin</v>
      </c>
      <c r="AF329" s="91" t="str">
        <f>'AVIARE 3'!M321</f>
        <v>Juin</v>
      </c>
      <c r="AG329" s="91" t="str">
        <f>'EQUINE 3'!M321</f>
        <v>Juin</v>
      </c>
      <c r="AH329" s="91" t="str">
        <f>'CHIRURGIE 3'!M321</f>
        <v>Juin</v>
      </c>
      <c r="AI329" s="91" t="str">
        <f>'LEGISLATION 2'!L321</f>
        <v>Juin</v>
      </c>
      <c r="AJ329" s="91" t="str">
        <f>'HIDAOA 3'!M321</f>
        <v>Juin</v>
      </c>
      <c r="AK329" s="91" t="str">
        <f>'CLINIQUE 3'!T321</f>
        <v>Juin</v>
      </c>
    </row>
    <row r="330" spans="1:37">
      <c r="A330" s="146">
        <v>315</v>
      </c>
      <c r="B330" s="113" t="s">
        <v>2758</v>
      </c>
      <c r="C330" s="113" t="s">
        <v>2759</v>
      </c>
      <c r="D330" s="163">
        <f>'REPRODUCTION 3'!G322</f>
        <v>9</v>
      </c>
      <c r="E330" s="163">
        <f>'RUMINANTS 3'!G322</f>
        <v>9</v>
      </c>
      <c r="F330" s="163">
        <f>'TOXICOLOGIE 2'!F322</f>
        <v>0</v>
      </c>
      <c r="G330" s="163">
        <f>'INFECTIEUX 3'!G322</f>
        <v>0.75</v>
      </c>
      <c r="H330" s="163">
        <f>'AVIARE 3'!G322</f>
        <v>17.25</v>
      </c>
      <c r="I330" s="163">
        <f>'EQUINE 3'!G322</f>
        <v>1.5</v>
      </c>
      <c r="J330" s="163">
        <f>'CHIRURGIE 3'!G322</f>
        <v>9</v>
      </c>
      <c r="K330" s="163">
        <f>'LEGISLATION 2'!F322</f>
        <v>2</v>
      </c>
      <c r="L330" s="163">
        <f>'HIDAOA 3'!G322</f>
        <v>9</v>
      </c>
      <c r="M330" s="163">
        <f>'CLINIQUE 3'!N322</f>
        <v>0</v>
      </c>
      <c r="N330" s="148">
        <f t="shared" si="62"/>
        <v>57.5</v>
      </c>
      <c r="O330" s="148">
        <f t="shared" si="63"/>
        <v>2.0535714285714284</v>
      </c>
      <c r="P330" s="146" t="str">
        <f t="shared" si="64"/>
        <v>ajournee</v>
      </c>
      <c r="Q330" s="146" t="str">
        <f t="shared" si="65"/>
        <v>juin</v>
      </c>
      <c r="R330" s="146">
        <f t="shared" si="66"/>
        <v>1</v>
      </c>
      <c r="S330" s="146">
        <f t="shared" si="67"/>
        <v>1</v>
      </c>
      <c r="T330" s="146">
        <f t="shared" si="68"/>
        <v>1</v>
      </c>
      <c r="U330" s="146">
        <f t="shared" si="69"/>
        <v>1</v>
      </c>
      <c r="V330" s="146">
        <f t="shared" si="70"/>
        <v>0</v>
      </c>
      <c r="W330" s="146">
        <f t="shared" si="71"/>
        <v>1</v>
      </c>
      <c r="X330" s="146">
        <f t="shared" si="72"/>
        <v>1</v>
      </c>
      <c r="Y330" s="146">
        <f t="shared" si="73"/>
        <v>1</v>
      </c>
      <c r="Z330" s="146">
        <f t="shared" si="74"/>
        <v>1</v>
      </c>
      <c r="AA330" s="17">
        <f t="shared" si="75"/>
        <v>1</v>
      </c>
      <c r="AB330" s="91" t="str">
        <f>'REPRODUCTION 3'!M322</f>
        <v>Juin</v>
      </c>
      <c r="AC330" s="91" t="str">
        <f>'RUMINANTS 3'!M322</f>
        <v>Juin</v>
      </c>
      <c r="AD330" s="91" t="str">
        <f>'TOXICOLOGIE 2'!L322</f>
        <v>Juin</v>
      </c>
      <c r="AE330" s="91" t="str">
        <f>'INFECTIEUX 3'!M322</f>
        <v>Juin</v>
      </c>
      <c r="AF330" s="91" t="str">
        <f>'AVIARE 3'!M322</f>
        <v>Juin</v>
      </c>
      <c r="AG330" s="91" t="str">
        <f>'EQUINE 3'!M322</f>
        <v>Juin</v>
      </c>
      <c r="AH330" s="91" t="str">
        <f>'CHIRURGIE 3'!M322</f>
        <v>Juin</v>
      </c>
      <c r="AI330" s="91" t="str">
        <f>'LEGISLATION 2'!L322</f>
        <v>Juin</v>
      </c>
      <c r="AJ330" s="91" t="str">
        <f>'HIDAOA 3'!M322</f>
        <v>Juin</v>
      </c>
      <c r="AK330" s="91" t="str">
        <f>'CLINIQUE 3'!T322</f>
        <v>Juin</v>
      </c>
    </row>
    <row r="331" spans="1:37">
      <c r="A331" s="146">
        <v>316</v>
      </c>
      <c r="B331" s="113" t="s">
        <v>297</v>
      </c>
      <c r="C331" s="113" t="s">
        <v>2638</v>
      </c>
      <c r="D331" s="163">
        <f>'REPRODUCTION 3'!G323</f>
        <v>9</v>
      </c>
      <c r="E331" s="163">
        <f>'RUMINANTS 3'!G323</f>
        <v>3.75</v>
      </c>
      <c r="F331" s="163">
        <f>'TOXICOLOGIE 2'!F323</f>
        <v>0</v>
      </c>
      <c r="G331" s="163">
        <f>'INFECTIEUX 3'!G323</f>
        <v>3.375</v>
      </c>
      <c r="H331" s="163">
        <f>'AVIARE 3'!G323</f>
        <v>12</v>
      </c>
      <c r="I331" s="163">
        <f>'EQUINE 3'!G323</f>
        <v>0.75</v>
      </c>
      <c r="J331" s="163">
        <f>'CHIRURGIE 3'!G323</f>
        <v>6</v>
      </c>
      <c r="K331" s="163">
        <f>'LEGISLATION 2'!F323</f>
        <v>14</v>
      </c>
      <c r="L331" s="163">
        <f>'HIDAOA 3'!G323</f>
        <v>7.5</v>
      </c>
      <c r="M331" s="163">
        <f>'CLINIQUE 3'!N323</f>
        <v>0</v>
      </c>
      <c r="N331" s="148">
        <f t="shared" si="62"/>
        <v>56.375</v>
      </c>
      <c r="O331" s="148">
        <f t="shared" si="63"/>
        <v>2.0133928571428572</v>
      </c>
      <c r="P331" s="146" t="str">
        <f t="shared" si="64"/>
        <v>ajournee</v>
      </c>
      <c r="Q331" s="146" t="str">
        <f t="shared" si="65"/>
        <v>juin</v>
      </c>
      <c r="R331" s="146">
        <f t="shared" si="66"/>
        <v>1</v>
      </c>
      <c r="S331" s="146">
        <f t="shared" si="67"/>
        <v>1</v>
      </c>
      <c r="T331" s="146">
        <f t="shared" si="68"/>
        <v>1</v>
      </c>
      <c r="U331" s="146">
        <f t="shared" si="69"/>
        <v>1</v>
      </c>
      <c r="V331" s="146">
        <f t="shared" si="70"/>
        <v>1</v>
      </c>
      <c r="W331" s="146">
        <f t="shared" si="71"/>
        <v>1</v>
      </c>
      <c r="X331" s="146">
        <f t="shared" si="72"/>
        <v>1</v>
      </c>
      <c r="Y331" s="146">
        <f t="shared" si="73"/>
        <v>0</v>
      </c>
      <c r="Z331" s="146">
        <f t="shared" si="74"/>
        <v>1</v>
      </c>
      <c r="AA331" s="17">
        <f t="shared" si="75"/>
        <v>1</v>
      </c>
      <c r="AB331" s="91" t="str">
        <f>'REPRODUCTION 3'!M323</f>
        <v>Juin</v>
      </c>
      <c r="AC331" s="91" t="str">
        <f>'RUMINANTS 3'!M323</f>
        <v>Juin</v>
      </c>
      <c r="AD331" s="91" t="str">
        <f>'TOXICOLOGIE 2'!L323</f>
        <v>Juin</v>
      </c>
      <c r="AE331" s="91" t="str">
        <f>'INFECTIEUX 3'!M323</f>
        <v>Juin</v>
      </c>
      <c r="AF331" s="91" t="str">
        <f>'AVIARE 3'!M323</f>
        <v>Juin</v>
      </c>
      <c r="AG331" s="91" t="str">
        <f>'EQUINE 3'!M323</f>
        <v>Juin</v>
      </c>
      <c r="AH331" s="91" t="str">
        <f>'CHIRURGIE 3'!M323</f>
        <v>Juin</v>
      </c>
      <c r="AI331" s="91" t="str">
        <f>'LEGISLATION 2'!L323</f>
        <v>Juin</v>
      </c>
      <c r="AJ331" s="91" t="str">
        <f>'HIDAOA 3'!M323</f>
        <v>Juin</v>
      </c>
      <c r="AK331" s="91" t="str">
        <f>'CLINIQUE 3'!T323</f>
        <v>Juin</v>
      </c>
    </row>
    <row r="332" spans="1:37">
      <c r="A332" s="146">
        <v>317</v>
      </c>
      <c r="B332" s="113" t="s">
        <v>1855</v>
      </c>
      <c r="C332" s="113" t="s">
        <v>2730</v>
      </c>
      <c r="D332" s="163">
        <f>'REPRODUCTION 3'!G324</f>
        <v>2.25</v>
      </c>
      <c r="E332" s="163">
        <f>'RUMINANTS 3'!G324</f>
        <v>12.75</v>
      </c>
      <c r="F332" s="163">
        <f>'TOXICOLOGIE 2'!F324</f>
        <v>0</v>
      </c>
      <c r="G332" s="163">
        <f>'INFECTIEUX 3'!G324</f>
        <v>4.125</v>
      </c>
      <c r="H332" s="163">
        <f>'AVIARE 3'!G324</f>
        <v>18.75</v>
      </c>
      <c r="I332" s="163">
        <f>'EQUINE 3'!G324</f>
        <v>10.5</v>
      </c>
      <c r="J332" s="163">
        <f>'CHIRURGIE 3'!G324</f>
        <v>13.5</v>
      </c>
      <c r="K332" s="163">
        <f>'LEGISLATION 2'!F324</f>
        <v>24</v>
      </c>
      <c r="L332" s="163">
        <f>'HIDAOA 3'!G324</f>
        <v>15</v>
      </c>
      <c r="M332" s="163">
        <f>'CLINIQUE 3'!N324</f>
        <v>0</v>
      </c>
      <c r="N332" s="148">
        <f t="shared" si="62"/>
        <v>100.875</v>
      </c>
      <c r="O332" s="148">
        <f t="shared" si="63"/>
        <v>3.6026785714285716</v>
      </c>
      <c r="P332" s="146" t="str">
        <f t="shared" si="64"/>
        <v>ajournee</v>
      </c>
      <c r="Q332" s="146" t="str">
        <f t="shared" si="65"/>
        <v>juin</v>
      </c>
      <c r="R332" s="146">
        <f t="shared" si="66"/>
        <v>1</v>
      </c>
      <c r="S332" s="146">
        <f t="shared" si="67"/>
        <v>1</v>
      </c>
      <c r="T332" s="146">
        <f t="shared" si="68"/>
        <v>1</v>
      </c>
      <c r="U332" s="146">
        <f t="shared" si="69"/>
        <v>1</v>
      </c>
      <c r="V332" s="146">
        <f t="shared" si="70"/>
        <v>0</v>
      </c>
      <c r="W332" s="146">
        <f t="shared" si="71"/>
        <v>1</v>
      </c>
      <c r="X332" s="146">
        <f t="shared" si="72"/>
        <v>1</v>
      </c>
      <c r="Y332" s="146">
        <f t="shared" si="73"/>
        <v>0</v>
      </c>
      <c r="Z332" s="146">
        <f t="shared" si="74"/>
        <v>0</v>
      </c>
      <c r="AA332" s="17">
        <f t="shared" si="75"/>
        <v>1</v>
      </c>
      <c r="AB332" s="91" t="str">
        <f>'REPRODUCTION 3'!M324</f>
        <v>Juin</v>
      </c>
      <c r="AC332" s="91" t="str">
        <f>'RUMINANTS 3'!M324</f>
        <v>Juin</v>
      </c>
      <c r="AD332" s="91" t="str">
        <f>'TOXICOLOGIE 2'!L324</f>
        <v>Juin</v>
      </c>
      <c r="AE332" s="91" t="str">
        <f>'INFECTIEUX 3'!M324</f>
        <v>Juin</v>
      </c>
      <c r="AF332" s="91" t="str">
        <f>'AVIARE 3'!M324</f>
        <v>Juin</v>
      </c>
      <c r="AG332" s="91" t="str">
        <f>'EQUINE 3'!M324</f>
        <v>Juin</v>
      </c>
      <c r="AH332" s="91" t="str">
        <f>'CHIRURGIE 3'!M324</f>
        <v>Juin</v>
      </c>
      <c r="AI332" s="91" t="str">
        <f>'LEGISLATION 2'!L324</f>
        <v>Juin</v>
      </c>
      <c r="AJ332" s="91" t="str">
        <f>'HIDAOA 3'!M324</f>
        <v>Juin</v>
      </c>
      <c r="AK332" s="91" t="str">
        <f>'CLINIQUE 3'!T324</f>
        <v>Juin</v>
      </c>
    </row>
    <row r="333" spans="1:37">
      <c r="A333" s="146">
        <v>318</v>
      </c>
      <c r="B333" s="113" t="s">
        <v>2760</v>
      </c>
      <c r="C333" s="113" t="s">
        <v>2761</v>
      </c>
      <c r="D333" s="163">
        <f>'REPRODUCTION 3'!G325</f>
        <v>6.75</v>
      </c>
      <c r="E333" s="163">
        <f>'RUMINANTS 3'!G325</f>
        <v>7.5</v>
      </c>
      <c r="F333" s="163">
        <f>'TOXICOLOGIE 2'!F325</f>
        <v>0</v>
      </c>
      <c r="G333" s="163">
        <f>'INFECTIEUX 3'!G325</f>
        <v>1.5</v>
      </c>
      <c r="H333" s="163">
        <f>'AVIARE 3'!G325</f>
        <v>17.25</v>
      </c>
      <c r="I333" s="163">
        <f>'EQUINE 3'!G325</f>
        <v>7.5</v>
      </c>
      <c r="J333" s="163">
        <f>'CHIRURGIE 3'!G325</f>
        <v>15</v>
      </c>
      <c r="K333" s="163">
        <f>'LEGISLATION 2'!F325</f>
        <v>24</v>
      </c>
      <c r="L333" s="163">
        <f>'HIDAOA 3'!G325</f>
        <v>20.25</v>
      </c>
      <c r="M333" s="163">
        <f>'CLINIQUE 3'!N325</f>
        <v>0</v>
      </c>
      <c r="N333" s="148">
        <f t="shared" si="62"/>
        <v>99.75</v>
      </c>
      <c r="O333" s="148">
        <f t="shared" si="63"/>
        <v>3.5625</v>
      </c>
      <c r="P333" s="146" t="str">
        <f t="shared" si="64"/>
        <v>ajournee</v>
      </c>
      <c r="Q333" s="146" t="str">
        <f t="shared" si="65"/>
        <v>juin</v>
      </c>
      <c r="R333" s="146">
        <f t="shared" si="66"/>
        <v>1</v>
      </c>
      <c r="S333" s="146">
        <f t="shared" si="67"/>
        <v>1</v>
      </c>
      <c r="T333" s="146">
        <f t="shared" si="68"/>
        <v>1</v>
      </c>
      <c r="U333" s="146">
        <f t="shared" si="69"/>
        <v>1</v>
      </c>
      <c r="V333" s="146">
        <f t="shared" si="70"/>
        <v>0</v>
      </c>
      <c r="W333" s="146">
        <f t="shared" si="71"/>
        <v>1</v>
      </c>
      <c r="X333" s="146">
        <f t="shared" si="72"/>
        <v>0</v>
      </c>
      <c r="Y333" s="146">
        <f t="shared" si="73"/>
        <v>0</v>
      </c>
      <c r="Z333" s="146">
        <f t="shared" si="74"/>
        <v>0</v>
      </c>
      <c r="AA333" s="17">
        <f t="shared" si="75"/>
        <v>1</v>
      </c>
      <c r="AB333" s="91" t="str">
        <f>'REPRODUCTION 3'!M325</f>
        <v>Juin</v>
      </c>
      <c r="AC333" s="91" t="str">
        <f>'RUMINANTS 3'!M325</f>
        <v>Juin</v>
      </c>
      <c r="AD333" s="91" t="str">
        <f>'TOXICOLOGIE 2'!L325</f>
        <v>Juin</v>
      </c>
      <c r="AE333" s="91" t="str">
        <f>'INFECTIEUX 3'!M325</f>
        <v>Juin</v>
      </c>
      <c r="AF333" s="91" t="str">
        <f>'AVIARE 3'!M325</f>
        <v>Juin</v>
      </c>
      <c r="AG333" s="91" t="str">
        <f>'EQUINE 3'!M325</f>
        <v>Juin</v>
      </c>
      <c r="AH333" s="91" t="str">
        <f>'CHIRURGIE 3'!M325</f>
        <v>Juin</v>
      </c>
      <c r="AI333" s="91" t="str">
        <f>'LEGISLATION 2'!L325</f>
        <v>Juin</v>
      </c>
      <c r="AJ333" s="91" t="str">
        <f>'HIDAOA 3'!M325</f>
        <v>Juin</v>
      </c>
      <c r="AK333" s="91" t="str">
        <f>'CLINIQUE 3'!T325</f>
        <v>Juin</v>
      </c>
    </row>
    <row r="334" spans="1:37">
      <c r="A334" s="146">
        <v>319</v>
      </c>
      <c r="B334" s="113" t="s">
        <v>1865</v>
      </c>
      <c r="C334" s="113" t="s">
        <v>2762</v>
      </c>
      <c r="D334" s="163">
        <f>'REPRODUCTION 3'!G326</f>
        <v>18</v>
      </c>
      <c r="E334" s="163">
        <f>'RUMINANTS 3'!G326</f>
        <v>6</v>
      </c>
      <c r="F334" s="163">
        <f>'TOXICOLOGIE 2'!F326</f>
        <v>0</v>
      </c>
      <c r="G334" s="163">
        <f>'INFECTIEUX 3'!G326</f>
        <v>10.5</v>
      </c>
      <c r="H334" s="163">
        <f>'AVIARE 3'!G326</f>
        <v>19.5</v>
      </c>
      <c r="I334" s="163">
        <f>'EQUINE 3'!G326</f>
        <v>15</v>
      </c>
      <c r="J334" s="163">
        <f>'CHIRURGIE 3'!G326</f>
        <v>21</v>
      </c>
      <c r="K334" s="163">
        <f>'LEGISLATION 2'!F326</f>
        <v>20</v>
      </c>
      <c r="L334" s="163">
        <f>'HIDAOA 3'!G326</f>
        <v>21</v>
      </c>
      <c r="M334" s="163">
        <f>'CLINIQUE 3'!N326</f>
        <v>0</v>
      </c>
      <c r="N334" s="148">
        <f t="shared" si="62"/>
        <v>131</v>
      </c>
      <c r="O334" s="148">
        <f t="shared" si="63"/>
        <v>4.6785714285714288</v>
      </c>
      <c r="P334" s="146" t="str">
        <f t="shared" si="64"/>
        <v>ajournee</v>
      </c>
      <c r="Q334" s="146" t="str">
        <f t="shared" si="65"/>
        <v>juin</v>
      </c>
      <c r="R334" s="146">
        <f t="shared" si="66"/>
        <v>0</v>
      </c>
      <c r="S334" s="146">
        <f t="shared" si="67"/>
        <v>1</v>
      </c>
      <c r="T334" s="146">
        <f t="shared" si="68"/>
        <v>1</v>
      </c>
      <c r="U334" s="146">
        <f t="shared" si="69"/>
        <v>1</v>
      </c>
      <c r="V334" s="146">
        <f t="shared" si="70"/>
        <v>0</v>
      </c>
      <c r="W334" s="146">
        <f t="shared" si="71"/>
        <v>0</v>
      </c>
      <c r="X334" s="146">
        <f t="shared" si="72"/>
        <v>0</v>
      </c>
      <c r="Y334" s="146">
        <f t="shared" si="73"/>
        <v>0</v>
      </c>
      <c r="Z334" s="146">
        <f t="shared" si="74"/>
        <v>0</v>
      </c>
      <c r="AA334" s="17">
        <f t="shared" si="75"/>
        <v>1</v>
      </c>
      <c r="AB334" s="91" t="str">
        <f>'REPRODUCTION 3'!M326</f>
        <v>Juin</v>
      </c>
      <c r="AC334" s="91" t="str">
        <f>'RUMINANTS 3'!M326</f>
        <v>Juin</v>
      </c>
      <c r="AD334" s="91" t="str">
        <f>'TOXICOLOGIE 2'!L326</f>
        <v>Juin</v>
      </c>
      <c r="AE334" s="91" t="str">
        <f>'INFECTIEUX 3'!M326</f>
        <v>Juin</v>
      </c>
      <c r="AF334" s="91" t="str">
        <f>'AVIARE 3'!M326</f>
        <v>Juin</v>
      </c>
      <c r="AG334" s="91" t="str">
        <f>'EQUINE 3'!M326</f>
        <v>Juin</v>
      </c>
      <c r="AH334" s="91" t="str">
        <f>'CHIRURGIE 3'!M326</f>
        <v>Juin</v>
      </c>
      <c r="AI334" s="91" t="str">
        <f>'LEGISLATION 2'!L326</f>
        <v>Juin</v>
      </c>
      <c r="AJ334" s="91" t="str">
        <f>'HIDAOA 3'!M326</f>
        <v>Juin</v>
      </c>
      <c r="AK334" s="91" t="str">
        <f>'CLINIQUE 3'!T326</f>
        <v>Juin</v>
      </c>
    </row>
    <row r="335" spans="1:37">
      <c r="A335" s="146">
        <v>320</v>
      </c>
      <c r="B335" s="113" t="s">
        <v>2763</v>
      </c>
      <c r="C335" s="113" t="s">
        <v>2480</v>
      </c>
      <c r="D335" s="163">
        <f>'REPRODUCTION 3'!G327</f>
        <v>20.25</v>
      </c>
      <c r="E335" s="163">
        <f>'RUMINANTS 3'!G327</f>
        <v>6</v>
      </c>
      <c r="F335" s="163">
        <f>'TOXICOLOGIE 2'!F327</f>
        <v>0</v>
      </c>
      <c r="G335" s="163">
        <f>'INFECTIEUX 3'!G327</f>
        <v>1.875</v>
      </c>
      <c r="H335" s="163">
        <f>'AVIARE 3'!G327</f>
        <v>13.5</v>
      </c>
      <c r="I335" s="163">
        <f>'EQUINE 3'!G327</f>
        <v>6</v>
      </c>
      <c r="J335" s="163">
        <f>'CHIRURGIE 3'!G327</f>
        <v>18</v>
      </c>
      <c r="K335" s="163">
        <f>'LEGISLATION 2'!F327</f>
        <v>28</v>
      </c>
      <c r="L335" s="163">
        <f>'HIDAOA 3'!G327</f>
        <v>15</v>
      </c>
      <c r="M335" s="163">
        <f>'CLINIQUE 3'!N327</f>
        <v>0</v>
      </c>
      <c r="N335" s="148">
        <f t="shared" si="62"/>
        <v>108.625</v>
      </c>
      <c r="O335" s="148">
        <f t="shared" si="63"/>
        <v>3.8794642857142856</v>
      </c>
      <c r="P335" s="146" t="str">
        <f t="shared" si="64"/>
        <v>ajournee</v>
      </c>
      <c r="Q335" s="146" t="str">
        <f t="shared" si="65"/>
        <v>juin</v>
      </c>
      <c r="R335" s="146">
        <f t="shared" si="66"/>
        <v>0</v>
      </c>
      <c r="S335" s="146">
        <f t="shared" si="67"/>
        <v>1</v>
      </c>
      <c r="T335" s="146">
        <f t="shared" si="68"/>
        <v>1</v>
      </c>
      <c r="U335" s="146">
        <f t="shared" si="69"/>
        <v>1</v>
      </c>
      <c r="V335" s="146">
        <f t="shared" si="70"/>
        <v>1</v>
      </c>
      <c r="W335" s="146">
        <f t="shared" si="71"/>
        <v>1</v>
      </c>
      <c r="X335" s="146">
        <f t="shared" si="72"/>
        <v>0</v>
      </c>
      <c r="Y335" s="146">
        <f t="shared" si="73"/>
        <v>0</v>
      </c>
      <c r="Z335" s="146">
        <f t="shared" si="74"/>
        <v>0</v>
      </c>
      <c r="AA335" s="17">
        <f t="shared" si="75"/>
        <v>1</v>
      </c>
      <c r="AB335" s="91" t="str">
        <f>'REPRODUCTION 3'!M327</f>
        <v>Juin</v>
      </c>
      <c r="AC335" s="91" t="str">
        <f>'RUMINANTS 3'!M327</f>
        <v>Juin</v>
      </c>
      <c r="AD335" s="91" t="str">
        <f>'TOXICOLOGIE 2'!L327</f>
        <v>Juin</v>
      </c>
      <c r="AE335" s="91" t="str">
        <f>'INFECTIEUX 3'!M327</f>
        <v>Juin</v>
      </c>
      <c r="AF335" s="91" t="str">
        <f>'AVIARE 3'!M327</f>
        <v>Juin</v>
      </c>
      <c r="AG335" s="91" t="str">
        <f>'EQUINE 3'!M327</f>
        <v>Juin</v>
      </c>
      <c r="AH335" s="91" t="str">
        <f>'CHIRURGIE 3'!M327</f>
        <v>Juin</v>
      </c>
      <c r="AI335" s="91" t="str">
        <f>'LEGISLATION 2'!L327</f>
        <v>Juin</v>
      </c>
      <c r="AJ335" s="91" t="str">
        <f>'HIDAOA 3'!M327</f>
        <v>Juin</v>
      </c>
      <c r="AK335" s="91" t="str">
        <f>'CLINIQUE 3'!T327</f>
        <v>Juin</v>
      </c>
    </row>
    <row r="336" spans="1:37">
      <c r="A336" s="146">
        <v>321</v>
      </c>
      <c r="B336" s="113" t="s">
        <v>2764</v>
      </c>
      <c r="C336" s="113" t="s">
        <v>2449</v>
      </c>
      <c r="D336" s="163">
        <f>'REPRODUCTION 3'!G328</f>
        <v>11.25</v>
      </c>
      <c r="E336" s="163">
        <f>'RUMINANTS 3'!G328</f>
        <v>12</v>
      </c>
      <c r="F336" s="163">
        <f>'TOXICOLOGIE 2'!F328</f>
        <v>0</v>
      </c>
      <c r="G336" s="163">
        <f>'INFECTIEUX 3'!G328</f>
        <v>3.75</v>
      </c>
      <c r="H336" s="163">
        <f>'AVIARE 3'!G328</f>
        <v>18.75</v>
      </c>
      <c r="I336" s="163">
        <f>'EQUINE 3'!G328</f>
        <v>20.25</v>
      </c>
      <c r="J336" s="163">
        <f>'CHIRURGIE 3'!G328</f>
        <v>22.5</v>
      </c>
      <c r="K336" s="163">
        <f>'LEGISLATION 2'!F328</f>
        <v>32</v>
      </c>
      <c r="L336" s="163">
        <f>'HIDAOA 3'!G328</f>
        <v>16.5</v>
      </c>
      <c r="M336" s="163">
        <f>'CLINIQUE 3'!N328</f>
        <v>0</v>
      </c>
      <c r="N336" s="148">
        <f t="shared" si="62"/>
        <v>137</v>
      </c>
      <c r="O336" s="148">
        <f t="shared" si="63"/>
        <v>4.8928571428571432</v>
      </c>
      <c r="P336" s="146" t="str">
        <f t="shared" si="64"/>
        <v>ajournee</v>
      </c>
      <c r="Q336" s="146" t="str">
        <f t="shared" si="65"/>
        <v>juin</v>
      </c>
      <c r="R336" s="146">
        <f t="shared" si="66"/>
        <v>1</v>
      </c>
      <c r="S336" s="146">
        <f t="shared" si="67"/>
        <v>1</v>
      </c>
      <c r="T336" s="146">
        <f t="shared" si="68"/>
        <v>1</v>
      </c>
      <c r="U336" s="146">
        <f t="shared" si="69"/>
        <v>1</v>
      </c>
      <c r="V336" s="146">
        <f t="shared" si="70"/>
        <v>0</v>
      </c>
      <c r="W336" s="146">
        <f t="shared" si="71"/>
        <v>0</v>
      </c>
      <c r="X336" s="146">
        <f t="shared" si="72"/>
        <v>0</v>
      </c>
      <c r="Y336" s="146">
        <f t="shared" si="73"/>
        <v>0</v>
      </c>
      <c r="Z336" s="146">
        <f t="shared" si="74"/>
        <v>0</v>
      </c>
      <c r="AA336" s="17">
        <f t="shared" si="75"/>
        <v>1</v>
      </c>
      <c r="AB336" s="91" t="str">
        <f>'REPRODUCTION 3'!M328</f>
        <v>Juin</v>
      </c>
      <c r="AC336" s="91" t="str">
        <f>'RUMINANTS 3'!M328</f>
        <v>Juin</v>
      </c>
      <c r="AD336" s="91" t="str">
        <f>'TOXICOLOGIE 2'!L328</f>
        <v>Juin</v>
      </c>
      <c r="AE336" s="91" t="str">
        <f>'INFECTIEUX 3'!M328</f>
        <v>Juin</v>
      </c>
      <c r="AF336" s="91" t="str">
        <f>'AVIARE 3'!M328</f>
        <v>Juin</v>
      </c>
      <c r="AG336" s="91" t="str">
        <f>'EQUINE 3'!M328</f>
        <v>Juin</v>
      </c>
      <c r="AH336" s="91" t="str">
        <f>'CHIRURGIE 3'!M328</f>
        <v>Juin</v>
      </c>
      <c r="AI336" s="91" t="str">
        <f>'LEGISLATION 2'!L328</f>
        <v>Juin</v>
      </c>
      <c r="AJ336" s="91" t="str">
        <f>'HIDAOA 3'!M328</f>
        <v>Juin</v>
      </c>
      <c r="AK336" s="91" t="str">
        <f>'CLINIQUE 3'!T328</f>
        <v>Juin</v>
      </c>
    </row>
    <row r="337" spans="1:37">
      <c r="A337" s="146">
        <v>322</v>
      </c>
      <c r="B337" s="113" t="s">
        <v>2765</v>
      </c>
      <c r="C337" s="113" t="s">
        <v>2766</v>
      </c>
      <c r="D337" s="163">
        <f>'REPRODUCTION 3'!G329</f>
        <v>13.5</v>
      </c>
      <c r="E337" s="163">
        <f>'RUMINANTS 3'!G329</f>
        <v>12.75</v>
      </c>
      <c r="F337" s="163">
        <f>'TOXICOLOGIE 2'!F329</f>
        <v>0</v>
      </c>
      <c r="G337" s="163">
        <f>'INFECTIEUX 3'!G329</f>
        <v>3</v>
      </c>
      <c r="H337" s="163">
        <f>'AVIARE 3'!G329</f>
        <v>14.25</v>
      </c>
      <c r="I337" s="163">
        <f>'EQUINE 3'!G329</f>
        <v>12</v>
      </c>
      <c r="J337" s="163">
        <f>'CHIRURGIE 3'!G329</f>
        <v>18</v>
      </c>
      <c r="K337" s="163">
        <f>'LEGISLATION 2'!F329</f>
        <v>34</v>
      </c>
      <c r="L337" s="163">
        <f>'HIDAOA 3'!G329</f>
        <v>14.25</v>
      </c>
      <c r="M337" s="163">
        <f>'CLINIQUE 3'!N329</f>
        <v>0</v>
      </c>
      <c r="N337" s="148">
        <f t="shared" ref="N337:N400" si="76">SUM(D337:M337)</f>
        <v>121.75</v>
      </c>
      <c r="O337" s="148">
        <f t="shared" ref="O337:O400" si="77">N337/28</f>
        <v>4.3482142857142856</v>
      </c>
      <c r="P337" s="146" t="str">
        <f t="shared" ref="P337:P400" si="78">IF(OR(D337="exclus",E337="exclus",F337="exclus",G337="exclus",H337="exclus",I337="exclus",J337="exclus",K337="exclus",L337="exclus",M337="exclus"),"exclus",IF(AND(SUM(R337:AA337)=0,ROUND(O337,3)&gt;=10),"admis","ajournee"))</f>
        <v>ajournee</v>
      </c>
      <c r="Q337" s="146" t="str">
        <f t="shared" ref="Q337:Q400" si="79">IF(COUNTIF(AB337:AK337,"=Rattrapage")&gt;0,"Rattrapage",IF(COUNTIF(AB337:AK337,"=Synthèse")&gt;0,"Synthèse","juin"))</f>
        <v>juin</v>
      </c>
      <c r="R337" s="146">
        <f t="shared" ref="R337:R400" si="80">IF(D337&lt;15,1,0)</f>
        <v>1</v>
      </c>
      <c r="S337" s="146">
        <f t="shared" ref="S337:S400" si="81">IF(E337&lt;15,1,0)</f>
        <v>1</v>
      </c>
      <c r="T337" s="146">
        <f t="shared" ref="T337:T400" si="82">IF(F337&lt;10,1,0)</f>
        <v>1</v>
      </c>
      <c r="U337" s="146">
        <f t="shared" ref="U337:U400" si="83">IF(G337&lt;15,1,0)</f>
        <v>1</v>
      </c>
      <c r="V337" s="146">
        <f t="shared" ref="V337:V400" si="84">IF(H337&lt;15,1,0)</f>
        <v>1</v>
      </c>
      <c r="W337" s="146">
        <f t="shared" ref="W337:W400" si="85">IF(I337&lt;15,1,0)</f>
        <v>1</v>
      </c>
      <c r="X337" s="146">
        <f t="shared" ref="X337:X400" si="86">IF(J337&lt;15,1,0)</f>
        <v>0</v>
      </c>
      <c r="Y337" s="146">
        <f t="shared" ref="Y337:Y400" si="87">IF(K337&lt;10,1,0)</f>
        <v>0</v>
      </c>
      <c r="Z337" s="146">
        <f t="shared" ref="Z337:Z400" si="88">IF(L337&lt;15,1,0)</f>
        <v>1</v>
      </c>
      <c r="AA337" s="17">
        <f t="shared" ref="AA337:AA400" si="89">IF(M337&lt;15,1,0)</f>
        <v>1</v>
      </c>
      <c r="AB337" s="91" t="str">
        <f>'REPRODUCTION 3'!M329</f>
        <v>Juin</v>
      </c>
      <c r="AC337" s="91" t="str">
        <f>'RUMINANTS 3'!M329</f>
        <v>Juin</v>
      </c>
      <c r="AD337" s="91" t="str">
        <f>'TOXICOLOGIE 2'!L329</f>
        <v>Juin</v>
      </c>
      <c r="AE337" s="91" t="str">
        <f>'INFECTIEUX 3'!M329</f>
        <v>Juin</v>
      </c>
      <c r="AF337" s="91" t="str">
        <f>'AVIARE 3'!M329</f>
        <v>Juin</v>
      </c>
      <c r="AG337" s="91" t="str">
        <f>'EQUINE 3'!M329</f>
        <v>Juin</v>
      </c>
      <c r="AH337" s="91" t="str">
        <f>'CHIRURGIE 3'!M329</f>
        <v>Juin</v>
      </c>
      <c r="AI337" s="91" t="str">
        <f>'LEGISLATION 2'!L329</f>
        <v>Juin</v>
      </c>
      <c r="AJ337" s="91" t="str">
        <f>'HIDAOA 3'!M329</f>
        <v>Juin</v>
      </c>
      <c r="AK337" s="91" t="str">
        <f>'CLINIQUE 3'!T329</f>
        <v>Juin</v>
      </c>
    </row>
    <row r="338" spans="1:37">
      <c r="A338" s="146">
        <v>323</v>
      </c>
      <c r="B338" s="113" t="s">
        <v>1879</v>
      </c>
      <c r="C338" s="113" t="s">
        <v>2767</v>
      </c>
      <c r="D338" s="163">
        <f>'REPRODUCTION 3'!G330</f>
        <v>8.25</v>
      </c>
      <c r="E338" s="163">
        <f>'RUMINANTS 3'!G330</f>
        <v>9</v>
      </c>
      <c r="F338" s="163">
        <f>'TOXICOLOGIE 2'!F330</f>
        <v>0</v>
      </c>
      <c r="G338" s="163">
        <f>'INFECTIEUX 3'!G330</f>
        <v>4.5</v>
      </c>
      <c r="H338" s="163">
        <f>'AVIARE 3'!G330</f>
        <v>16.5</v>
      </c>
      <c r="I338" s="163">
        <f>'EQUINE 3'!G330</f>
        <v>15</v>
      </c>
      <c r="J338" s="163">
        <f>'CHIRURGIE 3'!G330</f>
        <v>12</v>
      </c>
      <c r="K338" s="163">
        <f>'LEGISLATION 2'!F330</f>
        <v>28</v>
      </c>
      <c r="L338" s="163">
        <f>'HIDAOA 3'!G330</f>
        <v>20.25</v>
      </c>
      <c r="M338" s="163">
        <f>'CLINIQUE 3'!N330</f>
        <v>0</v>
      </c>
      <c r="N338" s="148">
        <f t="shared" si="76"/>
        <v>113.5</v>
      </c>
      <c r="O338" s="148">
        <f t="shared" si="77"/>
        <v>4.0535714285714288</v>
      </c>
      <c r="P338" s="146" t="str">
        <f t="shared" si="78"/>
        <v>ajournee</v>
      </c>
      <c r="Q338" s="146" t="str">
        <f t="shared" si="79"/>
        <v>juin</v>
      </c>
      <c r="R338" s="146">
        <f t="shared" si="80"/>
        <v>1</v>
      </c>
      <c r="S338" s="146">
        <f t="shared" si="81"/>
        <v>1</v>
      </c>
      <c r="T338" s="146">
        <f t="shared" si="82"/>
        <v>1</v>
      </c>
      <c r="U338" s="146">
        <f t="shared" si="83"/>
        <v>1</v>
      </c>
      <c r="V338" s="146">
        <f t="shared" si="84"/>
        <v>0</v>
      </c>
      <c r="W338" s="146">
        <f t="shared" si="85"/>
        <v>0</v>
      </c>
      <c r="X338" s="146">
        <f t="shared" si="86"/>
        <v>1</v>
      </c>
      <c r="Y338" s="146">
        <f t="shared" si="87"/>
        <v>0</v>
      </c>
      <c r="Z338" s="146">
        <f t="shared" si="88"/>
        <v>0</v>
      </c>
      <c r="AA338" s="17">
        <f t="shared" si="89"/>
        <v>1</v>
      </c>
      <c r="AB338" s="91" t="str">
        <f>'REPRODUCTION 3'!M330</f>
        <v>Juin</v>
      </c>
      <c r="AC338" s="91" t="str">
        <f>'RUMINANTS 3'!M330</f>
        <v>Juin</v>
      </c>
      <c r="AD338" s="91" t="str">
        <f>'TOXICOLOGIE 2'!L330</f>
        <v>Juin</v>
      </c>
      <c r="AE338" s="91" t="str">
        <f>'INFECTIEUX 3'!M330</f>
        <v>Juin</v>
      </c>
      <c r="AF338" s="91" t="str">
        <f>'AVIARE 3'!M330</f>
        <v>Juin</v>
      </c>
      <c r="AG338" s="91" t="str">
        <f>'EQUINE 3'!M330</f>
        <v>Juin</v>
      </c>
      <c r="AH338" s="91" t="str">
        <f>'CHIRURGIE 3'!M330</f>
        <v>Juin</v>
      </c>
      <c r="AI338" s="91" t="str">
        <f>'LEGISLATION 2'!L330</f>
        <v>Juin</v>
      </c>
      <c r="AJ338" s="91" t="str">
        <f>'HIDAOA 3'!M330</f>
        <v>Juin</v>
      </c>
      <c r="AK338" s="91" t="str">
        <f>'CLINIQUE 3'!T330</f>
        <v>Juin</v>
      </c>
    </row>
    <row r="339" spans="1:37">
      <c r="A339" s="146">
        <v>324</v>
      </c>
      <c r="B339" s="113" t="s">
        <v>2768</v>
      </c>
      <c r="C339" s="113" t="s">
        <v>2769</v>
      </c>
      <c r="D339" s="163">
        <f>'REPRODUCTION 3'!G331</f>
        <v>2.25</v>
      </c>
      <c r="E339" s="163">
        <f>'RUMINANTS 3'!G331</f>
        <v>6</v>
      </c>
      <c r="F339" s="163">
        <f>'TOXICOLOGIE 2'!F331</f>
        <v>0</v>
      </c>
      <c r="G339" s="163">
        <f>'INFECTIEUX 3'!G331</f>
        <v>1.875</v>
      </c>
      <c r="H339" s="163">
        <f>'AVIARE 3'!G331</f>
        <v>20.25</v>
      </c>
      <c r="I339" s="163">
        <f>'EQUINE 3'!G331</f>
        <v>6</v>
      </c>
      <c r="J339" s="163">
        <f>'CHIRURGIE 3'!G331</f>
        <v>12</v>
      </c>
      <c r="K339" s="163">
        <f>'LEGISLATION 2'!F331</f>
        <v>26</v>
      </c>
      <c r="L339" s="163">
        <f>'HIDAOA 3'!G331</f>
        <v>9.75</v>
      </c>
      <c r="M339" s="163">
        <f>'CLINIQUE 3'!N331</f>
        <v>0</v>
      </c>
      <c r="N339" s="148">
        <f t="shared" si="76"/>
        <v>84.125</v>
      </c>
      <c r="O339" s="148">
        <f t="shared" si="77"/>
        <v>3.0044642857142856</v>
      </c>
      <c r="P339" s="146" t="str">
        <f t="shared" si="78"/>
        <v>ajournee</v>
      </c>
      <c r="Q339" s="146" t="str">
        <f t="shared" si="79"/>
        <v>juin</v>
      </c>
      <c r="R339" s="146">
        <f t="shared" si="80"/>
        <v>1</v>
      </c>
      <c r="S339" s="146">
        <f t="shared" si="81"/>
        <v>1</v>
      </c>
      <c r="T339" s="146">
        <f t="shared" si="82"/>
        <v>1</v>
      </c>
      <c r="U339" s="146">
        <f t="shared" si="83"/>
        <v>1</v>
      </c>
      <c r="V339" s="146">
        <f t="shared" si="84"/>
        <v>0</v>
      </c>
      <c r="W339" s="146">
        <f t="shared" si="85"/>
        <v>1</v>
      </c>
      <c r="X339" s="146">
        <f t="shared" si="86"/>
        <v>1</v>
      </c>
      <c r="Y339" s="146">
        <f t="shared" si="87"/>
        <v>0</v>
      </c>
      <c r="Z339" s="146">
        <f t="shared" si="88"/>
        <v>1</v>
      </c>
      <c r="AA339" s="17">
        <f t="shared" si="89"/>
        <v>1</v>
      </c>
      <c r="AB339" s="91" t="str">
        <f>'REPRODUCTION 3'!M331</f>
        <v>Juin</v>
      </c>
      <c r="AC339" s="91" t="str">
        <f>'RUMINANTS 3'!M331</f>
        <v>Juin</v>
      </c>
      <c r="AD339" s="91" t="str">
        <f>'TOXICOLOGIE 2'!L331</f>
        <v>Juin</v>
      </c>
      <c r="AE339" s="91" t="str">
        <f>'INFECTIEUX 3'!M331</f>
        <v>Juin</v>
      </c>
      <c r="AF339" s="91" t="str">
        <f>'AVIARE 3'!M331</f>
        <v>Juin</v>
      </c>
      <c r="AG339" s="91" t="str">
        <f>'EQUINE 3'!M331</f>
        <v>Juin</v>
      </c>
      <c r="AH339" s="91" t="str">
        <f>'CHIRURGIE 3'!M331</f>
        <v>Juin</v>
      </c>
      <c r="AI339" s="91" t="str">
        <f>'LEGISLATION 2'!L331</f>
        <v>Juin</v>
      </c>
      <c r="AJ339" s="91" t="str">
        <f>'HIDAOA 3'!M331</f>
        <v>Juin</v>
      </c>
      <c r="AK339" s="91" t="str">
        <f>'CLINIQUE 3'!T331</f>
        <v>Juin</v>
      </c>
    </row>
    <row r="340" spans="1:37">
      <c r="A340" s="146">
        <v>325</v>
      </c>
      <c r="B340" s="113" t="s">
        <v>1883</v>
      </c>
      <c r="C340" s="113" t="s">
        <v>2470</v>
      </c>
      <c r="D340" s="163">
        <f>'REPRODUCTION 3'!G332</f>
        <v>1.5</v>
      </c>
      <c r="E340" s="163">
        <f>'RUMINANTS 3'!G332</f>
        <v>3.75</v>
      </c>
      <c r="F340" s="163">
        <f>'TOXICOLOGIE 2'!F332</f>
        <v>0</v>
      </c>
      <c r="G340" s="163">
        <f>'INFECTIEUX 3'!G332</f>
        <v>1.875</v>
      </c>
      <c r="H340" s="163">
        <f>'AVIARE 3'!G332</f>
        <v>16.5</v>
      </c>
      <c r="I340" s="163">
        <f>'EQUINE 3'!G332</f>
        <v>5.25</v>
      </c>
      <c r="J340" s="163">
        <f>'CHIRURGIE 3'!G332</f>
        <v>15</v>
      </c>
      <c r="K340" s="163">
        <f>'LEGISLATION 2'!F332</f>
        <v>10</v>
      </c>
      <c r="L340" s="163">
        <f>'HIDAOA 3'!G332</f>
        <v>9.75</v>
      </c>
      <c r="M340" s="163">
        <f>'CLINIQUE 3'!N332</f>
        <v>0</v>
      </c>
      <c r="N340" s="148">
        <f t="shared" si="76"/>
        <v>63.625</v>
      </c>
      <c r="O340" s="148">
        <f t="shared" si="77"/>
        <v>2.2723214285714284</v>
      </c>
      <c r="P340" s="146" t="str">
        <f t="shared" si="78"/>
        <v>ajournee</v>
      </c>
      <c r="Q340" s="146" t="str">
        <f t="shared" si="79"/>
        <v>juin</v>
      </c>
      <c r="R340" s="146">
        <f t="shared" si="80"/>
        <v>1</v>
      </c>
      <c r="S340" s="146">
        <f t="shared" si="81"/>
        <v>1</v>
      </c>
      <c r="T340" s="146">
        <f t="shared" si="82"/>
        <v>1</v>
      </c>
      <c r="U340" s="146">
        <f t="shared" si="83"/>
        <v>1</v>
      </c>
      <c r="V340" s="146">
        <f t="shared" si="84"/>
        <v>0</v>
      </c>
      <c r="W340" s="146">
        <f t="shared" si="85"/>
        <v>1</v>
      </c>
      <c r="X340" s="146">
        <f t="shared" si="86"/>
        <v>0</v>
      </c>
      <c r="Y340" s="146">
        <f t="shared" si="87"/>
        <v>0</v>
      </c>
      <c r="Z340" s="146">
        <f t="shared" si="88"/>
        <v>1</v>
      </c>
      <c r="AA340" s="17">
        <f t="shared" si="89"/>
        <v>1</v>
      </c>
      <c r="AB340" s="91" t="str">
        <f>'REPRODUCTION 3'!M332</f>
        <v>Juin</v>
      </c>
      <c r="AC340" s="91" t="str">
        <f>'RUMINANTS 3'!M332</f>
        <v>Juin</v>
      </c>
      <c r="AD340" s="91" t="str">
        <f>'TOXICOLOGIE 2'!L332</f>
        <v>Juin</v>
      </c>
      <c r="AE340" s="91" t="str">
        <f>'INFECTIEUX 3'!M332</f>
        <v>Juin</v>
      </c>
      <c r="AF340" s="91" t="str">
        <f>'AVIARE 3'!M332</f>
        <v>Juin</v>
      </c>
      <c r="AG340" s="91" t="str">
        <f>'EQUINE 3'!M332</f>
        <v>Juin</v>
      </c>
      <c r="AH340" s="91" t="str">
        <f>'CHIRURGIE 3'!M332</f>
        <v>Juin</v>
      </c>
      <c r="AI340" s="91" t="str">
        <f>'LEGISLATION 2'!L332</f>
        <v>Juin</v>
      </c>
      <c r="AJ340" s="91" t="str">
        <f>'HIDAOA 3'!M332</f>
        <v>Juin</v>
      </c>
      <c r="AK340" s="91" t="str">
        <f>'CLINIQUE 3'!T332</f>
        <v>Juin</v>
      </c>
    </row>
    <row r="341" spans="1:37">
      <c r="A341" s="146">
        <v>326</v>
      </c>
      <c r="B341" s="113" t="s">
        <v>2770</v>
      </c>
      <c r="C341" s="113" t="s">
        <v>2771</v>
      </c>
      <c r="D341" s="163">
        <f>'REPRODUCTION 3'!G333</f>
        <v>12</v>
      </c>
      <c r="E341" s="163">
        <f>'RUMINANTS 3'!G333</f>
        <v>7.5</v>
      </c>
      <c r="F341" s="163">
        <f>'TOXICOLOGIE 2'!F333</f>
        <v>0</v>
      </c>
      <c r="G341" s="163">
        <f>'INFECTIEUX 3'!G333</f>
        <v>5.25</v>
      </c>
      <c r="H341" s="163">
        <f>'AVIARE 3'!G333</f>
        <v>15.75</v>
      </c>
      <c r="I341" s="163">
        <f>'EQUINE 3'!G333</f>
        <v>10.5</v>
      </c>
      <c r="J341" s="163">
        <f>'CHIRURGIE 3'!G333</f>
        <v>18</v>
      </c>
      <c r="K341" s="163">
        <f>'LEGISLATION 2'!F333</f>
        <v>20</v>
      </c>
      <c r="L341" s="163">
        <f>'HIDAOA 3'!G333</f>
        <v>13.5</v>
      </c>
      <c r="M341" s="163">
        <f>'CLINIQUE 3'!N333</f>
        <v>0</v>
      </c>
      <c r="N341" s="148">
        <f t="shared" si="76"/>
        <v>102.5</v>
      </c>
      <c r="O341" s="148">
        <f t="shared" si="77"/>
        <v>3.6607142857142856</v>
      </c>
      <c r="P341" s="146" t="str">
        <f t="shared" si="78"/>
        <v>ajournee</v>
      </c>
      <c r="Q341" s="146" t="str">
        <f t="shared" si="79"/>
        <v>juin</v>
      </c>
      <c r="R341" s="146">
        <f t="shared" si="80"/>
        <v>1</v>
      </c>
      <c r="S341" s="146">
        <f t="shared" si="81"/>
        <v>1</v>
      </c>
      <c r="T341" s="146">
        <f t="shared" si="82"/>
        <v>1</v>
      </c>
      <c r="U341" s="146">
        <f t="shared" si="83"/>
        <v>1</v>
      </c>
      <c r="V341" s="146">
        <f t="shared" si="84"/>
        <v>0</v>
      </c>
      <c r="W341" s="146">
        <f t="shared" si="85"/>
        <v>1</v>
      </c>
      <c r="X341" s="146">
        <f t="shared" si="86"/>
        <v>0</v>
      </c>
      <c r="Y341" s="146">
        <f t="shared" si="87"/>
        <v>0</v>
      </c>
      <c r="Z341" s="146">
        <f t="shared" si="88"/>
        <v>1</v>
      </c>
      <c r="AA341" s="17">
        <f t="shared" si="89"/>
        <v>1</v>
      </c>
      <c r="AB341" s="91" t="str">
        <f>'REPRODUCTION 3'!M333</f>
        <v>Juin</v>
      </c>
      <c r="AC341" s="91" t="str">
        <f>'RUMINANTS 3'!M333</f>
        <v>Juin</v>
      </c>
      <c r="AD341" s="91" t="str">
        <f>'TOXICOLOGIE 2'!L333</f>
        <v>Juin</v>
      </c>
      <c r="AE341" s="91" t="str">
        <f>'INFECTIEUX 3'!M333</f>
        <v>Juin</v>
      </c>
      <c r="AF341" s="91" t="str">
        <f>'AVIARE 3'!M333</f>
        <v>Juin</v>
      </c>
      <c r="AG341" s="91" t="str">
        <f>'EQUINE 3'!M333</f>
        <v>Juin</v>
      </c>
      <c r="AH341" s="91" t="str">
        <f>'CHIRURGIE 3'!M333</f>
        <v>Juin</v>
      </c>
      <c r="AI341" s="91" t="str">
        <f>'LEGISLATION 2'!L333</f>
        <v>Juin</v>
      </c>
      <c r="AJ341" s="91" t="str">
        <f>'HIDAOA 3'!M333</f>
        <v>Juin</v>
      </c>
      <c r="AK341" s="91" t="str">
        <f>'CLINIQUE 3'!T333</f>
        <v>Juin</v>
      </c>
    </row>
    <row r="342" spans="1:37">
      <c r="A342" s="146">
        <v>327</v>
      </c>
      <c r="B342" s="113" t="s">
        <v>2772</v>
      </c>
      <c r="C342" s="113" t="s">
        <v>2567</v>
      </c>
      <c r="D342" s="163">
        <f>'REPRODUCTION 3'!G334</f>
        <v>10.5</v>
      </c>
      <c r="E342" s="163">
        <f>'RUMINANTS 3'!G334</f>
        <v>10.5</v>
      </c>
      <c r="F342" s="163">
        <f>'TOXICOLOGIE 2'!F334</f>
        <v>0</v>
      </c>
      <c r="G342" s="163">
        <f>'INFECTIEUX 3'!G334</f>
        <v>9</v>
      </c>
      <c r="H342" s="163">
        <f>'AVIARE 3'!G334</f>
        <v>14.25</v>
      </c>
      <c r="I342" s="163">
        <f>'EQUINE 3'!G334</f>
        <v>15</v>
      </c>
      <c r="J342" s="163">
        <f>'CHIRURGIE 3'!G334</f>
        <v>22.5</v>
      </c>
      <c r="K342" s="163">
        <f>'LEGISLATION 2'!F334</f>
        <v>34</v>
      </c>
      <c r="L342" s="163">
        <f>'HIDAOA 3'!G334</f>
        <v>18</v>
      </c>
      <c r="M342" s="163">
        <f>'CLINIQUE 3'!N334</f>
        <v>0</v>
      </c>
      <c r="N342" s="148">
        <f t="shared" si="76"/>
        <v>133.75</v>
      </c>
      <c r="O342" s="148">
        <f t="shared" si="77"/>
        <v>4.7767857142857144</v>
      </c>
      <c r="P342" s="146" t="str">
        <f t="shared" si="78"/>
        <v>ajournee</v>
      </c>
      <c r="Q342" s="146" t="str">
        <f t="shared" si="79"/>
        <v>juin</v>
      </c>
      <c r="R342" s="146">
        <f t="shared" si="80"/>
        <v>1</v>
      </c>
      <c r="S342" s="146">
        <f t="shared" si="81"/>
        <v>1</v>
      </c>
      <c r="T342" s="146">
        <f t="shared" si="82"/>
        <v>1</v>
      </c>
      <c r="U342" s="146">
        <f t="shared" si="83"/>
        <v>1</v>
      </c>
      <c r="V342" s="146">
        <f t="shared" si="84"/>
        <v>1</v>
      </c>
      <c r="W342" s="146">
        <f t="shared" si="85"/>
        <v>0</v>
      </c>
      <c r="X342" s="146">
        <f t="shared" si="86"/>
        <v>0</v>
      </c>
      <c r="Y342" s="146">
        <f t="shared" si="87"/>
        <v>0</v>
      </c>
      <c r="Z342" s="146">
        <f t="shared" si="88"/>
        <v>0</v>
      </c>
      <c r="AA342" s="17">
        <f t="shared" si="89"/>
        <v>1</v>
      </c>
      <c r="AB342" s="91" t="str">
        <f>'REPRODUCTION 3'!M334</f>
        <v>Juin</v>
      </c>
      <c r="AC342" s="91" t="str">
        <f>'RUMINANTS 3'!M334</f>
        <v>Juin</v>
      </c>
      <c r="AD342" s="91" t="str">
        <f>'TOXICOLOGIE 2'!L334</f>
        <v>Juin</v>
      </c>
      <c r="AE342" s="91" t="str">
        <f>'INFECTIEUX 3'!M334</f>
        <v>Juin</v>
      </c>
      <c r="AF342" s="91" t="str">
        <f>'AVIARE 3'!M334</f>
        <v>Juin</v>
      </c>
      <c r="AG342" s="91" t="str">
        <f>'EQUINE 3'!M334</f>
        <v>Juin</v>
      </c>
      <c r="AH342" s="91" t="str">
        <f>'CHIRURGIE 3'!M334</f>
        <v>Juin</v>
      </c>
      <c r="AI342" s="91" t="str">
        <f>'LEGISLATION 2'!L334</f>
        <v>Juin</v>
      </c>
      <c r="AJ342" s="91" t="str">
        <f>'HIDAOA 3'!M334</f>
        <v>Juin</v>
      </c>
      <c r="AK342" s="91" t="str">
        <f>'CLINIQUE 3'!T334</f>
        <v>Juin</v>
      </c>
    </row>
    <row r="343" spans="1:37">
      <c r="A343" s="146">
        <v>328</v>
      </c>
      <c r="B343" s="113" t="s">
        <v>2773</v>
      </c>
      <c r="C343" s="113" t="s">
        <v>2643</v>
      </c>
      <c r="D343" s="163">
        <f>'REPRODUCTION 3'!G335</f>
        <v>12</v>
      </c>
      <c r="E343" s="163">
        <f>'RUMINANTS 3'!G335</f>
        <v>5.25</v>
      </c>
      <c r="F343" s="163">
        <f>'TOXICOLOGIE 2'!F335</f>
        <v>0</v>
      </c>
      <c r="G343" s="163">
        <f>'INFECTIEUX 3'!G335</f>
        <v>7.5</v>
      </c>
      <c r="H343" s="163">
        <f>'AVIARE 3'!G335</f>
        <v>17.25</v>
      </c>
      <c r="I343" s="163">
        <f>'EQUINE 3'!G335</f>
        <v>13.5</v>
      </c>
      <c r="J343" s="163">
        <f>'CHIRURGIE 3'!G335</f>
        <v>25.5</v>
      </c>
      <c r="K343" s="163">
        <f>'LEGISLATION 2'!F335</f>
        <v>12</v>
      </c>
      <c r="L343" s="163">
        <f>'HIDAOA 3'!G335</f>
        <v>10.5</v>
      </c>
      <c r="M343" s="163">
        <f>'CLINIQUE 3'!N335</f>
        <v>0</v>
      </c>
      <c r="N343" s="148">
        <f t="shared" si="76"/>
        <v>103.5</v>
      </c>
      <c r="O343" s="148">
        <f t="shared" si="77"/>
        <v>3.6964285714285716</v>
      </c>
      <c r="P343" s="146" t="str">
        <f t="shared" si="78"/>
        <v>ajournee</v>
      </c>
      <c r="Q343" s="146" t="str">
        <f t="shared" si="79"/>
        <v>juin</v>
      </c>
      <c r="R343" s="146">
        <f t="shared" si="80"/>
        <v>1</v>
      </c>
      <c r="S343" s="146">
        <f t="shared" si="81"/>
        <v>1</v>
      </c>
      <c r="T343" s="146">
        <f t="shared" si="82"/>
        <v>1</v>
      </c>
      <c r="U343" s="146">
        <f t="shared" si="83"/>
        <v>1</v>
      </c>
      <c r="V343" s="146">
        <f t="shared" si="84"/>
        <v>0</v>
      </c>
      <c r="W343" s="146">
        <f t="shared" si="85"/>
        <v>1</v>
      </c>
      <c r="X343" s="146">
        <f t="shared" si="86"/>
        <v>0</v>
      </c>
      <c r="Y343" s="146">
        <f t="shared" si="87"/>
        <v>0</v>
      </c>
      <c r="Z343" s="146">
        <f t="shared" si="88"/>
        <v>1</v>
      </c>
      <c r="AA343" s="17">
        <f t="shared" si="89"/>
        <v>1</v>
      </c>
      <c r="AB343" s="91" t="str">
        <f>'REPRODUCTION 3'!M335</f>
        <v>Juin</v>
      </c>
      <c r="AC343" s="91" t="str">
        <f>'RUMINANTS 3'!M335</f>
        <v>Juin</v>
      </c>
      <c r="AD343" s="91" t="str">
        <f>'TOXICOLOGIE 2'!L335</f>
        <v>Juin</v>
      </c>
      <c r="AE343" s="91" t="str">
        <f>'INFECTIEUX 3'!M335</f>
        <v>Juin</v>
      </c>
      <c r="AF343" s="91" t="str">
        <f>'AVIARE 3'!M335</f>
        <v>Juin</v>
      </c>
      <c r="AG343" s="91" t="str">
        <f>'EQUINE 3'!M335</f>
        <v>Juin</v>
      </c>
      <c r="AH343" s="91" t="str">
        <f>'CHIRURGIE 3'!M335</f>
        <v>Juin</v>
      </c>
      <c r="AI343" s="91" t="str">
        <f>'LEGISLATION 2'!L335</f>
        <v>Juin</v>
      </c>
      <c r="AJ343" s="91" t="str">
        <f>'HIDAOA 3'!M335</f>
        <v>Juin</v>
      </c>
      <c r="AK343" s="91" t="str">
        <f>'CLINIQUE 3'!T335</f>
        <v>Juin</v>
      </c>
    </row>
    <row r="344" spans="1:37">
      <c r="A344" s="146">
        <v>329</v>
      </c>
      <c r="B344" s="113" t="s">
        <v>2774</v>
      </c>
      <c r="C344" s="113" t="s">
        <v>2613</v>
      </c>
      <c r="D344" s="163">
        <f>'REPRODUCTION 3'!G336</f>
        <v>5.25</v>
      </c>
      <c r="E344" s="163">
        <f>'RUMINANTS 3'!G336</f>
        <v>9.75</v>
      </c>
      <c r="F344" s="163">
        <f>'TOXICOLOGIE 2'!F336</f>
        <v>0</v>
      </c>
      <c r="G344" s="163">
        <f>'INFECTIEUX 3'!G336</f>
        <v>3</v>
      </c>
      <c r="H344" s="163">
        <f>'AVIARE 3'!G336</f>
        <v>15</v>
      </c>
      <c r="I344" s="163">
        <f>'EQUINE 3'!G336</f>
        <v>8.25</v>
      </c>
      <c r="J344" s="163">
        <f>'CHIRURGIE 3'!G336</f>
        <v>18</v>
      </c>
      <c r="K344" s="163">
        <f>'LEGISLATION 2'!F336</f>
        <v>24</v>
      </c>
      <c r="L344" s="163">
        <f>'HIDAOA 3'!G336</f>
        <v>17.25</v>
      </c>
      <c r="M344" s="163">
        <f>'CLINIQUE 3'!N336</f>
        <v>0</v>
      </c>
      <c r="N344" s="148">
        <f t="shared" si="76"/>
        <v>100.5</v>
      </c>
      <c r="O344" s="148">
        <f t="shared" si="77"/>
        <v>3.5892857142857144</v>
      </c>
      <c r="P344" s="146" t="str">
        <f t="shared" si="78"/>
        <v>ajournee</v>
      </c>
      <c r="Q344" s="146" t="str">
        <f t="shared" si="79"/>
        <v>juin</v>
      </c>
      <c r="R344" s="146">
        <f t="shared" si="80"/>
        <v>1</v>
      </c>
      <c r="S344" s="146">
        <f t="shared" si="81"/>
        <v>1</v>
      </c>
      <c r="T344" s="146">
        <f t="shared" si="82"/>
        <v>1</v>
      </c>
      <c r="U344" s="146">
        <f t="shared" si="83"/>
        <v>1</v>
      </c>
      <c r="V344" s="146">
        <f t="shared" si="84"/>
        <v>0</v>
      </c>
      <c r="W344" s="146">
        <f t="shared" si="85"/>
        <v>1</v>
      </c>
      <c r="X344" s="146">
        <f t="shared" si="86"/>
        <v>0</v>
      </c>
      <c r="Y344" s="146">
        <f t="shared" si="87"/>
        <v>0</v>
      </c>
      <c r="Z344" s="146">
        <f t="shared" si="88"/>
        <v>0</v>
      </c>
      <c r="AA344" s="17">
        <f t="shared" si="89"/>
        <v>1</v>
      </c>
      <c r="AB344" s="91" t="str">
        <f>'REPRODUCTION 3'!M336</f>
        <v>Juin</v>
      </c>
      <c r="AC344" s="91" t="str">
        <f>'RUMINANTS 3'!M336</f>
        <v>Juin</v>
      </c>
      <c r="AD344" s="91" t="str">
        <f>'TOXICOLOGIE 2'!L336</f>
        <v>Juin</v>
      </c>
      <c r="AE344" s="91" t="str">
        <f>'INFECTIEUX 3'!M336</f>
        <v>Juin</v>
      </c>
      <c r="AF344" s="91" t="str">
        <f>'AVIARE 3'!M336</f>
        <v>Juin</v>
      </c>
      <c r="AG344" s="91" t="str">
        <f>'EQUINE 3'!M336</f>
        <v>Juin</v>
      </c>
      <c r="AH344" s="91" t="str">
        <f>'CHIRURGIE 3'!M336</f>
        <v>Juin</v>
      </c>
      <c r="AI344" s="91" t="str">
        <f>'LEGISLATION 2'!L336</f>
        <v>Juin</v>
      </c>
      <c r="AJ344" s="91" t="str">
        <f>'HIDAOA 3'!M336</f>
        <v>Juin</v>
      </c>
      <c r="AK344" s="91" t="str">
        <f>'CLINIQUE 3'!T336</f>
        <v>Juin</v>
      </c>
    </row>
    <row r="345" spans="1:37">
      <c r="A345" s="146">
        <v>330</v>
      </c>
      <c r="B345" s="113" t="s">
        <v>301</v>
      </c>
      <c r="C345" s="113" t="s">
        <v>2585</v>
      </c>
      <c r="D345" s="163">
        <f>'REPRODUCTION 3'!G337</f>
        <v>1.5</v>
      </c>
      <c r="E345" s="163">
        <f>'RUMINANTS 3'!G337</f>
        <v>9.75</v>
      </c>
      <c r="F345" s="163">
        <f>'TOXICOLOGIE 2'!F337</f>
        <v>0</v>
      </c>
      <c r="G345" s="163">
        <f>'INFECTIEUX 3'!G337</f>
        <v>1.5</v>
      </c>
      <c r="H345" s="163">
        <f>'AVIARE 3'!G337</f>
        <v>15.75</v>
      </c>
      <c r="I345" s="163">
        <f>'EQUINE 3'!G337</f>
        <v>8.625</v>
      </c>
      <c r="J345" s="163">
        <f>'CHIRURGIE 3'!G337</f>
        <v>16.5</v>
      </c>
      <c r="K345" s="163">
        <f>'LEGISLATION 2'!F337</f>
        <v>2</v>
      </c>
      <c r="L345" s="163">
        <f>'HIDAOA 3'!G337</f>
        <v>5.25</v>
      </c>
      <c r="M345" s="163">
        <f>'CLINIQUE 3'!N337</f>
        <v>0</v>
      </c>
      <c r="N345" s="148">
        <f t="shared" si="76"/>
        <v>60.875</v>
      </c>
      <c r="O345" s="148">
        <f t="shared" si="77"/>
        <v>2.1741071428571428</v>
      </c>
      <c r="P345" s="146" t="str">
        <f t="shared" si="78"/>
        <v>ajournee</v>
      </c>
      <c r="Q345" s="146" t="str">
        <f t="shared" si="79"/>
        <v>juin</v>
      </c>
      <c r="R345" s="146">
        <f t="shared" si="80"/>
        <v>1</v>
      </c>
      <c r="S345" s="146">
        <f t="shared" si="81"/>
        <v>1</v>
      </c>
      <c r="T345" s="146">
        <f t="shared" si="82"/>
        <v>1</v>
      </c>
      <c r="U345" s="146">
        <f t="shared" si="83"/>
        <v>1</v>
      </c>
      <c r="V345" s="146">
        <f t="shared" si="84"/>
        <v>0</v>
      </c>
      <c r="W345" s="146">
        <f t="shared" si="85"/>
        <v>1</v>
      </c>
      <c r="X345" s="146">
        <f t="shared" si="86"/>
        <v>0</v>
      </c>
      <c r="Y345" s="146">
        <f t="shared" si="87"/>
        <v>1</v>
      </c>
      <c r="Z345" s="146">
        <f t="shared" si="88"/>
        <v>1</v>
      </c>
      <c r="AA345" s="17">
        <f t="shared" si="89"/>
        <v>1</v>
      </c>
      <c r="AB345" s="91" t="str">
        <f>'REPRODUCTION 3'!M337</f>
        <v>Juin</v>
      </c>
      <c r="AC345" s="91" t="str">
        <f>'RUMINANTS 3'!M337</f>
        <v>Juin</v>
      </c>
      <c r="AD345" s="91" t="str">
        <f>'TOXICOLOGIE 2'!L337</f>
        <v>Juin</v>
      </c>
      <c r="AE345" s="91" t="str">
        <f>'INFECTIEUX 3'!M337</f>
        <v>Juin</v>
      </c>
      <c r="AF345" s="91" t="str">
        <f>'AVIARE 3'!M337</f>
        <v>Juin</v>
      </c>
      <c r="AG345" s="91" t="str">
        <f>'EQUINE 3'!M337</f>
        <v>Juin</v>
      </c>
      <c r="AH345" s="91" t="str">
        <f>'CHIRURGIE 3'!M337</f>
        <v>Juin</v>
      </c>
      <c r="AI345" s="91" t="str">
        <f>'LEGISLATION 2'!L337</f>
        <v>Juin</v>
      </c>
      <c r="AJ345" s="91" t="str">
        <f>'HIDAOA 3'!M337</f>
        <v>Juin</v>
      </c>
      <c r="AK345" s="91" t="str">
        <f>'CLINIQUE 3'!T337</f>
        <v>Juin</v>
      </c>
    </row>
    <row r="346" spans="1:37">
      <c r="A346" s="146">
        <v>331</v>
      </c>
      <c r="B346" s="113" t="s">
        <v>304</v>
      </c>
      <c r="C346" s="113" t="s">
        <v>2775</v>
      </c>
      <c r="D346" s="163">
        <f>'REPRODUCTION 3'!G338</f>
        <v>20.25</v>
      </c>
      <c r="E346" s="163">
        <f>'RUMINANTS 3'!G338</f>
        <v>9.75</v>
      </c>
      <c r="F346" s="163">
        <f>'TOXICOLOGIE 2'!F338</f>
        <v>0</v>
      </c>
      <c r="G346" s="163">
        <f>'INFECTIEUX 3'!G338</f>
        <v>5.625</v>
      </c>
      <c r="H346" s="163">
        <f>'AVIARE 3'!G338</f>
        <v>14.25</v>
      </c>
      <c r="I346" s="163">
        <f>'EQUINE 3'!G338</f>
        <v>12</v>
      </c>
      <c r="J346" s="163">
        <f>'CHIRURGIE 3'!G338</f>
        <v>10.5</v>
      </c>
      <c r="K346" s="163">
        <f>'LEGISLATION 2'!F338</f>
        <v>34</v>
      </c>
      <c r="L346" s="163">
        <f>'HIDAOA 3'!G338</f>
        <v>12</v>
      </c>
      <c r="M346" s="163">
        <f>'CLINIQUE 3'!N338</f>
        <v>0</v>
      </c>
      <c r="N346" s="148">
        <f t="shared" si="76"/>
        <v>118.375</v>
      </c>
      <c r="O346" s="148">
        <f t="shared" si="77"/>
        <v>4.2276785714285712</v>
      </c>
      <c r="P346" s="146" t="str">
        <f t="shared" si="78"/>
        <v>ajournee</v>
      </c>
      <c r="Q346" s="146" t="str">
        <f t="shared" si="79"/>
        <v>juin</v>
      </c>
      <c r="R346" s="146">
        <f t="shared" si="80"/>
        <v>0</v>
      </c>
      <c r="S346" s="146">
        <f t="shared" si="81"/>
        <v>1</v>
      </c>
      <c r="T346" s="146">
        <f t="shared" si="82"/>
        <v>1</v>
      </c>
      <c r="U346" s="146">
        <f t="shared" si="83"/>
        <v>1</v>
      </c>
      <c r="V346" s="146">
        <f t="shared" si="84"/>
        <v>1</v>
      </c>
      <c r="W346" s="146">
        <f t="shared" si="85"/>
        <v>1</v>
      </c>
      <c r="X346" s="146">
        <f t="shared" si="86"/>
        <v>1</v>
      </c>
      <c r="Y346" s="146">
        <f t="shared" si="87"/>
        <v>0</v>
      </c>
      <c r="Z346" s="146">
        <f t="shared" si="88"/>
        <v>1</v>
      </c>
      <c r="AA346" s="17">
        <f t="shared" si="89"/>
        <v>1</v>
      </c>
      <c r="AB346" s="91" t="str">
        <f>'REPRODUCTION 3'!M338</f>
        <v>Juin</v>
      </c>
      <c r="AC346" s="91" t="str">
        <f>'RUMINANTS 3'!M338</f>
        <v>Juin</v>
      </c>
      <c r="AD346" s="91" t="str">
        <f>'TOXICOLOGIE 2'!L338</f>
        <v>Juin</v>
      </c>
      <c r="AE346" s="91" t="str">
        <f>'INFECTIEUX 3'!M338</f>
        <v>Juin</v>
      </c>
      <c r="AF346" s="91" t="str">
        <f>'AVIARE 3'!M338</f>
        <v>Juin</v>
      </c>
      <c r="AG346" s="91" t="str">
        <f>'EQUINE 3'!M338</f>
        <v>Juin</v>
      </c>
      <c r="AH346" s="91" t="str">
        <f>'CHIRURGIE 3'!M338</f>
        <v>Juin</v>
      </c>
      <c r="AI346" s="91" t="str">
        <f>'LEGISLATION 2'!L338</f>
        <v>Juin</v>
      </c>
      <c r="AJ346" s="91" t="str">
        <f>'HIDAOA 3'!M338</f>
        <v>Juin</v>
      </c>
      <c r="AK346" s="91" t="str">
        <f>'CLINIQUE 3'!T338</f>
        <v>Juin</v>
      </c>
    </row>
    <row r="347" spans="1:37">
      <c r="A347" s="146">
        <v>332</v>
      </c>
      <c r="B347" s="113" t="s">
        <v>2776</v>
      </c>
      <c r="C347" s="113" t="s">
        <v>2777</v>
      </c>
      <c r="D347" s="163">
        <f>'REPRODUCTION 3'!G339</f>
        <v>13.5</v>
      </c>
      <c r="E347" s="163">
        <f>'RUMINANTS 3'!G339</f>
        <v>4.5</v>
      </c>
      <c r="F347" s="163">
        <f>'TOXICOLOGIE 2'!F339</f>
        <v>0</v>
      </c>
      <c r="G347" s="163">
        <f>'INFECTIEUX 3'!G339</f>
        <v>1.875</v>
      </c>
      <c r="H347" s="163">
        <f>'AVIARE 3'!G339</f>
        <v>15</v>
      </c>
      <c r="I347" s="163">
        <f>'EQUINE 3'!G339</f>
        <v>2.25</v>
      </c>
      <c r="J347" s="163">
        <f>'CHIRURGIE 3'!G339</f>
        <v>24</v>
      </c>
      <c r="K347" s="163">
        <f>'LEGISLATION 2'!F339</f>
        <v>2</v>
      </c>
      <c r="L347" s="163">
        <f>'HIDAOA 3'!G339</f>
        <v>10.5</v>
      </c>
      <c r="M347" s="163">
        <f>'CLINIQUE 3'!N339</f>
        <v>0</v>
      </c>
      <c r="N347" s="148">
        <f t="shared" si="76"/>
        <v>73.625</v>
      </c>
      <c r="O347" s="148">
        <f t="shared" si="77"/>
        <v>2.6294642857142856</v>
      </c>
      <c r="P347" s="146" t="str">
        <f t="shared" si="78"/>
        <v>ajournee</v>
      </c>
      <c r="Q347" s="146" t="str">
        <f t="shared" si="79"/>
        <v>juin</v>
      </c>
      <c r="R347" s="146">
        <f t="shared" si="80"/>
        <v>1</v>
      </c>
      <c r="S347" s="146">
        <f t="shared" si="81"/>
        <v>1</v>
      </c>
      <c r="T347" s="146">
        <f t="shared" si="82"/>
        <v>1</v>
      </c>
      <c r="U347" s="146">
        <f t="shared" si="83"/>
        <v>1</v>
      </c>
      <c r="V347" s="146">
        <f t="shared" si="84"/>
        <v>0</v>
      </c>
      <c r="W347" s="146">
        <f t="shared" si="85"/>
        <v>1</v>
      </c>
      <c r="X347" s="146">
        <f t="shared" si="86"/>
        <v>0</v>
      </c>
      <c r="Y347" s="146">
        <f t="shared" si="87"/>
        <v>1</v>
      </c>
      <c r="Z347" s="146">
        <f t="shared" si="88"/>
        <v>1</v>
      </c>
      <c r="AA347" s="17">
        <f t="shared" si="89"/>
        <v>1</v>
      </c>
      <c r="AB347" s="91" t="str">
        <f>'REPRODUCTION 3'!M339</f>
        <v>Juin</v>
      </c>
      <c r="AC347" s="91" t="str">
        <f>'RUMINANTS 3'!M339</f>
        <v>Juin</v>
      </c>
      <c r="AD347" s="91" t="str">
        <f>'TOXICOLOGIE 2'!L339</f>
        <v>Juin</v>
      </c>
      <c r="AE347" s="91" t="str">
        <f>'INFECTIEUX 3'!M339</f>
        <v>Juin</v>
      </c>
      <c r="AF347" s="91" t="str">
        <f>'AVIARE 3'!M339</f>
        <v>Juin</v>
      </c>
      <c r="AG347" s="91" t="str">
        <f>'EQUINE 3'!M339</f>
        <v>Juin</v>
      </c>
      <c r="AH347" s="91" t="str">
        <f>'CHIRURGIE 3'!M339</f>
        <v>Juin</v>
      </c>
      <c r="AI347" s="91" t="str">
        <f>'LEGISLATION 2'!L339</f>
        <v>Juin</v>
      </c>
      <c r="AJ347" s="91" t="str">
        <f>'HIDAOA 3'!M339</f>
        <v>Juin</v>
      </c>
      <c r="AK347" s="91" t="str">
        <f>'CLINIQUE 3'!T339</f>
        <v>Juin</v>
      </c>
    </row>
    <row r="348" spans="1:37">
      <c r="A348" s="146">
        <v>333</v>
      </c>
      <c r="B348" s="113" t="s">
        <v>2778</v>
      </c>
      <c r="C348" s="113" t="s">
        <v>2474</v>
      </c>
      <c r="D348" s="163">
        <f>'REPRODUCTION 3'!G340</f>
        <v>14.25</v>
      </c>
      <c r="E348" s="163">
        <f>'RUMINANTS 3'!G340</f>
        <v>9</v>
      </c>
      <c r="F348" s="163">
        <f>'TOXICOLOGIE 2'!F340</f>
        <v>0</v>
      </c>
      <c r="G348" s="163">
        <f>'INFECTIEUX 3'!G340</f>
        <v>3.75</v>
      </c>
      <c r="H348" s="163">
        <f>'AVIARE 3'!G340</f>
        <v>12.75</v>
      </c>
      <c r="I348" s="163">
        <f>'EQUINE 3'!G340</f>
        <v>13.5</v>
      </c>
      <c r="J348" s="163">
        <f>'CHIRURGIE 3'!G340</f>
        <v>24</v>
      </c>
      <c r="K348" s="163">
        <f>'LEGISLATION 2'!F340</f>
        <v>16</v>
      </c>
      <c r="L348" s="163">
        <f>'HIDAOA 3'!G340</f>
        <v>24</v>
      </c>
      <c r="M348" s="163">
        <f>'CLINIQUE 3'!N340</f>
        <v>0</v>
      </c>
      <c r="N348" s="148">
        <f t="shared" si="76"/>
        <v>117.25</v>
      </c>
      <c r="O348" s="148">
        <f t="shared" si="77"/>
        <v>4.1875</v>
      </c>
      <c r="P348" s="146" t="str">
        <f t="shared" si="78"/>
        <v>ajournee</v>
      </c>
      <c r="Q348" s="146" t="str">
        <f t="shared" si="79"/>
        <v>juin</v>
      </c>
      <c r="R348" s="146">
        <f t="shared" si="80"/>
        <v>1</v>
      </c>
      <c r="S348" s="146">
        <f t="shared" si="81"/>
        <v>1</v>
      </c>
      <c r="T348" s="146">
        <f t="shared" si="82"/>
        <v>1</v>
      </c>
      <c r="U348" s="146">
        <f t="shared" si="83"/>
        <v>1</v>
      </c>
      <c r="V348" s="146">
        <f t="shared" si="84"/>
        <v>1</v>
      </c>
      <c r="W348" s="146">
        <f t="shared" si="85"/>
        <v>1</v>
      </c>
      <c r="X348" s="146">
        <f t="shared" si="86"/>
        <v>0</v>
      </c>
      <c r="Y348" s="146">
        <f t="shared" si="87"/>
        <v>0</v>
      </c>
      <c r="Z348" s="146">
        <f t="shared" si="88"/>
        <v>0</v>
      </c>
      <c r="AA348" s="17">
        <f t="shared" si="89"/>
        <v>1</v>
      </c>
      <c r="AB348" s="91" t="str">
        <f>'REPRODUCTION 3'!M340</f>
        <v>Juin</v>
      </c>
      <c r="AC348" s="91" t="str">
        <f>'RUMINANTS 3'!M340</f>
        <v>Juin</v>
      </c>
      <c r="AD348" s="91" t="str">
        <f>'TOXICOLOGIE 2'!L340</f>
        <v>Juin</v>
      </c>
      <c r="AE348" s="91" t="str">
        <f>'INFECTIEUX 3'!M340</f>
        <v>Juin</v>
      </c>
      <c r="AF348" s="91" t="str">
        <f>'AVIARE 3'!M340</f>
        <v>Juin</v>
      </c>
      <c r="AG348" s="91" t="str">
        <f>'EQUINE 3'!M340</f>
        <v>Juin</v>
      </c>
      <c r="AH348" s="91" t="str">
        <f>'CHIRURGIE 3'!M340</f>
        <v>Juin</v>
      </c>
      <c r="AI348" s="91" t="str">
        <f>'LEGISLATION 2'!L340</f>
        <v>Juin</v>
      </c>
      <c r="AJ348" s="91" t="str">
        <f>'HIDAOA 3'!M340</f>
        <v>Juin</v>
      </c>
      <c r="AK348" s="91" t="str">
        <f>'CLINIQUE 3'!T340</f>
        <v>Juin</v>
      </c>
    </row>
    <row r="349" spans="1:37">
      <c r="A349" s="146">
        <v>334</v>
      </c>
      <c r="B349" s="113" t="s">
        <v>2778</v>
      </c>
      <c r="C349" s="113" t="s">
        <v>2779</v>
      </c>
      <c r="D349" s="163">
        <f>'REPRODUCTION 3'!G341</f>
        <v>10.5</v>
      </c>
      <c r="E349" s="163">
        <f>'RUMINANTS 3'!G341</f>
        <v>5.25</v>
      </c>
      <c r="F349" s="163">
        <f>'TOXICOLOGIE 2'!F341</f>
        <v>0</v>
      </c>
      <c r="G349" s="163">
        <f>'INFECTIEUX 3'!G341</f>
        <v>5.25</v>
      </c>
      <c r="H349" s="163">
        <f>'AVIARE 3'!G341</f>
        <v>15.75</v>
      </c>
      <c r="I349" s="163">
        <f>'EQUINE 3'!G341</f>
        <v>5.25</v>
      </c>
      <c r="J349" s="163">
        <f>'CHIRURGIE 3'!G341</f>
        <v>24</v>
      </c>
      <c r="K349" s="163">
        <f>'LEGISLATION 2'!F341</f>
        <v>16</v>
      </c>
      <c r="L349" s="163">
        <f>'HIDAOA 3'!G341</f>
        <v>18.75</v>
      </c>
      <c r="M349" s="163">
        <f>'CLINIQUE 3'!N341</f>
        <v>0</v>
      </c>
      <c r="N349" s="148">
        <f t="shared" si="76"/>
        <v>100.75</v>
      </c>
      <c r="O349" s="148">
        <f t="shared" si="77"/>
        <v>3.5982142857142856</v>
      </c>
      <c r="P349" s="146" t="str">
        <f t="shared" si="78"/>
        <v>ajournee</v>
      </c>
      <c r="Q349" s="146" t="str">
        <f t="shared" si="79"/>
        <v>juin</v>
      </c>
      <c r="R349" s="146">
        <f t="shared" si="80"/>
        <v>1</v>
      </c>
      <c r="S349" s="146">
        <f t="shared" si="81"/>
        <v>1</v>
      </c>
      <c r="T349" s="146">
        <f t="shared" si="82"/>
        <v>1</v>
      </c>
      <c r="U349" s="146">
        <f t="shared" si="83"/>
        <v>1</v>
      </c>
      <c r="V349" s="146">
        <f t="shared" si="84"/>
        <v>0</v>
      </c>
      <c r="W349" s="146">
        <f t="shared" si="85"/>
        <v>1</v>
      </c>
      <c r="X349" s="146">
        <f t="shared" si="86"/>
        <v>0</v>
      </c>
      <c r="Y349" s="146">
        <f t="shared" si="87"/>
        <v>0</v>
      </c>
      <c r="Z349" s="146">
        <f t="shared" si="88"/>
        <v>0</v>
      </c>
      <c r="AA349" s="17">
        <f t="shared" si="89"/>
        <v>1</v>
      </c>
      <c r="AB349" s="91" t="str">
        <f>'REPRODUCTION 3'!M341</f>
        <v>Juin</v>
      </c>
      <c r="AC349" s="91" t="str">
        <f>'RUMINANTS 3'!M341</f>
        <v>Juin</v>
      </c>
      <c r="AD349" s="91" t="str">
        <f>'TOXICOLOGIE 2'!L341</f>
        <v>Juin</v>
      </c>
      <c r="AE349" s="91" t="str">
        <f>'INFECTIEUX 3'!M341</f>
        <v>Juin</v>
      </c>
      <c r="AF349" s="91" t="str">
        <f>'AVIARE 3'!M341</f>
        <v>Juin</v>
      </c>
      <c r="AG349" s="91" t="str">
        <f>'EQUINE 3'!M341</f>
        <v>Juin</v>
      </c>
      <c r="AH349" s="91" t="str">
        <f>'CHIRURGIE 3'!M341</f>
        <v>Juin</v>
      </c>
      <c r="AI349" s="91" t="str">
        <f>'LEGISLATION 2'!L341</f>
        <v>Juin</v>
      </c>
      <c r="AJ349" s="91" t="str">
        <f>'HIDAOA 3'!M341</f>
        <v>Juin</v>
      </c>
      <c r="AK349" s="91" t="str">
        <f>'CLINIQUE 3'!T341</f>
        <v>Juin</v>
      </c>
    </row>
    <row r="350" spans="1:37">
      <c r="A350" s="146">
        <v>335</v>
      </c>
      <c r="B350" s="113" t="s">
        <v>2780</v>
      </c>
      <c r="C350" s="113" t="s">
        <v>2781</v>
      </c>
      <c r="D350" s="163">
        <f>'REPRODUCTION 3'!G342</f>
        <v>13.5</v>
      </c>
      <c r="E350" s="163">
        <f>'RUMINANTS 3'!G342</f>
        <v>8.25</v>
      </c>
      <c r="F350" s="163">
        <f>'TOXICOLOGIE 2'!F342</f>
        <v>0</v>
      </c>
      <c r="G350" s="163">
        <f>'INFECTIEUX 3'!G342</f>
        <v>5.625</v>
      </c>
      <c r="H350" s="163">
        <f>'AVIARE 3'!G342</f>
        <v>21.75</v>
      </c>
      <c r="I350" s="163">
        <f>'EQUINE 3'!G342</f>
        <v>16.5</v>
      </c>
      <c r="J350" s="163">
        <f>'CHIRURGIE 3'!G342</f>
        <v>19.5</v>
      </c>
      <c r="K350" s="163">
        <f>'LEGISLATION 2'!F342</f>
        <v>30</v>
      </c>
      <c r="L350" s="163">
        <f>'HIDAOA 3'!G342</f>
        <v>22.5</v>
      </c>
      <c r="M350" s="163">
        <f>'CLINIQUE 3'!N342</f>
        <v>0</v>
      </c>
      <c r="N350" s="148">
        <f t="shared" si="76"/>
        <v>137.625</v>
      </c>
      <c r="O350" s="148">
        <f t="shared" si="77"/>
        <v>4.9151785714285712</v>
      </c>
      <c r="P350" s="146" t="str">
        <f t="shared" si="78"/>
        <v>ajournee</v>
      </c>
      <c r="Q350" s="146" t="str">
        <f t="shared" si="79"/>
        <v>juin</v>
      </c>
      <c r="R350" s="146">
        <f t="shared" si="80"/>
        <v>1</v>
      </c>
      <c r="S350" s="146">
        <f t="shared" si="81"/>
        <v>1</v>
      </c>
      <c r="T350" s="146">
        <f t="shared" si="82"/>
        <v>1</v>
      </c>
      <c r="U350" s="146">
        <f t="shared" si="83"/>
        <v>1</v>
      </c>
      <c r="V350" s="146">
        <f t="shared" si="84"/>
        <v>0</v>
      </c>
      <c r="W350" s="146">
        <f t="shared" si="85"/>
        <v>0</v>
      </c>
      <c r="X350" s="146">
        <f t="shared" si="86"/>
        <v>0</v>
      </c>
      <c r="Y350" s="146">
        <f t="shared" si="87"/>
        <v>0</v>
      </c>
      <c r="Z350" s="146">
        <f t="shared" si="88"/>
        <v>0</v>
      </c>
      <c r="AA350" s="17">
        <f t="shared" si="89"/>
        <v>1</v>
      </c>
      <c r="AB350" s="91" t="str">
        <f>'REPRODUCTION 3'!M342</f>
        <v>Juin</v>
      </c>
      <c r="AC350" s="91" t="str">
        <f>'RUMINANTS 3'!M342</f>
        <v>Juin</v>
      </c>
      <c r="AD350" s="91" t="str">
        <f>'TOXICOLOGIE 2'!L342</f>
        <v>Juin</v>
      </c>
      <c r="AE350" s="91" t="str">
        <f>'INFECTIEUX 3'!M342</f>
        <v>Juin</v>
      </c>
      <c r="AF350" s="91" t="str">
        <f>'AVIARE 3'!M342</f>
        <v>Juin</v>
      </c>
      <c r="AG350" s="91" t="str">
        <f>'EQUINE 3'!M342</f>
        <v>Juin</v>
      </c>
      <c r="AH350" s="91" t="str">
        <f>'CHIRURGIE 3'!M342</f>
        <v>Juin</v>
      </c>
      <c r="AI350" s="91" t="str">
        <f>'LEGISLATION 2'!L342</f>
        <v>Juin</v>
      </c>
      <c r="AJ350" s="91" t="str">
        <f>'HIDAOA 3'!M342</f>
        <v>Juin</v>
      </c>
      <c r="AK350" s="91" t="str">
        <f>'CLINIQUE 3'!T342</f>
        <v>Juin</v>
      </c>
    </row>
    <row r="351" spans="1:37">
      <c r="A351" s="146">
        <v>336</v>
      </c>
      <c r="B351" s="113" t="s">
        <v>2782</v>
      </c>
      <c r="C351" s="113" t="s">
        <v>2783</v>
      </c>
      <c r="D351" s="163">
        <f>'REPRODUCTION 3'!G343</f>
        <v>19.5</v>
      </c>
      <c r="E351" s="163">
        <f>'RUMINANTS 3'!G343</f>
        <v>15.75</v>
      </c>
      <c r="F351" s="163">
        <f>'TOXICOLOGIE 2'!F343</f>
        <v>0</v>
      </c>
      <c r="G351" s="163">
        <f>'INFECTIEUX 3'!G343</f>
        <v>4.5</v>
      </c>
      <c r="H351" s="163">
        <f>'AVIARE 3'!G343</f>
        <v>18.75</v>
      </c>
      <c r="I351" s="163">
        <f>'EQUINE 3'!G343</f>
        <v>13.5</v>
      </c>
      <c r="J351" s="163">
        <f>'CHIRURGIE 3'!G343</f>
        <v>19.5</v>
      </c>
      <c r="K351" s="163">
        <f>'LEGISLATION 2'!F343</f>
        <v>24</v>
      </c>
      <c r="L351" s="163">
        <f>'HIDAOA 3'!G343</f>
        <v>16.875</v>
      </c>
      <c r="M351" s="163">
        <f>'CLINIQUE 3'!N343</f>
        <v>0</v>
      </c>
      <c r="N351" s="148">
        <f t="shared" si="76"/>
        <v>132.375</v>
      </c>
      <c r="O351" s="148">
        <f t="shared" si="77"/>
        <v>4.7276785714285712</v>
      </c>
      <c r="P351" s="146" t="str">
        <f t="shared" si="78"/>
        <v>ajournee</v>
      </c>
      <c r="Q351" s="146" t="str">
        <f t="shared" si="79"/>
        <v>juin</v>
      </c>
      <c r="R351" s="146">
        <f t="shared" si="80"/>
        <v>0</v>
      </c>
      <c r="S351" s="146">
        <f t="shared" si="81"/>
        <v>0</v>
      </c>
      <c r="T351" s="146">
        <f t="shared" si="82"/>
        <v>1</v>
      </c>
      <c r="U351" s="146">
        <f t="shared" si="83"/>
        <v>1</v>
      </c>
      <c r="V351" s="146">
        <f t="shared" si="84"/>
        <v>0</v>
      </c>
      <c r="W351" s="146">
        <f t="shared" si="85"/>
        <v>1</v>
      </c>
      <c r="X351" s="146">
        <f t="shared" si="86"/>
        <v>0</v>
      </c>
      <c r="Y351" s="146">
        <f t="shared" si="87"/>
        <v>0</v>
      </c>
      <c r="Z351" s="146">
        <f t="shared" si="88"/>
        <v>0</v>
      </c>
      <c r="AA351" s="17">
        <f t="shared" si="89"/>
        <v>1</v>
      </c>
      <c r="AB351" s="91" t="str">
        <f>'REPRODUCTION 3'!M343</f>
        <v>Juin</v>
      </c>
      <c r="AC351" s="91" t="str">
        <f>'RUMINANTS 3'!M343</f>
        <v>Juin</v>
      </c>
      <c r="AD351" s="91" t="str">
        <f>'TOXICOLOGIE 2'!L343</f>
        <v>Juin</v>
      </c>
      <c r="AE351" s="91" t="str">
        <f>'INFECTIEUX 3'!M343</f>
        <v>Juin</v>
      </c>
      <c r="AF351" s="91" t="str">
        <f>'AVIARE 3'!M343</f>
        <v>Juin</v>
      </c>
      <c r="AG351" s="91" t="str">
        <f>'EQUINE 3'!M343</f>
        <v>Juin</v>
      </c>
      <c r="AH351" s="91" t="str">
        <f>'CHIRURGIE 3'!M343</f>
        <v>Juin</v>
      </c>
      <c r="AI351" s="91" t="str">
        <f>'LEGISLATION 2'!L343</f>
        <v>Juin</v>
      </c>
      <c r="AJ351" s="91" t="str">
        <f>'HIDAOA 3'!M343</f>
        <v>Juin</v>
      </c>
      <c r="AK351" s="91" t="str">
        <f>'CLINIQUE 3'!T343</f>
        <v>Juin</v>
      </c>
    </row>
    <row r="352" spans="1:37">
      <c r="A352" s="146">
        <v>337</v>
      </c>
      <c r="B352" s="113" t="s">
        <v>2784</v>
      </c>
      <c r="C352" s="113" t="s">
        <v>2785</v>
      </c>
      <c r="D352" s="163">
        <f>'REPRODUCTION 3'!G344</f>
        <v>18.75</v>
      </c>
      <c r="E352" s="163">
        <f>'RUMINANTS 3'!G344</f>
        <v>9</v>
      </c>
      <c r="F352" s="163">
        <f>'TOXICOLOGIE 2'!F344</f>
        <v>0</v>
      </c>
      <c r="G352" s="163">
        <f>'INFECTIEUX 3'!G344</f>
        <v>4.5</v>
      </c>
      <c r="H352" s="163">
        <f>'AVIARE 3'!G344</f>
        <v>16.5</v>
      </c>
      <c r="I352" s="163">
        <f>'EQUINE 3'!G344</f>
        <v>13.5</v>
      </c>
      <c r="J352" s="163">
        <f>'CHIRURGIE 3'!G344</f>
        <v>21</v>
      </c>
      <c r="K352" s="163">
        <f>'LEGISLATION 2'!F344</f>
        <v>10</v>
      </c>
      <c r="L352" s="163">
        <f>'HIDAOA 3'!G344</f>
        <v>18.75</v>
      </c>
      <c r="M352" s="163">
        <f>'CLINIQUE 3'!N344</f>
        <v>0</v>
      </c>
      <c r="N352" s="148">
        <f t="shared" si="76"/>
        <v>112</v>
      </c>
      <c r="O352" s="148">
        <f t="shared" si="77"/>
        <v>4</v>
      </c>
      <c r="P352" s="146" t="str">
        <f t="shared" si="78"/>
        <v>ajournee</v>
      </c>
      <c r="Q352" s="146" t="str">
        <f t="shared" si="79"/>
        <v>juin</v>
      </c>
      <c r="R352" s="146">
        <f t="shared" si="80"/>
        <v>0</v>
      </c>
      <c r="S352" s="146">
        <f t="shared" si="81"/>
        <v>1</v>
      </c>
      <c r="T352" s="146">
        <f t="shared" si="82"/>
        <v>1</v>
      </c>
      <c r="U352" s="146">
        <f t="shared" si="83"/>
        <v>1</v>
      </c>
      <c r="V352" s="146">
        <f t="shared" si="84"/>
        <v>0</v>
      </c>
      <c r="W352" s="146">
        <f t="shared" si="85"/>
        <v>1</v>
      </c>
      <c r="X352" s="146">
        <f t="shared" si="86"/>
        <v>0</v>
      </c>
      <c r="Y352" s="146">
        <f t="shared" si="87"/>
        <v>0</v>
      </c>
      <c r="Z352" s="146">
        <f t="shared" si="88"/>
        <v>0</v>
      </c>
      <c r="AA352" s="17">
        <f t="shared" si="89"/>
        <v>1</v>
      </c>
      <c r="AB352" s="91" t="str">
        <f>'REPRODUCTION 3'!M344</f>
        <v>Juin</v>
      </c>
      <c r="AC352" s="91" t="str">
        <f>'RUMINANTS 3'!M344</f>
        <v>Juin</v>
      </c>
      <c r="AD352" s="91" t="str">
        <f>'TOXICOLOGIE 2'!L344</f>
        <v>Juin</v>
      </c>
      <c r="AE352" s="91" t="str">
        <f>'INFECTIEUX 3'!M344</f>
        <v>Juin</v>
      </c>
      <c r="AF352" s="91" t="str">
        <f>'AVIARE 3'!M344</f>
        <v>Juin</v>
      </c>
      <c r="AG352" s="91" t="str">
        <f>'EQUINE 3'!M344</f>
        <v>Juin</v>
      </c>
      <c r="AH352" s="91" t="str">
        <f>'CHIRURGIE 3'!M344</f>
        <v>Juin</v>
      </c>
      <c r="AI352" s="91" t="str">
        <f>'LEGISLATION 2'!L344</f>
        <v>Juin</v>
      </c>
      <c r="AJ352" s="91" t="str">
        <f>'HIDAOA 3'!M344</f>
        <v>Juin</v>
      </c>
      <c r="AK352" s="91" t="str">
        <f>'CLINIQUE 3'!T344</f>
        <v>Juin</v>
      </c>
    </row>
    <row r="353" spans="1:37">
      <c r="A353" s="146">
        <v>338</v>
      </c>
      <c r="B353" s="113" t="s">
        <v>308</v>
      </c>
      <c r="C353" s="113" t="s">
        <v>2786</v>
      </c>
      <c r="D353" s="163">
        <f>'REPRODUCTION 3'!G345</f>
        <v>12</v>
      </c>
      <c r="E353" s="163">
        <f>'RUMINANTS 3'!G345</f>
        <v>9</v>
      </c>
      <c r="F353" s="163">
        <f>'TOXICOLOGIE 2'!F345</f>
        <v>0</v>
      </c>
      <c r="G353" s="163">
        <f>'INFECTIEUX 3'!G345</f>
        <v>5.625</v>
      </c>
      <c r="H353" s="163">
        <f>'AVIARE 3'!G345</f>
        <v>17.25</v>
      </c>
      <c r="I353" s="163">
        <f>'EQUINE 3'!G345</f>
        <v>12</v>
      </c>
      <c r="J353" s="163">
        <f>'CHIRURGIE 3'!G345</f>
        <v>24</v>
      </c>
      <c r="K353" s="163">
        <f>'LEGISLATION 2'!F345</f>
        <v>20</v>
      </c>
      <c r="L353" s="163">
        <f>'HIDAOA 3'!G345</f>
        <v>12</v>
      </c>
      <c r="M353" s="163">
        <f>'CLINIQUE 3'!N345</f>
        <v>0</v>
      </c>
      <c r="N353" s="148">
        <f t="shared" si="76"/>
        <v>111.875</v>
      </c>
      <c r="O353" s="148">
        <f t="shared" si="77"/>
        <v>3.9955357142857144</v>
      </c>
      <c r="P353" s="146" t="str">
        <f t="shared" si="78"/>
        <v>ajournee</v>
      </c>
      <c r="Q353" s="146" t="str">
        <f t="shared" si="79"/>
        <v>juin</v>
      </c>
      <c r="R353" s="146">
        <f t="shared" si="80"/>
        <v>1</v>
      </c>
      <c r="S353" s="146">
        <f t="shared" si="81"/>
        <v>1</v>
      </c>
      <c r="T353" s="146">
        <f t="shared" si="82"/>
        <v>1</v>
      </c>
      <c r="U353" s="146">
        <f t="shared" si="83"/>
        <v>1</v>
      </c>
      <c r="V353" s="146">
        <f t="shared" si="84"/>
        <v>0</v>
      </c>
      <c r="W353" s="146">
        <f t="shared" si="85"/>
        <v>1</v>
      </c>
      <c r="X353" s="146">
        <f t="shared" si="86"/>
        <v>0</v>
      </c>
      <c r="Y353" s="146">
        <f t="shared" si="87"/>
        <v>0</v>
      </c>
      <c r="Z353" s="146">
        <f t="shared" si="88"/>
        <v>1</v>
      </c>
      <c r="AA353" s="17">
        <f t="shared" si="89"/>
        <v>1</v>
      </c>
      <c r="AB353" s="91" t="str">
        <f>'REPRODUCTION 3'!M345</f>
        <v>Juin</v>
      </c>
      <c r="AC353" s="91" t="str">
        <f>'RUMINANTS 3'!M345</f>
        <v>Juin</v>
      </c>
      <c r="AD353" s="91" t="str">
        <f>'TOXICOLOGIE 2'!L345</f>
        <v>Juin</v>
      </c>
      <c r="AE353" s="91" t="str">
        <f>'INFECTIEUX 3'!M345</f>
        <v>Juin</v>
      </c>
      <c r="AF353" s="91" t="str">
        <f>'AVIARE 3'!M345</f>
        <v>Juin</v>
      </c>
      <c r="AG353" s="91" t="str">
        <f>'EQUINE 3'!M345</f>
        <v>Juin</v>
      </c>
      <c r="AH353" s="91" t="str">
        <f>'CHIRURGIE 3'!M345</f>
        <v>Juin</v>
      </c>
      <c r="AI353" s="91" t="str">
        <f>'LEGISLATION 2'!L345</f>
        <v>Juin</v>
      </c>
      <c r="AJ353" s="91" t="str">
        <f>'HIDAOA 3'!M345</f>
        <v>Juin</v>
      </c>
      <c r="AK353" s="91" t="str">
        <f>'CLINIQUE 3'!T345</f>
        <v>Juin</v>
      </c>
    </row>
    <row r="354" spans="1:37">
      <c r="A354" s="146">
        <v>339</v>
      </c>
      <c r="B354" s="113" t="s">
        <v>308</v>
      </c>
      <c r="C354" s="113" t="s">
        <v>2596</v>
      </c>
      <c r="D354" s="163">
        <f>'REPRODUCTION 3'!G346</f>
        <v>15</v>
      </c>
      <c r="E354" s="163">
        <f>'RUMINANTS 3'!G346</f>
        <v>6</v>
      </c>
      <c r="F354" s="163">
        <f>'TOXICOLOGIE 2'!F346</f>
        <v>0</v>
      </c>
      <c r="G354" s="163">
        <f>'INFECTIEUX 3'!G346</f>
        <v>5.625</v>
      </c>
      <c r="H354" s="163">
        <f>'AVIARE 3'!G346</f>
        <v>18</v>
      </c>
      <c r="I354" s="163">
        <f>'EQUINE 3'!G346</f>
        <v>4.5</v>
      </c>
      <c r="J354" s="163">
        <f>'CHIRURGIE 3'!G346</f>
        <v>19.5</v>
      </c>
      <c r="K354" s="163">
        <f>'LEGISLATION 2'!F346</f>
        <v>26</v>
      </c>
      <c r="L354" s="163">
        <f>'HIDAOA 3'!G346</f>
        <v>17.25</v>
      </c>
      <c r="M354" s="163">
        <f>'CLINIQUE 3'!N346</f>
        <v>0</v>
      </c>
      <c r="N354" s="148">
        <f t="shared" si="76"/>
        <v>111.875</v>
      </c>
      <c r="O354" s="148">
        <f t="shared" si="77"/>
        <v>3.9955357142857144</v>
      </c>
      <c r="P354" s="146" t="str">
        <f t="shared" si="78"/>
        <v>ajournee</v>
      </c>
      <c r="Q354" s="146" t="str">
        <f t="shared" si="79"/>
        <v>juin</v>
      </c>
      <c r="R354" s="146">
        <f t="shared" si="80"/>
        <v>0</v>
      </c>
      <c r="S354" s="146">
        <f t="shared" si="81"/>
        <v>1</v>
      </c>
      <c r="T354" s="146">
        <f t="shared" si="82"/>
        <v>1</v>
      </c>
      <c r="U354" s="146">
        <f t="shared" si="83"/>
        <v>1</v>
      </c>
      <c r="V354" s="146">
        <f t="shared" si="84"/>
        <v>0</v>
      </c>
      <c r="W354" s="146">
        <f t="shared" si="85"/>
        <v>1</v>
      </c>
      <c r="X354" s="146">
        <f t="shared" si="86"/>
        <v>0</v>
      </c>
      <c r="Y354" s="146">
        <f t="shared" si="87"/>
        <v>0</v>
      </c>
      <c r="Z354" s="146">
        <f t="shared" si="88"/>
        <v>0</v>
      </c>
      <c r="AA354" s="17">
        <f t="shared" si="89"/>
        <v>1</v>
      </c>
      <c r="AB354" s="91" t="str">
        <f>'REPRODUCTION 3'!M346</f>
        <v>Juin</v>
      </c>
      <c r="AC354" s="91" t="str">
        <f>'RUMINANTS 3'!M346</f>
        <v>Juin</v>
      </c>
      <c r="AD354" s="91" t="str">
        <f>'TOXICOLOGIE 2'!L346</f>
        <v>Juin</v>
      </c>
      <c r="AE354" s="91" t="str">
        <f>'INFECTIEUX 3'!M346</f>
        <v>Juin</v>
      </c>
      <c r="AF354" s="91" t="str">
        <f>'AVIARE 3'!M346</f>
        <v>Juin</v>
      </c>
      <c r="AG354" s="91" t="str">
        <f>'EQUINE 3'!M346</f>
        <v>Juin</v>
      </c>
      <c r="AH354" s="91" t="str">
        <f>'CHIRURGIE 3'!M346</f>
        <v>Juin</v>
      </c>
      <c r="AI354" s="91" t="str">
        <f>'LEGISLATION 2'!L346</f>
        <v>Juin</v>
      </c>
      <c r="AJ354" s="91" t="str">
        <f>'HIDAOA 3'!M346</f>
        <v>Juin</v>
      </c>
      <c r="AK354" s="91" t="str">
        <f>'CLINIQUE 3'!T346</f>
        <v>Juin</v>
      </c>
    </row>
    <row r="355" spans="1:37">
      <c r="A355" s="146">
        <v>340</v>
      </c>
      <c r="B355" s="113" t="s">
        <v>310</v>
      </c>
      <c r="C355" s="113" t="s">
        <v>2787</v>
      </c>
      <c r="D355" s="163">
        <f>'REPRODUCTION 3'!G347</f>
        <v>6.75</v>
      </c>
      <c r="E355" s="163">
        <f>'RUMINANTS 3'!G347</f>
        <v>6</v>
      </c>
      <c r="F355" s="163">
        <f>'TOXICOLOGIE 2'!F347</f>
        <v>0</v>
      </c>
      <c r="G355" s="163">
        <f>'INFECTIEUX 3'!G347</f>
        <v>0.75</v>
      </c>
      <c r="H355" s="163">
        <f>'AVIARE 3'!G347</f>
        <v>9.75</v>
      </c>
      <c r="I355" s="163">
        <f>'EQUINE 3'!G347</f>
        <v>4.5</v>
      </c>
      <c r="J355" s="163">
        <f>'CHIRURGIE 3'!G347</f>
        <v>3</v>
      </c>
      <c r="K355" s="163">
        <f>'LEGISLATION 2'!F347</f>
        <v>26</v>
      </c>
      <c r="L355" s="163">
        <f>'HIDAOA 3'!G347</f>
        <v>6.75</v>
      </c>
      <c r="M355" s="163">
        <f>'CLINIQUE 3'!N347</f>
        <v>0</v>
      </c>
      <c r="N355" s="148">
        <f t="shared" si="76"/>
        <v>63.5</v>
      </c>
      <c r="O355" s="148">
        <f t="shared" si="77"/>
        <v>2.2678571428571428</v>
      </c>
      <c r="P355" s="146" t="str">
        <f t="shared" si="78"/>
        <v>ajournee</v>
      </c>
      <c r="Q355" s="146" t="str">
        <f t="shared" si="79"/>
        <v>juin</v>
      </c>
      <c r="R355" s="146">
        <f t="shared" si="80"/>
        <v>1</v>
      </c>
      <c r="S355" s="146">
        <f t="shared" si="81"/>
        <v>1</v>
      </c>
      <c r="T355" s="146">
        <f t="shared" si="82"/>
        <v>1</v>
      </c>
      <c r="U355" s="146">
        <f t="shared" si="83"/>
        <v>1</v>
      </c>
      <c r="V355" s="146">
        <f t="shared" si="84"/>
        <v>1</v>
      </c>
      <c r="W355" s="146">
        <f t="shared" si="85"/>
        <v>1</v>
      </c>
      <c r="X355" s="146">
        <f t="shared" si="86"/>
        <v>1</v>
      </c>
      <c r="Y355" s="146">
        <f t="shared" si="87"/>
        <v>0</v>
      </c>
      <c r="Z355" s="146">
        <f t="shared" si="88"/>
        <v>1</v>
      </c>
      <c r="AA355" s="17">
        <f t="shared" si="89"/>
        <v>1</v>
      </c>
      <c r="AB355" s="91" t="str">
        <f>'REPRODUCTION 3'!M347</f>
        <v>Juin</v>
      </c>
      <c r="AC355" s="91" t="str">
        <f>'RUMINANTS 3'!M347</f>
        <v>Juin</v>
      </c>
      <c r="AD355" s="91" t="str">
        <f>'TOXICOLOGIE 2'!L347</f>
        <v>Juin</v>
      </c>
      <c r="AE355" s="91" t="str">
        <f>'INFECTIEUX 3'!M347</f>
        <v>Juin</v>
      </c>
      <c r="AF355" s="91" t="str">
        <f>'AVIARE 3'!M347</f>
        <v>Juin</v>
      </c>
      <c r="AG355" s="91" t="str">
        <f>'EQUINE 3'!M347</f>
        <v>Juin</v>
      </c>
      <c r="AH355" s="91" t="str">
        <f>'CHIRURGIE 3'!M347</f>
        <v>Juin</v>
      </c>
      <c r="AI355" s="91" t="str">
        <f>'LEGISLATION 2'!L347</f>
        <v>Juin</v>
      </c>
      <c r="AJ355" s="91" t="str">
        <f>'HIDAOA 3'!M347</f>
        <v>Juin</v>
      </c>
      <c r="AK355" s="91" t="str">
        <f>'CLINIQUE 3'!T347</f>
        <v>Juin</v>
      </c>
    </row>
    <row r="356" spans="1:37">
      <c r="A356" s="146">
        <v>341</v>
      </c>
      <c r="B356" s="113" t="s">
        <v>311</v>
      </c>
      <c r="C356" s="113" t="s">
        <v>312</v>
      </c>
      <c r="D356" s="163">
        <f>'REPRODUCTION 3'!G348</f>
        <v>0.75</v>
      </c>
      <c r="E356" s="163">
        <f>'RUMINANTS 3'!G348</f>
        <v>40.5</v>
      </c>
      <c r="F356" s="163">
        <f>'TOXICOLOGIE 2'!F348</f>
        <v>22</v>
      </c>
      <c r="G356" s="163">
        <f>'INFECTIEUX 3'!G348</f>
        <v>1.875</v>
      </c>
      <c r="H356" s="163">
        <f>'AVIARE 3'!G348</f>
        <v>31.5</v>
      </c>
      <c r="I356" s="163">
        <f>'EQUINE 3'!G348</f>
        <v>2.25</v>
      </c>
      <c r="J356" s="163">
        <f>'CHIRURGIE 3'!G348</f>
        <v>10.5</v>
      </c>
      <c r="K356" s="163">
        <f>'LEGISLATION 2'!F348</f>
        <v>8</v>
      </c>
      <c r="L356" s="163">
        <f>'HIDAOA 3'!G348</f>
        <v>31.5</v>
      </c>
      <c r="M356" s="163">
        <f>'CLINIQUE 3'!N348</f>
        <v>34</v>
      </c>
      <c r="N356" s="148">
        <f t="shared" si="76"/>
        <v>182.875</v>
      </c>
      <c r="O356" s="148">
        <f t="shared" si="77"/>
        <v>6.53125</v>
      </c>
      <c r="P356" s="146" t="str">
        <f t="shared" si="78"/>
        <v>ajournee</v>
      </c>
      <c r="Q356" s="146" t="str">
        <f t="shared" si="79"/>
        <v>juin</v>
      </c>
      <c r="R356" s="146">
        <f t="shared" si="80"/>
        <v>1</v>
      </c>
      <c r="S356" s="146">
        <f t="shared" si="81"/>
        <v>0</v>
      </c>
      <c r="T356" s="146">
        <f t="shared" si="82"/>
        <v>0</v>
      </c>
      <c r="U356" s="146">
        <f t="shared" si="83"/>
        <v>1</v>
      </c>
      <c r="V356" s="146">
        <f t="shared" si="84"/>
        <v>0</v>
      </c>
      <c r="W356" s="146">
        <f t="shared" si="85"/>
        <v>1</v>
      </c>
      <c r="X356" s="146">
        <f t="shared" si="86"/>
        <v>1</v>
      </c>
      <c r="Y356" s="146">
        <f t="shared" si="87"/>
        <v>1</v>
      </c>
      <c r="Z356" s="146">
        <f t="shared" si="88"/>
        <v>0</v>
      </c>
      <c r="AA356" s="17">
        <f t="shared" si="89"/>
        <v>0</v>
      </c>
      <c r="AB356" s="91" t="str">
        <f>'REPRODUCTION 3'!M348</f>
        <v>Juin</v>
      </c>
      <c r="AC356" s="91" t="str">
        <f>'RUMINANTS 3'!M348</f>
        <v>Juin</v>
      </c>
      <c r="AD356" s="91" t="str">
        <f>'TOXICOLOGIE 2'!L348</f>
        <v>Juin</v>
      </c>
      <c r="AE356" s="91" t="str">
        <f>'INFECTIEUX 3'!M348</f>
        <v>Juin</v>
      </c>
      <c r="AF356" s="91" t="str">
        <f>'AVIARE 3'!M348</f>
        <v>Juin</v>
      </c>
      <c r="AG356" s="91" t="str">
        <f>'EQUINE 3'!M348</f>
        <v>Juin</v>
      </c>
      <c r="AH356" s="91" t="str">
        <f>'CHIRURGIE 3'!M348</f>
        <v>Juin</v>
      </c>
      <c r="AI356" s="91" t="str">
        <f>'LEGISLATION 2'!L348</f>
        <v>Juin</v>
      </c>
      <c r="AJ356" s="91" t="str">
        <f>'HIDAOA 3'!M348</f>
        <v>Juin</v>
      </c>
      <c r="AK356" s="91" t="str">
        <f>'CLINIQUE 3'!T348</f>
        <v>Juin</v>
      </c>
    </row>
    <row r="357" spans="1:37">
      <c r="A357" s="146">
        <v>342</v>
      </c>
      <c r="B357" s="113" t="s">
        <v>1955</v>
      </c>
      <c r="C357" s="113" t="s">
        <v>2788</v>
      </c>
      <c r="D357" s="163">
        <f>'REPRODUCTION 3'!G349</f>
        <v>19.5</v>
      </c>
      <c r="E357" s="163">
        <f>'RUMINANTS 3'!G349</f>
        <v>8.25</v>
      </c>
      <c r="F357" s="163">
        <f>'TOXICOLOGIE 2'!F349</f>
        <v>0</v>
      </c>
      <c r="G357" s="163">
        <f>'INFECTIEUX 3'!G349</f>
        <v>3.375</v>
      </c>
      <c r="H357" s="163">
        <f>'AVIARE 3'!G349</f>
        <v>15.75</v>
      </c>
      <c r="I357" s="163">
        <f>'EQUINE 3'!G349</f>
        <v>10.5</v>
      </c>
      <c r="J357" s="163">
        <f>'CHIRURGIE 3'!G349</f>
        <v>21</v>
      </c>
      <c r="K357" s="163">
        <f>'LEGISLATION 2'!F349</f>
        <v>30</v>
      </c>
      <c r="L357" s="163">
        <f>'HIDAOA 3'!G349</f>
        <v>18.75</v>
      </c>
      <c r="M357" s="163">
        <f>'CLINIQUE 3'!N349</f>
        <v>0</v>
      </c>
      <c r="N357" s="148">
        <f t="shared" si="76"/>
        <v>127.125</v>
      </c>
      <c r="O357" s="148">
        <f t="shared" si="77"/>
        <v>4.5401785714285712</v>
      </c>
      <c r="P357" s="146" t="str">
        <f t="shared" si="78"/>
        <v>ajournee</v>
      </c>
      <c r="Q357" s="146" t="str">
        <f t="shared" si="79"/>
        <v>juin</v>
      </c>
      <c r="R357" s="146">
        <f t="shared" si="80"/>
        <v>0</v>
      </c>
      <c r="S357" s="146">
        <f t="shared" si="81"/>
        <v>1</v>
      </c>
      <c r="T357" s="146">
        <f t="shared" si="82"/>
        <v>1</v>
      </c>
      <c r="U357" s="146">
        <f t="shared" si="83"/>
        <v>1</v>
      </c>
      <c r="V357" s="146">
        <f t="shared" si="84"/>
        <v>0</v>
      </c>
      <c r="W357" s="146">
        <f t="shared" si="85"/>
        <v>1</v>
      </c>
      <c r="X357" s="146">
        <f t="shared" si="86"/>
        <v>0</v>
      </c>
      <c r="Y357" s="146">
        <f t="shared" si="87"/>
        <v>0</v>
      </c>
      <c r="Z357" s="146">
        <f t="shared" si="88"/>
        <v>0</v>
      </c>
      <c r="AA357" s="17">
        <f t="shared" si="89"/>
        <v>1</v>
      </c>
      <c r="AB357" s="91" t="str">
        <f>'REPRODUCTION 3'!M349</f>
        <v>Juin</v>
      </c>
      <c r="AC357" s="91" t="str">
        <f>'RUMINANTS 3'!M349</f>
        <v>Juin</v>
      </c>
      <c r="AD357" s="91" t="str">
        <f>'TOXICOLOGIE 2'!L349</f>
        <v>Juin</v>
      </c>
      <c r="AE357" s="91" t="str">
        <f>'INFECTIEUX 3'!M349</f>
        <v>Juin</v>
      </c>
      <c r="AF357" s="91" t="str">
        <f>'AVIARE 3'!M349</f>
        <v>Juin</v>
      </c>
      <c r="AG357" s="91" t="str">
        <f>'EQUINE 3'!M349</f>
        <v>Juin</v>
      </c>
      <c r="AH357" s="91" t="str">
        <f>'CHIRURGIE 3'!M349</f>
        <v>Juin</v>
      </c>
      <c r="AI357" s="91" t="str">
        <f>'LEGISLATION 2'!L349</f>
        <v>Juin</v>
      </c>
      <c r="AJ357" s="91" t="str">
        <f>'HIDAOA 3'!M349</f>
        <v>Juin</v>
      </c>
      <c r="AK357" s="91" t="str">
        <f>'CLINIQUE 3'!T349</f>
        <v>Juin</v>
      </c>
    </row>
    <row r="358" spans="1:37">
      <c r="A358" s="146">
        <v>343</v>
      </c>
      <c r="B358" s="113" t="s">
        <v>1960</v>
      </c>
      <c r="C358" s="113" t="s">
        <v>2789</v>
      </c>
      <c r="D358" s="163">
        <f>'REPRODUCTION 3'!G350</f>
        <v>14.25</v>
      </c>
      <c r="E358" s="163">
        <f>'RUMINANTS 3'!G350</f>
        <v>8.25</v>
      </c>
      <c r="F358" s="163">
        <f>'TOXICOLOGIE 2'!F350</f>
        <v>0</v>
      </c>
      <c r="G358" s="163">
        <f>'INFECTIEUX 3'!G350</f>
        <v>10.5</v>
      </c>
      <c r="H358" s="163">
        <f>'AVIARE 3'!G350</f>
        <v>15.75</v>
      </c>
      <c r="I358" s="163">
        <f>'EQUINE 3'!G350</f>
        <v>12.75</v>
      </c>
      <c r="J358" s="163">
        <f>'CHIRURGIE 3'!G350</f>
        <v>21</v>
      </c>
      <c r="K358" s="163">
        <f>'LEGISLATION 2'!F350</f>
        <v>20</v>
      </c>
      <c r="L358" s="163">
        <f>'HIDAOA 3'!G350</f>
        <v>23.25</v>
      </c>
      <c r="M358" s="163">
        <f>'CLINIQUE 3'!N350</f>
        <v>0</v>
      </c>
      <c r="N358" s="148">
        <f t="shared" si="76"/>
        <v>125.75</v>
      </c>
      <c r="O358" s="148">
        <f t="shared" si="77"/>
        <v>4.4910714285714288</v>
      </c>
      <c r="P358" s="146" t="str">
        <f t="shared" si="78"/>
        <v>ajournee</v>
      </c>
      <c r="Q358" s="146" t="str">
        <f t="shared" si="79"/>
        <v>juin</v>
      </c>
      <c r="R358" s="146">
        <f t="shared" si="80"/>
        <v>1</v>
      </c>
      <c r="S358" s="146">
        <f t="shared" si="81"/>
        <v>1</v>
      </c>
      <c r="T358" s="146">
        <f t="shared" si="82"/>
        <v>1</v>
      </c>
      <c r="U358" s="146">
        <f t="shared" si="83"/>
        <v>1</v>
      </c>
      <c r="V358" s="146">
        <f t="shared" si="84"/>
        <v>0</v>
      </c>
      <c r="W358" s="146">
        <f t="shared" si="85"/>
        <v>1</v>
      </c>
      <c r="X358" s="146">
        <f t="shared" si="86"/>
        <v>0</v>
      </c>
      <c r="Y358" s="146">
        <f t="shared" si="87"/>
        <v>0</v>
      </c>
      <c r="Z358" s="146">
        <f t="shared" si="88"/>
        <v>0</v>
      </c>
      <c r="AA358" s="17">
        <f t="shared" si="89"/>
        <v>1</v>
      </c>
      <c r="AB358" s="91" t="str">
        <f>'REPRODUCTION 3'!M350</f>
        <v>Juin</v>
      </c>
      <c r="AC358" s="91" t="str">
        <f>'RUMINANTS 3'!M350</f>
        <v>Juin</v>
      </c>
      <c r="AD358" s="91" t="str">
        <f>'TOXICOLOGIE 2'!L350</f>
        <v>Juin</v>
      </c>
      <c r="AE358" s="91" t="str">
        <f>'INFECTIEUX 3'!M350</f>
        <v>Juin</v>
      </c>
      <c r="AF358" s="91" t="str">
        <f>'AVIARE 3'!M350</f>
        <v>Juin</v>
      </c>
      <c r="AG358" s="91" t="str">
        <f>'EQUINE 3'!M350</f>
        <v>Juin</v>
      </c>
      <c r="AH358" s="91" t="str">
        <f>'CHIRURGIE 3'!M350</f>
        <v>Juin</v>
      </c>
      <c r="AI358" s="91" t="str">
        <f>'LEGISLATION 2'!L350</f>
        <v>Juin</v>
      </c>
      <c r="AJ358" s="91" t="str">
        <f>'HIDAOA 3'!M350</f>
        <v>Juin</v>
      </c>
      <c r="AK358" s="91" t="str">
        <f>'CLINIQUE 3'!T350</f>
        <v>Juin</v>
      </c>
    </row>
    <row r="359" spans="1:37">
      <c r="A359" s="146">
        <v>344</v>
      </c>
      <c r="B359" s="113" t="s">
        <v>316</v>
      </c>
      <c r="C359" s="113" t="s">
        <v>2790</v>
      </c>
      <c r="D359" s="163">
        <f>'REPRODUCTION 3'!G351</f>
        <v>6.75</v>
      </c>
      <c r="E359" s="163">
        <f>'RUMINANTS 3'!G351</f>
        <v>5.25</v>
      </c>
      <c r="F359" s="163">
        <f>'TOXICOLOGIE 2'!F351</f>
        <v>0</v>
      </c>
      <c r="G359" s="163">
        <f>'INFECTIEUX 3'!G351</f>
        <v>1.5</v>
      </c>
      <c r="H359" s="163">
        <f>'AVIARE 3'!G351</f>
        <v>11.25</v>
      </c>
      <c r="I359" s="163">
        <f>'EQUINE 3'!G351</f>
        <v>3</v>
      </c>
      <c r="J359" s="163">
        <f>'CHIRURGIE 3'!G351</f>
        <v>12</v>
      </c>
      <c r="K359" s="163">
        <f>'LEGISLATION 2'!F351</f>
        <v>10</v>
      </c>
      <c r="L359" s="163">
        <f>'HIDAOA 3'!G351</f>
        <v>5.25</v>
      </c>
      <c r="M359" s="163">
        <f>'CLINIQUE 3'!N351</f>
        <v>0</v>
      </c>
      <c r="N359" s="148">
        <f t="shared" si="76"/>
        <v>55</v>
      </c>
      <c r="O359" s="148">
        <f t="shared" si="77"/>
        <v>1.9642857142857142</v>
      </c>
      <c r="P359" s="146" t="str">
        <f t="shared" si="78"/>
        <v>ajournee</v>
      </c>
      <c r="Q359" s="146" t="str">
        <f t="shared" si="79"/>
        <v>juin</v>
      </c>
      <c r="R359" s="146">
        <f t="shared" si="80"/>
        <v>1</v>
      </c>
      <c r="S359" s="146">
        <f t="shared" si="81"/>
        <v>1</v>
      </c>
      <c r="T359" s="146">
        <f t="shared" si="82"/>
        <v>1</v>
      </c>
      <c r="U359" s="146">
        <f t="shared" si="83"/>
        <v>1</v>
      </c>
      <c r="V359" s="146">
        <f t="shared" si="84"/>
        <v>1</v>
      </c>
      <c r="W359" s="146">
        <f t="shared" si="85"/>
        <v>1</v>
      </c>
      <c r="X359" s="146">
        <f t="shared" si="86"/>
        <v>1</v>
      </c>
      <c r="Y359" s="146">
        <f t="shared" si="87"/>
        <v>0</v>
      </c>
      <c r="Z359" s="146">
        <f t="shared" si="88"/>
        <v>1</v>
      </c>
      <c r="AA359" s="17">
        <f t="shared" si="89"/>
        <v>1</v>
      </c>
      <c r="AB359" s="91" t="str">
        <f>'REPRODUCTION 3'!M351</f>
        <v>Juin</v>
      </c>
      <c r="AC359" s="91" t="str">
        <f>'RUMINANTS 3'!M351</f>
        <v>Juin</v>
      </c>
      <c r="AD359" s="91" t="str">
        <f>'TOXICOLOGIE 2'!L351</f>
        <v>Juin</v>
      </c>
      <c r="AE359" s="91" t="str">
        <f>'INFECTIEUX 3'!M351</f>
        <v>Juin</v>
      </c>
      <c r="AF359" s="91" t="str">
        <f>'AVIARE 3'!M351</f>
        <v>Juin</v>
      </c>
      <c r="AG359" s="91" t="str">
        <f>'EQUINE 3'!M351</f>
        <v>Juin</v>
      </c>
      <c r="AH359" s="91" t="str">
        <f>'CHIRURGIE 3'!M351</f>
        <v>Juin</v>
      </c>
      <c r="AI359" s="91" t="str">
        <f>'LEGISLATION 2'!L351</f>
        <v>Juin</v>
      </c>
      <c r="AJ359" s="91" t="str">
        <f>'HIDAOA 3'!M351</f>
        <v>Juin</v>
      </c>
      <c r="AK359" s="91" t="str">
        <f>'CLINIQUE 3'!T351</f>
        <v>Juin</v>
      </c>
    </row>
    <row r="360" spans="1:37">
      <c r="A360" s="146">
        <v>345</v>
      </c>
      <c r="B360" s="113" t="s">
        <v>2791</v>
      </c>
      <c r="C360" s="113" t="s">
        <v>2792</v>
      </c>
      <c r="D360" s="163">
        <f>'REPRODUCTION 3'!G352</f>
        <v>13.5</v>
      </c>
      <c r="E360" s="163">
        <f>'RUMINANTS 3'!G352</f>
        <v>6.75</v>
      </c>
      <c r="F360" s="163">
        <f>'TOXICOLOGIE 2'!F352</f>
        <v>0</v>
      </c>
      <c r="G360" s="163">
        <f>'INFECTIEUX 3'!G352</f>
        <v>3</v>
      </c>
      <c r="H360" s="163">
        <f>'AVIARE 3'!G352</f>
        <v>18</v>
      </c>
      <c r="I360" s="163">
        <f>'EQUINE 3'!G352</f>
        <v>7.5</v>
      </c>
      <c r="J360" s="163">
        <f>'CHIRURGIE 3'!G352</f>
        <v>18</v>
      </c>
      <c r="K360" s="163">
        <f>'LEGISLATION 2'!F352</f>
        <v>22</v>
      </c>
      <c r="L360" s="163">
        <f>'HIDAOA 3'!G352</f>
        <v>14.25</v>
      </c>
      <c r="M360" s="163">
        <f>'CLINIQUE 3'!N352</f>
        <v>0</v>
      </c>
      <c r="N360" s="148">
        <f t="shared" si="76"/>
        <v>103</v>
      </c>
      <c r="O360" s="148">
        <f t="shared" si="77"/>
        <v>3.6785714285714284</v>
      </c>
      <c r="P360" s="146" t="str">
        <f t="shared" si="78"/>
        <v>ajournee</v>
      </c>
      <c r="Q360" s="146" t="str">
        <f t="shared" si="79"/>
        <v>juin</v>
      </c>
      <c r="R360" s="146">
        <f t="shared" si="80"/>
        <v>1</v>
      </c>
      <c r="S360" s="146">
        <f t="shared" si="81"/>
        <v>1</v>
      </c>
      <c r="T360" s="146">
        <f t="shared" si="82"/>
        <v>1</v>
      </c>
      <c r="U360" s="146">
        <f t="shared" si="83"/>
        <v>1</v>
      </c>
      <c r="V360" s="146">
        <f t="shared" si="84"/>
        <v>0</v>
      </c>
      <c r="W360" s="146">
        <f t="shared" si="85"/>
        <v>1</v>
      </c>
      <c r="X360" s="146">
        <f t="shared" si="86"/>
        <v>0</v>
      </c>
      <c r="Y360" s="146">
        <f t="shared" si="87"/>
        <v>0</v>
      </c>
      <c r="Z360" s="146">
        <f t="shared" si="88"/>
        <v>1</v>
      </c>
      <c r="AA360" s="17">
        <f t="shared" si="89"/>
        <v>1</v>
      </c>
      <c r="AB360" s="91" t="str">
        <f>'REPRODUCTION 3'!M352</f>
        <v>Juin</v>
      </c>
      <c r="AC360" s="91" t="str">
        <f>'RUMINANTS 3'!M352</f>
        <v>Juin</v>
      </c>
      <c r="AD360" s="91" t="str">
        <f>'TOXICOLOGIE 2'!L352</f>
        <v>Juin</v>
      </c>
      <c r="AE360" s="91" t="str">
        <f>'INFECTIEUX 3'!M352</f>
        <v>Juin</v>
      </c>
      <c r="AF360" s="91" t="str">
        <f>'AVIARE 3'!M352</f>
        <v>Juin</v>
      </c>
      <c r="AG360" s="91" t="str">
        <f>'EQUINE 3'!M352</f>
        <v>Juin</v>
      </c>
      <c r="AH360" s="91" t="str">
        <f>'CHIRURGIE 3'!M352</f>
        <v>Juin</v>
      </c>
      <c r="AI360" s="91" t="str">
        <f>'LEGISLATION 2'!L352</f>
        <v>Juin</v>
      </c>
      <c r="AJ360" s="91" t="str">
        <f>'HIDAOA 3'!M352</f>
        <v>Juin</v>
      </c>
      <c r="AK360" s="91" t="str">
        <f>'CLINIQUE 3'!T352</f>
        <v>Juin</v>
      </c>
    </row>
    <row r="361" spans="1:37">
      <c r="A361" s="146">
        <v>346</v>
      </c>
      <c r="B361" s="113" t="s">
        <v>1978</v>
      </c>
      <c r="C361" s="113" t="s">
        <v>2793</v>
      </c>
      <c r="D361" s="163">
        <f>'REPRODUCTION 3'!G353</f>
        <v>5.25</v>
      </c>
      <c r="E361" s="163">
        <f>'RUMINANTS 3'!G353</f>
        <v>12.75</v>
      </c>
      <c r="F361" s="163">
        <f>'TOXICOLOGIE 2'!F353</f>
        <v>0</v>
      </c>
      <c r="G361" s="163">
        <f>'INFECTIEUX 3'!G353</f>
        <v>1.875</v>
      </c>
      <c r="H361" s="163">
        <f>'AVIARE 3'!G353</f>
        <v>18</v>
      </c>
      <c r="I361" s="163">
        <f>'EQUINE 3'!G353</f>
        <v>9</v>
      </c>
      <c r="J361" s="163">
        <f>'CHIRURGIE 3'!G353</f>
        <v>16.5</v>
      </c>
      <c r="K361" s="163">
        <f>'LEGISLATION 2'!F353</f>
        <v>30</v>
      </c>
      <c r="L361" s="163">
        <f>'HIDAOA 3'!G353</f>
        <v>10.5</v>
      </c>
      <c r="M361" s="163">
        <f>'CLINIQUE 3'!N353</f>
        <v>0</v>
      </c>
      <c r="N361" s="148">
        <f t="shared" si="76"/>
        <v>103.875</v>
      </c>
      <c r="O361" s="148">
        <f t="shared" si="77"/>
        <v>3.7098214285714284</v>
      </c>
      <c r="P361" s="146" t="str">
        <f t="shared" si="78"/>
        <v>ajournee</v>
      </c>
      <c r="Q361" s="146" t="str">
        <f t="shared" si="79"/>
        <v>juin</v>
      </c>
      <c r="R361" s="146">
        <f t="shared" si="80"/>
        <v>1</v>
      </c>
      <c r="S361" s="146">
        <f t="shared" si="81"/>
        <v>1</v>
      </c>
      <c r="T361" s="146">
        <f t="shared" si="82"/>
        <v>1</v>
      </c>
      <c r="U361" s="146">
        <f t="shared" si="83"/>
        <v>1</v>
      </c>
      <c r="V361" s="146">
        <f t="shared" si="84"/>
        <v>0</v>
      </c>
      <c r="W361" s="146">
        <f t="shared" si="85"/>
        <v>1</v>
      </c>
      <c r="X361" s="146">
        <f t="shared" si="86"/>
        <v>0</v>
      </c>
      <c r="Y361" s="146">
        <f t="shared" si="87"/>
        <v>0</v>
      </c>
      <c r="Z361" s="146">
        <f t="shared" si="88"/>
        <v>1</v>
      </c>
      <c r="AA361" s="17">
        <f t="shared" si="89"/>
        <v>1</v>
      </c>
      <c r="AB361" s="91" t="str">
        <f>'REPRODUCTION 3'!M353</f>
        <v>Juin</v>
      </c>
      <c r="AC361" s="91" t="str">
        <f>'RUMINANTS 3'!M353</f>
        <v>Juin</v>
      </c>
      <c r="AD361" s="91" t="str">
        <f>'TOXICOLOGIE 2'!L353</f>
        <v>Juin</v>
      </c>
      <c r="AE361" s="91" t="str">
        <f>'INFECTIEUX 3'!M353</f>
        <v>Juin</v>
      </c>
      <c r="AF361" s="91" t="str">
        <f>'AVIARE 3'!M353</f>
        <v>Juin</v>
      </c>
      <c r="AG361" s="91" t="str">
        <f>'EQUINE 3'!M353</f>
        <v>Juin</v>
      </c>
      <c r="AH361" s="91" t="str">
        <f>'CHIRURGIE 3'!M353</f>
        <v>Juin</v>
      </c>
      <c r="AI361" s="91" t="str">
        <f>'LEGISLATION 2'!L353</f>
        <v>Juin</v>
      </c>
      <c r="AJ361" s="91" t="str">
        <f>'HIDAOA 3'!M353</f>
        <v>Juin</v>
      </c>
      <c r="AK361" s="91" t="str">
        <f>'CLINIQUE 3'!T353</f>
        <v>Juin</v>
      </c>
    </row>
    <row r="362" spans="1:37">
      <c r="A362" s="146">
        <v>347</v>
      </c>
      <c r="B362" s="113" t="s">
        <v>2794</v>
      </c>
      <c r="C362" s="113" t="s">
        <v>2795</v>
      </c>
      <c r="D362" s="163">
        <f>'REPRODUCTION 3'!G354</f>
        <v>24.75</v>
      </c>
      <c r="E362" s="163">
        <f>'RUMINANTS 3'!G354</f>
        <v>9.75</v>
      </c>
      <c r="F362" s="163">
        <f>'TOXICOLOGIE 2'!F354</f>
        <v>0</v>
      </c>
      <c r="G362" s="163">
        <f>'INFECTIEUX 3'!G354</f>
        <v>18.75</v>
      </c>
      <c r="H362" s="163">
        <f>'AVIARE 3'!G354</f>
        <v>18.75</v>
      </c>
      <c r="I362" s="163">
        <f>'EQUINE 3'!G354</f>
        <v>20.25</v>
      </c>
      <c r="J362" s="163">
        <f>'CHIRURGIE 3'!G354</f>
        <v>24</v>
      </c>
      <c r="K362" s="163">
        <f>'LEGISLATION 2'!F354</f>
        <v>32</v>
      </c>
      <c r="L362" s="163">
        <f>'HIDAOA 3'!G354</f>
        <v>28.125</v>
      </c>
      <c r="M362" s="163">
        <f>'CLINIQUE 3'!N354</f>
        <v>0</v>
      </c>
      <c r="N362" s="148">
        <f t="shared" si="76"/>
        <v>176.375</v>
      </c>
      <c r="O362" s="148">
        <f t="shared" si="77"/>
        <v>6.2991071428571432</v>
      </c>
      <c r="P362" s="146" t="str">
        <f t="shared" si="78"/>
        <v>ajournee</v>
      </c>
      <c r="Q362" s="146" t="str">
        <f t="shared" si="79"/>
        <v>juin</v>
      </c>
      <c r="R362" s="146">
        <f t="shared" si="80"/>
        <v>0</v>
      </c>
      <c r="S362" s="146">
        <f t="shared" si="81"/>
        <v>1</v>
      </c>
      <c r="T362" s="146">
        <f t="shared" si="82"/>
        <v>1</v>
      </c>
      <c r="U362" s="146">
        <f t="shared" si="83"/>
        <v>0</v>
      </c>
      <c r="V362" s="146">
        <f t="shared" si="84"/>
        <v>0</v>
      </c>
      <c r="W362" s="146">
        <f t="shared" si="85"/>
        <v>0</v>
      </c>
      <c r="X362" s="146">
        <f t="shared" si="86"/>
        <v>0</v>
      </c>
      <c r="Y362" s="146">
        <f t="shared" si="87"/>
        <v>0</v>
      </c>
      <c r="Z362" s="146">
        <f t="shared" si="88"/>
        <v>0</v>
      </c>
      <c r="AA362" s="17">
        <f t="shared" si="89"/>
        <v>1</v>
      </c>
      <c r="AB362" s="91" t="str">
        <f>'REPRODUCTION 3'!M354</f>
        <v>Juin</v>
      </c>
      <c r="AC362" s="91" t="str">
        <f>'RUMINANTS 3'!M354</f>
        <v>Juin</v>
      </c>
      <c r="AD362" s="91" t="str">
        <f>'TOXICOLOGIE 2'!L354</f>
        <v>Juin</v>
      </c>
      <c r="AE362" s="91" t="str">
        <f>'INFECTIEUX 3'!M354</f>
        <v>Juin</v>
      </c>
      <c r="AF362" s="91" t="str">
        <f>'AVIARE 3'!M354</f>
        <v>Juin</v>
      </c>
      <c r="AG362" s="91" t="str">
        <f>'EQUINE 3'!M354</f>
        <v>Juin</v>
      </c>
      <c r="AH362" s="91" t="str">
        <f>'CHIRURGIE 3'!M354</f>
        <v>Juin</v>
      </c>
      <c r="AI362" s="91" t="str">
        <f>'LEGISLATION 2'!L354</f>
        <v>Juin</v>
      </c>
      <c r="AJ362" s="91" t="str">
        <f>'HIDAOA 3'!M354</f>
        <v>Juin</v>
      </c>
      <c r="AK362" s="91" t="str">
        <f>'CLINIQUE 3'!T354</f>
        <v>Juin</v>
      </c>
    </row>
    <row r="363" spans="1:37">
      <c r="A363" s="146">
        <v>348</v>
      </c>
      <c r="B363" s="113" t="s">
        <v>1986</v>
      </c>
      <c r="C363" s="113" t="s">
        <v>2796</v>
      </c>
      <c r="D363" s="163">
        <f>'REPRODUCTION 3'!G355</f>
        <v>12.75</v>
      </c>
      <c r="E363" s="163">
        <f>'RUMINANTS 3'!G355</f>
        <v>10.5</v>
      </c>
      <c r="F363" s="163">
        <f>'TOXICOLOGIE 2'!F355</f>
        <v>0</v>
      </c>
      <c r="G363" s="163">
        <f>'INFECTIEUX 3'!G355</f>
        <v>1.875</v>
      </c>
      <c r="H363" s="163">
        <f>'AVIARE 3'!G355</f>
        <v>18</v>
      </c>
      <c r="I363" s="163">
        <f>'EQUINE 3'!G355</f>
        <v>6.75</v>
      </c>
      <c r="J363" s="163">
        <f>'CHIRURGIE 3'!G355</f>
        <v>13.5</v>
      </c>
      <c r="K363" s="163">
        <f>'LEGISLATION 2'!F355</f>
        <v>16</v>
      </c>
      <c r="L363" s="163">
        <f>'HIDAOA 3'!G355</f>
        <v>13.5</v>
      </c>
      <c r="M363" s="163">
        <f>'CLINIQUE 3'!N355</f>
        <v>0</v>
      </c>
      <c r="N363" s="148">
        <f t="shared" si="76"/>
        <v>92.875</v>
      </c>
      <c r="O363" s="148">
        <f t="shared" si="77"/>
        <v>3.3169642857142856</v>
      </c>
      <c r="P363" s="146" t="str">
        <f t="shared" si="78"/>
        <v>ajournee</v>
      </c>
      <c r="Q363" s="146" t="str">
        <f t="shared" si="79"/>
        <v>juin</v>
      </c>
      <c r="R363" s="146">
        <f t="shared" si="80"/>
        <v>1</v>
      </c>
      <c r="S363" s="146">
        <f t="shared" si="81"/>
        <v>1</v>
      </c>
      <c r="T363" s="146">
        <f t="shared" si="82"/>
        <v>1</v>
      </c>
      <c r="U363" s="146">
        <f t="shared" si="83"/>
        <v>1</v>
      </c>
      <c r="V363" s="146">
        <f t="shared" si="84"/>
        <v>0</v>
      </c>
      <c r="W363" s="146">
        <f t="shared" si="85"/>
        <v>1</v>
      </c>
      <c r="X363" s="146">
        <f t="shared" si="86"/>
        <v>1</v>
      </c>
      <c r="Y363" s="146">
        <f t="shared" si="87"/>
        <v>0</v>
      </c>
      <c r="Z363" s="146">
        <f t="shared" si="88"/>
        <v>1</v>
      </c>
      <c r="AA363" s="17">
        <f t="shared" si="89"/>
        <v>1</v>
      </c>
      <c r="AB363" s="91" t="str">
        <f>'REPRODUCTION 3'!M355</f>
        <v>Juin</v>
      </c>
      <c r="AC363" s="91" t="str">
        <f>'RUMINANTS 3'!M355</f>
        <v>Juin</v>
      </c>
      <c r="AD363" s="91" t="str">
        <f>'TOXICOLOGIE 2'!L355</f>
        <v>Juin</v>
      </c>
      <c r="AE363" s="91" t="str">
        <f>'INFECTIEUX 3'!M355</f>
        <v>Juin</v>
      </c>
      <c r="AF363" s="91" t="str">
        <f>'AVIARE 3'!M355</f>
        <v>Juin</v>
      </c>
      <c r="AG363" s="91" t="str">
        <f>'EQUINE 3'!M355</f>
        <v>Juin</v>
      </c>
      <c r="AH363" s="91" t="str">
        <f>'CHIRURGIE 3'!M355</f>
        <v>Juin</v>
      </c>
      <c r="AI363" s="91" t="str">
        <f>'LEGISLATION 2'!L355</f>
        <v>Juin</v>
      </c>
      <c r="AJ363" s="91" t="str">
        <f>'HIDAOA 3'!M355</f>
        <v>Juin</v>
      </c>
      <c r="AK363" s="91" t="str">
        <f>'CLINIQUE 3'!T355</f>
        <v>Juin</v>
      </c>
    </row>
    <row r="364" spans="1:37">
      <c r="A364" s="146">
        <v>349</v>
      </c>
      <c r="B364" s="113" t="s">
        <v>321</v>
      </c>
      <c r="C364" s="113" t="s">
        <v>2797</v>
      </c>
      <c r="D364" s="163">
        <f>'REPRODUCTION 3'!G356</f>
        <v>1.5</v>
      </c>
      <c r="E364" s="163">
        <f>'RUMINANTS 3'!G356</f>
        <v>6.75</v>
      </c>
      <c r="F364" s="163">
        <f>'TOXICOLOGIE 2'!F356</f>
        <v>0</v>
      </c>
      <c r="G364" s="163">
        <f>'INFECTIEUX 3'!G356</f>
        <v>1.5</v>
      </c>
      <c r="H364" s="163">
        <f>'AVIARE 3'!G356</f>
        <v>17.25</v>
      </c>
      <c r="I364" s="163">
        <f>'EQUINE 3'!G356</f>
        <v>6</v>
      </c>
      <c r="J364" s="163">
        <f>'CHIRURGIE 3'!G356</f>
        <v>3</v>
      </c>
      <c r="K364" s="163">
        <f>'LEGISLATION 2'!F356</f>
        <v>2</v>
      </c>
      <c r="L364" s="163">
        <f>'HIDAOA 3'!G356</f>
        <v>9</v>
      </c>
      <c r="M364" s="163">
        <f>'CLINIQUE 3'!N356</f>
        <v>0</v>
      </c>
      <c r="N364" s="148">
        <f t="shared" si="76"/>
        <v>47</v>
      </c>
      <c r="O364" s="148">
        <f t="shared" si="77"/>
        <v>1.6785714285714286</v>
      </c>
      <c r="P364" s="146" t="str">
        <f t="shared" si="78"/>
        <v>ajournee</v>
      </c>
      <c r="Q364" s="146" t="str">
        <f t="shared" si="79"/>
        <v>juin</v>
      </c>
      <c r="R364" s="146">
        <f t="shared" si="80"/>
        <v>1</v>
      </c>
      <c r="S364" s="146">
        <f t="shared" si="81"/>
        <v>1</v>
      </c>
      <c r="T364" s="146">
        <f t="shared" si="82"/>
        <v>1</v>
      </c>
      <c r="U364" s="146">
        <f t="shared" si="83"/>
        <v>1</v>
      </c>
      <c r="V364" s="146">
        <f t="shared" si="84"/>
        <v>0</v>
      </c>
      <c r="W364" s="146">
        <f t="shared" si="85"/>
        <v>1</v>
      </c>
      <c r="X364" s="146">
        <f t="shared" si="86"/>
        <v>1</v>
      </c>
      <c r="Y364" s="146">
        <f t="shared" si="87"/>
        <v>1</v>
      </c>
      <c r="Z364" s="146">
        <f t="shared" si="88"/>
        <v>1</v>
      </c>
      <c r="AA364" s="17">
        <f t="shared" si="89"/>
        <v>1</v>
      </c>
      <c r="AB364" s="91" t="str">
        <f>'REPRODUCTION 3'!M356</f>
        <v>Juin</v>
      </c>
      <c r="AC364" s="91" t="str">
        <f>'RUMINANTS 3'!M356</f>
        <v>Juin</v>
      </c>
      <c r="AD364" s="91" t="str">
        <f>'TOXICOLOGIE 2'!L356</f>
        <v>Juin</v>
      </c>
      <c r="AE364" s="91" t="str">
        <f>'INFECTIEUX 3'!M356</f>
        <v>Juin</v>
      </c>
      <c r="AF364" s="91" t="str">
        <f>'AVIARE 3'!M356</f>
        <v>Juin</v>
      </c>
      <c r="AG364" s="91" t="str">
        <f>'EQUINE 3'!M356</f>
        <v>Juin</v>
      </c>
      <c r="AH364" s="91" t="str">
        <f>'CHIRURGIE 3'!M356</f>
        <v>Juin</v>
      </c>
      <c r="AI364" s="91" t="str">
        <f>'LEGISLATION 2'!L356</f>
        <v>Juin</v>
      </c>
      <c r="AJ364" s="91" t="str">
        <f>'HIDAOA 3'!M356</f>
        <v>Juin</v>
      </c>
      <c r="AK364" s="91" t="str">
        <f>'CLINIQUE 3'!T356</f>
        <v>Juin</v>
      </c>
    </row>
    <row r="365" spans="1:37">
      <c r="A365" s="146">
        <v>350</v>
      </c>
      <c r="B365" s="113" t="s">
        <v>1995</v>
      </c>
      <c r="C365" s="113" t="s">
        <v>2779</v>
      </c>
      <c r="D365" s="163">
        <f>'REPRODUCTION 3'!G357</f>
        <v>21.75</v>
      </c>
      <c r="E365" s="163">
        <f>'RUMINANTS 3'!G357</f>
        <v>7.5</v>
      </c>
      <c r="F365" s="163">
        <f>'TOXICOLOGIE 2'!F357</f>
        <v>0</v>
      </c>
      <c r="G365" s="163">
        <f>'INFECTIEUX 3'!G357</f>
        <v>8.25</v>
      </c>
      <c r="H365" s="163">
        <f>'AVIARE 3'!G357</f>
        <v>16.5</v>
      </c>
      <c r="I365" s="163">
        <f>'EQUINE 3'!G357</f>
        <v>15</v>
      </c>
      <c r="J365" s="163">
        <f>'CHIRURGIE 3'!G357</f>
        <v>18</v>
      </c>
      <c r="K365" s="163">
        <f>'LEGISLATION 2'!F357</f>
        <v>28</v>
      </c>
      <c r="L365" s="163">
        <f>'HIDAOA 3'!G357</f>
        <v>21</v>
      </c>
      <c r="M365" s="163">
        <f>'CLINIQUE 3'!N357</f>
        <v>0</v>
      </c>
      <c r="N365" s="148">
        <f t="shared" si="76"/>
        <v>136</v>
      </c>
      <c r="O365" s="148">
        <f t="shared" si="77"/>
        <v>4.8571428571428568</v>
      </c>
      <c r="P365" s="146" t="str">
        <f t="shared" si="78"/>
        <v>ajournee</v>
      </c>
      <c r="Q365" s="146" t="str">
        <f t="shared" si="79"/>
        <v>juin</v>
      </c>
      <c r="R365" s="146">
        <f t="shared" si="80"/>
        <v>0</v>
      </c>
      <c r="S365" s="146">
        <f t="shared" si="81"/>
        <v>1</v>
      </c>
      <c r="T365" s="146">
        <f t="shared" si="82"/>
        <v>1</v>
      </c>
      <c r="U365" s="146">
        <f t="shared" si="83"/>
        <v>1</v>
      </c>
      <c r="V365" s="146">
        <f t="shared" si="84"/>
        <v>0</v>
      </c>
      <c r="W365" s="146">
        <f t="shared" si="85"/>
        <v>0</v>
      </c>
      <c r="X365" s="146">
        <f t="shared" si="86"/>
        <v>0</v>
      </c>
      <c r="Y365" s="146">
        <f t="shared" si="87"/>
        <v>0</v>
      </c>
      <c r="Z365" s="146">
        <f t="shared" si="88"/>
        <v>0</v>
      </c>
      <c r="AA365" s="17">
        <f t="shared" si="89"/>
        <v>1</v>
      </c>
      <c r="AB365" s="91" t="str">
        <f>'REPRODUCTION 3'!M357</f>
        <v>Juin</v>
      </c>
      <c r="AC365" s="91" t="str">
        <f>'RUMINANTS 3'!M357</f>
        <v>Juin</v>
      </c>
      <c r="AD365" s="91" t="str">
        <f>'TOXICOLOGIE 2'!L357</f>
        <v>Juin</v>
      </c>
      <c r="AE365" s="91" t="str">
        <f>'INFECTIEUX 3'!M357</f>
        <v>Juin</v>
      </c>
      <c r="AF365" s="91" t="str">
        <f>'AVIARE 3'!M357</f>
        <v>Juin</v>
      </c>
      <c r="AG365" s="91" t="str">
        <f>'EQUINE 3'!M357</f>
        <v>Juin</v>
      </c>
      <c r="AH365" s="91" t="str">
        <f>'CHIRURGIE 3'!M357</f>
        <v>Juin</v>
      </c>
      <c r="AI365" s="91" t="str">
        <f>'LEGISLATION 2'!L357</f>
        <v>Juin</v>
      </c>
      <c r="AJ365" s="91" t="str">
        <f>'HIDAOA 3'!M357</f>
        <v>Juin</v>
      </c>
      <c r="AK365" s="91" t="str">
        <f>'CLINIQUE 3'!T357</f>
        <v>Juin</v>
      </c>
    </row>
    <row r="366" spans="1:37">
      <c r="A366" s="146">
        <v>351</v>
      </c>
      <c r="B366" s="113" t="s">
        <v>2000</v>
      </c>
      <c r="C366" s="113" t="s">
        <v>2798</v>
      </c>
      <c r="D366" s="163">
        <f>'REPRODUCTION 3'!G358</f>
        <v>8.25</v>
      </c>
      <c r="E366" s="163">
        <f>'RUMINANTS 3'!G358</f>
        <v>9.75</v>
      </c>
      <c r="F366" s="163">
        <f>'TOXICOLOGIE 2'!F358</f>
        <v>0</v>
      </c>
      <c r="G366" s="163">
        <f>'INFECTIEUX 3'!G358</f>
        <v>4.875</v>
      </c>
      <c r="H366" s="163">
        <f>'AVIARE 3'!G358</f>
        <v>17.25</v>
      </c>
      <c r="I366" s="163">
        <f>'EQUINE 3'!G358</f>
        <v>6.75</v>
      </c>
      <c r="J366" s="163">
        <f>'CHIRURGIE 3'!G358</f>
        <v>12</v>
      </c>
      <c r="K366" s="163">
        <f>'LEGISLATION 2'!F358</f>
        <v>28</v>
      </c>
      <c r="L366" s="163">
        <f>'HIDAOA 3'!G358</f>
        <v>19.5</v>
      </c>
      <c r="M366" s="163">
        <f>'CLINIQUE 3'!N358</f>
        <v>0</v>
      </c>
      <c r="N366" s="148">
        <f t="shared" si="76"/>
        <v>106.375</v>
      </c>
      <c r="O366" s="148">
        <f t="shared" si="77"/>
        <v>3.7991071428571428</v>
      </c>
      <c r="P366" s="146" t="str">
        <f t="shared" si="78"/>
        <v>ajournee</v>
      </c>
      <c r="Q366" s="146" t="str">
        <f t="shared" si="79"/>
        <v>juin</v>
      </c>
      <c r="R366" s="146">
        <f t="shared" si="80"/>
        <v>1</v>
      </c>
      <c r="S366" s="146">
        <f t="shared" si="81"/>
        <v>1</v>
      </c>
      <c r="T366" s="146">
        <f t="shared" si="82"/>
        <v>1</v>
      </c>
      <c r="U366" s="146">
        <f t="shared" si="83"/>
        <v>1</v>
      </c>
      <c r="V366" s="146">
        <f t="shared" si="84"/>
        <v>0</v>
      </c>
      <c r="W366" s="146">
        <f t="shared" si="85"/>
        <v>1</v>
      </c>
      <c r="X366" s="146">
        <f t="shared" si="86"/>
        <v>1</v>
      </c>
      <c r="Y366" s="146">
        <f t="shared" si="87"/>
        <v>0</v>
      </c>
      <c r="Z366" s="146">
        <f t="shared" si="88"/>
        <v>0</v>
      </c>
      <c r="AA366" s="17">
        <f t="shared" si="89"/>
        <v>1</v>
      </c>
      <c r="AB366" s="91" t="str">
        <f>'REPRODUCTION 3'!M358</f>
        <v>Juin</v>
      </c>
      <c r="AC366" s="91" t="str">
        <f>'RUMINANTS 3'!M358</f>
        <v>Juin</v>
      </c>
      <c r="AD366" s="91" t="str">
        <f>'TOXICOLOGIE 2'!L358</f>
        <v>Juin</v>
      </c>
      <c r="AE366" s="91" t="str">
        <f>'INFECTIEUX 3'!M358</f>
        <v>Juin</v>
      </c>
      <c r="AF366" s="91" t="str">
        <f>'AVIARE 3'!M358</f>
        <v>Juin</v>
      </c>
      <c r="AG366" s="91" t="str">
        <f>'EQUINE 3'!M358</f>
        <v>Juin</v>
      </c>
      <c r="AH366" s="91" t="str">
        <f>'CHIRURGIE 3'!M358</f>
        <v>Juin</v>
      </c>
      <c r="AI366" s="91" t="str">
        <f>'LEGISLATION 2'!L358</f>
        <v>Juin</v>
      </c>
      <c r="AJ366" s="91" t="str">
        <f>'HIDAOA 3'!M358</f>
        <v>Juin</v>
      </c>
      <c r="AK366" s="91" t="str">
        <f>'CLINIQUE 3'!T358</f>
        <v>Juin</v>
      </c>
    </row>
    <row r="367" spans="1:37">
      <c r="A367" s="146">
        <v>352</v>
      </c>
      <c r="B367" s="113" t="s">
        <v>2799</v>
      </c>
      <c r="C367" s="113" t="s">
        <v>2800</v>
      </c>
      <c r="D367" s="163">
        <f>'REPRODUCTION 3'!G359</f>
        <v>15</v>
      </c>
      <c r="E367" s="163">
        <f>'RUMINANTS 3'!G359</f>
        <v>3.75</v>
      </c>
      <c r="F367" s="163">
        <f>'TOXICOLOGIE 2'!F359</f>
        <v>0</v>
      </c>
      <c r="G367" s="163">
        <f>'INFECTIEUX 3'!G359</f>
        <v>3.375</v>
      </c>
      <c r="H367" s="163">
        <f>'AVIARE 3'!G359</f>
        <v>15.75</v>
      </c>
      <c r="I367" s="163">
        <f>'EQUINE 3'!G359</f>
        <v>12.375</v>
      </c>
      <c r="J367" s="163">
        <f>'CHIRURGIE 3'!G359</f>
        <v>13.5</v>
      </c>
      <c r="K367" s="163">
        <f>'LEGISLATION 2'!F359</f>
        <v>18</v>
      </c>
      <c r="L367" s="163">
        <f>'HIDAOA 3'!G359</f>
        <v>13.5</v>
      </c>
      <c r="M367" s="163">
        <f>'CLINIQUE 3'!N359</f>
        <v>0</v>
      </c>
      <c r="N367" s="148">
        <f t="shared" si="76"/>
        <v>95.25</v>
      </c>
      <c r="O367" s="148">
        <f t="shared" si="77"/>
        <v>3.4017857142857144</v>
      </c>
      <c r="P367" s="146" t="str">
        <f t="shared" si="78"/>
        <v>ajournee</v>
      </c>
      <c r="Q367" s="146" t="str">
        <f t="shared" si="79"/>
        <v>juin</v>
      </c>
      <c r="R367" s="146">
        <f t="shared" si="80"/>
        <v>0</v>
      </c>
      <c r="S367" s="146">
        <f t="shared" si="81"/>
        <v>1</v>
      </c>
      <c r="T367" s="146">
        <f t="shared" si="82"/>
        <v>1</v>
      </c>
      <c r="U367" s="146">
        <f t="shared" si="83"/>
        <v>1</v>
      </c>
      <c r="V367" s="146">
        <f t="shared" si="84"/>
        <v>0</v>
      </c>
      <c r="W367" s="146">
        <f t="shared" si="85"/>
        <v>1</v>
      </c>
      <c r="X367" s="146">
        <f t="shared" si="86"/>
        <v>1</v>
      </c>
      <c r="Y367" s="146">
        <f t="shared" si="87"/>
        <v>0</v>
      </c>
      <c r="Z367" s="146">
        <f t="shared" si="88"/>
        <v>1</v>
      </c>
      <c r="AA367" s="17">
        <f t="shared" si="89"/>
        <v>1</v>
      </c>
      <c r="AB367" s="91" t="str">
        <f>'REPRODUCTION 3'!M359</f>
        <v>Juin</v>
      </c>
      <c r="AC367" s="91" t="str">
        <f>'RUMINANTS 3'!M359</f>
        <v>Juin</v>
      </c>
      <c r="AD367" s="91" t="str">
        <f>'TOXICOLOGIE 2'!L359</f>
        <v>Juin</v>
      </c>
      <c r="AE367" s="91" t="str">
        <f>'INFECTIEUX 3'!M359</f>
        <v>Juin</v>
      </c>
      <c r="AF367" s="91" t="str">
        <f>'AVIARE 3'!M359</f>
        <v>Juin</v>
      </c>
      <c r="AG367" s="91" t="str">
        <f>'EQUINE 3'!M359</f>
        <v>Juin</v>
      </c>
      <c r="AH367" s="91" t="str">
        <f>'CHIRURGIE 3'!M359</f>
        <v>Juin</v>
      </c>
      <c r="AI367" s="91" t="str">
        <f>'LEGISLATION 2'!L359</f>
        <v>Juin</v>
      </c>
      <c r="AJ367" s="91" t="str">
        <f>'HIDAOA 3'!M359</f>
        <v>Juin</v>
      </c>
      <c r="AK367" s="91" t="str">
        <f>'CLINIQUE 3'!T359</f>
        <v>Juin</v>
      </c>
    </row>
    <row r="368" spans="1:37">
      <c r="A368" s="146">
        <v>353</v>
      </c>
      <c r="B368" s="113" t="s">
        <v>2801</v>
      </c>
      <c r="C368" s="113" t="s">
        <v>2802</v>
      </c>
      <c r="D368" s="163">
        <f>'REPRODUCTION 3'!G360</f>
        <v>10.5</v>
      </c>
      <c r="E368" s="163">
        <f>'RUMINANTS 3'!G360</f>
        <v>9</v>
      </c>
      <c r="F368" s="163">
        <f>'TOXICOLOGIE 2'!F360</f>
        <v>0</v>
      </c>
      <c r="G368" s="163">
        <f>'INFECTIEUX 3'!G360</f>
        <v>3</v>
      </c>
      <c r="H368" s="163">
        <f>'AVIARE 3'!G360</f>
        <v>15</v>
      </c>
      <c r="I368" s="163">
        <f>'EQUINE 3'!G360</f>
        <v>12</v>
      </c>
      <c r="J368" s="163">
        <f>'CHIRURGIE 3'!G360</f>
        <v>19.5</v>
      </c>
      <c r="K368" s="163">
        <f>'LEGISLATION 2'!F360</f>
        <v>26</v>
      </c>
      <c r="L368" s="163">
        <f>'HIDAOA 3'!G360</f>
        <v>12.75</v>
      </c>
      <c r="M368" s="163">
        <f>'CLINIQUE 3'!N360</f>
        <v>0</v>
      </c>
      <c r="N368" s="148">
        <f t="shared" si="76"/>
        <v>107.75</v>
      </c>
      <c r="O368" s="148">
        <f t="shared" si="77"/>
        <v>3.8482142857142856</v>
      </c>
      <c r="P368" s="146" t="str">
        <f t="shared" si="78"/>
        <v>ajournee</v>
      </c>
      <c r="Q368" s="146" t="str">
        <f t="shared" si="79"/>
        <v>juin</v>
      </c>
      <c r="R368" s="146">
        <f t="shared" si="80"/>
        <v>1</v>
      </c>
      <c r="S368" s="146">
        <f t="shared" si="81"/>
        <v>1</v>
      </c>
      <c r="T368" s="146">
        <f t="shared" si="82"/>
        <v>1</v>
      </c>
      <c r="U368" s="146">
        <f t="shared" si="83"/>
        <v>1</v>
      </c>
      <c r="V368" s="146">
        <f t="shared" si="84"/>
        <v>0</v>
      </c>
      <c r="W368" s="146">
        <f t="shared" si="85"/>
        <v>1</v>
      </c>
      <c r="X368" s="146">
        <f t="shared" si="86"/>
        <v>0</v>
      </c>
      <c r="Y368" s="146">
        <f t="shared" si="87"/>
        <v>0</v>
      </c>
      <c r="Z368" s="146">
        <f t="shared" si="88"/>
        <v>1</v>
      </c>
      <c r="AA368" s="17">
        <f t="shared" si="89"/>
        <v>1</v>
      </c>
      <c r="AB368" s="91" t="str">
        <f>'REPRODUCTION 3'!M360</f>
        <v>Juin</v>
      </c>
      <c r="AC368" s="91" t="str">
        <f>'RUMINANTS 3'!M360</f>
        <v>Juin</v>
      </c>
      <c r="AD368" s="91" t="str">
        <f>'TOXICOLOGIE 2'!L360</f>
        <v>Juin</v>
      </c>
      <c r="AE368" s="91" t="str">
        <f>'INFECTIEUX 3'!M360</f>
        <v>Juin</v>
      </c>
      <c r="AF368" s="91" t="str">
        <f>'AVIARE 3'!M360</f>
        <v>Juin</v>
      </c>
      <c r="AG368" s="91" t="str">
        <f>'EQUINE 3'!M360</f>
        <v>Juin</v>
      </c>
      <c r="AH368" s="91" t="str">
        <f>'CHIRURGIE 3'!M360</f>
        <v>Juin</v>
      </c>
      <c r="AI368" s="91" t="str">
        <f>'LEGISLATION 2'!L360</f>
        <v>Juin</v>
      </c>
      <c r="AJ368" s="91" t="str">
        <f>'HIDAOA 3'!M360</f>
        <v>Juin</v>
      </c>
      <c r="AK368" s="91" t="str">
        <f>'CLINIQUE 3'!T360</f>
        <v>Juin</v>
      </c>
    </row>
    <row r="369" spans="1:37">
      <c r="A369" s="146">
        <v>354</v>
      </c>
      <c r="B369" s="113" t="s">
        <v>2803</v>
      </c>
      <c r="C369" s="113" t="s">
        <v>2463</v>
      </c>
      <c r="D369" s="163">
        <f>'REPRODUCTION 3'!G361</f>
        <v>3.75</v>
      </c>
      <c r="E369" s="163">
        <f>'RUMINANTS 3'!G361</f>
        <v>6.75</v>
      </c>
      <c r="F369" s="163">
        <f>'TOXICOLOGIE 2'!F361</f>
        <v>0</v>
      </c>
      <c r="G369" s="163">
        <f>'INFECTIEUX 3'!G361</f>
        <v>0.75</v>
      </c>
      <c r="H369" s="163">
        <f>'AVIARE 3'!G361</f>
        <v>12.75</v>
      </c>
      <c r="I369" s="163">
        <f>'EQUINE 3'!G361</f>
        <v>9.75</v>
      </c>
      <c r="J369" s="163">
        <f>'CHIRURGIE 3'!G361</f>
        <v>10.5</v>
      </c>
      <c r="K369" s="163">
        <f>'LEGISLATION 2'!F361</f>
        <v>14</v>
      </c>
      <c r="L369" s="163">
        <f>'HIDAOA 3'!G361</f>
        <v>18</v>
      </c>
      <c r="M369" s="163">
        <f>'CLINIQUE 3'!N361</f>
        <v>0</v>
      </c>
      <c r="N369" s="148">
        <f t="shared" si="76"/>
        <v>76.25</v>
      </c>
      <c r="O369" s="148">
        <f t="shared" si="77"/>
        <v>2.7232142857142856</v>
      </c>
      <c r="P369" s="146" t="str">
        <f t="shared" si="78"/>
        <v>ajournee</v>
      </c>
      <c r="Q369" s="146" t="str">
        <f t="shared" si="79"/>
        <v>juin</v>
      </c>
      <c r="R369" s="146">
        <f t="shared" si="80"/>
        <v>1</v>
      </c>
      <c r="S369" s="146">
        <f t="shared" si="81"/>
        <v>1</v>
      </c>
      <c r="T369" s="146">
        <f t="shared" si="82"/>
        <v>1</v>
      </c>
      <c r="U369" s="146">
        <f t="shared" si="83"/>
        <v>1</v>
      </c>
      <c r="V369" s="146">
        <f t="shared" si="84"/>
        <v>1</v>
      </c>
      <c r="W369" s="146">
        <f t="shared" si="85"/>
        <v>1</v>
      </c>
      <c r="X369" s="146">
        <f t="shared" si="86"/>
        <v>1</v>
      </c>
      <c r="Y369" s="146">
        <f t="shared" si="87"/>
        <v>0</v>
      </c>
      <c r="Z369" s="146">
        <f t="shared" si="88"/>
        <v>0</v>
      </c>
      <c r="AA369" s="17">
        <f t="shared" si="89"/>
        <v>1</v>
      </c>
      <c r="AB369" s="91" t="str">
        <f>'REPRODUCTION 3'!M361</f>
        <v>Juin</v>
      </c>
      <c r="AC369" s="91" t="str">
        <f>'RUMINANTS 3'!M361</f>
        <v>Juin</v>
      </c>
      <c r="AD369" s="91" t="str">
        <f>'TOXICOLOGIE 2'!L361</f>
        <v>Juin</v>
      </c>
      <c r="AE369" s="91" t="str">
        <f>'INFECTIEUX 3'!M361</f>
        <v>Juin</v>
      </c>
      <c r="AF369" s="91" t="str">
        <f>'AVIARE 3'!M361</f>
        <v>Juin</v>
      </c>
      <c r="AG369" s="91" t="str">
        <f>'EQUINE 3'!M361</f>
        <v>Juin</v>
      </c>
      <c r="AH369" s="91" t="str">
        <f>'CHIRURGIE 3'!M361</f>
        <v>Juin</v>
      </c>
      <c r="AI369" s="91" t="str">
        <f>'LEGISLATION 2'!L361</f>
        <v>Juin</v>
      </c>
      <c r="AJ369" s="91" t="str">
        <f>'HIDAOA 3'!M361</f>
        <v>Juin</v>
      </c>
      <c r="AK369" s="91" t="str">
        <f>'CLINIQUE 3'!T361</f>
        <v>Juin</v>
      </c>
    </row>
    <row r="370" spans="1:37">
      <c r="A370" s="146">
        <v>355</v>
      </c>
      <c r="B370" s="113" t="s">
        <v>2019</v>
      </c>
      <c r="C370" s="113" t="s">
        <v>2463</v>
      </c>
      <c r="D370" s="163">
        <f>'REPRODUCTION 3'!G362</f>
        <v>5.25</v>
      </c>
      <c r="E370" s="163">
        <f>'RUMINANTS 3'!G362</f>
        <v>6.75</v>
      </c>
      <c r="F370" s="163">
        <f>'TOXICOLOGIE 2'!F362</f>
        <v>0</v>
      </c>
      <c r="G370" s="163">
        <f>'INFECTIEUX 3'!G362</f>
        <v>7.5</v>
      </c>
      <c r="H370" s="163">
        <f>'AVIARE 3'!G362</f>
        <v>14.25</v>
      </c>
      <c r="I370" s="163">
        <f>'EQUINE 3'!G362</f>
        <v>8.25</v>
      </c>
      <c r="J370" s="163">
        <f>'CHIRURGIE 3'!G362</f>
        <v>15</v>
      </c>
      <c r="K370" s="163">
        <f>'LEGISLATION 2'!F362</f>
        <v>24</v>
      </c>
      <c r="L370" s="163">
        <f>'HIDAOA 3'!G362</f>
        <v>21</v>
      </c>
      <c r="M370" s="163">
        <f>'CLINIQUE 3'!N362</f>
        <v>0</v>
      </c>
      <c r="N370" s="148">
        <f t="shared" si="76"/>
        <v>102</v>
      </c>
      <c r="O370" s="148">
        <f t="shared" si="77"/>
        <v>3.6428571428571428</v>
      </c>
      <c r="P370" s="146" t="str">
        <f t="shared" si="78"/>
        <v>ajournee</v>
      </c>
      <c r="Q370" s="146" t="str">
        <f t="shared" si="79"/>
        <v>juin</v>
      </c>
      <c r="R370" s="146">
        <f t="shared" si="80"/>
        <v>1</v>
      </c>
      <c r="S370" s="146">
        <f t="shared" si="81"/>
        <v>1</v>
      </c>
      <c r="T370" s="146">
        <f t="shared" si="82"/>
        <v>1</v>
      </c>
      <c r="U370" s="146">
        <f t="shared" si="83"/>
        <v>1</v>
      </c>
      <c r="V370" s="146">
        <f t="shared" si="84"/>
        <v>1</v>
      </c>
      <c r="W370" s="146">
        <f t="shared" si="85"/>
        <v>1</v>
      </c>
      <c r="X370" s="146">
        <f t="shared" si="86"/>
        <v>0</v>
      </c>
      <c r="Y370" s="146">
        <f t="shared" si="87"/>
        <v>0</v>
      </c>
      <c r="Z370" s="146">
        <f t="shared" si="88"/>
        <v>0</v>
      </c>
      <c r="AA370" s="17">
        <f t="shared" si="89"/>
        <v>1</v>
      </c>
      <c r="AB370" s="91" t="str">
        <f>'REPRODUCTION 3'!M362</f>
        <v>Juin</v>
      </c>
      <c r="AC370" s="91" t="str">
        <f>'RUMINANTS 3'!M362</f>
        <v>Juin</v>
      </c>
      <c r="AD370" s="91" t="str">
        <f>'TOXICOLOGIE 2'!L362</f>
        <v>Juin</v>
      </c>
      <c r="AE370" s="91" t="str">
        <f>'INFECTIEUX 3'!M362</f>
        <v>Juin</v>
      </c>
      <c r="AF370" s="91" t="str">
        <f>'AVIARE 3'!M362</f>
        <v>Juin</v>
      </c>
      <c r="AG370" s="91" t="str">
        <f>'EQUINE 3'!M362</f>
        <v>Juin</v>
      </c>
      <c r="AH370" s="91" t="str">
        <f>'CHIRURGIE 3'!M362</f>
        <v>Juin</v>
      </c>
      <c r="AI370" s="91" t="str">
        <f>'LEGISLATION 2'!L362</f>
        <v>Juin</v>
      </c>
      <c r="AJ370" s="91" t="str">
        <f>'HIDAOA 3'!M362</f>
        <v>Juin</v>
      </c>
      <c r="AK370" s="91" t="str">
        <f>'CLINIQUE 3'!T362</f>
        <v>Juin</v>
      </c>
    </row>
    <row r="371" spans="1:37">
      <c r="A371" s="146">
        <v>356</v>
      </c>
      <c r="B371" s="113" t="s">
        <v>2023</v>
      </c>
      <c r="C371" s="113" t="s">
        <v>2804</v>
      </c>
      <c r="D371" s="163">
        <f>'REPRODUCTION 3'!G363</f>
        <v>1.5</v>
      </c>
      <c r="E371" s="163">
        <f>'RUMINANTS 3'!G363</f>
        <v>3</v>
      </c>
      <c r="F371" s="163">
        <f>'TOXICOLOGIE 2'!F363</f>
        <v>0</v>
      </c>
      <c r="G371" s="163">
        <f>'INFECTIEUX 3'!G363</f>
        <v>1.125</v>
      </c>
      <c r="H371" s="163">
        <f>'AVIARE 3'!G363</f>
        <v>16.5</v>
      </c>
      <c r="I371" s="163">
        <f>'EQUINE 3'!G363</f>
        <v>15</v>
      </c>
      <c r="J371" s="163">
        <f>'CHIRURGIE 3'!G363</f>
        <v>15</v>
      </c>
      <c r="K371" s="163">
        <f>'LEGISLATION 2'!F363</f>
        <v>10</v>
      </c>
      <c r="L371" s="163">
        <f>'HIDAOA 3'!G363</f>
        <v>15</v>
      </c>
      <c r="M371" s="163">
        <f>'CLINIQUE 3'!N363</f>
        <v>0</v>
      </c>
      <c r="N371" s="148">
        <f t="shared" si="76"/>
        <v>77.125</v>
      </c>
      <c r="O371" s="148">
        <f t="shared" si="77"/>
        <v>2.7544642857142856</v>
      </c>
      <c r="P371" s="146" t="str">
        <f t="shared" si="78"/>
        <v>ajournee</v>
      </c>
      <c r="Q371" s="146" t="str">
        <f t="shared" si="79"/>
        <v>juin</v>
      </c>
      <c r="R371" s="146">
        <f t="shared" si="80"/>
        <v>1</v>
      </c>
      <c r="S371" s="146">
        <f t="shared" si="81"/>
        <v>1</v>
      </c>
      <c r="T371" s="146">
        <f t="shared" si="82"/>
        <v>1</v>
      </c>
      <c r="U371" s="146">
        <f t="shared" si="83"/>
        <v>1</v>
      </c>
      <c r="V371" s="146">
        <f t="shared" si="84"/>
        <v>0</v>
      </c>
      <c r="W371" s="146">
        <f t="shared" si="85"/>
        <v>0</v>
      </c>
      <c r="X371" s="146">
        <f t="shared" si="86"/>
        <v>0</v>
      </c>
      <c r="Y371" s="146">
        <f t="shared" si="87"/>
        <v>0</v>
      </c>
      <c r="Z371" s="146">
        <f t="shared" si="88"/>
        <v>0</v>
      </c>
      <c r="AA371" s="17">
        <f t="shared" si="89"/>
        <v>1</v>
      </c>
      <c r="AB371" s="91" t="str">
        <f>'REPRODUCTION 3'!M363</f>
        <v>Juin</v>
      </c>
      <c r="AC371" s="91" t="str">
        <f>'RUMINANTS 3'!M363</f>
        <v>Juin</v>
      </c>
      <c r="AD371" s="91" t="str">
        <f>'TOXICOLOGIE 2'!L363</f>
        <v>Juin</v>
      </c>
      <c r="AE371" s="91" t="str">
        <f>'INFECTIEUX 3'!M363</f>
        <v>Juin</v>
      </c>
      <c r="AF371" s="91" t="str">
        <f>'AVIARE 3'!M363</f>
        <v>Juin</v>
      </c>
      <c r="AG371" s="91" t="str">
        <f>'EQUINE 3'!M363</f>
        <v>Juin</v>
      </c>
      <c r="AH371" s="91" t="str">
        <f>'CHIRURGIE 3'!M363</f>
        <v>Juin</v>
      </c>
      <c r="AI371" s="91" t="str">
        <f>'LEGISLATION 2'!L363</f>
        <v>Juin</v>
      </c>
      <c r="AJ371" s="91" t="str">
        <f>'HIDAOA 3'!M363</f>
        <v>Juin</v>
      </c>
      <c r="AK371" s="91" t="str">
        <f>'CLINIQUE 3'!T363</f>
        <v>Juin</v>
      </c>
    </row>
    <row r="372" spans="1:37">
      <c r="A372" s="146">
        <v>357</v>
      </c>
      <c r="B372" s="113" t="s">
        <v>2028</v>
      </c>
      <c r="C372" s="113" t="s">
        <v>2805</v>
      </c>
      <c r="D372" s="163">
        <f>'REPRODUCTION 3'!G364</f>
        <v>7.5</v>
      </c>
      <c r="E372" s="163">
        <f>'RUMINANTS 3'!G364</f>
        <v>8.25</v>
      </c>
      <c r="F372" s="163">
        <f>'TOXICOLOGIE 2'!F364</f>
        <v>0</v>
      </c>
      <c r="G372" s="163">
        <f>'INFECTIEUX 3'!G364</f>
        <v>1.5</v>
      </c>
      <c r="H372" s="163">
        <f>'AVIARE 3'!G364</f>
        <v>17.25</v>
      </c>
      <c r="I372" s="163">
        <f>'EQUINE 3'!G364</f>
        <v>11.25</v>
      </c>
      <c r="J372" s="163">
        <f>'CHIRURGIE 3'!G364</f>
        <v>21</v>
      </c>
      <c r="K372" s="163">
        <f>'LEGISLATION 2'!F364</f>
        <v>24</v>
      </c>
      <c r="L372" s="163">
        <f>'HIDAOA 3'!G364</f>
        <v>14.25</v>
      </c>
      <c r="M372" s="163">
        <f>'CLINIQUE 3'!N364</f>
        <v>0</v>
      </c>
      <c r="N372" s="148">
        <f t="shared" si="76"/>
        <v>105</v>
      </c>
      <c r="O372" s="148">
        <f t="shared" si="77"/>
        <v>3.75</v>
      </c>
      <c r="P372" s="146" t="str">
        <f t="shared" si="78"/>
        <v>ajournee</v>
      </c>
      <c r="Q372" s="146" t="str">
        <f t="shared" si="79"/>
        <v>juin</v>
      </c>
      <c r="R372" s="146">
        <f t="shared" si="80"/>
        <v>1</v>
      </c>
      <c r="S372" s="146">
        <f t="shared" si="81"/>
        <v>1</v>
      </c>
      <c r="T372" s="146">
        <f t="shared" si="82"/>
        <v>1</v>
      </c>
      <c r="U372" s="146">
        <f t="shared" si="83"/>
        <v>1</v>
      </c>
      <c r="V372" s="146">
        <f t="shared" si="84"/>
        <v>0</v>
      </c>
      <c r="W372" s="146">
        <f t="shared" si="85"/>
        <v>1</v>
      </c>
      <c r="X372" s="146">
        <f t="shared" si="86"/>
        <v>0</v>
      </c>
      <c r="Y372" s="146">
        <f t="shared" si="87"/>
        <v>0</v>
      </c>
      <c r="Z372" s="146">
        <f t="shared" si="88"/>
        <v>1</v>
      </c>
      <c r="AA372" s="17">
        <f t="shared" si="89"/>
        <v>1</v>
      </c>
      <c r="AB372" s="91" t="str">
        <f>'REPRODUCTION 3'!M364</f>
        <v>Juin</v>
      </c>
      <c r="AC372" s="91" t="str">
        <f>'RUMINANTS 3'!M364</f>
        <v>Juin</v>
      </c>
      <c r="AD372" s="91" t="str">
        <f>'TOXICOLOGIE 2'!L364</f>
        <v>Juin</v>
      </c>
      <c r="AE372" s="91" t="str">
        <f>'INFECTIEUX 3'!M364</f>
        <v>Juin</v>
      </c>
      <c r="AF372" s="91" t="str">
        <f>'AVIARE 3'!M364</f>
        <v>Juin</v>
      </c>
      <c r="AG372" s="91" t="str">
        <f>'EQUINE 3'!M364</f>
        <v>Juin</v>
      </c>
      <c r="AH372" s="91" t="str">
        <f>'CHIRURGIE 3'!M364</f>
        <v>Juin</v>
      </c>
      <c r="AI372" s="91" t="str">
        <f>'LEGISLATION 2'!L364</f>
        <v>Juin</v>
      </c>
      <c r="AJ372" s="91" t="str">
        <f>'HIDAOA 3'!M364</f>
        <v>Juin</v>
      </c>
      <c r="AK372" s="91" t="str">
        <f>'CLINIQUE 3'!T364</f>
        <v>Juin</v>
      </c>
    </row>
    <row r="373" spans="1:37">
      <c r="A373" s="146">
        <v>358</v>
      </c>
      <c r="B373" s="113" t="s">
        <v>2806</v>
      </c>
      <c r="C373" s="113" t="s">
        <v>2493</v>
      </c>
      <c r="D373" s="163">
        <f>'REPRODUCTION 3'!G365</f>
        <v>25.5</v>
      </c>
      <c r="E373" s="163">
        <f>'RUMINANTS 3'!G365</f>
        <v>12</v>
      </c>
      <c r="F373" s="163">
        <f>'TOXICOLOGIE 2'!F365</f>
        <v>0</v>
      </c>
      <c r="G373" s="163">
        <f>'INFECTIEUX 3'!G365</f>
        <v>16.5</v>
      </c>
      <c r="H373" s="163">
        <f>'AVIARE 3'!G365</f>
        <v>20.25</v>
      </c>
      <c r="I373" s="163">
        <f>'EQUINE 3'!G365</f>
        <v>20.25</v>
      </c>
      <c r="J373" s="163">
        <f>'CHIRURGIE 3'!G365</f>
        <v>22.5</v>
      </c>
      <c r="K373" s="163">
        <f>'LEGISLATION 2'!F365</f>
        <v>38</v>
      </c>
      <c r="L373" s="163">
        <f>'HIDAOA 3'!G365</f>
        <v>21.75</v>
      </c>
      <c r="M373" s="163">
        <f>'CLINIQUE 3'!N365</f>
        <v>0</v>
      </c>
      <c r="N373" s="148">
        <f t="shared" si="76"/>
        <v>176.75</v>
      </c>
      <c r="O373" s="148">
        <f t="shared" si="77"/>
        <v>6.3125</v>
      </c>
      <c r="P373" s="146" t="str">
        <f t="shared" si="78"/>
        <v>ajournee</v>
      </c>
      <c r="Q373" s="146" t="str">
        <f t="shared" si="79"/>
        <v>juin</v>
      </c>
      <c r="R373" s="146">
        <f t="shared" si="80"/>
        <v>0</v>
      </c>
      <c r="S373" s="146">
        <f t="shared" si="81"/>
        <v>1</v>
      </c>
      <c r="T373" s="146">
        <f t="shared" si="82"/>
        <v>1</v>
      </c>
      <c r="U373" s="146">
        <f t="shared" si="83"/>
        <v>0</v>
      </c>
      <c r="V373" s="146">
        <f t="shared" si="84"/>
        <v>0</v>
      </c>
      <c r="W373" s="146">
        <f t="shared" si="85"/>
        <v>0</v>
      </c>
      <c r="X373" s="146">
        <f t="shared" si="86"/>
        <v>0</v>
      </c>
      <c r="Y373" s="146">
        <f t="shared" si="87"/>
        <v>0</v>
      </c>
      <c r="Z373" s="146">
        <f t="shared" si="88"/>
        <v>0</v>
      </c>
      <c r="AA373" s="17">
        <f t="shared" si="89"/>
        <v>1</v>
      </c>
      <c r="AB373" s="91" t="str">
        <f>'REPRODUCTION 3'!M365</f>
        <v>Juin</v>
      </c>
      <c r="AC373" s="91" t="str">
        <f>'RUMINANTS 3'!M365</f>
        <v>Juin</v>
      </c>
      <c r="AD373" s="91" t="str">
        <f>'TOXICOLOGIE 2'!L365</f>
        <v>Juin</v>
      </c>
      <c r="AE373" s="91" t="str">
        <f>'INFECTIEUX 3'!M365</f>
        <v>Juin</v>
      </c>
      <c r="AF373" s="91" t="str">
        <f>'AVIARE 3'!M365</f>
        <v>Juin</v>
      </c>
      <c r="AG373" s="91" t="str">
        <f>'EQUINE 3'!M365</f>
        <v>Juin</v>
      </c>
      <c r="AH373" s="91" t="str">
        <f>'CHIRURGIE 3'!M365</f>
        <v>Juin</v>
      </c>
      <c r="AI373" s="91" t="str">
        <f>'LEGISLATION 2'!L365</f>
        <v>Juin</v>
      </c>
      <c r="AJ373" s="91" t="str">
        <f>'HIDAOA 3'!M365</f>
        <v>Juin</v>
      </c>
      <c r="AK373" s="91" t="str">
        <f>'CLINIQUE 3'!T365</f>
        <v>Juin</v>
      </c>
    </row>
    <row r="374" spans="1:37">
      <c r="A374" s="146">
        <v>359</v>
      </c>
      <c r="B374" s="113" t="s">
        <v>2807</v>
      </c>
      <c r="C374" s="113" t="s">
        <v>2808</v>
      </c>
      <c r="D374" s="163">
        <f>'REPRODUCTION 3'!G366</f>
        <v>10.5</v>
      </c>
      <c r="E374" s="163">
        <f>'RUMINANTS 3'!G366</f>
        <v>8.25</v>
      </c>
      <c r="F374" s="163">
        <f>'TOXICOLOGIE 2'!F366</f>
        <v>0</v>
      </c>
      <c r="G374" s="163">
        <f>'INFECTIEUX 3'!G366</f>
        <v>4.5</v>
      </c>
      <c r="H374" s="163">
        <f>'AVIARE 3'!G366</f>
        <v>12</v>
      </c>
      <c r="I374" s="163">
        <f>'EQUINE 3'!G366</f>
        <v>9</v>
      </c>
      <c r="J374" s="163">
        <f>'CHIRURGIE 3'!G366</f>
        <v>21</v>
      </c>
      <c r="K374" s="163">
        <f>'LEGISLATION 2'!F366</f>
        <v>24</v>
      </c>
      <c r="L374" s="163">
        <f>'HIDAOA 3'!G366</f>
        <v>17.25</v>
      </c>
      <c r="M374" s="163">
        <f>'CLINIQUE 3'!N366</f>
        <v>0</v>
      </c>
      <c r="N374" s="148">
        <f t="shared" si="76"/>
        <v>106.5</v>
      </c>
      <c r="O374" s="148">
        <f t="shared" si="77"/>
        <v>3.8035714285714284</v>
      </c>
      <c r="P374" s="146" t="str">
        <f t="shared" si="78"/>
        <v>ajournee</v>
      </c>
      <c r="Q374" s="146" t="str">
        <f t="shared" si="79"/>
        <v>juin</v>
      </c>
      <c r="R374" s="146">
        <f t="shared" si="80"/>
        <v>1</v>
      </c>
      <c r="S374" s="146">
        <f t="shared" si="81"/>
        <v>1</v>
      </c>
      <c r="T374" s="146">
        <f t="shared" si="82"/>
        <v>1</v>
      </c>
      <c r="U374" s="146">
        <f t="shared" si="83"/>
        <v>1</v>
      </c>
      <c r="V374" s="146">
        <f t="shared" si="84"/>
        <v>1</v>
      </c>
      <c r="W374" s="146">
        <f t="shared" si="85"/>
        <v>1</v>
      </c>
      <c r="X374" s="146">
        <f t="shared" si="86"/>
        <v>0</v>
      </c>
      <c r="Y374" s="146">
        <f t="shared" si="87"/>
        <v>0</v>
      </c>
      <c r="Z374" s="146">
        <f t="shared" si="88"/>
        <v>0</v>
      </c>
      <c r="AA374" s="17">
        <f t="shared" si="89"/>
        <v>1</v>
      </c>
      <c r="AB374" s="91" t="str">
        <f>'REPRODUCTION 3'!M366</f>
        <v>Juin</v>
      </c>
      <c r="AC374" s="91" t="str">
        <f>'RUMINANTS 3'!M366</f>
        <v>Juin</v>
      </c>
      <c r="AD374" s="91" t="str">
        <f>'TOXICOLOGIE 2'!L366</f>
        <v>Juin</v>
      </c>
      <c r="AE374" s="91" t="str">
        <f>'INFECTIEUX 3'!M366</f>
        <v>Juin</v>
      </c>
      <c r="AF374" s="91" t="str">
        <f>'AVIARE 3'!M366</f>
        <v>Juin</v>
      </c>
      <c r="AG374" s="91" t="str">
        <f>'EQUINE 3'!M366</f>
        <v>Juin</v>
      </c>
      <c r="AH374" s="91" t="str">
        <f>'CHIRURGIE 3'!M366</f>
        <v>Juin</v>
      </c>
      <c r="AI374" s="91" t="str">
        <f>'LEGISLATION 2'!L366</f>
        <v>Juin</v>
      </c>
      <c r="AJ374" s="91" t="str">
        <f>'HIDAOA 3'!M366</f>
        <v>Juin</v>
      </c>
      <c r="AK374" s="91" t="str">
        <f>'CLINIQUE 3'!T366</f>
        <v>Juin</v>
      </c>
    </row>
    <row r="375" spans="1:37">
      <c r="A375" s="146">
        <v>360</v>
      </c>
      <c r="B375" s="113" t="s">
        <v>324</v>
      </c>
      <c r="C375" s="113" t="s">
        <v>2809</v>
      </c>
      <c r="D375" s="163">
        <f>'REPRODUCTION 3'!G367</f>
        <v>18.75</v>
      </c>
      <c r="E375" s="163">
        <f>'RUMINANTS 3'!G367</f>
        <v>8.25</v>
      </c>
      <c r="F375" s="163">
        <f>'TOXICOLOGIE 2'!F367</f>
        <v>0</v>
      </c>
      <c r="G375" s="163">
        <f>'INFECTIEUX 3'!G367</f>
        <v>9</v>
      </c>
      <c r="H375" s="163">
        <f>'AVIARE 3'!G367</f>
        <v>12.375</v>
      </c>
      <c r="I375" s="163">
        <f>'EQUINE 3'!G367</f>
        <v>16.875</v>
      </c>
      <c r="J375" s="163">
        <f>'CHIRURGIE 3'!G367</f>
        <v>21</v>
      </c>
      <c r="K375" s="163">
        <f>'LEGISLATION 2'!F367</f>
        <v>18</v>
      </c>
      <c r="L375" s="163">
        <f>'HIDAOA 3'!G367</f>
        <v>23.25</v>
      </c>
      <c r="M375" s="163">
        <f>'CLINIQUE 3'!N367</f>
        <v>0</v>
      </c>
      <c r="N375" s="148">
        <f t="shared" si="76"/>
        <v>127.5</v>
      </c>
      <c r="O375" s="148">
        <f t="shared" si="77"/>
        <v>4.5535714285714288</v>
      </c>
      <c r="P375" s="146" t="str">
        <f t="shared" si="78"/>
        <v>ajournee</v>
      </c>
      <c r="Q375" s="146" t="str">
        <f t="shared" si="79"/>
        <v>juin</v>
      </c>
      <c r="R375" s="146">
        <f t="shared" si="80"/>
        <v>0</v>
      </c>
      <c r="S375" s="146">
        <f t="shared" si="81"/>
        <v>1</v>
      </c>
      <c r="T375" s="146">
        <f t="shared" si="82"/>
        <v>1</v>
      </c>
      <c r="U375" s="146">
        <f t="shared" si="83"/>
        <v>1</v>
      </c>
      <c r="V375" s="146">
        <f t="shared" si="84"/>
        <v>1</v>
      </c>
      <c r="W375" s="146">
        <f t="shared" si="85"/>
        <v>0</v>
      </c>
      <c r="X375" s="146">
        <f t="shared" si="86"/>
        <v>0</v>
      </c>
      <c r="Y375" s="146">
        <f t="shared" si="87"/>
        <v>0</v>
      </c>
      <c r="Z375" s="146">
        <f t="shared" si="88"/>
        <v>0</v>
      </c>
      <c r="AA375" s="17">
        <f t="shared" si="89"/>
        <v>1</v>
      </c>
      <c r="AB375" s="91" t="str">
        <f>'REPRODUCTION 3'!M367</f>
        <v>Juin</v>
      </c>
      <c r="AC375" s="91" t="str">
        <f>'RUMINANTS 3'!M367</f>
        <v>Juin</v>
      </c>
      <c r="AD375" s="91" t="str">
        <f>'TOXICOLOGIE 2'!L367</f>
        <v>Juin</v>
      </c>
      <c r="AE375" s="91" t="str">
        <f>'INFECTIEUX 3'!M367</f>
        <v>Juin</v>
      </c>
      <c r="AF375" s="91" t="str">
        <f>'AVIARE 3'!M367</f>
        <v>Juin</v>
      </c>
      <c r="AG375" s="91" t="str">
        <f>'EQUINE 3'!M367</f>
        <v>Juin</v>
      </c>
      <c r="AH375" s="91" t="str">
        <f>'CHIRURGIE 3'!M367</f>
        <v>Juin</v>
      </c>
      <c r="AI375" s="91" t="str">
        <f>'LEGISLATION 2'!L367</f>
        <v>Juin</v>
      </c>
      <c r="AJ375" s="91" t="str">
        <f>'HIDAOA 3'!M367</f>
        <v>Juin</v>
      </c>
      <c r="AK375" s="91" t="str">
        <f>'CLINIQUE 3'!T367</f>
        <v>Juin</v>
      </c>
    </row>
    <row r="376" spans="1:37">
      <c r="A376" s="146">
        <v>361</v>
      </c>
      <c r="B376" s="113" t="s">
        <v>2810</v>
      </c>
      <c r="C376" s="113" t="s">
        <v>2811</v>
      </c>
      <c r="D376" s="163">
        <f>'REPRODUCTION 3'!G368</f>
        <v>9</v>
      </c>
      <c r="E376" s="163">
        <f>'RUMINANTS 3'!G368</f>
        <v>5.25</v>
      </c>
      <c r="F376" s="163">
        <f>'TOXICOLOGIE 2'!F368</f>
        <v>0</v>
      </c>
      <c r="G376" s="163">
        <f>'INFECTIEUX 3'!G368</f>
        <v>3</v>
      </c>
      <c r="H376" s="163">
        <f>'AVIARE 3'!G368</f>
        <v>18</v>
      </c>
      <c r="I376" s="163">
        <f>'EQUINE 3'!G368</f>
        <v>6.75</v>
      </c>
      <c r="J376" s="163">
        <f>'CHIRURGIE 3'!G368</f>
        <v>15</v>
      </c>
      <c r="K376" s="163">
        <f>'LEGISLATION 2'!F368</f>
        <v>22</v>
      </c>
      <c r="L376" s="163">
        <f>'HIDAOA 3'!G368</f>
        <v>12</v>
      </c>
      <c r="M376" s="163">
        <f>'CLINIQUE 3'!N368</f>
        <v>0</v>
      </c>
      <c r="N376" s="148">
        <f t="shared" si="76"/>
        <v>91</v>
      </c>
      <c r="O376" s="148">
        <f t="shared" si="77"/>
        <v>3.25</v>
      </c>
      <c r="P376" s="146" t="str">
        <f t="shared" si="78"/>
        <v>ajournee</v>
      </c>
      <c r="Q376" s="146" t="str">
        <f t="shared" si="79"/>
        <v>juin</v>
      </c>
      <c r="R376" s="146">
        <f t="shared" si="80"/>
        <v>1</v>
      </c>
      <c r="S376" s="146">
        <f t="shared" si="81"/>
        <v>1</v>
      </c>
      <c r="T376" s="146">
        <f t="shared" si="82"/>
        <v>1</v>
      </c>
      <c r="U376" s="146">
        <f t="shared" si="83"/>
        <v>1</v>
      </c>
      <c r="V376" s="146">
        <f t="shared" si="84"/>
        <v>0</v>
      </c>
      <c r="W376" s="146">
        <f t="shared" si="85"/>
        <v>1</v>
      </c>
      <c r="X376" s="146">
        <f t="shared" si="86"/>
        <v>0</v>
      </c>
      <c r="Y376" s="146">
        <f t="shared" si="87"/>
        <v>0</v>
      </c>
      <c r="Z376" s="146">
        <f t="shared" si="88"/>
        <v>1</v>
      </c>
      <c r="AA376" s="17">
        <f t="shared" si="89"/>
        <v>1</v>
      </c>
      <c r="AB376" s="91" t="str">
        <f>'REPRODUCTION 3'!M368</f>
        <v>Juin</v>
      </c>
      <c r="AC376" s="91" t="str">
        <f>'RUMINANTS 3'!M368</f>
        <v>Juin</v>
      </c>
      <c r="AD376" s="91" t="str">
        <f>'TOXICOLOGIE 2'!L368</f>
        <v>Juin</v>
      </c>
      <c r="AE376" s="91" t="str">
        <f>'INFECTIEUX 3'!M368</f>
        <v>Juin</v>
      </c>
      <c r="AF376" s="91" t="str">
        <f>'AVIARE 3'!M368</f>
        <v>Juin</v>
      </c>
      <c r="AG376" s="91" t="str">
        <f>'EQUINE 3'!M368</f>
        <v>Juin</v>
      </c>
      <c r="AH376" s="91" t="str">
        <f>'CHIRURGIE 3'!M368</f>
        <v>Juin</v>
      </c>
      <c r="AI376" s="91" t="str">
        <f>'LEGISLATION 2'!L368</f>
        <v>Juin</v>
      </c>
      <c r="AJ376" s="91" t="str">
        <f>'HIDAOA 3'!M368</f>
        <v>Juin</v>
      </c>
      <c r="AK376" s="91" t="str">
        <f>'CLINIQUE 3'!T368</f>
        <v>Juin</v>
      </c>
    </row>
    <row r="377" spans="1:37">
      <c r="A377" s="146">
        <v>362</v>
      </c>
      <c r="B377" s="113" t="s">
        <v>2812</v>
      </c>
      <c r="C377" s="113" t="s">
        <v>2813</v>
      </c>
      <c r="D377" s="163">
        <f>'REPRODUCTION 3'!G369</f>
        <v>17.25</v>
      </c>
      <c r="E377" s="163">
        <f>'RUMINANTS 3'!G369</f>
        <v>8.25</v>
      </c>
      <c r="F377" s="163">
        <f>'TOXICOLOGIE 2'!F369</f>
        <v>0</v>
      </c>
      <c r="G377" s="163">
        <f>'INFECTIEUX 3'!G369</f>
        <v>10.5</v>
      </c>
      <c r="H377" s="163">
        <f>'AVIARE 3'!G369</f>
        <v>15</v>
      </c>
      <c r="I377" s="163">
        <f>'EQUINE 3'!G369</f>
        <v>13.5</v>
      </c>
      <c r="J377" s="163">
        <f>'CHIRURGIE 3'!G369</f>
        <v>21</v>
      </c>
      <c r="K377" s="163">
        <f>'LEGISLATION 2'!F369</f>
        <v>20</v>
      </c>
      <c r="L377" s="163">
        <f>'HIDAOA 3'!G369</f>
        <v>21.75</v>
      </c>
      <c r="M377" s="163">
        <f>'CLINIQUE 3'!N369</f>
        <v>0</v>
      </c>
      <c r="N377" s="148">
        <f t="shared" si="76"/>
        <v>127.25</v>
      </c>
      <c r="O377" s="148">
        <f t="shared" si="77"/>
        <v>4.5446428571428568</v>
      </c>
      <c r="P377" s="146" t="str">
        <f t="shared" si="78"/>
        <v>ajournee</v>
      </c>
      <c r="Q377" s="146" t="str">
        <f t="shared" si="79"/>
        <v>juin</v>
      </c>
      <c r="R377" s="146">
        <f t="shared" si="80"/>
        <v>0</v>
      </c>
      <c r="S377" s="146">
        <f t="shared" si="81"/>
        <v>1</v>
      </c>
      <c r="T377" s="146">
        <f t="shared" si="82"/>
        <v>1</v>
      </c>
      <c r="U377" s="146">
        <f t="shared" si="83"/>
        <v>1</v>
      </c>
      <c r="V377" s="146">
        <f t="shared" si="84"/>
        <v>0</v>
      </c>
      <c r="W377" s="146">
        <f t="shared" si="85"/>
        <v>1</v>
      </c>
      <c r="X377" s="146">
        <f t="shared" si="86"/>
        <v>0</v>
      </c>
      <c r="Y377" s="146">
        <f t="shared" si="87"/>
        <v>0</v>
      </c>
      <c r="Z377" s="146">
        <f t="shared" si="88"/>
        <v>0</v>
      </c>
      <c r="AA377" s="17">
        <f t="shared" si="89"/>
        <v>1</v>
      </c>
      <c r="AB377" s="91" t="str">
        <f>'REPRODUCTION 3'!M369</f>
        <v>Juin</v>
      </c>
      <c r="AC377" s="91" t="str">
        <f>'RUMINANTS 3'!M369</f>
        <v>Juin</v>
      </c>
      <c r="AD377" s="91" t="str">
        <f>'TOXICOLOGIE 2'!L369</f>
        <v>Juin</v>
      </c>
      <c r="AE377" s="91" t="str">
        <f>'INFECTIEUX 3'!M369</f>
        <v>Juin</v>
      </c>
      <c r="AF377" s="91" t="str">
        <f>'AVIARE 3'!M369</f>
        <v>Juin</v>
      </c>
      <c r="AG377" s="91" t="str">
        <f>'EQUINE 3'!M369</f>
        <v>Juin</v>
      </c>
      <c r="AH377" s="91" t="str">
        <f>'CHIRURGIE 3'!M369</f>
        <v>Juin</v>
      </c>
      <c r="AI377" s="91" t="str">
        <f>'LEGISLATION 2'!L369</f>
        <v>Juin</v>
      </c>
      <c r="AJ377" s="91" t="str">
        <f>'HIDAOA 3'!M369</f>
        <v>Juin</v>
      </c>
      <c r="AK377" s="91" t="str">
        <f>'CLINIQUE 3'!T369</f>
        <v>Juin</v>
      </c>
    </row>
    <row r="378" spans="1:37">
      <c r="A378" s="146">
        <v>363</v>
      </c>
      <c r="B378" s="113" t="s">
        <v>2814</v>
      </c>
      <c r="C378" s="113" t="s">
        <v>2815</v>
      </c>
      <c r="D378" s="163">
        <f>'REPRODUCTION 3'!G370</f>
        <v>14.25</v>
      </c>
      <c r="E378" s="163">
        <f>'RUMINANTS 3'!G370</f>
        <v>6</v>
      </c>
      <c r="F378" s="163">
        <f>'TOXICOLOGIE 2'!F370</f>
        <v>0</v>
      </c>
      <c r="G378" s="163">
        <f>'INFECTIEUX 3'!G370</f>
        <v>6.375</v>
      </c>
      <c r="H378" s="163">
        <f>'AVIARE 3'!G370</f>
        <v>15.75</v>
      </c>
      <c r="I378" s="163">
        <f>'EQUINE 3'!G370</f>
        <v>15</v>
      </c>
      <c r="J378" s="163">
        <f>'CHIRURGIE 3'!G370</f>
        <v>15</v>
      </c>
      <c r="K378" s="163">
        <f>'LEGISLATION 2'!F370</f>
        <v>22</v>
      </c>
      <c r="L378" s="163">
        <f>'HIDAOA 3'!G370</f>
        <v>22.5</v>
      </c>
      <c r="M378" s="163">
        <f>'CLINIQUE 3'!N370</f>
        <v>0</v>
      </c>
      <c r="N378" s="148">
        <f t="shared" si="76"/>
        <v>116.875</v>
      </c>
      <c r="O378" s="148">
        <f t="shared" si="77"/>
        <v>4.1741071428571432</v>
      </c>
      <c r="P378" s="146" t="str">
        <f t="shared" si="78"/>
        <v>ajournee</v>
      </c>
      <c r="Q378" s="146" t="str">
        <f t="shared" si="79"/>
        <v>juin</v>
      </c>
      <c r="R378" s="146">
        <f t="shared" si="80"/>
        <v>1</v>
      </c>
      <c r="S378" s="146">
        <f t="shared" si="81"/>
        <v>1</v>
      </c>
      <c r="T378" s="146">
        <f t="shared" si="82"/>
        <v>1</v>
      </c>
      <c r="U378" s="146">
        <f t="shared" si="83"/>
        <v>1</v>
      </c>
      <c r="V378" s="146">
        <f t="shared" si="84"/>
        <v>0</v>
      </c>
      <c r="W378" s="146">
        <f t="shared" si="85"/>
        <v>0</v>
      </c>
      <c r="X378" s="146">
        <f t="shared" si="86"/>
        <v>0</v>
      </c>
      <c r="Y378" s="146">
        <f t="shared" si="87"/>
        <v>0</v>
      </c>
      <c r="Z378" s="146">
        <f t="shared" si="88"/>
        <v>0</v>
      </c>
      <c r="AA378" s="17">
        <f t="shared" si="89"/>
        <v>1</v>
      </c>
      <c r="AB378" s="91" t="str">
        <f>'REPRODUCTION 3'!M370</f>
        <v>Juin</v>
      </c>
      <c r="AC378" s="91" t="str">
        <f>'RUMINANTS 3'!M370</f>
        <v>Juin</v>
      </c>
      <c r="AD378" s="91" t="str">
        <f>'TOXICOLOGIE 2'!L370</f>
        <v>Juin</v>
      </c>
      <c r="AE378" s="91" t="str">
        <f>'INFECTIEUX 3'!M370</f>
        <v>Juin</v>
      </c>
      <c r="AF378" s="91" t="str">
        <f>'AVIARE 3'!M370</f>
        <v>Juin</v>
      </c>
      <c r="AG378" s="91" t="str">
        <f>'EQUINE 3'!M370</f>
        <v>Juin</v>
      </c>
      <c r="AH378" s="91" t="str">
        <f>'CHIRURGIE 3'!M370</f>
        <v>Juin</v>
      </c>
      <c r="AI378" s="91" t="str">
        <f>'LEGISLATION 2'!L370</f>
        <v>Juin</v>
      </c>
      <c r="AJ378" s="91" t="str">
        <f>'HIDAOA 3'!M370</f>
        <v>Juin</v>
      </c>
      <c r="AK378" s="91" t="str">
        <f>'CLINIQUE 3'!T370</f>
        <v>Juin</v>
      </c>
    </row>
    <row r="379" spans="1:37">
      <c r="A379" s="146">
        <v>364</v>
      </c>
      <c r="B379" s="113" t="s">
        <v>2816</v>
      </c>
      <c r="C379" s="113" t="s">
        <v>2443</v>
      </c>
      <c r="D379" s="163">
        <f>'REPRODUCTION 3'!G371</f>
        <v>18</v>
      </c>
      <c r="E379" s="163">
        <f>'RUMINANTS 3'!G371</f>
        <v>6.75</v>
      </c>
      <c r="F379" s="163">
        <f>'TOXICOLOGIE 2'!F371</f>
        <v>0</v>
      </c>
      <c r="G379" s="163">
        <f>'INFECTIEUX 3'!G371</f>
        <v>3</v>
      </c>
      <c r="H379" s="163">
        <f>'AVIARE 3'!G371</f>
        <v>21</v>
      </c>
      <c r="I379" s="163">
        <f>'EQUINE 3'!G371</f>
        <v>17.25</v>
      </c>
      <c r="J379" s="163">
        <f>'CHIRURGIE 3'!G371</f>
        <v>18</v>
      </c>
      <c r="K379" s="163">
        <f>'LEGISLATION 2'!F371</f>
        <v>26</v>
      </c>
      <c r="L379" s="163">
        <f>'HIDAOA 3'!G371</f>
        <v>22.5</v>
      </c>
      <c r="M379" s="163">
        <f>'CLINIQUE 3'!N371</f>
        <v>0</v>
      </c>
      <c r="N379" s="148">
        <f t="shared" si="76"/>
        <v>132.5</v>
      </c>
      <c r="O379" s="148">
        <f t="shared" si="77"/>
        <v>4.7321428571428568</v>
      </c>
      <c r="P379" s="146" t="str">
        <f t="shared" si="78"/>
        <v>ajournee</v>
      </c>
      <c r="Q379" s="146" t="str">
        <f t="shared" si="79"/>
        <v>juin</v>
      </c>
      <c r="R379" s="146">
        <f t="shared" si="80"/>
        <v>0</v>
      </c>
      <c r="S379" s="146">
        <f t="shared" si="81"/>
        <v>1</v>
      </c>
      <c r="T379" s="146">
        <f t="shared" si="82"/>
        <v>1</v>
      </c>
      <c r="U379" s="146">
        <f t="shared" si="83"/>
        <v>1</v>
      </c>
      <c r="V379" s="146">
        <f t="shared" si="84"/>
        <v>0</v>
      </c>
      <c r="W379" s="146">
        <f t="shared" si="85"/>
        <v>0</v>
      </c>
      <c r="X379" s="146">
        <f t="shared" si="86"/>
        <v>0</v>
      </c>
      <c r="Y379" s="146">
        <f t="shared" si="87"/>
        <v>0</v>
      </c>
      <c r="Z379" s="146">
        <f t="shared" si="88"/>
        <v>0</v>
      </c>
      <c r="AA379" s="17">
        <f t="shared" si="89"/>
        <v>1</v>
      </c>
      <c r="AB379" s="91" t="str">
        <f>'REPRODUCTION 3'!M371</f>
        <v>Juin</v>
      </c>
      <c r="AC379" s="91" t="str">
        <f>'RUMINANTS 3'!M371</f>
        <v>Juin</v>
      </c>
      <c r="AD379" s="91" t="str">
        <f>'TOXICOLOGIE 2'!L371</f>
        <v>Juin</v>
      </c>
      <c r="AE379" s="91" t="str">
        <f>'INFECTIEUX 3'!M371</f>
        <v>Juin</v>
      </c>
      <c r="AF379" s="91" t="str">
        <f>'AVIARE 3'!M371</f>
        <v>Juin</v>
      </c>
      <c r="AG379" s="91" t="str">
        <f>'EQUINE 3'!M371</f>
        <v>Juin</v>
      </c>
      <c r="AH379" s="91" t="str">
        <f>'CHIRURGIE 3'!M371</f>
        <v>Juin</v>
      </c>
      <c r="AI379" s="91" t="str">
        <f>'LEGISLATION 2'!L371</f>
        <v>Juin</v>
      </c>
      <c r="AJ379" s="91" t="str">
        <f>'HIDAOA 3'!M371</f>
        <v>Juin</v>
      </c>
      <c r="AK379" s="91" t="str">
        <f>'CLINIQUE 3'!T371</f>
        <v>Juin</v>
      </c>
    </row>
    <row r="380" spans="1:37">
      <c r="A380" s="146">
        <v>365</v>
      </c>
      <c r="B380" s="113" t="s">
        <v>325</v>
      </c>
      <c r="C380" s="113" t="s">
        <v>2512</v>
      </c>
      <c r="D380" s="163">
        <f>'REPRODUCTION 3'!G372</f>
        <v>0.75</v>
      </c>
      <c r="E380" s="163">
        <f>'RUMINANTS 3'!G372</f>
        <v>2.25</v>
      </c>
      <c r="F380" s="163">
        <f>'TOXICOLOGIE 2'!F372</f>
        <v>0</v>
      </c>
      <c r="G380" s="163">
        <f>'INFECTIEUX 3'!G372</f>
        <v>0</v>
      </c>
      <c r="H380" s="163">
        <f>'AVIARE 3'!G372</f>
        <v>16.5</v>
      </c>
      <c r="I380" s="163">
        <f>'EQUINE 3'!G372</f>
        <v>3</v>
      </c>
      <c r="J380" s="163">
        <f>'CHIRURGIE 3'!G372</f>
        <v>6</v>
      </c>
      <c r="K380" s="163">
        <f>'LEGISLATION 2'!F372</f>
        <v>2</v>
      </c>
      <c r="L380" s="163">
        <f>'HIDAOA 3'!G372</f>
        <v>5.25</v>
      </c>
      <c r="M380" s="163">
        <f>'CLINIQUE 3'!N372</f>
        <v>0</v>
      </c>
      <c r="N380" s="148">
        <f t="shared" si="76"/>
        <v>35.75</v>
      </c>
      <c r="O380" s="148">
        <f t="shared" si="77"/>
        <v>1.2767857142857142</v>
      </c>
      <c r="P380" s="146" t="str">
        <f t="shared" si="78"/>
        <v>ajournee</v>
      </c>
      <c r="Q380" s="146" t="str">
        <f t="shared" si="79"/>
        <v>juin</v>
      </c>
      <c r="R380" s="146">
        <f t="shared" si="80"/>
        <v>1</v>
      </c>
      <c r="S380" s="146">
        <f t="shared" si="81"/>
        <v>1</v>
      </c>
      <c r="T380" s="146">
        <f t="shared" si="82"/>
        <v>1</v>
      </c>
      <c r="U380" s="146">
        <f t="shared" si="83"/>
        <v>1</v>
      </c>
      <c r="V380" s="146">
        <f t="shared" si="84"/>
        <v>0</v>
      </c>
      <c r="W380" s="146">
        <f t="shared" si="85"/>
        <v>1</v>
      </c>
      <c r="X380" s="146">
        <f t="shared" si="86"/>
        <v>1</v>
      </c>
      <c r="Y380" s="146">
        <f t="shared" si="87"/>
        <v>1</v>
      </c>
      <c r="Z380" s="146">
        <f t="shared" si="88"/>
        <v>1</v>
      </c>
      <c r="AA380" s="17">
        <f t="shared" si="89"/>
        <v>1</v>
      </c>
      <c r="AB380" s="91" t="str">
        <f>'REPRODUCTION 3'!M372</f>
        <v>Juin</v>
      </c>
      <c r="AC380" s="91" t="str">
        <f>'RUMINANTS 3'!M372</f>
        <v>Juin</v>
      </c>
      <c r="AD380" s="91" t="str">
        <f>'TOXICOLOGIE 2'!L372</f>
        <v>Juin</v>
      </c>
      <c r="AE380" s="91" t="str">
        <f>'INFECTIEUX 3'!M372</f>
        <v>Juin</v>
      </c>
      <c r="AF380" s="91" t="str">
        <f>'AVIARE 3'!M372</f>
        <v>Juin</v>
      </c>
      <c r="AG380" s="91" t="str">
        <f>'EQUINE 3'!M372</f>
        <v>Juin</v>
      </c>
      <c r="AH380" s="91" t="str">
        <f>'CHIRURGIE 3'!M372</f>
        <v>Juin</v>
      </c>
      <c r="AI380" s="91" t="str">
        <f>'LEGISLATION 2'!L372</f>
        <v>Juin</v>
      </c>
      <c r="AJ380" s="91" t="str">
        <f>'HIDAOA 3'!M372</f>
        <v>Juin</v>
      </c>
      <c r="AK380" s="91" t="str">
        <f>'CLINIQUE 3'!T372</f>
        <v>Juin</v>
      </c>
    </row>
    <row r="381" spans="1:37">
      <c r="A381" s="146">
        <v>366</v>
      </c>
      <c r="B381" s="113" t="s">
        <v>2817</v>
      </c>
      <c r="C381" s="113" t="s">
        <v>2818</v>
      </c>
      <c r="D381" s="163">
        <f>'REPRODUCTION 3'!G373</f>
        <v>15.75</v>
      </c>
      <c r="E381" s="163">
        <f>'RUMINANTS 3'!G373</f>
        <v>6</v>
      </c>
      <c r="F381" s="163">
        <f>'TOXICOLOGIE 2'!F373</f>
        <v>0</v>
      </c>
      <c r="G381" s="163">
        <f>'INFECTIEUX 3'!G373</f>
        <v>7.5</v>
      </c>
      <c r="H381" s="163">
        <f>'AVIARE 3'!G373</f>
        <v>16.5</v>
      </c>
      <c r="I381" s="163">
        <f>'EQUINE 3'!G373</f>
        <v>12</v>
      </c>
      <c r="J381" s="163">
        <f>'CHIRURGIE 3'!G373</f>
        <v>16.5</v>
      </c>
      <c r="K381" s="163">
        <f>'LEGISLATION 2'!F373</f>
        <v>10</v>
      </c>
      <c r="L381" s="163">
        <f>'HIDAOA 3'!G373</f>
        <v>24</v>
      </c>
      <c r="M381" s="163">
        <f>'CLINIQUE 3'!N373</f>
        <v>0</v>
      </c>
      <c r="N381" s="148">
        <f t="shared" si="76"/>
        <v>108.25</v>
      </c>
      <c r="O381" s="148">
        <f t="shared" si="77"/>
        <v>3.8660714285714284</v>
      </c>
      <c r="P381" s="146" t="str">
        <f t="shared" si="78"/>
        <v>ajournee</v>
      </c>
      <c r="Q381" s="146" t="str">
        <f t="shared" si="79"/>
        <v>juin</v>
      </c>
      <c r="R381" s="146">
        <f t="shared" si="80"/>
        <v>0</v>
      </c>
      <c r="S381" s="146">
        <f t="shared" si="81"/>
        <v>1</v>
      </c>
      <c r="T381" s="146">
        <f t="shared" si="82"/>
        <v>1</v>
      </c>
      <c r="U381" s="146">
        <f t="shared" si="83"/>
        <v>1</v>
      </c>
      <c r="V381" s="146">
        <f t="shared" si="84"/>
        <v>0</v>
      </c>
      <c r="W381" s="146">
        <f t="shared" si="85"/>
        <v>1</v>
      </c>
      <c r="X381" s="146">
        <f t="shared" si="86"/>
        <v>0</v>
      </c>
      <c r="Y381" s="146">
        <f t="shared" si="87"/>
        <v>0</v>
      </c>
      <c r="Z381" s="146">
        <f t="shared" si="88"/>
        <v>0</v>
      </c>
      <c r="AA381" s="17">
        <f t="shared" si="89"/>
        <v>1</v>
      </c>
      <c r="AB381" s="91" t="str">
        <f>'REPRODUCTION 3'!M373</f>
        <v>Juin</v>
      </c>
      <c r="AC381" s="91" t="str">
        <f>'RUMINANTS 3'!M373</f>
        <v>Juin</v>
      </c>
      <c r="AD381" s="91" t="str">
        <f>'TOXICOLOGIE 2'!L373</f>
        <v>Juin</v>
      </c>
      <c r="AE381" s="91" t="str">
        <f>'INFECTIEUX 3'!M373</f>
        <v>Juin</v>
      </c>
      <c r="AF381" s="91" t="str">
        <f>'AVIARE 3'!M373</f>
        <v>Juin</v>
      </c>
      <c r="AG381" s="91" t="str">
        <f>'EQUINE 3'!M373</f>
        <v>Juin</v>
      </c>
      <c r="AH381" s="91" t="str">
        <f>'CHIRURGIE 3'!M373</f>
        <v>Juin</v>
      </c>
      <c r="AI381" s="91" t="str">
        <f>'LEGISLATION 2'!L373</f>
        <v>Juin</v>
      </c>
      <c r="AJ381" s="91" t="str">
        <f>'HIDAOA 3'!M373</f>
        <v>Juin</v>
      </c>
      <c r="AK381" s="91" t="str">
        <f>'CLINIQUE 3'!T373</f>
        <v>Juin</v>
      </c>
    </row>
    <row r="382" spans="1:37">
      <c r="A382" s="146">
        <v>367</v>
      </c>
      <c r="B382" s="113" t="s">
        <v>1966</v>
      </c>
      <c r="C382" s="113" t="s">
        <v>2819</v>
      </c>
      <c r="D382" s="163">
        <f>'REPRODUCTION 3'!G374</f>
        <v>10.5</v>
      </c>
      <c r="E382" s="163">
        <f>'RUMINANTS 3'!G374</f>
        <v>8.25</v>
      </c>
      <c r="F382" s="163">
        <f>'TOXICOLOGIE 2'!F374</f>
        <v>0</v>
      </c>
      <c r="G382" s="163">
        <f>'INFECTIEUX 3'!G374</f>
        <v>4.5</v>
      </c>
      <c r="H382" s="163">
        <f>'AVIARE 3'!G374</f>
        <v>19.5</v>
      </c>
      <c r="I382" s="163">
        <f>'EQUINE 3'!G374</f>
        <v>17.25</v>
      </c>
      <c r="J382" s="163">
        <f>'CHIRURGIE 3'!G374</f>
        <v>21</v>
      </c>
      <c r="K382" s="163">
        <f>'LEGISLATION 2'!F374</f>
        <v>28</v>
      </c>
      <c r="L382" s="163">
        <f>'HIDAOA 3'!G374</f>
        <v>20.25</v>
      </c>
      <c r="M382" s="163">
        <f>'CLINIQUE 3'!N374</f>
        <v>0</v>
      </c>
      <c r="N382" s="148">
        <f t="shared" si="76"/>
        <v>129.25</v>
      </c>
      <c r="O382" s="148">
        <f t="shared" si="77"/>
        <v>4.6160714285714288</v>
      </c>
      <c r="P382" s="146" t="str">
        <f t="shared" si="78"/>
        <v>ajournee</v>
      </c>
      <c r="Q382" s="146" t="str">
        <f t="shared" si="79"/>
        <v>juin</v>
      </c>
      <c r="R382" s="146">
        <f t="shared" si="80"/>
        <v>1</v>
      </c>
      <c r="S382" s="146">
        <f t="shared" si="81"/>
        <v>1</v>
      </c>
      <c r="T382" s="146">
        <f t="shared" si="82"/>
        <v>1</v>
      </c>
      <c r="U382" s="146">
        <f t="shared" si="83"/>
        <v>1</v>
      </c>
      <c r="V382" s="146">
        <f t="shared" si="84"/>
        <v>0</v>
      </c>
      <c r="W382" s="146">
        <f t="shared" si="85"/>
        <v>0</v>
      </c>
      <c r="X382" s="146">
        <f t="shared" si="86"/>
        <v>0</v>
      </c>
      <c r="Y382" s="146">
        <f t="shared" si="87"/>
        <v>0</v>
      </c>
      <c r="Z382" s="146">
        <f t="shared" si="88"/>
        <v>0</v>
      </c>
      <c r="AA382" s="17">
        <f t="shared" si="89"/>
        <v>1</v>
      </c>
      <c r="AB382" s="91" t="str">
        <f>'REPRODUCTION 3'!M374</f>
        <v>Juin</v>
      </c>
      <c r="AC382" s="91" t="str">
        <f>'RUMINANTS 3'!M374</f>
        <v>Juin</v>
      </c>
      <c r="AD382" s="91" t="str">
        <f>'TOXICOLOGIE 2'!L374</f>
        <v>Juin</v>
      </c>
      <c r="AE382" s="91" t="str">
        <f>'INFECTIEUX 3'!M374</f>
        <v>Juin</v>
      </c>
      <c r="AF382" s="91" t="str">
        <f>'AVIARE 3'!M374</f>
        <v>Juin</v>
      </c>
      <c r="AG382" s="91" t="str">
        <f>'EQUINE 3'!M374</f>
        <v>Juin</v>
      </c>
      <c r="AH382" s="91" t="str">
        <f>'CHIRURGIE 3'!M374</f>
        <v>Juin</v>
      </c>
      <c r="AI382" s="91" t="str">
        <f>'LEGISLATION 2'!L374</f>
        <v>Juin</v>
      </c>
      <c r="AJ382" s="91" t="str">
        <f>'HIDAOA 3'!M374</f>
        <v>Juin</v>
      </c>
      <c r="AK382" s="91" t="str">
        <f>'CLINIQUE 3'!T374</f>
        <v>Juin</v>
      </c>
    </row>
    <row r="383" spans="1:37">
      <c r="A383" s="146">
        <v>368</v>
      </c>
      <c r="B383" s="113" t="s">
        <v>2069</v>
      </c>
      <c r="C383" s="113" t="s">
        <v>2521</v>
      </c>
      <c r="D383" s="163">
        <f>'REPRODUCTION 3'!G375</f>
        <v>21</v>
      </c>
      <c r="E383" s="163">
        <f>'RUMINANTS 3'!G375</f>
        <v>11.25</v>
      </c>
      <c r="F383" s="163">
        <f>'TOXICOLOGIE 2'!F375</f>
        <v>0</v>
      </c>
      <c r="G383" s="163">
        <f>'INFECTIEUX 3'!G375</f>
        <v>12.75</v>
      </c>
      <c r="H383" s="163">
        <f>'AVIARE 3'!G375</f>
        <v>20.25</v>
      </c>
      <c r="I383" s="163">
        <f>'EQUINE 3'!G375</f>
        <v>21.75</v>
      </c>
      <c r="J383" s="163">
        <f>'CHIRURGIE 3'!G375</f>
        <v>22.5</v>
      </c>
      <c r="K383" s="163">
        <f>'LEGISLATION 2'!F375</f>
        <v>30</v>
      </c>
      <c r="L383" s="163">
        <f>'HIDAOA 3'!G375</f>
        <v>26.25</v>
      </c>
      <c r="M383" s="163">
        <f>'CLINIQUE 3'!N375</f>
        <v>0</v>
      </c>
      <c r="N383" s="148">
        <f t="shared" si="76"/>
        <v>165.75</v>
      </c>
      <c r="O383" s="148">
        <f t="shared" si="77"/>
        <v>5.9196428571428568</v>
      </c>
      <c r="P383" s="146" t="str">
        <f t="shared" si="78"/>
        <v>ajournee</v>
      </c>
      <c r="Q383" s="146" t="str">
        <f t="shared" si="79"/>
        <v>juin</v>
      </c>
      <c r="R383" s="146">
        <f t="shared" si="80"/>
        <v>0</v>
      </c>
      <c r="S383" s="146">
        <f t="shared" si="81"/>
        <v>1</v>
      </c>
      <c r="T383" s="146">
        <f t="shared" si="82"/>
        <v>1</v>
      </c>
      <c r="U383" s="146">
        <f t="shared" si="83"/>
        <v>1</v>
      </c>
      <c r="V383" s="146">
        <f t="shared" si="84"/>
        <v>0</v>
      </c>
      <c r="W383" s="146">
        <f t="shared" si="85"/>
        <v>0</v>
      </c>
      <c r="X383" s="146">
        <f t="shared" si="86"/>
        <v>0</v>
      </c>
      <c r="Y383" s="146">
        <f t="shared" si="87"/>
        <v>0</v>
      </c>
      <c r="Z383" s="146">
        <f t="shared" si="88"/>
        <v>0</v>
      </c>
      <c r="AA383" s="17">
        <f t="shared" si="89"/>
        <v>1</v>
      </c>
      <c r="AB383" s="91" t="str">
        <f>'REPRODUCTION 3'!M375</f>
        <v>Juin</v>
      </c>
      <c r="AC383" s="91" t="str">
        <f>'RUMINANTS 3'!M375</f>
        <v>Juin</v>
      </c>
      <c r="AD383" s="91" t="str">
        <f>'TOXICOLOGIE 2'!L375</f>
        <v>Juin</v>
      </c>
      <c r="AE383" s="91" t="str">
        <f>'INFECTIEUX 3'!M375</f>
        <v>Juin</v>
      </c>
      <c r="AF383" s="91" t="str">
        <f>'AVIARE 3'!M375</f>
        <v>Juin</v>
      </c>
      <c r="AG383" s="91" t="str">
        <f>'EQUINE 3'!M375</f>
        <v>Juin</v>
      </c>
      <c r="AH383" s="91" t="str">
        <f>'CHIRURGIE 3'!M375</f>
        <v>Juin</v>
      </c>
      <c r="AI383" s="91" t="str">
        <f>'LEGISLATION 2'!L375</f>
        <v>Juin</v>
      </c>
      <c r="AJ383" s="91" t="str">
        <f>'HIDAOA 3'!M375</f>
        <v>Juin</v>
      </c>
      <c r="AK383" s="91" t="str">
        <f>'CLINIQUE 3'!T375</f>
        <v>Juin</v>
      </c>
    </row>
    <row r="384" spans="1:37">
      <c r="A384" s="146">
        <v>369</v>
      </c>
      <c r="B384" s="113" t="s">
        <v>2820</v>
      </c>
      <c r="C384" s="113" t="s">
        <v>2821</v>
      </c>
      <c r="D384" s="163">
        <f>'REPRODUCTION 3'!G376</f>
        <v>9.75</v>
      </c>
      <c r="E384" s="163">
        <f>'RUMINANTS 3'!G376</f>
        <v>6.75</v>
      </c>
      <c r="F384" s="163">
        <f>'TOXICOLOGIE 2'!F376</f>
        <v>0</v>
      </c>
      <c r="G384" s="163">
        <f>'INFECTIEUX 3'!G376</f>
        <v>0.375</v>
      </c>
      <c r="H384" s="163">
        <f>'AVIARE 3'!G376</f>
        <v>18</v>
      </c>
      <c r="I384" s="163">
        <f>'EQUINE 3'!G376</f>
        <v>4.875</v>
      </c>
      <c r="J384" s="163">
        <f>'CHIRURGIE 3'!G376</f>
        <v>13.5</v>
      </c>
      <c r="K384" s="163">
        <f>'LEGISLATION 2'!F376</f>
        <v>6</v>
      </c>
      <c r="L384" s="163">
        <f>'HIDAOA 3'!G376</f>
        <v>12.75</v>
      </c>
      <c r="M384" s="163">
        <f>'CLINIQUE 3'!N376</f>
        <v>0</v>
      </c>
      <c r="N384" s="148">
        <f t="shared" si="76"/>
        <v>72</v>
      </c>
      <c r="O384" s="148">
        <f t="shared" si="77"/>
        <v>2.5714285714285716</v>
      </c>
      <c r="P384" s="146" t="str">
        <f t="shared" si="78"/>
        <v>ajournee</v>
      </c>
      <c r="Q384" s="146" t="str">
        <f t="shared" si="79"/>
        <v>juin</v>
      </c>
      <c r="R384" s="146">
        <f t="shared" si="80"/>
        <v>1</v>
      </c>
      <c r="S384" s="146">
        <f t="shared" si="81"/>
        <v>1</v>
      </c>
      <c r="T384" s="146">
        <f t="shared" si="82"/>
        <v>1</v>
      </c>
      <c r="U384" s="146">
        <f t="shared" si="83"/>
        <v>1</v>
      </c>
      <c r="V384" s="146">
        <f t="shared" si="84"/>
        <v>0</v>
      </c>
      <c r="W384" s="146">
        <f t="shared" si="85"/>
        <v>1</v>
      </c>
      <c r="X384" s="146">
        <f t="shared" si="86"/>
        <v>1</v>
      </c>
      <c r="Y384" s="146">
        <f t="shared" si="87"/>
        <v>1</v>
      </c>
      <c r="Z384" s="146">
        <f t="shared" si="88"/>
        <v>1</v>
      </c>
      <c r="AA384" s="17">
        <f t="shared" si="89"/>
        <v>1</v>
      </c>
      <c r="AB384" s="91" t="str">
        <f>'REPRODUCTION 3'!M376</f>
        <v>Juin</v>
      </c>
      <c r="AC384" s="91" t="str">
        <f>'RUMINANTS 3'!M376</f>
        <v>Juin</v>
      </c>
      <c r="AD384" s="91" t="str">
        <f>'TOXICOLOGIE 2'!L376</f>
        <v>Juin</v>
      </c>
      <c r="AE384" s="91" t="str">
        <f>'INFECTIEUX 3'!M376</f>
        <v>Juin</v>
      </c>
      <c r="AF384" s="91" t="str">
        <f>'AVIARE 3'!M376</f>
        <v>Juin</v>
      </c>
      <c r="AG384" s="91" t="str">
        <f>'EQUINE 3'!M376</f>
        <v>Juin</v>
      </c>
      <c r="AH384" s="91" t="str">
        <f>'CHIRURGIE 3'!M376</f>
        <v>Juin</v>
      </c>
      <c r="AI384" s="91" t="str">
        <f>'LEGISLATION 2'!L376</f>
        <v>Juin</v>
      </c>
      <c r="AJ384" s="91" t="str">
        <f>'HIDAOA 3'!M376</f>
        <v>Juin</v>
      </c>
      <c r="AK384" s="91" t="str">
        <f>'CLINIQUE 3'!T376</f>
        <v>Juin</v>
      </c>
    </row>
    <row r="385" spans="1:37">
      <c r="A385" s="146">
        <v>370</v>
      </c>
      <c r="B385" s="113" t="s">
        <v>2822</v>
      </c>
      <c r="C385" s="113" t="s">
        <v>2823</v>
      </c>
      <c r="D385" s="163">
        <f>'REPRODUCTION 3'!G377</f>
        <v>16.5</v>
      </c>
      <c r="E385" s="163">
        <f>'RUMINANTS 3'!G377</f>
        <v>6.75</v>
      </c>
      <c r="F385" s="163">
        <f>'TOXICOLOGIE 2'!F377</f>
        <v>0</v>
      </c>
      <c r="G385" s="163">
        <f>'INFECTIEUX 3'!G377</f>
        <v>7.5</v>
      </c>
      <c r="H385" s="163">
        <f>'AVIARE 3'!G377</f>
        <v>17.25</v>
      </c>
      <c r="I385" s="163">
        <f>'EQUINE 3'!G377</f>
        <v>17.25</v>
      </c>
      <c r="J385" s="163">
        <f>'CHIRURGIE 3'!G377</f>
        <v>22.5</v>
      </c>
      <c r="K385" s="163">
        <f>'LEGISLATION 2'!F377</f>
        <v>22</v>
      </c>
      <c r="L385" s="163">
        <f>'HIDAOA 3'!G377</f>
        <v>21.75</v>
      </c>
      <c r="M385" s="163">
        <f>'CLINIQUE 3'!N377</f>
        <v>0</v>
      </c>
      <c r="N385" s="148">
        <f t="shared" si="76"/>
        <v>131.5</v>
      </c>
      <c r="O385" s="148">
        <f t="shared" si="77"/>
        <v>4.6964285714285712</v>
      </c>
      <c r="P385" s="146" t="str">
        <f t="shared" si="78"/>
        <v>ajournee</v>
      </c>
      <c r="Q385" s="146" t="str">
        <f t="shared" si="79"/>
        <v>juin</v>
      </c>
      <c r="R385" s="146">
        <f t="shared" si="80"/>
        <v>0</v>
      </c>
      <c r="S385" s="146">
        <f t="shared" si="81"/>
        <v>1</v>
      </c>
      <c r="T385" s="146">
        <f t="shared" si="82"/>
        <v>1</v>
      </c>
      <c r="U385" s="146">
        <f t="shared" si="83"/>
        <v>1</v>
      </c>
      <c r="V385" s="146">
        <f t="shared" si="84"/>
        <v>0</v>
      </c>
      <c r="W385" s="146">
        <f t="shared" si="85"/>
        <v>0</v>
      </c>
      <c r="X385" s="146">
        <f t="shared" si="86"/>
        <v>0</v>
      </c>
      <c r="Y385" s="146">
        <f t="shared" si="87"/>
        <v>0</v>
      </c>
      <c r="Z385" s="146">
        <f t="shared" si="88"/>
        <v>0</v>
      </c>
      <c r="AA385" s="17">
        <f t="shared" si="89"/>
        <v>1</v>
      </c>
      <c r="AB385" s="91" t="str">
        <f>'REPRODUCTION 3'!M377</f>
        <v>Juin</v>
      </c>
      <c r="AC385" s="91" t="str">
        <f>'RUMINANTS 3'!M377</f>
        <v>Juin</v>
      </c>
      <c r="AD385" s="91" t="str">
        <f>'TOXICOLOGIE 2'!L377</f>
        <v>Juin</v>
      </c>
      <c r="AE385" s="91" t="str">
        <f>'INFECTIEUX 3'!M377</f>
        <v>Juin</v>
      </c>
      <c r="AF385" s="91" t="str">
        <f>'AVIARE 3'!M377</f>
        <v>Juin</v>
      </c>
      <c r="AG385" s="91" t="str">
        <f>'EQUINE 3'!M377</f>
        <v>Juin</v>
      </c>
      <c r="AH385" s="91" t="str">
        <f>'CHIRURGIE 3'!M377</f>
        <v>Juin</v>
      </c>
      <c r="AI385" s="91" t="str">
        <f>'LEGISLATION 2'!L377</f>
        <v>Juin</v>
      </c>
      <c r="AJ385" s="91" t="str">
        <f>'HIDAOA 3'!M377</f>
        <v>Juin</v>
      </c>
      <c r="AK385" s="91" t="str">
        <f>'CLINIQUE 3'!T377</f>
        <v>Juin</v>
      </c>
    </row>
    <row r="386" spans="1:37">
      <c r="A386" s="146">
        <v>371</v>
      </c>
      <c r="B386" s="113" t="s">
        <v>2083</v>
      </c>
      <c r="C386" s="113" t="s">
        <v>2490</v>
      </c>
      <c r="D386" s="163">
        <f>'REPRODUCTION 3'!G378</f>
        <v>18.75</v>
      </c>
      <c r="E386" s="163">
        <f>'RUMINANTS 3'!G378</f>
        <v>10.5</v>
      </c>
      <c r="F386" s="163">
        <f>'TOXICOLOGIE 2'!F378</f>
        <v>0</v>
      </c>
      <c r="G386" s="163">
        <f>'INFECTIEUX 3'!G378</f>
        <v>10.5</v>
      </c>
      <c r="H386" s="163">
        <f>'AVIARE 3'!G378</f>
        <v>15.75</v>
      </c>
      <c r="I386" s="163">
        <f>'EQUINE 3'!G378</f>
        <v>15.75</v>
      </c>
      <c r="J386" s="163">
        <f>'CHIRURGIE 3'!G378</f>
        <v>15</v>
      </c>
      <c r="K386" s="163">
        <f>'LEGISLATION 2'!F378</f>
        <v>18</v>
      </c>
      <c r="L386" s="163">
        <f>'HIDAOA 3'!G378</f>
        <v>19.5</v>
      </c>
      <c r="M386" s="163">
        <f>'CLINIQUE 3'!N378</f>
        <v>0</v>
      </c>
      <c r="N386" s="148">
        <f t="shared" si="76"/>
        <v>123.75</v>
      </c>
      <c r="O386" s="148">
        <f t="shared" si="77"/>
        <v>4.4196428571428568</v>
      </c>
      <c r="P386" s="146" t="str">
        <f t="shared" si="78"/>
        <v>ajournee</v>
      </c>
      <c r="Q386" s="146" t="str">
        <f t="shared" si="79"/>
        <v>juin</v>
      </c>
      <c r="R386" s="146">
        <f t="shared" si="80"/>
        <v>0</v>
      </c>
      <c r="S386" s="146">
        <f t="shared" si="81"/>
        <v>1</v>
      </c>
      <c r="T386" s="146">
        <f t="shared" si="82"/>
        <v>1</v>
      </c>
      <c r="U386" s="146">
        <f t="shared" si="83"/>
        <v>1</v>
      </c>
      <c r="V386" s="146">
        <f t="shared" si="84"/>
        <v>0</v>
      </c>
      <c r="W386" s="146">
        <f t="shared" si="85"/>
        <v>0</v>
      </c>
      <c r="X386" s="146">
        <f t="shared" si="86"/>
        <v>0</v>
      </c>
      <c r="Y386" s="146">
        <f t="shared" si="87"/>
        <v>0</v>
      </c>
      <c r="Z386" s="146">
        <f t="shared" si="88"/>
        <v>0</v>
      </c>
      <c r="AA386" s="17">
        <f t="shared" si="89"/>
        <v>1</v>
      </c>
      <c r="AB386" s="91" t="str">
        <f>'REPRODUCTION 3'!M378</f>
        <v>Juin</v>
      </c>
      <c r="AC386" s="91" t="str">
        <f>'RUMINANTS 3'!M378</f>
        <v>Juin</v>
      </c>
      <c r="AD386" s="91" t="str">
        <f>'TOXICOLOGIE 2'!L378</f>
        <v>Juin</v>
      </c>
      <c r="AE386" s="91" t="str">
        <f>'INFECTIEUX 3'!M378</f>
        <v>Juin</v>
      </c>
      <c r="AF386" s="91" t="str">
        <f>'AVIARE 3'!M378</f>
        <v>Juin</v>
      </c>
      <c r="AG386" s="91" t="str">
        <f>'EQUINE 3'!M378</f>
        <v>Juin</v>
      </c>
      <c r="AH386" s="91" t="str">
        <f>'CHIRURGIE 3'!M378</f>
        <v>Juin</v>
      </c>
      <c r="AI386" s="91" t="str">
        <f>'LEGISLATION 2'!L378</f>
        <v>Juin</v>
      </c>
      <c r="AJ386" s="91" t="str">
        <f>'HIDAOA 3'!M378</f>
        <v>Juin</v>
      </c>
      <c r="AK386" s="91" t="str">
        <f>'CLINIQUE 3'!T378</f>
        <v>Juin</v>
      </c>
    </row>
    <row r="387" spans="1:37">
      <c r="A387" s="146">
        <v>372</v>
      </c>
      <c r="B387" s="113" t="s">
        <v>2083</v>
      </c>
      <c r="C387" s="113" t="s">
        <v>2419</v>
      </c>
      <c r="D387" s="163">
        <f>'REPRODUCTION 3'!G379</f>
        <v>18.75</v>
      </c>
      <c r="E387" s="163">
        <f>'RUMINANTS 3'!G379</f>
        <v>11.25</v>
      </c>
      <c r="F387" s="163">
        <f>'TOXICOLOGIE 2'!F379</f>
        <v>0</v>
      </c>
      <c r="G387" s="163">
        <f>'INFECTIEUX 3'!G379</f>
        <v>23.25</v>
      </c>
      <c r="H387" s="163">
        <f>'AVIARE 3'!G379</f>
        <v>17.25</v>
      </c>
      <c r="I387" s="163">
        <f>'EQUINE 3'!G379</f>
        <v>21</v>
      </c>
      <c r="J387" s="163">
        <f>'CHIRURGIE 3'!G379</f>
        <v>22.5</v>
      </c>
      <c r="K387" s="163">
        <f>'LEGISLATION 2'!F379</f>
        <v>26</v>
      </c>
      <c r="L387" s="163">
        <f>'HIDAOA 3'!G379</f>
        <v>24.75</v>
      </c>
      <c r="M387" s="163">
        <f>'CLINIQUE 3'!N379</f>
        <v>0</v>
      </c>
      <c r="N387" s="148">
        <f t="shared" si="76"/>
        <v>164.75</v>
      </c>
      <c r="O387" s="148">
        <f t="shared" si="77"/>
        <v>5.8839285714285712</v>
      </c>
      <c r="P387" s="146" t="str">
        <f t="shared" si="78"/>
        <v>ajournee</v>
      </c>
      <c r="Q387" s="146" t="str">
        <f t="shared" si="79"/>
        <v>juin</v>
      </c>
      <c r="R387" s="146">
        <f t="shared" si="80"/>
        <v>0</v>
      </c>
      <c r="S387" s="146">
        <f t="shared" si="81"/>
        <v>1</v>
      </c>
      <c r="T387" s="146">
        <f t="shared" si="82"/>
        <v>1</v>
      </c>
      <c r="U387" s="146">
        <f t="shared" si="83"/>
        <v>0</v>
      </c>
      <c r="V387" s="146">
        <f t="shared" si="84"/>
        <v>0</v>
      </c>
      <c r="W387" s="146">
        <f t="shared" si="85"/>
        <v>0</v>
      </c>
      <c r="X387" s="146">
        <f t="shared" si="86"/>
        <v>0</v>
      </c>
      <c r="Y387" s="146">
        <f t="shared" si="87"/>
        <v>0</v>
      </c>
      <c r="Z387" s="146">
        <f t="shared" si="88"/>
        <v>0</v>
      </c>
      <c r="AA387" s="17">
        <f t="shared" si="89"/>
        <v>1</v>
      </c>
      <c r="AB387" s="91" t="str">
        <f>'REPRODUCTION 3'!M379</f>
        <v>Juin</v>
      </c>
      <c r="AC387" s="91" t="str">
        <f>'RUMINANTS 3'!M379</f>
        <v>Juin</v>
      </c>
      <c r="AD387" s="91" t="str">
        <f>'TOXICOLOGIE 2'!L379</f>
        <v>Juin</v>
      </c>
      <c r="AE387" s="91" t="str">
        <f>'INFECTIEUX 3'!M379</f>
        <v>Juin</v>
      </c>
      <c r="AF387" s="91" t="str">
        <f>'AVIARE 3'!M379</f>
        <v>Juin</v>
      </c>
      <c r="AG387" s="91" t="str">
        <f>'EQUINE 3'!M379</f>
        <v>Juin</v>
      </c>
      <c r="AH387" s="91" t="str">
        <f>'CHIRURGIE 3'!M379</f>
        <v>Juin</v>
      </c>
      <c r="AI387" s="91" t="str">
        <f>'LEGISLATION 2'!L379</f>
        <v>Juin</v>
      </c>
      <c r="AJ387" s="91" t="str">
        <f>'HIDAOA 3'!M379</f>
        <v>Juin</v>
      </c>
      <c r="AK387" s="91" t="str">
        <f>'CLINIQUE 3'!T379</f>
        <v>Juin</v>
      </c>
    </row>
    <row r="388" spans="1:37">
      <c r="A388" s="146">
        <v>373</v>
      </c>
      <c r="B388" s="113" t="s">
        <v>2087</v>
      </c>
      <c r="C388" s="113" t="s">
        <v>2824</v>
      </c>
      <c r="D388" s="163">
        <f>'REPRODUCTION 3'!G380</f>
        <v>9</v>
      </c>
      <c r="E388" s="163">
        <f>'RUMINANTS 3'!G380</f>
        <v>8.25</v>
      </c>
      <c r="F388" s="163">
        <f>'TOXICOLOGIE 2'!F380</f>
        <v>0</v>
      </c>
      <c r="G388" s="163">
        <f>'INFECTIEUX 3'!G380</f>
        <v>4.5</v>
      </c>
      <c r="H388" s="163">
        <f>'AVIARE 3'!G380</f>
        <v>19.125</v>
      </c>
      <c r="I388" s="163">
        <f>'EQUINE 3'!G380</f>
        <v>9.75</v>
      </c>
      <c r="J388" s="163">
        <f>'CHIRURGIE 3'!G380</f>
        <v>16.5</v>
      </c>
      <c r="K388" s="163">
        <f>'LEGISLATION 2'!F380</f>
        <v>26</v>
      </c>
      <c r="L388" s="163">
        <f>'HIDAOA 3'!G380</f>
        <v>17.25</v>
      </c>
      <c r="M388" s="163">
        <f>'CLINIQUE 3'!N380</f>
        <v>0</v>
      </c>
      <c r="N388" s="148">
        <f t="shared" si="76"/>
        <v>110.375</v>
      </c>
      <c r="O388" s="148">
        <f t="shared" si="77"/>
        <v>3.9419642857142856</v>
      </c>
      <c r="P388" s="146" t="str">
        <f t="shared" si="78"/>
        <v>ajournee</v>
      </c>
      <c r="Q388" s="146" t="str">
        <f t="shared" si="79"/>
        <v>juin</v>
      </c>
      <c r="R388" s="146">
        <f t="shared" si="80"/>
        <v>1</v>
      </c>
      <c r="S388" s="146">
        <f t="shared" si="81"/>
        <v>1</v>
      </c>
      <c r="T388" s="146">
        <f t="shared" si="82"/>
        <v>1</v>
      </c>
      <c r="U388" s="146">
        <f t="shared" si="83"/>
        <v>1</v>
      </c>
      <c r="V388" s="146">
        <f t="shared" si="84"/>
        <v>0</v>
      </c>
      <c r="W388" s="146">
        <f t="shared" si="85"/>
        <v>1</v>
      </c>
      <c r="X388" s="146">
        <f t="shared" si="86"/>
        <v>0</v>
      </c>
      <c r="Y388" s="146">
        <f t="shared" si="87"/>
        <v>0</v>
      </c>
      <c r="Z388" s="146">
        <f t="shared" si="88"/>
        <v>0</v>
      </c>
      <c r="AA388" s="17">
        <f t="shared" si="89"/>
        <v>1</v>
      </c>
      <c r="AB388" s="91" t="str">
        <f>'REPRODUCTION 3'!M380</f>
        <v>Juin</v>
      </c>
      <c r="AC388" s="91" t="str">
        <f>'RUMINANTS 3'!M380</f>
        <v>Juin</v>
      </c>
      <c r="AD388" s="91" t="str">
        <f>'TOXICOLOGIE 2'!L380</f>
        <v>Juin</v>
      </c>
      <c r="AE388" s="91" t="str">
        <f>'INFECTIEUX 3'!M380</f>
        <v>Juin</v>
      </c>
      <c r="AF388" s="91" t="str">
        <f>'AVIARE 3'!M380</f>
        <v>Juin</v>
      </c>
      <c r="AG388" s="91" t="str">
        <f>'EQUINE 3'!M380</f>
        <v>Juin</v>
      </c>
      <c r="AH388" s="91" t="str">
        <f>'CHIRURGIE 3'!M380</f>
        <v>Juin</v>
      </c>
      <c r="AI388" s="91" t="str">
        <f>'LEGISLATION 2'!L380</f>
        <v>Juin</v>
      </c>
      <c r="AJ388" s="91" t="str">
        <f>'HIDAOA 3'!M380</f>
        <v>Juin</v>
      </c>
      <c r="AK388" s="91" t="str">
        <f>'CLINIQUE 3'!T380</f>
        <v>Juin</v>
      </c>
    </row>
    <row r="389" spans="1:37">
      <c r="A389" s="146">
        <v>374</v>
      </c>
      <c r="B389" s="113" t="s">
        <v>2825</v>
      </c>
      <c r="C389" s="113" t="s">
        <v>2565</v>
      </c>
      <c r="D389" s="163">
        <f>'REPRODUCTION 3'!G381</f>
        <v>16.5</v>
      </c>
      <c r="E389" s="163">
        <f>'RUMINANTS 3'!G381</f>
        <v>5.25</v>
      </c>
      <c r="F389" s="163">
        <f>'TOXICOLOGIE 2'!F381</f>
        <v>0</v>
      </c>
      <c r="G389" s="163">
        <f>'INFECTIEUX 3'!G381</f>
        <v>6</v>
      </c>
      <c r="H389" s="163">
        <f>'AVIARE 3'!G381</f>
        <v>21</v>
      </c>
      <c r="I389" s="163">
        <f>'EQUINE 3'!G381</f>
        <v>18.75</v>
      </c>
      <c r="J389" s="163">
        <f>'CHIRURGIE 3'!G381</f>
        <v>24</v>
      </c>
      <c r="K389" s="163">
        <f>'LEGISLATION 2'!F381</f>
        <v>16</v>
      </c>
      <c r="L389" s="163">
        <f>'HIDAOA 3'!G381</f>
        <v>22.5</v>
      </c>
      <c r="M389" s="163">
        <f>'CLINIQUE 3'!N381</f>
        <v>0</v>
      </c>
      <c r="N389" s="148">
        <f t="shared" si="76"/>
        <v>130</v>
      </c>
      <c r="O389" s="148">
        <f t="shared" si="77"/>
        <v>4.6428571428571432</v>
      </c>
      <c r="P389" s="146" t="str">
        <f t="shared" si="78"/>
        <v>ajournee</v>
      </c>
      <c r="Q389" s="146" t="str">
        <f t="shared" si="79"/>
        <v>juin</v>
      </c>
      <c r="R389" s="146">
        <f t="shared" si="80"/>
        <v>0</v>
      </c>
      <c r="S389" s="146">
        <f t="shared" si="81"/>
        <v>1</v>
      </c>
      <c r="T389" s="146">
        <f t="shared" si="82"/>
        <v>1</v>
      </c>
      <c r="U389" s="146">
        <f t="shared" si="83"/>
        <v>1</v>
      </c>
      <c r="V389" s="146">
        <f t="shared" si="84"/>
        <v>0</v>
      </c>
      <c r="W389" s="146">
        <f t="shared" si="85"/>
        <v>0</v>
      </c>
      <c r="X389" s="146">
        <f t="shared" si="86"/>
        <v>0</v>
      </c>
      <c r="Y389" s="146">
        <f t="shared" si="87"/>
        <v>0</v>
      </c>
      <c r="Z389" s="146">
        <f t="shared" si="88"/>
        <v>0</v>
      </c>
      <c r="AA389" s="17">
        <f t="shared" si="89"/>
        <v>1</v>
      </c>
      <c r="AB389" s="91" t="str">
        <f>'REPRODUCTION 3'!M381</f>
        <v>Juin</v>
      </c>
      <c r="AC389" s="91" t="str">
        <f>'RUMINANTS 3'!M381</f>
        <v>Juin</v>
      </c>
      <c r="AD389" s="91" t="str">
        <f>'TOXICOLOGIE 2'!L381</f>
        <v>Juin</v>
      </c>
      <c r="AE389" s="91" t="str">
        <f>'INFECTIEUX 3'!M381</f>
        <v>Juin</v>
      </c>
      <c r="AF389" s="91" t="str">
        <f>'AVIARE 3'!M381</f>
        <v>Juin</v>
      </c>
      <c r="AG389" s="91" t="str">
        <f>'EQUINE 3'!M381</f>
        <v>Juin</v>
      </c>
      <c r="AH389" s="91" t="str">
        <f>'CHIRURGIE 3'!M381</f>
        <v>Juin</v>
      </c>
      <c r="AI389" s="91" t="str">
        <f>'LEGISLATION 2'!L381</f>
        <v>Juin</v>
      </c>
      <c r="AJ389" s="91" t="str">
        <f>'HIDAOA 3'!M381</f>
        <v>Juin</v>
      </c>
      <c r="AK389" s="91" t="str">
        <f>'CLINIQUE 3'!T381</f>
        <v>Juin</v>
      </c>
    </row>
    <row r="390" spans="1:37">
      <c r="A390" s="146">
        <v>375</v>
      </c>
      <c r="B390" s="113" t="s">
        <v>329</v>
      </c>
      <c r="C390" s="113" t="s">
        <v>2826</v>
      </c>
      <c r="D390" s="163">
        <f>'REPRODUCTION 3'!G382</f>
        <v>17.25</v>
      </c>
      <c r="E390" s="163">
        <f>'RUMINANTS 3'!G382</f>
        <v>12</v>
      </c>
      <c r="F390" s="163">
        <f>'TOXICOLOGIE 2'!F382</f>
        <v>0</v>
      </c>
      <c r="G390" s="163">
        <f>'INFECTIEUX 3'!G382</f>
        <v>2.625</v>
      </c>
      <c r="H390" s="163">
        <f>'AVIARE 3'!G382</f>
        <v>13.5</v>
      </c>
      <c r="I390" s="163">
        <f>'EQUINE 3'!G382</f>
        <v>15.75</v>
      </c>
      <c r="J390" s="163">
        <f>'CHIRURGIE 3'!G382</f>
        <v>18</v>
      </c>
      <c r="K390" s="163">
        <f>'LEGISLATION 2'!F382</f>
        <v>20</v>
      </c>
      <c r="L390" s="163">
        <f>'HIDAOA 3'!G382</f>
        <v>24</v>
      </c>
      <c r="M390" s="163">
        <f>'CLINIQUE 3'!N382</f>
        <v>0</v>
      </c>
      <c r="N390" s="148">
        <f t="shared" si="76"/>
        <v>123.125</v>
      </c>
      <c r="O390" s="148">
        <f t="shared" si="77"/>
        <v>4.3973214285714288</v>
      </c>
      <c r="P390" s="146" t="str">
        <f t="shared" si="78"/>
        <v>ajournee</v>
      </c>
      <c r="Q390" s="146" t="str">
        <f t="shared" si="79"/>
        <v>juin</v>
      </c>
      <c r="R390" s="146">
        <f t="shared" si="80"/>
        <v>0</v>
      </c>
      <c r="S390" s="146">
        <f t="shared" si="81"/>
        <v>1</v>
      </c>
      <c r="T390" s="146">
        <f t="shared" si="82"/>
        <v>1</v>
      </c>
      <c r="U390" s="146">
        <f t="shared" si="83"/>
        <v>1</v>
      </c>
      <c r="V390" s="146">
        <f t="shared" si="84"/>
        <v>1</v>
      </c>
      <c r="W390" s="146">
        <f t="shared" si="85"/>
        <v>0</v>
      </c>
      <c r="X390" s="146">
        <f t="shared" si="86"/>
        <v>0</v>
      </c>
      <c r="Y390" s="146">
        <f t="shared" si="87"/>
        <v>0</v>
      </c>
      <c r="Z390" s="146">
        <f t="shared" si="88"/>
        <v>0</v>
      </c>
      <c r="AA390" s="17">
        <f t="shared" si="89"/>
        <v>1</v>
      </c>
      <c r="AB390" s="91" t="str">
        <f>'REPRODUCTION 3'!M382</f>
        <v>Juin</v>
      </c>
      <c r="AC390" s="91" t="str">
        <f>'RUMINANTS 3'!M382</f>
        <v>Juin</v>
      </c>
      <c r="AD390" s="91" t="str">
        <f>'TOXICOLOGIE 2'!L382</f>
        <v>Juin</v>
      </c>
      <c r="AE390" s="91" t="str">
        <f>'INFECTIEUX 3'!M382</f>
        <v>Juin</v>
      </c>
      <c r="AF390" s="91" t="str">
        <f>'AVIARE 3'!M382</f>
        <v>Juin</v>
      </c>
      <c r="AG390" s="91" t="str">
        <f>'EQUINE 3'!M382</f>
        <v>Juin</v>
      </c>
      <c r="AH390" s="91" t="str">
        <f>'CHIRURGIE 3'!M382</f>
        <v>Juin</v>
      </c>
      <c r="AI390" s="91" t="str">
        <f>'LEGISLATION 2'!L382</f>
        <v>Juin</v>
      </c>
      <c r="AJ390" s="91" t="str">
        <f>'HIDAOA 3'!M382</f>
        <v>Juin</v>
      </c>
      <c r="AK390" s="91" t="str">
        <f>'CLINIQUE 3'!T382</f>
        <v>Juin</v>
      </c>
    </row>
    <row r="391" spans="1:37">
      <c r="A391" s="146">
        <v>376</v>
      </c>
      <c r="B391" s="113" t="s">
        <v>2827</v>
      </c>
      <c r="C391" s="113" t="s">
        <v>2828</v>
      </c>
      <c r="D391" s="163">
        <f>'REPRODUCTION 3'!G383</f>
        <v>15</v>
      </c>
      <c r="E391" s="163">
        <f>'RUMINANTS 3'!G383</f>
        <v>6</v>
      </c>
      <c r="F391" s="163">
        <f>'TOXICOLOGIE 2'!F383</f>
        <v>0</v>
      </c>
      <c r="G391" s="163">
        <f>'INFECTIEUX 3'!G383</f>
        <v>3.75</v>
      </c>
      <c r="H391" s="163">
        <f>'AVIARE 3'!G383</f>
        <v>16.5</v>
      </c>
      <c r="I391" s="163">
        <f>'EQUINE 3'!G383</f>
        <v>16.5</v>
      </c>
      <c r="J391" s="163">
        <f>'CHIRURGIE 3'!G383</f>
        <v>19.5</v>
      </c>
      <c r="K391" s="163">
        <f>'LEGISLATION 2'!F383</f>
        <v>24</v>
      </c>
      <c r="L391" s="163">
        <f>'HIDAOA 3'!G383</f>
        <v>14.25</v>
      </c>
      <c r="M391" s="163">
        <f>'CLINIQUE 3'!N383</f>
        <v>0</v>
      </c>
      <c r="N391" s="148">
        <f t="shared" si="76"/>
        <v>115.5</v>
      </c>
      <c r="O391" s="148">
        <f t="shared" si="77"/>
        <v>4.125</v>
      </c>
      <c r="P391" s="146" t="str">
        <f t="shared" si="78"/>
        <v>ajournee</v>
      </c>
      <c r="Q391" s="146" t="str">
        <f t="shared" si="79"/>
        <v>juin</v>
      </c>
      <c r="R391" s="146">
        <f t="shared" si="80"/>
        <v>0</v>
      </c>
      <c r="S391" s="146">
        <f t="shared" si="81"/>
        <v>1</v>
      </c>
      <c r="T391" s="146">
        <f t="shared" si="82"/>
        <v>1</v>
      </c>
      <c r="U391" s="146">
        <f t="shared" si="83"/>
        <v>1</v>
      </c>
      <c r="V391" s="146">
        <f t="shared" si="84"/>
        <v>0</v>
      </c>
      <c r="W391" s="146">
        <f t="shared" si="85"/>
        <v>0</v>
      </c>
      <c r="X391" s="146">
        <f t="shared" si="86"/>
        <v>0</v>
      </c>
      <c r="Y391" s="146">
        <f t="shared" si="87"/>
        <v>0</v>
      </c>
      <c r="Z391" s="146">
        <f t="shared" si="88"/>
        <v>1</v>
      </c>
      <c r="AA391" s="17">
        <f t="shared" si="89"/>
        <v>1</v>
      </c>
      <c r="AB391" s="91" t="str">
        <f>'REPRODUCTION 3'!M383</f>
        <v>Juin</v>
      </c>
      <c r="AC391" s="91" t="str">
        <f>'RUMINANTS 3'!M383</f>
        <v>Juin</v>
      </c>
      <c r="AD391" s="91" t="str">
        <f>'TOXICOLOGIE 2'!L383</f>
        <v>Juin</v>
      </c>
      <c r="AE391" s="91" t="str">
        <f>'INFECTIEUX 3'!M383</f>
        <v>Juin</v>
      </c>
      <c r="AF391" s="91" t="str">
        <f>'AVIARE 3'!M383</f>
        <v>Juin</v>
      </c>
      <c r="AG391" s="91" t="str">
        <f>'EQUINE 3'!M383</f>
        <v>Juin</v>
      </c>
      <c r="AH391" s="91" t="str">
        <f>'CHIRURGIE 3'!M383</f>
        <v>Juin</v>
      </c>
      <c r="AI391" s="91" t="str">
        <f>'LEGISLATION 2'!L383</f>
        <v>Juin</v>
      </c>
      <c r="AJ391" s="91" t="str">
        <f>'HIDAOA 3'!M383</f>
        <v>Juin</v>
      </c>
      <c r="AK391" s="91" t="str">
        <f>'CLINIQUE 3'!T383</f>
        <v>Juin</v>
      </c>
    </row>
    <row r="392" spans="1:37">
      <c r="A392" s="146">
        <v>377</v>
      </c>
      <c r="B392" s="113" t="s">
        <v>2829</v>
      </c>
      <c r="C392" s="113" t="s">
        <v>2490</v>
      </c>
      <c r="D392" s="163">
        <f>'REPRODUCTION 3'!G384</f>
        <v>13.5</v>
      </c>
      <c r="E392" s="163">
        <f>'RUMINANTS 3'!G384</f>
        <v>11.25</v>
      </c>
      <c r="F392" s="163">
        <f>'TOXICOLOGIE 2'!F384</f>
        <v>0</v>
      </c>
      <c r="G392" s="163">
        <f>'INFECTIEUX 3'!G384</f>
        <v>4.5</v>
      </c>
      <c r="H392" s="163">
        <f>'AVIARE 3'!G384</f>
        <v>15</v>
      </c>
      <c r="I392" s="163">
        <f>'EQUINE 3'!G384</f>
        <v>16.5</v>
      </c>
      <c r="J392" s="163">
        <f>'CHIRURGIE 3'!G384</f>
        <v>15</v>
      </c>
      <c r="K392" s="163">
        <f>'LEGISLATION 2'!F384</f>
        <v>26</v>
      </c>
      <c r="L392" s="163">
        <f>'HIDAOA 3'!G384</f>
        <v>16.5</v>
      </c>
      <c r="M392" s="163">
        <f>'CLINIQUE 3'!N384</f>
        <v>0</v>
      </c>
      <c r="N392" s="148">
        <f t="shared" si="76"/>
        <v>118.25</v>
      </c>
      <c r="O392" s="148">
        <f t="shared" si="77"/>
        <v>4.2232142857142856</v>
      </c>
      <c r="P392" s="146" t="str">
        <f t="shared" si="78"/>
        <v>ajournee</v>
      </c>
      <c r="Q392" s="146" t="str">
        <f t="shared" si="79"/>
        <v>juin</v>
      </c>
      <c r="R392" s="146">
        <f t="shared" si="80"/>
        <v>1</v>
      </c>
      <c r="S392" s="146">
        <f t="shared" si="81"/>
        <v>1</v>
      </c>
      <c r="T392" s="146">
        <f t="shared" si="82"/>
        <v>1</v>
      </c>
      <c r="U392" s="146">
        <f t="shared" si="83"/>
        <v>1</v>
      </c>
      <c r="V392" s="146">
        <f t="shared" si="84"/>
        <v>0</v>
      </c>
      <c r="W392" s="146">
        <f t="shared" si="85"/>
        <v>0</v>
      </c>
      <c r="X392" s="146">
        <f t="shared" si="86"/>
        <v>0</v>
      </c>
      <c r="Y392" s="146">
        <f t="shared" si="87"/>
        <v>0</v>
      </c>
      <c r="Z392" s="146">
        <f t="shared" si="88"/>
        <v>0</v>
      </c>
      <c r="AA392" s="17">
        <f t="shared" si="89"/>
        <v>1</v>
      </c>
      <c r="AB392" s="91" t="str">
        <f>'REPRODUCTION 3'!M384</f>
        <v>Juin</v>
      </c>
      <c r="AC392" s="91" t="str">
        <f>'RUMINANTS 3'!M384</f>
        <v>Juin</v>
      </c>
      <c r="AD392" s="91" t="str">
        <f>'TOXICOLOGIE 2'!L384</f>
        <v>Juin</v>
      </c>
      <c r="AE392" s="91" t="str">
        <f>'INFECTIEUX 3'!M384</f>
        <v>Juin</v>
      </c>
      <c r="AF392" s="91" t="str">
        <f>'AVIARE 3'!M384</f>
        <v>Juin</v>
      </c>
      <c r="AG392" s="91" t="str">
        <f>'EQUINE 3'!M384</f>
        <v>Juin</v>
      </c>
      <c r="AH392" s="91" t="str">
        <f>'CHIRURGIE 3'!M384</f>
        <v>Juin</v>
      </c>
      <c r="AI392" s="91" t="str">
        <f>'LEGISLATION 2'!L384</f>
        <v>Juin</v>
      </c>
      <c r="AJ392" s="91" t="str">
        <f>'HIDAOA 3'!M384</f>
        <v>Juin</v>
      </c>
      <c r="AK392" s="91" t="str">
        <f>'CLINIQUE 3'!T384</f>
        <v>Juin</v>
      </c>
    </row>
    <row r="393" spans="1:37">
      <c r="A393" s="146">
        <v>378</v>
      </c>
      <c r="B393" s="113" t="s">
        <v>2830</v>
      </c>
      <c r="C393" s="113" t="s">
        <v>2598</v>
      </c>
      <c r="D393" s="163">
        <f>'REPRODUCTION 3'!G385</f>
        <v>14.25</v>
      </c>
      <c r="E393" s="163">
        <f>'RUMINANTS 3'!G385</f>
        <v>14.25</v>
      </c>
      <c r="F393" s="163">
        <f>'TOXICOLOGIE 2'!F385</f>
        <v>0</v>
      </c>
      <c r="G393" s="163">
        <f>'INFECTIEUX 3'!G385</f>
        <v>1.5</v>
      </c>
      <c r="H393" s="163">
        <f>'AVIARE 3'!G385</f>
        <v>16.5</v>
      </c>
      <c r="I393" s="163">
        <f>'EQUINE 3'!G385</f>
        <v>9</v>
      </c>
      <c r="J393" s="163">
        <f>'CHIRURGIE 3'!G385</f>
        <v>16.5</v>
      </c>
      <c r="K393" s="163">
        <f>'LEGISLATION 2'!F385</f>
        <v>16</v>
      </c>
      <c r="L393" s="163">
        <f>'HIDAOA 3'!G385</f>
        <v>21</v>
      </c>
      <c r="M393" s="163">
        <f>'CLINIQUE 3'!N385</f>
        <v>0</v>
      </c>
      <c r="N393" s="148">
        <f t="shared" si="76"/>
        <v>109</v>
      </c>
      <c r="O393" s="148">
        <f t="shared" si="77"/>
        <v>3.8928571428571428</v>
      </c>
      <c r="P393" s="146" t="str">
        <f t="shared" si="78"/>
        <v>ajournee</v>
      </c>
      <c r="Q393" s="146" t="str">
        <f t="shared" si="79"/>
        <v>juin</v>
      </c>
      <c r="R393" s="146">
        <f t="shared" si="80"/>
        <v>1</v>
      </c>
      <c r="S393" s="146">
        <f t="shared" si="81"/>
        <v>1</v>
      </c>
      <c r="T393" s="146">
        <f t="shared" si="82"/>
        <v>1</v>
      </c>
      <c r="U393" s="146">
        <f t="shared" si="83"/>
        <v>1</v>
      </c>
      <c r="V393" s="146">
        <f t="shared" si="84"/>
        <v>0</v>
      </c>
      <c r="W393" s="146">
        <f t="shared" si="85"/>
        <v>1</v>
      </c>
      <c r="X393" s="146">
        <f t="shared" si="86"/>
        <v>0</v>
      </c>
      <c r="Y393" s="146">
        <f t="shared" si="87"/>
        <v>0</v>
      </c>
      <c r="Z393" s="146">
        <f t="shared" si="88"/>
        <v>0</v>
      </c>
      <c r="AA393" s="17">
        <f t="shared" si="89"/>
        <v>1</v>
      </c>
      <c r="AB393" s="91" t="str">
        <f>'REPRODUCTION 3'!M385</f>
        <v>Juin</v>
      </c>
      <c r="AC393" s="91" t="str">
        <f>'RUMINANTS 3'!M385</f>
        <v>Juin</v>
      </c>
      <c r="AD393" s="91" t="str">
        <f>'TOXICOLOGIE 2'!L385</f>
        <v>Juin</v>
      </c>
      <c r="AE393" s="91" t="str">
        <f>'INFECTIEUX 3'!M385</f>
        <v>Juin</v>
      </c>
      <c r="AF393" s="91" t="str">
        <f>'AVIARE 3'!M385</f>
        <v>Juin</v>
      </c>
      <c r="AG393" s="91" t="str">
        <f>'EQUINE 3'!M385</f>
        <v>Juin</v>
      </c>
      <c r="AH393" s="91" t="str">
        <f>'CHIRURGIE 3'!M385</f>
        <v>Juin</v>
      </c>
      <c r="AI393" s="91" t="str">
        <f>'LEGISLATION 2'!L385</f>
        <v>Juin</v>
      </c>
      <c r="AJ393" s="91" t="str">
        <f>'HIDAOA 3'!M385</f>
        <v>Juin</v>
      </c>
      <c r="AK393" s="91" t="str">
        <f>'CLINIQUE 3'!T385</f>
        <v>Juin</v>
      </c>
    </row>
    <row r="394" spans="1:37">
      <c r="A394" s="146">
        <v>379</v>
      </c>
      <c r="B394" s="113" t="s">
        <v>2831</v>
      </c>
      <c r="C394" s="113" t="s">
        <v>2469</v>
      </c>
      <c r="D394" s="163">
        <f>'REPRODUCTION 3'!G386</f>
        <v>26.25</v>
      </c>
      <c r="E394" s="163">
        <f>'RUMINANTS 3'!G386</f>
        <v>9</v>
      </c>
      <c r="F394" s="163">
        <f>'TOXICOLOGIE 2'!F386</f>
        <v>0</v>
      </c>
      <c r="G394" s="163">
        <f>'INFECTIEUX 3'!G386</f>
        <v>3</v>
      </c>
      <c r="H394" s="163">
        <f>'AVIARE 3'!G386</f>
        <v>17.25</v>
      </c>
      <c r="I394" s="163">
        <f>'EQUINE 3'!G386</f>
        <v>8.625</v>
      </c>
      <c r="J394" s="163">
        <f>'CHIRURGIE 3'!G386</f>
        <v>22.5</v>
      </c>
      <c r="K394" s="163">
        <f>'LEGISLATION 2'!F386</f>
        <v>32</v>
      </c>
      <c r="L394" s="163">
        <f>'HIDAOA 3'!G386</f>
        <v>21.75</v>
      </c>
      <c r="M394" s="163">
        <f>'CLINIQUE 3'!N386</f>
        <v>0</v>
      </c>
      <c r="N394" s="148">
        <f t="shared" si="76"/>
        <v>140.375</v>
      </c>
      <c r="O394" s="148">
        <f t="shared" si="77"/>
        <v>5.0133928571428568</v>
      </c>
      <c r="P394" s="146" t="str">
        <f t="shared" si="78"/>
        <v>ajournee</v>
      </c>
      <c r="Q394" s="146" t="str">
        <f t="shared" si="79"/>
        <v>juin</v>
      </c>
      <c r="R394" s="146">
        <f t="shared" si="80"/>
        <v>0</v>
      </c>
      <c r="S394" s="146">
        <f t="shared" si="81"/>
        <v>1</v>
      </c>
      <c r="T394" s="146">
        <f t="shared" si="82"/>
        <v>1</v>
      </c>
      <c r="U394" s="146">
        <f t="shared" si="83"/>
        <v>1</v>
      </c>
      <c r="V394" s="146">
        <f t="shared" si="84"/>
        <v>0</v>
      </c>
      <c r="W394" s="146">
        <f t="shared" si="85"/>
        <v>1</v>
      </c>
      <c r="X394" s="146">
        <f t="shared" si="86"/>
        <v>0</v>
      </c>
      <c r="Y394" s="146">
        <f t="shared" si="87"/>
        <v>0</v>
      </c>
      <c r="Z394" s="146">
        <f t="shared" si="88"/>
        <v>0</v>
      </c>
      <c r="AA394" s="17">
        <f t="shared" si="89"/>
        <v>1</v>
      </c>
      <c r="AB394" s="91" t="str">
        <f>'REPRODUCTION 3'!M386</f>
        <v>Juin</v>
      </c>
      <c r="AC394" s="91" t="str">
        <f>'RUMINANTS 3'!M386</f>
        <v>Juin</v>
      </c>
      <c r="AD394" s="91" t="str">
        <f>'TOXICOLOGIE 2'!L386</f>
        <v>Juin</v>
      </c>
      <c r="AE394" s="91" t="str">
        <f>'INFECTIEUX 3'!M386</f>
        <v>Juin</v>
      </c>
      <c r="AF394" s="91" t="str">
        <f>'AVIARE 3'!M386</f>
        <v>Juin</v>
      </c>
      <c r="AG394" s="91" t="str">
        <f>'EQUINE 3'!M386</f>
        <v>Juin</v>
      </c>
      <c r="AH394" s="91" t="str">
        <f>'CHIRURGIE 3'!M386</f>
        <v>Juin</v>
      </c>
      <c r="AI394" s="91" t="str">
        <f>'LEGISLATION 2'!L386</f>
        <v>Juin</v>
      </c>
      <c r="AJ394" s="91" t="str">
        <f>'HIDAOA 3'!M386</f>
        <v>Juin</v>
      </c>
      <c r="AK394" s="91" t="str">
        <f>'CLINIQUE 3'!T386</f>
        <v>Juin</v>
      </c>
    </row>
    <row r="395" spans="1:37">
      <c r="A395" s="146">
        <v>380</v>
      </c>
      <c r="B395" s="113" t="s">
        <v>2832</v>
      </c>
      <c r="C395" s="113" t="s">
        <v>2833</v>
      </c>
      <c r="D395" s="163">
        <f>'REPRODUCTION 3'!G387</f>
        <v>11.25</v>
      </c>
      <c r="E395" s="163">
        <f>'RUMINANTS 3'!G387</f>
        <v>12</v>
      </c>
      <c r="F395" s="163">
        <f>'TOXICOLOGIE 2'!F387</f>
        <v>0</v>
      </c>
      <c r="G395" s="163">
        <f>'INFECTIEUX 3'!G387</f>
        <v>7.5</v>
      </c>
      <c r="H395" s="163">
        <f>'AVIARE 3'!G387</f>
        <v>13.5</v>
      </c>
      <c r="I395" s="163">
        <f>'EQUINE 3'!G387</f>
        <v>10.125</v>
      </c>
      <c r="J395" s="163">
        <f>'CHIRURGIE 3'!G387</f>
        <v>21</v>
      </c>
      <c r="K395" s="163">
        <f>'LEGISLATION 2'!F387</f>
        <v>24</v>
      </c>
      <c r="L395" s="163">
        <f>'HIDAOA 3'!G387</f>
        <v>23.25</v>
      </c>
      <c r="M395" s="163">
        <f>'CLINIQUE 3'!N387</f>
        <v>0</v>
      </c>
      <c r="N395" s="148">
        <f t="shared" si="76"/>
        <v>122.625</v>
      </c>
      <c r="O395" s="148">
        <f t="shared" si="77"/>
        <v>4.3794642857142856</v>
      </c>
      <c r="P395" s="146" t="str">
        <f t="shared" si="78"/>
        <v>ajournee</v>
      </c>
      <c r="Q395" s="146" t="str">
        <f t="shared" si="79"/>
        <v>juin</v>
      </c>
      <c r="R395" s="146">
        <f t="shared" si="80"/>
        <v>1</v>
      </c>
      <c r="S395" s="146">
        <f t="shared" si="81"/>
        <v>1</v>
      </c>
      <c r="T395" s="146">
        <f t="shared" si="82"/>
        <v>1</v>
      </c>
      <c r="U395" s="146">
        <f t="shared" si="83"/>
        <v>1</v>
      </c>
      <c r="V395" s="146">
        <f t="shared" si="84"/>
        <v>1</v>
      </c>
      <c r="W395" s="146">
        <f t="shared" si="85"/>
        <v>1</v>
      </c>
      <c r="X395" s="146">
        <f t="shared" si="86"/>
        <v>0</v>
      </c>
      <c r="Y395" s="146">
        <f t="shared" si="87"/>
        <v>0</v>
      </c>
      <c r="Z395" s="146">
        <f t="shared" si="88"/>
        <v>0</v>
      </c>
      <c r="AA395" s="17">
        <f t="shared" si="89"/>
        <v>1</v>
      </c>
      <c r="AB395" s="91" t="str">
        <f>'REPRODUCTION 3'!M387</f>
        <v>Juin</v>
      </c>
      <c r="AC395" s="91" t="str">
        <f>'RUMINANTS 3'!M387</f>
        <v>Juin</v>
      </c>
      <c r="AD395" s="91" t="str">
        <f>'TOXICOLOGIE 2'!L387</f>
        <v>Juin</v>
      </c>
      <c r="AE395" s="91" t="str">
        <f>'INFECTIEUX 3'!M387</f>
        <v>Juin</v>
      </c>
      <c r="AF395" s="91" t="str">
        <f>'AVIARE 3'!M387</f>
        <v>Juin</v>
      </c>
      <c r="AG395" s="91" t="str">
        <f>'EQUINE 3'!M387</f>
        <v>Juin</v>
      </c>
      <c r="AH395" s="91" t="str">
        <f>'CHIRURGIE 3'!M387</f>
        <v>Juin</v>
      </c>
      <c r="AI395" s="91" t="str">
        <f>'LEGISLATION 2'!L387</f>
        <v>Juin</v>
      </c>
      <c r="AJ395" s="91" t="str">
        <f>'HIDAOA 3'!M387</f>
        <v>Juin</v>
      </c>
      <c r="AK395" s="91" t="str">
        <f>'CLINIQUE 3'!T387</f>
        <v>Juin</v>
      </c>
    </row>
    <row r="396" spans="1:37">
      <c r="A396" s="146">
        <v>381</v>
      </c>
      <c r="B396" s="113" t="s">
        <v>2834</v>
      </c>
      <c r="C396" s="113" t="s">
        <v>2835</v>
      </c>
      <c r="D396" s="163">
        <f>'REPRODUCTION 3'!G388</f>
        <v>20.25</v>
      </c>
      <c r="E396" s="163">
        <f>'RUMINANTS 3'!G388</f>
        <v>13.5</v>
      </c>
      <c r="F396" s="163">
        <f>'TOXICOLOGIE 2'!F388</f>
        <v>0</v>
      </c>
      <c r="G396" s="163">
        <f>'INFECTIEUX 3'!G388</f>
        <v>15</v>
      </c>
      <c r="H396" s="163">
        <f>'AVIARE 3'!G388</f>
        <v>16.5</v>
      </c>
      <c r="I396" s="163">
        <f>'EQUINE 3'!G388</f>
        <v>23.25</v>
      </c>
      <c r="J396" s="163">
        <f>'CHIRURGIE 3'!G388</f>
        <v>24</v>
      </c>
      <c r="K396" s="163">
        <f>'LEGISLATION 2'!F388</f>
        <v>34</v>
      </c>
      <c r="L396" s="163">
        <f>'HIDAOA 3'!G388</f>
        <v>28.125</v>
      </c>
      <c r="M396" s="163">
        <f>'CLINIQUE 3'!N388</f>
        <v>0</v>
      </c>
      <c r="N396" s="148">
        <f t="shared" si="76"/>
        <v>174.625</v>
      </c>
      <c r="O396" s="148">
        <f t="shared" si="77"/>
        <v>6.2366071428571432</v>
      </c>
      <c r="P396" s="146" t="str">
        <f t="shared" si="78"/>
        <v>ajournee</v>
      </c>
      <c r="Q396" s="146" t="str">
        <f t="shared" si="79"/>
        <v>juin</v>
      </c>
      <c r="R396" s="146">
        <f t="shared" si="80"/>
        <v>0</v>
      </c>
      <c r="S396" s="146">
        <f t="shared" si="81"/>
        <v>1</v>
      </c>
      <c r="T396" s="146">
        <f t="shared" si="82"/>
        <v>1</v>
      </c>
      <c r="U396" s="146">
        <f t="shared" si="83"/>
        <v>0</v>
      </c>
      <c r="V396" s="146">
        <f t="shared" si="84"/>
        <v>0</v>
      </c>
      <c r="W396" s="146">
        <f t="shared" si="85"/>
        <v>0</v>
      </c>
      <c r="X396" s="146">
        <f t="shared" si="86"/>
        <v>0</v>
      </c>
      <c r="Y396" s="146">
        <f t="shared" si="87"/>
        <v>0</v>
      </c>
      <c r="Z396" s="146">
        <f t="shared" si="88"/>
        <v>0</v>
      </c>
      <c r="AA396" s="17">
        <f t="shared" si="89"/>
        <v>1</v>
      </c>
      <c r="AB396" s="91" t="str">
        <f>'REPRODUCTION 3'!M388</f>
        <v>Juin</v>
      </c>
      <c r="AC396" s="91" t="str">
        <f>'RUMINANTS 3'!M388</f>
        <v>Juin</v>
      </c>
      <c r="AD396" s="91" t="str">
        <f>'TOXICOLOGIE 2'!L388</f>
        <v>Juin</v>
      </c>
      <c r="AE396" s="91" t="str">
        <f>'INFECTIEUX 3'!M388</f>
        <v>Juin</v>
      </c>
      <c r="AF396" s="91" t="str">
        <f>'AVIARE 3'!M388</f>
        <v>Juin</v>
      </c>
      <c r="AG396" s="91" t="str">
        <f>'EQUINE 3'!M388</f>
        <v>Juin</v>
      </c>
      <c r="AH396" s="91" t="str">
        <f>'CHIRURGIE 3'!M388</f>
        <v>Juin</v>
      </c>
      <c r="AI396" s="91" t="str">
        <f>'LEGISLATION 2'!L388</f>
        <v>Juin</v>
      </c>
      <c r="AJ396" s="91" t="str">
        <f>'HIDAOA 3'!M388</f>
        <v>Juin</v>
      </c>
      <c r="AK396" s="91" t="str">
        <f>'CLINIQUE 3'!T388</f>
        <v>Juin</v>
      </c>
    </row>
    <row r="397" spans="1:37">
      <c r="A397" s="146">
        <v>382</v>
      </c>
      <c r="B397" s="113" t="s">
        <v>2120</v>
      </c>
      <c r="C397" s="113" t="s">
        <v>2725</v>
      </c>
      <c r="D397" s="163">
        <f>'REPRODUCTION 3'!G389</f>
        <v>9</v>
      </c>
      <c r="E397" s="163">
        <f>'RUMINANTS 3'!G389</f>
        <v>7.5</v>
      </c>
      <c r="F397" s="163">
        <f>'TOXICOLOGIE 2'!F389</f>
        <v>0</v>
      </c>
      <c r="G397" s="163">
        <f>'INFECTIEUX 3'!G389</f>
        <v>6</v>
      </c>
      <c r="H397" s="163">
        <f>'AVIARE 3'!G389</f>
        <v>21</v>
      </c>
      <c r="I397" s="163">
        <f>'EQUINE 3'!G389</f>
        <v>9</v>
      </c>
      <c r="J397" s="163">
        <f>'CHIRURGIE 3'!G389</f>
        <v>13.5</v>
      </c>
      <c r="K397" s="163">
        <f>'LEGISLATION 2'!F389</f>
        <v>20</v>
      </c>
      <c r="L397" s="163">
        <f>'HIDAOA 3'!G389</f>
        <v>18.75</v>
      </c>
      <c r="M397" s="163">
        <f>'CLINIQUE 3'!N389</f>
        <v>0</v>
      </c>
      <c r="N397" s="148">
        <f t="shared" si="76"/>
        <v>104.75</v>
      </c>
      <c r="O397" s="148">
        <f t="shared" si="77"/>
        <v>3.7410714285714284</v>
      </c>
      <c r="P397" s="146" t="str">
        <f t="shared" si="78"/>
        <v>ajournee</v>
      </c>
      <c r="Q397" s="146" t="str">
        <f t="shared" si="79"/>
        <v>juin</v>
      </c>
      <c r="R397" s="146">
        <f t="shared" si="80"/>
        <v>1</v>
      </c>
      <c r="S397" s="146">
        <f t="shared" si="81"/>
        <v>1</v>
      </c>
      <c r="T397" s="146">
        <f t="shared" si="82"/>
        <v>1</v>
      </c>
      <c r="U397" s="146">
        <f t="shared" si="83"/>
        <v>1</v>
      </c>
      <c r="V397" s="146">
        <f t="shared" si="84"/>
        <v>0</v>
      </c>
      <c r="W397" s="146">
        <f t="shared" si="85"/>
        <v>1</v>
      </c>
      <c r="X397" s="146">
        <f t="shared" si="86"/>
        <v>1</v>
      </c>
      <c r="Y397" s="146">
        <f t="shared" si="87"/>
        <v>0</v>
      </c>
      <c r="Z397" s="146">
        <f t="shared" si="88"/>
        <v>0</v>
      </c>
      <c r="AA397" s="17">
        <f t="shared" si="89"/>
        <v>1</v>
      </c>
      <c r="AB397" s="91" t="str">
        <f>'REPRODUCTION 3'!M389</f>
        <v>Juin</v>
      </c>
      <c r="AC397" s="91" t="str">
        <f>'RUMINANTS 3'!M389</f>
        <v>Juin</v>
      </c>
      <c r="AD397" s="91" t="str">
        <f>'TOXICOLOGIE 2'!L389</f>
        <v>Juin</v>
      </c>
      <c r="AE397" s="91" t="str">
        <f>'INFECTIEUX 3'!M389</f>
        <v>Juin</v>
      </c>
      <c r="AF397" s="91" t="str">
        <f>'AVIARE 3'!M389</f>
        <v>Juin</v>
      </c>
      <c r="AG397" s="91" t="str">
        <f>'EQUINE 3'!M389</f>
        <v>Juin</v>
      </c>
      <c r="AH397" s="91" t="str">
        <f>'CHIRURGIE 3'!M389</f>
        <v>Juin</v>
      </c>
      <c r="AI397" s="91" t="str">
        <f>'LEGISLATION 2'!L389</f>
        <v>Juin</v>
      </c>
      <c r="AJ397" s="91" t="str">
        <f>'HIDAOA 3'!M389</f>
        <v>Juin</v>
      </c>
      <c r="AK397" s="91" t="str">
        <f>'CLINIQUE 3'!T389</f>
        <v>Juin</v>
      </c>
    </row>
    <row r="398" spans="1:37">
      <c r="A398" s="146">
        <v>383</v>
      </c>
      <c r="B398" s="113" t="s">
        <v>2836</v>
      </c>
      <c r="C398" s="113" t="s">
        <v>2837</v>
      </c>
      <c r="D398" s="163">
        <f>'REPRODUCTION 3'!G390</f>
        <v>9</v>
      </c>
      <c r="E398" s="163">
        <f>'RUMINANTS 3'!G390</f>
        <v>9</v>
      </c>
      <c r="F398" s="163">
        <f>'TOXICOLOGIE 2'!F390</f>
        <v>0</v>
      </c>
      <c r="G398" s="163">
        <f>'INFECTIEUX 3'!G390</f>
        <v>20.25</v>
      </c>
      <c r="H398" s="163">
        <f>'AVIARE 3'!G390</f>
        <v>18</v>
      </c>
      <c r="I398" s="163">
        <f>'EQUINE 3'!G390</f>
        <v>18.75</v>
      </c>
      <c r="J398" s="163">
        <f>'CHIRURGIE 3'!G390</f>
        <v>18</v>
      </c>
      <c r="K398" s="163">
        <f>'LEGISLATION 2'!F390</f>
        <v>22</v>
      </c>
      <c r="L398" s="163">
        <f>'HIDAOA 3'!G390</f>
        <v>14.25</v>
      </c>
      <c r="M398" s="163">
        <f>'CLINIQUE 3'!N390</f>
        <v>0</v>
      </c>
      <c r="N398" s="148">
        <f t="shared" si="76"/>
        <v>129.25</v>
      </c>
      <c r="O398" s="148">
        <f t="shared" si="77"/>
        <v>4.6160714285714288</v>
      </c>
      <c r="P398" s="146" t="str">
        <f t="shared" si="78"/>
        <v>ajournee</v>
      </c>
      <c r="Q398" s="146" t="str">
        <f t="shared" si="79"/>
        <v>juin</v>
      </c>
      <c r="R398" s="146">
        <f t="shared" si="80"/>
        <v>1</v>
      </c>
      <c r="S398" s="146">
        <f t="shared" si="81"/>
        <v>1</v>
      </c>
      <c r="T398" s="146">
        <f t="shared" si="82"/>
        <v>1</v>
      </c>
      <c r="U398" s="146">
        <f t="shared" si="83"/>
        <v>0</v>
      </c>
      <c r="V398" s="146">
        <f t="shared" si="84"/>
        <v>0</v>
      </c>
      <c r="W398" s="146">
        <f t="shared" si="85"/>
        <v>0</v>
      </c>
      <c r="X398" s="146">
        <f t="shared" si="86"/>
        <v>0</v>
      </c>
      <c r="Y398" s="146">
        <f t="shared" si="87"/>
        <v>0</v>
      </c>
      <c r="Z398" s="146">
        <f t="shared" si="88"/>
        <v>1</v>
      </c>
      <c r="AA398" s="17">
        <f t="shared" si="89"/>
        <v>1</v>
      </c>
      <c r="AB398" s="91" t="str">
        <f>'REPRODUCTION 3'!M390</f>
        <v>Juin</v>
      </c>
      <c r="AC398" s="91" t="str">
        <f>'RUMINANTS 3'!M390</f>
        <v>Juin</v>
      </c>
      <c r="AD398" s="91" t="str">
        <f>'TOXICOLOGIE 2'!L390</f>
        <v>Juin</v>
      </c>
      <c r="AE398" s="91" t="str">
        <f>'INFECTIEUX 3'!M390</f>
        <v>Juin</v>
      </c>
      <c r="AF398" s="91" t="str">
        <f>'AVIARE 3'!M390</f>
        <v>Juin</v>
      </c>
      <c r="AG398" s="91" t="str">
        <f>'EQUINE 3'!M390</f>
        <v>Juin</v>
      </c>
      <c r="AH398" s="91" t="str">
        <f>'CHIRURGIE 3'!M390</f>
        <v>Juin</v>
      </c>
      <c r="AI398" s="91" t="str">
        <f>'LEGISLATION 2'!L390</f>
        <v>Juin</v>
      </c>
      <c r="AJ398" s="91" t="str">
        <f>'HIDAOA 3'!M390</f>
        <v>Juin</v>
      </c>
      <c r="AK398" s="91" t="str">
        <f>'CLINIQUE 3'!T390</f>
        <v>Juin</v>
      </c>
    </row>
    <row r="399" spans="1:37">
      <c r="A399" s="146">
        <v>384</v>
      </c>
      <c r="B399" s="113" t="s">
        <v>2838</v>
      </c>
      <c r="C399" s="113" t="s">
        <v>2839</v>
      </c>
      <c r="D399" s="163">
        <f>'REPRODUCTION 3'!G391</f>
        <v>13.5</v>
      </c>
      <c r="E399" s="163">
        <f>'RUMINANTS 3'!G391</f>
        <v>9</v>
      </c>
      <c r="F399" s="163">
        <f>'TOXICOLOGIE 2'!F391</f>
        <v>0</v>
      </c>
      <c r="G399" s="163">
        <f>'INFECTIEUX 3'!G391</f>
        <v>9.75</v>
      </c>
      <c r="H399" s="163">
        <f>'AVIARE 3'!G391</f>
        <v>17.25</v>
      </c>
      <c r="I399" s="163">
        <f>'EQUINE 3'!G391</f>
        <v>10.5</v>
      </c>
      <c r="J399" s="163">
        <f>'CHIRURGIE 3'!G391</f>
        <v>15</v>
      </c>
      <c r="K399" s="163">
        <f>'LEGISLATION 2'!F391</f>
        <v>4</v>
      </c>
      <c r="L399" s="163">
        <f>'HIDAOA 3'!G391</f>
        <v>0</v>
      </c>
      <c r="M399" s="163">
        <f>'CLINIQUE 3'!N391</f>
        <v>0</v>
      </c>
      <c r="N399" s="148">
        <f t="shared" si="76"/>
        <v>79</v>
      </c>
      <c r="O399" s="148">
        <f t="shared" si="77"/>
        <v>2.8214285714285716</v>
      </c>
      <c r="P399" s="146" t="str">
        <f t="shared" si="78"/>
        <v>ajournee</v>
      </c>
      <c r="Q399" s="146" t="str">
        <f t="shared" si="79"/>
        <v>juin</v>
      </c>
      <c r="R399" s="146">
        <f t="shared" si="80"/>
        <v>1</v>
      </c>
      <c r="S399" s="146">
        <f t="shared" si="81"/>
        <v>1</v>
      </c>
      <c r="T399" s="146">
        <f t="shared" si="82"/>
        <v>1</v>
      </c>
      <c r="U399" s="146">
        <f t="shared" si="83"/>
        <v>1</v>
      </c>
      <c r="V399" s="146">
        <f t="shared" si="84"/>
        <v>0</v>
      </c>
      <c r="W399" s="146">
        <f t="shared" si="85"/>
        <v>1</v>
      </c>
      <c r="X399" s="146">
        <f t="shared" si="86"/>
        <v>0</v>
      </c>
      <c r="Y399" s="146">
        <f t="shared" si="87"/>
        <v>1</v>
      </c>
      <c r="Z399" s="146">
        <f t="shared" si="88"/>
        <v>1</v>
      </c>
      <c r="AA399" s="17">
        <f t="shared" si="89"/>
        <v>1</v>
      </c>
      <c r="AB399" s="91" t="str">
        <f>'REPRODUCTION 3'!M391</f>
        <v>Juin</v>
      </c>
      <c r="AC399" s="91" t="str">
        <f>'RUMINANTS 3'!M391</f>
        <v>Juin</v>
      </c>
      <c r="AD399" s="91" t="str">
        <f>'TOXICOLOGIE 2'!L391</f>
        <v>Juin</v>
      </c>
      <c r="AE399" s="91" t="str">
        <f>'INFECTIEUX 3'!M391</f>
        <v>Juin</v>
      </c>
      <c r="AF399" s="91" t="str">
        <f>'AVIARE 3'!M391</f>
        <v>Juin</v>
      </c>
      <c r="AG399" s="91" t="str">
        <f>'EQUINE 3'!M391</f>
        <v>Juin</v>
      </c>
      <c r="AH399" s="91" t="str">
        <f>'CHIRURGIE 3'!M391</f>
        <v>Juin</v>
      </c>
      <c r="AI399" s="91" t="str">
        <f>'LEGISLATION 2'!L391</f>
        <v>Juin</v>
      </c>
      <c r="AJ399" s="91" t="str">
        <f>'HIDAOA 3'!M391</f>
        <v>Juin</v>
      </c>
      <c r="AK399" s="91" t="str">
        <f>'CLINIQUE 3'!T391</f>
        <v>Juin</v>
      </c>
    </row>
    <row r="400" spans="1:37">
      <c r="A400" s="146">
        <v>385</v>
      </c>
      <c r="B400" s="113" t="s">
        <v>2840</v>
      </c>
      <c r="C400" s="113" t="s">
        <v>2613</v>
      </c>
      <c r="D400" s="163">
        <f>'REPRODUCTION 3'!G392</f>
        <v>21</v>
      </c>
      <c r="E400" s="163">
        <f>'RUMINANTS 3'!G392</f>
        <v>12.75</v>
      </c>
      <c r="F400" s="163">
        <f>'TOXICOLOGIE 2'!F392</f>
        <v>0</v>
      </c>
      <c r="G400" s="163">
        <f>'INFECTIEUX 3'!G392</f>
        <v>13.5</v>
      </c>
      <c r="H400" s="163">
        <f>'AVIARE 3'!G392</f>
        <v>16.5</v>
      </c>
      <c r="I400" s="163">
        <f>'EQUINE 3'!G392</f>
        <v>12.375</v>
      </c>
      <c r="J400" s="163">
        <f>'CHIRURGIE 3'!G392</f>
        <v>25.5</v>
      </c>
      <c r="K400" s="163">
        <f>'LEGISLATION 2'!F392</f>
        <v>20</v>
      </c>
      <c r="L400" s="163">
        <f>'HIDAOA 3'!G392</f>
        <v>18.375</v>
      </c>
      <c r="M400" s="163">
        <f>'CLINIQUE 3'!N392</f>
        <v>0</v>
      </c>
      <c r="N400" s="148">
        <f t="shared" si="76"/>
        <v>140</v>
      </c>
      <c r="O400" s="148">
        <f t="shared" si="77"/>
        <v>5</v>
      </c>
      <c r="P400" s="146" t="str">
        <f t="shared" si="78"/>
        <v>ajournee</v>
      </c>
      <c r="Q400" s="146" t="str">
        <f t="shared" si="79"/>
        <v>juin</v>
      </c>
      <c r="R400" s="146">
        <f t="shared" si="80"/>
        <v>0</v>
      </c>
      <c r="S400" s="146">
        <f t="shared" si="81"/>
        <v>1</v>
      </c>
      <c r="T400" s="146">
        <f t="shared" si="82"/>
        <v>1</v>
      </c>
      <c r="U400" s="146">
        <f t="shared" si="83"/>
        <v>1</v>
      </c>
      <c r="V400" s="146">
        <f t="shared" si="84"/>
        <v>0</v>
      </c>
      <c r="W400" s="146">
        <f t="shared" si="85"/>
        <v>1</v>
      </c>
      <c r="X400" s="146">
        <f t="shared" si="86"/>
        <v>0</v>
      </c>
      <c r="Y400" s="146">
        <f t="shared" si="87"/>
        <v>0</v>
      </c>
      <c r="Z400" s="146">
        <f t="shared" si="88"/>
        <v>0</v>
      </c>
      <c r="AA400" s="17">
        <f t="shared" si="89"/>
        <v>1</v>
      </c>
      <c r="AB400" s="91" t="str">
        <f>'REPRODUCTION 3'!M392</f>
        <v>Juin</v>
      </c>
      <c r="AC400" s="91" t="str">
        <f>'RUMINANTS 3'!M392</f>
        <v>Juin</v>
      </c>
      <c r="AD400" s="91" t="str">
        <f>'TOXICOLOGIE 2'!L392</f>
        <v>Juin</v>
      </c>
      <c r="AE400" s="91" t="str">
        <f>'INFECTIEUX 3'!M392</f>
        <v>Juin</v>
      </c>
      <c r="AF400" s="91" t="str">
        <f>'AVIARE 3'!M392</f>
        <v>Juin</v>
      </c>
      <c r="AG400" s="91" t="str">
        <f>'EQUINE 3'!M392</f>
        <v>Juin</v>
      </c>
      <c r="AH400" s="91" t="str">
        <f>'CHIRURGIE 3'!M392</f>
        <v>Juin</v>
      </c>
      <c r="AI400" s="91" t="str">
        <f>'LEGISLATION 2'!L392</f>
        <v>Juin</v>
      </c>
      <c r="AJ400" s="91" t="str">
        <f>'HIDAOA 3'!M392</f>
        <v>Juin</v>
      </c>
      <c r="AK400" s="91" t="str">
        <f>'CLINIQUE 3'!T392</f>
        <v>Juin</v>
      </c>
    </row>
    <row r="401" spans="1:37">
      <c r="A401" s="146">
        <v>386</v>
      </c>
      <c r="B401" s="113" t="s">
        <v>2137</v>
      </c>
      <c r="C401" s="113" t="s">
        <v>2689</v>
      </c>
      <c r="D401" s="163">
        <f>'REPRODUCTION 3'!G393</f>
        <v>18</v>
      </c>
      <c r="E401" s="163">
        <f>'RUMINANTS 3'!G393</f>
        <v>7.5</v>
      </c>
      <c r="F401" s="163">
        <f>'TOXICOLOGIE 2'!F393</f>
        <v>0</v>
      </c>
      <c r="G401" s="163">
        <f>'INFECTIEUX 3'!G393</f>
        <v>4.5</v>
      </c>
      <c r="H401" s="163">
        <f>'AVIARE 3'!G393</f>
        <v>15.75</v>
      </c>
      <c r="I401" s="163">
        <f>'EQUINE 3'!G393</f>
        <v>18</v>
      </c>
      <c r="J401" s="163">
        <f>'CHIRURGIE 3'!G393</f>
        <v>16.5</v>
      </c>
      <c r="K401" s="163">
        <f>'LEGISLATION 2'!F393</f>
        <v>26</v>
      </c>
      <c r="L401" s="163">
        <f>'HIDAOA 3'!G393</f>
        <v>19.5</v>
      </c>
      <c r="M401" s="163">
        <f>'CLINIQUE 3'!N393</f>
        <v>0</v>
      </c>
      <c r="N401" s="148">
        <f t="shared" ref="N401:N464" si="90">SUM(D401:M401)</f>
        <v>125.75</v>
      </c>
      <c r="O401" s="148">
        <f t="shared" ref="O401:O464" si="91">N401/28</f>
        <v>4.4910714285714288</v>
      </c>
      <c r="P401" s="146" t="str">
        <f t="shared" ref="P401:P464" si="92">IF(OR(D401="exclus",E401="exclus",F401="exclus",G401="exclus",H401="exclus",I401="exclus",J401="exclus",K401="exclus",L401="exclus",M401="exclus"),"exclus",IF(AND(SUM(R401:AA401)=0,ROUND(O401,3)&gt;=10),"admis","ajournee"))</f>
        <v>ajournee</v>
      </c>
      <c r="Q401" s="146" t="str">
        <f t="shared" ref="Q401:Q464" si="93">IF(COUNTIF(AB401:AK401,"=Rattrapage")&gt;0,"Rattrapage",IF(COUNTIF(AB401:AK401,"=Synthèse")&gt;0,"Synthèse","juin"))</f>
        <v>juin</v>
      </c>
      <c r="R401" s="146">
        <f t="shared" ref="R401:R464" si="94">IF(D401&lt;15,1,0)</f>
        <v>0</v>
      </c>
      <c r="S401" s="146">
        <f t="shared" ref="S401:S464" si="95">IF(E401&lt;15,1,0)</f>
        <v>1</v>
      </c>
      <c r="T401" s="146">
        <f t="shared" ref="T401:T464" si="96">IF(F401&lt;10,1,0)</f>
        <v>1</v>
      </c>
      <c r="U401" s="146">
        <f t="shared" ref="U401:U464" si="97">IF(G401&lt;15,1,0)</f>
        <v>1</v>
      </c>
      <c r="V401" s="146">
        <f t="shared" ref="V401:V464" si="98">IF(H401&lt;15,1,0)</f>
        <v>0</v>
      </c>
      <c r="W401" s="146">
        <f t="shared" ref="W401:W464" si="99">IF(I401&lt;15,1,0)</f>
        <v>0</v>
      </c>
      <c r="X401" s="146">
        <f t="shared" ref="X401:X464" si="100">IF(J401&lt;15,1,0)</f>
        <v>0</v>
      </c>
      <c r="Y401" s="146">
        <f t="shared" ref="Y401:Y464" si="101">IF(K401&lt;10,1,0)</f>
        <v>0</v>
      </c>
      <c r="Z401" s="146">
        <f t="shared" ref="Z401:Z464" si="102">IF(L401&lt;15,1,0)</f>
        <v>0</v>
      </c>
      <c r="AA401" s="17">
        <f t="shared" ref="AA401:AA464" si="103">IF(M401&lt;15,1,0)</f>
        <v>1</v>
      </c>
      <c r="AB401" s="91" t="str">
        <f>'REPRODUCTION 3'!M393</f>
        <v>Juin</v>
      </c>
      <c r="AC401" s="91" t="str">
        <f>'RUMINANTS 3'!M393</f>
        <v>Juin</v>
      </c>
      <c r="AD401" s="91" t="str">
        <f>'TOXICOLOGIE 2'!L393</f>
        <v>Juin</v>
      </c>
      <c r="AE401" s="91" t="str">
        <f>'INFECTIEUX 3'!M393</f>
        <v>Juin</v>
      </c>
      <c r="AF401" s="91" t="str">
        <f>'AVIARE 3'!M393</f>
        <v>Juin</v>
      </c>
      <c r="AG401" s="91" t="str">
        <f>'EQUINE 3'!M393</f>
        <v>Juin</v>
      </c>
      <c r="AH401" s="91" t="str">
        <f>'CHIRURGIE 3'!M393</f>
        <v>Juin</v>
      </c>
      <c r="AI401" s="91" t="str">
        <f>'LEGISLATION 2'!L393</f>
        <v>Juin</v>
      </c>
      <c r="AJ401" s="91" t="str">
        <f>'HIDAOA 3'!M393</f>
        <v>Juin</v>
      </c>
      <c r="AK401" s="91" t="str">
        <f>'CLINIQUE 3'!T393</f>
        <v>Juin</v>
      </c>
    </row>
    <row r="402" spans="1:37">
      <c r="A402" s="146">
        <v>387</v>
      </c>
      <c r="B402" s="113" t="s">
        <v>2141</v>
      </c>
      <c r="C402" s="113" t="s">
        <v>2841</v>
      </c>
      <c r="D402" s="163">
        <f>'REPRODUCTION 3'!G394</f>
        <v>8.25</v>
      </c>
      <c r="E402" s="163">
        <f>'RUMINANTS 3'!G394</f>
        <v>8.25</v>
      </c>
      <c r="F402" s="163">
        <f>'TOXICOLOGIE 2'!F394</f>
        <v>0</v>
      </c>
      <c r="G402" s="163">
        <f>'INFECTIEUX 3'!G394</f>
        <v>1.5</v>
      </c>
      <c r="H402" s="163">
        <f>'AVIARE 3'!G394</f>
        <v>15.75</v>
      </c>
      <c r="I402" s="163">
        <f>'EQUINE 3'!G394</f>
        <v>8.25</v>
      </c>
      <c r="J402" s="163">
        <f>'CHIRURGIE 3'!G394</f>
        <v>18</v>
      </c>
      <c r="K402" s="163">
        <f>'LEGISLATION 2'!F394</f>
        <v>16</v>
      </c>
      <c r="L402" s="163">
        <f>'HIDAOA 3'!G394</f>
        <v>16.5</v>
      </c>
      <c r="M402" s="163">
        <f>'CLINIQUE 3'!N394</f>
        <v>0</v>
      </c>
      <c r="N402" s="148">
        <f t="shared" si="90"/>
        <v>92.5</v>
      </c>
      <c r="O402" s="148">
        <f t="shared" si="91"/>
        <v>3.3035714285714284</v>
      </c>
      <c r="P402" s="146" t="str">
        <f t="shared" si="92"/>
        <v>ajournee</v>
      </c>
      <c r="Q402" s="146" t="str">
        <f t="shared" si="93"/>
        <v>juin</v>
      </c>
      <c r="R402" s="146">
        <f t="shared" si="94"/>
        <v>1</v>
      </c>
      <c r="S402" s="146">
        <f t="shared" si="95"/>
        <v>1</v>
      </c>
      <c r="T402" s="146">
        <f t="shared" si="96"/>
        <v>1</v>
      </c>
      <c r="U402" s="146">
        <f t="shared" si="97"/>
        <v>1</v>
      </c>
      <c r="V402" s="146">
        <f t="shared" si="98"/>
        <v>0</v>
      </c>
      <c r="W402" s="146">
        <f t="shared" si="99"/>
        <v>1</v>
      </c>
      <c r="X402" s="146">
        <f t="shared" si="100"/>
        <v>0</v>
      </c>
      <c r="Y402" s="146">
        <f t="shared" si="101"/>
        <v>0</v>
      </c>
      <c r="Z402" s="146">
        <f t="shared" si="102"/>
        <v>0</v>
      </c>
      <c r="AA402" s="17">
        <f t="shared" si="103"/>
        <v>1</v>
      </c>
      <c r="AB402" s="91" t="str">
        <f>'REPRODUCTION 3'!M394</f>
        <v>Juin</v>
      </c>
      <c r="AC402" s="91" t="str">
        <f>'RUMINANTS 3'!M394</f>
        <v>Juin</v>
      </c>
      <c r="AD402" s="91" t="str">
        <f>'TOXICOLOGIE 2'!L394</f>
        <v>Juin</v>
      </c>
      <c r="AE402" s="91" t="str">
        <f>'INFECTIEUX 3'!M394</f>
        <v>Juin</v>
      </c>
      <c r="AF402" s="91" t="str">
        <f>'AVIARE 3'!M394</f>
        <v>Juin</v>
      </c>
      <c r="AG402" s="91" t="str">
        <f>'EQUINE 3'!M394</f>
        <v>Juin</v>
      </c>
      <c r="AH402" s="91" t="str">
        <f>'CHIRURGIE 3'!M394</f>
        <v>Juin</v>
      </c>
      <c r="AI402" s="91" t="str">
        <f>'LEGISLATION 2'!L394</f>
        <v>Juin</v>
      </c>
      <c r="AJ402" s="91" t="str">
        <f>'HIDAOA 3'!M394</f>
        <v>Juin</v>
      </c>
      <c r="AK402" s="91" t="str">
        <f>'CLINIQUE 3'!T394</f>
        <v>Juin</v>
      </c>
    </row>
    <row r="403" spans="1:37">
      <c r="A403" s="146">
        <v>388</v>
      </c>
      <c r="B403" s="113" t="s">
        <v>181</v>
      </c>
      <c r="C403" s="113" t="s">
        <v>2545</v>
      </c>
      <c r="D403" s="163">
        <f>'REPRODUCTION 3'!G395</f>
        <v>11.25</v>
      </c>
      <c r="E403" s="163">
        <f>'RUMINANTS 3'!G395</f>
        <v>10.5</v>
      </c>
      <c r="F403" s="163">
        <f>'TOXICOLOGIE 2'!F395</f>
        <v>0</v>
      </c>
      <c r="G403" s="163">
        <f>'INFECTIEUX 3'!G395</f>
        <v>8.25</v>
      </c>
      <c r="H403" s="163">
        <f>'AVIARE 3'!G395</f>
        <v>19.5</v>
      </c>
      <c r="I403" s="163">
        <f>'EQUINE 3'!G395</f>
        <v>16.5</v>
      </c>
      <c r="J403" s="163">
        <f>'CHIRURGIE 3'!G395</f>
        <v>18</v>
      </c>
      <c r="K403" s="163">
        <f>'LEGISLATION 2'!F395</f>
        <v>16</v>
      </c>
      <c r="L403" s="163">
        <f>'HIDAOA 3'!G395</f>
        <v>24.75</v>
      </c>
      <c r="M403" s="163">
        <f>'CLINIQUE 3'!N395</f>
        <v>0</v>
      </c>
      <c r="N403" s="148">
        <f t="shared" si="90"/>
        <v>124.75</v>
      </c>
      <c r="O403" s="148">
        <f t="shared" si="91"/>
        <v>4.4553571428571432</v>
      </c>
      <c r="P403" s="146" t="str">
        <f t="shared" si="92"/>
        <v>ajournee</v>
      </c>
      <c r="Q403" s="146" t="str">
        <f t="shared" si="93"/>
        <v>juin</v>
      </c>
      <c r="R403" s="167">
        <f t="shared" si="94"/>
        <v>1</v>
      </c>
      <c r="S403" s="167">
        <f t="shared" si="95"/>
        <v>1</v>
      </c>
      <c r="T403" s="146">
        <f t="shared" si="96"/>
        <v>1</v>
      </c>
      <c r="U403" s="167">
        <f t="shared" si="97"/>
        <v>1</v>
      </c>
      <c r="V403" s="167">
        <f t="shared" si="98"/>
        <v>0</v>
      </c>
      <c r="W403" s="167">
        <f t="shared" si="99"/>
        <v>0</v>
      </c>
      <c r="X403" s="167">
        <f t="shared" si="100"/>
        <v>0</v>
      </c>
      <c r="Y403" s="146">
        <f t="shared" si="101"/>
        <v>0</v>
      </c>
      <c r="Z403" s="167">
        <f t="shared" si="102"/>
        <v>0</v>
      </c>
      <c r="AA403" s="132">
        <f t="shared" si="103"/>
        <v>1</v>
      </c>
      <c r="AB403" s="133" t="str">
        <f>'REPRODUCTION 3'!M395</f>
        <v>Juin</v>
      </c>
      <c r="AC403" s="133" t="str">
        <f>'RUMINANTS 3'!M395</f>
        <v>Juin</v>
      </c>
      <c r="AD403" s="133" t="str">
        <f>'TOXICOLOGIE 2'!L395</f>
        <v>Juin</v>
      </c>
      <c r="AE403" s="133" t="str">
        <f>'INFECTIEUX 3'!M395</f>
        <v>Juin</v>
      </c>
      <c r="AF403" s="133" t="str">
        <f>'AVIARE 3'!M395</f>
        <v>Juin</v>
      </c>
      <c r="AG403" s="133" t="str">
        <f>'EQUINE 3'!M395</f>
        <v>Juin</v>
      </c>
      <c r="AH403" s="91" t="str">
        <f>'CHIRURGIE 3'!M395</f>
        <v>Juin</v>
      </c>
      <c r="AI403" s="133" t="str">
        <f>'LEGISLATION 2'!L395</f>
        <v>Juin</v>
      </c>
      <c r="AJ403" s="133" t="str">
        <f>'HIDAOA 3'!M395</f>
        <v>Juin</v>
      </c>
      <c r="AK403" s="133" t="str">
        <f>'CLINIQUE 3'!T395</f>
        <v>Juin</v>
      </c>
    </row>
    <row r="404" spans="1:37">
      <c r="A404" s="146">
        <v>389</v>
      </c>
      <c r="B404" s="113" t="s">
        <v>2150</v>
      </c>
      <c r="C404" s="113" t="s">
        <v>2842</v>
      </c>
      <c r="D404" s="163">
        <f>'REPRODUCTION 3'!G396</f>
        <v>10.5</v>
      </c>
      <c r="E404" s="163">
        <f>'RUMINANTS 3'!G396</f>
        <v>9.75</v>
      </c>
      <c r="F404" s="163">
        <f>'TOXICOLOGIE 2'!F396</f>
        <v>0</v>
      </c>
      <c r="G404" s="163">
        <f>'INFECTIEUX 3'!G396</f>
        <v>4.5</v>
      </c>
      <c r="H404" s="163">
        <f>'AVIARE 3'!G396</f>
        <v>17.25</v>
      </c>
      <c r="I404" s="163">
        <f>'EQUINE 3'!G396</f>
        <v>7.5</v>
      </c>
      <c r="J404" s="163">
        <f>'CHIRURGIE 3'!G396</f>
        <v>16.5</v>
      </c>
      <c r="K404" s="163">
        <f>'LEGISLATION 2'!F396</f>
        <v>2</v>
      </c>
      <c r="L404" s="163">
        <f>'HIDAOA 3'!G396</f>
        <v>19.5</v>
      </c>
      <c r="M404" s="163">
        <f>'CLINIQUE 3'!N396</f>
        <v>0</v>
      </c>
      <c r="N404" s="148">
        <f t="shared" si="90"/>
        <v>87.5</v>
      </c>
      <c r="O404" s="148">
        <f t="shared" si="91"/>
        <v>3.125</v>
      </c>
      <c r="P404" s="146" t="str">
        <f t="shared" si="92"/>
        <v>ajournee</v>
      </c>
      <c r="Q404" s="146" t="str">
        <f t="shared" si="93"/>
        <v>juin</v>
      </c>
      <c r="R404" s="146">
        <f t="shared" si="94"/>
        <v>1</v>
      </c>
      <c r="S404" s="146">
        <f t="shared" si="95"/>
        <v>1</v>
      </c>
      <c r="T404" s="146">
        <f t="shared" si="96"/>
        <v>1</v>
      </c>
      <c r="U404" s="146">
        <f t="shared" si="97"/>
        <v>1</v>
      </c>
      <c r="V404" s="146">
        <f t="shared" si="98"/>
        <v>0</v>
      </c>
      <c r="W404" s="146">
        <f t="shared" si="99"/>
        <v>1</v>
      </c>
      <c r="X404" s="146">
        <f t="shared" si="100"/>
        <v>0</v>
      </c>
      <c r="Y404" s="146">
        <f t="shared" si="101"/>
        <v>1</v>
      </c>
      <c r="Z404" s="146">
        <f t="shared" si="102"/>
        <v>0</v>
      </c>
      <c r="AA404" s="17">
        <f t="shared" si="103"/>
        <v>1</v>
      </c>
      <c r="AB404" s="91" t="str">
        <f>'REPRODUCTION 3'!M396</f>
        <v>Juin</v>
      </c>
      <c r="AC404" s="91" t="str">
        <f>'RUMINANTS 3'!M396</f>
        <v>Juin</v>
      </c>
      <c r="AD404" s="91" t="str">
        <f>'TOXICOLOGIE 2'!L396</f>
        <v>Juin</v>
      </c>
      <c r="AE404" s="91" t="str">
        <f>'INFECTIEUX 3'!M396</f>
        <v>Juin</v>
      </c>
      <c r="AF404" s="91" t="str">
        <f>'AVIARE 3'!M396</f>
        <v>Juin</v>
      </c>
      <c r="AG404" s="91" t="str">
        <f>'EQUINE 3'!M396</f>
        <v>Juin</v>
      </c>
      <c r="AH404" s="91" t="str">
        <f>'CHIRURGIE 3'!M396</f>
        <v>Juin</v>
      </c>
      <c r="AI404" s="91" t="str">
        <f>'LEGISLATION 2'!L396</f>
        <v>Juin</v>
      </c>
      <c r="AJ404" s="91" t="str">
        <f>'HIDAOA 3'!M396</f>
        <v>Juin</v>
      </c>
      <c r="AK404" s="91" t="str">
        <f>'CLINIQUE 3'!T396</f>
        <v>Juin</v>
      </c>
    </row>
    <row r="405" spans="1:37">
      <c r="A405" s="146">
        <v>390</v>
      </c>
      <c r="B405" s="113" t="s">
        <v>2843</v>
      </c>
      <c r="C405" s="113" t="s">
        <v>2844</v>
      </c>
      <c r="D405" s="163">
        <f>'REPRODUCTION 3'!G397</f>
        <v>15.75</v>
      </c>
      <c r="E405" s="163">
        <f>'RUMINANTS 3'!G397</f>
        <v>7.5</v>
      </c>
      <c r="F405" s="163">
        <f>'TOXICOLOGIE 2'!F397</f>
        <v>0</v>
      </c>
      <c r="G405" s="163">
        <f>'INFECTIEUX 3'!G397</f>
        <v>9</v>
      </c>
      <c r="H405" s="163">
        <f>'AVIARE 3'!G397</f>
        <v>21.75</v>
      </c>
      <c r="I405" s="163">
        <f>'EQUINE 3'!G397</f>
        <v>15</v>
      </c>
      <c r="J405" s="163">
        <f>'CHIRURGIE 3'!G397</f>
        <v>19.5</v>
      </c>
      <c r="K405" s="163">
        <f>'LEGISLATION 2'!F397</f>
        <v>26</v>
      </c>
      <c r="L405" s="163">
        <f>'HIDAOA 3'!G397</f>
        <v>18.75</v>
      </c>
      <c r="M405" s="163">
        <f>'CLINIQUE 3'!N397</f>
        <v>0</v>
      </c>
      <c r="N405" s="148">
        <f t="shared" si="90"/>
        <v>133.25</v>
      </c>
      <c r="O405" s="148">
        <f t="shared" si="91"/>
        <v>4.7589285714285712</v>
      </c>
      <c r="P405" s="146" t="str">
        <f t="shared" si="92"/>
        <v>ajournee</v>
      </c>
      <c r="Q405" s="146" t="str">
        <f t="shared" si="93"/>
        <v>juin</v>
      </c>
      <c r="R405" s="146">
        <f t="shared" si="94"/>
        <v>0</v>
      </c>
      <c r="S405" s="146">
        <f t="shared" si="95"/>
        <v>1</v>
      </c>
      <c r="T405" s="146">
        <f t="shared" si="96"/>
        <v>1</v>
      </c>
      <c r="U405" s="146">
        <f t="shared" si="97"/>
        <v>1</v>
      </c>
      <c r="V405" s="146">
        <f t="shared" si="98"/>
        <v>0</v>
      </c>
      <c r="W405" s="146">
        <f t="shared" si="99"/>
        <v>0</v>
      </c>
      <c r="X405" s="146">
        <f t="shared" si="100"/>
        <v>0</v>
      </c>
      <c r="Y405" s="146">
        <f t="shared" si="101"/>
        <v>0</v>
      </c>
      <c r="Z405" s="146">
        <f t="shared" si="102"/>
        <v>0</v>
      </c>
      <c r="AA405" s="17">
        <f t="shared" si="103"/>
        <v>1</v>
      </c>
      <c r="AB405" s="91" t="str">
        <f>'REPRODUCTION 3'!M397</f>
        <v>Juin</v>
      </c>
      <c r="AC405" s="91" t="str">
        <f>'RUMINANTS 3'!M397</f>
        <v>Juin</v>
      </c>
      <c r="AD405" s="91" t="str">
        <f>'TOXICOLOGIE 2'!L397</f>
        <v>Juin</v>
      </c>
      <c r="AE405" s="91" t="str">
        <f>'INFECTIEUX 3'!M397</f>
        <v>Juin</v>
      </c>
      <c r="AF405" s="91" t="str">
        <f>'AVIARE 3'!M397</f>
        <v>Juin</v>
      </c>
      <c r="AG405" s="91" t="str">
        <f>'EQUINE 3'!M397</f>
        <v>Juin</v>
      </c>
      <c r="AH405" s="91" t="str">
        <f>'CHIRURGIE 3'!M397</f>
        <v>Juin</v>
      </c>
      <c r="AI405" s="91" t="str">
        <f>'LEGISLATION 2'!L397</f>
        <v>Juin</v>
      </c>
      <c r="AJ405" s="91" t="str">
        <f>'HIDAOA 3'!M397</f>
        <v>Juin</v>
      </c>
      <c r="AK405" s="91" t="str">
        <f>'CLINIQUE 3'!T397</f>
        <v>Juin</v>
      </c>
    </row>
    <row r="406" spans="1:37">
      <c r="A406" s="146">
        <v>391</v>
      </c>
      <c r="B406" s="113" t="s">
        <v>2845</v>
      </c>
      <c r="C406" s="113" t="s">
        <v>2605</v>
      </c>
      <c r="D406" s="163">
        <f>'REPRODUCTION 3'!G398</f>
        <v>11.25</v>
      </c>
      <c r="E406" s="163">
        <f>'RUMINANTS 3'!G398</f>
        <v>13.5</v>
      </c>
      <c r="F406" s="163">
        <f>'TOXICOLOGIE 2'!F398</f>
        <v>0</v>
      </c>
      <c r="G406" s="163">
        <f>'INFECTIEUX 3'!G398</f>
        <v>4.5</v>
      </c>
      <c r="H406" s="163">
        <f>'AVIARE 3'!G398</f>
        <v>17.25</v>
      </c>
      <c r="I406" s="163">
        <f>'EQUINE 3'!G398</f>
        <v>8.25</v>
      </c>
      <c r="J406" s="163">
        <f>'CHIRURGIE 3'!G398</f>
        <v>10.5</v>
      </c>
      <c r="K406" s="163">
        <f>'LEGISLATION 2'!F398</f>
        <v>20</v>
      </c>
      <c r="L406" s="163">
        <f>'HIDAOA 3'!G398</f>
        <v>15</v>
      </c>
      <c r="M406" s="163">
        <f>'CLINIQUE 3'!N398</f>
        <v>0</v>
      </c>
      <c r="N406" s="148">
        <f t="shared" si="90"/>
        <v>100.25</v>
      </c>
      <c r="O406" s="148">
        <f t="shared" si="91"/>
        <v>3.5803571428571428</v>
      </c>
      <c r="P406" s="146" t="str">
        <f t="shared" si="92"/>
        <v>ajournee</v>
      </c>
      <c r="Q406" s="146" t="str">
        <f t="shared" si="93"/>
        <v>juin</v>
      </c>
      <c r="R406" s="146">
        <f t="shared" si="94"/>
        <v>1</v>
      </c>
      <c r="S406" s="146">
        <f t="shared" si="95"/>
        <v>1</v>
      </c>
      <c r="T406" s="146">
        <f t="shared" si="96"/>
        <v>1</v>
      </c>
      <c r="U406" s="146">
        <f t="shared" si="97"/>
        <v>1</v>
      </c>
      <c r="V406" s="146">
        <f t="shared" si="98"/>
        <v>0</v>
      </c>
      <c r="W406" s="146">
        <f t="shared" si="99"/>
        <v>1</v>
      </c>
      <c r="X406" s="146">
        <f t="shared" si="100"/>
        <v>1</v>
      </c>
      <c r="Y406" s="146">
        <f t="shared" si="101"/>
        <v>0</v>
      </c>
      <c r="Z406" s="146">
        <f t="shared" si="102"/>
        <v>0</v>
      </c>
      <c r="AA406" s="17">
        <f t="shared" si="103"/>
        <v>1</v>
      </c>
      <c r="AB406" s="91" t="str">
        <f>'REPRODUCTION 3'!M398</f>
        <v>Juin</v>
      </c>
      <c r="AC406" s="91" t="str">
        <f>'RUMINANTS 3'!M398</f>
        <v>Juin</v>
      </c>
      <c r="AD406" s="91" t="str">
        <f>'TOXICOLOGIE 2'!L398</f>
        <v>Juin</v>
      </c>
      <c r="AE406" s="91" t="str">
        <f>'INFECTIEUX 3'!M398</f>
        <v>Juin</v>
      </c>
      <c r="AF406" s="91" t="str">
        <f>'AVIARE 3'!M398</f>
        <v>Juin</v>
      </c>
      <c r="AG406" s="91" t="str">
        <f>'EQUINE 3'!M398</f>
        <v>Juin</v>
      </c>
      <c r="AH406" s="91" t="str">
        <f>'CHIRURGIE 3'!M398</f>
        <v>Juin</v>
      </c>
      <c r="AI406" s="91" t="str">
        <f>'LEGISLATION 2'!L398</f>
        <v>Juin</v>
      </c>
      <c r="AJ406" s="91" t="str">
        <f>'HIDAOA 3'!M398</f>
        <v>Juin</v>
      </c>
      <c r="AK406" s="91" t="str">
        <f>'CLINIQUE 3'!T398</f>
        <v>Juin</v>
      </c>
    </row>
    <row r="407" spans="1:37">
      <c r="A407" s="146">
        <v>392</v>
      </c>
      <c r="B407" s="113" t="s">
        <v>2846</v>
      </c>
      <c r="C407" s="113" t="s">
        <v>2725</v>
      </c>
      <c r="D407" s="163">
        <f>'REPRODUCTION 3'!G399</f>
        <v>12</v>
      </c>
      <c r="E407" s="163">
        <f>'RUMINANTS 3'!G399</f>
        <v>12</v>
      </c>
      <c r="F407" s="163">
        <f>'TOXICOLOGIE 2'!F399</f>
        <v>0</v>
      </c>
      <c r="G407" s="163">
        <f>'INFECTIEUX 3'!G399</f>
        <v>7.5</v>
      </c>
      <c r="H407" s="163">
        <f>'AVIARE 3'!G399</f>
        <v>19.5</v>
      </c>
      <c r="I407" s="163">
        <f>'EQUINE 3'!G399</f>
        <v>16.5</v>
      </c>
      <c r="J407" s="163">
        <f>'CHIRURGIE 3'!G399</f>
        <v>18</v>
      </c>
      <c r="K407" s="163">
        <f>'LEGISLATION 2'!F399</f>
        <v>32</v>
      </c>
      <c r="L407" s="163">
        <f>'HIDAOA 3'!G399</f>
        <v>18</v>
      </c>
      <c r="M407" s="163">
        <f>'CLINIQUE 3'!N399</f>
        <v>0</v>
      </c>
      <c r="N407" s="148">
        <f t="shared" si="90"/>
        <v>135.5</v>
      </c>
      <c r="O407" s="148">
        <f t="shared" si="91"/>
        <v>4.8392857142857144</v>
      </c>
      <c r="P407" s="146" t="str">
        <f t="shared" si="92"/>
        <v>ajournee</v>
      </c>
      <c r="Q407" s="146" t="str">
        <f t="shared" si="93"/>
        <v>juin</v>
      </c>
      <c r="R407" s="146">
        <f t="shared" si="94"/>
        <v>1</v>
      </c>
      <c r="S407" s="146">
        <f t="shared" si="95"/>
        <v>1</v>
      </c>
      <c r="T407" s="146">
        <f t="shared" si="96"/>
        <v>1</v>
      </c>
      <c r="U407" s="146">
        <f t="shared" si="97"/>
        <v>1</v>
      </c>
      <c r="V407" s="146">
        <f t="shared" si="98"/>
        <v>0</v>
      </c>
      <c r="W407" s="146">
        <f t="shared" si="99"/>
        <v>0</v>
      </c>
      <c r="X407" s="146">
        <f t="shared" si="100"/>
        <v>0</v>
      </c>
      <c r="Y407" s="146">
        <f t="shared" si="101"/>
        <v>0</v>
      </c>
      <c r="Z407" s="146">
        <f t="shared" si="102"/>
        <v>0</v>
      </c>
      <c r="AA407" s="17">
        <f t="shared" si="103"/>
        <v>1</v>
      </c>
      <c r="AB407" s="91" t="str">
        <f>'REPRODUCTION 3'!M399</f>
        <v>Juin</v>
      </c>
      <c r="AC407" s="91" t="str">
        <f>'RUMINANTS 3'!M399</f>
        <v>Juin</v>
      </c>
      <c r="AD407" s="91" t="str">
        <f>'TOXICOLOGIE 2'!L399</f>
        <v>Juin</v>
      </c>
      <c r="AE407" s="91" t="str">
        <f>'INFECTIEUX 3'!M399</f>
        <v>Juin</v>
      </c>
      <c r="AF407" s="91" t="str">
        <f>'AVIARE 3'!M399</f>
        <v>Juin</v>
      </c>
      <c r="AG407" s="91" t="str">
        <f>'EQUINE 3'!M399</f>
        <v>Juin</v>
      </c>
      <c r="AH407" s="91" t="str">
        <f>'CHIRURGIE 3'!M399</f>
        <v>Juin</v>
      </c>
      <c r="AI407" s="91" t="str">
        <f>'LEGISLATION 2'!L399</f>
        <v>Juin</v>
      </c>
      <c r="AJ407" s="91" t="str">
        <f>'HIDAOA 3'!M399</f>
        <v>Juin</v>
      </c>
      <c r="AK407" s="91" t="str">
        <f>'CLINIQUE 3'!T399</f>
        <v>Juin</v>
      </c>
    </row>
    <row r="408" spans="1:37">
      <c r="A408" s="146">
        <v>393</v>
      </c>
      <c r="B408" s="113" t="s">
        <v>2847</v>
      </c>
      <c r="C408" s="113" t="s">
        <v>2848</v>
      </c>
      <c r="D408" s="163">
        <f>'REPRODUCTION 3'!G400</f>
        <v>21.75</v>
      </c>
      <c r="E408" s="163">
        <f>'RUMINANTS 3'!G400</f>
        <v>12.75</v>
      </c>
      <c r="F408" s="163">
        <f>'TOXICOLOGIE 2'!F400</f>
        <v>0</v>
      </c>
      <c r="G408" s="163">
        <f>'INFECTIEUX 3'!G400</f>
        <v>19.5</v>
      </c>
      <c r="H408" s="163">
        <f>'AVIARE 3'!G400</f>
        <v>18</v>
      </c>
      <c r="I408" s="163">
        <f>'EQUINE 3'!G400</f>
        <v>22.5</v>
      </c>
      <c r="J408" s="163">
        <f>'CHIRURGIE 3'!G400</f>
        <v>25.5</v>
      </c>
      <c r="K408" s="163">
        <f>'LEGISLATION 2'!F400</f>
        <v>26</v>
      </c>
      <c r="L408" s="163">
        <f>'HIDAOA 3'!G400</f>
        <v>27</v>
      </c>
      <c r="M408" s="163">
        <f>'CLINIQUE 3'!N400</f>
        <v>0</v>
      </c>
      <c r="N408" s="148">
        <f t="shared" si="90"/>
        <v>173</v>
      </c>
      <c r="O408" s="148">
        <f t="shared" si="91"/>
        <v>6.1785714285714288</v>
      </c>
      <c r="P408" s="146" t="str">
        <f t="shared" si="92"/>
        <v>ajournee</v>
      </c>
      <c r="Q408" s="146" t="str">
        <f t="shared" si="93"/>
        <v>juin</v>
      </c>
      <c r="R408" s="146">
        <f t="shared" si="94"/>
        <v>0</v>
      </c>
      <c r="S408" s="146">
        <f t="shared" si="95"/>
        <v>1</v>
      </c>
      <c r="T408" s="146">
        <f t="shared" si="96"/>
        <v>1</v>
      </c>
      <c r="U408" s="146">
        <f t="shared" si="97"/>
        <v>0</v>
      </c>
      <c r="V408" s="146">
        <f t="shared" si="98"/>
        <v>0</v>
      </c>
      <c r="W408" s="146">
        <f t="shared" si="99"/>
        <v>0</v>
      </c>
      <c r="X408" s="146">
        <f t="shared" si="100"/>
        <v>0</v>
      </c>
      <c r="Y408" s="146">
        <f t="shared" si="101"/>
        <v>0</v>
      </c>
      <c r="Z408" s="146">
        <f t="shared" si="102"/>
        <v>0</v>
      </c>
      <c r="AA408" s="17">
        <f t="shared" si="103"/>
        <v>1</v>
      </c>
      <c r="AB408" s="91" t="str">
        <f>'REPRODUCTION 3'!M400</f>
        <v>Juin</v>
      </c>
      <c r="AC408" s="91" t="str">
        <f>'RUMINANTS 3'!M400</f>
        <v>Juin</v>
      </c>
      <c r="AD408" s="91" t="str">
        <f>'TOXICOLOGIE 2'!L400</f>
        <v>Juin</v>
      </c>
      <c r="AE408" s="91" t="str">
        <f>'INFECTIEUX 3'!M400</f>
        <v>Juin</v>
      </c>
      <c r="AF408" s="91" t="str">
        <f>'AVIARE 3'!M400</f>
        <v>Juin</v>
      </c>
      <c r="AG408" s="91" t="str">
        <f>'EQUINE 3'!M400</f>
        <v>Juin</v>
      </c>
      <c r="AH408" s="91" t="str">
        <f>'CHIRURGIE 3'!M400</f>
        <v>Juin</v>
      </c>
      <c r="AI408" s="91" t="str">
        <f>'LEGISLATION 2'!L400</f>
        <v>Juin</v>
      </c>
      <c r="AJ408" s="91" t="str">
        <f>'HIDAOA 3'!M400</f>
        <v>Juin</v>
      </c>
      <c r="AK408" s="91" t="str">
        <f>'CLINIQUE 3'!T400</f>
        <v>Juin</v>
      </c>
    </row>
    <row r="409" spans="1:37">
      <c r="A409" s="146">
        <v>394</v>
      </c>
      <c r="B409" s="113" t="s">
        <v>2172</v>
      </c>
      <c r="C409" s="113" t="s">
        <v>2809</v>
      </c>
      <c r="D409" s="163">
        <f>'REPRODUCTION 3'!G401</f>
        <v>14.25</v>
      </c>
      <c r="E409" s="163">
        <f>'RUMINANTS 3'!G401</f>
        <v>15.75</v>
      </c>
      <c r="F409" s="163">
        <f>'TOXICOLOGIE 2'!F401</f>
        <v>0</v>
      </c>
      <c r="G409" s="163">
        <f>'INFECTIEUX 3'!G401</f>
        <v>9</v>
      </c>
      <c r="H409" s="163">
        <f>'AVIARE 3'!G401</f>
        <v>19.5</v>
      </c>
      <c r="I409" s="163">
        <f>'EQUINE 3'!G401</f>
        <v>12</v>
      </c>
      <c r="J409" s="163">
        <f>'CHIRURGIE 3'!G401</f>
        <v>21</v>
      </c>
      <c r="K409" s="163">
        <f>'LEGISLATION 2'!F401</f>
        <v>20</v>
      </c>
      <c r="L409" s="163">
        <f>'HIDAOA 3'!G401</f>
        <v>24.75</v>
      </c>
      <c r="M409" s="163">
        <f>'CLINIQUE 3'!N401</f>
        <v>0</v>
      </c>
      <c r="N409" s="148">
        <f t="shared" si="90"/>
        <v>136.25</v>
      </c>
      <c r="O409" s="148">
        <f t="shared" si="91"/>
        <v>4.8660714285714288</v>
      </c>
      <c r="P409" s="146" t="str">
        <f t="shared" si="92"/>
        <v>ajournee</v>
      </c>
      <c r="Q409" s="146" t="str">
        <f t="shared" si="93"/>
        <v>juin</v>
      </c>
      <c r="R409" s="146">
        <f t="shared" si="94"/>
        <v>1</v>
      </c>
      <c r="S409" s="146">
        <f t="shared" si="95"/>
        <v>0</v>
      </c>
      <c r="T409" s="146">
        <f t="shared" si="96"/>
        <v>1</v>
      </c>
      <c r="U409" s="146">
        <f t="shared" si="97"/>
        <v>1</v>
      </c>
      <c r="V409" s="146">
        <f t="shared" si="98"/>
        <v>0</v>
      </c>
      <c r="W409" s="146">
        <f t="shared" si="99"/>
        <v>1</v>
      </c>
      <c r="X409" s="146">
        <f t="shared" si="100"/>
        <v>0</v>
      </c>
      <c r="Y409" s="146">
        <f t="shared" si="101"/>
        <v>0</v>
      </c>
      <c r="Z409" s="146">
        <f t="shared" si="102"/>
        <v>0</v>
      </c>
      <c r="AA409" s="17">
        <f t="shared" si="103"/>
        <v>1</v>
      </c>
      <c r="AB409" s="91" t="str">
        <f>'REPRODUCTION 3'!M401</f>
        <v>Juin</v>
      </c>
      <c r="AC409" s="91" t="str">
        <f>'RUMINANTS 3'!M401</f>
        <v>Juin</v>
      </c>
      <c r="AD409" s="91" t="str">
        <f>'TOXICOLOGIE 2'!L401</f>
        <v>Juin</v>
      </c>
      <c r="AE409" s="91" t="str">
        <f>'INFECTIEUX 3'!M401</f>
        <v>Juin</v>
      </c>
      <c r="AF409" s="91" t="str">
        <f>'AVIARE 3'!M401</f>
        <v>Juin</v>
      </c>
      <c r="AG409" s="91" t="str">
        <f>'EQUINE 3'!M401</f>
        <v>Juin</v>
      </c>
      <c r="AH409" s="91" t="str">
        <f>'CHIRURGIE 3'!M401</f>
        <v>Juin</v>
      </c>
      <c r="AI409" s="91" t="str">
        <f>'LEGISLATION 2'!L401</f>
        <v>Juin</v>
      </c>
      <c r="AJ409" s="91" t="str">
        <f>'HIDAOA 3'!M401</f>
        <v>Juin</v>
      </c>
      <c r="AK409" s="91" t="str">
        <f>'CLINIQUE 3'!T401</f>
        <v>Juin</v>
      </c>
    </row>
    <row r="410" spans="1:37">
      <c r="A410" s="146">
        <v>395</v>
      </c>
      <c r="B410" s="113" t="s">
        <v>2849</v>
      </c>
      <c r="C410" s="113" t="s">
        <v>2429</v>
      </c>
      <c r="D410" s="163">
        <f>'REPRODUCTION 3'!G402</f>
        <v>26.25</v>
      </c>
      <c r="E410" s="163">
        <f>'RUMINANTS 3'!G402</f>
        <v>20.25</v>
      </c>
      <c r="F410" s="163">
        <f>'TOXICOLOGIE 2'!F402</f>
        <v>0</v>
      </c>
      <c r="G410" s="163">
        <f>'INFECTIEUX 3'!G402</f>
        <v>11.25</v>
      </c>
      <c r="H410" s="163">
        <f>'AVIARE 3'!G402</f>
        <v>15</v>
      </c>
      <c r="I410" s="163">
        <f>'EQUINE 3'!G402</f>
        <v>27</v>
      </c>
      <c r="J410" s="163">
        <f>'CHIRURGIE 3'!G402</f>
        <v>16.5</v>
      </c>
      <c r="K410" s="163">
        <f>'LEGISLATION 2'!F402</f>
        <v>22</v>
      </c>
      <c r="L410" s="163">
        <f>'HIDAOA 3'!G402</f>
        <v>27</v>
      </c>
      <c r="M410" s="163">
        <f>'CLINIQUE 3'!N402</f>
        <v>0</v>
      </c>
      <c r="N410" s="148">
        <f t="shared" si="90"/>
        <v>165.25</v>
      </c>
      <c r="O410" s="148">
        <f t="shared" si="91"/>
        <v>5.9017857142857144</v>
      </c>
      <c r="P410" s="146" t="str">
        <f t="shared" si="92"/>
        <v>ajournee</v>
      </c>
      <c r="Q410" s="146" t="str">
        <f t="shared" si="93"/>
        <v>juin</v>
      </c>
      <c r="R410" s="146">
        <f t="shared" si="94"/>
        <v>0</v>
      </c>
      <c r="S410" s="146">
        <f t="shared" si="95"/>
        <v>0</v>
      </c>
      <c r="T410" s="146">
        <f t="shared" si="96"/>
        <v>1</v>
      </c>
      <c r="U410" s="146">
        <f t="shared" si="97"/>
        <v>1</v>
      </c>
      <c r="V410" s="146">
        <f t="shared" si="98"/>
        <v>0</v>
      </c>
      <c r="W410" s="146">
        <f t="shared" si="99"/>
        <v>0</v>
      </c>
      <c r="X410" s="146">
        <f t="shared" si="100"/>
        <v>0</v>
      </c>
      <c r="Y410" s="146">
        <f t="shared" si="101"/>
        <v>0</v>
      </c>
      <c r="Z410" s="146">
        <f t="shared" si="102"/>
        <v>0</v>
      </c>
      <c r="AA410" s="17">
        <f t="shared" si="103"/>
        <v>1</v>
      </c>
      <c r="AB410" s="91" t="str">
        <f>'REPRODUCTION 3'!M402</f>
        <v>Juin</v>
      </c>
      <c r="AC410" s="91" t="str">
        <f>'RUMINANTS 3'!M402</f>
        <v>Juin</v>
      </c>
      <c r="AD410" s="91" t="str">
        <f>'TOXICOLOGIE 2'!L402</f>
        <v>Juin</v>
      </c>
      <c r="AE410" s="91" t="str">
        <f>'INFECTIEUX 3'!M402</f>
        <v>Juin</v>
      </c>
      <c r="AF410" s="91" t="str">
        <f>'AVIARE 3'!M402</f>
        <v>Juin</v>
      </c>
      <c r="AG410" s="91" t="str">
        <f>'EQUINE 3'!M402</f>
        <v>Juin</v>
      </c>
      <c r="AH410" s="91" t="str">
        <f>'CHIRURGIE 3'!M402</f>
        <v>Juin</v>
      </c>
      <c r="AI410" s="91" t="str">
        <f>'LEGISLATION 2'!L402</f>
        <v>Juin</v>
      </c>
      <c r="AJ410" s="91" t="str">
        <f>'HIDAOA 3'!M402</f>
        <v>Juin</v>
      </c>
      <c r="AK410" s="91" t="str">
        <f>'CLINIQUE 3'!T402</f>
        <v>Juin</v>
      </c>
    </row>
    <row r="411" spans="1:37">
      <c r="A411" s="146">
        <v>396</v>
      </c>
      <c r="B411" s="113" t="s">
        <v>2850</v>
      </c>
      <c r="C411" s="113" t="s">
        <v>2851</v>
      </c>
      <c r="D411" s="163">
        <f>'REPRODUCTION 3'!G403</f>
        <v>18</v>
      </c>
      <c r="E411" s="163">
        <f>'RUMINANTS 3'!G403</f>
        <v>6.75</v>
      </c>
      <c r="F411" s="163">
        <f>'TOXICOLOGIE 2'!F403</f>
        <v>0</v>
      </c>
      <c r="G411" s="163">
        <f>'INFECTIEUX 3'!G403</f>
        <v>0.75</v>
      </c>
      <c r="H411" s="163">
        <f>'AVIARE 3'!G403</f>
        <v>17.25</v>
      </c>
      <c r="I411" s="163">
        <f>'EQUINE 3'!G403</f>
        <v>5.625</v>
      </c>
      <c r="J411" s="163">
        <f>'CHIRURGIE 3'!G403</f>
        <v>15</v>
      </c>
      <c r="K411" s="163">
        <f>'LEGISLATION 2'!F403</f>
        <v>20</v>
      </c>
      <c r="L411" s="163">
        <f>'HIDAOA 3'!G403</f>
        <v>13.5</v>
      </c>
      <c r="M411" s="163">
        <f>'CLINIQUE 3'!N403</f>
        <v>0</v>
      </c>
      <c r="N411" s="148">
        <f t="shared" si="90"/>
        <v>96.875</v>
      </c>
      <c r="O411" s="148">
        <f t="shared" si="91"/>
        <v>3.4598214285714284</v>
      </c>
      <c r="P411" s="146" t="str">
        <f t="shared" si="92"/>
        <v>ajournee</v>
      </c>
      <c r="Q411" s="146" t="str">
        <f t="shared" si="93"/>
        <v>juin</v>
      </c>
      <c r="R411" s="146">
        <f t="shared" si="94"/>
        <v>0</v>
      </c>
      <c r="S411" s="146">
        <f t="shared" si="95"/>
        <v>1</v>
      </c>
      <c r="T411" s="146">
        <f t="shared" si="96"/>
        <v>1</v>
      </c>
      <c r="U411" s="146">
        <f t="shared" si="97"/>
        <v>1</v>
      </c>
      <c r="V411" s="146">
        <f t="shared" si="98"/>
        <v>0</v>
      </c>
      <c r="W411" s="146">
        <f t="shared" si="99"/>
        <v>1</v>
      </c>
      <c r="X411" s="146">
        <f t="shared" si="100"/>
        <v>0</v>
      </c>
      <c r="Y411" s="146">
        <f t="shared" si="101"/>
        <v>0</v>
      </c>
      <c r="Z411" s="146">
        <f t="shared" si="102"/>
        <v>1</v>
      </c>
      <c r="AA411" s="17">
        <f t="shared" si="103"/>
        <v>1</v>
      </c>
      <c r="AB411" s="91" t="str">
        <f>'REPRODUCTION 3'!M403</f>
        <v>Juin</v>
      </c>
      <c r="AC411" s="91" t="str">
        <f>'RUMINANTS 3'!M403</f>
        <v>Juin</v>
      </c>
      <c r="AD411" s="91" t="str">
        <f>'TOXICOLOGIE 2'!L403</f>
        <v>Juin</v>
      </c>
      <c r="AE411" s="91" t="str">
        <f>'INFECTIEUX 3'!M403</f>
        <v>Juin</v>
      </c>
      <c r="AF411" s="91" t="str">
        <f>'AVIARE 3'!M403</f>
        <v>Juin</v>
      </c>
      <c r="AG411" s="91" t="str">
        <f>'EQUINE 3'!M403</f>
        <v>Juin</v>
      </c>
      <c r="AH411" s="91" t="str">
        <f>'CHIRURGIE 3'!M403</f>
        <v>Juin</v>
      </c>
      <c r="AI411" s="91" t="str">
        <f>'LEGISLATION 2'!L403</f>
        <v>Juin</v>
      </c>
      <c r="AJ411" s="91" t="str">
        <f>'HIDAOA 3'!M403</f>
        <v>Juin</v>
      </c>
      <c r="AK411" s="91" t="str">
        <f>'CLINIQUE 3'!T403</f>
        <v>Juin</v>
      </c>
    </row>
    <row r="412" spans="1:37">
      <c r="A412" s="146">
        <v>397</v>
      </c>
      <c r="B412" s="113" t="s">
        <v>2852</v>
      </c>
      <c r="C412" s="113" t="s">
        <v>2493</v>
      </c>
      <c r="D412" s="163">
        <f>'REPRODUCTION 3'!G404</f>
        <v>21</v>
      </c>
      <c r="E412" s="163">
        <f>'RUMINANTS 3'!G404</f>
        <v>9</v>
      </c>
      <c r="F412" s="163">
        <f>'TOXICOLOGIE 2'!F404</f>
        <v>0</v>
      </c>
      <c r="G412" s="163">
        <f>'INFECTIEUX 3'!G404</f>
        <v>8.25</v>
      </c>
      <c r="H412" s="163">
        <f>'AVIARE 3'!G404</f>
        <v>14.25</v>
      </c>
      <c r="I412" s="163">
        <f>'EQUINE 3'!G404</f>
        <v>15</v>
      </c>
      <c r="J412" s="163">
        <f>'CHIRURGIE 3'!G404</f>
        <v>21</v>
      </c>
      <c r="K412" s="163">
        <f>'LEGISLATION 2'!F404</f>
        <v>12</v>
      </c>
      <c r="L412" s="163">
        <f>'HIDAOA 3'!G404</f>
        <v>14.25</v>
      </c>
      <c r="M412" s="163">
        <f>'CLINIQUE 3'!N404</f>
        <v>0</v>
      </c>
      <c r="N412" s="148">
        <f t="shared" si="90"/>
        <v>114.75</v>
      </c>
      <c r="O412" s="148">
        <f t="shared" si="91"/>
        <v>4.0982142857142856</v>
      </c>
      <c r="P412" s="146" t="str">
        <f t="shared" si="92"/>
        <v>ajournee</v>
      </c>
      <c r="Q412" s="146" t="str">
        <f t="shared" si="93"/>
        <v>juin</v>
      </c>
      <c r="R412" s="146">
        <f t="shared" si="94"/>
        <v>0</v>
      </c>
      <c r="S412" s="146">
        <f t="shared" si="95"/>
        <v>1</v>
      </c>
      <c r="T412" s="146">
        <f t="shared" si="96"/>
        <v>1</v>
      </c>
      <c r="U412" s="146">
        <f t="shared" si="97"/>
        <v>1</v>
      </c>
      <c r="V412" s="146">
        <f t="shared" si="98"/>
        <v>1</v>
      </c>
      <c r="W412" s="146">
        <f t="shared" si="99"/>
        <v>0</v>
      </c>
      <c r="X412" s="146">
        <f t="shared" si="100"/>
        <v>0</v>
      </c>
      <c r="Y412" s="146">
        <f t="shared" si="101"/>
        <v>0</v>
      </c>
      <c r="Z412" s="146">
        <f t="shared" si="102"/>
        <v>1</v>
      </c>
      <c r="AA412" s="17">
        <f t="shared" si="103"/>
        <v>1</v>
      </c>
      <c r="AB412" s="91" t="str">
        <f>'REPRODUCTION 3'!M404</f>
        <v>Juin</v>
      </c>
      <c r="AC412" s="91" t="str">
        <f>'RUMINANTS 3'!M404</f>
        <v>Juin</v>
      </c>
      <c r="AD412" s="91" t="str">
        <f>'TOXICOLOGIE 2'!L404</f>
        <v>Juin</v>
      </c>
      <c r="AE412" s="91" t="str">
        <f>'INFECTIEUX 3'!M404</f>
        <v>Juin</v>
      </c>
      <c r="AF412" s="91" t="str">
        <f>'AVIARE 3'!M404</f>
        <v>Juin</v>
      </c>
      <c r="AG412" s="91" t="str">
        <f>'EQUINE 3'!M404</f>
        <v>Juin</v>
      </c>
      <c r="AH412" s="91" t="str">
        <f>'CHIRURGIE 3'!M404</f>
        <v>Juin</v>
      </c>
      <c r="AI412" s="91" t="str">
        <f>'LEGISLATION 2'!L404</f>
        <v>Juin</v>
      </c>
      <c r="AJ412" s="91" t="str">
        <f>'HIDAOA 3'!M404</f>
        <v>Juin</v>
      </c>
      <c r="AK412" s="91" t="str">
        <f>'CLINIQUE 3'!T404</f>
        <v>Juin</v>
      </c>
    </row>
    <row r="413" spans="1:37">
      <c r="A413" s="146">
        <v>398</v>
      </c>
      <c r="B413" s="113" t="s">
        <v>2853</v>
      </c>
      <c r="C413" s="113" t="s">
        <v>2581</v>
      </c>
      <c r="D413" s="163">
        <f>'REPRODUCTION 3'!G405</f>
        <v>9.75</v>
      </c>
      <c r="E413" s="163">
        <f>'RUMINANTS 3'!G405</f>
        <v>12.75</v>
      </c>
      <c r="F413" s="163">
        <f>'TOXICOLOGIE 2'!F405</f>
        <v>0</v>
      </c>
      <c r="G413" s="163">
        <f>'INFECTIEUX 3'!G405</f>
        <v>7.5</v>
      </c>
      <c r="H413" s="163">
        <f>'AVIARE 3'!G405</f>
        <v>16.5</v>
      </c>
      <c r="I413" s="163">
        <f>'EQUINE 3'!G405</f>
        <v>7.125</v>
      </c>
      <c r="J413" s="163">
        <f>'CHIRURGIE 3'!G405</f>
        <v>15</v>
      </c>
      <c r="K413" s="163">
        <f>'LEGISLATION 2'!F405</f>
        <v>20</v>
      </c>
      <c r="L413" s="163">
        <f>'HIDAOA 3'!G405</f>
        <v>13.5</v>
      </c>
      <c r="M413" s="163">
        <f>'CLINIQUE 3'!N405</f>
        <v>0</v>
      </c>
      <c r="N413" s="148">
        <f t="shared" si="90"/>
        <v>102.125</v>
      </c>
      <c r="O413" s="148">
        <f t="shared" si="91"/>
        <v>3.6473214285714284</v>
      </c>
      <c r="P413" s="146" t="str">
        <f t="shared" si="92"/>
        <v>ajournee</v>
      </c>
      <c r="Q413" s="146" t="str">
        <f t="shared" si="93"/>
        <v>juin</v>
      </c>
      <c r="R413" s="168">
        <f t="shared" si="94"/>
        <v>1</v>
      </c>
      <c r="S413" s="168">
        <f t="shared" si="95"/>
        <v>1</v>
      </c>
      <c r="T413" s="146">
        <f t="shared" si="96"/>
        <v>1</v>
      </c>
      <c r="U413" s="168">
        <f t="shared" si="97"/>
        <v>1</v>
      </c>
      <c r="V413" s="168">
        <f t="shared" si="98"/>
        <v>0</v>
      </c>
      <c r="W413" s="168">
        <f t="shared" si="99"/>
        <v>1</v>
      </c>
      <c r="X413" s="168">
        <f t="shared" si="100"/>
        <v>0</v>
      </c>
      <c r="Y413" s="146">
        <f t="shared" si="101"/>
        <v>0</v>
      </c>
      <c r="Z413" s="168">
        <f t="shared" si="102"/>
        <v>1</v>
      </c>
      <c r="AA413" s="130">
        <f t="shared" si="103"/>
        <v>1</v>
      </c>
      <c r="AB413" s="131" t="str">
        <f>'REPRODUCTION 3'!M405</f>
        <v>Juin</v>
      </c>
      <c r="AC413" s="131" t="str">
        <f>'RUMINANTS 3'!M405</f>
        <v>Juin</v>
      </c>
      <c r="AD413" s="131" t="str">
        <f>'TOXICOLOGIE 2'!L405</f>
        <v>Juin</v>
      </c>
      <c r="AE413" s="131" t="str">
        <f>'INFECTIEUX 3'!M405</f>
        <v>Juin</v>
      </c>
      <c r="AF413" s="131" t="str">
        <f>'AVIARE 3'!M405</f>
        <v>Juin</v>
      </c>
      <c r="AG413" s="131" t="str">
        <f>'EQUINE 3'!M405</f>
        <v>Juin</v>
      </c>
      <c r="AH413" s="91" t="str">
        <f>'CHIRURGIE 3'!M405</f>
        <v>Juin</v>
      </c>
      <c r="AI413" s="131" t="str">
        <f>'LEGISLATION 2'!L405</f>
        <v>Juin</v>
      </c>
      <c r="AJ413" s="131" t="str">
        <f>'HIDAOA 3'!M405</f>
        <v>Juin</v>
      </c>
      <c r="AK413" s="131" t="str">
        <f>'CLINIQUE 3'!T405</f>
        <v>Juin</v>
      </c>
    </row>
    <row r="414" spans="1:37">
      <c r="A414" s="146">
        <v>399</v>
      </c>
      <c r="B414" s="113" t="s">
        <v>2854</v>
      </c>
      <c r="C414" s="113" t="s">
        <v>2855</v>
      </c>
      <c r="D414" s="163">
        <f>'REPRODUCTION 3'!G406</f>
        <v>21.75</v>
      </c>
      <c r="E414" s="163">
        <f>'RUMINANTS 3'!G406</f>
        <v>9</v>
      </c>
      <c r="F414" s="163">
        <f>'TOXICOLOGIE 2'!F406</f>
        <v>0</v>
      </c>
      <c r="G414" s="163">
        <f>'INFECTIEUX 3'!G406</f>
        <v>0.375</v>
      </c>
      <c r="H414" s="163">
        <f>'AVIARE 3'!G406</f>
        <v>13.5</v>
      </c>
      <c r="I414" s="163">
        <f>'EQUINE 3'!G406</f>
        <v>6.75</v>
      </c>
      <c r="J414" s="163">
        <f>'CHIRURGIE 3'!G406</f>
        <v>13.5</v>
      </c>
      <c r="K414" s="163">
        <f>'LEGISLATION 2'!F406</f>
        <v>20</v>
      </c>
      <c r="L414" s="163">
        <f>'HIDAOA 3'!G406</f>
        <v>8.25</v>
      </c>
      <c r="M414" s="163">
        <f>'CLINIQUE 3'!N406</f>
        <v>0</v>
      </c>
      <c r="N414" s="148">
        <f t="shared" si="90"/>
        <v>93.125</v>
      </c>
      <c r="O414" s="148">
        <f t="shared" si="91"/>
        <v>3.3258928571428572</v>
      </c>
      <c r="P414" s="146" t="str">
        <f t="shared" si="92"/>
        <v>ajournee</v>
      </c>
      <c r="Q414" s="146" t="str">
        <f t="shared" si="93"/>
        <v>juin</v>
      </c>
      <c r="R414" s="146">
        <f t="shared" si="94"/>
        <v>0</v>
      </c>
      <c r="S414" s="146">
        <f t="shared" si="95"/>
        <v>1</v>
      </c>
      <c r="T414" s="146">
        <f t="shared" si="96"/>
        <v>1</v>
      </c>
      <c r="U414" s="146">
        <f t="shared" si="97"/>
        <v>1</v>
      </c>
      <c r="V414" s="146">
        <f t="shared" si="98"/>
        <v>1</v>
      </c>
      <c r="W414" s="146">
        <f t="shared" si="99"/>
        <v>1</v>
      </c>
      <c r="X414" s="146">
        <f t="shared" si="100"/>
        <v>1</v>
      </c>
      <c r="Y414" s="146">
        <f t="shared" si="101"/>
        <v>0</v>
      </c>
      <c r="Z414" s="146">
        <f t="shared" si="102"/>
        <v>1</v>
      </c>
      <c r="AA414" s="17">
        <f t="shared" si="103"/>
        <v>1</v>
      </c>
      <c r="AB414" s="91" t="str">
        <f>'REPRODUCTION 3'!M406</f>
        <v>Juin</v>
      </c>
      <c r="AC414" s="91" t="str">
        <f>'RUMINANTS 3'!M406</f>
        <v>Juin</v>
      </c>
      <c r="AD414" s="91" t="str">
        <f>'TOXICOLOGIE 2'!L406</f>
        <v>Juin</v>
      </c>
      <c r="AE414" s="91" t="str">
        <f>'INFECTIEUX 3'!M406</f>
        <v>Juin</v>
      </c>
      <c r="AF414" s="91" t="str">
        <f>'AVIARE 3'!M406</f>
        <v>Juin</v>
      </c>
      <c r="AG414" s="91" t="str">
        <f>'EQUINE 3'!M406</f>
        <v>Juin</v>
      </c>
      <c r="AH414" s="91" t="str">
        <f>'CHIRURGIE 3'!M406</f>
        <v>Juin</v>
      </c>
      <c r="AI414" s="91" t="str">
        <f>'LEGISLATION 2'!L406</f>
        <v>Juin</v>
      </c>
      <c r="AJ414" s="91" t="str">
        <f>'HIDAOA 3'!M406</f>
        <v>Juin</v>
      </c>
      <c r="AK414" s="91" t="str">
        <f>'CLINIQUE 3'!T406</f>
        <v>Juin</v>
      </c>
    </row>
    <row r="415" spans="1:37">
      <c r="A415" s="146">
        <v>400</v>
      </c>
      <c r="B415" s="113" t="s">
        <v>2856</v>
      </c>
      <c r="C415" s="113" t="s">
        <v>2857</v>
      </c>
      <c r="D415" s="163">
        <f>'REPRODUCTION 3'!G407</f>
        <v>6.75</v>
      </c>
      <c r="E415" s="163">
        <f>'RUMINANTS 3'!G407</f>
        <v>5.25</v>
      </c>
      <c r="F415" s="163">
        <f>'TOXICOLOGIE 2'!F407</f>
        <v>0</v>
      </c>
      <c r="G415" s="163">
        <f>'INFECTIEUX 3'!G407</f>
        <v>0.75</v>
      </c>
      <c r="H415" s="163">
        <f>'AVIARE 3'!G407</f>
        <v>12.75</v>
      </c>
      <c r="I415" s="163">
        <f>'EQUINE 3'!G407</f>
        <v>7.5</v>
      </c>
      <c r="J415" s="163">
        <f>'CHIRURGIE 3'!G407</f>
        <v>21</v>
      </c>
      <c r="K415" s="163">
        <f>'LEGISLATION 2'!F407</f>
        <v>8</v>
      </c>
      <c r="L415" s="163">
        <f>'HIDAOA 3'!G407</f>
        <v>13.5</v>
      </c>
      <c r="M415" s="163">
        <f>'CLINIQUE 3'!N407</f>
        <v>0</v>
      </c>
      <c r="N415" s="148">
        <f t="shared" si="90"/>
        <v>75.5</v>
      </c>
      <c r="O415" s="148">
        <f t="shared" si="91"/>
        <v>2.6964285714285716</v>
      </c>
      <c r="P415" s="146" t="str">
        <f t="shared" si="92"/>
        <v>ajournee</v>
      </c>
      <c r="Q415" s="146" t="str">
        <f t="shared" si="93"/>
        <v>juin</v>
      </c>
      <c r="R415" s="146">
        <f t="shared" si="94"/>
        <v>1</v>
      </c>
      <c r="S415" s="146">
        <f t="shared" si="95"/>
        <v>1</v>
      </c>
      <c r="T415" s="146">
        <f t="shared" si="96"/>
        <v>1</v>
      </c>
      <c r="U415" s="146">
        <f t="shared" si="97"/>
        <v>1</v>
      </c>
      <c r="V415" s="146">
        <f t="shared" si="98"/>
        <v>1</v>
      </c>
      <c r="W415" s="146">
        <f t="shared" si="99"/>
        <v>1</v>
      </c>
      <c r="X415" s="146">
        <f t="shared" si="100"/>
        <v>0</v>
      </c>
      <c r="Y415" s="146">
        <f t="shared" si="101"/>
        <v>1</v>
      </c>
      <c r="Z415" s="146">
        <f t="shared" si="102"/>
        <v>1</v>
      </c>
      <c r="AA415" s="17">
        <f t="shared" si="103"/>
        <v>1</v>
      </c>
      <c r="AB415" s="91" t="str">
        <f>'REPRODUCTION 3'!M407</f>
        <v>Juin</v>
      </c>
      <c r="AC415" s="91" t="str">
        <f>'RUMINANTS 3'!M407</f>
        <v>Juin</v>
      </c>
      <c r="AD415" s="91" t="str">
        <f>'TOXICOLOGIE 2'!L407</f>
        <v>Juin</v>
      </c>
      <c r="AE415" s="91" t="str">
        <f>'INFECTIEUX 3'!M407</f>
        <v>Juin</v>
      </c>
      <c r="AF415" s="91" t="str">
        <f>'AVIARE 3'!M407</f>
        <v>Juin</v>
      </c>
      <c r="AG415" s="91" t="str">
        <f>'EQUINE 3'!M407</f>
        <v>Juin</v>
      </c>
      <c r="AH415" s="91" t="str">
        <f>'CHIRURGIE 3'!M407</f>
        <v>Juin</v>
      </c>
      <c r="AI415" s="91" t="str">
        <f>'LEGISLATION 2'!L407</f>
        <v>Juin</v>
      </c>
      <c r="AJ415" s="91" t="str">
        <f>'HIDAOA 3'!M407</f>
        <v>Juin</v>
      </c>
      <c r="AK415" s="91" t="str">
        <f>'CLINIQUE 3'!T407</f>
        <v>Juin</v>
      </c>
    </row>
    <row r="416" spans="1:37">
      <c r="A416" s="146">
        <v>401</v>
      </c>
      <c r="B416" s="113" t="s">
        <v>2856</v>
      </c>
      <c r="C416" s="113" t="s">
        <v>2858</v>
      </c>
      <c r="D416" s="163">
        <f>'REPRODUCTION 3'!G408</f>
        <v>8.25</v>
      </c>
      <c r="E416" s="163">
        <f>'RUMINANTS 3'!G408</f>
        <v>12.75</v>
      </c>
      <c r="F416" s="163">
        <f>'TOXICOLOGIE 2'!F408</f>
        <v>0</v>
      </c>
      <c r="G416" s="163">
        <f>'INFECTIEUX 3'!G408</f>
        <v>4.875</v>
      </c>
      <c r="H416" s="163">
        <f>'AVIARE 3'!G408</f>
        <v>19.5</v>
      </c>
      <c r="I416" s="163">
        <f>'EQUINE 3'!G408</f>
        <v>12</v>
      </c>
      <c r="J416" s="163">
        <f>'CHIRURGIE 3'!G408</f>
        <v>21</v>
      </c>
      <c r="K416" s="163">
        <f>'LEGISLATION 2'!F408</f>
        <v>8</v>
      </c>
      <c r="L416" s="163">
        <f>'HIDAOA 3'!G408</f>
        <v>14.25</v>
      </c>
      <c r="M416" s="163">
        <f>'CLINIQUE 3'!N408</f>
        <v>0</v>
      </c>
      <c r="N416" s="148">
        <f t="shared" si="90"/>
        <v>100.625</v>
      </c>
      <c r="O416" s="148">
        <f t="shared" si="91"/>
        <v>3.59375</v>
      </c>
      <c r="P416" s="146" t="str">
        <f t="shared" si="92"/>
        <v>ajournee</v>
      </c>
      <c r="Q416" s="146" t="str">
        <f t="shared" si="93"/>
        <v>juin</v>
      </c>
      <c r="R416" s="146">
        <f t="shared" si="94"/>
        <v>1</v>
      </c>
      <c r="S416" s="146">
        <f t="shared" si="95"/>
        <v>1</v>
      </c>
      <c r="T416" s="146">
        <f t="shared" si="96"/>
        <v>1</v>
      </c>
      <c r="U416" s="146">
        <f t="shared" si="97"/>
        <v>1</v>
      </c>
      <c r="V416" s="146">
        <f t="shared" si="98"/>
        <v>0</v>
      </c>
      <c r="W416" s="146">
        <f t="shared" si="99"/>
        <v>1</v>
      </c>
      <c r="X416" s="146">
        <f t="shared" si="100"/>
        <v>0</v>
      </c>
      <c r="Y416" s="146">
        <f t="shared" si="101"/>
        <v>1</v>
      </c>
      <c r="Z416" s="146">
        <f t="shared" si="102"/>
        <v>1</v>
      </c>
      <c r="AA416" s="17">
        <f t="shared" si="103"/>
        <v>1</v>
      </c>
      <c r="AB416" s="91" t="str">
        <f>'REPRODUCTION 3'!M408</f>
        <v>Juin</v>
      </c>
      <c r="AC416" s="91" t="str">
        <f>'RUMINANTS 3'!M408</f>
        <v>Juin</v>
      </c>
      <c r="AD416" s="91" t="str">
        <f>'TOXICOLOGIE 2'!L408</f>
        <v>Juin</v>
      </c>
      <c r="AE416" s="91" t="str">
        <f>'INFECTIEUX 3'!M408</f>
        <v>Juin</v>
      </c>
      <c r="AF416" s="91" t="str">
        <f>'AVIARE 3'!M408</f>
        <v>Juin</v>
      </c>
      <c r="AG416" s="91" t="str">
        <f>'EQUINE 3'!M408</f>
        <v>Juin</v>
      </c>
      <c r="AH416" s="91" t="str">
        <f>'CHIRURGIE 3'!M408</f>
        <v>Juin</v>
      </c>
      <c r="AI416" s="91" t="str">
        <f>'LEGISLATION 2'!L408</f>
        <v>Juin</v>
      </c>
      <c r="AJ416" s="91" t="str">
        <f>'HIDAOA 3'!M408</f>
        <v>Juin</v>
      </c>
      <c r="AK416" s="91" t="str">
        <f>'CLINIQUE 3'!T408</f>
        <v>Juin</v>
      </c>
    </row>
    <row r="417" spans="1:37">
      <c r="A417" s="146">
        <v>402</v>
      </c>
      <c r="B417" s="113" t="s">
        <v>334</v>
      </c>
      <c r="C417" s="113" t="s">
        <v>330</v>
      </c>
      <c r="D417" s="163">
        <f>'REPRODUCTION 3'!G409</f>
        <v>3.75</v>
      </c>
      <c r="E417" s="163">
        <f>'RUMINANTS 3'!G409</f>
        <v>0</v>
      </c>
      <c r="F417" s="163">
        <f>'TOXICOLOGIE 2'!F409</f>
        <v>0</v>
      </c>
      <c r="G417" s="163">
        <f>'INFECTIEUX 3'!G409</f>
        <v>0.75</v>
      </c>
      <c r="H417" s="163">
        <f>'AVIARE 3'!G409</f>
        <v>30</v>
      </c>
      <c r="I417" s="163">
        <f>'EQUINE 3'!G409</f>
        <v>3</v>
      </c>
      <c r="J417" s="163">
        <f>'CHIRURGIE 3'!G409</f>
        <v>0</v>
      </c>
      <c r="K417" s="163">
        <f>'LEGISLATION 2'!F409</f>
        <v>0</v>
      </c>
      <c r="L417" s="163">
        <f>'HIDAOA 3'!G409</f>
        <v>4.125</v>
      </c>
      <c r="M417" s="163">
        <f>'CLINIQUE 3'!N409</f>
        <v>40</v>
      </c>
      <c r="N417" s="148">
        <f t="shared" si="90"/>
        <v>81.625</v>
      </c>
      <c r="O417" s="148">
        <f t="shared" si="91"/>
        <v>2.9151785714285716</v>
      </c>
      <c r="P417" s="146" t="str">
        <f t="shared" si="92"/>
        <v>ajournee</v>
      </c>
      <c r="Q417" s="146" t="str">
        <f t="shared" si="93"/>
        <v>juin</v>
      </c>
      <c r="R417" s="146">
        <f t="shared" si="94"/>
        <v>1</v>
      </c>
      <c r="S417" s="146">
        <f t="shared" si="95"/>
        <v>1</v>
      </c>
      <c r="T417" s="146">
        <f t="shared" si="96"/>
        <v>1</v>
      </c>
      <c r="U417" s="146">
        <f t="shared" si="97"/>
        <v>1</v>
      </c>
      <c r="V417" s="146">
        <f t="shared" si="98"/>
        <v>0</v>
      </c>
      <c r="W417" s="146">
        <f t="shared" si="99"/>
        <v>1</v>
      </c>
      <c r="X417" s="146">
        <f t="shared" si="100"/>
        <v>1</v>
      </c>
      <c r="Y417" s="146">
        <f t="shared" si="101"/>
        <v>1</v>
      </c>
      <c r="Z417" s="146">
        <f t="shared" si="102"/>
        <v>1</v>
      </c>
      <c r="AA417" s="17">
        <f t="shared" si="103"/>
        <v>0</v>
      </c>
      <c r="AB417" s="91" t="str">
        <f>'REPRODUCTION 3'!M409</f>
        <v>Juin</v>
      </c>
      <c r="AC417" s="91" t="str">
        <f>'RUMINANTS 3'!M409</f>
        <v>Juin</v>
      </c>
      <c r="AD417" s="91" t="str">
        <f>'TOXICOLOGIE 2'!L409</f>
        <v>Juin</v>
      </c>
      <c r="AE417" s="91" t="str">
        <f>'INFECTIEUX 3'!M409</f>
        <v>Juin</v>
      </c>
      <c r="AF417" s="91" t="str">
        <f>'AVIARE 3'!M409</f>
        <v>Juin</v>
      </c>
      <c r="AG417" s="91" t="str">
        <f>'EQUINE 3'!M409</f>
        <v>Juin</v>
      </c>
      <c r="AH417" s="91" t="str">
        <f>'CHIRURGIE 3'!M409</f>
        <v>Juin</v>
      </c>
      <c r="AI417" s="91" t="str">
        <f>'LEGISLATION 2'!L409</f>
        <v>Juin</v>
      </c>
      <c r="AJ417" s="91" t="str">
        <f>'HIDAOA 3'!M409</f>
        <v>Juin</v>
      </c>
      <c r="AK417" s="91" t="str">
        <f>'CLINIQUE 3'!T409</f>
        <v>Juin</v>
      </c>
    </row>
    <row r="418" spans="1:37">
      <c r="A418" s="146">
        <v>403</v>
      </c>
      <c r="B418" s="113" t="s">
        <v>2859</v>
      </c>
      <c r="C418" s="113" t="s">
        <v>2535</v>
      </c>
      <c r="D418" s="163">
        <f>'REPRODUCTION 3'!G410</f>
        <v>21.75</v>
      </c>
      <c r="E418" s="163">
        <f>'RUMINANTS 3'!G410</f>
        <v>6.75</v>
      </c>
      <c r="F418" s="163">
        <f>'TOXICOLOGIE 2'!F410</f>
        <v>0</v>
      </c>
      <c r="G418" s="163">
        <f>'INFECTIEUX 3'!G410</f>
        <v>0</v>
      </c>
      <c r="H418" s="163">
        <f>'AVIARE 3'!G410</f>
        <v>15</v>
      </c>
      <c r="I418" s="163">
        <f>'EQUINE 3'!G410</f>
        <v>15.75</v>
      </c>
      <c r="J418" s="163">
        <f>'CHIRURGIE 3'!G410</f>
        <v>19.5</v>
      </c>
      <c r="K418" s="163">
        <f>'LEGISLATION 2'!F410</f>
        <v>34</v>
      </c>
      <c r="L418" s="163">
        <f>'HIDAOA 3'!G410</f>
        <v>9</v>
      </c>
      <c r="M418" s="163">
        <f>'CLINIQUE 3'!N410</f>
        <v>0</v>
      </c>
      <c r="N418" s="148">
        <f t="shared" si="90"/>
        <v>121.75</v>
      </c>
      <c r="O418" s="148">
        <f t="shared" si="91"/>
        <v>4.3482142857142856</v>
      </c>
      <c r="P418" s="146" t="str">
        <f t="shared" si="92"/>
        <v>ajournee</v>
      </c>
      <c r="Q418" s="146" t="str">
        <f t="shared" si="93"/>
        <v>juin</v>
      </c>
      <c r="R418" s="146">
        <f t="shared" si="94"/>
        <v>0</v>
      </c>
      <c r="S418" s="146">
        <f t="shared" si="95"/>
        <v>1</v>
      </c>
      <c r="T418" s="146">
        <f t="shared" si="96"/>
        <v>1</v>
      </c>
      <c r="U418" s="146">
        <f t="shared" si="97"/>
        <v>1</v>
      </c>
      <c r="V418" s="146">
        <f t="shared" si="98"/>
        <v>0</v>
      </c>
      <c r="W418" s="146">
        <f t="shared" si="99"/>
        <v>0</v>
      </c>
      <c r="X418" s="146">
        <f t="shared" si="100"/>
        <v>0</v>
      </c>
      <c r="Y418" s="146">
        <f t="shared" si="101"/>
        <v>0</v>
      </c>
      <c r="Z418" s="146">
        <f t="shared" si="102"/>
        <v>1</v>
      </c>
      <c r="AA418" s="17">
        <f t="shared" si="103"/>
        <v>1</v>
      </c>
      <c r="AB418" s="91" t="str">
        <f>'REPRODUCTION 3'!M410</f>
        <v>Juin</v>
      </c>
      <c r="AC418" s="91" t="str">
        <f>'RUMINANTS 3'!M410</f>
        <v>Juin</v>
      </c>
      <c r="AD418" s="91" t="str">
        <f>'TOXICOLOGIE 2'!L410</f>
        <v>Juin</v>
      </c>
      <c r="AE418" s="91" t="str">
        <f>'INFECTIEUX 3'!M410</f>
        <v>Juin</v>
      </c>
      <c r="AF418" s="91" t="str">
        <f>'AVIARE 3'!M410</f>
        <v>Juin</v>
      </c>
      <c r="AG418" s="91" t="str">
        <f>'EQUINE 3'!M410</f>
        <v>Juin</v>
      </c>
      <c r="AH418" s="91" t="str">
        <f>'CHIRURGIE 3'!M410</f>
        <v>Juin</v>
      </c>
      <c r="AI418" s="91" t="str">
        <f>'LEGISLATION 2'!L410</f>
        <v>Juin</v>
      </c>
      <c r="AJ418" s="91" t="str">
        <f>'HIDAOA 3'!M410</f>
        <v>Juin</v>
      </c>
      <c r="AK418" s="91" t="str">
        <f>'CLINIQUE 3'!T410</f>
        <v>Juin</v>
      </c>
    </row>
    <row r="419" spans="1:37">
      <c r="A419" s="146">
        <v>404</v>
      </c>
      <c r="B419" s="113" t="s">
        <v>337</v>
      </c>
      <c r="C419" s="113" t="s">
        <v>2753</v>
      </c>
      <c r="D419" s="163">
        <f>'REPRODUCTION 3'!G411</f>
        <v>22.5</v>
      </c>
      <c r="E419" s="163">
        <f>'RUMINANTS 3'!G411</f>
        <v>8.25</v>
      </c>
      <c r="F419" s="163">
        <f>'TOXICOLOGIE 2'!F411</f>
        <v>0</v>
      </c>
      <c r="G419" s="163">
        <f>'INFECTIEUX 3'!G411</f>
        <v>5.25</v>
      </c>
      <c r="H419" s="163">
        <f>'AVIARE 3'!G411</f>
        <v>18</v>
      </c>
      <c r="I419" s="163">
        <f>'EQUINE 3'!G411</f>
        <v>13.5</v>
      </c>
      <c r="J419" s="163">
        <f>'CHIRURGIE 3'!G411</f>
        <v>19.5</v>
      </c>
      <c r="K419" s="163">
        <f>'LEGISLATION 2'!F411</f>
        <v>34</v>
      </c>
      <c r="L419" s="163">
        <f>'HIDAOA 3'!G411</f>
        <v>15</v>
      </c>
      <c r="M419" s="163">
        <f>'CLINIQUE 3'!N411</f>
        <v>0</v>
      </c>
      <c r="N419" s="148">
        <f t="shared" si="90"/>
        <v>136</v>
      </c>
      <c r="O419" s="148">
        <f t="shared" si="91"/>
        <v>4.8571428571428568</v>
      </c>
      <c r="P419" s="146" t="str">
        <f t="shared" si="92"/>
        <v>ajournee</v>
      </c>
      <c r="Q419" s="146" t="str">
        <f t="shared" si="93"/>
        <v>juin</v>
      </c>
      <c r="R419" s="146">
        <f t="shared" si="94"/>
        <v>0</v>
      </c>
      <c r="S419" s="146">
        <f t="shared" si="95"/>
        <v>1</v>
      </c>
      <c r="T419" s="146">
        <f t="shared" si="96"/>
        <v>1</v>
      </c>
      <c r="U419" s="146">
        <f t="shared" si="97"/>
        <v>1</v>
      </c>
      <c r="V419" s="146">
        <f t="shared" si="98"/>
        <v>0</v>
      </c>
      <c r="W419" s="146">
        <f t="shared" si="99"/>
        <v>1</v>
      </c>
      <c r="X419" s="146">
        <f t="shared" si="100"/>
        <v>0</v>
      </c>
      <c r="Y419" s="146">
        <f t="shared" si="101"/>
        <v>0</v>
      </c>
      <c r="Z419" s="146">
        <f t="shared" si="102"/>
        <v>0</v>
      </c>
      <c r="AA419" s="17">
        <f t="shared" si="103"/>
        <v>1</v>
      </c>
      <c r="AB419" s="91" t="str">
        <f>'REPRODUCTION 3'!M411</f>
        <v>Juin</v>
      </c>
      <c r="AC419" s="91" t="str">
        <f>'RUMINANTS 3'!M411</f>
        <v>Juin</v>
      </c>
      <c r="AD419" s="91" t="str">
        <f>'TOXICOLOGIE 2'!L411</f>
        <v>Juin</v>
      </c>
      <c r="AE419" s="91" t="str">
        <f>'INFECTIEUX 3'!M411</f>
        <v>Juin</v>
      </c>
      <c r="AF419" s="91" t="str">
        <f>'AVIARE 3'!M411</f>
        <v>Juin</v>
      </c>
      <c r="AG419" s="91" t="str">
        <f>'EQUINE 3'!M411</f>
        <v>Juin</v>
      </c>
      <c r="AH419" s="91" t="str">
        <f>'CHIRURGIE 3'!M411</f>
        <v>Juin</v>
      </c>
      <c r="AI419" s="91" t="str">
        <f>'LEGISLATION 2'!L411</f>
        <v>Juin</v>
      </c>
      <c r="AJ419" s="91" t="str">
        <f>'HIDAOA 3'!M411</f>
        <v>Juin</v>
      </c>
      <c r="AK419" s="91" t="str">
        <f>'CLINIQUE 3'!T411</f>
        <v>Juin</v>
      </c>
    </row>
    <row r="420" spans="1:37">
      <c r="A420" s="146">
        <v>405</v>
      </c>
      <c r="B420" s="113" t="s">
        <v>2860</v>
      </c>
      <c r="C420" s="113" t="s">
        <v>2861</v>
      </c>
      <c r="D420" s="163">
        <f>'REPRODUCTION 3'!G412</f>
        <v>2.25</v>
      </c>
      <c r="E420" s="163">
        <f>'RUMINANTS 3'!G412</f>
        <v>5.25</v>
      </c>
      <c r="F420" s="163">
        <f>'TOXICOLOGIE 2'!F412</f>
        <v>0</v>
      </c>
      <c r="G420" s="163">
        <f>'INFECTIEUX 3'!G412</f>
        <v>0.75</v>
      </c>
      <c r="H420" s="163">
        <f>'AVIARE 3'!G412</f>
        <v>15.75</v>
      </c>
      <c r="I420" s="163">
        <f>'EQUINE 3'!G412</f>
        <v>10.5</v>
      </c>
      <c r="J420" s="163">
        <f>'CHIRURGIE 3'!G412</f>
        <v>16.5</v>
      </c>
      <c r="K420" s="163">
        <f>'LEGISLATION 2'!F412</f>
        <v>16</v>
      </c>
      <c r="L420" s="163">
        <f>'HIDAOA 3'!G412</f>
        <v>10.5</v>
      </c>
      <c r="M420" s="163">
        <f>'CLINIQUE 3'!N412</f>
        <v>0</v>
      </c>
      <c r="N420" s="148">
        <f t="shared" si="90"/>
        <v>77.5</v>
      </c>
      <c r="O420" s="148">
        <f t="shared" si="91"/>
        <v>2.7678571428571428</v>
      </c>
      <c r="P420" s="146" t="str">
        <f t="shared" si="92"/>
        <v>ajournee</v>
      </c>
      <c r="Q420" s="146" t="str">
        <f t="shared" si="93"/>
        <v>juin</v>
      </c>
      <c r="R420" s="146">
        <f t="shared" si="94"/>
        <v>1</v>
      </c>
      <c r="S420" s="146">
        <f t="shared" si="95"/>
        <v>1</v>
      </c>
      <c r="T420" s="146">
        <f t="shared" si="96"/>
        <v>1</v>
      </c>
      <c r="U420" s="146">
        <f t="shared" si="97"/>
        <v>1</v>
      </c>
      <c r="V420" s="146">
        <f t="shared" si="98"/>
        <v>0</v>
      </c>
      <c r="W420" s="146">
        <f t="shared" si="99"/>
        <v>1</v>
      </c>
      <c r="X420" s="146">
        <f t="shared" si="100"/>
        <v>0</v>
      </c>
      <c r="Y420" s="146">
        <f t="shared" si="101"/>
        <v>0</v>
      </c>
      <c r="Z420" s="146">
        <f t="shared" si="102"/>
        <v>1</v>
      </c>
      <c r="AA420" s="17">
        <f t="shared" si="103"/>
        <v>1</v>
      </c>
      <c r="AB420" s="91" t="str">
        <f>'REPRODUCTION 3'!M412</f>
        <v>Juin</v>
      </c>
      <c r="AC420" s="91" t="str">
        <f>'RUMINANTS 3'!M412</f>
        <v>Juin</v>
      </c>
      <c r="AD420" s="91" t="str">
        <f>'TOXICOLOGIE 2'!L412</f>
        <v>Juin</v>
      </c>
      <c r="AE420" s="91" t="str">
        <f>'INFECTIEUX 3'!M412</f>
        <v>Juin</v>
      </c>
      <c r="AF420" s="91" t="str">
        <f>'AVIARE 3'!M412</f>
        <v>Juin</v>
      </c>
      <c r="AG420" s="91" t="str">
        <f>'EQUINE 3'!M412</f>
        <v>Juin</v>
      </c>
      <c r="AH420" s="91" t="str">
        <f>'CHIRURGIE 3'!M412</f>
        <v>Juin</v>
      </c>
      <c r="AI420" s="91" t="str">
        <f>'LEGISLATION 2'!L412</f>
        <v>Juin</v>
      </c>
      <c r="AJ420" s="91" t="str">
        <f>'HIDAOA 3'!M412</f>
        <v>Juin</v>
      </c>
      <c r="AK420" s="91" t="str">
        <f>'CLINIQUE 3'!T412</f>
        <v>Juin</v>
      </c>
    </row>
    <row r="421" spans="1:37">
      <c r="A421" s="146">
        <v>406</v>
      </c>
      <c r="B421" s="113" t="s">
        <v>2862</v>
      </c>
      <c r="C421" s="113" t="s">
        <v>2863</v>
      </c>
      <c r="D421" s="163">
        <f>'REPRODUCTION 3'!G413</f>
        <v>8.25</v>
      </c>
      <c r="E421" s="163">
        <f>'RUMINANTS 3'!G413</f>
        <v>6</v>
      </c>
      <c r="F421" s="163">
        <f>'TOXICOLOGIE 2'!F413</f>
        <v>0</v>
      </c>
      <c r="G421" s="163">
        <f>'INFECTIEUX 3'!G413</f>
        <v>0.375</v>
      </c>
      <c r="H421" s="163">
        <f>'AVIARE 3'!G413</f>
        <v>20.25</v>
      </c>
      <c r="I421" s="163">
        <f>'EQUINE 3'!G413</f>
        <v>12</v>
      </c>
      <c r="J421" s="163">
        <f>'CHIRURGIE 3'!G413</f>
        <v>7.5</v>
      </c>
      <c r="K421" s="163">
        <f>'LEGISLATION 2'!F413</f>
        <v>2</v>
      </c>
      <c r="L421" s="163">
        <f>'HIDAOA 3'!G413</f>
        <v>5.25</v>
      </c>
      <c r="M421" s="163">
        <f>'CLINIQUE 3'!N413</f>
        <v>0</v>
      </c>
      <c r="N421" s="148">
        <f t="shared" si="90"/>
        <v>61.625</v>
      </c>
      <c r="O421" s="148">
        <f t="shared" si="91"/>
        <v>2.2008928571428572</v>
      </c>
      <c r="P421" s="146" t="str">
        <f t="shared" si="92"/>
        <v>ajournee</v>
      </c>
      <c r="Q421" s="146" t="str">
        <f t="shared" si="93"/>
        <v>juin</v>
      </c>
      <c r="R421" s="146">
        <f t="shared" si="94"/>
        <v>1</v>
      </c>
      <c r="S421" s="146">
        <f t="shared" si="95"/>
        <v>1</v>
      </c>
      <c r="T421" s="146">
        <f t="shared" si="96"/>
        <v>1</v>
      </c>
      <c r="U421" s="146">
        <f t="shared" si="97"/>
        <v>1</v>
      </c>
      <c r="V421" s="146">
        <f t="shared" si="98"/>
        <v>0</v>
      </c>
      <c r="W421" s="146">
        <f t="shared" si="99"/>
        <v>1</v>
      </c>
      <c r="X421" s="146">
        <f t="shared" si="100"/>
        <v>1</v>
      </c>
      <c r="Y421" s="146">
        <f t="shared" si="101"/>
        <v>1</v>
      </c>
      <c r="Z421" s="146">
        <f t="shared" si="102"/>
        <v>1</v>
      </c>
      <c r="AA421" s="17">
        <f t="shared" si="103"/>
        <v>1</v>
      </c>
      <c r="AB421" s="91" t="str">
        <f>'REPRODUCTION 3'!M413</f>
        <v>Juin</v>
      </c>
      <c r="AC421" s="91" t="str">
        <f>'RUMINANTS 3'!M413</f>
        <v>Juin</v>
      </c>
      <c r="AD421" s="91" t="str">
        <f>'TOXICOLOGIE 2'!L413</f>
        <v>Juin</v>
      </c>
      <c r="AE421" s="91" t="str">
        <f>'INFECTIEUX 3'!M413</f>
        <v>Juin</v>
      </c>
      <c r="AF421" s="91" t="str">
        <f>'AVIARE 3'!M413</f>
        <v>Juin</v>
      </c>
      <c r="AG421" s="91" t="str">
        <f>'EQUINE 3'!M413</f>
        <v>Juin</v>
      </c>
      <c r="AH421" s="91" t="str">
        <f>'CHIRURGIE 3'!M413</f>
        <v>Juin</v>
      </c>
      <c r="AI421" s="91" t="str">
        <f>'LEGISLATION 2'!L413</f>
        <v>Juin</v>
      </c>
      <c r="AJ421" s="91" t="str">
        <f>'HIDAOA 3'!M413</f>
        <v>Juin</v>
      </c>
      <c r="AK421" s="91" t="str">
        <f>'CLINIQUE 3'!T413</f>
        <v>Juin</v>
      </c>
    </row>
    <row r="422" spans="1:37">
      <c r="A422" s="146">
        <v>407</v>
      </c>
      <c r="B422" s="113" t="s">
        <v>2864</v>
      </c>
      <c r="C422" s="113" t="s">
        <v>2682</v>
      </c>
      <c r="D422" s="163">
        <f>'REPRODUCTION 3'!G414</f>
        <v>13.5</v>
      </c>
      <c r="E422" s="163">
        <f>'RUMINANTS 3'!G414</f>
        <v>6</v>
      </c>
      <c r="F422" s="163">
        <f>'TOXICOLOGIE 2'!F414</f>
        <v>0</v>
      </c>
      <c r="G422" s="163">
        <f>'INFECTIEUX 3'!G414</f>
        <v>6</v>
      </c>
      <c r="H422" s="163">
        <f>'AVIARE 3'!G414</f>
        <v>13.5</v>
      </c>
      <c r="I422" s="163">
        <f>'EQUINE 3'!G414</f>
        <v>12.75</v>
      </c>
      <c r="J422" s="163">
        <f>'CHIRURGIE 3'!G414</f>
        <v>18</v>
      </c>
      <c r="K422" s="163">
        <f>'LEGISLATION 2'!F414</f>
        <v>16</v>
      </c>
      <c r="L422" s="163">
        <f>'HIDAOA 3'!G414</f>
        <v>19.5</v>
      </c>
      <c r="M422" s="163">
        <f>'CLINIQUE 3'!N414</f>
        <v>0</v>
      </c>
      <c r="N422" s="148">
        <f t="shared" si="90"/>
        <v>105.25</v>
      </c>
      <c r="O422" s="148">
        <f t="shared" si="91"/>
        <v>3.7589285714285716</v>
      </c>
      <c r="P422" s="146" t="str">
        <f t="shared" si="92"/>
        <v>ajournee</v>
      </c>
      <c r="Q422" s="146" t="str">
        <f t="shared" si="93"/>
        <v>juin</v>
      </c>
      <c r="R422" s="146">
        <f t="shared" si="94"/>
        <v>1</v>
      </c>
      <c r="S422" s="146">
        <f t="shared" si="95"/>
        <v>1</v>
      </c>
      <c r="T422" s="146">
        <f t="shared" si="96"/>
        <v>1</v>
      </c>
      <c r="U422" s="146">
        <f t="shared" si="97"/>
        <v>1</v>
      </c>
      <c r="V422" s="146">
        <f t="shared" si="98"/>
        <v>1</v>
      </c>
      <c r="W422" s="146">
        <f t="shared" si="99"/>
        <v>1</v>
      </c>
      <c r="X422" s="146">
        <f t="shared" si="100"/>
        <v>0</v>
      </c>
      <c r="Y422" s="146">
        <f t="shared" si="101"/>
        <v>0</v>
      </c>
      <c r="Z422" s="146">
        <f t="shared" si="102"/>
        <v>0</v>
      </c>
      <c r="AA422" s="17">
        <f t="shared" si="103"/>
        <v>1</v>
      </c>
      <c r="AB422" s="91" t="str">
        <f>'REPRODUCTION 3'!M414</f>
        <v>Juin</v>
      </c>
      <c r="AC422" s="91" t="str">
        <f>'RUMINANTS 3'!M414</f>
        <v>Juin</v>
      </c>
      <c r="AD422" s="91" t="str">
        <f>'TOXICOLOGIE 2'!L414</f>
        <v>Juin</v>
      </c>
      <c r="AE422" s="91" t="str">
        <f>'INFECTIEUX 3'!M414</f>
        <v>Juin</v>
      </c>
      <c r="AF422" s="91" t="str">
        <f>'AVIARE 3'!M414</f>
        <v>Juin</v>
      </c>
      <c r="AG422" s="91" t="str">
        <f>'EQUINE 3'!M414</f>
        <v>Juin</v>
      </c>
      <c r="AH422" s="91" t="str">
        <f>'CHIRURGIE 3'!M414</f>
        <v>Juin</v>
      </c>
      <c r="AI422" s="91" t="str">
        <f>'LEGISLATION 2'!L414</f>
        <v>Juin</v>
      </c>
      <c r="AJ422" s="91" t="str">
        <f>'HIDAOA 3'!M414</f>
        <v>Juin</v>
      </c>
      <c r="AK422" s="91" t="str">
        <f>'CLINIQUE 3'!T414</f>
        <v>Juin</v>
      </c>
    </row>
    <row r="423" spans="1:37">
      <c r="A423" s="146">
        <v>408</v>
      </c>
      <c r="B423" s="113" t="s">
        <v>2222</v>
      </c>
      <c r="C423" s="113" t="s">
        <v>2865</v>
      </c>
      <c r="D423" s="163">
        <f>'REPRODUCTION 3'!G415</f>
        <v>28.5</v>
      </c>
      <c r="E423" s="163">
        <f>'RUMINANTS 3'!G415</f>
        <v>11.25</v>
      </c>
      <c r="F423" s="163">
        <f>'TOXICOLOGIE 2'!F415</f>
        <v>0</v>
      </c>
      <c r="G423" s="163">
        <f>'INFECTIEUX 3'!G415</f>
        <v>22.5</v>
      </c>
      <c r="H423" s="163">
        <f>'AVIARE 3'!G415</f>
        <v>18</v>
      </c>
      <c r="I423" s="163">
        <f>'EQUINE 3'!G415</f>
        <v>23.625</v>
      </c>
      <c r="J423" s="163">
        <f>'CHIRURGIE 3'!G415</f>
        <v>22.5</v>
      </c>
      <c r="K423" s="163">
        <f>'LEGISLATION 2'!F415</f>
        <v>28</v>
      </c>
      <c r="L423" s="163">
        <f>'HIDAOA 3'!G415</f>
        <v>28.5</v>
      </c>
      <c r="M423" s="163">
        <f>'CLINIQUE 3'!N415</f>
        <v>0</v>
      </c>
      <c r="N423" s="148">
        <f t="shared" si="90"/>
        <v>182.875</v>
      </c>
      <c r="O423" s="148">
        <f t="shared" si="91"/>
        <v>6.53125</v>
      </c>
      <c r="P423" s="146" t="str">
        <f t="shared" si="92"/>
        <v>ajournee</v>
      </c>
      <c r="Q423" s="146" t="str">
        <f t="shared" si="93"/>
        <v>juin</v>
      </c>
      <c r="R423" s="165">
        <f t="shared" si="94"/>
        <v>0</v>
      </c>
      <c r="S423" s="165">
        <f t="shared" si="95"/>
        <v>1</v>
      </c>
      <c r="T423" s="146">
        <f t="shared" si="96"/>
        <v>1</v>
      </c>
      <c r="U423" s="165">
        <f t="shared" si="97"/>
        <v>0</v>
      </c>
      <c r="V423" s="165">
        <f t="shared" si="98"/>
        <v>0</v>
      </c>
      <c r="W423" s="165">
        <f t="shared" si="99"/>
        <v>0</v>
      </c>
      <c r="X423" s="165">
        <f t="shared" si="100"/>
        <v>0</v>
      </c>
      <c r="Y423" s="146">
        <f t="shared" si="101"/>
        <v>0</v>
      </c>
      <c r="Z423" s="165">
        <f t="shared" si="102"/>
        <v>0</v>
      </c>
      <c r="AA423" s="140">
        <f t="shared" si="103"/>
        <v>1</v>
      </c>
      <c r="AB423" s="141" t="str">
        <f>'REPRODUCTION 3'!M415</f>
        <v>Juin</v>
      </c>
      <c r="AC423" s="141" t="str">
        <f>'RUMINANTS 3'!M415</f>
        <v>Juin</v>
      </c>
      <c r="AD423" s="141" t="str">
        <f>'TOXICOLOGIE 2'!L415</f>
        <v>Juin</v>
      </c>
      <c r="AE423" s="141" t="str">
        <f>'INFECTIEUX 3'!M415</f>
        <v>Juin</v>
      </c>
      <c r="AF423" s="141" t="str">
        <f>'AVIARE 3'!M415</f>
        <v>Juin</v>
      </c>
      <c r="AG423" s="141" t="str">
        <f>'EQUINE 3'!M415</f>
        <v>Juin</v>
      </c>
      <c r="AH423" s="91" t="str">
        <f>'CHIRURGIE 3'!M415</f>
        <v>Juin</v>
      </c>
      <c r="AI423" s="141" t="str">
        <f>'LEGISLATION 2'!L415</f>
        <v>Juin</v>
      </c>
      <c r="AJ423" s="141" t="str">
        <f>'HIDAOA 3'!M415</f>
        <v>Juin</v>
      </c>
      <c r="AK423" s="141" t="str">
        <f>'CLINIQUE 3'!T415</f>
        <v>Juin</v>
      </c>
    </row>
    <row r="424" spans="1:37">
      <c r="A424" s="146">
        <v>409</v>
      </c>
      <c r="B424" s="113" t="s">
        <v>2866</v>
      </c>
      <c r="C424" s="113" t="s">
        <v>2867</v>
      </c>
      <c r="D424" s="163">
        <f>'REPRODUCTION 3'!G416</f>
        <v>17.25</v>
      </c>
      <c r="E424" s="163">
        <f>'RUMINANTS 3'!G416</f>
        <v>4.5</v>
      </c>
      <c r="F424" s="163">
        <f>'TOXICOLOGIE 2'!F416</f>
        <v>0</v>
      </c>
      <c r="G424" s="163">
        <f>'INFECTIEUX 3'!G416</f>
        <v>8.25</v>
      </c>
      <c r="H424" s="163">
        <f>'AVIARE 3'!G416</f>
        <v>18</v>
      </c>
      <c r="I424" s="163">
        <f>'EQUINE 3'!G416</f>
        <v>9</v>
      </c>
      <c r="J424" s="163">
        <f>'CHIRURGIE 3'!G416</f>
        <v>19.5</v>
      </c>
      <c r="K424" s="163">
        <f>'LEGISLATION 2'!F416</f>
        <v>21</v>
      </c>
      <c r="L424" s="163">
        <f>'HIDAOA 3'!G416</f>
        <v>20.25</v>
      </c>
      <c r="M424" s="163">
        <f>'CLINIQUE 3'!N416</f>
        <v>0</v>
      </c>
      <c r="N424" s="148">
        <f t="shared" si="90"/>
        <v>117.75</v>
      </c>
      <c r="O424" s="148">
        <f t="shared" si="91"/>
        <v>4.2053571428571432</v>
      </c>
      <c r="P424" s="146" t="str">
        <f t="shared" si="92"/>
        <v>ajournee</v>
      </c>
      <c r="Q424" s="146" t="str">
        <f t="shared" si="93"/>
        <v>juin</v>
      </c>
      <c r="R424" s="146">
        <f t="shared" si="94"/>
        <v>0</v>
      </c>
      <c r="S424" s="146">
        <f t="shared" si="95"/>
        <v>1</v>
      </c>
      <c r="T424" s="146">
        <f t="shared" si="96"/>
        <v>1</v>
      </c>
      <c r="U424" s="146">
        <f t="shared" si="97"/>
        <v>1</v>
      </c>
      <c r="V424" s="146">
        <f t="shared" si="98"/>
        <v>0</v>
      </c>
      <c r="W424" s="146">
        <f t="shared" si="99"/>
        <v>1</v>
      </c>
      <c r="X424" s="146">
        <f t="shared" si="100"/>
        <v>0</v>
      </c>
      <c r="Y424" s="146">
        <f t="shared" si="101"/>
        <v>0</v>
      </c>
      <c r="Z424" s="146">
        <f t="shared" si="102"/>
        <v>0</v>
      </c>
      <c r="AA424" s="17">
        <f t="shared" si="103"/>
        <v>1</v>
      </c>
      <c r="AB424" s="91" t="str">
        <f>'REPRODUCTION 3'!M416</f>
        <v>Juin</v>
      </c>
      <c r="AC424" s="91" t="str">
        <f>'RUMINANTS 3'!M416</f>
        <v>Juin</v>
      </c>
      <c r="AD424" s="91" t="str">
        <f>'TOXICOLOGIE 2'!L416</f>
        <v>Juin</v>
      </c>
      <c r="AE424" s="91" t="str">
        <f>'INFECTIEUX 3'!M416</f>
        <v>Juin</v>
      </c>
      <c r="AF424" s="91" t="str">
        <f>'AVIARE 3'!M416</f>
        <v>Juin</v>
      </c>
      <c r="AG424" s="91" t="str">
        <f>'EQUINE 3'!M416</f>
        <v>Juin</v>
      </c>
      <c r="AH424" s="91" t="str">
        <f>'CHIRURGIE 3'!M416</f>
        <v>Juin</v>
      </c>
      <c r="AI424" s="91" t="str">
        <f>'LEGISLATION 2'!L416</f>
        <v>Juin</v>
      </c>
      <c r="AJ424" s="91" t="str">
        <f>'HIDAOA 3'!M416</f>
        <v>Juin</v>
      </c>
      <c r="AK424" s="91" t="str">
        <f>'CLINIQUE 3'!T416</f>
        <v>Juin</v>
      </c>
    </row>
    <row r="425" spans="1:37">
      <c r="A425" s="146">
        <v>410</v>
      </c>
      <c r="B425" s="113" t="s">
        <v>338</v>
      </c>
      <c r="C425" s="113" t="s">
        <v>2745</v>
      </c>
      <c r="D425" s="163">
        <f>'REPRODUCTION 3'!G417</f>
        <v>6.75</v>
      </c>
      <c r="E425" s="163">
        <f>'RUMINANTS 3'!G417</f>
        <v>3</v>
      </c>
      <c r="F425" s="163">
        <f>'TOXICOLOGIE 2'!F417</f>
        <v>0</v>
      </c>
      <c r="G425" s="163">
        <f>'INFECTIEUX 3'!G417</f>
        <v>0.375</v>
      </c>
      <c r="H425" s="163">
        <f>'AVIARE 3'!G417</f>
        <v>15</v>
      </c>
      <c r="I425" s="163">
        <f>'EQUINE 3'!G417</f>
        <v>3</v>
      </c>
      <c r="J425" s="163">
        <f>'CHIRURGIE 3'!G417</f>
        <v>10.5</v>
      </c>
      <c r="K425" s="163">
        <f>'LEGISLATION 2'!F417</f>
        <v>2</v>
      </c>
      <c r="L425" s="163">
        <f>'HIDAOA 3'!G417</f>
        <v>9.8999999999999986</v>
      </c>
      <c r="M425" s="163">
        <f>'CLINIQUE 3'!N417</f>
        <v>0</v>
      </c>
      <c r="N425" s="148">
        <f t="shared" si="90"/>
        <v>50.524999999999999</v>
      </c>
      <c r="O425" s="148">
        <f t="shared" si="91"/>
        <v>1.8044642857142856</v>
      </c>
      <c r="P425" s="146" t="str">
        <f t="shared" si="92"/>
        <v>ajournee</v>
      </c>
      <c r="Q425" s="146" t="str">
        <f t="shared" si="93"/>
        <v>juin</v>
      </c>
      <c r="R425" s="146">
        <f t="shared" si="94"/>
        <v>1</v>
      </c>
      <c r="S425" s="146">
        <f t="shared" si="95"/>
        <v>1</v>
      </c>
      <c r="T425" s="146">
        <f t="shared" si="96"/>
        <v>1</v>
      </c>
      <c r="U425" s="146">
        <f t="shared" si="97"/>
        <v>1</v>
      </c>
      <c r="V425" s="146">
        <f t="shared" si="98"/>
        <v>0</v>
      </c>
      <c r="W425" s="146">
        <f t="shared" si="99"/>
        <v>1</v>
      </c>
      <c r="X425" s="146">
        <f t="shared" si="100"/>
        <v>1</v>
      </c>
      <c r="Y425" s="146">
        <f t="shared" si="101"/>
        <v>1</v>
      </c>
      <c r="Z425" s="146">
        <f t="shared" si="102"/>
        <v>1</v>
      </c>
      <c r="AA425" s="17">
        <f t="shared" si="103"/>
        <v>1</v>
      </c>
      <c r="AB425" s="91" t="str">
        <f>'REPRODUCTION 3'!M417</f>
        <v>Juin</v>
      </c>
      <c r="AC425" s="91" t="str">
        <f>'RUMINANTS 3'!M417</f>
        <v>Juin</v>
      </c>
      <c r="AD425" s="91" t="str">
        <f>'TOXICOLOGIE 2'!L417</f>
        <v>Juin</v>
      </c>
      <c r="AE425" s="91" t="str">
        <f>'INFECTIEUX 3'!M417</f>
        <v>Juin</v>
      </c>
      <c r="AF425" s="91" t="str">
        <f>'AVIARE 3'!M417</f>
        <v>Juin</v>
      </c>
      <c r="AG425" s="91" t="str">
        <f>'EQUINE 3'!M417</f>
        <v>Juin</v>
      </c>
      <c r="AH425" s="91" t="str">
        <f>'CHIRURGIE 3'!M417</f>
        <v>Juin</v>
      </c>
      <c r="AI425" s="91" t="str">
        <f>'LEGISLATION 2'!L417</f>
        <v>Juin</v>
      </c>
      <c r="AJ425" s="91" t="str">
        <f>'HIDAOA 3'!M417</f>
        <v>Juin</v>
      </c>
      <c r="AK425" s="91" t="str">
        <f>'CLINIQUE 3'!T417</f>
        <v>Juin</v>
      </c>
    </row>
    <row r="426" spans="1:37">
      <c r="A426" s="146">
        <v>411</v>
      </c>
      <c r="B426" s="113" t="s">
        <v>2868</v>
      </c>
      <c r="C426" s="113" t="s">
        <v>2869</v>
      </c>
      <c r="D426" s="163">
        <f>'REPRODUCTION 3'!G418</f>
        <v>18</v>
      </c>
      <c r="E426" s="163">
        <f>'RUMINANTS 3'!G418</f>
        <v>11.25</v>
      </c>
      <c r="F426" s="163">
        <f>'TOXICOLOGIE 2'!F418</f>
        <v>0</v>
      </c>
      <c r="G426" s="163">
        <f>'INFECTIEUX 3'!G418</f>
        <v>6.75</v>
      </c>
      <c r="H426" s="163">
        <f>'AVIARE 3'!G418</f>
        <v>15</v>
      </c>
      <c r="I426" s="163">
        <f>'EQUINE 3'!G418</f>
        <v>15</v>
      </c>
      <c r="J426" s="163">
        <f>'CHIRURGIE 3'!G418</f>
        <v>22.5</v>
      </c>
      <c r="K426" s="163">
        <f>'LEGISLATION 2'!F418</f>
        <v>32</v>
      </c>
      <c r="L426" s="163">
        <f>'HIDAOA 3'!G418</f>
        <v>19.5</v>
      </c>
      <c r="M426" s="163">
        <f>'CLINIQUE 3'!N418</f>
        <v>0</v>
      </c>
      <c r="N426" s="148">
        <f t="shared" si="90"/>
        <v>140</v>
      </c>
      <c r="O426" s="148">
        <f t="shared" si="91"/>
        <v>5</v>
      </c>
      <c r="P426" s="146" t="str">
        <f t="shared" si="92"/>
        <v>ajournee</v>
      </c>
      <c r="Q426" s="146" t="str">
        <f t="shared" si="93"/>
        <v>juin</v>
      </c>
      <c r="R426" s="146">
        <f t="shared" si="94"/>
        <v>0</v>
      </c>
      <c r="S426" s="146">
        <f t="shared" si="95"/>
        <v>1</v>
      </c>
      <c r="T426" s="146">
        <f t="shared" si="96"/>
        <v>1</v>
      </c>
      <c r="U426" s="146">
        <f t="shared" si="97"/>
        <v>1</v>
      </c>
      <c r="V426" s="146">
        <f t="shared" si="98"/>
        <v>0</v>
      </c>
      <c r="W426" s="146">
        <f t="shared" si="99"/>
        <v>0</v>
      </c>
      <c r="X426" s="146">
        <f t="shared" si="100"/>
        <v>0</v>
      </c>
      <c r="Y426" s="146">
        <f t="shared" si="101"/>
        <v>0</v>
      </c>
      <c r="Z426" s="146">
        <f t="shared" si="102"/>
        <v>0</v>
      </c>
      <c r="AA426" s="17">
        <f t="shared" si="103"/>
        <v>1</v>
      </c>
      <c r="AB426" s="91" t="str">
        <f>'REPRODUCTION 3'!M418</f>
        <v>Juin</v>
      </c>
      <c r="AC426" s="91" t="str">
        <f>'RUMINANTS 3'!M418</f>
        <v>Juin</v>
      </c>
      <c r="AD426" s="91" t="str">
        <f>'TOXICOLOGIE 2'!L418</f>
        <v>Juin</v>
      </c>
      <c r="AE426" s="91" t="str">
        <f>'INFECTIEUX 3'!M418</f>
        <v>Juin</v>
      </c>
      <c r="AF426" s="91" t="str">
        <f>'AVIARE 3'!M418</f>
        <v>Juin</v>
      </c>
      <c r="AG426" s="91" t="str">
        <f>'EQUINE 3'!M418</f>
        <v>Juin</v>
      </c>
      <c r="AH426" s="91" t="str">
        <f>'CHIRURGIE 3'!M418</f>
        <v>Juin</v>
      </c>
      <c r="AI426" s="91" t="str">
        <f>'LEGISLATION 2'!L418</f>
        <v>Juin</v>
      </c>
      <c r="AJ426" s="91" t="str">
        <f>'HIDAOA 3'!M418</f>
        <v>Juin</v>
      </c>
      <c r="AK426" s="91" t="str">
        <f>'CLINIQUE 3'!T418</f>
        <v>Juin</v>
      </c>
    </row>
    <row r="427" spans="1:37">
      <c r="A427" s="146">
        <v>412</v>
      </c>
      <c r="B427" s="113" t="s">
        <v>2241</v>
      </c>
      <c r="C427" s="113" t="s">
        <v>2509</v>
      </c>
      <c r="D427" s="163">
        <f>'REPRODUCTION 3'!G419</f>
        <v>21</v>
      </c>
      <c r="E427" s="163">
        <f>'RUMINANTS 3'!G419</f>
        <v>16.5</v>
      </c>
      <c r="F427" s="163">
        <f>'TOXICOLOGIE 2'!F419</f>
        <v>0</v>
      </c>
      <c r="G427" s="163">
        <f>'INFECTIEUX 3'!G419</f>
        <v>12.75</v>
      </c>
      <c r="H427" s="163">
        <f>'AVIARE 3'!G419</f>
        <v>20.25</v>
      </c>
      <c r="I427" s="163">
        <f>'EQUINE 3'!G419</f>
        <v>21</v>
      </c>
      <c r="J427" s="163">
        <f>'CHIRURGIE 3'!G419</f>
        <v>22.5</v>
      </c>
      <c r="K427" s="163">
        <f>'LEGISLATION 2'!F419</f>
        <v>10</v>
      </c>
      <c r="L427" s="163">
        <f>'HIDAOA 3'!G419</f>
        <v>21.75</v>
      </c>
      <c r="M427" s="163">
        <f>'CLINIQUE 3'!N419</f>
        <v>0</v>
      </c>
      <c r="N427" s="148">
        <f t="shared" si="90"/>
        <v>145.75</v>
      </c>
      <c r="O427" s="148">
        <f t="shared" si="91"/>
        <v>5.2053571428571432</v>
      </c>
      <c r="P427" s="146" t="str">
        <f t="shared" si="92"/>
        <v>ajournee</v>
      </c>
      <c r="Q427" s="146" t="str">
        <f t="shared" si="93"/>
        <v>juin</v>
      </c>
      <c r="R427" s="146">
        <f t="shared" si="94"/>
        <v>0</v>
      </c>
      <c r="S427" s="146">
        <f t="shared" si="95"/>
        <v>0</v>
      </c>
      <c r="T427" s="146">
        <f t="shared" si="96"/>
        <v>1</v>
      </c>
      <c r="U427" s="146">
        <f t="shared" si="97"/>
        <v>1</v>
      </c>
      <c r="V427" s="146">
        <f t="shared" si="98"/>
        <v>0</v>
      </c>
      <c r="W427" s="146">
        <f t="shared" si="99"/>
        <v>0</v>
      </c>
      <c r="X427" s="146">
        <f t="shared" si="100"/>
        <v>0</v>
      </c>
      <c r="Y427" s="146">
        <f t="shared" si="101"/>
        <v>0</v>
      </c>
      <c r="Z427" s="146">
        <f t="shared" si="102"/>
        <v>0</v>
      </c>
      <c r="AA427" s="17">
        <f t="shared" si="103"/>
        <v>1</v>
      </c>
      <c r="AB427" s="91" t="str">
        <f>'REPRODUCTION 3'!M419</f>
        <v>Juin</v>
      </c>
      <c r="AC427" s="91" t="str">
        <f>'RUMINANTS 3'!M419</f>
        <v>Juin</v>
      </c>
      <c r="AD427" s="91" t="str">
        <f>'TOXICOLOGIE 2'!L419</f>
        <v>Juin</v>
      </c>
      <c r="AE427" s="91" t="str">
        <f>'INFECTIEUX 3'!M419</f>
        <v>Juin</v>
      </c>
      <c r="AF427" s="91" t="str">
        <f>'AVIARE 3'!M419</f>
        <v>Juin</v>
      </c>
      <c r="AG427" s="91" t="str">
        <f>'EQUINE 3'!M419</f>
        <v>Juin</v>
      </c>
      <c r="AH427" s="91" t="str">
        <f>'CHIRURGIE 3'!M419</f>
        <v>Juin</v>
      </c>
      <c r="AI427" s="91" t="str">
        <f>'LEGISLATION 2'!L419</f>
        <v>Juin</v>
      </c>
      <c r="AJ427" s="91" t="str">
        <f>'HIDAOA 3'!M419</f>
        <v>Juin</v>
      </c>
      <c r="AK427" s="91" t="str">
        <f>'CLINIQUE 3'!T419</f>
        <v>Juin</v>
      </c>
    </row>
    <row r="428" spans="1:37">
      <c r="A428" s="146">
        <v>413</v>
      </c>
      <c r="B428" s="113" t="s">
        <v>2245</v>
      </c>
      <c r="C428" s="113" t="s">
        <v>2870</v>
      </c>
      <c r="D428" s="163">
        <f>'REPRODUCTION 3'!G420</f>
        <v>12</v>
      </c>
      <c r="E428" s="163">
        <f>'RUMINANTS 3'!G420</f>
        <v>5.25</v>
      </c>
      <c r="F428" s="163">
        <f>'TOXICOLOGIE 2'!F420</f>
        <v>0</v>
      </c>
      <c r="G428" s="163">
        <f>'INFECTIEUX 3'!G420</f>
        <v>1.875</v>
      </c>
      <c r="H428" s="163">
        <f>'AVIARE 3'!G420</f>
        <v>14.25</v>
      </c>
      <c r="I428" s="163">
        <f>'EQUINE 3'!G420</f>
        <v>6.75</v>
      </c>
      <c r="J428" s="163">
        <f>'CHIRURGIE 3'!G420</f>
        <v>10.5</v>
      </c>
      <c r="K428" s="163">
        <f>'LEGISLATION 2'!F420</f>
        <v>18</v>
      </c>
      <c r="L428" s="163">
        <f>'HIDAOA 3'!G420</f>
        <v>13.5</v>
      </c>
      <c r="M428" s="163">
        <f>'CLINIQUE 3'!N420</f>
        <v>0</v>
      </c>
      <c r="N428" s="148">
        <f t="shared" si="90"/>
        <v>82.125</v>
      </c>
      <c r="O428" s="148">
        <f t="shared" si="91"/>
        <v>2.9330357142857144</v>
      </c>
      <c r="P428" s="146" t="str">
        <f t="shared" si="92"/>
        <v>ajournee</v>
      </c>
      <c r="Q428" s="146" t="str">
        <f t="shared" si="93"/>
        <v>juin</v>
      </c>
      <c r="R428" s="146">
        <f t="shared" si="94"/>
        <v>1</v>
      </c>
      <c r="S428" s="146">
        <f t="shared" si="95"/>
        <v>1</v>
      </c>
      <c r="T428" s="146">
        <f t="shared" si="96"/>
        <v>1</v>
      </c>
      <c r="U428" s="146">
        <f t="shared" si="97"/>
        <v>1</v>
      </c>
      <c r="V428" s="146">
        <f t="shared" si="98"/>
        <v>1</v>
      </c>
      <c r="W428" s="146">
        <f t="shared" si="99"/>
        <v>1</v>
      </c>
      <c r="X428" s="146">
        <f t="shared" si="100"/>
        <v>1</v>
      </c>
      <c r="Y428" s="146">
        <f t="shared" si="101"/>
        <v>0</v>
      </c>
      <c r="Z428" s="146">
        <f t="shared" si="102"/>
        <v>1</v>
      </c>
      <c r="AA428" s="17">
        <f t="shared" si="103"/>
        <v>1</v>
      </c>
      <c r="AB428" s="91" t="str">
        <f>'REPRODUCTION 3'!M420</f>
        <v>Juin</v>
      </c>
      <c r="AC428" s="91" t="str">
        <f>'RUMINANTS 3'!M420</f>
        <v>Juin</v>
      </c>
      <c r="AD428" s="91" t="str">
        <f>'TOXICOLOGIE 2'!L420</f>
        <v>Juin</v>
      </c>
      <c r="AE428" s="91" t="str">
        <f>'INFECTIEUX 3'!M420</f>
        <v>Juin</v>
      </c>
      <c r="AF428" s="91" t="str">
        <f>'AVIARE 3'!M420</f>
        <v>Juin</v>
      </c>
      <c r="AG428" s="91" t="str">
        <f>'EQUINE 3'!M420</f>
        <v>Juin</v>
      </c>
      <c r="AH428" s="91" t="str">
        <f>'CHIRURGIE 3'!M420</f>
        <v>Juin</v>
      </c>
      <c r="AI428" s="91" t="str">
        <f>'LEGISLATION 2'!L420</f>
        <v>Juin</v>
      </c>
      <c r="AJ428" s="91" t="str">
        <f>'HIDAOA 3'!M420</f>
        <v>Juin</v>
      </c>
      <c r="AK428" s="91" t="str">
        <f>'CLINIQUE 3'!T420</f>
        <v>Juin</v>
      </c>
    </row>
    <row r="429" spans="1:37">
      <c r="A429" s="146">
        <v>414</v>
      </c>
      <c r="B429" s="113" t="s">
        <v>339</v>
      </c>
      <c r="C429" s="113" t="s">
        <v>2871</v>
      </c>
      <c r="D429" s="163">
        <f>'REPRODUCTION 3'!G421</f>
        <v>13.5</v>
      </c>
      <c r="E429" s="163">
        <f>'RUMINANTS 3'!G421</f>
        <v>5.25</v>
      </c>
      <c r="F429" s="163">
        <f>'TOXICOLOGIE 2'!F421</f>
        <v>0</v>
      </c>
      <c r="G429" s="163">
        <f>'INFECTIEUX 3'!G421</f>
        <v>3</v>
      </c>
      <c r="H429" s="163">
        <f>'AVIARE 3'!G421</f>
        <v>16.5</v>
      </c>
      <c r="I429" s="163">
        <f>'EQUINE 3'!G421</f>
        <v>15</v>
      </c>
      <c r="J429" s="163">
        <f>'CHIRURGIE 3'!G421</f>
        <v>21</v>
      </c>
      <c r="K429" s="163">
        <f>'LEGISLATION 2'!F421</f>
        <v>20</v>
      </c>
      <c r="L429" s="163">
        <f>'HIDAOA 3'!G421</f>
        <v>21</v>
      </c>
      <c r="M429" s="163">
        <f>'CLINIQUE 3'!N421</f>
        <v>0</v>
      </c>
      <c r="N429" s="148">
        <f t="shared" si="90"/>
        <v>115.25</v>
      </c>
      <c r="O429" s="148">
        <f t="shared" si="91"/>
        <v>4.1160714285714288</v>
      </c>
      <c r="P429" s="146" t="str">
        <f t="shared" si="92"/>
        <v>ajournee</v>
      </c>
      <c r="Q429" s="146" t="str">
        <f t="shared" si="93"/>
        <v>juin</v>
      </c>
      <c r="R429" s="146">
        <f t="shared" si="94"/>
        <v>1</v>
      </c>
      <c r="S429" s="146">
        <f t="shared" si="95"/>
        <v>1</v>
      </c>
      <c r="T429" s="146">
        <f t="shared" si="96"/>
        <v>1</v>
      </c>
      <c r="U429" s="146">
        <f t="shared" si="97"/>
        <v>1</v>
      </c>
      <c r="V429" s="146">
        <f t="shared" si="98"/>
        <v>0</v>
      </c>
      <c r="W429" s="146">
        <f t="shared" si="99"/>
        <v>0</v>
      </c>
      <c r="X429" s="146">
        <f t="shared" si="100"/>
        <v>0</v>
      </c>
      <c r="Y429" s="146">
        <f t="shared" si="101"/>
        <v>0</v>
      </c>
      <c r="Z429" s="146">
        <f t="shared" si="102"/>
        <v>0</v>
      </c>
      <c r="AA429" s="17">
        <f t="shared" si="103"/>
        <v>1</v>
      </c>
      <c r="AB429" s="91" t="str">
        <f>'REPRODUCTION 3'!M421</f>
        <v>Juin</v>
      </c>
      <c r="AC429" s="91" t="str">
        <f>'RUMINANTS 3'!M421</f>
        <v>Juin</v>
      </c>
      <c r="AD429" s="91" t="str">
        <f>'TOXICOLOGIE 2'!L421</f>
        <v>Juin</v>
      </c>
      <c r="AE429" s="91" t="str">
        <f>'INFECTIEUX 3'!M421</f>
        <v>Juin</v>
      </c>
      <c r="AF429" s="91" t="str">
        <f>'AVIARE 3'!M421</f>
        <v>Juin</v>
      </c>
      <c r="AG429" s="91" t="str">
        <f>'EQUINE 3'!M421</f>
        <v>Juin</v>
      </c>
      <c r="AH429" s="91" t="str">
        <f>'CHIRURGIE 3'!M421</f>
        <v>Juin</v>
      </c>
      <c r="AI429" s="91" t="str">
        <f>'LEGISLATION 2'!L421</f>
        <v>Juin</v>
      </c>
      <c r="AJ429" s="91" t="str">
        <f>'HIDAOA 3'!M421</f>
        <v>Juin</v>
      </c>
      <c r="AK429" s="91" t="str">
        <f>'CLINIQUE 3'!T421</f>
        <v>Juin</v>
      </c>
    </row>
    <row r="430" spans="1:37">
      <c r="A430" s="146">
        <v>415</v>
      </c>
      <c r="B430" s="113" t="s">
        <v>2872</v>
      </c>
      <c r="C430" s="113" t="s">
        <v>2873</v>
      </c>
      <c r="D430" s="163">
        <f>'REPRODUCTION 3'!G422</f>
        <v>15</v>
      </c>
      <c r="E430" s="163">
        <f>'RUMINANTS 3'!G422</f>
        <v>9</v>
      </c>
      <c r="F430" s="163">
        <f>'TOXICOLOGIE 2'!F422</f>
        <v>0</v>
      </c>
      <c r="G430" s="163">
        <f>'INFECTIEUX 3'!G422</f>
        <v>5.25</v>
      </c>
      <c r="H430" s="163">
        <f>'AVIARE 3'!G422</f>
        <v>15.75</v>
      </c>
      <c r="I430" s="163">
        <f>'EQUINE 3'!G422</f>
        <v>15</v>
      </c>
      <c r="J430" s="163">
        <f>'CHIRURGIE 3'!G422</f>
        <v>16.5</v>
      </c>
      <c r="K430" s="163">
        <f>'LEGISLATION 2'!F422</f>
        <v>28</v>
      </c>
      <c r="L430" s="163">
        <f>'HIDAOA 3'!G422</f>
        <v>18</v>
      </c>
      <c r="M430" s="163">
        <f>'CLINIQUE 3'!N422</f>
        <v>0</v>
      </c>
      <c r="N430" s="148">
        <f t="shared" si="90"/>
        <v>122.5</v>
      </c>
      <c r="O430" s="148">
        <f t="shared" si="91"/>
        <v>4.375</v>
      </c>
      <c r="P430" s="146" t="str">
        <f t="shared" si="92"/>
        <v>ajournee</v>
      </c>
      <c r="Q430" s="146" t="str">
        <f t="shared" si="93"/>
        <v>juin</v>
      </c>
      <c r="R430" s="146">
        <f t="shared" si="94"/>
        <v>0</v>
      </c>
      <c r="S430" s="146">
        <f t="shared" si="95"/>
        <v>1</v>
      </c>
      <c r="T430" s="146">
        <f t="shared" si="96"/>
        <v>1</v>
      </c>
      <c r="U430" s="146">
        <f t="shared" si="97"/>
        <v>1</v>
      </c>
      <c r="V430" s="146">
        <f t="shared" si="98"/>
        <v>0</v>
      </c>
      <c r="W430" s="146">
        <f t="shared" si="99"/>
        <v>0</v>
      </c>
      <c r="X430" s="146">
        <f t="shared" si="100"/>
        <v>0</v>
      </c>
      <c r="Y430" s="146">
        <f t="shared" si="101"/>
        <v>0</v>
      </c>
      <c r="Z430" s="146">
        <f t="shared" si="102"/>
        <v>0</v>
      </c>
      <c r="AA430" s="17">
        <f t="shared" si="103"/>
        <v>1</v>
      </c>
      <c r="AB430" s="91" t="str">
        <f>'REPRODUCTION 3'!M422</f>
        <v>Juin</v>
      </c>
      <c r="AC430" s="91" t="str">
        <f>'RUMINANTS 3'!M422</f>
        <v>Juin</v>
      </c>
      <c r="AD430" s="91" t="str">
        <f>'TOXICOLOGIE 2'!L422</f>
        <v>Juin</v>
      </c>
      <c r="AE430" s="91" t="str">
        <f>'INFECTIEUX 3'!M422</f>
        <v>Juin</v>
      </c>
      <c r="AF430" s="91" t="str">
        <f>'AVIARE 3'!M422</f>
        <v>Juin</v>
      </c>
      <c r="AG430" s="91" t="str">
        <f>'EQUINE 3'!M422</f>
        <v>Juin</v>
      </c>
      <c r="AH430" s="91" t="str">
        <f>'CHIRURGIE 3'!M422</f>
        <v>Juin</v>
      </c>
      <c r="AI430" s="91" t="str">
        <f>'LEGISLATION 2'!L422</f>
        <v>Juin</v>
      </c>
      <c r="AJ430" s="91" t="str">
        <f>'HIDAOA 3'!M422</f>
        <v>Juin</v>
      </c>
      <c r="AK430" s="91" t="str">
        <f>'CLINIQUE 3'!T422</f>
        <v>Juin</v>
      </c>
    </row>
    <row r="431" spans="1:37">
      <c r="A431" s="146">
        <v>416</v>
      </c>
      <c r="B431" s="113" t="s">
        <v>2258</v>
      </c>
      <c r="C431" s="113" t="s">
        <v>2540</v>
      </c>
      <c r="D431" s="163">
        <f>'REPRODUCTION 3'!G423</f>
        <v>15</v>
      </c>
      <c r="E431" s="163">
        <f>'RUMINANTS 3'!G423</f>
        <v>6</v>
      </c>
      <c r="F431" s="163">
        <f>'TOXICOLOGIE 2'!F423</f>
        <v>0</v>
      </c>
      <c r="G431" s="163">
        <f>'INFECTIEUX 3'!G423</f>
        <v>6</v>
      </c>
      <c r="H431" s="163">
        <f>'AVIARE 3'!G423</f>
        <v>20.25</v>
      </c>
      <c r="I431" s="163">
        <f>'EQUINE 3'!G423</f>
        <v>15.75</v>
      </c>
      <c r="J431" s="163">
        <f>'CHIRURGIE 3'!G423</f>
        <v>19.5</v>
      </c>
      <c r="K431" s="163">
        <f>'LEGISLATION 2'!F423</f>
        <v>28</v>
      </c>
      <c r="L431" s="163">
        <f>'HIDAOA 3'!G423</f>
        <v>25.5</v>
      </c>
      <c r="M431" s="163">
        <f>'CLINIQUE 3'!N423</f>
        <v>0</v>
      </c>
      <c r="N431" s="148">
        <f t="shared" si="90"/>
        <v>136</v>
      </c>
      <c r="O431" s="148">
        <f t="shared" si="91"/>
        <v>4.8571428571428568</v>
      </c>
      <c r="P431" s="146" t="str">
        <f t="shared" si="92"/>
        <v>ajournee</v>
      </c>
      <c r="Q431" s="146" t="str">
        <f t="shared" si="93"/>
        <v>juin</v>
      </c>
      <c r="R431" s="146">
        <f t="shared" si="94"/>
        <v>0</v>
      </c>
      <c r="S431" s="146">
        <f t="shared" si="95"/>
        <v>1</v>
      </c>
      <c r="T431" s="146">
        <f t="shared" si="96"/>
        <v>1</v>
      </c>
      <c r="U431" s="146">
        <f t="shared" si="97"/>
        <v>1</v>
      </c>
      <c r="V431" s="146">
        <f t="shared" si="98"/>
        <v>0</v>
      </c>
      <c r="W431" s="146">
        <f t="shared" si="99"/>
        <v>0</v>
      </c>
      <c r="X431" s="146">
        <f t="shared" si="100"/>
        <v>0</v>
      </c>
      <c r="Y431" s="146">
        <f t="shared" si="101"/>
        <v>0</v>
      </c>
      <c r="Z431" s="146">
        <f t="shared" si="102"/>
        <v>0</v>
      </c>
      <c r="AA431" s="17">
        <f t="shared" si="103"/>
        <v>1</v>
      </c>
      <c r="AB431" s="91" t="str">
        <f>'REPRODUCTION 3'!M423</f>
        <v>Juin</v>
      </c>
      <c r="AC431" s="91" t="str">
        <f>'RUMINANTS 3'!M423</f>
        <v>Juin</v>
      </c>
      <c r="AD431" s="91" t="str">
        <f>'TOXICOLOGIE 2'!L423</f>
        <v>Juin</v>
      </c>
      <c r="AE431" s="91" t="str">
        <f>'INFECTIEUX 3'!M423</f>
        <v>Juin</v>
      </c>
      <c r="AF431" s="91" t="str">
        <f>'AVIARE 3'!M423</f>
        <v>Juin</v>
      </c>
      <c r="AG431" s="91" t="str">
        <f>'EQUINE 3'!M423</f>
        <v>Juin</v>
      </c>
      <c r="AH431" s="91" t="str">
        <f>'CHIRURGIE 3'!M423</f>
        <v>Juin</v>
      </c>
      <c r="AI431" s="91" t="str">
        <f>'LEGISLATION 2'!L423</f>
        <v>Juin</v>
      </c>
      <c r="AJ431" s="91" t="str">
        <f>'HIDAOA 3'!M423</f>
        <v>Juin</v>
      </c>
      <c r="AK431" s="91" t="str">
        <f>'CLINIQUE 3'!T423</f>
        <v>Juin</v>
      </c>
    </row>
    <row r="432" spans="1:37">
      <c r="A432" s="146">
        <v>417</v>
      </c>
      <c r="B432" s="113" t="s">
        <v>341</v>
      </c>
      <c r="C432" s="113" t="s">
        <v>254</v>
      </c>
      <c r="D432" s="163">
        <f>'REPRODUCTION 3'!G424</f>
        <v>0</v>
      </c>
      <c r="E432" s="163">
        <f>'RUMINANTS 3'!G424</f>
        <v>33</v>
      </c>
      <c r="F432" s="163">
        <f>'TOXICOLOGIE 2'!F424</f>
        <v>23</v>
      </c>
      <c r="G432" s="163">
        <f>'INFECTIEUX 3'!G424</f>
        <v>0.375</v>
      </c>
      <c r="H432" s="163">
        <f>'AVIARE 3'!G424</f>
        <v>30.75</v>
      </c>
      <c r="I432" s="163">
        <f>'EQUINE 3'!G424</f>
        <v>0.75</v>
      </c>
      <c r="J432" s="163">
        <f>'CHIRURGIE 3'!G424</f>
        <v>0</v>
      </c>
      <c r="K432" s="163">
        <f>'LEGISLATION 2'!F424</f>
        <v>20</v>
      </c>
      <c r="L432" s="163">
        <f>'HIDAOA 3'!G424</f>
        <v>4.125</v>
      </c>
      <c r="M432" s="163">
        <f>'CLINIQUE 3'!N424</f>
        <v>36</v>
      </c>
      <c r="N432" s="148">
        <f t="shared" si="90"/>
        <v>148</v>
      </c>
      <c r="O432" s="148">
        <f t="shared" si="91"/>
        <v>5.2857142857142856</v>
      </c>
      <c r="P432" s="146" t="str">
        <f t="shared" si="92"/>
        <v>ajournee</v>
      </c>
      <c r="Q432" s="146" t="str">
        <f t="shared" si="93"/>
        <v>juin</v>
      </c>
      <c r="R432" s="146">
        <f t="shared" si="94"/>
        <v>1</v>
      </c>
      <c r="S432" s="146">
        <f t="shared" si="95"/>
        <v>0</v>
      </c>
      <c r="T432" s="146">
        <f t="shared" si="96"/>
        <v>0</v>
      </c>
      <c r="U432" s="146">
        <f t="shared" si="97"/>
        <v>1</v>
      </c>
      <c r="V432" s="146">
        <f t="shared" si="98"/>
        <v>0</v>
      </c>
      <c r="W432" s="146">
        <f t="shared" si="99"/>
        <v>1</v>
      </c>
      <c r="X432" s="146">
        <f t="shared" si="100"/>
        <v>1</v>
      </c>
      <c r="Y432" s="146">
        <f t="shared" si="101"/>
        <v>0</v>
      </c>
      <c r="Z432" s="146">
        <f t="shared" si="102"/>
        <v>1</v>
      </c>
      <c r="AA432" s="17">
        <f t="shared" si="103"/>
        <v>0</v>
      </c>
      <c r="AB432" s="91" t="str">
        <f>'REPRODUCTION 3'!M424</f>
        <v>Juin</v>
      </c>
      <c r="AC432" s="91" t="str">
        <f>'RUMINANTS 3'!M424</f>
        <v>Juin</v>
      </c>
      <c r="AD432" s="91" t="str">
        <f>'TOXICOLOGIE 2'!L424</f>
        <v>Juin</v>
      </c>
      <c r="AE432" s="91" t="str">
        <f>'INFECTIEUX 3'!M424</f>
        <v>Juin</v>
      </c>
      <c r="AF432" s="91" t="str">
        <f>'AVIARE 3'!M424</f>
        <v>Juin</v>
      </c>
      <c r="AG432" s="91" t="str">
        <f>'EQUINE 3'!M424</f>
        <v>Juin</v>
      </c>
      <c r="AH432" s="91" t="str">
        <f>'CHIRURGIE 3'!M424</f>
        <v>Juin</v>
      </c>
      <c r="AI432" s="91" t="str">
        <f>'LEGISLATION 2'!L424</f>
        <v>Juin</v>
      </c>
      <c r="AJ432" s="91" t="str">
        <f>'HIDAOA 3'!M424</f>
        <v>Juin</v>
      </c>
      <c r="AK432" s="91" t="str">
        <f>'CLINIQUE 3'!T424</f>
        <v>Juin</v>
      </c>
    </row>
    <row r="433" spans="1:37">
      <c r="A433" s="146">
        <v>418</v>
      </c>
      <c r="B433" s="113" t="s">
        <v>2874</v>
      </c>
      <c r="C433" s="113" t="s">
        <v>2875</v>
      </c>
      <c r="D433" s="163">
        <f>'REPRODUCTION 3'!G425</f>
        <v>0</v>
      </c>
      <c r="E433" s="163">
        <f>'RUMINANTS 3'!G425</f>
        <v>1.4999999999999999E-2</v>
      </c>
      <c r="F433" s="163">
        <f>'TOXICOLOGIE 2'!F425</f>
        <v>0</v>
      </c>
      <c r="G433" s="163">
        <f>'INFECTIEUX 3'!G425</f>
        <v>0.375</v>
      </c>
      <c r="H433" s="163">
        <f>'AVIARE 3'!G425</f>
        <v>12.75</v>
      </c>
      <c r="I433" s="163">
        <f>'EQUINE 3'!G425</f>
        <v>6.75</v>
      </c>
      <c r="J433" s="163">
        <f>'CHIRURGIE 3'!G425</f>
        <v>15</v>
      </c>
      <c r="K433" s="163">
        <f>'LEGISLATION 2'!F425</f>
        <v>2</v>
      </c>
      <c r="L433" s="163">
        <f>'HIDAOA 3'!G425</f>
        <v>3.75</v>
      </c>
      <c r="M433" s="163">
        <f>'CLINIQUE 3'!N425</f>
        <v>0</v>
      </c>
      <c r="N433" s="148">
        <f t="shared" si="90"/>
        <v>40.64</v>
      </c>
      <c r="O433" s="148">
        <f t="shared" si="91"/>
        <v>1.4514285714285715</v>
      </c>
      <c r="P433" s="146" t="str">
        <f t="shared" si="92"/>
        <v>ajournee</v>
      </c>
      <c r="Q433" s="146" t="str">
        <f t="shared" si="93"/>
        <v>juin</v>
      </c>
      <c r="R433" s="146">
        <f t="shared" si="94"/>
        <v>1</v>
      </c>
      <c r="S433" s="146">
        <f t="shared" si="95"/>
        <v>1</v>
      </c>
      <c r="T433" s="146">
        <f t="shared" si="96"/>
        <v>1</v>
      </c>
      <c r="U433" s="146">
        <f t="shared" si="97"/>
        <v>1</v>
      </c>
      <c r="V433" s="146">
        <f t="shared" si="98"/>
        <v>1</v>
      </c>
      <c r="W433" s="146">
        <f t="shared" si="99"/>
        <v>1</v>
      </c>
      <c r="X433" s="146">
        <f t="shared" si="100"/>
        <v>0</v>
      </c>
      <c r="Y433" s="146">
        <f t="shared" si="101"/>
        <v>1</v>
      </c>
      <c r="Z433" s="146">
        <f t="shared" si="102"/>
        <v>1</v>
      </c>
      <c r="AA433" s="17">
        <f t="shared" si="103"/>
        <v>1</v>
      </c>
      <c r="AB433" s="91" t="str">
        <f>'REPRODUCTION 3'!M425</f>
        <v>Juin</v>
      </c>
      <c r="AC433" s="91" t="str">
        <f>'RUMINANTS 3'!M425</f>
        <v>Juin</v>
      </c>
      <c r="AD433" s="91" t="str">
        <f>'TOXICOLOGIE 2'!L425</f>
        <v>Juin</v>
      </c>
      <c r="AE433" s="91" t="str">
        <f>'INFECTIEUX 3'!M425</f>
        <v>Juin</v>
      </c>
      <c r="AF433" s="91" t="str">
        <f>'AVIARE 3'!M425</f>
        <v>Juin</v>
      </c>
      <c r="AG433" s="91" t="str">
        <f>'EQUINE 3'!M425</f>
        <v>Juin</v>
      </c>
      <c r="AH433" s="91" t="str">
        <f>'CHIRURGIE 3'!M425</f>
        <v>Juin</v>
      </c>
      <c r="AI433" s="91" t="str">
        <f>'LEGISLATION 2'!L425</f>
        <v>Juin</v>
      </c>
      <c r="AJ433" s="91" t="str">
        <f>'HIDAOA 3'!M425</f>
        <v>Juin</v>
      </c>
      <c r="AK433" s="91" t="str">
        <f>'CLINIQUE 3'!T425</f>
        <v>Juin</v>
      </c>
    </row>
    <row r="434" spans="1:37">
      <c r="A434" s="146">
        <v>419</v>
      </c>
      <c r="B434" s="113" t="s">
        <v>2876</v>
      </c>
      <c r="C434" s="113" t="s">
        <v>2877</v>
      </c>
      <c r="D434" s="163">
        <f>'REPRODUCTION 3'!G426</f>
        <v>15.75</v>
      </c>
      <c r="E434" s="163">
        <f>'RUMINANTS 3'!G426</f>
        <v>15</v>
      </c>
      <c r="F434" s="163">
        <f>'TOXICOLOGIE 2'!F426</f>
        <v>0</v>
      </c>
      <c r="G434" s="163">
        <f>'INFECTIEUX 3'!G426</f>
        <v>7.5</v>
      </c>
      <c r="H434" s="163">
        <f>'AVIARE 3'!G426</f>
        <v>19.5</v>
      </c>
      <c r="I434" s="163">
        <f>'EQUINE 3'!G426</f>
        <v>17.25</v>
      </c>
      <c r="J434" s="163">
        <f>'CHIRURGIE 3'!G426</f>
        <v>19.5</v>
      </c>
      <c r="K434" s="163">
        <f>'LEGISLATION 2'!F426</f>
        <v>28</v>
      </c>
      <c r="L434" s="163">
        <f>'HIDAOA 3'!G426</f>
        <v>21.75</v>
      </c>
      <c r="M434" s="163">
        <f>'CLINIQUE 3'!N426</f>
        <v>0</v>
      </c>
      <c r="N434" s="148">
        <f t="shared" si="90"/>
        <v>144.25</v>
      </c>
      <c r="O434" s="148">
        <f t="shared" si="91"/>
        <v>5.1517857142857144</v>
      </c>
      <c r="P434" s="146" t="str">
        <f t="shared" si="92"/>
        <v>ajournee</v>
      </c>
      <c r="Q434" s="146" t="str">
        <f t="shared" si="93"/>
        <v>juin</v>
      </c>
      <c r="R434" s="146">
        <f t="shared" si="94"/>
        <v>0</v>
      </c>
      <c r="S434" s="146">
        <f t="shared" si="95"/>
        <v>0</v>
      </c>
      <c r="T434" s="146">
        <f t="shared" si="96"/>
        <v>1</v>
      </c>
      <c r="U434" s="146">
        <f t="shared" si="97"/>
        <v>1</v>
      </c>
      <c r="V434" s="146">
        <f t="shared" si="98"/>
        <v>0</v>
      </c>
      <c r="W434" s="146">
        <f t="shared" si="99"/>
        <v>0</v>
      </c>
      <c r="X434" s="146">
        <f t="shared" si="100"/>
        <v>0</v>
      </c>
      <c r="Y434" s="146">
        <f t="shared" si="101"/>
        <v>0</v>
      </c>
      <c r="Z434" s="146">
        <f t="shared" si="102"/>
        <v>0</v>
      </c>
      <c r="AA434" s="17">
        <f t="shared" si="103"/>
        <v>1</v>
      </c>
      <c r="AB434" s="91" t="str">
        <f>'REPRODUCTION 3'!M426</f>
        <v>Juin</v>
      </c>
      <c r="AC434" s="91" t="str">
        <f>'RUMINANTS 3'!M426</f>
        <v>Juin</v>
      </c>
      <c r="AD434" s="91" t="str">
        <f>'TOXICOLOGIE 2'!L426</f>
        <v>Juin</v>
      </c>
      <c r="AE434" s="91" t="str">
        <f>'INFECTIEUX 3'!M426</f>
        <v>Juin</v>
      </c>
      <c r="AF434" s="91" t="str">
        <f>'AVIARE 3'!M426</f>
        <v>Juin</v>
      </c>
      <c r="AG434" s="91" t="str">
        <f>'EQUINE 3'!M426</f>
        <v>Juin</v>
      </c>
      <c r="AH434" s="91" t="str">
        <f>'CHIRURGIE 3'!M426</f>
        <v>Juin</v>
      </c>
      <c r="AI434" s="91" t="str">
        <f>'LEGISLATION 2'!L426</f>
        <v>Juin</v>
      </c>
      <c r="AJ434" s="91" t="str">
        <f>'HIDAOA 3'!M426</f>
        <v>Juin</v>
      </c>
      <c r="AK434" s="91" t="str">
        <f>'CLINIQUE 3'!T426</f>
        <v>Juin</v>
      </c>
    </row>
    <row r="435" spans="1:37">
      <c r="A435" s="146">
        <v>420</v>
      </c>
      <c r="B435" s="113" t="s">
        <v>2878</v>
      </c>
      <c r="C435" s="113" t="s">
        <v>2879</v>
      </c>
      <c r="D435" s="163">
        <f>'REPRODUCTION 3'!G427</f>
        <v>12.75</v>
      </c>
      <c r="E435" s="163">
        <f>'RUMINANTS 3'!G427</f>
        <v>12.75</v>
      </c>
      <c r="F435" s="163">
        <f>'TOXICOLOGIE 2'!F427</f>
        <v>0</v>
      </c>
      <c r="G435" s="163">
        <f>'INFECTIEUX 3'!G427</f>
        <v>9.75</v>
      </c>
      <c r="H435" s="163">
        <f>'AVIARE 3'!G427</f>
        <v>17.25</v>
      </c>
      <c r="I435" s="163">
        <f>'EQUINE 3'!G427</f>
        <v>9.75</v>
      </c>
      <c r="J435" s="163">
        <f>'CHIRURGIE 3'!G427</f>
        <v>19.5</v>
      </c>
      <c r="K435" s="163">
        <f>'LEGISLATION 2'!F427</f>
        <v>18</v>
      </c>
      <c r="L435" s="163">
        <f>'HIDAOA 3'!G427</f>
        <v>9.75</v>
      </c>
      <c r="M435" s="163">
        <f>'CLINIQUE 3'!N427</f>
        <v>0</v>
      </c>
      <c r="N435" s="148">
        <f t="shared" si="90"/>
        <v>109.5</v>
      </c>
      <c r="O435" s="148">
        <f t="shared" si="91"/>
        <v>3.9107142857142856</v>
      </c>
      <c r="P435" s="146" t="str">
        <f t="shared" si="92"/>
        <v>ajournee</v>
      </c>
      <c r="Q435" s="146" t="str">
        <f t="shared" si="93"/>
        <v>juin</v>
      </c>
      <c r="R435" s="146">
        <f t="shared" si="94"/>
        <v>1</v>
      </c>
      <c r="S435" s="146">
        <f t="shared" si="95"/>
        <v>1</v>
      </c>
      <c r="T435" s="146">
        <f t="shared" si="96"/>
        <v>1</v>
      </c>
      <c r="U435" s="146">
        <f t="shared" si="97"/>
        <v>1</v>
      </c>
      <c r="V435" s="146">
        <f t="shared" si="98"/>
        <v>0</v>
      </c>
      <c r="W435" s="146">
        <f t="shared" si="99"/>
        <v>1</v>
      </c>
      <c r="X435" s="146">
        <f t="shared" si="100"/>
        <v>0</v>
      </c>
      <c r="Y435" s="146">
        <f t="shared" si="101"/>
        <v>0</v>
      </c>
      <c r="Z435" s="146">
        <f t="shared" si="102"/>
        <v>1</v>
      </c>
      <c r="AA435" s="17">
        <f t="shared" si="103"/>
        <v>1</v>
      </c>
      <c r="AB435" s="91" t="str">
        <f>'REPRODUCTION 3'!M427</f>
        <v>Juin</v>
      </c>
      <c r="AC435" s="91" t="str">
        <f>'RUMINANTS 3'!M427</f>
        <v>Juin</v>
      </c>
      <c r="AD435" s="91" t="str">
        <f>'TOXICOLOGIE 2'!L427</f>
        <v>Juin</v>
      </c>
      <c r="AE435" s="91" t="str">
        <f>'INFECTIEUX 3'!M427</f>
        <v>Juin</v>
      </c>
      <c r="AF435" s="91" t="str">
        <f>'AVIARE 3'!M427</f>
        <v>Juin</v>
      </c>
      <c r="AG435" s="91" t="str">
        <f>'EQUINE 3'!M427</f>
        <v>Juin</v>
      </c>
      <c r="AH435" s="91" t="str">
        <f>'CHIRURGIE 3'!M427</f>
        <v>Juin</v>
      </c>
      <c r="AI435" s="91" t="str">
        <f>'LEGISLATION 2'!L427</f>
        <v>Juin</v>
      </c>
      <c r="AJ435" s="91" t="str">
        <f>'HIDAOA 3'!M427</f>
        <v>Juin</v>
      </c>
      <c r="AK435" s="91" t="str">
        <f>'CLINIQUE 3'!T427</f>
        <v>Juin</v>
      </c>
    </row>
    <row r="436" spans="1:37">
      <c r="A436" s="146">
        <v>421</v>
      </c>
      <c r="B436" s="113" t="s">
        <v>2271</v>
      </c>
      <c r="C436" s="113" t="s">
        <v>2557</v>
      </c>
      <c r="D436" s="163">
        <f>'REPRODUCTION 3'!G428</f>
        <v>24.75</v>
      </c>
      <c r="E436" s="163">
        <f>'RUMINANTS 3'!G428</f>
        <v>9.75</v>
      </c>
      <c r="F436" s="163">
        <f>'TOXICOLOGIE 2'!F428</f>
        <v>0</v>
      </c>
      <c r="G436" s="163">
        <f>'INFECTIEUX 3'!G428</f>
        <v>7.5</v>
      </c>
      <c r="H436" s="163">
        <f>'AVIARE 3'!G428</f>
        <v>12.75</v>
      </c>
      <c r="I436" s="163">
        <f>'EQUINE 3'!G428</f>
        <v>19.5</v>
      </c>
      <c r="J436" s="163">
        <f>'CHIRURGIE 3'!G428</f>
        <v>24</v>
      </c>
      <c r="K436" s="163">
        <f>'LEGISLATION 2'!F428</f>
        <v>24</v>
      </c>
      <c r="L436" s="163">
        <f>'HIDAOA 3'!G428</f>
        <v>21.75</v>
      </c>
      <c r="M436" s="163">
        <f>'CLINIQUE 3'!N428</f>
        <v>0</v>
      </c>
      <c r="N436" s="148">
        <f t="shared" si="90"/>
        <v>144</v>
      </c>
      <c r="O436" s="148">
        <f t="shared" si="91"/>
        <v>5.1428571428571432</v>
      </c>
      <c r="P436" s="146" t="str">
        <f t="shared" si="92"/>
        <v>ajournee</v>
      </c>
      <c r="Q436" s="146" t="str">
        <f t="shared" si="93"/>
        <v>juin</v>
      </c>
      <c r="R436" s="146">
        <f t="shared" si="94"/>
        <v>0</v>
      </c>
      <c r="S436" s="146">
        <f t="shared" si="95"/>
        <v>1</v>
      </c>
      <c r="T436" s="146">
        <f t="shared" si="96"/>
        <v>1</v>
      </c>
      <c r="U436" s="146">
        <f t="shared" si="97"/>
        <v>1</v>
      </c>
      <c r="V436" s="146">
        <f t="shared" si="98"/>
        <v>1</v>
      </c>
      <c r="W436" s="146">
        <f t="shared" si="99"/>
        <v>0</v>
      </c>
      <c r="X436" s="146">
        <f t="shared" si="100"/>
        <v>0</v>
      </c>
      <c r="Y436" s="146">
        <f t="shared" si="101"/>
        <v>0</v>
      </c>
      <c r="Z436" s="146">
        <f t="shared" si="102"/>
        <v>0</v>
      </c>
      <c r="AA436" s="17">
        <f t="shared" si="103"/>
        <v>1</v>
      </c>
      <c r="AB436" s="91" t="str">
        <f>'REPRODUCTION 3'!M428</f>
        <v>Juin</v>
      </c>
      <c r="AC436" s="91" t="str">
        <f>'RUMINANTS 3'!M428</f>
        <v>Juin</v>
      </c>
      <c r="AD436" s="91" t="str">
        <f>'TOXICOLOGIE 2'!L428</f>
        <v>Juin</v>
      </c>
      <c r="AE436" s="91" t="str">
        <f>'INFECTIEUX 3'!M428</f>
        <v>Juin</v>
      </c>
      <c r="AF436" s="91" t="str">
        <f>'AVIARE 3'!M428</f>
        <v>Juin</v>
      </c>
      <c r="AG436" s="91" t="str">
        <f>'EQUINE 3'!M428</f>
        <v>Juin</v>
      </c>
      <c r="AH436" s="91" t="str">
        <f>'CHIRURGIE 3'!M428</f>
        <v>Juin</v>
      </c>
      <c r="AI436" s="91" t="str">
        <f>'LEGISLATION 2'!L428</f>
        <v>Juin</v>
      </c>
      <c r="AJ436" s="91" t="str">
        <f>'HIDAOA 3'!M428</f>
        <v>Juin</v>
      </c>
      <c r="AK436" s="91" t="str">
        <f>'CLINIQUE 3'!T428</f>
        <v>Juin</v>
      </c>
    </row>
    <row r="437" spans="1:37">
      <c r="A437" s="146">
        <v>422</v>
      </c>
      <c r="B437" s="113" t="s">
        <v>2880</v>
      </c>
      <c r="C437" s="113" t="s">
        <v>2881</v>
      </c>
      <c r="D437" s="163">
        <f>'REPRODUCTION 3'!G429</f>
        <v>15.75</v>
      </c>
      <c r="E437" s="163">
        <f>'RUMINANTS 3'!G429</f>
        <v>6</v>
      </c>
      <c r="F437" s="163">
        <f>'TOXICOLOGIE 2'!F429</f>
        <v>0</v>
      </c>
      <c r="G437" s="163">
        <f>'INFECTIEUX 3'!G429</f>
        <v>4.5</v>
      </c>
      <c r="H437" s="163">
        <f>'AVIARE 3'!G429</f>
        <v>15</v>
      </c>
      <c r="I437" s="163">
        <f>'EQUINE 3'!G429</f>
        <v>11.25</v>
      </c>
      <c r="J437" s="163">
        <f>'CHIRURGIE 3'!G429</f>
        <v>22.5</v>
      </c>
      <c r="K437" s="163">
        <f>'LEGISLATION 2'!F429</f>
        <v>6</v>
      </c>
      <c r="L437" s="163">
        <f>'HIDAOA 3'!G429</f>
        <v>7.5</v>
      </c>
      <c r="M437" s="163">
        <f>'CLINIQUE 3'!N429</f>
        <v>0</v>
      </c>
      <c r="N437" s="148">
        <f t="shared" si="90"/>
        <v>88.5</v>
      </c>
      <c r="O437" s="148">
        <f t="shared" si="91"/>
        <v>3.1607142857142856</v>
      </c>
      <c r="P437" s="146" t="str">
        <f t="shared" si="92"/>
        <v>ajournee</v>
      </c>
      <c r="Q437" s="146" t="str">
        <f t="shared" si="93"/>
        <v>juin</v>
      </c>
      <c r="R437" s="146">
        <f t="shared" si="94"/>
        <v>0</v>
      </c>
      <c r="S437" s="146">
        <f t="shared" si="95"/>
        <v>1</v>
      </c>
      <c r="T437" s="146">
        <f t="shared" si="96"/>
        <v>1</v>
      </c>
      <c r="U437" s="146">
        <f t="shared" si="97"/>
        <v>1</v>
      </c>
      <c r="V437" s="146">
        <f t="shared" si="98"/>
        <v>0</v>
      </c>
      <c r="W437" s="146">
        <f t="shared" si="99"/>
        <v>1</v>
      </c>
      <c r="X437" s="146">
        <f t="shared" si="100"/>
        <v>0</v>
      </c>
      <c r="Y437" s="146">
        <f t="shared" si="101"/>
        <v>1</v>
      </c>
      <c r="Z437" s="146">
        <f t="shared" si="102"/>
        <v>1</v>
      </c>
      <c r="AA437" s="17">
        <f t="shared" si="103"/>
        <v>1</v>
      </c>
      <c r="AB437" s="91" t="str">
        <f>'REPRODUCTION 3'!M429</f>
        <v>Juin</v>
      </c>
      <c r="AC437" s="91" t="str">
        <f>'RUMINANTS 3'!M429</f>
        <v>Juin</v>
      </c>
      <c r="AD437" s="91" t="str">
        <f>'TOXICOLOGIE 2'!L429</f>
        <v>Juin</v>
      </c>
      <c r="AE437" s="91" t="str">
        <f>'INFECTIEUX 3'!M429</f>
        <v>Juin</v>
      </c>
      <c r="AF437" s="91" t="str">
        <f>'AVIARE 3'!M429</f>
        <v>Juin</v>
      </c>
      <c r="AG437" s="91" t="str">
        <f>'EQUINE 3'!M429</f>
        <v>Juin</v>
      </c>
      <c r="AH437" s="91" t="str">
        <f>'CHIRURGIE 3'!M429</f>
        <v>Juin</v>
      </c>
      <c r="AI437" s="91" t="str">
        <f>'LEGISLATION 2'!L429</f>
        <v>Juin</v>
      </c>
      <c r="AJ437" s="91" t="str">
        <f>'HIDAOA 3'!M429</f>
        <v>Juin</v>
      </c>
      <c r="AK437" s="91" t="str">
        <f>'CLINIQUE 3'!T429</f>
        <v>Juin</v>
      </c>
    </row>
    <row r="438" spans="1:37">
      <c r="A438" s="146">
        <v>423</v>
      </c>
      <c r="B438" s="113" t="s">
        <v>347</v>
      </c>
      <c r="C438" s="113" t="s">
        <v>2466</v>
      </c>
      <c r="D438" s="163">
        <f>'REPRODUCTION 3'!G430</f>
        <v>9.75</v>
      </c>
      <c r="E438" s="163">
        <f>'RUMINANTS 3'!G430</f>
        <v>12.75</v>
      </c>
      <c r="F438" s="163">
        <f>'TOXICOLOGIE 2'!F430</f>
        <v>0</v>
      </c>
      <c r="G438" s="163">
        <f>'INFECTIEUX 3'!G430</f>
        <v>3</v>
      </c>
      <c r="H438" s="163">
        <f>'AVIARE 3'!G430</f>
        <v>12</v>
      </c>
      <c r="I438" s="163">
        <f>'EQUINE 3'!G430</f>
        <v>6</v>
      </c>
      <c r="J438" s="163">
        <f>'CHIRURGIE 3'!G430</f>
        <v>16.5</v>
      </c>
      <c r="K438" s="163">
        <f>'LEGISLATION 2'!F430</f>
        <v>22</v>
      </c>
      <c r="L438" s="163">
        <f>'HIDAOA 3'!G430</f>
        <v>9</v>
      </c>
      <c r="M438" s="163">
        <f>'CLINIQUE 3'!N430</f>
        <v>0</v>
      </c>
      <c r="N438" s="148">
        <f t="shared" si="90"/>
        <v>91</v>
      </c>
      <c r="O438" s="148">
        <f t="shared" si="91"/>
        <v>3.25</v>
      </c>
      <c r="P438" s="146" t="str">
        <f t="shared" si="92"/>
        <v>ajournee</v>
      </c>
      <c r="Q438" s="146" t="str">
        <f t="shared" si="93"/>
        <v>juin</v>
      </c>
      <c r="R438" s="146">
        <f t="shared" si="94"/>
        <v>1</v>
      </c>
      <c r="S438" s="146">
        <f t="shared" si="95"/>
        <v>1</v>
      </c>
      <c r="T438" s="146">
        <f t="shared" si="96"/>
        <v>1</v>
      </c>
      <c r="U438" s="146">
        <f t="shared" si="97"/>
        <v>1</v>
      </c>
      <c r="V438" s="146">
        <f t="shared" si="98"/>
        <v>1</v>
      </c>
      <c r="W438" s="146">
        <f t="shared" si="99"/>
        <v>1</v>
      </c>
      <c r="X438" s="146">
        <f t="shared" si="100"/>
        <v>0</v>
      </c>
      <c r="Y438" s="146">
        <f t="shared" si="101"/>
        <v>0</v>
      </c>
      <c r="Z438" s="146">
        <f t="shared" si="102"/>
        <v>1</v>
      </c>
      <c r="AA438" s="17">
        <f t="shared" si="103"/>
        <v>1</v>
      </c>
      <c r="AB438" s="91" t="str">
        <f>'REPRODUCTION 3'!M430</f>
        <v>Juin</v>
      </c>
      <c r="AC438" s="91" t="str">
        <f>'RUMINANTS 3'!M430</f>
        <v>Juin</v>
      </c>
      <c r="AD438" s="91" t="str">
        <f>'TOXICOLOGIE 2'!L430</f>
        <v>Juin</v>
      </c>
      <c r="AE438" s="91" t="str">
        <f>'INFECTIEUX 3'!M430</f>
        <v>Juin</v>
      </c>
      <c r="AF438" s="91" t="str">
        <f>'AVIARE 3'!M430</f>
        <v>Juin</v>
      </c>
      <c r="AG438" s="91" t="str">
        <f>'EQUINE 3'!M430</f>
        <v>Juin</v>
      </c>
      <c r="AH438" s="91" t="str">
        <f>'CHIRURGIE 3'!M430</f>
        <v>Juin</v>
      </c>
      <c r="AI438" s="91" t="str">
        <f>'LEGISLATION 2'!L430</f>
        <v>Juin</v>
      </c>
      <c r="AJ438" s="91" t="str">
        <f>'HIDAOA 3'!M430</f>
        <v>Juin</v>
      </c>
      <c r="AK438" s="91" t="str">
        <f>'CLINIQUE 3'!T430</f>
        <v>Juin</v>
      </c>
    </row>
    <row r="439" spans="1:37">
      <c r="A439" s="146">
        <v>424</v>
      </c>
      <c r="B439" s="113" t="s">
        <v>347</v>
      </c>
      <c r="C439" s="113" t="s">
        <v>2882</v>
      </c>
      <c r="D439" s="163">
        <f>'REPRODUCTION 3'!G431</f>
        <v>14.25</v>
      </c>
      <c r="E439" s="163">
        <f>'RUMINANTS 3'!G431</f>
        <v>10.5</v>
      </c>
      <c r="F439" s="163">
        <f>'TOXICOLOGIE 2'!F431</f>
        <v>0</v>
      </c>
      <c r="G439" s="163">
        <f>'INFECTIEUX 3'!G431</f>
        <v>5.25</v>
      </c>
      <c r="H439" s="163">
        <f>'AVIARE 3'!G431</f>
        <v>14.25</v>
      </c>
      <c r="I439" s="163">
        <f>'EQUINE 3'!G431</f>
        <v>16.5</v>
      </c>
      <c r="J439" s="163">
        <f>'CHIRURGIE 3'!G431</f>
        <v>16.5</v>
      </c>
      <c r="K439" s="163">
        <f>'LEGISLATION 2'!F431</f>
        <v>30</v>
      </c>
      <c r="L439" s="163">
        <f>'HIDAOA 3'!G431</f>
        <v>19.875</v>
      </c>
      <c r="M439" s="163">
        <f>'CLINIQUE 3'!N431</f>
        <v>0</v>
      </c>
      <c r="N439" s="148">
        <f t="shared" si="90"/>
        <v>127.125</v>
      </c>
      <c r="O439" s="148">
        <f t="shared" si="91"/>
        <v>4.5401785714285712</v>
      </c>
      <c r="P439" s="146" t="str">
        <f t="shared" si="92"/>
        <v>ajournee</v>
      </c>
      <c r="Q439" s="146" t="str">
        <f t="shared" si="93"/>
        <v>juin</v>
      </c>
      <c r="R439" s="146">
        <f t="shared" si="94"/>
        <v>1</v>
      </c>
      <c r="S439" s="146">
        <f t="shared" si="95"/>
        <v>1</v>
      </c>
      <c r="T439" s="146">
        <f t="shared" si="96"/>
        <v>1</v>
      </c>
      <c r="U439" s="146">
        <f t="shared" si="97"/>
        <v>1</v>
      </c>
      <c r="V439" s="146">
        <f t="shared" si="98"/>
        <v>1</v>
      </c>
      <c r="W439" s="146">
        <f t="shared" si="99"/>
        <v>0</v>
      </c>
      <c r="X439" s="146">
        <f t="shared" si="100"/>
        <v>0</v>
      </c>
      <c r="Y439" s="146">
        <f t="shared" si="101"/>
        <v>0</v>
      </c>
      <c r="Z439" s="146">
        <f t="shared" si="102"/>
        <v>0</v>
      </c>
      <c r="AA439" s="17">
        <f t="shared" si="103"/>
        <v>1</v>
      </c>
      <c r="AB439" s="91" t="str">
        <f>'REPRODUCTION 3'!M431</f>
        <v>Juin</v>
      </c>
      <c r="AC439" s="91" t="str">
        <f>'RUMINANTS 3'!M431</f>
        <v>Juin</v>
      </c>
      <c r="AD439" s="91" t="str">
        <f>'TOXICOLOGIE 2'!L431</f>
        <v>Juin</v>
      </c>
      <c r="AE439" s="91" t="str">
        <f>'INFECTIEUX 3'!M431</f>
        <v>Juin</v>
      </c>
      <c r="AF439" s="91" t="str">
        <f>'AVIARE 3'!M431</f>
        <v>Juin</v>
      </c>
      <c r="AG439" s="91" t="str">
        <f>'EQUINE 3'!M431</f>
        <v>Juin</v>
      </c>
      <c r="AH439" s="91" t="str">
        <f>'CHIRURGIE 3'!M431</f>
        <v>Juin</v>
      </c>
      <c r="AI439" s="91" t="str">
        <f>'LEGISLATION 2'!L431</f>
        <v>Juin</v>
      </c>
      <c r="AJ439" s="91" t="str">
        <f>'HIDAOA 3'!M431</f>
        <v>Juin</v>
      </c>
      <c r="AK439" s="91" t="str">
        <f>'CLINIQUE 3'!T431</f>
        <v>Juin</v>
      </c>
    </row>
    <row r="440" spans="1:37">
      <c r="A440" s="146">
        <v>425</v>
      </c>
      <c r="B440" s="113" t="s">
        <v>347</v>
      </c>
      <c r="C440" s="113" t="s">
        <v>2639</v>
      </c>
      <c r="D440" s="163">
        <f>'REPRODUCTION 3'!G432</f>
        <v>18</v>
      </c>
      <c r="E440" s="163">
        <f>'RUMINANTS 3'!G432</f>
        <v>5.25</v>
      </c>
      <c r="F440" s="163">
        <f>'TOXICOLOGIE 2'!F432</f>
        <v>0</v>
      </c>
      <c r="G440" s="163">
        <f>'INFECTIEUX 3'!G432</f>
        <v>3</v>
      </c>
      <c r="H440" s="163">
        <f>'AVIARE 3'!G432</f>
        <v>20.25</v>
      </c>
      <c r="I440" s="163">
        <f>'EQUINE 3'!G432</f>
        <v>15</v>
      </c>
      <c r="J440" s="163">
        <f>'CHIRURGIE 3'!G432</f>
        <v>19.5</v>
      </c>
      <c r="K440" s="163">
        <f>'LEGISLATION 2'!F432</f>
        <v>26</v>
      </c>
      <c r="L440" s="163">
        <f>'HIDAOA 3'!G432</f>
        <v>18.75</v>
      </c>
      <c r="M440" s="163">
        <f>'CLINIQUE 3'!N432</f>
        <v>0</v>
      </c>
      <c r="N440" s="148">
        <f t="shared" si="90"/>
        <v>125.75</v>
      </c>
      <c r="O440" s="148">
        <f t="shared" si="91"/>
        <v>4.4910714285714288</v>
      </c>
      <c r="P440" s="146" t="str">
        <f t="shared" si="92"/>
        <v>ajournee</v>
      </c>
      <c r="Q440" s="146" t="str">
        <f t="shared" si="93"/>
        <v>juin</v>
      </c>
      <c r="R440" s="146">
        <f t="shared" si="94"/>
        <v>0</v>
      </c>
      <c r="S440" s="146">
        <f t="shared" si="95"/>
        <v>1</v>
      </c>
      <c r="T440" s="146">
        <f t="shared" si="96"/>
        <v>1</v>
      </c>
      <c r="U440" s="146">
        <f t="shared" si="97"/>
        <v>1</v>
      </c>
      <c r="V440" s="146">
        <f t="shared" si="98"/>
        <v>0</v>
      </c>
      <c r="W440" s="146">
        <f t="shared" si="99"/>
        <v>0</v>
      </c>
      <c r="X440" s="146">
        <f t="shared" si="100"/>
        <v>0</v>
      </c>
      <c r="Y440" s="146">
        <f t="shared" si="101"/>
        <v>0</v>
      </c>
      <c r="Z440" s="146">
        <f t="shared" si="102"/>
        <v>0</v>
      </c>
      <c r="AA440" s="17">
        <f t="shared" si="103"/>
        <v>1</v>
      </c>
      <c r="AB440" s="91" t="str">
        <f>'REPRODUCTION 3'!M432</f>
        <v>Juin</v>
      </c>
      <c r="AC440" s="91" t="str">
        <f>'RUMINANTS 3'!M432</f>
        <v>Juin</v>
      </c>
      <c r="AD440" s="91" t="str">
        <f>'TOXICOLOGIE 2'!L432</f>
        <v>Juin</v>
      </c>
      <c r="AE440" s="91" t="str">
        <f>'INFECTIEUX 3'!M432</f>
        <v>Juin</v>
      </c>
      <c r="AF440" s="91" t="str">
        <f>'AVIARE 3'!M432</f>
        <v>Juin</v>
      </c>
      <c r="AG440" s="91" t="str">
        <f>'EQUINE 3'!M432</f>
        <v>Juin</v>
      </c>
      <c r="AH440" s="91" t="str">
        <f>'CHIRURGIE 3'!M432</f>
        <v>Juin</v>
      </c>
      <c r="AI440" s="91" t="str">
        <f>'LEGISLATION 2'!L432</f>
        <v>Juin</v>
      </c>
      <c r="AJ440" s="91" t="str">
        <f>'HIDAOA 3'!M432</f>
        <v>Juin</v>
      </c>
      <c r="AK440" s="91" t="str">
        <f>'CLINIQUE 3'!T432</f>
        <v>Juin</v>
      </c>
    </row>
    <row r="441" spans="1:37">
      <c r="A441" s="146">
        <v>426</v>
      </c>
      <c r="B441" s="113" t="s">
        <v>2288</v>
      </c>
      <c r="C441" s="113" t="s">
        <v>2883</v>
      </c>
      <c r="D441" s="163">
        <f>'REPRODUCTION 3'!G433</f>
        <v>12.75</v>
      </c>
      <c r="E441" s="163">
        <f>'RUMINANTS 3'!G433</f>
        <v>10.5</v>
      </c>
      <c r="F441" s="163">
        <f>'TOXICOLOGIE 2'!F433</f>
        <v>0</v>
      </c>
      <c r="G441" s="163">
        <f>'INFECTIEUX 3'!G433</f>
        <v>2.25</v>
      </c>
      <c r="H441" s="163">
        <f>'AVIARE 3'!G433</f>
        <v>18</v>
      </c>
      <c r="I441" s="163">
        <f>'EQUINE 3'!G433</f>
        <v>9.75</v>
      </c>
      <c r="J441" s="163">
        <f>'CHIRURGIE 3'!G433</f>
        <v>22.5</v>
      </c>
      <c r="K441" s="163">
        <f>'LEGISLATION 2'!F433</f>
        <v>30</v>
      </c>
      <c r="L441" s="163">
        <f>'HIDAOA 3'!G433</f>
        <v>15.75</v>
      </c>
      <c r="M441" s="163">
        <f>'CLINIQUE 3'!N433</f>
        <v>0</v>
      </c>
      <c r="N441" s="148">
        <f t="shared" si="90"/>
        <v>121.5</v>
      </c>
      <c r="O441" s="148">
        <f t="shared" si="91"/>
        <v>4.3392857142857144</v>
      </c>
      <c r="P441" s="146" t="str">
        <f t="shared" si="92"/>
        <v>ajournee</v>
      </c>
      <c r="Q441" s="146" t="str">
        <f t="shared" si="93"/>
        <v>juin</v>
      </c>
      <c r="R441" s="146">
        <f t="shared" si="94"/>
        <v>1</v>
      </c>
      <c r="S441" s="146">
        <f t="shared" si="95"/>
        <v>1</v>
      </c>
      <c r="T441" s="146">
        <f t="shared" si="96"/>
        <v>1</v>
      </c>
      <c r="U441" s="146">
        <f t="shared" si="97"/>
        <v>1</v>
      </c>
      <c r="V441" s="146">
        <f t="shared" si="98"/>
        <v>0</v>
      </c>
      <c r="W441" s="146">
        <f t="shared" si="99"/>
        <v>1</v>
      </c>
      <c r="X441" s="146">
        <f t="shared" si="100"/>
        <v>0</v>
      </c>
      <c r="Y441" s="146">
        <f t="shared" si="101"/>
        <v>0</v>
      </c>
      <c r="Z441" s="146">
        <f t="shared" si="102"/>
        <v>0</v>
      </c>
      <c r="AA441" s="17">
        <f t="shared" si="103"/>
        <v>1</v>
      </c>
      <c r="AB441" s="91" t="str">
        <f>'REPRODUCTION 3'!M433</f>
        <v>Juin</v>
      </c>
      <c r="AC441" s="91" t="str">
        <f>'RUMINANTS 3'!M433</f>
        <v>Juin</v>
      </c>
      <c r="AD441" s="91" t="str">
        <f>'TOXICOLOGIE 2'!L433</f>
        <v>Juin</v>
      </c>
      <c r="AE441" s="91" t="str">
        <f>'INFECTIEUX 3'!M433</f>
        <v>Juin</v>
      </c>
      <c r="AF441" s="91" t="str">
        <f>'AVIARE 3'!M433</f>
        <v>Juin</v>
      </c>
      <c r="AG441" s="91" t="str">
        <f>'EQUINE 3'!M433</f>
        <v>Juin</v>
      </c>
      <c r="AH441" s="91" t="str">
        <f>'CHIRURGIE 3'!M433</f>
        <v>Juin</v>
      </c>
      <c r="AI441" s="91" t="str">
        <f>'LEGISLATION 2'!L433</f>
        <v>Juin</v>
      </c>
      <c r="AJ441" s="91" t="str">
        <f>'HIDAOA 3'!M433</f>
        <v>Juin</v>
      </c>
      <c r="AK441" s="91" t="str">
        <f>'CLINIQUE 3'!T433</f>
        <v>Juin</v>
      </c>
    </row>
    <row r="442" spans="1:37">
      <c r="A442" s="146">
        <v>427</v>
      </c>
      <c r="B442" s="113" t="s">
        <v>2292</v>
      </c>
      <c r="C442" s="113" t="s">
        <v>2884</v>
      </c>
      <c r="D442" s="163">
        <f>'REPRODUCTION 3'!G434</f>
        <v>3.75</v>
      </c>
      <c r="E442" s="163">
        <f>'RUMINANTS 3'!G434</f>
        <v>5.25</v>
      </c>
      <c r="F442" s="163">
        <f>'TOXICOLOGIE 2'!F434</f>
        <v>0</v>
      </c>
      <c r="G442" s="163">
        <f>'INFECTIEUX 3'!G434</f>
        <v>2.25</v>
      </c>
      <c r="H442" s="163">
        <f>'AVIARE 3'!G434</f>
        <v>15</v>
      </c>
      <c r="I442" s="163">
        <f>'EQUINE 3'!G434</f>
        <v>7.875</v>
      </c>
      <c r="J442" s="163">
        <f>'CHIRURGIE 3'!G434</f>
        <v>15</v>
      </c>
      <c r="K442" s="163">
        <f>'LEGISLATION 2'!F434</f>
        <v>28</v>
      </c>
      <c r="L442" s="163">
        <f>'HIDAOA 3'!G434</f>
        <v>14.25</v>
      </c>
      <c r="M442" s="163">
        <f>'CLINIQUE 3'!N434</f>
        <v>0</v>
      </c>
      <c r="N442" s="148">
        <f t="shared" si="90"/>
        <v>91.375</v>
      </c>
      <c r="O442" s="148">
        <f t="shared" si="91"/>
        <v>3.2633928571428572</v>
      </c>
      <c r="P442" s="146" t="str">
        <f t="shared" si="92"/>
        <v>ajournee</v>
      </c>
      <c r="Q442" s="146" t="str">
        <f t="shared" si="93"/>
        <v>juin</v>
      </c>
      <c r="R442" s="146">
        <f t="shared" si="94"/>
        <v>1</v>
      </c>
      <c r="S442" s="146">
        <f t="shared" si="95"/>
        <v>1</v>
      </c>
      <c r="T442" s="146">
        <f t="shared" si="96"/>
        <v>1</v>
      </c>
      <c r="U442" s="146">
        <f t="shared" si="97"/>
        <v>1</v>
      </c>
      <c r="V442" s="146">
        <f t="shared" si="98"/>
        <v>0</v>
      </c>
      <c r="W442" s="146">
        <f t="shared" si="99"/>
        <v>1</v>
      </c>
      <c r="X442" s="146">
        <f t="shared" si="100"/>
        <v>0</v>
      </c>
      <c r="Y442" s="146">
        <f t="shared" si="101"/>
        <v>0</v>
      </c>
      <c r="Z442" s="146">
        <f t="shared" si="102"/>
        <v>1</v>
      </c>
      <c r="AA442" s="17">
        <f t="shared" si="103"/>
        <v>1</v>
      </c>
      <c r="AB442" s="91" t="str">
        <f>'REPRODUCTION 3'!M434</f>
        <v>Juin</v>
      </c>
      <c r="AC442" s="91" t="str">
        <f>'RUMINANTS 3'!M434</f>
        <v>Juin</v>
      </c>
      <c r="AD442" s="91" t="str">
        <f>'TOXICOLOGIE 2'!L434</f>
        <v>Juin</v>
      </c>
      <c r="AE442" s="91" t="str">
        <f>'INFECTIEUX 3'!M434</f>
        <v>Juin</v>
      </c>
      <c r="AF442" s="91" t="str">
        <f>'AVIARE 3'!M434</f>
        <v>Juin</v>
      </c>
      <c r="AG442" s="91" t="str">
        <f>'EQUINE 3'!M434</f>
        <v>Juin</v>
      </c>
      <c r="AH442" s="91" t="str">
        <f>'CHIRURGIE 3'!M434</f>
        <v>Juin</v>
      </c>
      <c r="AI442" s="91" t="str">
        <f>'LEGISLATION 2'!L434</f>
        <v>Juin</v>
      </c>
      <c r="AJ442" s="91" t="str">
        <f>'HIDAOA 3'!M434</f>
        <v>Juin</v>
      </c>
      <c r="AK442" s="91" t="str">
        <f>'CLINIQUE 3'!T434</f>
        <v>Juin</v>
      </c>
    </row>
    <row r="443" spans="1:37">
      <c r="A443" s="146">
        <v>428</v>
      </c>
      <c r="B443" s="113" t="s">
        <v>2301</v>
      </c>
      <c r="C443" s="113" t="s">
        <v>2540</v>
      </c>
      <c r="D443" s="163">
        <f>'REPRODUCTION 3'!G435</f>
        <v>18.75</v>
      </c>
      <c r="E443" s="163">
        <f>'RUMINANTS 3'!G435</f>
        <v>11.25</v>
      </c>
      <c r="F443" s="163">
        <f>'TOXICOLOGIE 2'!F435</f>
        <v>0</v>
      </c>
      <c r="G443" s="163">
        <f>'INFECTIEUX 3'!G435</f>
        <v>3.75</v>
      </c>
      <c r="H443" s="163">
        <f>'AVIARE 3'!G435</f>
        <v>15.75</v>
      </c>
      <c r="I443" s="163">
        <f>'EQUINE 3'!G435</f>
        <v>11.25</v>
      </c>
      <c r="J443" s="163">
        <f>'CHIRURGIE 3'!G435</f>
        <v>21</v>
      </c>
      <c r="K443" s="163">
        <f>'LEGISLATION 2'!F435</f>
        <v>26</v>
      </c>
      <c r="L443" s="163">
        <f>'HIDAOA 3'!G435</f>
        <v>26.25</v>
      </c>
      <c r="M443" s="163">
        <f>'CLINIQUE 3'!N435</f>
        <v>0</v>
      </c>
      <c r="N443" s="148">
        <f t="shared" si="90"/>
        <v>134</v>
      </c>
      <c r="O443" s="148">
        <f t="shared" si="91"/>
        <v>4.7857142857142856</v>
      </c>
      <c r="P443" s="146" t="str">
        <f t="shared" si="92"/>
        <v>ajournee</v>
      </c>
      <c r="Q443" s="146" t="str">
        <f t="shared" si="93"/>
        <v>juin</v>
      </c>
      <c r="R443" s="146">
        <f t="shared" si="94"/>
        <v>0</v>
      </c>
      <c r="S443" s="146">
        <f t="shared" si="95"/>
        <v>1</v>
      </c>
      <c r="T443" s="146">
        <f t="shared" si="96"/>
        <v>1</v>
      </c>
      <c r="U443" s="146">
        <f t="shared" si="97"/>
        <v>1</v>
      </c>
      <c r="V443" s="146">
        <f t="shared" si="98"/>
        <v>0</v>
      </c>
      <c r="W443" s="146">
        <f t="shared" si="99"/>
        <v>1</v>
      </c>
      <c r="X443" s="146">
        <f t="shared" si="100"/>
        <v>0</v>
      </c>
      <c r="Y443" s="146">
        <f t="shared" si="101"/>
        <v>0</v>
      </c>
      <c r="Z443" s="146">
        <f t="shared" si="102"/>
        <v>0</v>
      </c>
      <c r="AA443" s="17">
        <f t="shared" si="103"/>
        <v>1</v>
      </c>
      <c r="AB443" s="91" t="str">
        <f>'REPRODUCTION 3'!M435</f>
        <v>Juin</v>
      </c>
      <c r="AC443" s="91" t="str">
        <f>'RUMINANTS 3'!M435</f>
        <v>Juin</v>
      </c>
      <c r="AD443" s="91" t="str">
        <f>'TOXICOLOGIE 2'!L435</f>
        <v>Juin</v>
      </c>
      <c r="AE443" s="91" t="str">
        <f>'INFECTIEUX 3'!M435</f>
        <v>Juin</v>
      </c>
      <c r="AF443" s="91" t="str">
        <f>'AVIARE 3'!M435</f>
        <v>Juin</v>
      </c>
      <c r="AG443" s="91" t="str">
        <f>'EQUINE 3'!M435</f>
        <v>Juin</v>
      </c>
      <c r="AH443" s="91" t="str">
        <f>'CHIRURGIE 3'!M435</f>
        <v>Juin</v>
      </c>
      <c r="AI443" s="91" t="str">
        <f>'LEGISLATION 2'!L435</f>
        <v>Juin</v>
      </c>
      <c r="AJ443" s="91" t="str">
        <f>'HIDAOA 3'!M435</f>
        <v>Juin</v>
      </c>
      <c r="AK443" s="91" t="str">
        <f>'CLINIQUE 3'!T435</f>
        <v>Juin</v>
      </c>
    </row>
    <row r="444" spans="1:37">
      <c r="A444" s="146">
        <v>429</v>
      </c>
      <c r="B444" s="113" t="s">
        <v>2885</v>
      </c>
      <c r="C444" s="113" t="s">
        <v>2728</v>
      </c>
      <c r="D444" s="163">
        <f>'REPRODUCTION 3'!G436</f>
        <v>9.75</v>
      </c>
      <c r="E444" s="163">
        <f>'RUMINANTS 3'!G436</f>
        <v>6</v>
      </c>
      <c r="F444" s="163">
        <f>'TOXICOLOGIE 2'!F436</f>
        <v>0</v>
      </c>
      <c r="G444" s="163">
        <f>'INFECTIEUX 3'!G436</f>
        <v>2.25</v>
      </c>
      <c r="H444" s="163">
        <f>'AVIARE 3'!G436</f>
        <v>18</v>
      </c>
      <c r="I444" s="163">
        <f>'EQUINE 3'!G436</f>
        <v>9.75</v>
      </c>
      <c r="J444" s="163">
        <f>'CHIRURGIE 3'!G436</f>
        <v>9</v>
      </c>
      <c r="K444" s="163">
        <f>'LEGISLATION 2'!F436</f>
        <v>26</v>
      </c>
      <c r="L444" s="163">
        <f>'HIDAOA 3'!G436</f>
        <v>15.75</v>
      </c>
      <c r="M444" s="163">
        <f>'CLINIQUE 3'!N436</f>
        <v>0</v>
      </c>
      <c r="N444" s="148">
        <f t="shared" si="90"/>
        <v>96.5</v>
      </c>
      <c r="O444" s="148">
        <f t="shared" si="91"/>
        <v>3.4464285714285716</v>
      </c>
      <c r="P444" s="146" t="str">
        <f t="shared" si="92"/>
        <v>ajournee</v>
      </c>
      <c r="Q444" s="146" t="str">
        <f t="shared" si="93"/>
        <v>juin</v>
      </c>
      <c r="R444" s="146">
        <f t="shared" si="94"/>
        <v>1</v>
      </c>
      <c r="S444" s="146">
        <f t="shared" si="95"/>
        <v>1</v>
      </c>
      <c r="T444" s="146">
        <f t="shared" si="96"/>
        <v>1</v>
      </c>
      <c r="U444" s="146">
        <f t="shared" si="97"/>
        <v>1</v>
      </c>
      <c r="V444" s="146">
        <f t="shared" si="98"/>
        <v>0</v>
      </c>
      <c r="W444" s="146">
        <f t="shared" si="99"/>
        <v>1</v>
      </c>
      <c r="X444" s="146">
        <f t="shared" si="100"/>
        <v>1</v>
      </c>
      <c r="Y444" s="146">
        <f t="shared" si="101"/>
        <v>0</v>
      </c>
      <c r="Z444" s="146">
        <f t="shared" si="102"/>
        <v>0</v>
      </c>
      <c r="AA444" s="17">
        <f t="shared" si="103"/>
        <v>1</v>
      </c>
      <c r="AB444" s="91" t="str">
        <f>'REPRODUCTION 3'!M436</f>
        <v>Juin</v>
      </c>
      <c r="AC444" s="91" t="str">
        <f>'RUMINANTS 3'!M436</f>
        <v>Juin</v>
      </c>
      <c r="AD444" s="91" t="str">
        <f>'TOXICOLOGIE 2'!L436</f>
        <v>Juin</v>
      </c>
      <c r="AE444" s="91" t="str">
        <f>'INFECTIEUX 3'!M436</f>
        <v>Juin</v>
      </c>
      <c r="AF444" s="91" t="str">
        <f>'AVIARE 3'!M436</f>
        <v>Juin</v>
      </c>
      <c r="AG444" s="91" t="str">
        <f>'EQUINE 3'!M436</f>
        <v>Juin</v>
      </c>
      <c r="AH444" s="91" t="str">
        <f>'CHIRURGIE 3'!M436</f>
        <v>Juin</v>
      </c>
      <c r="AI444" s="91" t="str">
        <f>'LEGISLATION 2'!L436</f>
        <v>Juin</v>
      </c>
      <c r="AJ444" s="91" t="str">
        <f>'HIDAOA 3'!M436</f>
        <v>Juin</v>
      </c>
      <c r="AK444" s="91" t="str">
        <f>'CLINIQUE 3'!T436</f>
        <v>Juin</v>
      </c>
    </row>
    <row r="445" spans="1:37">
      <c r="A445" s="146">
        <v>430</v>
      </c>
      <c r="B445" s="113" t="s">
        <v>2886</v>
      </c>
      <c r="C445" s="113" t="s">
        <v>2887</v>
      </c>
      <c r="D445" s="163">
        <f>'REPRODUCTION 3'!G437</f>
        <v>9.75</v>
      </c>
      <c r="E445" s="163">
        <f>'RUMINANTS 3'!G437</f>
        <v>9.75</v>
      </c>
      <c r="F445" s="163">
        <f>'TOXICOLOGIE 2'!F437</f>
        <v>0</v>
      </c>
      <c r="G445" s="163">
        <f>'INFECTIEUX 3'!G437</f>
        <v>1.125</v>
      </c>
      <c r="H445" s="163">
        <f>'AVIARE 3'!G437</f>
        <v>16.5</v>
      </c>
      <c r="I445" s="163">
        <f>'EQUINE 3'!G437</f>
        <v>9.75</v>
      </c>
      <c r="J445" s="163">
        <f>'CHIRURGIE 3'!G437</f>
        <v>15</v>
      </c>
      <c r="K445" s="163">
        <f>'LEGISLATION 2'!F437</f>
        <v>26</v>
      </c>
      <c r="L445" s="163">
        <f>'HIDAOA 3'!G437</f>
        <v>11.25</v>
      </c>
      <c r="M445" s="163">
        <f>'CLINIQUE 3'!N437</f>
        <v>0</v>
      </c>
      <c r="N445" s="148">
        <f t="shared" si="90"/>
        <v>99.125</v>
      </c>
      <c r="O445" s="148">
        <f t="shared" si="91"/>
        <v>3.5401785714285716</v>
      </c>
      <c r="P445" s="146" t="str">
        <f t="shared" si="92"/>
        <v>ajournee</v>
      </c>
      <c r="Q445" s="146" t="str">
        <f t="shared" si="93"/>
        <v>juin</v>
      </c>
      <c r="R445" s="146">
        <f t="shared" si="94"/>
        <v>1</v>
      </c>
      <c r="S445" s="146">
        <f t="shared" si="95"/>
        <v>1</v>
      </c>
      <c r="T445" s="146">
        <f t="shared" si="96"/>
        <v>1</v>
      </c>
      <c r="U445" s="146">
        <f t="shared" si="97"/>
        <v>1</v>
      </c>
      <c r="V445" s="146">
        <f t="shared" si="98"/>
        <v>0</v>
      </c>
      <c r="W445" s="146">
        <f t="shared" si="99"/>
        <v>1</v>
      </c>
      <c r="X445" s="146">
        <f t="shared" si="100"/>
        <v>0</v>
      </c>
      <c r="Y445" s="146">
        <f t="shared" si="101"/>
        <v>0</v>
      </c>
      <c r="Z445" s="146">
        <f t="shared" si="102"/>
        <v>1</v>
      </c>
      <c r="AA445" s="17">
        <f t="shared" si="103"/>
        <v>1</v>
      </c>
      <c r="AB445" s="91" t="str">
        <f>'REPRODUCTION 3'!M437</f>
        <v>Juin</v>
      </c>
      <c r="AC445" s="91" t="str">
        <f>'RUMINANTS 3'!M437</f>
        <v>Juin</v>
      </c>
      <c r="AD445" s="91" t="str">
        <f>'TOXICOLOGIE 2'!L437</f>
        <v>Juin</v>
      </c>
      <c r="AE445" s="91" t="str">
        <f>'INFECTIEUX 3'!M437</f>
        <v>Juin</v>
      </c>
      <c r="AF445" s="91" t="str">
        <f>'AVIARE 3'!M437</f>
        <v>Juin</v>
      </c>
      <c r="AG445" s="91" t="str">
        <f>'EQUINE 3'!M437</f>
        <v>Juin</v>
      </c>
      <c r="AH445" s="91" t="str">
        <f>'CHIRURGIE 3'!M437</f>
        <v>Juin</v>
      </c>
      <c r="AI445" s="91" t="str">
        <f>'LEGISLATION 2'!L437</f>
        <v>Juin</v>
      </c>
      <c r="AJ445" s="91" t="str">
        <f>'HIDAOA 3'!M437</f>
        <v>Juin</v>
      </c>
      <c r="AK445" s="91" t="str">
        <f>'CLINIQUE 3'!T437</f>
        <v>Juin</v>
      </c>
    </row>
    <row r="446" spans="1:37">
      <c r="A446" s="146">
        <v>431</v>
      </c>
      <c r="B446" s="113" t="s">
        <v>2888</v>
      </c>
      <c r="C446" s="113" t="s">
        <v>2453</v>
      </c>
      <c r="D446" s="163">
        <f>'REPRODUCTION 3'!G438</f>
        <v>0</v>
      </c>
      <c r="E446" s="163">
        <f>'RUMINANTS 3'!G438</f>
        <v>1.5</v>
      </c>
      <c r="F446" s="163">
        <f>'TOXICOLOGIE 2'!F438</f>
        <v>0</v>
      </c>
      <c r="G446" s="163">
        <f>'INFECTIEUX 3'!G438</f>
        <v>0.75</v>
      </c>
      <c r="H446" s="163">
        <f>'AVIARE 3'!G438</f>
        <v>11.25</v>
      </c>
      <c r="I446" s="163">
        <f>'EQUINE 3'!G438</f>
        <v>1.5</v>
      </c>
      <c r="J446" s="163">
        <f>'CHIRURGIE 3'!G438</f>
        <v>10.5</v>
      </c>
      <c r="K446" s="163">
        <f>'LEGISLATION 2'!F438</f>
        <v>6</v>
      </c>
      <c r="L446" s="163">
        <f>'HIDAOA 3'!G438</f>
        <v>3.75</v>
      </c>
      <c r="M446" s="163">
        <f>'CLINIQUE 3'!N438</f>
        <v>0</v>
      </c>
      <c r="N446" s="148">
        <f t="shared" si="90"/>
        <v>35.25</v>
      </c>
      <c r="O446" s="148">
        <f t="shared" si="91"/>
        <v>1.2589285714285714</v>
      </c>
      <c r="P446" s="146" t="str">
        <f t="shared" si="92"/>
        <v>ajournee</v>
      </c>
      <c r="Q446" s="146" t="str">
        <f t="shared" si="93"/>
        <v>juin</v>
      </c>
      <c r="R446" s="146">
        <f t="shared" si="94"/>
        <v>1</v>
      </c>
      <c r="S446" s="146">
        <f t="shared" si="95"/>
        <v>1</v>
      </c>
      <c r="T446" s="146">
        <f t="shared" si="96"/>
        <v>1</v>
      </c>
      <c r="U446" s="146">
        <f t="shared" si="97"/>
        <v>1</v>
      </c>
      <c r="V446" s="146">
        <f t="shared" si="98"/>
        <v>1</v>
      </c>
      <c r="W446" s="146">
        <f t="shared" si="99"/>
        <v>1</v>
      </c>
      <c r="X446" s="146">
        <f t="shared" si="100"/>
        <v>1</v>
      </c>
      <c r="Y446" s="146">
        <f t="shared" si="101"/>
        <v>1</v>
      </c>
      <c r="Z446" s="146">
        <f t="shared" si="102"/>
        <v>1</v>
      </c>
      <c r="AA446" s="17">
        <f t="shared" si="103"/>
        <v>1</v>
      </c>
      <c r="AB446" s="91" t="str">
        <f>'REPRODUCTION 3'!M438</f>
        <v>Juin</v>
      </c>
      <c r="AC446" s="91" t="str">
        <f>'RUMINANTS 3'!M438</f>
        <v>Juin</v>
      </c>
      <c r="AD446" s="91" t="str">
        <f>'TOXICOLOGIE 2'!L438</f>
        <v>Juin</v>
      </c>
      <c r="AE446" s="91" t="str">
        <f>'INFECTIEUX 3'!M438</f>
        <v>Juin</v>
      </c>
      <c r="AF446" s="91" t="str">
        <f>'AVIARE 3'!M438</f>
        <v>Juin</v>
      </c>
      <c r="AG446" s="91" t="str">
        <f>'EQUINE 3'!M438</f>
        <v>Juin</v>
      </c>
      <c r="AH446" s="91" t="str">
        <f>'CHIRURGIE 3'!M438</f>
        <v>Juin</v>
      </c>
      <c r="AI446" s="91" t="str">
        <f>'LEGISLATION 2'!L438</f>
        <v>Juin</v>
      </c>
      <c r="AJ446" s="91" t="str">
        <f>'HIDAOA 3'!M438</f>
        <v>Juin</v>
      </c>
      <c r="AK446" s="91" t="str">
        <f>'CLINIQUE 3'!T438</f>
        <v>Juin</v>
      </c>
    </row>
    <row r="447" spans="1:37">
      <c r="A447" s="146">
        <v>432</v>
      </c>
      <c r="B447" s="113" t="s">
        <v>2889</v>
      </c>
      <c r="C447" s="113" t="s">
        <v>2890</v>
      </c>
      <c r="D447" s="163">
        <f>'REPRODUCTION 3'!G439</f>
        <v>13.5</v>
      </c>
      <c r="E447" s="163">
        <f>'RUMINANTS 3'!G439</f>
        <v>10.5</v>
      </c>
      <c r="F447" s="163">
        <f>'TOXICOLOGIE 2'!F439</f>
        <v>0</v>
      </c>
      <c r="G447" s="163">
        <f>'INFECTIEUX 3'!G439</f>
        <v>2.25</v>
      </c>
      <c r="H447" s="163">
        <f>'AVIARE 3'!G439</f>
        <v>18</v>
      </c>
      <c r="I447" s="163">
        <f>'EQUINE 3'!G439</f>
        <v>17.25</v>
      </c>
      <c r="J447" s="163">
        <f>'CHIRURGIE 3'!G439</f>
        <v>10.5</v>
      </c>
      <c r="K447" s="163">
        <f>'LEGISLATION 2'!F439</f>
        <v>24</v>
      </c>
      <c r="L447" s="163">
        <f>'HIDAOA 3'!G439</f>
        <v>24.75</v>
      </c>
      <c r="M447" s="163">
        <f>'CLINIQUE 3'!N439</f>
        <v>0</v>
      </c>
      <c r="N447" s="148">
        <f t="shared" si="90"/>
        <v>120.75</v>
      </c>
      <c r="O447" s="148">
        <f t="shared" si="91"/>
        <v>4.3125</v>
      </c>
      <c r="P447" s="146" t="str">
        <f t="shared" si="92"/>
        <v>ajournee</v>
      </c>
      <c r="Q447" s="146" t="str">
        <f t="shared" si="93"/>
        <v>juin</v>
      </c>
      <c r="R447" s="146">
        <f t="shared" si="94"/>
        <v>1</v>
      </c>
      <c r="S447" s="146">
        <f t="shared" si="95"/>
        <v>1</v>
      </c>
      <c r="T447" s="146">
        <f t="shared" si="96"/>
        <v>1</v>
      </c>
      <c r="U447" s="146">
        <f t="shared" si="97"/>
        <v>1</v>
      </c>
      <c r="V447" s="146">
        <f t="shared" si="98"/>
        <v>0</v>
      </c>
      <c r="W447" s="146">
        <f t="shared" si="99"/>
        <v>0</v>
      </c>
      <c r="X447" s="146">
        <f t="shared" si="100"/>
        <v>1</v>
      </c>
      <c r="Y447" s="146">
        <f t="shared" si="101"/>
        <v>0</v>
      </c>
      <c r="Z447" s="146">
        <f t="shared" si="102"/>
        <v>0</v>
      </c>
      <c r="AA447" s="17">
        <f t="shared" si="103"/>
        <v>1</v>
      </c>
      <c r="AB447" s="91" t="str">
        <f>'REPRODUCTION 3'!M439</f>
        <v>Juin</v>
      </c>
      <c r="AC447" s="91" t="str">
        <f>'RUMINANTS 3'!M439</f>
        <v>Juin</v>
      </c>
      <c r="AD447" s="91" t="str">
        <f>'TOXICOLOGIE 2'!L439</f>
        <v>Juin</v>
      </c>
      <c r="AE447" s="91" t="str">
        <f>'INFECTIEUX 3'!M439</f>
        <v>Juin</v>
      </c>
      <c r="AF447" s="91" t="str">
        <f>'AVIARE 3'!M439</f>
        <v>Juin</v>
      </c>
      <c r="AG447" s="91" t="str">
        <f>'EQUINE 3'!M439</f>
        <v>Juin</v>
      </c>
      <c r="AH447" s="91" t="str">
        <f>'CHIRURGIE 3'!M439</f>
        <v>Juin</v>
      </c>
      <c r="AI447" s="91" t="str">
        <f>'LEGISLATION 2'!L439</f>
        <v>Juin</v>
      </c>
      <c r="AJ447" s="91" t="str">
        <f>'HIDAOA 3'!M439</f>
        <v>Juin</v>
      </c>
      <c r="AK447" s="91" t="str">
        <f>'CLINIQUE 3'!T439</f>
        <v>Juin</v>
      </c>
    </row>
    <row r="448" spans="1:37">
      <c r="A448" s="146">
        <v>433</v>
      </c>
      <c r="B448" s="113" t="s">
        <v>2889</v>
      </c>
      <c r="C448" s="113" t="s">
        <v>2891</v>
      </c>
      <c r="D448" s="163">
        <f>'REPRODUCTION 3'!G440</f>
        <v>13.5</v>
      </c>
      <c r="E448" s="163">
        <f>'RUMINANTS 3'!G440</f>
        <v>6.75</v>
      </c>
      <c r="F448" s="163">
        <f>'TOXICOLOGIE 2'!F440</f>
        <v>0</v>
      </c>
      <c r="G448" s="163">
        <f>'INFECTIEUX 3'!G440</f>
        <v>3.75</v>
      </c>
      <c r="H448" s="163">
        <f>'AVIARE 3'!G440</f>
        <v>18</v>
      </c>
      <c r="I448" s="163">
        <f>'EQUINE 3'!G440</f>
        <v>9</v>
      </c>
      <c r="J448" s="163">
        <f>'CHIRURGIE 3'!G440</f>
        <v>21</v>
      </c>
      <c r="K448" s="163">
        <f>'LEGISLATION 2'!F440</f>
        <v>22</v>
      </c>
      <c r="L448" s="163">
        <f>'HIDAOA 3'!G440</f>
        <v>22.5</v>
      </c>
      <c r="M448" s="163">
        <f>'CLINIQUE 3'!N440</f>
        <v>0</v>
      </c>
      <c r="N448" s="148">
        <f t="shared" si="90"/>
        <v>116.5</v>
      </c>
      <c r="O448" s="148">
        <f t="shared" si="91"/>
        <v>4.1607142857142856</v>
      </c>
      <c r="P448" s="146" t="str">
        <f t="shared" si="92"/>
        <v>ajournee</v>
      </c>
      <c r="Q448" s="146" t="str">
        <f t="shared" si="93"/>
        <v>juin</v>
      </c>
      <c r="R448" s="146">
        <f t="shared" si="94"/>
        <v>1</v>
      </c>
      <c r="S448" s="146">
        <f t="shared" si="95"/>
        <v>1</v>
      </c>
      <c r="T448" s="146">
        <f t="shared" si="96"/>
        <v>1</v>
      </c>
      <c r="U448" s="146">
        <f t="shared" si="97"/>
        <v>1</v>
      </c>
      <c r="V448" s="146">
        <f t="shared" si="98"/>
        <v>0</v>
      </c>
      <c r="W448" s="146">
        <f t="shared" si="99"/>
        <v>1</v>
      </c>
      <c r="X448" s="146">
        <f t="shared" si="100"/>
        <v>0</v>
      </c>
      <c r="Y448" s="146">
        <f t="shared" si="101"/>
        <v>0</v>
      </c>
      <c r="Z448" s="146">
        <f t="shared" si="102"/>
        <v>0</v>
      </c>
      <c r="AA448" s="17">
        <f t="shared" si="103"/>
        <v>1</v>
      </c>
      <c r="AB448" s="91" t="str">
        <f>'REPRODUCTION 3'!M440</f>
        <v>Juin</v>
      </c>
      <c r="AC448" s="91" t="str">
        <f>'RUMINANTS 3'!M440</f>
        <v>Juin</v>
      </c>
      <c r="AD448" s="91" t="str">
        <f>'TOXICOLOGIE 2'!L440</f>
        <v>Juin</v>
      </c>
      <c r="AE448" s="91" t="str">
        <f>'INFECTIEUX 3'!M440</f>
        <v>Juin</v>
      </c>
      <c r="AF448" s="91" t="str">
        <f>'AVIARE 3'!M440</f>
        <v>Juin</v>
      </c>
      <c r="AG448" s="91" t="str">
        <f>'EQUINE 3'!M440</f>
        <v>Juin</v>
      </c>
      <c r="AH448" s="91" t="str">
        <f>'CHIRURGIE 3'!M440</f>
        <v>Juin</v>
      </c>
      <c r="AI448" s="91" t="str">
        <f>'LEGISLATION 2'!L440</f>
        <v>Juin</v>
      </c>
      <c r="AJ448" s="91" t="str">
        <f>'HIDAOA 3'!M440</f>
        <v>Juin</v>
      </c>
      <c r="AK448" s="91" t="str">
        <f>'CLINIQUE 3'!T440</f>
        <v>Juin</v>
      </c>
    </row>
    <row r="449" spans="1:37">
      <c r="A449" s="146">
        <v>434</v>
      </c>
      <c r="B449" s="113" t="s">
        <v>2892</v>
      </c>
      <c r="C449" s="113" t="s">
        <v>2893</v>
      </c>
      <c r="D449" s="163">
        <f>'REPRODUCTION 3'!G441</f>
        <v>18</v>
      </c>
      <c r="E449" s="163">
        <f>'RUMINANTS 3'!G441</f>
        <v>10.5</v>
      </c>
      <c r="F449" s="163">
        <f>'TOXICOLOGIE 2'!F441</f>
        <v>0</v>
      </c>
      <c r="G449" s="163">
        <f>'INFECTIEUX 3'!G441</f>
        <v>4.5</v>
      </c>
      <c r="H449" s="163">
        <f>'AVIARE 3'!G441</f>
        <v>21.75</v>
      </c>
      <c r="I449" s="163">
        <f>'EQUINE 3'!G441</f>
        <v>13.5</v>
      </c>
      <c r="J449" s="163">
        <f>'CHIRURGIE 3'!G441</f>
        <v>19.5</v>
      </c>
      <c r="K449" s="163">
        <f>'LEGISLATION 2'!F441</f>
        <v>14</v>
      </c>
      <c r="L449" s="163">
        <f>'HIDAOA 3'!G441</f>
        <v>23.25</v>
      </c>
      <c r="M449" s="163">
        <f>'CLINIQUE 3'!N441</f>
        <v>0</v>
      </c>
      <c r="N449" s="148">
        <f t="shared" si="90"/>
        <v>125</v>
      </c>
      <c r="O449" s="148">
        <f t="shared" si="91"/>
        <v>4.4642857142857144</v>
      </c>
      <c r="P449" s="146" t="str">
        <f t="shared" si="92"/>
        <v>ajournee</v>
      </c>
      <c r="Q449" s="146" t="str">
        <f t="shared" si="93"/>
        <v>juin</v>
      </c>
      <c r="R449" s="146">
        <f t="shared" si="94"/>
        <v>0</v>
      </c>
      <c r="S449" s="146">
        <f t="shared" si="95"/>
        <v>1</v>
      </c>
      <c r="T449" s="146">
        <f t="shared" si="96"/>
        <v>1</v>
      </c>
      <c r="U449" s="146">
        <f t="shared" si="97"/>
        <v>1</v>
      </c>
      <c r="V449" s="146">
        <f t="shared" si="98"/>
        <v>0</v>
      </c>
      <c r="W449" s="146">
        <f t="shared" si="99"/>
        <v>1</v>
      </c>
      <c r="X449" s="146">
        <f t="shared" si="100"/>
        <v>0</v>
      </c>
      <c r="Y449" s="146">
        <f t="shared" si="101"/>
        <v>0</v>
      </c>
      <c r="Z449" s="146">
        <f t="shared" si="102"/>
        <v>0</v>
      </c>
      <c r="AA449" s="17">
        <f t="shared" si="103"/>
        <v>1</v>
      </c>
      <c r="AB449" s="91" t="str">
        <f>'REPRODUCTION 3'!M441</f>
        <v>Juin</v>
      </c>
      <c r="AC449" s="91" t="str">
        <f>'RUMINANTS 3'!M441</f>
        <v>Juin</v>
      </c>
      <c r="AD449" s="91" t="str">
        <f>'TOXICOLOGIE 2'!L441</f>
        <v>Juin</v>
      </c>
      <c r="AE449" s="91" t="str">
        <f>'INFECTIEUX 3'!M441</f>
        <v>Juin</v>
      </c>
      <c r="AF449" s="91" t="str">
        <f>'AVIARE 3'!M441</f>
        <v>Juin</v>
      </c>
      <c r="AG449" s="91" t="str">
        <f>'EQUINE 3'!M441</f>
        <v>Juin</v>
      </c>
      <c r="AH449" s="91" t="str">
        <f>'CHIRURGIE 3'!M441</f>
        <v>Juin</v>
      </c>
      <c r="AI449" s="91" t="str">
        <f>'LEGISLATION 2'!L441</f>
        <v>Juin</v>
      </c>
      <c r="AJ449" s="91" t="str">
        <f>'HIDAOA 3'!M441</f>
        <v>Juin</v>
      </c>
      <c r="AK449" s="91" t="str">
        <f>'CLINIQUE 3'!T441</f>
        <v>Juin</v>
      </c>
    </row>
    <row r="450" spans="1:37">
      <c r="A450" s="146">
        <v>435</v>
      </c>
      <c r="B450" s="113" t="s">
        <v>2894</v>
      </c>
      <c r="C450" s="113" t="s">
        <v>2895</v>
      </c>
      <c r="D450" s="163">
        <f>'REPRODUCTION 3'!G442</f>
        <v>14.25</v>
      </c>
      <c r="E450" s="163">
        <f>'RUMINANTS 3'!G442</f>
        <v>10.5</v>
      </c>
      <c r="F450" s="163">
        <f>'TOXICOLOGIE 2'!F442</f>
        <v>0</v>
      </c>
      <c r="G450" s="163">
        <f>'INFECTIEUX 3'!G442</f>
        <v>5.25</v>
      </c>
      <c r="H450" s="163">
        <f>'AVIARE 3'!G442</f>
        <v>13.5</v>
      </c>
      <c r="I450" s="163">
        <f>'EQUINE 3'!G442</f>
        <v>3.75</v>
      </c>
      <c r="J450" s="163">
        <f>'CHIRURGIE 3'!G442</f>
        <v>12</v>
      </c>
      <c r="K450" s="163">
        <f>'LEGISLATION 2'!F442</f>
        <v>32</v>
      </c>
      <c r="L450" s="163">
        <f>'HIDAOA 3'!G442</f>
        <v>12</v>
      </c>
      <c r="M450" s="163">
        <f>'CLINIQUE 3'!N442</f>
        <v>0</v>
      </c>
      <c r="N450" s="148">
        <f t="shared" si="90"/>
        <v>103.25</v>
      </c>
      <c r="O450" s="148">
        <f t="shared" si="91"/>
        <v>3.6875</v>
      </c>
      <c r="P450" s="146" t="str">
        <f t="shared" si="92"/>
        <v>ajournee</v>
      </c>
      <c r="Q450" s="146" t="str">
        <f t="shared" si="93"/>
        <v>juin</v>
      </c>
      <c r="R450" s="146">
        <f t="shared" si="94"/>
        <v>1</v>
      </c>
      <c r="S450" s="146">
        <f t="shared" si="95"/>
        <v>1</v>
      </c>
      <c r="T450" s="146">
        <f t="shared" si="96"/>
        <v>1</v>
      </c>
      <c r="U450" s="146">
        <f t="shared" si="97"/>
        <v>1</v>
      </c>
      <c r="V450" s="146">
        <f t="shared" si="98"/>
        <v>1</v>
      </c>
      <c r="W450" s="146">
        <f t="shared" si="99"/>
        <v>1</v>
      </c>
      <c r="X450" s="146">
        <f t="shared" si="100"/>
        <v>1</v>
      </c>
      <c r="Y450" s="146">
        <f t="shared" si="101"/>
        <v>0</v>
      </c>
      <c r="Z450" s="146">
        <f t="shared" si="102"/>
        <v>1</v>
      </c>
      <c r="AA450" s="17">
        <f t="shared" si="103"/>
        <v>1</v>
      </c>
      <c r="AB450" s="91" t="str">
        <f>'REPRODUCTION 3'!M442</f>
        <v>Juin</v>
      </c>
      <c r="AC450" s="91" t="str">
        <f>'RUMINANTS 3'!M442</f>
        <v>Juin</v>
      </c>
      <c r="AD450" s="91" t="str">
        <f>'TOXICOLOGIE 2'!L442</f>
        <v>Juin</v>
      </c>
      <c r="AE450" s="91" t="str">
        <f>'INFECTIEUX 3'!M442</f>
        <v>Juin</v>
      </c>
      <c r="AF450" s="91" t="str">
        <f>'AVIARE 3'!M442</f>
        <v>Juin</v>
      </c>
      <c r="AG450" s="91" t="str">
        <f>'EQUINE 3'!M442</f>
        <v>Juin</v>
      </c>
      <c r="AH450" s="91" t="str">
        <f>'CHIRURGIE 3'!M442</f>
        <v>Juin</v>
      </c>
      <c r="AI450" s="91" t="str">
        <f>'LEGISLATION 2'!L442</f>
        <v>Juin</v>
      </c>
      <c r="AJ450" s="91" t="str">
        <f>'HIDAOA 3'!M442</f>
        <v>Juin</v>
      </c>
      <c r="AK450" s="91" t="str">
        <f>'CLINIQUE 3'!T442</f>
        <v>Juin</v>
      </c>
    </row>
    <row r="451" spans="1:37">
      <c r="A451" s="146">
        <v>436</v>
      </c>
      <c r="B451" s="113" t="s">
        <v>2894</v>
      </c>
      <c r="C451" s="113" t="s">
        <v>2730</v>
      </c>
      <c r="D451" s="163">
        <f>'REPRODUCTION 3'!G443</f>
        <v>5.25</v>
      </c>
      <c r="E451" s="163">
        <f>'RUMINANTS 3'!G443</f>
        <v>9.75</v>
      </c>
      <c r="F451" s="163">
        <f>'TOXICOLOGIE 2'!F443</f>
        <v>0</v>
      </c>
      <c r="G451" s="163">
        <f>'INFECTIEUX 3'!G443</f>
        <v>1.125</v>
      </c>
      <c r="H451" s="163">
        <f>'AVIARE 3'!G443</f>
        <v>15</v>
      </c>
      <c r="I451" s="163">
        <f>'EQUINE 3'!G443</f>
        <v>5.25</v>
      </c>
      <c r="J451" s="163">
        <f>'CHIRURGIE 3'!G443</f>
        <v>12</v>
      </c>
      <c r="K451" s="163">
        <f>'LEGISLATION 2'!F443</f>
        <v>20</v>
      </c>
      <c r="L451" s="163">
        <f>'HIDAOA 3'!G443</f>
        <v>12.75</v>
      </c>
      <c r="M451" s="163">
        <f>'CLINIQUE 3'!N443</f>
        <v>0</v>
      </c>
      <c r="N451" s="148">
        <f t="shared" si="90"/>
        <v>81.125</v>
      </c>
      <c r="O451" s="148">
        <f t="shared" si="91"/>
        <v>2.8973214285714284</v>
      </c>
      <c r="P451" s="146" t="str">
        <f t="shared" si="92"/>
        <v>ajournee</v>
      </c>
      <c r="Q451" s="146" t="str">
        <f t="shared" si="93"/>
        <v>juin</v>
      </c>
      <c r="R451" s="146">
        <f t="shared" si="94"/>
        <v>1</v>
      </c>
      <c r="S451" s="146">
        <f t="shared" si="95"/>
        <v>1</v>
      </c>
      <c r="T451" s="146">
        <f t="shared" si="96"/>
        <v>1</v>
      </c>
      <c r="U451" s="146">
        <f t="shared" si="97"/>
        <v>1</v>
      </c>
      <c r="V451" s="146">
        <f t="shared" si="98"/>
        <v>0</v>
      </c>
      <c r="W451" s="146">
        <f t="shared" si="99"/>
        <v>1</v>
      </c>
      <c r="X451" s="146">
        <f t="shared" si="100"/>
        <v>1</v>
      </c>
      <c r="Y451" s="146">
        <f t="shared" si="101"/>
        <v>0</v>
      </c>
      <c r="Z451" s="146">
        <f t="shared" si="102"/>
        <v>1</v>
      </c>
      <c r="AA451" s="17">
        <f t="shared" si="103"/>
        <v>1</v>
      </c>
      <c r="AB451" s="91" t="str">
        <f>'REPRODUCTION 3'!M443</f>
        <v>Juin</v>
      </c>
      <c r="AC451" s="91" t="str">
        <f>'RUMINANTS 3'!M443</f>
        <v>Juin</v>
      </c>
      <c r="AD451" s="91" t="str">
        <f>'TOXICOLOGIE 2'!L443</f>
        <v>Juin</v>
      </c>
      <c r="AE451" s="91" t="str">
        <f>'INFECTIEUX 3'!M443</f>
        <v>Juin</v>
      </c>
      <c r="AF451" s="91" t="str">
        <f>'AVIARE 3'!M443</f>
        <v>Juin</v>
      </c>
      <c r="AG451" s="91" t="str">
        <f>'EQUINE 3'!M443</f>
        <v>Juin</v>
      </c>
      <c r="AH451" s="91" t="str">
        <f>'CHIRURGIE 3'!M443</f>
        <v>Juin</v>
      </c>
      <c r="AI451" s="91" t="str">
        <f>'LEGISLATION 2'!L443</f>
        <v>Juin</v>
      </c>
      <c r="AJ451" s="91" t="str">
        <f>'HIDAOA 3'!M443</f>
        <v>Juin</v>
      </c>
      <c r="AK451" s="91" t="str">
        <f>'CLINIQUE 3'!T443</f>
        <v>Juin</v>
      </c>
    </row>
    <row r="452" spans="1:37">
      <c r="A452" s="146">
        <v>437</v>
      </c>
      <c r="B452" s="113" t="s">
        <v>2896</v>
      </c>
      <c r="C452" s="113" t="s">
        <v>2897</v>
      </c>
      <c r="D452" s="163">
        <f>'REPRODUCTION 3'!G444</f>
        <v>9.75</v>
      </c>
      <c r="E452" s="163">
        <f>'RUMINANTS 3'!G444</f>
        <v>7.5</v>
      </c>
      <c r="F452" s="163">
        <f>'TOXICOLOGIE 2'!F444</f>
        <v>0</v>
      </c>
      <c r="G452" s="163">
        <f>'INFECTIEUX 3'!G444</f>
        <v>2.25</v>
      </c>
      <c r="H452" s="163">
        <f>'AVIARE 3'!G444</f>
        <v>10.5</v>
      </c>
      <c r="I452" s="163">
        <f>'EQUINE 3'!G444</f>
        <v>11.25</v>
      </c>
      <c r="J452" s="163">
        <f>'CHIRURGIE 3'!G444</f>
        <v>21</v>
      </c>
      <c r="K452" s="163">
        <f>'LEGISLATION 2'!F444</f>
        <v>36</v>
      </c>
      <c r="L452" s="163">
        <f>'HIDAOA 3'!G444</f>
        <v>22.5</v>
      </c>
      <c r="M452" s="163">
        <f>'CLINIQUE 3'!N444</f>
        <v>0</v>
      </c>
      <c r="N452" s="148">
        <f t="shared" si="90"/>
        <v>120.75</v>
      </c>
      <c r="O452" s="148">
        <f t="shared" si="91"/>
        <v>4.3125</v>
      </c>
      <c r="P452" s="146" t="str">
        <f t="shared" si="92"/>
        <v>ajournee</v>
      </c>
      <c r="Q452" s="146" t="str">
        <f t="shared" si="93"/>
        <v>juin</v>
      </c>
      <c r="R452" s="146">
        <f t="shared" si="94"/>
        <v>1</v>
      </c>
      <c r="S452" s="146">
        <f t="shared" si="95"/>
        <v>1</v>
      </c>
      <c r="T452" s="146">
        <f t="shared" si="96"/>
        <v>1</v>
      </c>
      <c r="U452" s="146">
        <f t="shared" si="97"/>
        <v>1</v>
      </c>
      <c r="V452" s="146">
        <f t="shared" si="98"/>
        <v>1</v>
      </c>
      <c r="W452" s="146">
        <f t="shared" si="99"/>
        <v>1</v>
      </c>
      <c r="X452" s="146">
        <f t="shared" si="100"/>
        <v>0</v>
      </c>
      <c r="Y452" s="146">
        <f t="shared" si="101"/>
        <v>0</v>
      </c>
      <c r="Z452" s="146">
        <f t="shared" si="102"/>
        <v>0</v>
      </c>
      <c r="AA452" s="17">
        <f t="shared" si="103"/>
        <v>1</v>
      </c>
      <c r="AB452" s="91" t="str">
        <f>'REPRODUCTION 3'!M444</f>
        <v>Juin</v>
      </c>
      <c r="AC452" s="91" t="str">
        <f>'RUMINANTS 3'!M444</f>
        <v>Juin</v>
      </c>
      <c r="AD452" s="91" t="str">
        <f>'TOXICOLOGIE 2'!L444</f>
        <v>Juin</v>
      </c>
      <c r="AE452" s="91" t="str">
        <f>'INFECTIEUX 3'!M444</f>
        <v>Juin</v>
      </c>
      <c r="AF452" s="91" t="str">
        <f>'AVIARE 3'!M444</f>
        <v>Juin</v>
      </c>
      <c r="AG452" s="91" t="str">
        <f>'EQUINE 3'!M444</f>
        <v>Juin</v>
      </c>
      <c r="AH452" s="91" t="str">
        <f>'CHIRURGIE 3'!M444</f>
        <v>Juin</v>
      </c>
      <c r="AI452" s="91" t="str">
        <f>'LEGISLATION 2'!L444</f>
        <v>Juin</v>
      </c>
      <c r="AJ452" s="91" t="str">
        <f>'HIDAOA 3'!M444</f>
        <v>Juin</v>
      </c>
      <c r="AK452" s="91" t="str">
        <f>'CLINIQUE 3'!T444</f>
        <v>Juin</v>
      </c>
    </row>
    <row r="453" spans="1:37">
      <c r="A453" s="146">
        <v>438</v>
      </c>
      <c r="B453" s="113" t="s">
        <v>2898</v>
      </c>
      <c r="C453" s="113" t="s">
        <v>2899</v>
      </c>
      <c r="D453" s="163">
        <f>'REPRODUCTION 3'!G445</f>
        <v>6.75</v>
      </c>
      <c r="E453" s="163">
        <f>'RUMINANTS 3'!G445</f>
        <v>7.5</v>
      </c>
      <c r="F453" s="163">
        <f>'TOXICOLOGIE 2'!F445</f>
        <v>0</v>
      </c>
      <c r="G453" s="163">
        <f>'INFECTIEUX 3'!G445</f>
        <v>1.5</v>
      </c>
      <c r="H453" s="163">
        <f>'AVIARE 3'!G445</f>
        <v>15</v>
      </c>
      <c r="I453" s="163">
        <f>'EQUINE 3'!G445</f>
        <v>11.625</v>
      </c>
      <c r="J453" s="163">
        <f>'CHIRURGIE 3'!G445</f>
        <v>22.5</v>
      </c>
      <c r="K453" s="163">
        <f>'LEGISLATION 2'!F445</f>
        <v>30</v>
      </c>
      <c r="L453" s="163">
        <f>'HIDAOA 3'!G445</f>
        <v>22.5</v>
      </c>
      <c r="M453" s="163">
        <f>'CLINIQUE 3'!N445</f>
        <v>0</v>
      </c>
      <c r="N453" s="148">
        <f t="shared" si="90"/>
        <v>117.375</v>
      </c>
      <c r="O453" s="148">
        <f t="shared" si="91"/>
        <v>4.1919642857142856</v>
      </c>
      <c r="P453" s="146" t="str">
        <f t="shared" si="92"/>
        <v>ajournee</v>
      </c>
      <c r="Q453" s="146" t="str">
        <f t="shared" si="93"/>
        <v>juin</v>
      </c>
      <c r="R453" s="146">
        <f t="shared" si="94"/>
        <v>1</v>
      </c>
      <c r="S453" s="146">
        <f t="shared" si="95"/>
        <v>1</v>
      </c>
      <c r="T453" s="146">
        <f t="shared" si="96"/>
        <v>1</v>
      </c>
      <c r="U453" s="146">
        <f t="shared" si="97"/>
        <v>1</v>
      </c>
      <c r="V453" s="146">
        <f t="shared" si="98"/>
        <v>0</v>
      </c>
      <c r="W453" s="146">
        <f t="shared" si="99"/>
        <v>1</v>
      </c>
      <c r="X453" s="146">
        <f t="shared" si="100"/>
        <v>0</v>
      </c>
      <c r="Y453" s="146">
        <f t="shared" si="101"/>
        <v>0</v>
      </c>
      <c r="Z453" s="146">
        <f t="shared" si="102"/>
        <v>0</v>
      </c>
      <c r="AA453" s="17">
        <f t="shared" si="103"/>
        <v>1</v>
      </c>
      <c r="AB453" s="91" t="str">
        <f>'REPRODUCTION 3'!M445</f>
        <v>Juin</v>
      </c>
      <c r="AC453" s="91" t="str">
        <f>'RUMINANTS 3'!M445</f>
        <v>Juin</v>
      </c>
      <c r="AD453" s="91" t="str">
        <f>'TOXICOLOGIE 2'!L445</f>
        <v>Juin</v>
      </c>
      <c r="AE453" s="91" t="str">
        <f>'INFECTIEUX 3'!M445</f>
        <v>Juin</v>
      </c>
      <c r="AF453" s="91" t="str">
        <f>'AVIARE 3'!M445</f>
        <v>Juin</v>
      </c>
      <c r="AG453" s="91" t="str">
        <f>'EQUINE 3'!M445</f>
        <v>Juin</v>
      </c>
      <c r="AH453" s="91" t="str">
        <f>'CHIRURGIE 3'!M445</f>
        <v>Juin</v>
      </c>
      <c r="AI453" s="91" t="str">
        <f>'LEGISLATION 2'!L445</f>
        <v>Juin</v>
      </c>
      <c r="AJ453" s="91" t="str">
        <f>'HIDAOA 3'!M445</f>
        <v>Juin</v>
      </c>
      <c r="AK453" s="91" t="str">
        <f>'CLINIQUE 3'!T445</f>
        <v>Juin</v>
      </c>
    </row>
    <row r="454" spans="1:37">
      <c r="A454" s="146">
        <v>439</v>
      </c>
      <c r="B454" s="113" t="s">
        <v>2349</v>
      </c>
      <c r="C454" s="113" t="s">
        <v>2900</v>
      </c>
      <c r="D454" s="163">
        <f>'REPRODUCTION 3'!G446</f>
        <v>2.25</v>
      </c>
      <c r="E454" s="163">
        <f>'RUMINANTS 3'!G446</f>
        <v>3.75</v>
      </c>
      <c r="F454" s="163">
        <f>'TOXICOLOGIE 2'!F446</f>
        <v>0</v>
      </c>
      <c r="G454" s="163">
        <f>'INFECTIEUX 3'!G446</f>
        <v>1.5</v>
      </c>
      <c r="H454" s="163">
        <f>'AVIARE 3'!G446</f>
        <v>12.75</v>
      </c>
      <c r="I454" s="163">
        <f>'EQUINE 3'!G446</f>
        <v>3.75</v>
      </c>
      <c r="J454" s="163">
        <f>'CHIRURGIE 3'!G446</f>
        <v>12</v>
      </c>
      <c r="K454" s="163">
        <f>'LEGISLATION 2'!F446</f>
        <v>20</v>
      </c>
      <c r="L454" s="163">
        <f>'HIDAOA 3'!G446</f>
        <v>17.625</v>
      </c>
      <c r="M454" s="163">
        <f>'CLINIQUE 3'!N446</f>
        <v>0</v>
      </c>
      <c r="N454" s="148">
        <f t="shared" si="90"/>
        <v>73.625</v>
      </c>
      <c r="O454" s="148">
        <f t="shared" si="91"/>
        <v>2.6294642857142856</v>
      </c>
      <c r="P454" s="146" t="str">
        <f t="shared" si="92"/>
        <v>ajournee</v>
      </c>
      <c r="Q454" s="146" t="str">
        <f t="shared" si="93"/>
        <v>juin</v>
      </c>
      <c r="R454" s="146">
        <f t="shared" si="94"/>
        <v>1</v>
      </c>
      <c r="S454" s="146">
        <f t="shared" si="95"/>
        <v>1</v>
      </c>
      <c r="T454" s="146">
        <f t="shared" si="96"/>
        <v>1</v>
      </c>
      <c r="U454" s="146">
        <f t="shared" si="97"/>
        <v>1</v>
      </c>
      <c r="V454" s="146">
        <f t="shared" si="98"/>
        <v>1</v>
      </c>
      <c r="W454" s="146">
        <f t="shared" si="99"/>
        <v>1</v>
      </c>
      <c r="X454" s="146">
        <f t="shared" si="100"/>
        <v>1</v>
      </c>
      <c r="Y454" s="146">
        <f t="shared" si="101"/>
        <v>0</v>
      </c>
      <c r="Z454" s="146">
        <f t="shared" si="102"/>
        <v>0</v>
      </c>
      <c r="AA454" s="17">
        <f t="shared" si="103"/>
        <v>1</v>
      </c>
      <c r="AB454" s="91" t="str">
        <f>'REPRODUCTION 3'!M446</f>
        <v>Juin</v>
      </c>
      <c r="AC454" s="91" t="str">
        <f>'RUMINANTS 3'!M446</f>
        <v>Juin</v>
      </c>
      <c r="AD454" s="91" t="str">
        <f>'TOXICOLOGIE 2'!L446</f>
        <v>Juin</v>
      </c>
      <c r="AE454" s="91" t="str">
        <f>'INFECTIEUX 3'!M446</f>
        <v>Juin</v>
      </c>
      <c r="AF454" s="91" t="str">
        <f>'AVIARE 3'!M446</f>
        <v>Juin</v>
      </c>
      <c r="AG454" s="91" t="str">
        <f>'EQUINE 3'!M446</f>
        <v>Juin</v>
      </c>
      <c r="AH454" s="91" t="str">
        <f>'CHIRURGIE 3'!M446</f>
        <v>Juin</v>
      </c>
      <c r="AI454" s="91" t="str">
        <f>'LEGISLATION 2'!L446</f>
        <v>Juin</v>
      </c>
      <c r="AJ454" s="91" t="str">
        <f>'HIDAOA 3'!M446</f>
        <v>Juin</v>
      </c>
      <c r="AK454" s="91" t="str">
        <f>'CLINIQUE 3'!T446</f>
        <v>Juin</v>
      </c>
    </row>
    <row r="455" spans="1:37">
      <c r="A455" s="146">
        <v>440</v>
      </c>
      <c r="B455" s="113" t="s">
        <v>2901</v>
      </c>
      <c r="C455" s="113" t="s">
        <v>2902</v>
      </c>
      <c r="D455" s="163">
        <f>'REPRODUCTION 3'!G447</f>
        <v>15.75</v>
      </c>
      <c r="E455" s="163">
        <f>'RUMINANTS 3'!G447</f>
        <v>7.5</v>
      </c>
      <c r="F455" s="163">
        <f>'TOXICOLOGIE 2'!F447</f>
        <v>0</v>
      </c>
      <c r="G455" s="163">
        <f>'INFECTIEUX 3'!G447</f>
        <v>2.25</v>
      </c>
      <c r="H455" s="163">
        <f>'AVIARE 3'!G447</f>
        <v>15</v>
      </c>
      <c r="I455" s="163">
        <f>'EQUINE 3'!G447</f>
        <v>8.25</v>
      </c>
      <c r="J455" s="163">
        <f>'CHIRURGIE 3'!G447</f>
        <v>16.5</v>
      </c>
      <c r="K455" s="163">
        <f>'LEGISLATION 2'!F447</f>
        <v>30</v>
      </c>
      <c r="L455" s="163">
        <f>'HIDAOA 3'!G447</f>
        <v>18</v>
      </c>
      <c r="M455" s="163">
        <f>'CLINIQUE 3'!N447</f>
        <v>0</v>
      </c>
      <c r="N455" s="148">
        <f t="shared" si="90"/>
        <v>113.25</v>
      </c>
      <c r="O455" s="148">
        <f t="shared" si="91"/>
        <v>4.0446428571428568</v>
      </c>
      <c r="P455" s="146" t="str">
        <f t="shared" si="92"/>
        <v>ajournee</v>
      </c>
      <c r="Q455" s="146" t="str">
        <f t="shared" si="93"/>
        <v>juin</v>
      </c>
      <c r="R455" s="146">
        <f t="shared" si="94"/>
        <v>0</v>
      </c>
      <c r="S455" s="146">
        <f t="shared" si="95"/>
        <v>1</v>
      </c>
      <c r="T455" s="146">
        <f t="shared" si="96"/>
        <v>1</v>
      </c>
      <c r="U455" s="146">
        <f t="shared" si="97"/>
        <v>1</v>
      </c>
      <c r="V455" s="146">
        <f t="shared" si="98"/>
        <v>0</v>
      </c>
      <c r="W455" s="146">
        <f t="shared" si="99"/>
        <v>1</v>
      </c>
      <c r="X455" s="146">
        <f t="shared" si="100"/>
        <v>0</v>
      </c>
      <c r="Y455" s="146">
        <f t="shared" si="101"/>
        <v>0</v>
      </c>
      <c r="Z455" s="146">
        <f t="shared" si="102"/>
        <v>0</v>
      </c>
      <c r="AA455" s="17">
        <f t="shared" si="103"/>
        <v>1</v>
      </c>
      <c r="AB455" s="91" t="str">
        <f>'REPRODUCTION 3'!M447</f>
        <v>Juin</v>
      </c>
      <c r="AC455" s="91" t="str">
        <f>'RUMINANTS 3'!M447</f>
        <v>Juin</v>
      </c>
      <c r="AD455" s="91" t="str">
        <f>'TOXICOLOGIE 2'!L447</f>
        <v>Juin</v>
      </c>
      <c r="AE455" s="91" t="str">
        <f>'INFECTIEUX 3'!M447</f>
        <v>Juin</v>
      </c>
      <c r="AF455" s="91" t="str">
        <f>'AVIARE 3'!M447</f>
        <v>Juin</v>
      </c>
      <c r="AG455" s="91" t="str">
        <f>'EQUINE 3'!M447</f>
        <v>Juin</v>
      </c>
      <c r="AH455" s="91" t="str">
        <f>'CHIRURGIE 3'!M447</f>
        <v>Juin</v>
      </c>
      <c r="AI455" s="91" t="str">
        <f>'LEGISLATION 2'!L447</f>
        <v>Juin</v>
      </c>
      <c r="AJ455" s="91" t="str">
        <f>'HIDAOA 3'!M447</f>
        <v>Juin</v>
      </c>
      <c r="AK455" s="91" t="str">
        <f>'CLINIQUE 3'!T447</f>
        <v>Juin</v>
      </c>
    </row>
    <row r="456" spans="1:37">
      <c r="A456" s="146">
        <v>441</v>
      </c>
      <c r="B456" s="113" t="s">
        <v>2358</v>
      </c>
      <c r="C456" s="113" t="s">
        <v>2903</v>
      </c>
      <c r="D456" s="163">
        <f>'REPRODUCTION 3'!G448</f>
        <v>14.25</v>
      </c>
      <c r="E456" s="163">
        <f>'RUMINANTS 3'!G448</f>
        <v>11.25</v>
      </c>
      <c r="F456" s="163">
        <f>'TOXICOLOGIE 2'!F448</f>
        <v>0</v>
      </c>
      <c r="G456" s="163">
        <f>'INFECTIEUX 3'!G448</f>
        <v>3.75</v>
      </c>
      <c r="H456" s="163">
        <f>'AVIARE 3'!G448</f>
        <v>15</v>
      </c>
      <c r="I456" s="163">
        <f>'EQUINE 3'!G448</f>
        <v>7.875</v>
      </c>
      <c r="J456" s="163">
        <f>'CHIRURGIE 3'!G448</f>
        <v>12</v>
      </c>
      <c r="K456" s="163">
        <f>'LEGISLATION 2'!F448</f>
        <v>18</v>
      </c>
      <c r="L456" s="163">
        <f>'HIDAOA 3'!G448</f>
        <v>10.5</v>
      </c>
      <c r="M456" s="163">
        <f>'CLINIQUE 3'!N448</f>
        <v>0</v>
      </c>
      <c r="N456" s="148">
        <f t="shared" si="90"/>
        <v>92.625</v>
      </c>
      <c r="O456" s="148">
        <f t="shared" si="91"/>
        <v>3.3080357142857144</v>
      </c>
      <c r="P456" s="146" t="str">
        <f t="shared" si="92"/>
        <v>ajournee</v>
      </c>
      <c r="Q456" s="146" t="str">
        <f t="shared" si="93"/>
        <v>juin</v>
      </c>
      <c r="R456" s="146">
        <f t="shared" si="94"/>
        <v>1</v>
      </c>
      <c r="S456" s="146">
        <f t="shared" si="95"/>
        <v>1</v>
      </c>
      <c r="T456" s="146">
        <f t="shared" si="96"/>
        <v>1</v>
      </c>
      <c r="U456" s="146">
        <f t="shared" si="97"/>
        <v>1</v>
      </c>
      <c r="V456" s="146">
        <f t="shared" si="98"/>
        <v>0</v>
      </c>
      <c r="W456" s="146">
        <f t="shared" si="99"/>
        <v>1</v>
      </c>
      <c r="X456" s="146">
        <f t="shared" si="100"/>
        <v>1</v>
      </c>
      <c r="Y456" s="146">
        <f t="shared" si="101"/>
        <v>0</v>
      </c>
      <c r="Z456" s="146">
        <f t="shared" si="102"/>
        <v>1</v>
      </c>
      <c r="AA456" s="17">
        <f t="shared" si="103"/>
        <v>1</v>
      </c>
      <c r="AB456" s="91" t="str">
        <f>'REPRODUCTION 3'!M448</f>
        <v>Juin</v>
      </c>
      <c r="AC456" s="91" t="str">
        <f>'RUMINANTS 3'!M448</f>
        <v>Juin</v>
      </c>
      <c r="AD456" s="91" t="str">
        <f>'TOXICOLOGIE 2'!L448</f>
        <v>Juin</v>
      </c>
      <c r="AE456" s="91" t="str">
        <f>'INFECTIEUX 3'!M448</f>
        <v>Juin</v>
      </c>
      <c r="AF456" s="91" t="str">
        <f>'AVIARE 3'!M448</f>
        <v>Juin</v>
      </c>
      <c r="AG456" s="91" t="str">
        <f>'EQUINE 3'!M448</f>
        <v>Juin</v>
      </c>
      <c r="AH456" s="91" t="str">
        <f>'CHIRURGIE 3'!M448</f>
        <v>Juin</v>
      </c>
      <c r="AI456" s="91" t="str">
        <f>'LEGISLATION 2'!L448</f>
        <v>Juin</v>
      </c>
      <c r="AJ456" s="91" t="str">
        <f>'HIDAOA 3'!M448</f>
        <v>Juin</v>
      </c>
      <c r="AK456" s="91" t="str">
        <f>'CLINIQUE 3'!T448</f>
        <v>Juin</v>
      </c>
    </row>
    <row r="457" spans="1:37">
      <c r="A457" s="146">
        <v>442</v>
      </c>
      <c r="B457" s="113" t="s">
        <v>2361</v>
      </c>
      <c r="C457" s="113" t="s">
        <v>2628</v>
      </c>
      <c r="D457" s="163">
        <f>'REPRODUCTION 3'!G449</f>
        <v>11.25</v>
      </c>
      <c r="E457" s="163">
        <f>'RUMINANTS 3'!G449</f>
        <v>8.25</v>
      </c>
      <c r="F457" s="163">
        <f>'TOXICOLOGIE 2'!F449</f>
        <v>0</v>
      </c>
      <c r="G457" s="163">
        <f>'INFECTIEUX 3'!G449</f>
        <v>8.25</v>
      </c>
      <c r="H457" s="163">
        <f>'AVIARE 3'!G449</f>
        <v>18</v>
      </c>
      <c r="I457" s="163">
        <f>'EQUINE 3'!G449</f>
        <v>16.5</v>
      </c>
      <c r="J457" s="163">
        <f>'CHIRURGIE 3'!G449</f>
        <v>19.5</v>
      </c>
      <c r="K457" s="163">
        <f>'LEGISLATION 2'!F449</f>
        <v>30</v>
      </c>
      <c r="L457" s="163">
        <f>'HIDAOA 3'!G449</f>
        <v>22.125</v>
      </c>
      <c r="M457" s="163">
        <f>'CLINIQUE 3'!N449</f>
        <v>0</v>
      </c>
      <c r="N457" s="148">
        <f t="shared" si="90"/>
        <v>133.875</v>
      </c>
      <c r="O457" s="148">
        <f t="shared" si="91"/>
        <v>4.78125</v>
      </c>
      <c r="P457" s="146" t="str">
        <f t="shared" si="92"/>
        <v>ajournee</v>
      </c>
      <c r="Q457" s="146" t="str">
        <f t="shared" si="93"/>
        <v>juin</v>
      </c>
      <c r="R457" s="146">
        <f t="shared" si="94"/>
        <v>1</v>
      </c>
      <c r="S457" s="146">
        <f t="shared" si="95"/>
        <v>1</v>
      </c>
      <c r="T457" s="146">
        <f t="shared" si="96"/>
        <v>1</v>
      </c>
      <c r="U457" s="146">
        <f t="shared" si="97"/>
        <v>1</v>
      </c>
      <c r="V457" s="146">
        <f t="shared" si="98"/>
        <v>0</v>
      </c>
      <c r="W457" s="146">
        <f t="shared" si="99"/>
        <v>0</v>
      </c>
      <c r="X457" s="146">
        <f t="shared" si="100"/>
        <v>0</v>
      </c>
      <c r="Y457" s="146">
        <f t="shared" si="101"/>
        <v>0</v>
      </c>
      <c r="Z457" s="146">
        <f t="shared" si="102"/>
        <v>0</v>
      </c>
      <c r="AA457" s="17">
        <f t="shared" si="103"/>
        <v>1</v>
      </c>
      <c r="AB457" s="91" t="str">
        <f>'REPRODUCTION 3'!M449</f>
        <v>Juin</v>
      </c>
      <c r="AC457" s="91" t="str">
        <f>'RUMINANTS 3'!M449</f>
        <v>Juin</v>
      </c>
      <c r="AD457" s="91" t="str">
        <f>'TOXICOLOGIE 2'!L449</f>
        <v>Juin</v>
      </c>
      <c r="AE457" s="91" t="str">
        <f>'INFECTIEUX 3'!M449</f>
        <v>Juin</v>
      </c>
      <c r="AF457" s="91" t="str">
        <f>'AVIARE 3'!M449</f>
        <v>Juin</v>
      </c>
      <c r="AG457" s="91" t="str">
        <f>'EQUINE 3'!M449</f>
        <v>Juin</v>
      </c>
      <c r="AH457" s="91" t="str">
        <f>'CHIRURGIE 3'!M449</f>
        <v>Juin</v>
      </c>
      <c r="AI457" s="91" t="str">
        <f>'LEGISLATION 2'!L449</f>
        <v>Juin</v>
      </c>
      <c r="AJ457" s="91" t="str">
        <f>'HIDAOA 3'!M449</f>
        <v>Juin</v>
      </c>
      <c r="AK457" s="91" t="str">
        <f>'CLINIQUE 3'!T449</f>
        <v>Juin</v>
      </c>
    </row>
    <row r="458" spans="1:37">
      <c r="A458" s="146">
        <v>443</v>
      </c>
      <c r="B458" s="113" t="s">
        <v>2904</v>
      </c>
      <c r="C458" s="113" t="s">
        <v>2449</v>
      </c>
      <c r="D458" s="163">
        <f>'REPRODUCTION 3'!G450</f>
        <v>10.5</v>
      </c>
      <c r="E458" s="163">
        <f>'RUMINANTS 3'!G450</f>
        <v>5.25</v>
      </c>
      <c r="F458" s="163">
        <f>'TOXICOLOGIE 2'!F450</f>
        <v>0</v>
      </c>
      <c r="G458" s="163">
        <f>'INFECTIEUX 3'!G450</f>
        <v>3</v>
      </c>
      <c r="H458" s="163">
        <f>'AVIARE 3'!G450</f>
        <v>15.75</v>
      </c>
      <c r="I458" s="163">
        <f>'EQUINE 3'!G450</f>
        <v>4.5</v>
      </c>
      <c r="J458" s="163">
        <f>'CHIRURGIE 3'!G450</f>
        <v>13.5</v>
      </c>
      <c r="K458" s="163">
        <f>'LEGISLATION 2'!F450</f>
        <v>10</v>
      </c>
      <c r="L458" s="163">
        <f>'HIDAOA 3'!G450</f>
        <v>19.5</v>
      </c>
      <c r="M458" s="163">
        <f>'CLINIQUE 3'!N450</f>
        <v>0</v>
      </c>
      <c r="N458" s="148">
        <f t="shared" si="90"/>
        <v>82</v>
      </c>
      <c r="O458" s="148">
        <f t="shared" si="91"/>
        <v>2.9285714285714284</v>
      </c>
      <c r="P458" s="146" t="str">
        <f t="shared" si="92"/>
        <v>ajournee</v>
      </c>
      <c r="Q458" s="146" t="str">
        <f t="shared" si="93"/>
        <v>juin</v>
      </c>
      <c r="R458" s="146">
        <f t="shared" si="94"/>
        <v>1</v>
      </c>
      <c r="S458" s="146">
        <f t="shared" si="95"/>
        <v>1</v>
      </c>
      <c r="T458" s="146">
        <f t="shared" si="96"/>
        <v>1</v>
      </c>
      <c r="U458" s="146">
        <f t="shared" si="97"/>
        <v>1</v>
      </c>
      <c r="V458" s="146">
        <f t="shared" si="98"/>
        <v>0</v>
      </c>
      <c r="W458" s="146">
        <f t="shared" si="99"/>
        <v>1</v>
      </c>
      <c r="X458" s="146">
        <f t="shared" si="100"/>
        <v>1</v>
      </c>
      <c r="Y458" s="146">
        <f t="shared" si="101"/>
        <v>0</v>
      </c>
      <c r="Z458" s="146">
        <f t="shared" si="102"/>
        <v>0</v>
      </c>
      <c r="AA458" s="17">
        <f t="shared" si="103"/>
        <v>1</v>
      </c>
      <c r="AB458" s="91" t="str">
        <f>'REPRODUCTION 3'!M450</f>
        <v>Juin</v>
      </c>
      <c r="AC458" s="91" t="str">
        <f>'RUMINANTS 3'!M450</f>
        <v>Juin</v>
      </c>
      <c r="AD458" s="91" t="str">
        <f>'TOXICOLOGIE 2'!L450</f>
        <v>Juin</v>
      </c>
      <c r="AE458" s="91" t="str">
        <f>'INFECTIEUX 3'!M450</f>
        <v>Juin</v>
      </c>
      <c r="AF458" s="91" t="str">
        <f>'AVIARE 3'!M450</f>
        <v>Juin</v>
      </c>
      <c r="AG458" s="91" t="str">
        <f>'EQUINE 3'!M450</f>
        <v>Juin</v>
      </c>
      <c r="AH458" s="91" t="str">
        <f>'CHIRURGIE 3'!M450</f>
        <v>Juin</v>
      </c>
      <c r="AI458" s="91" t="str">
        <f>'LEGISLATION 2'!L450</f>
        <v>Juin</v>
      </c>
      <c r="AJ458" s="91" t="str">
        <f>'HIDAOA 3'!M450</f>
        <v>Juin</v>
      </c>
      <c r="AK458" s="91" t="str">
        <f>'CLINIQUE 3'!T450</f>
        <v>Juin</v>
      </c>
    </row>
    <row r="459" spans="1:37">
      <c r="A459" s="146">
        <v>444</v>
      </c>
      <c r="B459" s="113" t="s">
        <v>2368</v>
      </c>
      <c r="C459" s="113" t="s">
        <v>2602</v>
      </c>
      <c r="D459" s="163">
        <f>'REPRODUCTION 3'!G451</f>
        <v>15</v>
      </c>
      <c r="E459" s="163">
        <f>'RUMINANTS 3'!G451</f>
        <v>5.25</v>
      </c>
      <c r="F459" s="163">
        <f>'TOXICOLOGIE 2'!F451</f>
        <v>0</v>
      </c>
      <c r="G459" s="163">
        <f>'INFECTIEUX 3'!G451</f>
        <v>4.125</v>
      </c>
      <c r="H459" s="163">
        <f>'AVIARE 3'!G451</f>
        <v>18</v>
      </c>
      <c r="I459" s="163">
        <f>'EQUINE 3'!G451</f>
        <v>17.25</v>
      </c>
      <c r="J459" s="163">
        <f>'CHIRURGIE 3'!G451</f>
        <v>18</v>
      </c>
      <c r="K459" s="163">
        <f>'LEGISLATION 2'!F451</f>
        <v>32</v>
      </c>
      <c r="L459" s="163">
        <f>'HIDAOA 3'!G451</f>
        <v>18.75</v>
      </c>
      <c r="M459" s="163">
        <f>'CLINIQUE 3'!N451</f>
        <v>0</v>
      </c>
      <c r="N459" s="148">
        <f t="shared" si="90"/>
        <v>128.375</v>
      </c>
      <c r="O459" s="148">
        <f t="shared" si="91"/>
        <v>4.5848214285714288</v>
      </c>
      <c r="P459" s="146" t="str">
        <f t="shared" si="92"/>
        <v>ajournee</v>
      </c>
      <c r="Q459" s="146" t="str">
        <f t="shared" si="93"/>
        <v>juin</v>
      </c>
      <c r="R459" s="146">
        <f t="shared" si="94"/>
        <v>0</v>
      </c>
      <c r="S459" s="146">
        <f t="shared" si="95"/>
        <v>1</v>
      </c>
      <c r="T459" s="146">
        <f t="shared" si="96"/>
        <v>1</v>
      </c>
      <c r="U459" s="146">
        <f t="shared" si="97"/>
        <v>1</v>
      </c>
      <c r="V459" s="146">
        <f t="shared" si="98"/>
        <v>0</v>
      </c>
      <c r="W459" s="146">
        <f t="shared" si="99"/>
        <v>0</v>
      </c>
      <c r="X459" s="146">
        <f t="shared" si="100"/>
        <v>0</v>
      </c>
      <c r="Y459" s="146">
        <f t="shared" si="101"/>
        <v>0</v>
      </c>
      <c r="Z459" s="146">
        <f t="shared" si="102"/>
        <v>0</v>
      </c>
      <c r="AA459" s="17">
        <f t="shared" si="103"/>
        <v>1</v>
      </c>
      <c r="AB459" s="91" t="str">
        <f>'REPRODUCTION 3'!M451</f>
        <v>Juin</v>
      </c>
      <c r="AC459" s="91" t="str">
        <f>'RUMINANTS 3'!M451</f>
        <v>Juin</v>
      </c>
      <c r="AD459" s="91" t="str">
        <f>'TOXICOLOGIE 2'!L451</f>
        <v>Juin</v>
      </c>
      <c r="AE459" s="91" t="str">
        <f>'INFECTIEUX 3'!M451</f>
        <v>Juin</v>
      </c>
      <c r="AF459" s="91" t="str">
        <f>'AVIARE 3'!M451</f>
        <v>Juin</v>
      </c>
      <c r="AG459" s="91" t="str">
        <f>'EQUINE 3'!M451</f>
        <v>Juin</v>
      </c>
      <c r="AH459" s="91" t="str">
        <f>'CHIRURGIE 3'!M451</f>
        <v>Juin</v>
      </c>
      <c r="AI459" s="91" t="str">
        <f>'LEGISLATION 2'!L451</f>
        <v>Juin</v>
      </c>
      <c r="AJ459" s="91" t="str">
        <f>'HIDAOA 3'!M451</f>
        <v>Juin</v>
      </c>
      <c r="AK459" s="91" t="str">
        <f>'CLINIQUE 3'!T451</f>
        <v>Juin</v>
      </c>
    </row>
    <row r="460" spans="1:37">
      <c r="A460" s="146">
        <v>445</v>
      </c>
      <c r="B460" s="113" t="s">
        <v>2368</v>
      </c>
      <c r="C460" s="113" t="s">
        <v>2905</v>
      </c>
      <c r="D460" s="163">
        <f>'REPRODUCTION 3'!G452</f>
        <v>12.75</v>
      </c>
      <c r="E460" s="163">
        <f>'RUMINANTS 3'!G452</f>
        <v>6.75</v>
      </c>
      <c r="F460" s="163">
        <f>'TOXICOLOGIE 2'!F452</f>
        <v>0</v>
      </c>
      <c r="G460" s="163">
        <f>'INFECTIEUX 3'!G452</f>
        <v>1.875</v>
      </c>
      <c r="H460" s="163">
        <f>'AVIARE 3'!G452</f>
        <v>14.25</v>
      </c>
      <c r="I460" s="163">
        <f>'EQUINE 3'!G452</f>
        <v>2.25</v>
      </c>
      <c r="J460" s="163">
        <f>'CHIRURGIE 3'!G452</f>
        <v>13.5</v>
      </c>
      <c r="K460" s="163">
        <f>'LEGISLATION 2'!F452</f>
        <v>18</v>
      </c>
      <c r="L460" s="163">
        <f>'HIDAOA 3'!G452</f>
        <v>8.25</v>
      </c>
      <c r="M460" s="163">
        <f>'CLINIQUE 3'!N452</f>
        <v>0</v>
      </c>
      <c r="N460" s="148">
        <f t="shared" si="90"/>
        <v>77.625</v>
      </c>
      <c r="O460" s="148">
        <f t="shared" si="91"/>
        <v>2.7723214285714284</v>
      </c>
      <c r="P460" s="146" t="str">
        <f t="shared" si="92"/>
        <v>ajournee</v>
      </c>
      <c r="Q460" s="146" t="str">
        <f t="shared" si="93"/>
        <v>juin</v>
      </c>
      <c r="R460" s="146">
        <f t="shared" si="94"/>
        <v>1</v>
      </c>
      <c r="S460" s="146">
        <f t="shared" si="95"/>
        <v>1</v>
      </c>
      <c r="T460" s="146">
        <f t="shared" si="96"/>
        <v>1</v>
      </c>
      <c r="U460" s="146">
        <f t="shared" si="97"/>
        <v>1</v>
      </c>
      <c r="V460" s="146">
        <f t="shared" si="98"/>
        <v>1</v>
      </c>
      <c r="W460" s="146">
        <f t="shared" si="99"/>
        <v>1</v>
      </c>
      <c r="X460" s="146">
        <f t="shared" si="100"/>
        <v>1</v>
      </c>
      <c r="Y460" s="146">
        <f t="shared" si="101"/>
        <v>0</v>
      </c>
      <c r="Z460" s="146">
        <f t="shared" si="102"/>
        <v>1</v>
      </c>
      <c r="AA460" s="17">
        <f t="shared" si="103"/>
        <v>1</v>
      </c>
      <c r="AB460" s="91" t="str">
        <f>'REPRODUCTION 3'!M452</f>
        <v>Juin</v>
      </c>
      <c r="AC460" s="91" t="str">
        <f>'RUMINANTS 3'!M452</f>
        <v>Juin</v>
      </c>
      <c r="AD460" s="91" t="str">
        <f>'TOXICOLOGIE 2'!L452</f>
        <v>Juin</v>
      </c>
      <c r="AE460" s="91" t="str">
        <f>'INFECTIEUX 3'!M452</f>
        <v>Juin</v>
      </c>
      <c r="AF460" s="91" t="str">
        <f>'AVIARE 3'!M452</f>
        <v>Juin</v>
      </c>
      <c r="AG460" s="91" t="str">
        <f>'EQUINE 3'!M452</f>
        <v>Juin</v>
      </c>
      <c r="AH460" s="91" t="str">
        <f>'CHIRURGIE 3'!M452</f>
        <v>Juin</v>
      </c>
      <c r="AI460" s="91" t="str">
        <f>'LEGISLATION 2'!L452</f>
        <v>Juin</v>
      </c>
      <c r="AJ460" s="91" t="str">
        <f>'HIDAOA 3'!M452</f>
        <v>Juin</v>
      </c>
      <c r="AK460" s="91" t="str">
        <f>'CLINIQUE 3'!T452</f>
        <v>Juin</v>
      </c>
    </row>
    <row r="461" spans="1:37">
      <c r="A461" s="146">
        <v>446</v>
      </c>
      <c r="B461" s="113" t="s">
        <v>2906</v>
      </c>
      <c r="C461" s="113" t="s">
        <v>2907</v>
      </c>
      <c r="D461" s="163">
        <f>'REPRODUCTION 3'!G453</f>
        <v>12</v>
      </c>
      <c r="E461" s="163">
        <f>'RUMINANTS 3'!G453</f>
        <v>13.5</v>
      </c>
      <c r="F461" s="163">
        <f>'TOXICOLOGIE 2'!F453</f>
        <v>0</v>
      </c>
      <c r="G461" s="163">
        <f>'INFECTIEUX 3'!G453</f>
        <v>6</v>
      </c>
      <c r="H461" s="163">
        <f>'AVIARE 3'!G453</f>
        <v>15.75</v>
      </c>
      <c r="I461" s="163">
        <f>'EQUINE 3'!G453</f>
        <v>8.625</v>
      </c>
      <c r="J461" s="163">
        <f>'CHIRURGIE 3'!G453</f>
        <v>15</v>
      </c>
      <c r="K461" s="163">
        <f>'LEGISLATION 2'!F453</f>
        <v>18</v>
      </c>
      <c r="L461" s="163">
        <f>'HIDAOA 3'!G453</f>
        <v>15</v>
      </c>
      <c r="M461" s="163">
        <f>'CLINIQUE 3'!N453</f>
        <v>0</v>
      </c>
      <c r="N461" s="148">
        <f t="shared" si="90"/>
        <v>103.875</v>
      </c>
      <c r="O461" s="148">
        <f t="shared" si="91"/>
        <v>3.7098214285714284</v>
      </c>
      <c r="P461" s="146" t="str">
        <f t="shared" si="92"/>
        <v>ajournee</v>
      </c>
      <c r="Q461" s="146" t="str">
        <f t="shared" si="93"/>
        <v>juin</v>
      </c>
      <c r="R461" s="146">
        <f t="shared" si="94"/>
        <v>1</v>
      </c>
      <c r="S461" s="146">
        <f t="shared" si="95"/>
        <v>1</v>
      </c>
      <c r="T461" s="146">
        <f t="shared" si="96"/>
        <v>1</v>
      </c>
      <c r="U461" s="146">
        <f t="shared" si="97"/>
        <v>1</v>
      </c>
      <c r="V461" s="146">
        <f t="shared" si="98"/>
        <v>0</v>
      </c>
      <c r="W461" s="146">
        <f t="shared" si="99"/>
        <v>1</v>
      </c>
      <c r="X461" s="146">
        <f t="shared" si="100"/>
        <v>0</v>
      </c>
      <c r="Y461" s="146">
        <f t="shared" si="101"/>
        <v>0</v>
      </c>
      <c r="Z461" s="146">
        <f t="shared" si="102"/>
        <v>0</v>
      </c>
      <c r="AA461" s="17">
        <f t="shared" si="103"/>
        <v>1</v>
      </c>
      <c r="AB461" s="91" t="str">
        <f>'REPRODUCTION 3'!M453</f>
        <v>Juin</v>
      </c>
      <c r="AC461" s="91" t="str">
        <f>'RUMINANTS 3'!M453</f>
        <v>Juin</v>
      </c>
      <c r="AD461" s="91" t="str">
        <f>'TOXICOLOGIE 2'!L453</f>
        <v>Juin</v>
      </c>
      <c r="AE461" s="91" t="str">
        <f>'INFECTIEUX 3'!M453</f>
        <v>Juin</v>
      </c>
      <c r="AF461" s="91" t="str">
        <f>'AVIARE 3'!M453</f>
        <v>Juin</v>
      </c>
      <c r="AG461" s="91" t="str">
        <f>'EQUINE 3'!M453</f>
        <v>Juin</v>
      </c>
      <c r="AH461" s="91" t="str">
        <f>'CHIRURGIE 3'!M453</f>
        <v>Juin</v>
      </c>
      <c r="AI461" s="91" t="str">
        <f>'LEGISLATION 2'!L453</f>
        <v>Juin</v>
      </c>
      <c r="AJ461" s="91" t="str">
        <f>'HIDAOA 3'!M453</f>
        <v>Juin</v>
      </c>
      <c r="AK461" s="91" t="str">
        <f>'CLINIQUE 3'!T453</f>
        <v>Juin</v>
      </c>
    </row>
    <row r="462" spans="1:37">
      <c r="A462" s="146">
        <v>447</v>
      </c>
      <c r="B462" s="113" t="s">
        <v>2377</v>
      </c>
      <c r="C462" s="113" t="s">
        <v>2908</v>
      </c>
      <c r="D462" s="163">
        <f>'REPRODUCTION 3'!G454</f>
        <v>14.25</v>
      </c>
      <c r="E462" s="163">
        <f>'RUMINANTS 3'!G454</f>
        <v>10.5</v>
      </c>
      <c r="F462" s="163">
        <f>'TOXICOLOGIE 2'!F454</f>
        <v>0</v>
      </c>
      <c r="G462" s="163">
        <f>'INFECTIEUX 3'!G454</f>
        <v>8.25</v>
      </c>
      <c r="H462" s="163">
        <f>'AVIARE 3'!G454</f>
        <v>18.75</v>
      </c>
      <c r="I462" s="163">
        <f>'EQUINE 3'!G454</f>
        <v>12.375</v>
      </c>
      <c r="J462" s="163">
        <f>'CHIRURGIE 3'!G454</f>
        <v>18</v>
      </c>
      <c r="K462" s="163">
        <f>'LEGISLATION 2'!F454</f>
        <v>24</v>
      </c>
      <c r="L462" s="163">
        <f>'HIDAOA 3'!G454</f>
        <v>15</v>
      </c>
      <c r="M462" s="163">
        <f>'CLINIQUE 3'!N454</f>
        <v>0</v>
      </c>
      <c r="N462" s="148">
        <f t="shared" si="90"/>
        <v>121.125</v>
      </c>
      <c r="O462" s="148">
        <f t="shared" si="91"/>
        <v>4.3258928571428568</v>
      </c>
      <c r="P462" s="146" t="str">
        <f t="shared" si="92"/>
        <v>ajournee</v>
      </c>
      <c r="Q462" s="146" t="str">
        <f t="shared" si="93"/>
        <v>juin</v>
      </c>
      <c r="R462" s="146">
        <f t="shared" si="94"/>
        <v>1</v>
      </c>
      <c r="S462" s="146">
        <f t="shared" si="95"/>
        <v>1</v>
      </c>
      <c r="T462" s="146">
        <f t="shared" si="96"/>
        <v>1</v>
      </c>
      <c r="U462" s="146">
        <f t="shared" si="97"/>
        <v>1</v>
      </c>
      <c r="V462" s="146">
        <f t="shared" si="98"/>
        <v>0</v>
      </c>
      <c r="W462" s="146">
        <f t="shared" si="99"/>
        <v>1</v>
      </c>
      <c r="X462" s="146">
        <f t="shared" si="100"/>
        <v>0</v>
      </c>
      <c r="Y462" s="146">
        <f t="shared" si="101"/>
        <v>0</v>
      </c>
      <c r="Z462" s="146">
        <f t="shared" si="102"/>
        <v>0</v>
      </c>
      <c r="AA462" s="17">
        <f t="shared" si="103"/>
        <v>1</v>
      </c>
      <c r="AB462" s="91" t="str">
        <f>'REPRODUCTION 3'!M454</f>
        <v>Juin</v>
      </c>
      <c r="AC462" s="91" t="str">
        <f>'RUMINANTS 3'!M454</f>
        <v>Juin</v>
      </c>
      <c r="AD462" s="91" t="str">
        <f>'TOXICOLOGIE 2'!L454</f>
        <v>Juin</v>
      </c>
      <c r="AE462" s="91" t="str">
        <f>'INFECTIEUX 3'!M454</f>
        <v>Juin</v>
      </c>
      <c r="AF462" s="91" t="str">
        <f>'AVIARE 3'!M454</f>
        <v>Juin</v>
      </c>
      <c r="AG462" s="91" t="str">
        <f>'EQUINE 3'!M454</f>
        <v>Juin</v>
      </c>
      <c r="AH462" s="91" t="str">
        <f>'CHIRURGIE 3'!M454</f>
        <v>Juin</v>
      </c>
      <c r="AI462" s="91" t="str">
        <f>'LEGISLATION 2'!L454</f>
        <v>Juin</v>
      </c>
      <c r="AJ462" s="91" t="str">
        <f>'HIDAOA 3'!M454</f>
        <v>Juin</v>
      </c>
      <c r="AK462" s="91" t="str">
        <f>'CLINIQUE 3'!T454</f>
        <v>Juin</v>
      </c>
    </row>
    <row r="463" spans="1:37">
      <c r="A463" s="146">
        <v>448</v>
      </c>
      <c r="B463" s="113" t="s">
        <v>2909</v>
      </c>
      <c r="C463" s="113" t="s">
        <v>2910</v>
      </c>
      <c r="D463" s="163">
        <f>'REPRODUCTION 3'!G455</f>
        <v>26.25</v>
      </c>
      <c r="E463" s="163">
        <f>'RUMINANTS 3'!G455</f>
        <v>6.75</v>
      </c>
      <c r="F463" s="163">
        <f>'TOXICOLOGIE 2'!F455</f>
        <v>0</v>
      </c>
      <c r="G463" s="163">
        <f>'INFECTIEUX 3'!G455</f>
        <v>15</v>
      </c>
      <c r="H463" s="163">
        <f>'AVIARE 3'!G455</f>
        <v>16.5</v>
      </c>
      <c r="I463" s="163">
        <f>'EQUINE 3'!G455</f>
        <v>20.25</v>
      </c>
      <c r="J463" s="163">
        <f>'CHIRURGIE 3'!G455</f>
        <v>24</v>
      </c>
      <c r="K463" s="163">
        <f>'LEGISLATION 2'!F455</f>
        <v>30</v>
      </c>
      <c r="L463" s="163">
        <f>'HIDAOA 3'!G455</f>
        <v>19.5</v>
      </c>
      <c r="M463" s="163">
        <f>'CLINIQUE 3'!N455</f>
        <v>0</v>
      </c>
      <c r="N463" s="148">
        <f t="shared" si="90"/>
        <v>158.25</v>
      </c>
      <c r="O463" s="148">
        <f t="shared" si="91"/>
        <v>5.6517857142857144</v>
      </c>
      <c r="P463" s="146" t="str">
        <f t="shared" si="92"/>
        <v>ajournee</v>
      </c>
      <c r="Q463" s="146" t="str">
        <f t="shared" si="93"/>
        <v>juin</v>
      </c>
      <c r="R463" s="146">
        <f t="shared" si="94"/>
        <v>0</v>
      </c>
      <c r="S463" s="146">
        <f t="shared" si="95"/>
        <v>1</v>
      </c>
      <c r="T463" s="146">
        <f t="shared" si="96"/>
        <v>1</v>
      </c>
      <c r="U463" s="146">
        <f t="shared" si="97"/>
        <v>0</v>
      </c>
      <c r="V463" s="146">
        <f t="shared" si="98"/>
        <v>0</v>
      </c>
      <c r="W463" s="146">
        <f t="shared" si="99"/>
        <v>0</v>
      </c>
      <c r="X463" s="146">
        <f t="shared" si="100"/>
        <v>0</v>
      </c>
      <c r="Y463" s="146">
        <f t="shared" si="101"/>
        <v>0</v>
      </c>
      <c r="Z463" s="146">
        <f t="shared" si="102"/>
        <v>0</v>
      </c>
      <c r="AA463" s="17">
        <f t="shared" si="103"/>
        <v>1</v>
      </c>
      <c r="AB463" s="91" t="str">
        <f>'REPRODUCTION 3'!M455</f>
        <v>Juin</v>
      </c>
      <c r="AC463" s="91" t="str">
        <f>'RUMINANTS 3'!M455</f>
        <v>Juin</v>
      </c>
      <c r="AD463" s="91" t="str">
        <f>'TOXICOLOGIE 2'!L455</f>
        <v>Juin</v>
      </c>
      <c r="AE463" s="91" t="str">
        <f>'INFECTIEUX 3'!M455</f>
        <v>Juin</v>
      </c>
      <c r="AF463" s="91" t="str">
        <f>'AVIARE 3'!M455</f>
        <v>Juin</v>
      </c>
      <c r="AG463" s="91" t="str">
        <f>'EQUINE 3'!M455</f>
        <v>Juin</v>
      </c>
      <c r="AH463" s="91" t="str">
        <f>'CHIRURGIE 3'!M455</f>
        <v>Juin</v>
      </c>
      <c r="AI463" s="91" t="str">
        <f>'LEGISLATION 2'!L455</f>
        <v>Juin</v>
      </c>
      <c r="AJ463" s="91" t="str">
        <f>'HIDAOA 3'!M455</f>
        <v>Juin</v>
      </c>
      <c r="AK463" s="91" t="str">
        <f>'CLINIQUE 3'!T455</f>
        <v>Juin</v>
      </c>
    </row>
    <row r="464" spans="1:37">
      <c r="A464" s="146">
        <v>449</v>
      </c>
      <c r="B464" s="113" t="s">
        <v>2911</v>
      </c>
      <c r="C464" s="113" t="s">
        <v>2861</v>
      </c>
      <c r="D464" s="163">
        <f>'REPRODUCTION 3'!G456</f>
        <v>14.25</v>
      </c>
      <c r="E464" s="163">
        <f>'RUMINANTS 3'!G456</f>
        <v>6</v>
      </c>
      <c r="F464" s="163">
        <f>'TOXICOLOGIE 2'!F456</f>
        <v>0</v>
      </c>
      <c r="G464" s="163">
        <f>'INFECTIEUX 3'!G456</f>
        <v>15</v>
      </c>
      <c r="H464" s="163">
        <f>'AVIARE 3'!G456</f>
        <v>18.75</v>
      </c>
      <c r="I464" s="163">
        <f>'EQUINE 3'!G456</f>
        <v>10.875</v>
      </c>
      <c r="J464" s="163">
        <f>'CHIRURGIE 3'!G456</f>
        <v>19.5</v>
      </c>
      <c r="K464" s="163">
        <f>'LEGISLATION 2'!F456</f>
        <v>16</v>
      </c>
      <c r="L464" s="163">
        <f>'HIDAOA 3'!G456</f>
        <v>15.75</v>
      </c>
      <c r="M464" s="163">
        <f>'CLINIQUE 3'!N456</f>
        <v>0</v>
      </c>
      <c r="N464" s="148">
        <f t="shared" si="90"/>
        <v>116.125</v>
      </c>
      <c r="O464" s="148">
        <f t="shared" si="91"/>
        <v>4.1473214285714288</v>
      </c>
      <c r="P464" s="146" t="str">
        <f t="shared" si="92"/>
        <v>ajournee</v>
      </c>
      <c r="Q464" s="146" t="str">
        <f t="shared" si="93"/>
        <v>juin</v>
      </c>
      <c r="R464" s="146">
        <f t="shared" si="94"/>
        <v>1</v>
      </c>
      <c r="S464" s="146">
        <f t="shared" si="95"/>
        <v>1</v>
      </c>
      <c r="T464" s="146">
        <f t="shared" si="96"/>
        <v>1</v>
      </c>
      <c r="U464" s="146">
        <f t="shared" si="97"/>
        <v>0</v>
      </c>
      <c r="V464" s="146">
        <f t="shared" si="98"/>
        <v>0</v>
      </c>
      <c r="W464" s="146">
        <f t="shared" si="99"/>
        <v>1</v>
      </c>
      <c r="X464" s="146">
        <f t="shared" si="100"/>
        <v>0</v>
      </c>
      <c r="Y464" s="146">
        <f t="shared" si="101"/>
        <v>0</v>
      </c>
      <c r="Z464" s="146">
        <f t="shared" si="102"/>
        <v>0</v>
      </c>
      <c r="AA464" s="17">
        <f t="shared" si="103"/>
        <v>1</v>
      </c>
      <c r="AB464" s="91" t="str">
        <f>'REPRODUCTION 3'!M456</f>
        <v>Juin</v>
      </c>
      <c r="AC464" s="91" t="str">
        <f>'RUMINANTS 3'!M456</f>
        <v>Juin</v>
      </c>
      <c r="AD464" s="91" t="str">
        <f>'TOXICOLOGIE 2'!L456</f>
        <v>Juin</v>
      </c>
      <c r="AE464" s="91" t="str">
        <f>'INFECTIEUX 3'!M456</f>
        <v>Juin</v>
      </c>
      <c r="AF464" s="91" t="str">
        <f>'AVIARE 3'!M456</f>
        <v>Juin</v>
      </c>
      <c r="AG464" s="91" t="str">
        <f>'EQUINE 3'!M456</f>
        <v>Juin</v>
      </c>
      <c r="AH464" s="91" t="str">
        <f>'CHIRURGIE 3'!M456</f>
        <v>Juin</v>
      </c>
      <c r="AI464" s="91" t="str">
        <f>'LEGISLATION 2'!L456</f>
        <v>Juin</v>
      </c>
      <c r="AJ464" s="91" t="str">
        <f>'HIDAOA 3'!M456</f>
        <v>Juin</v>
      </c>
      <c r="AK464" s="91" t="str">
        <f>'CLINIQUE 3'!T456</f>
        <v>Juin</v>
      </c>
    </row>
    <row r="465" spans="1:37">
      <c r="A465" s="146">
        <v>450</v>
      </c>
      <c r="B465" s="113" t="s">
        <v>2393</v>
      </c>
      <c r="C465" s="113" t="s">
        <v>2912</v>
      </c>
      <c r="D465" s="163">
        <f>'REPRODUCTION 3'!G457</f>
        <v>1.5</v>
      </c>
      <c r="E465" s="163">
        <f>'RUMINANTS 3'!G457</f>
        <v>4.5</v>
      </c>
      <c r="F465" s="163">
        <f>'TOXICOLOGIE 2'!F457</f>
        <v>0</v>
      </c>
      <c r="G465" s="163">
        <f>'INFECTIEUX 3'!G457</f>
        <v>2.25</v>
      </c>
      <c r="H465" s="163">
        <f>'AVIARE 3'!G457</f>
        <v>19.5</v>
      </c>
      <c r="I465" s="163">
        <f>'EQUINE 3'!G457</f>
        <v>2.25</v>
      </c>
      <c r="J465" s="163">
        <f>'CHIRURGIE 3'!G457</f>
        <v>10.5</v>
      </c>
      <c r="K465" s="163">
        <f>'LEGISLATION 2'!F457</f>
        <v>2</v>
      </c>
      <c r="L465" s="163">
        <f>'HIDAOA 3'!G457</f>
        <v>4.125</v>
      </c>
      <c r="M465" s="163">
        <f>'CLINIQUE 3'!N457</f>
        <v>0</v>
      </c>
      <c r="N465" s="148">
        <f t="shared" ref="N465:N467" si="104">SUM(D465:M465)</f>
        <v>46.625</v>
      </c>
      <c r="O465" s="148">
        <f t="shared" ref="O465:O467" si="105">N465/28</f>
        <v>1.6651785714285714</v>
      </c>
      <c r="P465" s="146" t="str">
        <f t="shared" ref="P465:P467" si="106">IF(OR(D465="exclus",E465="exclus",F465="exclus",G465="exclus",H465="exclus",I465="exclus",J465="exclus",K465="exclus",L465="exclus",M465="exclus"),"exclus",IF(AND(SUM(R465:AA465)=0,ROUND(O465,3)&gt;=10),"admis","ajournee"))</f>
        <v>ajournee</v>
      </c>
      <c r="Q465" s="146" t="str">
        <f t="shared" ref="Q465:Q467" si="107">IF(COUNTIF(AB465:AK465,"=Rattrapage")&gt;0,"Rattrapage",IF(COUNTIF(AB465:AK465,"=Synthèse")&gt;0,"Synthèse","juin"))</f>
        <v>juin</v>
      </c>
      <c r="R465" s="146">
        <f t="shared" ref="R465:R467" si="108">IF(D465&lt;15,1,0)</f>
        <v>1</v>
      </c>
      <c r="S465" s="146">
        <f t="shared" ref="S465:S467" si="109">IF(E465&lt;15,1,0)</f>
        <v>1</v>
      </c>
      <c r="T465" s="146">
        <f t="shared" ref="T465:T467" si="110">IF(F465&lt;10,1,0)</f>
        <v>1</v>
      </c>
      <c r="U465" s="146">
        <f t="shared" ref="U465:U467" si="111">IF(G465&lt;15,1,0)</f>
        <v>1</v>
      </c>
      <c r="V465" s="146">
        <f t="shared" ref="V465:V467" si="112">IF(H465&lt;15,1,0)</f>
        <v>0</v>
      </c>
      <c r="W465" s="146">
        <f t="shared" ref="W465:W467" si="113">IF(I465&lt;15,1,0)</f>
        <v>1</v>
      </c>
      <c r="X465" s="146">
        <f t="shared" ref="X465:X467" si="114">IF(J465&lt;15,1,0)</f>
        <v>1</v>
      </c>
      <c r="Y465" s="146">
        <f t="shared" ref="Y465:Y467" si="115">IF(K465&lt;10,1,0)</f>
        <v>1</v>
      </c>
      <c r="Z465" s="146">
        <f t="shared" ref="Z465:Z467" si="116">IF(L465&lt;15,1,0)</f>
        <v>1</v>
      </c>
      <c r="AA465" s="17">
        <f t="shared" ref="AA465:AA467" si="117">IF(M465&lt;15,1,0)</f>
        <v>1</v>
      </c>
      <c r="AB465" s="91" t="str">
        <f>'REPRODUCTION 3'!M457</f>
        <v>Juin</v>
      </c>
      <c r="AC465" s="91" t="str">
        <f>'RUMINANTS 3'!M457</f>
        <v>Juin</v>
      </c>
      <c r="AD465" s="91" t="str">
        <f>'TOXICOLOGIE 2'!L457</f>
        <v>Juin</v>
      </c>
      <c r="AE465" s="91" t="str">
        <f>'INFECTIEUX 3'!M457</f>
        <v>Juin</v>
      </c>
      <c r="AF465" s="91" t="str">
        <f>'AVIARE 3'!M457</f>
        <v>Juin</v>
      </c>
      <c r="AG465" s="91" t="str">
        <f>'EQUINE 3'!M457</f>
        <v>Juin</v>
      </c>
      <c r="AH465" s="91" t="str">
        <f>'CHIRURGIE 3'!M457</f>
        <v>Juin</v>
      </c>
      <c r="AI465" s="91" t="str">
        <f>'LEGISLATION 2'!L457</f>
        <v>Juin</v>
      </c>
      <c r="AJ465" s="91" t="str">
        <f>'HIDAOA 3'!M457</f>
        <v>Juin</v>
      </c>
      <c r="AK465" s="91" t="str">
        <f>'CLINIQUE 3'!T457</f>
        <v>Juin</v>
      </c>
    </row>
    <row r="466" spans="1:37">
      <c r="A466" s="146">
        <v>451</v>
      </c>
      <c r="B466" s="113" t="s">
        <v>352</v>
      </c>
      <c r="C466" s="113" t="s">
        <v>2431</v>
      </c>
      <c r="D466" s="163">
        <f>'REPRODUCTION 3'!G458</f>
        <v>7.5</v>
      </c>
      <c r="E466" s="163">
        <f>'RUMINANTS 3'!G458</f>
        <v>6</v>
      </c>
      <c r="F466" s="163">
        <f>'TOXICOLOGIE 2'!F458</f>
        <v>0</v>
      </c>
      <c r="G466" s="163">
        <f>'INFECTIEUX 3'!G458</f>
        <v>2.25</v>
      </c>
      <c r="H466" s="163">
        <f>'AVIARE 3'!G458</f>
        <v>16.5</v>
      </c>
      <c r="I466" s="163">
        <f>'EQUINE 3'!G458</f>
        <v>7.5</v>
      </c>
      <c r="J466" s="163">
        <f>'CHIRURGIE 3'!G458</f>
        <v>13.5</v>
      </c>
      <c r="K466" s="163">
        <f>'LEGISLATION 2'!F458</f>
        <v>20</v>
      </c>
      <c r="L466" s="163">
        <f>'HIDAOA 3'!G458</f>
        <v>11.25</v>
      </c>
      <c r="M466" s="163">
        <f>'CLINIQUE 3'!N458</f>
        <v>0</v>
      </c>
      <c r="N466" s="148">
        <f t="shared" si="104"/>
        <v>84.5</v>
      </c>
      <c r="O466" s="148">
        <f t="shared" si="105"/>
        <v>3.0178571428571428</v>
      </c>
      <c r="P466" s="146" t="str">
        <f t="shared" si="106"/>
        <v>ajournee</v>
      </c>
      <c r="Q466" s="146" t="str">
        <f t="shared" si="107"/>
        <v>juin</v>
      </c>
      <c r="R466" s="146">
        <f t="shared" si="108"/>
        <v>1</v>
      </c>
      <c r="S466" s="146">
        <f t="shared" si="109"/>
        <v>1</v>
      </c>
      <c r="T466" s="146">
        <f t="shared" si="110"/>
        <v>1</v>
      </c>
      <c r="U466" s="146">
        <f t="shared" si="111"/>
        <v>1</v>
      </c>
      <c r="V466" s="146">
        <f t="shared" si="112"/>
        <v>0</v>
      </c>
      <c r="W466" s="146">
        <f t="shared" si="113"/>
        <v>1</v>
      </c>
      <c r="X466" s="146">
        <f t="shared" si="114"/>
        <v>1</v>
      </c>
      <c r="Y466" s="146">
        <f t="shared" si="115"/>
        <v>0</v>
      </c>
      <c r="Z466" s="146">
        <f t="shared" si="116"/>
        <v>1</v>
      </c>
      <c r="AA466" s="17">
        <f t="shared" si="117"/>
        <v>1</v>
      </c>
      <c r="AB466" s="91" t="str">
        <f>'REPRODUCTION 3'!M458</f>
        <v>Juin</v>
      </c>
      <c r="AC466" s="91" t="str">
        <f>'RUMINANTS 3'!M458</f>
        <v>Juin</v>
      </c>
      <c r="AD466" s="91" t="str">
        <f>'TOXICOLOGIE 2'!L458</f>
        <v>Juin</v>
      </c>
      <c r="AE466" s="91" t="str">
        <f>'INFECTIEUX 3'!M458</f>
        <v>Juin</v>
      </c>
      <c r="AF466" s="91" t="str">
        <f>'AVIARE 3'!M458</f>
        <v>Juin</v>
      </c>
      <c r="AG466" s="91" t="str">
        <f>'EQUINE 3'!M458</f>
        <v>Juin</v>
      </c>
      <c r="AH466" s="91" t="str">
        <f>'CHIRURGIE 3'!M458</f>
        <v>Juin</v>
      </c>
      <c r="AI466" s="91" t="str">
        <f>'LEGISLATION 2'!L458</f>
        <v>Juin</v>
      </c>
      <c r="AJ466" s="91" t="str">
        <f>'HIDAOA 3'!M458</f>
        <v>Juin</v>
      </c>
      <c r="AK466" s="91" t="str">
        <f>'CLINIQUE 3'!T458</f>
        <v>Juin</v>
      </c>
    </row>
    <row r="467" spans="1:37">
      <c r="A467" s="146">
        <v>452</v>
      </c>
      <c r="B467" s="113" t="s">
        <v>2913</v>
      </c>
      <c r="C467" s="113" t="s">
        <v>2664</v>
      </c>
      <c r="D467" s="163">
        <f>'REPRODUCTION 3'!G459</f>
        <v>23.25</v>
      </c>
      <c r="E467" s="163">
        <f>'RUMINANTS 3'!G459</f>
        <v>6</v>
      </c>
      <c r="F467" s="163">
        <f>'TOXICOLOGIE 2'!F459</f>
        <v>0</v>
      </c>
      <c r="G467" s="163">
        <f>'INFECTIEUX 3'!G459</f>
        <v>7.5</v>
      </c>
      <c r="H467" s="163">
        <f>'AVIARE 3'!G459</f>
        <v>19.5</v>
      </c>
      <c r="I467" s="163">
        <f>'EQUINE 3'!G459</f>
        <v>15</v>
      </c>
      <c r="J467" s="163">
        <f>'CHIRURGIE 3'!G459</f>
        <v>18</v>
      </c>
      <c r="K467" s="163">
        <f>'LEGISLATION 2'!F459</f>
        <v>24</v>
      </c>
      <c r="L467" s="163">
        <f>'HIDAOA 3'!G459</f>
        <v>11.25</v>
      </c>
      <c r="M467" s="163">
        <f>'CLINIQUE 3'!N459</f>
        <v>0</v>
      </c>
      <c r="N467" s="148">
        <f t="shared" si="104"/>
        <v>124.5</v>
      </c>
      <c r="O467" s="148">
        <f t="shared" si="105"/>
        <v>4.4464285714285712</v>
      </c>
      <c r="P467" s="146" t="str">
        <f t="shared" si="106"/>
        <v>ajournee</v>
      </c>
      <c r="Q467" s="146" t="str">
        <f t="shared" si="107"/>
        <v>juin</v>
      </c>
      <c r="R467" s="146">
        <f t="shared" si="108"/>
        <v>0</v>
      </c>
      <c r="S467" s="146">
        <f t="shared" si="109"/>
        <v>1</v>
      </c>
      <c r="T467" s="146">
        <f t="shared" si="110"/>
        <v>1</v>
      </c>
      <c r="U467" s="146">
        <f t="shared" si="111"/>
        <v>1</v>
      </c>
      <c r="V467" s="146">
        <f t="shared" si="112"/>
        <v>0</v>
      </c>
      <c r="W467" s="146">
        <f t="shared" si="113"/>
        <v>0</v>
      </c>
      <c r="X467" s="146">
        <f t="shared" si="114"/>
        <v>0</v>
      </c>
      <c r="Y467" s="146">
        <f t="shared" si="115"/>
        <v>0</v>
      </c>
      <c r="Z467" s="146">
        <f t="shared" si="116"/>
        <v>1</v>
      </c>
      <c r="AA467" s="17">
        <f t="shared" si="117"/>
        <v>1</v>
      </c>
      <c r="AB467" s="91" t="str">
        <f>'REPRODUCTION 3'!M459</f>
        <v>Juin</v>
      </c>
      <c r="AC467" s="91" t="str">
        <f>'RUMINANTS 3'!M459</f>
        <v>Juin</v>
      </c>
      <c r="AD467" s="91" t="str">
        <f>'TOXICOLOGIE 2'!L459</f>
        <v>Juin</v>
      </c>
      <c r="AE467" s="91" t="str">
        <f>'INFECTIEUX 3'!M459</f>
        <v>Juin</v>
      </c>
      <c r="AF467" s="91" t="str">
        <f>'AVIARE 3'!M459</f>
        <v>Juin</v>
      </c>
      <c r="AG467" s="91" t="str">
        <f>'EQUINE 3'!M459</f>
        <v>Juin</v>
      </c>
      <c r="AH467" s="91" t="str">
        <f>'CHIRURGIE 3'!M459</f>
        <v>Juin</v>
      </c>
      <c r="AI467" s="91" t="str">
        <f>'LEGISLATION 2'!L459</f>
        <v>Juin</v>
      </c>
      <c r="AJ467" s="91" t="str">
        <f>'HIDAOA 3'!M459</f>
        <v>Juin</v>
      </c>
      <c r="AK467" s="91" t="str">
        <f>'CLINIQUE 3'!T459</f>
        <v>Juin</v>
      </c>
    </row>
    <row r="468" spans="1:37">
      <c r="A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</row>
    <row r="469" spans="1:37" s="145" customFormat="1" ht="22.5" customHeight="1">
      <c r="B469" s="87"/>
      <c r="C469" s="636" t="s">
        <v>389</v>
      </c>
      <c r="D469" s="147">
        <f>COUNTIFS(P18:P467,"=admis")</f>
        <v>0</v>
      </c>
      <c r="E469" s="147">
        <f>D469/381</f>
        <v>0</v>
      </c>
    </row>
    <row r="470" spans="1:37" s="145" customFormat="1" ht="22.5" customHeight="1">
      <c r="B470" s="87"/>
      <c r="C470" s="636" t="s">
        <v>390</v>
      </c>
      <c r="D470" s="146">
        <f>COUNTIFS(P15:P467,"=admis",Q15:Q467,"=Juin")</f>
        <v>0</v>
      </c>
      <c r="E470" s="148">
        <f>D470/551</f>
        <v>0</v>
      </c>
    </row>
    <row r="471" spans="1:37" s="145" customFormat="1" ht="22.5" customHeight="1">
      <c r="B471" s="87"/>
      <c r="C471" s="636" t="s">
        <v>391</v>
      </c>
      <c r="D471" s="146">
        <f>COUNTIFS(Q186:Q467,"=admis(e)",R186:R467,"=Synthèse")</f>
        <v>0</v>
      </c>
      <c r="E471" s="146">
        <f>D471/381</f>
        <v>0</v>
      </c>
    </row>
    <row r="472" spans="1:37" s="145" customFormat="1" ht="22.5" customHeight="1">
      <c r="B472" s="87"/>
      <c r="C472" s="636" t="s">
        <v>392</v>
      </c>
      <c r="D472" s="146">
        <f>COUNTIFS(Q186:Q467,"=admis(e)",R186:R467,"=rattrapage")</f>
        <v>0</v>
      </c>
      <c r="E472" s="146">
        <f>D472/381</f>
        <v>0</v>
      </c>
    </row>
    <row r="473" spans="1:37" s="145" customFormat="1" ht="22.5" customHeight="1">
      <c r="B473" s="87"/>
      <c r="C473" s="636" t="s">
        <v>393</v>
      </c>
      <c r="D473" s="146">
        <f>551-(D470+D471+D472)</f>
        <v>551</v>
      </c>
      <c r="E473" s="146">
        <f>D473/551</f>
        <v>1</v>
      </c>
    </row>
    <row r="474" spans="1:37">
      <c r="A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</row>
    <row r="475" spans="1:37">
      <c r="A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</row>
    <row r="476" spans="1:37">
      <c r="A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</row>
    <row r="477" spans="1:37">
      <c r="A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</row>
    <row r="478" spans="1:37">
      <c r="A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</row>
    <row r="479" spans="1:37">
      <c r="A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</row>
    <row r="480" spans="1:37">
      <c r="A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</row>
    <row r="481" spans="1:26">
      <c r="A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</row>
    <row r="482" spans="1:26">
      <c r="A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</row>
    <row r="483" spans="1:26">
      <c r="A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</row>
    <row r="484" spans="1:26">
      <c r="A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</row>
    <row r="485" spans="1:26">
      <c r="A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</row>
    <row r="486" spans="1:26">
      <c r="A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</row>
  </sheetData>
  <sortState ref="A17:AK567">
    <sortCondition ref="B17:B567"/>
    <sortCondition ref="C17:C567"/>
  </sortState>
  <mergeCells count="2">
    <mergeCell ref="C6:H6"/>
    <mergeCell ref="I12:J12"/>
  </mergeCells>
  <conditionalFormatting sqref="P15">
    <cfRule type="cellIs" dxfId="23" priority="4" operator="equal">
      <formula>"Ajourné(e)"</formula>
    </cfRule>
  </conditionalFormatting>
  <conditionalFormatting sqref="P16:P467">
    <cfRule type="cellIs" dxfId="22" priority="2" operator="equal">
      <formula>"admis"</formula>
    </cfRule>
    <cfRule type="cellIs" dxfId="21" priority="3" operator="equal">
      <formula>"ajournee"</formula>
    </cfRule>
  </conditionalFormatting>
  <conditionalFormatting sqref="Q16:Q467">
    <cfRule type="cellIs" dxfId="20" priority="1" operator="equal">
      <formula>"juin"</formula>
    </cfRule>
  </conditionalFormatting>
  <pageMargins left="0.19685039370078741" right="0.19685039370078741" top="0.74803149606299213" bottom="0.74803149606299213" header="0.31496062992125984" footer="0.31496062992125984"/>
  <pageSetup paperSize="9" orientation="landscape" r:id="rId1"/>
  <headerFooter>
    <oddFooter>&amp;CPage &amp;P de &amp;[11]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AK478"/>
  <sheetViews>
    <sheetView zoomScale="90" zoomScaleNormal="90" workbookViewId="0">
      <selection activeCell="D8" sqref="D8:Q459"/>
    </sheetView>
  </sheetViews>
  <sheetFormatPr baseColWidth="10" defaultColWidth="7.42578125" defaultRowHeight="15"/>
  <cols>
    <col min="1" max="1" width="4.28515625" customWidth="1"/>
    <col min="2" max="2" width="18" style="87" customWidth="1"/>
    <col min="3" max="3" width="14.5703125" style="87" customWidth="1"/>
    <col min="4" max="4" width="5.7109375" customWidth="1"/>
    <col min="5" max="5" width="6" customWidth="1"/>
    <col min="6" max="6" width="6.140625" customWidth="1"/>
    <col min="7" max="7" width="5.28515625" customWidth="1"/>
    <col min="8" max="8" width="5.5703125" customWidth="1"/>
    <col min="9" max="9" width="7.7109375" customWidth="1"/>
    <col min="10" max="10" width="6" customWidth="1"/>
    <col min="12" max="12" width="6.5703125" customWidth="1"/>
    <col min="13" max="13" width="6.140625" customWidth="1"/>
    <col min="14" max="14" width="7" customWidth="1"/>
    <col min="15" max="15" width="5.5703125" customWidth="1"/>
    <col min="16" max="16" width="9.140625" customWidth="1"/>
    <col min="17" max="17" width="6.140625" customWidth="1"/>
    <col min="18" max="18" width="3.7109375" customWidth="1"/>
    <col min="19" max="19" width="3.140625" customWidth="1"/>
    <col min="20" max="20" width="3.28515625" customWidth="1"/>
    <col min="21" max="21" width="3.140625" customWidth="1"/>
    <col min="22" max="23" width="2.7109375" customWidth="1"/>
    <col min="24" max="24" width="3" customWidth="1"/>
    <col min="25" max="25" width="2.85546875" customWidth="1"/>
    <col min="26" max="26" width="2" customWidth="1"/>
    <col min="27" max="27" width="2.85546875" customWidth="1"/>
  </cols>
  <sheetData>
    <row r="1" spans="1:37">
      <c r="A1" s="145"/>
      <c r="B1" s="1"/>
      <c r="C1" s="31"/>
      <c r="D1" s="150" t="s">
        <v>0</v>
      </c>
      <c r="E1" s="150"/>
      <c r="F1" s="150"/>
      <c r="G1" s="150"/>
      <c r="H1" s="150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37">
      <c r="A2" s="145"/>
      <c r="B2" s="1"/>
      <c r="C2" s="31"/>
      <c r="D2" s="150" t="s">
        <v>1</v>
      </c>
      <c r="E2" s="150"/>
      <c r="F2" s="150"/>
      <c r="G2" s="150"/>
      <c r="H2" s="150"/>
      <c r="I2" s="145"/>
      <c r="J2" s="151" t="s">
        <v>397</v>
      </c>
      <c r="K2" s="151"/>
      <c r="L2" s="151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 spans="1:37">
      <c r="A3" s="145"/>
      <c r="B3" s="1"/>
      <c r="C3" s="31"/>
      <c r="D3" s="150" t="s">
        <v>402</v>
      </c>
      <c r="E3" s="150"/>
      <c r="F3" s="150"/>
      <c r="G3" s="150"/>
      <c r="H3" s="150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1:37">
      <c r="A4" s="145"/>
      <c r="B4" s="1"/>
      <c r="C4" s="31"/>
      <c r="D4" s="150" t="s">
        <v>2</v>
      </c>
      <c r="E4" s="150"/>
      <c r="F4" s="150"/>
      <c r="G4" s="150"/>
      <c r="H4" s="150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37">
      <c r="A5" s="145"/>
      <c r="B5" s="1"/>
      <c r="C5" s="31"/>
      <c r="D5" s="150"/>
      <c r="E5" s="150"/>
      <c r="F5" s="150"/>
      <c r="G5" s="150"/>
      <c r="H5" s="150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37" ht="15.75" thickBot="1">
      <c r="A6" s="145"/>
      <c r="C6" s="704" t="s">
        <v>396</v>
      </c>
      <c r="D6" s="704"/>
      <c r="E6" s="704"/>
      <c r="F6" s="704"/>
      <c r="G6" s="704"/>
      <c r="H6" s="704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37" s="87" customFormat="1" ht="77.25" customHeight="1">
      <c r="A7" s="158" t="s">
        <v>4</v>
      </c>
      <c r="B7" s="89" t="s">
        <v>5</v>
      </c>
      <c r="C7" s="89" t="s">
        <v>6</v>
      </c>
      <c r="D7" s="159" t="s">
        <v>355</v>
      </c>
      <c r="E7" s="159" t="s">
        <v>356</v>
      </c>
      <c r="F7" s="159" t="s">
        <v>357</v>
      </c>
      <c r="G7" s="159" t="s">
        <v>358</v>
      </c>
      <c r="H7" s="159" t="s">
        <v>359</v>
      </c>
      <c r="I7" s="159" t="s">
        <v>360</v>
      </c>
      <c r="J7" s="159" t="s">
        <v>361</v>
      </c>
      <c r="K7" s="159" t="s">
        <v>362</v>
      </c>
      <c r="L7" s="159" t="s">
        <v>363</v>
      </c>
      <c r="M7" s="159" t="s">
        <v>364</v>
      </c>
      <c r="N7" s="160" t="s">
        <v>365</v>
      </c>
      <c r="O7" s="160" t="s">
        <v>366</v>
      </c>
      <c r="P7" s="161" t="s">
        <v>367</v>
      </c>
      <c r="Q7" s="161" t="s">
        <v>368</v>
      </c>
      <c r="R7" s="162" t="s">
        <v>355</v>
      </c>
      <c r="S7" s="162" t="s">
        <v>356</v>
      </c>
      <c r="T7" s="162" t="s">
        <v>357</v>
      </c>
      <c r="U7" s="162" t="s">
        <v>358</v>
      </c>
      <c r="V7" s="162" t="s">
        <v>359</v>
      </c>
      <c r="W7" s="162" t="s">
        <v>360</v>
      </c>
      <c r="X7" s="162" t="s">
        <v>361</v>
      </c>
      <c r="Y7" s="162" t="s">
        <v>362</v>
      </c>
      <c r="Z7" s="162" t="s">
        <v>363</v>
      </c>
      <c r="AA7" s="92" t="s">
        <v>364</v>
      </c>
      <c r="AB7" s="93" t="s">
        <v>355</v>
      </c>
      <c r="AC7" s="93" t="s">
        <v>356</v>
      </c>
      <c r="AD7" s="93" t="s">
        <v>357</v>
      </c>
      <c r="AE7" s="93" t="s">
        <v>358</v>
      </c>
      <c r="AF7" s="93" t="s">
        <v>359</v>
      </c>
      <c r="AG7" s="93" t="s">
        <v>360</v>
      </c>
      <c r="AH7" s="93" t="s">
        <v>361</v>
      </c>
      <c r="AI7" s="93" t="s">
        <v>362</v>
      </c>
      <c r="AJ7" s="93" t="s">
        <v>363</v>
      </c>
      <c r="AK7" s="93" t="s">
        <v>364</v>
      </c>
    </row>
    <row r="8" spans="1:37" s="142" customFormat="1">
      <c r="A8" s="146">
        <v>1</v>
      </c>
      <c r="B8" s="113" t="s">
        <v>468</v>
      </c>
      <c r="C8" s="113" t="s">
        <v>2412</v>
      </c>
      <c r="D8" s="163">
        <f>'REPRODUCTION 3'!G8</f>
        <v>16.5</v>
      </c>
      <c r="E8" s="163">
        <f>'RUMINANTS 3'!G8</f>
        <v>11.25</v>
      </c>
      <c r="F8" s="163">
        <f>'TOXICOLOGIE 2'!F8</f>
        <v>0</v>
      </c>
      <c r="G8" s="163">
        <f>'INFECTIEUX 3'!G8</f>
        <v>5.625</v>
      </c>
      <c r="H8" s="163">
        <f>'AVIARE 3'!G8</f>
        <v>18</v>
      </c>
      <c r="I8" s="163">
        <f>'EQUINE 3'!G8</f>
        <v>15</v>
      </c>
      <c r="J8" s="163">
        <f>'CHIRURGIE 3'!G8</f>
        <v>19.5</v>
      </c>
      <c r="K8" s="163">
        <f>'LEGISLATION 2'!F8</f>
        <v>22</v>
      </c>
      <c r="L8" s="163">
        <f>'HIDAOA 3'!G8</f>
        <v>15</v>
      </c>
      <c r="M8" s="163">
        <f>'CLINIQUE 3'!N8</f>
        <v>0</v>
      </c>
      <c r="N8" s="148">
        <f t="shared" ref="N8" si="0">SUM(D8:M8)</f>
        <v>122.875</v>
      </c>
      <c r="O8" s="148">
        <f t="shared" ref="O8" si="1">N8/28</f>
        <v>4.3883928571428568</v>
      </c>
      <c r="P8" s="146" t="str">
        <f t="shared" ref="P8" si="2">IF(OR(D8="exclus",E8="exclus",F8="exclus",G8="exclus",H8="exclus",I8="exclus",J8="exclus",K8="exclus",L8="exclus",M8="exclus"),"exclus",IF(AND(SUM(R8:AA8)=0,ROUND(O8,3)&gt;=10),"admis","ajournee"))</f>
        <v>ajournee</v>
      </c>
      <c r="Q8" s="146" t="str">
        <f t="shared" ref="Q8" si="3">IF(COUNTIF(AB8:AK8,"=Rattrapage")&gt;0,"Rattrapage",IF(COUNTIF(AB8:AK8,"=Synthèse")&gt;0,"Synthèse","juin"))</f>
        <v>juin</v>
      </c>
      <c r="R8" s="146">
        <f t="shared" ref="R8:AA8" si="4">IF(D8&lt;15,1,0)</f>
        <v>0</v>
      </c>
      <c r="S8" s="146">
        <f t="shared" si="4"/>
        <v>1</v>
      </c>
      <c r="T8" s="146">
        <f>IF(F8&lt;10,1,0)</f>
        <v>1</v>
      </c>
      <c r="U8" s="146">
        <f t="shared" si="4"/>
        <v>1</v>
      </c>
      <c r="V8" s="146">
        <f t="shared" si="4"/>
        <v>0</v>
      </c>
      <c r="W8" s="146">
        <f t="shared" si="4"/>
        <v>0</v>
      </c>
      <c r="X8" s="146">
        <f t="shared" si="4"/>
        <v>0</v>
      </c>
      <c r="Y8" s="146">
        <f>IF(K8&lt;10,1,0)</f>
        <v>0</v>
      </c>
      <c r="Z8" s="146">
        <f t="shared" si="4"/>
        <v>0</v>
      </c>
      <c r="AA8" s="17">
        <f t="shared" si="4"/>
        <v>1</v>
      </c>
      <c r="AB8" s="91" t="str">
        <f>'REPRODUCTION 3'!M8</f>
        <v>Juin</v>
      </c>
      <c r="AC8" s="91" t="str">
        <f>'RUMINANTS 3'!M8</f>
        <v>Juin</v>
      </c>
      <c r="AD8" s="91" t="str">
        <f>'TOXICOLOGIE 2'!L8</f>
        <v>Juin</v>
      </c>
      <c r="AE8" s="91" t="str">
        <f>'INFECTIEUX 3'!M8</f>
        <v>Juin</v>
      </c>
      <c r="AF8" s="91" t="str">
        <f>'AVIARE 3'!M8</f>
        <v>Juin</v>
      </c>
      <c r="AG8" s="91" t="str">
        <f>'EQUINE 3'!M8</f>
        <v>Juin</v>
      </c>
      <c r="AH8" s="91" t="str">
        <f>'CHIRURGIE 3'!M8</f>
        <v>Juin</v>
      </c>
      <c r="AI8" s="91" t="str">
        <f>'LEGISLATION 2'!L8</f>
        <v>Juin</v>
      </c>
      <c r="AJ8" s="91" t="str">
        <f>'HIDAOA 3'!M8</f>
        <v>Juin</v>
      </c>
      <c r="AK8" s="91" t="str">
        <f>'CLINIQUE 3'!T8</f>
        <v>Juin</v>
      </c>
    </row>
    <row r="9" spans="1:37" s="143" customFormat="1">
      <c r="A9" s="146">
        <v>2</v>
      </c>
      <c r="B9" s="113" t="s">
        <v>481</v>
      </c>
      <c r="C9" s="113" t="s">
        <v>2413</v>
      </c>
      <c r="D9" s="163">
        <f>'REPRODUCTION 3'!G9</f>
        <v>9.75</v>
      </c>
      <c r="E9" s="163">
        <f>'RUMINANTS 3'!G9</f>
        <v>8.25</v>
      </c>
      <c r="F9" s="163">
        <f>'TOXICOLOGIE 2'!F9</f>
        <v>0</v>
      </c>
      <c r="G9" s="163">
        <f>'INFECTIEUX 3'!G9</f>
        <v>0.375</v>
      </c>
      <c r="H9" s="163">
        <f>'AVIARE 3'!G9</f>
        <v>12.75</v>
      </c>
      <c r="I9" s="163">
        <f>'EQUINE 3'!G9</f>
        <v>5.25</v>
      </c>
      <c r="J9" s="163">
        <f>'CHIRURGIE 3'!G9</f>
        <v>16.5</v>
      </c>
      <c r="K9" s="163">
        <f>'LEGISLATION 2'!F9</f>
        <v>2</v>
      </c>
      <c r="L9" s="163">
        <f>'HIDAOA 3'!G9</f>
        <v>19.5</v>
      </c>
      <c r="M9" s="163">
        <f>'CLINIQUE 3'!N9</f>
        <v>0</v>
      </c>
      <c r="N9" s="148">
        <f t="shared" ref="N9:N72" si="5">SUM(D9:M9)</f>
        <v>74.375</v>
      </c>
      <c r="O9" s="148">
        <f t="shared" ref="O9:O72" si="6">N9/28</f>
        <v>2.65625</v>
      </c>
      <c r="P9" s="146" t="str">
        <f t="shared" ref="P9:P72" si="7">IF(OR(D9="exclus",E9="exclus",F9="exclus",G9="exclus",H9="exclus",I9="exclus",J9="exclus",K9="exclus",L9="exclus",M9="exclus"),"exclus",IF(AND(SUM(R9:AA9)=0,ROUND(O9,3)&gt;=10),"admis","ajournee"))</f>
        <v>ajournee</v>
      </c>
      <c r="Q9" s="146" t="str">
        <f t="shared" ref="Q9:Q72" si="8">IF(COUNTIF(AB9:AK9,"=Rattrapage")&gt;0,"Rattrapage",IF(COUNTIF(AB9:AK9,"=Synthèse")&gt;0,"Synthèse","juin"))</f>
        <v>juin</v>
      </c>
      <c r="R9" s="146">
        <f t="shared" ref="R9:R72" si="9">IF(D9&lt;15,1,0)</f>
        <v>1</v>
      </c>
      <c r="S9" s="146">
        <f t="shared" ref="S9:S72" si="10">IF(E9&lt;15,1,0)</f>
        <v>1</v>
      </c>
      <c r="T9" s="146">
        <f t="shared" ref="T9:T72" si="11">IF(F9&lt;10,1,0)</f>
        <v>1</v>
      </c>
      <c r="U9" s="146">
        <f t="shared" ref="U9:U72" si="12">IF(G9&lt;15,1,0)</f>
        <v>1</v>
      </c>
      <c r="V9" s="146">
        <f t="shared" ref="V9:V72" si="13">IF(H9&lt;15,1,0)</f>
        <v>1</v>
      </c>
      <c r="W9" s="146">
        <f t="shared" ref="W9:W72" si="14">IF(I9&lt;15,1,0)</f>
        <v>1</v>
      </c>
      <c r="X9" s="146">
        <f t="shared" ref="X9:X72" si="15">IF(J9&lt;15,1,0)</f>
        <v>0</v>
      </c>
      <c r="Y9" s="146">
        <f t="shared" ref="Y9:Y72" si="16">IF(K9&lt;10,1,0)</f>
        <v>1</v>
      </c>
      <c r="Z9" s="146">
        <f t="shared" ref="Z9:Z72" si="17">IF(L9&lt;15,1,0)</f>
        <v>0</v>
      </c>
      <c r="AA9" s="17">
        <f t="shared" ref="AA9:AA72" si="18">IF(M9&lt;15,1,0)</f>
        <v>1</v>
      </c>
      <c r="AB9" s="91" t="str">
        <f>'REPRODUCTION 3'!M9</f>
        <v>Juin</v>
      </c>
      <c r="AC9" s="91" t="str">
        <f>'RUMINANTS 3'!M9</f>
        <v>Juin</v>
      </c>
      <c r="AD9" s="91" t="str">
        <f>'TOXICOLOGIE 2'!L9</f>
        <v>Juin</v>
      </c>
      <c r="AE9" s="91" t="str">
        <f>'INFECTIEUX 3'!M9</f>
        <v>Juin</v>
      </c>
      <c r="AF9" s="91" t="str">
        <f>'AVIARE 3'!M9</f>
        <v>Juin</v>
      </c>
      <c r="AG9" s="91" t="str">
        <f>'EQUINE 3'!M9</f>
        <v>Juin</v>
      </c>
      <c r="AH9" s="91" t="str">
        <f>'CHIRURGIE 3'!M9</f>
        <v>Juin</v>
      </c>
      <c r="AI9" s="91" t="str">
        <f>'LEGISLATION 2'!L9</f>
        <v>Juin</v>
      </c>
      <c r="AJ9" s="91" t="str">
        <f>'HIDAOA 3'!M9</f>
        <v>Juin</v>
      </c>
      <c r="AK9" s="91" t="str">
        <f>'CLINIQUE 3'!T9</f>
        <v>Juin</v>
      </c>
    </row>
    <row r="10" spans="1:37" s="142" customFormat="1">
      <c r="A10" s="146">
        <v>3</v>
      </c>
      <c r="B10" s="113" t="s">
        <v>489</v>
      </c>
      <c r="C10" s="113" t="s">
        <v>2414</v>
      </c>
      <c r="D10" s="163">
        <f>'REPRODUCTION 3'!G10</f>
        <v>6.75</v>
      </c>
      <c r="E10" s="163">
        <f>'RUMINANTS 3'!G10</f>
        <v>3.75</v>
      </c>
      <c r="F10" s="163">
        <f>'TOXICOLOGIE 2'!F10</f>
        <v>0</v>
      </c>
      <c r="G10" s="163">
        <f>'INFECTIEUX 3'!G10</f>
        <v>0.75</v>
      </c>
      <c r="H10" s="163">
        <f>'AVIARE 3'!G10</f>
        <v>9.75</v>
      </c>
      <c r="I10" s="163">
        <f>'EQUINE 3'!G10</f>
        <v>1.5</v>
      </c>
      <c r="J10" s="163">
        <f>'CHIRURGIE 3'!G10</f>
        <v>10.5</v>
      </c>
      <c r="K10" s="163">
        <f>'LEGISLATION 2'!F10</f>
        <v>2</v>
      </c>
      <c r="L10" s="163">
        <f>'HIDAOA 3'!G10</f>
        <v>3.75</v>
      </c>
      <c r="M10" s="163">
        <f>'CLINIQUE 3'!N10</f>
        <v>0</v>
      </c>
      <c r="N10" s="148">
        <f t="shared" si="5"/>
        <v>38.75</v>
      </c>
      <c r="O10" s="148">
        <f t="shared" si="6"/>
        <v>1.3839285714285714</v>
      </c>
      <c r="P10" s="146" t="str">
        <f t="shared" si="7"/>
        <v>ajournee</v>
      </c>
      <c r="Q10" s="146" t="str">
        <f t="shared" si="8"/>
        <v>juin</v>
      </c>
      <c r="R10" s="146">
        <f t="shared" si="9"/>
        <v>1</v>
      </c>
      <c r="S10" s="146">
        <f t="shared" si="10"/>
        <v>1</v>
      </c>
      <c r="T10" s="146">
        <f t="shared" si="11"/>
        <v>1</v>
      </c>
      <c r="U10" s="146">
        <f t="shared" si="12"/>
        <v>1</v>
      </c>
      <c r="V10" s="146">
        <f t="shared" si="13"/>
        <v>1</v>
      </c>
      <c r="W10" s="146">
        <f t="shared" si="14"/>
        <v>1</v>
      </c>
      <c r="X10" s="146">
        <f t="shared" si="15"/>
        <v>1</v>
      </c>
      <c r="Y10" s="146">
        <f t="shared" si="16"/>
        <v>1</v>
      </c>
      <c r="Z10" s="146">
        <f t="shared" si="17"/>
        <v>1</v>
      </c>
      <c r="AA10" s="17">
        <f t="shared" si="18"/>
        <v>1</v>
      </c>
      <c r="AB10" s="91" t="str">
        <f>'REPRODUCTION 3'!M10</f>
        <v>Juin</v>
      </c>
      <c r="AC10" s="91" t="str">
        <f>'RUMINANTS 3'!M10</f>
        <v>Juin</v>
      </c>
      <c r="AD10" s="91" t="str">
        <f>'TOXICOLOGIE 2'!L10</f>
        <v>Juin</v>
      </c>
      <c r="AE10" s="91" t="str">
        <f>'INFECTIEUX 3'!M10</f>
        <v>Juin</v>
      </c>
      <c r="AF10" s="91" t="str">
        <f>'AVIARE 3'!M10</f>
        <v>Juin</v>
      </c>
      <c r="AG10" s="91" t="str">
        <f>'EQUINE 3'!M10</f>
        <v>Juin</v>
      </c>
      <c r="AH10" s="91" t="str">
        <f>'CHIRURGIE 3'!M10</f>
        <v>Juin</v>
      </c>
      <c r="AI10" s="91" t="str">
        <f>'LEGISLATION 2'!L10</f>
        <v>Juin</v>
      </c>
      <c r="AJ10" s="91" t="str">
        <f>'HIDAOA 3'!M10</f>
        <v>Juin</v>
      </c>
      <c r="AK10" s="91" t="str">
        <f>'CLINIQUE 3'!T10</f>
        <v>Juin</v>
      </c>
    </row>
    <row r="11" spans="1:37" s="142" customFormat="1">
      <c r="A11" s="146">
        <v>4</v>
      </c>
      <c r="B11" s="113" t="s">
        <v>42</v>
      </c>
      <c r="C11" s="113" t="s">
        <v>2415</v>
      </c>
      <c r="D11" s="163">
        <f>'REPRODUCTION 3'!G11</f>
        <v>15</v>
      </c>
      <c r="E11" s="163">
        <f>'RUMINANTS 3'!G11</f>
        <v>6.75</v>
      </c>
      <c r="F11" s="163">
        <f>'TOXICOLOGIE 2'!F11</f>
        <v>0</v>
      </c>
      <c r="G11" s="163">
        <f>'INFECTIEUX 3'!G11</f>
        <v>3</v>
      </c>
      <c r="H11" s="163">
        <f>'AVIARE 3'!G11</f>
        <v>17.25</v>
      </c>
      <c r="I11" s="163">
        <f>'EQUINE 3'!G11</f>
        <v>14.25</v>
      </c>
      <c r="J11" s="163">
        <f>'CHIRURGIE 3'!G11</f>
        <v>22.5</v>
      </c>
      <c r="K11" s="163">
        <f>'LEGISLATION 2'!F11</f>
        <v>20</v>
      </c>
      <c r="L11" s="163">
        <f>'HIDAOA 3'!G11</f>
        <v>23.25</v>
      </c>
      <c r="M11" s="163">
        <f>'CLINIQUE 3'!N11</f>
        <v>0</v>
      </c>
      <c r="N11" s="148">
        <f t="shared" si="5"/>
        <v>122</v>
      </c>
      <c r="O11" s="148">
        <f t="shared" si="6"/>
        <v>4.3571428571428568</v>
      </c>
      <c r="P11" s="146" t="str">
        <f t="shared" si="7"/>
        <v>ajournee</v>
      </c>
      <c r="Q11" s="146" t="str">
        <f t="shared" si="8"/>
        <v>juin</v>
      </c>
      <c r="R11" s="146">
        <f t="shared" si="9"/>
        <v>0</v>
      </c>
      <c r="S11" s="146">
        <f t="shared" si="10"/>
        <v>1</v>
      </c>
      <c r="T11" s="146">
        <f t="shared" si="11"/>
        <v>1</v>
      </c>
      <c r="U11" s="146">
        <f t="shared" si="12"/>
        <v>1</v>
      </c>
      <c r="V11" s="146">
        <f t="shared" si="13"/>
        <v>0</v>
      </c>
      <c r="W11" s="146">
        <f t="shared" si="14"/>
        <v>1</v>
      </c>
      <c r="X11" s="146">
        <f t="shared" si="15"/>
        <v>0</v>
      </c>
      <c r="Y11" s="146">
        <f t="shared" si="16"/>
        <v>0</v>
      </c>
      <c r="Z11" s="146">
        <f t="shared" si="17"/>
        <v>0</v>
      </c>
      <c r="AA11" s="17">
        <f t="shared" si="18"/>
        <v>1</v>
      </c>
      <c r="AB11" s="91" t="str">
        <f>'REPRODUCTION 3'!M11</f>
        <v>Juin</v>
      </c>
      <c r="AC11" s="91" t="str">
        <f>'RUMINANTS 3'!M11</f>
        <v>Juin</v>
      </c>
      <c r="AD11" s="91" t="str">
        <f>'TOXICOLOGIE 2'!L11</f>
        <v>Juin</v>
      </c>
      <c r="AE11" s="91" t="str">
        <f>'INFECTIEUX 3'!M11</f>
        <v>Juin</v>
      </c>
      <c r="AF11" s="91" t="str">
        <f>'AVIARE 3'!M11</f>
        <v>Juin</v>
      </c>
      <c r="AG11" s="91" t="str">
        <f>'EQUINE 3'!M11</f>
        <v>Juin</v>
      </c>
      <c r="AH11" s="91" t="str">
        <f>'CHIRURGIE 3'!M11</f>
        <v>Juin</v>
      </c>
      <c r="AI11" s="91" t="str">
        <f>'LEGISLATION 2'!L11</f>
        <v>Juin</v>
      </c>
      <c r="AJ11" s="91" t="str">
        <f>'HIDAOA 3'!M11</f>
        <v>Juin</v>
      </c>
      <c r="AK11" s="91" t="str">
        <f>'CLINIQUE 3'!T11</f>
        <v>Juin</v>
      </c>
    </row>
    <row r="12" spans="1:37" s="142" customFormat="1">
      <c r="A12" s="146">
        <v>5</v>
      </c>
      <c r="B12" s="113" t="s">
        <v>116</v>
      </c>
      <c r="C12" s="113" t="s">
        <v>2416</v>
      </c>
      <c r="D12" s="163">
        <f>'REPRODUCTION 3'!G12</f>
        <v>18.75</v>
      </c>
      <c r="E12" s="163">
        <f>'RUMINANTS 3'!G12</f>
        <v>15</v>
      </c>
      <c r="F12" s="163">
        <f>'TOXICOLOGIE 2'!F12</f>
        <v>0</v>
      </c>
      <c r="G12" s="163">
        <f>'INFECTIEUX 3'!G12</f>
        <v>7.5</v>
      </c>
      <c r="H12" s="163">
        <f>'AVIARE 3'!G12</f>
        <v>18.75</v>
      </c>
      <c r="I12" s="163">
        <f>'EQUINE 3'!G12</f>
        <v>16.5</v>
      </c>
      <c r="J12" s="163">
        <f>'CHIRURGIE 3'!G12</f>
        <v>22.5</v>
      </c>
      <c r="K12" s="163">
        <f>'LEGISLATION 2'!F12</f>
        <v>16</v>
      </c>
      <c r="L12" s="163">
        <f>'HIDAOA 3'!G12</f>
        <v>21.75</v>
      </c>
      <c r="M12" s="163">
        <f>'CLINIQUE 3'!N12</f>
        <v>0</v>
      </c>
      <c r="N12" s="148">
        <f t="shared" si="5"/>
        <v>136.75</v>
      </c>
      <c r="O12" s="148">
        <f t="shared" si="6"/>
        <v>4.8839285714285712</v>
      </c>
      <c r="P12" s="146" t="str">
        <f t="shared" si="7"/>
        <v>ajournee</v>
      </c>
      <c r="Q12" s="146" t="str">
        <f t="shared" si="8"/>
        <v>juin</v>
      </c>
      <c r="R12" s="146">
        <f t="shared" si="9"/>
        <v>0</v>
      </c>
      <c r="S12" s="146">
        <f t="shared" si="10"/>
        <v>0</v>
      </c>
      <c r="T12" s="146">
        <f t="shared" si="11"/>
        <v>1</v>
      </c>
      <c r="U12" s="146">
        <f t="shared" si="12"/>
        <v>1</v>
      </c>
      <c r="V12" s="146">
        <f t="shared" si="13"/>
        <v>0</v>
      </c>
      <c r="W12" s="146">
        <f t="shared" si="14"/>
        <v>0</v>
      </c>
      <c r="X12" s="146">
        <f t="shared" si="15"/>
        <v>0</v>
      </c>
      <c r="Y12" s="146">
        <f t="shared" si="16"/>
        <v>0</v>
      </c>
      <c r="Z12" s="146">
        <f t="shared" si="17"/>
        <v>0</v>
      </c>
      <c r="AA12" s="17">
        <f t="shared" si="18"/>
        <v>1</v>
      </c>
      <c r="AB12" s="91" t="str">
        <f>'REPRODUCTION 3'!M12</f>
        <v>Juin</v>
      </c>
      <c r="AC12" s="91" t="str">
        <f>'RUMINANTS 3'!M12</f>
        <v>Juin</v>
      </c>
      <c r="AD12" s="91" t="str">
        <f>'TOXICOLOGIE 2'!L12</f>
        <v>Juin</v>
      </c>
      <c r="AE12" s="91" t="str">
        <f>'INFECTIEUX 3'!M12</f>
        <v>Juin</v>
      </c>
      <c r="AF12" s="91" t="str">
        <f>'AVIARE 3'!M12</f>
        <v>Juin</v>
      </c>
      <c r="AG12" s="91" t="str">
        <f>'EQUINE 3'!M12</f>
        <v>Juin</v>
      </c>
      <c r="AH12" s="91" t="str">
        <f>'CHIRURGIE 3'!M12</f>
        <v>Juin</v>
      </c>
      <c r="AI12" s="91" t="str">
        <f>'LEGISLATION 2'!L12</f>
        <v>Juin</v>
      </c>
      <c r="AJ12" s="91" t="str">
        <f>'HIDAOA 3'!M12</f>
        <v>Juin</v>
      </c>
      <c r="AK12" s="91" t="str">
        <f>'CLINIQUE 3'!T12</f>
        <v>Juin</v>
      </c>
    </row>
    <row r="13" spans="1:37" s="142" customFormat="1">
      <c r="A13" s="146">
        <v>6</v>
      </c>
      <c r="B13" s="113" t="s">
        <v>2417</v>
      </c>
      <c r="C13" s="113" t="s">
        <v>2418</v>
      </c>
      <c r="D13" s="163">
        <f>'REPRODUCTION 3'!G13</f>
        <v>3</v>
      </c>
      <c r="E13" s="163">
        <f>'RUMINANTS 3'!G13</f>
        <v>10.5</v>
      </c>
      <c r="F13" s="163">
        <f>'TOXICOLOGIE 2'!F13</f>
        <v>0</v>
      </c>
      <c r="G13" s="163">
        <f>'INFECTIEUX 3'!G13</f>
        <v>9</v>
      </c>
      <c r="H13" s="163">
        <f>'AVIARE 3'!G13</f>
        <v>18</v>
      </c>
      <c r="I13" s="163">
        <f>'EQUINE 3'!G13</f>
        <v>13.5</v>
      </c>
      <c r="J13" s="163">
        <f>'CHIRURGIE 3'!G13</f>
        <v>12</v>
      </c>
      <c r="K13" s="163">
        <f>'LEGISLATION 2'!F13</f>
        <v>22</v>
      </c>
      <c r="L13" s="163">
        <f>'HIDAOA 3'!G13</f>
        <v>20.25</v>
      </c>
      <c r="M13" s="163">
        <f>'CLINIQUE 3'!N13</f>
        <v>0</v>
      </c>
      <c r="N13" s="148">
        <f t="shared" si="5"/>
        <v>108.25</v>
      </c>
      <c r="O13" s="148">
        <f t="shared" si="6"/>
        <v>3.8660714285714284</v>
      </c>
      <c r="P13" s="146" t="str">
        <f t="shared" si="7"/>
        <v>ajournee</v>
      </c>
      <c r="Q13" s="146" t="str">
        <f t="shared" si="8"/>
        <v>juin</v>
      </c>
      <c r="R13" s="146">
        <f t="shared" si="9"/>
        <v>1</v>
      </c>
      <c r="S13" s="146">
        <f t="shared" si="10"/>
        <v>1</v>
      </c>
      <c r="T13" s="146">
        <f t="shared" si="11"/>
        <v>1</v>
      </c>
      <c r="U13" s="146">
        <f t="shared" si="12"/>
        <v>1</v>
      </c>
      <c r="V13" s="146">
        <f t="shared" si="13"/>
        <v>0</v>
      </c>
      <c r="W13" s="146">
        <f t="shared" si="14"/>
        <v>1</v>
      </c>
      <c r="X13" s="146">
        <f t="shared" si="15"/>
        <v>1</v>
      </c>
      <c r="Y13" s="146">
        <f t="shared" si="16"/>
        <v>0</v>
      </c>
      <c r="Z13" s="146">
        <f t="shared" si="17"/>
        <v>0</v>
      </c>
      <c r="AA13" s="17">
        <f t="shared" si="18"/>
        <v>1</v>
      </c>
      <c r="AB13" s="91" t="str">
        <f>'REPRODUCTION 3'!M13</f>
        <v>Juin</v>
      </c>
      <c r="AC13" s="91" t="str">
        <f>'RUMINANTS 3'!M13</f>
        <v>Juin</v>
      </c>
      <c r="AD13" s="91" t="str">
        <f>'TOXICOLOGIE 2'!L13</f>
        <v>Juin</v>
      </c>
      <c r="AE13" s="91" t="str">
        <f>'INFECTIEUX 3'!M13</f>
        <v>Juin</v>
      </c>
      <c r="AF13" s="91" t="str">
        <f>'AVIARE 3'!M13</f>
        <v>Juin</v>
      </c>
      <c r="AG13" s="91" t="str">
        <f>'EQUINE 3'!M13</f>
        <v>Juin</v>
      </c>
      <c r="AH13" s="91" t="str">
        <f>'CHIRURGIE 3'!M13</f>
        <v>Juin</v>
      </c>
      <c r="AI13" s="91" t="str">
        <f>'LEGISLATION 2'!L13</f>
        <v>Juin</v>
      </c>
      <c r="AJ13" s="91" t="str">
        <f>'HIDAOA 3'!M13</f>
        <v>Juin</v>
      </c>
      <c r="AK13" s="91" t="str">
        <f>'CLINIQUE 3'!T13</f>
        <v>Juin</v>
      </c>
    </row>
    <row r="14" spans="1:37" s="142" customFormat="1">
      <c r="A14" s="146">
        <v>7</v>
      </c>
      <c r="B14" s="113" t="s">
        <v>513</v>
      </c>
      <c r="C14" s="113" t="s">
        <v>2419</v>
      </c>
      <c r="D14" s="163">
        <f>'REPRODUCTION 3'!G14</f>
        <v>17.25</v>
      </c>
      <c r="E14" s="163">
        <f>'RUMINANTS 3'!G14</f>
        <v>7.5</v>
      </c>
      <c r="F14" s="163">
        <f>'TOXICOLOGIE 2'!F14</f>
        <v>0</v>
      </c>
      <c r="G14" s="163">
        <f>'INFECTIEUX 3'!G14</f>
        <v>5.25</v>
      </c>
      <c r="H14" s="163">
        <f>'AVIARE 3'!G14</f>
        <v>19.5</v>
      </c>
      <c r="I14" s="163">
        <f>'EQUINE 3'!G14</f>
        <v>9.75</v>
      </c>
      <c r="J14" s="163">
        <f>'CHIRURGIE 3'!G14</f>
        <v>21</v>
      </c>
      <c r="K14" s="163">
        <f>'LEGISLATION 2'!F14</f>
        <v>14</v>
      </c>
      <c r="L14" s="163">
        <f>'HIDAOA 3'!G14</f>
        <v>22.5</v>
      </c>
      <c r="M14" s="163">
        <f>'CLINIQUE 3'!N14</f>
        <v>0</v>
      </c>
      <c r="N14" s="148">
        <f t="shared" si="5"/>
        <v>116.75</v>
      </c>
      <c r="O14" s="148">
        <f t="shared" si="6"/>
        <v>4.1696428571428568</v>
      </c>
      <c r="P14" s="146" t="str">
        <f t="shared" si="7"/>
        <v>ajournee</v>
      </c>
      <c r="Q14" s="146" t="str">
        <f t="shared" si="8"/>
        <v>juin</v>
      </c>
      <c r="R14" s="146">
        <f t="shared" si="9"/>
        <v>0</v>
      </c>
      <c r="S14" s="146">
        <f t="shared" si="10"/>
        <v>1</v>
      </c>
      <c r="T14" s="146">
        <f t="shared" si="11"/>
        <v>1</v>
      </c>
      <c r="U14" s="146">
        <f t="shared" si="12"/>
        <v>1</v>
      </c>
      <c r="V14" s="146">
        <f t="shared" si="13"/>
        <v>0</v>
      </c>
      <c r="W14" s="146">
        <f t="shared" si="14"/>
        <v>1</v>
      </c>
      <c r="X14" s="146">
        <f t="shared" si="15"/>
        <v>0</v>
      </c>
      <c r="Y14" s="146">
        <f t="shared" si="16"/>
        <v>0</v>
      </c>
      <c r="Z14" s="146">
        <f t="shared" si="17"/>
        <v>0</v>
      </c>
      <c r="AA14" s="17">
        <f t="shared" si="18"/>
        <v>1</v>
      </c>
      <c r="AB14" s="141" t="str">
        <f>'REPRODUCTION 3'!M14</f>
        <v>Juin</v>
      </c>
      <c r="AC14" s="141" t="str">
        <f>'RUMINANTS 3'!M14</f>
        <v>Juin</v>
      </c>
      <c r="AD14" s="141" t="str">
        <f>'TOXICOLOGIE 2'!L14</f>
        <v>Juin</v>
      </c>
      <c r="AE14" s="141" t="str">
        <f>'INFECTIEUX 3'!M14</f>
        <v>Juin</v>
      </c>
      <c r="AF14" s="141" t="str">
        <f>'AVIARE 3'!M14</f>
        <v>Juin</v>
      </c>
      <c r="AG14" s="141" t="str">
        <f>'EQUINE 3'!M14</f>
        <v>Juin</v>
      </c>
      <c r="AH14" s="91" t="str">
        <f>'CHIRURGIE 3'!M14</f>
        <v>Juin</v>
      </c>
      <c r="AI14" s="141" t="str">
        <f>'LEGISLATION 2'!L14</f>
        <v>Juin</v>
      </c>
      <c r="AJ14" s="141" t="str">
        <f>'HIDAOA 3'!M14</f>
        <v>Juin</v>
      </c>
      <c r="AK14" s="141" t="str">
        <f>'CLINIQUE 3'!T14</f>
        <v>Juin</v>
      </c>
    </row>
    <row r="15" spans="1:37" s="142" customFormat="1">
      <c r="A15" s="146">
        <v>8</v>
      </c>
      <c r="B15" s="113" t="s">
        <v>2420</v>
      </c>
      <c r="C15" s="113" t="s">
        <v>2421</v>
      </c>
      <c r="D15" s="163">
        <f>'REPRODUCTION 3'!G15</f>
        <v>6</v>
      </c>
      <c r="E15" s="163">
        <f>'RUMINANTS 3'!G15</f>
        <v>3.75</v>
      </c>
      <c r="F15" s="163">
        <f>'TOXICOLOGIE 2'!F15</f>
        <v>0</v>
      </c>
      <c r="G15" s="163">
        <f>'INFECTIEUX 3'!G15</f>
        <v>2.25</v>
      </c>
      <c r="H15" s="163">
        <f>'AVIARE 3'!G15</f>
        <v>14.25</v>
      </c>
      <c r="I15" s="163">
        <f>'EQUINE 3'!G15</f>
        <v>11.25</v>
      </c>
      <c r="J15" s="163">
        <f>'CHIRURGIE 3'!G15</f>
        <v>13.5</v>
      </c>
      <c r="K15" s="163">
        <f>'LEGISLATION 2'!F15</f>
        <v>14</v>
      </c>
      <c r="L15" s="163">
        <f>'HIDAOA 3'!G15</f>
        <v>15</v>
      </c>
      <c r="M15" s="163">
        <f>'CLINIQUE 3'!N15</f>
        <v>0</v>
      </c>
      <c r="N15" s="148">
        <f t="shared" si="5"/>
        <v>80</v>
      </c>
      <c r="O15" s="148">
        <f t="shared" si="6"/>
        <v>2.8571428571428572</v>
      </c>
      <c r="P15" s="146" t="str">
        <f t="shared" si="7"/>
        <v>ajournee</v>
      </c>
      <c r="Q15" s="146" t="str">
        <f t="shared" si="8"/>
        <v>juin</v>
      </c>
      <c r="R15" s="146">
        <f t="shared" si="9"/>
        <v>1</v>
      </c>
      <c r="S15" s="146">
        <f t="shared" si="10"/>
        <v>1</v>
      </c>
      <c r="T15" s="146">
        <f t="shared" si="11"/>
        <v>1</v>
      </c>
      <c r="U15" s="146">
        <f t="shared" si="12"/>
        <v>1</v>
      </c>
      <c r="V15" s="146">
        <f t="shared" si="13"/>
        <v>1</v>
      </c>
      <c r="W15" s="146">
        <f t="shared" si="14"/>
        <v>1</v>
      </c>
      <c r="X15" s="146">
        <f t="shared" si="15"/>
        <v>1</v>
      </c>
      <c r="Y15" s="146">
        <f t="shared" si="16"/>
        <v>0</v>
      </c>
      <c r="Z15" s="146">
        <f t="shared" si="17"/>
        <v>0</v>
      </c>
      <c r="AA15" s="17">
        <f t="shared" si="18"/>
        <v>1</v>
      </c>
      <c r="AB15" s="91" t="str">
        <f>'REPRODUCTION 3'!M15</f>
        <v>Juin</v>
      </c>
      <c r="AC15" s="91" t="str">
        <f>'RUMINANTS 3'!M15</f>
        <v>Juin</v>
      </c>
      <c r="AD15" s="91" t="str">
        <f>'TOXICOLOGIE 2'!L15</f>
        <v>Juin</v>
      </c>
      <c r="AE15" s="91" t="str">
        <f>'INFECTIEUX 3'!M15</f>
        <v>Juin</v>
      </c>
      <c r="AF15" s="91" t="str">
        <f>'AVIARE 3'!M15</f>
        <v>Juin</v>
      </c>
      <c r="AG15" s="91" t="str">
        <f>'EQUINE 3'!M15</f>
        <v>Juin</v>
      </c>
      <c r="AH15" s="91" t="str">
        <f>'CHIRURGIE 3'!M15</f>
        <v>Juin</v>
      </c>
      <c r="AI15" s="91" t="str">
        <f>'LEGISLATION 2'!L15</f>
        <v>Juin</v>
      </c>
      <c r="AJ15" s="91" t="str">
        <f>'HIDAOA 3'!M15</f>
        <v>Juin</v>
      </c>
      <c r="AK15" s="91" t="str">
        <f>'CLINIQUE 3'!T15</f>
        <v>Juin</v>
      </c>
    </row>
    <row r="16" spans="1:37" s="142" customFormat="1">
      <c r="A16" s="146">
        <v>9</v>
      </c>
      <c r="B16" s="113" t="s">
        <v>523</v>
      </c>
      <c r="C16" s="113" t="s">
        <v>2422</v>
      </c>
      <c r="D16" s="163">
        <f>'REPRODUCTION 3'!G16</f>
        <v>21</v>
      </c>
      <c r="E16" s="163">
        <f>'RUMINANTS 3'!G16</f>
        <v>15.75</v>
      </c>
      <c r="F16" s="163">
        <f>'TOXICOLOGIE 2'!F16</f>
        <v>0</v>
      </c>
      <c r="G16" s="163">
        <f>'INFECTIEUX 3'!G16</f>
        <v>7.5</v>
      </c>
      <c r="H16" s="163">
        <f>'AVIARE 3'!G16</f>
        <v>15</v>
      </c>
      <c r="I16" s="163">
        <f>'EQUINE 3'!G16</f>
        <v>10.5</v>
      </c>
      <c r="J16" s="163">
        <f>'CHIRURGIE 3'!G16</f>
        <v>22.5</v>
      </c>
      <c r="K16" s="163">
        <f>'LEGISLATION 2'!F16</f>
        <v>20</v>
      </c>
      <c r="L16" s="163">
        <f>'HIDAOA 3'!G16</f>
        <v>17.25</v>
      </c>
      <c r="M16" s="163">
        <f>'CLINIQUE 3'!N16</f>
        <v>0</v>
      </c>
      <c r="N16" s="148">
        <f t="shared" si="5"/>
        <v>129.5</v>
      </c>
      <c r="O16" s="148">
        <f t="shared" si="6"/>
        <v>4.625</v>
      </c>
      <c r="P16" s="146" t="str">
        <f t="shared" si="7"/>
        <v>ajournee</v>
      </c>
      <c r="Q16" s="146" t="str">
        <f t="shared" si="8"/>
        <v>juin</v>
      </c>
      <c r="R16" s="146">
        <f t="shared" si="9"/>
        <v>0</v>
      </c>
      <c r="S16" s="146">
        <f t="shared" si="10"/>
        <v>0</v>
      </c>
      <c r="T16" s="146">
        <f t="shared" si="11"/>
        <v>1</v>
      </c>
      <c r="U16" s="146">
        <f t="shared" si="12"/>
        <v>1</v>
      </c>
      <c r="V16" s="146">
        <f t="shared" si="13"/>
        <v>0</v>
      </c>
      <c r="W16" s="146">
        <f t="shared" si="14"/>
        <v>1</v>
      </c>
      <c r="X16" s="146">
        <f t="shared" si="15"/>
        <v>0</v>
      </c>
      <c r="Y16" s="146">
        <f t="shared" si="16"/>
        <v>0</v>
      </c>
      <c r="Z16" s="146">
        <f t="shared" si="17"/>
        <v>0</v>
      </c>
      <c r="AA16" s="17">
        <f t="shared" si="18"/>
        <v>1</v>
      </c>
      <c r="AB16" s="91" t="str">
        <f>'REPRODUCTION 3'!M16</f>
        <v>Juin</v>
      </c>
      <c r="AC16" s="91" t="str">
        <f>'RUMINANTS 3'!M16</f>
        <v>Juin</v>
      </c>
      <c r="AD16" s="91" t="str">
        <f>'TOXICOLOGIE 2'!L16</f>
        <v>Juin</v>
      </c>
      <c r="AE16" s="91" t="str">
        <f>'INFECTIEUX 3'!M16</f>
        <v>Juin</v>
      </c>
      <c r="AF16" s="91" t="str">
        <f>'AVIARE 3'!M16</f>
        <v>Juin</v>
      </c>
      <c r="AG16" s="91" t="str">
        <f>'EQUINE 3'!M16</f>
        <v>Juin</v>
      </c>
      <c r="AH16" s="91" t="str">
        <f>'CHIRURGIE 3'!M16</f>
        <v>Juin</v>
      </c>
      <c r="AI16" s="91" t="str">
        <f>'LEGISLATION 2'!L16</f>
        <v>Juin</v>
      </c>
      <c r="AJ16" s="91" t="str">
        <f>'HIDAOA 3'!M16</f>
        <v>Juin</v>
      </c>
      <c r="AK16" s="91" t="str">
        <f>'CLINIQUE 3'!T16</f>
        <v>Juin</v>
      </c>
    </row>
    <row r="17" spans="1:37" s="142" customFormat="1">
      <c r="A17" s="146">
        <v>10</v>
      </c>
      <c r="B17" s="113" t="s">
        <v>529</v>
      </c>
      <c r="C17" s="113" t="s">
        <v>2423</v>
      </c>
      <c r="D17" s="163">
        <f>'REPRODUCTION 3'!G17</f>
        <v>15</v>
      </c>
      <c r="E17" s="163">
        <f>'RUMINANTS 3'!G17</f>
        <v>9.75</v>
      </c>
      <c r="F17" s="163">
        <f>'TOXICOLOGIE 2'!F17</f>
        <v>0</v>
      </c>
      <c r="G17" s="163">
        <f>'INFECTIEUX 3'!G17</f>
        <v>2.25</v>
      </c>
      <c r="H17" s="163">
        <f>'AVIARE 3'!G17</f>
        <v>18.75</v>
      </c>
      <c r="I17" s="163">
        <f>'EQUINE 3'!G17</f>
        <v>7.5</v>
      </c>
      <c r="J17" s="163">
        <f>'CHIRURGIE 3'!G17</f>
        <v>21</v>
      </c>
      <c r="K17" s="163">
        <f>'LEGISLATION 2'!F17</f>
        <v>22</v>
      </c>
      <c r="L17" s="163">
        <f>'HIDAOA 3'!G17</f>
        <v>15.75</v>
      </c>
      <c r="M17" s="163">
        <f>'CLINIQUE 3'!N17</f>
        <v>0</v>
      </c>
      <c r="N17" s="148">
        <f t="shared" si="5"/>
        <v>112</v>
      </c>
      <c r="O17" s="148">
        <f t="shared" si="6"/>
        <v>4</v>
      </c>
      <c r="P17" s="146" t="str">
        <f t="shared" si="7"/>
        <v>ajournee</v>
      </c>
      <c r="Q17" s="146" t="str">
        <f t="shared" si="8"/>
        <v>juin</v>
      </c>
      <c r="R17" s="146">
        <f t="shared" si="9"/>
        <v>0</v>
      </c>
      <c r="S17" s="146">
        <f t="shared" si="10"/>
        <v>1</v>
      </c>
      <c r="T17" s="146">
        <f t="shared" si="11"/>
        <v>1</v>
      </c>
      <c r="U17" s="146">
        <f t="shared" si="12"/>
        <v>1</v>
      </c>
      <c r="V17" s="146">
        <f t="shared" si="13"/>
        <v>0</v>
      </c>
      <c r="W17" s="146">
        <f t="shared" si="14"/>
        <v>1</v>
      </c>
      <c r="X17" s="146">
        <f t="shared" si="15"/>
        <v>0</v>
      </c>
      <c r="Y17" s="146">
        <f t="shared" si="16"/>
        <v>0</v>
      </c>
      <c r="Z17" s="146">
        <f t="shared" si="17"/>
        <v>0</v>
      </c>
      <c r="AA17" s="17">
        <f t="shared" si="18"/>
        <v>1</v>
      </c>
      <c r="AB17" s="91" t="str">
        <f>'REPRODUCTION 3'!M17</f>
        <v>Juin</v>
      </c>
      <c r="AC17" s="91" t="str">
        <f>'RUMINANTS 3'!M17</f>
        <v>Juin</v>
      </c>
      <c r="AD17" s="91" t="str">
        <f>'TOXICOLOGIE 2'!L17</f>
        <v>Juin</v>
      </c>
      <c r="AE17" s="91" t="str">
        <f>'INFECTIEUX 3'!M17</f>
        <v>Juin</v>
      </c>
      <c r="AF17" s="91" t="str">
        <f>'AVIARE 3'!M17</f>
        <v>Juin</v>
      </c>
      <c r="AG17" s="91" t="str">
        <f>'EQUINE 3'!M17</f>
        <v>Juin</v>
      </c>
      <c r="AH17" s="91" t="str">
        <f>'CHIRURGIE 3'!M17</f>
        <v>Juin</v>
      </c>
      <c r="AI17" s="91" t="str">
        <f>'LEGISLATION 2'!L17</f>
        <v>Juin</v>
      </c>
      <c r="AJ17" s="91" t="str">
        <f>'HIDAOA 3'!M17</f>
        <v>Juin</v>
      </c>
      <c r="AK17" s="91" t="str">
        <f>'CLINIQUE 3'!T17</f>
        <v>Juin</v>
      </c>
    </row>
    <row r="18" spans="1:37" s="142" customFormat="1">
      <c r="A18" s="146">
        <v>11</v>
      </c>
      <c r="B18" s="113" t="s">
        <v>2424</v>
      </c>
      <c r="C18" s="113" t="s">
        <v>2425</v>
      </c>
      <c r="D18" s="163">
        <f>'REPRODUCTION 3'!G18</f>
        <v>27</v>
      </c>
      <c r="E18" s="163">
        <f>'RUMINANTS 3'!G18</f>
        <v>9.75</v>
      </c>
      <c r="F18" s="163">
        <f>'TOXICOLOGIE 2'!F18</f>
        <v>0</v>
      </c>
      <c r="G18" s="163">
        <f>'INFECTIEUX 3'!G18</f>
        <v>9</v>
      </c>
      <c r="H18" s="163">
        <f>'AVIARE 3'!G18</f>
        <v>12.75</v>
      </c>
      <c r="I18" s="163">
        <f>'EQUINE 3'!G18</f>
        <v>15.75</v>
      </c>
      <c r="J18" s="163">
        <f>'CHIRURGIE 3'!G18</f>
        <v>16.5</v>
      </c>
      <c r="K18" s="163">
        <f>'LEGISLATION 2'!F18</f>
        <v>32</v>
      </c>
      <c r="L18" s="163">
        <f>'HIDAOA 3'!G18</f>
        <v>19.5</v>
      </c>
      <c r="M18" s="163">
        <f>'CLINIQUE 3'!N18</f>
        <v>0</v>
      </c>
      <c r="N18" s="148">
        <f t="shared" si="5"/>
        <v>142.25</v>
      </c>
      <c r="O18" s="148">
        <f t="shared" si="6"/>
        <v>5.0803571428571432</v>
      </c>
      <c r="P18" s="146" t="str">
        <f t="shared" si="7"/>
        <v>ajournee</v>
      </c>
      <c r="Q18" s="146" t="str">
        <f t="shared" si="8"/>
        <v>juin</v>
      </c>
      <c r="R18" s="146">
        <f t="shared" si="9"/>
        <v>0</v>
      </c>
      <c r="S18" s="146">
        <f t="shared" si="10"/>
        <v>1</v>
      </c>
      <c r="T18" s="146">
        <f t="shared" si="11"/>
        <v>1</v>
      </c>
      <c r="U18" s="146">
        <f t="shared" si="12"/>
        <v>1</v>
      </c>
      <c r="V18" s="146">
        <f t="shared" si="13"/>
        <v>1</v>
      </c>
      <c r="W18" s="146">
        <f t="shared" si="14"/>
        <v>0</v>
      </c>
      <c r="X18" s="146">
        <f t="shared" si="15"/>
        <v>0</v>
      </c>
      <c r="Y18" s="146">
        <f t="shared" si="16"/>
        <v>0</v>
      </c>
      <c r="Z18" s="146">
        <f t="shared" si="17"/>
        <v>0</v>
      </c>
      <c r="AA18" s="17">
        <f t="shared" si="18"/>
        <v>1</v>
      </c>
      <c r="AB18" s="91" t="str">
        <f>'REPRODUCTION 3'!M18</f>
        <v>Juin</v>
      </c>
      <c r="AC18" s="91" t="str">
        <f>'RUMINANTS 3'!M18</f>
        <v>Juin</v>
      </c>
      <c r="AD18" s="91" t="str">
        <f>'TOXICOLOGIE 2'!L18</f>
        <v>Juin</v>
      </c>
      <c r="AE18" s="91" t="str">
        <f>'INFECTIEUX 3'!M18</f>
        <v>Juin</v>
      </c>
      <c r="AF18" s="91" t="str">
        <f>'AVIARE 3'!M18</f>
        <v>Juin</v>
      </c>
      <c r="AG18" s="91" t="str">
        <f>'EQUINE 3'!M18</f>
        <v>Juin</v>
      </c>
      <c r="AH18" s="91" t="str">
        <f>'CHIRURGIE 3'!M18</f>
        <v>Juin</v>
      </c>
      <c r="AI18" s="91" t="str">
        <f>'LEGISLATION 2'!L18</f>
        <v>Juin</v>
      </c>
      <c r="AJ18" s="91" t="str">
        <f>'HIDAOA 3'!M18</f>
        <v>Juin</v>
      </c>
      <c r="AK18" s="91" t="str">
        <f>'CLINIQUE 3'!T18</f>
        <v>Juin</v>
      </c>
    </row>
    <row r="19" spans="1:37">
      <c r="A19" s="146">
        <v>12</v>
      </c>
      <c r="B19" s="113" t="s">
        <v>2426</v>
      </c>
      <c r="C19" s="113" t="s">
        <v>2427</v>
      </c>
      <c r="D19" s="163">
        <f>'REPRODUCTION 3'!G19</f>
        <v>21</v>
      </c>
      <c r="E19" s="163">
        <f>'RUMINANTS 3'!G19</f>
        <v>7.5</v>
      </c>
      <c r="F19" s="163">
        <f>'TOXICOLOGIE 2'!F19</f>
        <v>0</v>
      </c>
      <c r="G19" s="163">
        <f>'INFECTIEUX 3'!G19</f>
        <v>7.5</v>
      </c>
      <c r="H19" s="163">
        <f>'AVIARE 3'!G19</f>
        <v>19.5</v>
      </c>
      <c r="I19" s="163">
        <f>'EQUINE 3'!G19</f>
        <v>22.5</v>
      </c>
      <c r="J19" s="163">
        <f>'CHIRURGIE 3'!G19</f>
        <v>21</v>
      </c>
      <c r="K19" s="163">
        <f>'LEGISLATION 2'!F19</f>
        <v>28</v>
      </c>
      <c r="L19" s="163">
        <f>'HIDAOA 3'!G19</f>
        <v>17.25</v>
      </c>
      <c r="M19" s="163">
        <f>'CLINIQUE 3'!N19</f>
        <v>0</v>
      </c>
      <c r="N19" s="148">
        <f t="shared" si="5"/>
        <v>144.25</v>
      </c>
      <c r="O19" s="148">
        <f t="shared" si="6"/>
        <v>5.1517857142857144</v>
      </c>
      <c r="P19" s="146" t="str">
        <f t="shared" si="7"/>
        <v>ajournee</v>
      </c>
      <c r="Q19" s="146" t="str">
        <f t="shared" si="8"/>
        <v>juin</v>
      </c>
      <c r="R19" s="146">
        <f t="shared" si="9"/>
        <v>0</v>
      </c>
      <c r="S19" s="146">
        <f t="shared" si="10"/>
        <v>1</v>
      </c>
      <c r="T19" s="146">
        <f t="shared" si="11"/>
        <v>1</v>
      </c>
      <c r="U19" s="146">
        <f t="shared" si="12"/>
        <v>1</v>
      </c>
      <c r="V19" s="146">
        <f t="shared" si="13"/>
        <v>0</v>
      </c>
      <c r="W19" s="146">
        <f t="shared" si="14"/>
        <v>0</v>
      </c>
      <c r="X19" s="146">
        <f t="shared" si="15"/>
        <v>0</v>
      </c>
      <c r="Y19" s="146">
        <f t="shared" si="16"/>
        <v>0</v>
      </c>
      <c r="Z19" s="146">
        <f t="shared" si="17"/>
        <v>0</v>
      </c>
      <c r="AA19" s="17">
        <f t="shared" si="18"/>
        <v>1</v>
      </c>
      <c r="AB19" s="91" t="str">
        <f>'REPRODUCTION 3'!M19</f>
        <v>Juin</v>
      </c>
      <c r="AC19" s="91" t="str">
        <f>'RUMINANTS 3'!M19</f>
        <v>Juin</v>
      </c>
      <c r="AD19" s="91" t="str">
        <f>'TOXICOLOGIE 2'!L19</f>
        <v>Juin</v>
      </c>
      <c r="AE19" s="91" t="str">
        <f>'INFECTIEUX 3'!M19</f>
        <v>Juin</v>
      </c>
      <c r="AF19" s="91" t="str">
        <f>'AVIARE 3'!M19</f>
        <v>Juin</v>
      </c>
      <c r="AG19" s="91" t="str">
        <f>'EQUINE 3'!M19</f>
        <v>Juin</v>
      </c>
      <c r="AH19" s="91" t="str">
        <f>'CHIRURGIE 3'!M19</f>
        <v>Juin</v>
      </c>
      <c r="AI19" s="91" t="str">
        <f>'LEGISLATION 2'!L19</f>
        <v>Juin</v>
      </c>
      <c r="AJ19" s="91" t="str">
        <f>'HIDAOA 3'!M19</f>
        <v>Juin</v>
      </c>
      <c r="AK19" s="91" t="str">
        <f>'CLINIQUE 3'!T19</f>
        <v>Juin</v>
      </c>
    </row>
    <row r="20" spans="1:37">
      <c r="A20" s="146">
        <v>13</v>
      </c>
      <c r="B20" s="113" t="s">
        <v>546</v>
      </c>
      <c r="C20" s="113" t="s">
        <v>2428</v>
      </c>
      <c r="D20" s="163">
        <f>'REPRODUCTION 3'!G20</f>
        <v>10.5</v>
      </c>
      <c r="E20" s="163">
        <f>'RUMINANTS 3'!G20</f>
        <v>7.5</v>
      </c>
      <c r="F20" s="163">
        <f>'TOXICOLOGIE 2'!F20</f>
        <v>0</v>
      </c>
      <c r="G20" s="163">
        <f>'INFECTIEUX 3'!G20</f>
        <v>3</v>
      </c>
      <c r="H20" s="163">
        <f>'AVIARE 3'!G20</f>
        <v>15</v>
      </c>
      <c r="I20" s="163">
        <f>'EQUINE 3'!G20</f>
        <v>16.5</v>
      </c>
      <c r="J20" s="163">
        <f>'CHIRURGIE 3'!G20</f>
        <v>16.5</v>
      </c>
      <c r="K20" s="163">
        <f>'LEGISLATION 2'!F20</f>
        <v>20</v>
      </c>
      <c r="L20" s="163">
        <f>'HIDAOA 3'!G20</f>
        <v>9.75</v>
      </c>
      <c r="M20" s="163">
        <f>'CLINIQUE 3'!N20</f>
        <v>0</v>
      </c>
      <c r="N20" s="148">
        <f t="shared" si="5"/>
        <v>98.75</v>
      </c>
      <c r="O20" s="148">
        <f t="shared" si="6"/>
        <v>3.5267857142857144</v>
      </c>
      <c r="P20" s="146" t="str">
        <f t="shared" si="7"/>
        <v>ajournee</v>
      </c>
      <c r="Q20" s="146" t="str">
        <f t="shared" si="8"/>
        <v>juin</v>
      </c>
      <c r="R20" s="146">
        <f t="shared" si="9"/>
        <v>1</v>
      </c>
      <c r="S20" s="146">
        <f t="shared" si="10"/>
        <v>1</v>
      </c>
      <c r="T20" s="146">
        <f t="shared" si="11"/>
        <v>1</v>
      </c>
      <c r="U20" s="146">
        <f t="shared" si="12"/>
        <v>1</v>
      </c>
      <c r="V20" s="146">
        <f t="shared" si="13"/>
        <v>0</v>
      </c>
      <c r="W20" s="146">
        <f t="shared" si="14"/>
        <v>0</v>
      </c>
      <c r="X20" s="146">
        <f t="shared" si="15"/>
        <v>0</v>
      </c>
      <c r="Y20" s="146">
        <f t="shared" si="16"/>
        <v>0</v>
      </c>
      <c r="Z20" s="146">
        <f t="shared" si="17"/>
        <v>1</v>
      </c>
      <c r="AA20" s="17">
        <f t="shared" si="18"/>
        <v>1</v>
      </c>
      <c r="AB20" s="91" t="str">
        <f>'REPRODUCTION 3'!M20</f>
        <v>Juin</v>
      </c>
      <c r="AC20" s="91" t="str">
        <f>'RUMINANTS 3'!M20</f>
        <v>Juin</v>
      </c>
      <c r="AD20" s="91" t="str">
        <f>'TOXICOLOGIE 2'!L20</f>
        <v>Juin</v>
      </c>
      <c r="AE20" s="91" t="str">
        <f>'INFECTIEUX 3'!M20</f>
        <v>Juin</v>
      </c>
      <c r="AF20" s="91" t="str">
        <f>'AVIARE 3'!M20</f>
        <v>Juin</v>
      </c>
      <c r="AG20" s="91" t="str">
        <f>'EQUINE 3'!M20</f>
        <v>Juin</v>
      </c>
      <c r="AH20" s="91" t="str">
        <f>'CHIRURGIE 3'!M20</f>
        <v>Juin</v>
      </c>
      <c r="AI20" s="91" t="str">
        <f>'LEGISLATION 2'!L20</f>
        <v>Juin</v>
      </c>
      <c r="AJ20" s="91" t="str">
        <f>'HIDAOA 3'!M20</f>
        <v>Juin</v>
      </c>
      <c r="AK20" s="91" t="str">
        <f>'CLINIQUE 3'!T20</f>
        <v>Juin</v>
      </c>
    </row>
    <row r="21" spans="1:37">
      <c r="A21" s="146">
        <v>14</v>
      </c>
      <c r="B21" s="113" t="s">
        <v>551</v>
      </c>
      <c r="C21" s="113" t="s">
        <v>2429</v>
      </c>
      <c r="D21" s="163">
        <f>'REPRODUCTION 3'!G21</f>
        <v>18.75</v>
      </c>
      <c r="E21" s="163">
        <f>'RUMINANTS 3'!G21</f>
        <v>8.25</v>
      </c>
      <c r="F21" s="163">
        <f>'TOXICOLOGIE 2'!F21</f>
        <v>0</v>
      </c>
      <c r="G21" s="163">
        <f>'INFECTIEUX 3'!G21</f>
        <v>7.5</v>
      </c>
      <c r="H21" s="163">
        <f>'AVIARE 3'!G21</f>
        <v>19.5</v>
      </c>
      <c r="I21" s="163">
        <f>'EQUINE 3'!G21</f>
        <v>18.75</v>
      </c>
      <c r="J21" s="163">
        <f>'CHIRURGIE 3'!G21</f>
        <v>19.5</v>
      </c>
      <c r="K21" s="163">
        <f>'LEGISLATION 2'!F21</f>
        <v>28</v>
      </c>
      <c r="L21" s="163">
        <f>'HIDAOA 3'!G21</f>
        <v>22.5</v>
      </c>
      <c r="M21" s="163">
        <f>'CLINIQUE 3'!N21</f>
        <v>0</v>
      </c>
      <c r="N21" s="148">
        <f t="shared" si="5"/>
        <v>142.75</v>
      </c>
      <c r="O21" s="148">
        <f t="shared" si="6"/>
        <v>5.0982142857142856</v>
      </c>
      <c r="P21" s="146" t="str">
        <f t="shared" si="7"/>
        <v>ajournee</v>
      </c>
      <c r="Q21" s="146" t="str">
        <f t="shared" si="8"/>
        <v>juin</v>
      </c>
      <c r="R21" s="146">
        <f t="shared" si="9"/>
        <v>0</v>
      </c>
      <c r="S21" s="146">
        <f t="shared" si="10"/>
        <v>1</v>
      </c>
      <c r="T21" s="146">
        <f t="shared" si="11"/>
        <v>1</v>
      </c>
      <c r="U21" s="146">
        <f t="shared" si="12"/>
        <v>1</v>
      </c>
      <c r="V21" s="146">
        <f t="shared" si="13"/>
        <v>0</v>
      </c>
      <c r="W21" s="146">
        <f t="shared" si="14"/>
        <v>0</v>
      </c>
      <c r="X21" s="146">
        <f t="shared" si="15"/>
        <v>0</v>
      </c>
      <c r="Y21" s="146">
        <f t="shared" si="16"/>
        <v>0</v>
      </c>
      <c r="Z21" s="146">
        <f t="shared" si="17"/>
        <v>0</v>
      </c>
      <c r="AA21" s="17">
        <f t="shared" si="18"/>
        <v>1</v>
      </c>
      <c r="AB21" s="91" t="str">
        <f>'REPRODUCTION 3'!M21</f>
        <v>Juin</v>
      </c>
      <c r="AC21" s="91" t="str">
        <f>'RUMINANTS 3'!M21</f>
        <v>Juin</v>
      </c>
      <c r="AD21" s="91" t="str">
        <f>'TOXICOLOGIE 2'!L21</f>
        <v>Juin</v>
      </c>
      <c r="AE21" s="91" t="str">
        <f>'INFECTIEUX 3'!M21</f>
        <v>Juin</v>
      </c>
      <c r="AF21" s="91" t="str">
        <f>'AVIARE 3'!M21</f>
        <v>Juin</v>
      </c>
      <c r="AG21" s="91" t="str">
        <f>'EQUINE 3'!M21</f>
        <v>Juin</v>
      </c>
      <c r="AH21" s="91" t="str">
        <f>'CHIRURGIE 3'!M21</f>
        <v>Juin</v>
      </c>
      <c r="AI21" s="91" t="str">
        <f>'LEGISLATION 2'!L21</f>
        <v>Juin</v>
      </c>
      <c r="AJ21" s="91" t="str">
        <f>'HIDAOA 3'!M21</f>
        <v>Juin</v>
      </c>
      <c r="AK21" s="91" t="str">
        <f>'CLINIQUE 3'!T21</f>
        <v>Juin</v>
      </c>
    </row>
    <row r="22" spans="1:37">
      <c r="A22" s="146">
        <v>15</v>
      </c>
      <c r="B22" s="113" t="s">
        <v>2430</v>
      </c>
      <c r="C22" s="113" t="s">
        <v>2431</v>
      </c>
      <c r="D22" s="163">
        <f>'REPRODUCTION 3'!G22</f>
        <v>17.25</v>
      </c>
      <c r="E22" s="163">
        <f>'RUMINANTS 3'!G22</f>
        <v>9.75</v>
      </c>
      <c r="F22" s="163">
        <f>'TOXICOLOGIE 2'!F22</f>
        <v>0</v>
      </c>
      <c r="G22" s="163">
        <f>'INFECTIEUX 3'!G22</f>
        <v>4.5</v>
      </c>
      <c r="H22" s="163">
        <f>'AVIARE 3'!G22</f>
        <v>18</v>
      </c>
      <c r="I22" s="163">
        <f>'EQUINE 3'!G22</f>
        <v>16.5</v>
      </c>
      <c r="J22" s="163">
        <f>'CHIRURGIE 3'!G22</f>
        <v>18</v>
      </c>
      <c r="K22" s="163">
        <f>'LEGISLATION 2'!F22</f>
        <v>20</v>
      </c>
      <c r="L22" s="163">
        <f>'HIDAOA 3'!G22</f>
        <v>18.75</v>
      </c>
      <c r="M22" s="163">
        <f>'CLINIQUE 3'!N22</f>
        <v>0</v>
      </c>
      <c r="N22" s="148">
        <f t="shared" si="5"/>
        <v>122.75</v>
      </c>
      <c r="O22" s="148">
        <f t="shared" si="6"/>
        <v>4.3839285714285712</v>
      </c>
      <c r="P22" s="146" t="str">
        <f t="shared" si="7"/>
        <v>ajournee</v>
      </c>
      <c r="Q22" s="146" t="str">
        <f t="shared" si="8"/>
        <v>juin</v>
      </c>
      <c r="R22" s="146">
        <f t="shared" si="9"/>
        <v>0</v>
      </c>
      <c r="S22" s="146">
        <f t="shared" si="10"/>
        <v>1</v>
      </c>
      <c r="T22" s="146">
        <f t="shared" si="11"/>
        <v>1</v>
      </c>
      <c r="U22" s="146">
        <f t="shared" si="12"/>
        <v>1</v>
      </c>
      <c r="V22" s="146">
        <f t="shared" si="13"/>
        <v>0</v>
      </c>
      <c r="W22" s="146">
        <f t="shared" si="14"/>
        <v>0</v>
      </c>
      <c r="X22" s="146">
        <f t="shared" si="15"/>
        <v>0</v>
      </c>
      <c r="Y22" s="146">
        <f t="shared" si="16"/>
        <v>0</v>
      </c>
      <c r="Z22" s="146">
        <f t="shared" si="17"/>
        <v>0</v>
      </c>
      <c r="AA22" s="17">
        <f t="shared" si="18"/>
        <v>1</v>
      </c>
      <c r="AB22" s="141" t="str">
        <f>'REPRODUCTION 3'!M22</f>
        <v>Juin</v>
      </c>
      <c r="AC22" s="141" t="str">
        <f>'RUMINANTS 3'!M22</f>
        <v>Juin</v>
      </c>
      <c r="AD22" s="141" t="str">
        <f>'TOXICOLOGIE 2'!L22</f>
        <v>Juin</v>
      </c>
      <c r="AE22" s="141" t="str">
        <f>'INFECTIEUX 3'!M22</f>
        <v>Juin</v>
      </c>
      <c r="AF22" s="141" t="str">
        <f>'AVIARE 3'!M22</f>
        <v>Juin</v>
      </c>
      <c r="AG22" s="141" t="str">
        <f>'EQUINE 3'!M22</f>
        <v>Juin</v>
      </c>
      <c r="AH22" s="91" t="str">
        <f>'CHIRURGIE 3'!M22</f>
        <v>Juin</v>
      </c>
      <c r="AI22" s="141" t="str">
        <f>'LEGISLATION 2'!L22</f>
        <v>Juin</v>
      </c>
      <c r="AJ22" s="141" t="str">
        <f>'HIDAOA 3'!M22</f>
        <v>Juin</v>
      </c>
      <c r="AK22" s="141" t="str">
        <f>'CLINIQUE 3'!T22</f>
        <v>Juin</v>
      </c>
    </row>
    <row r="23" spans="1:37">
      <c r="A23" s="146">
        <v>16</v>
      </c>
      <c r="B23" s="113" t="s">
        <v>2430</v>
      </c>
      <c r="C23" s="113" t="s">
        <v>2432</v>
      </c>
      <c r="D23" s="163">
        <f>'REPRODUCTION 3'!G23</f>
        <v>21.75</v>
      </c>
      <c r="E23" s="163">
        <f>'RUMINANTS 3'!G23</f>
        <v>6</v>
      </c>
      <c r="F23" s="163">
        <f>'TOXICOLOGIE 2'!F23</f>
        <v>0</v>
      </c>
      <c r="G23" s="163">
        <f>'INFECTIEUX 3'!G23</f>
        <v>7.5</v>
      </c>
      <c r="H23" s="163">
        <f>'AVIARE 3'!G23</f>
        <v>18</v>
      </c>
      <c r="I23" s="163">
        <f>'EQUINE 3'!G23</f>
        <v>17.25</v>
      </c>
      <c r="J23" s="163">
        <f>'CHIRURGIE 3'!G23</f>
        <v>19.5</v>
      </c>
      <c r="K23" s="163">
        <f>'LEGISLATION 2'!F23</f>
        <v>30</v>
      </c>
      <c r="L23" s="163">
        <f>'HIDAOA 3'!G23</f>
        <v>22.875</v>
      </c>
      <c r="M23" s="163">
        <f>'CLINIQUE 3'!N23</f>
        <v>0</v>
      </c>
      <c r="N23" s="148">
        <f t="shared" si="5"/>
        <v>142.875</v>
      </c>
      <c r="O23" s="148">
        <f t="shared" si="6"/>
        <v>5.1026785714285712</v>
      </c>
      <c r="P23" s="146" t="str">
        <f t="shared" si="7"/>
        <v>ajournee</v>
      </c>
      <c r="Q23" s="146" t="str">
        <f t="shared" si="8"/>
        <v>juin</v>
      </c>
      <c r="R23" s="146">
        <f t="shared" si="9"/>
        <v>0</v>
      </c>
      <c r="S23" s="146">
        <f t="shared" si="10"/>
        <v>1</v>
      </c>
      <c r="T23" s="146">
        <f t="shared" si="11"/>
        <v>1</v>
      </c>
      <c r="U23" s="146">
        <f t="shared" si="12"/>
        <v>1</v>
      </c>
      <c r="V23" s="146">
        <f t="shared" si="13"/>
        <v>0</v>
      </c>
      <c r="W23" s="146">
        <f t="shared" si="14"/>
        <v>0</v>
      </c>
      <c r="X23" s="146">
        <f t="shared" si="15"/>
        <v>0</v>
      </c>
      <c r="Y23" s="146">
        <f t="shared" si="16"/>
        <v>0</v>
      </c>
      <c r="Z23" s="146">
        <f t="shared" si="17"/>
        <v>0</v>
      </c>
      <c r="AA23" s="17">
        <f t="shared" si="18"/>
        <v>1</v>
      </c>
      <c r="AB23" s="91" t="str">
        <f>'REPRODUCTION 3'!M23</f>
        <v>Juin</v>
      </c>
      <c r="AC23" s="91" t="str">
        <f>'RUMINANTS 3'!M23</f>
        <v>Juin</v>
      </c>
      <c r="AD23" s="91" t="str">
        <f>'TOXICOLOGIE 2'!L23</f>
        <v>Juin</v>
      </c>
      <c r="AE23" s="91" t="str">
        <f>'INFECTIEUX 3'!M23</f>
        <v>Juin</v>
      </c>
      <c r="AF23" s="91" t="str">
        <f>'AVIARE 3'!M23</f>
        <v>Juin</v>
      </c>
      <c r="AG23" s="91" t="str">
        <f>'EQUINE 3'!M23</f>
        <v>Juin</v>
      </c>
      <c r="AH23" s="91" t="str">
        <f>'CHIRURGIE 3'!M23</f>
        <v>Juin</v>
      </c>
      <c r="AI23" s="91" t="str">
        <f>'LEGISLATION 2'!L23</f>
        <v>Juin</v>
      </c>
      <c r="AJ23" s="91" t="str">
        <f>'HIDAOA 3'!M23</f>
        <v>Juin</v>
      </c>
      <c r="AK23" s="91" t="str">
        <f>'CLINIQUE 3'!T23</f>
        <v>Juin</v>
      </c>
    </row>
    <row r="24" spans="1:37">
      <c r="A24" s="146">
        <v>17</v>
      </c>
      <c r="B24" s="113" t="s">
        <v>559</v>
      </c>
      <c r="C24" s="113" t="s">
        <v>2433</v>
      </c>
      <c r="D24" s="163">
        <f>'REPRODUCTION 3'!G24</f>
        <v>21</v>
      </c>
      <c r="E24" s="163">
        <f>'RUMINANTS 3'!G24</f>
        <v>11.25</v>
      </c>
      <c r="F24" s="163">
        <f>'TOXICOLOGIE 2'!F24</f>
        <v>0</v>
      </c>
      <c r="G24" s="163">
        <f>'INFECTIEUX 3'!G24</f>
        <v>6.375</v>
      </c>
      <c r="H24" s="163">
        <f>'AVIARE 3'!G24</f>
        <v>21.75</v>
      </c>
      <c r="I24" s="163">
        <f>'EQUINE 3'!G24</f>
        <v>12.75</v>
      </c>
      <c r="J24" s="163">
        <f>'CHIRURGIE 3'!G24</f>
        <v>16.5</v>
      </c>
      <c r="K24" s="163">
        <f>'LEGISLATION 2'!F24</f>
        <v>36</v>
      </c>
      <c r="L24" s="163">
        <f>'HIDAOA 3'!G24</f>
        <v>20.25</v>
      </c>
      <c r="M24" s="163">
        <f>'CLINIQUE 3'!N24</f>
        <v>0</v>
      </c>
      <c r="N24" s="148">
        <f t="shared" si="5"/>
        <v>145.875</v>
      </c>
      <c r="O24" s="148">
        <f t="shared" si="6"/>
        <v>5.2098214285714288</v>
      </c>
      <c r="P24" s="146" t="str">
        <f t="shared" si="7"/>
        <v>ajournee</v>
      </c>
      <c r="Q24" s="146" t="str">
        <f t="shared" si="8"/>
        <v>juin</v>
      </c>
      <c r="R24" s="146">
        <f t="shared" si="9"/>
        <v>0</v>
      </c>
      <c r="S24" s="146">
        <f t="shared" si="10"/>
        <v>1</v>
      </c>
      <c r="T24" s="146">
        <f t="shared" si="11"/>
        <v>1</v>
      </c>
      <c r="U24" s="146">
        <f t="shared" si="12"/>
        <v>1</v>
      </c>
      <c r="V24" s="146">
        <f t="shared" si="13"/>
        <v>0</v>
      </c>
      <c r="W24" s="146">
        <f t="shared" si="14"/>
        <v>1</v>
      </c>
      <c r="X24" s="146">
        <f t="shared" si="15"/>
        <v>0</v>
      </c>
      <c r="Y24" s="146">
        <f t="shared" si="16"/>
        <v>0</v>
      </c>
      <c r="Z24" s="146">
        <f t="shared" si="17"/>
        <v>0</v>
      </c>
      <c r="AA24" s="17">
        <f t="shared" si="18"/>
        <v>1</v>
      </c>
      <c r="AB24" s="91" t="str">
        <f>'REPRODUCTION 3'!M24</f>
        <v>Juin</v>
      </c>
      <c r="AC24" s="91" t="str">
        <f>'RUMINANTS 3'!M24</f>
        <v>Juin</v>
      </c>
      <c r="AD24" s="91" t="str">
        <f>'TOXICOLOGIE 2'!L24</f>
        <v>Juin</v>
      </c>
      <c r="AE24" s="91" t="str">
        <f>'INFECTIEUX 3'!M24</f>
        <v>Juin</v>
      </c>
      <c r="AF24" s="91" t="str">
        <f>'AVIARE 3'!M24</f>
        <v>Juin</v>
      </c>
      <c r="AG24" s="91" t="str">
        <f>'EQUINE 3'!M24</f>
        <v>Juin</v>
      </c>
      <c r="AH24" s="91" t="str">
        <f>'CHIRURGIE 3'!M24</f>
        <v>Juin</v>
      </c>
      <c r="AI24" s="91" t="str">
        <f>'LEGISLATION 2'!L24</f>
        <v>Juin</v>
      </c>
      <c r="AJ24" s="91" t="str">
        <f>'HIDAOA 3'!M24</f>
        <v>Juin</v>
      </c>
      <c r="AK24" s="91" t="str">
        <f>'CLINIQUE 3'!T24</f>
        <v>Juin</v>
      </c>
    </row>
    <row r="25" spans="1:37">
      <c r="A25" s="146">
        <v>18</v>
      </c>
      <c r="B25" s="113" t="s">
        <v>564</v>
      </c>
      <c r="C25" s="113" t="s">
        <v>2434</v>
      </c>
      <c r="D25" s="163">
        <f>'REPRODUCTION 3'!G25</f>
        <v>18.75</v>
      </c>
      <c r="E25" s="163">
        <f>'RUMINANTS 3'!G25</f>
        <v>10.5</v>
      </c>
      <c r="F25" s="163">
        <f>'TOXICOLOGIE 2'!F25</f>
        <v>0</v>
      </c>
      <c r="G25" s="163">
        <f>'INFECTIEUX 3'!G25</f>
        <v>6</v>
      </c>
      <c r="H25" s="163">
        <f>'AVIARE 3'!G25</f>
        <v>17.25</v>
      </c>
      <c r="I25" s="163">
        <f>'EQUINE 3'!G25</f>
        <v>15</v>
      </c>
      <c r="J25" s="163">
        <f>'CHIRURGIE 3'!G25</f>
        <v>19.5</v>
      </c>
      <c r="K25" s="163">
        <f>'LEGISLATION 2'!F25</f>
        <v>26</v>
      </c>
      <c r="L25" s="163">
        <f>'HIDAOA 3'!G25</f>
        <v>20.25</v>
      </c>
      <c r="M25" s="163">
        <f>'CLINIQUE 3'!N25</f>
        <v>0</v>
      </c>
      <c r="N25" s="148">
        <f t="shared" si="5"/>
        <v>133.25</v>
      </c>
      <c r="O25" s="148">
        <f t="shared" si="6"/>
        <v>4.7589285714285712</v>
      </c>
      <c r="P25" s="146" t="str">
        <f t="shared" si="7"/>
        <v>ajournee</v>
      </c>
      <c r="Q25" s="146" t="str">
        <f t="shared" si="8"/>
        <v>juin</v>
      </c>
      <c r="R25" s="146">
        <f t="shared" si="9"/>
        <v>0</v>
      </c>
      <c r="S25" s="146">
        <f t="shared" si="10"/>
        <v>1</v>
      </c>
      <c r="T25" s="146">
        <f t="shared" si="11"/>
        <v>1</v>
      </c>
      <c r="U25" s="146">
        <f t="shared" si="12"/>
        <v>1</v>
      </c>
      <c r="V25" s="146">
        <f t="shared" si="13"/>
        <v>0</v>
      </c>
      <c r="W25" s="146">
        <f t="shared" si="14"/>
        <v>0</v>
      </c>
      <c r="X25" s="146">
        <f t="shared" si="15"/>
        <v>0</v>
      </c>
      <c r="Y25" s="146">
        <f t="shared" si="16"/>
        <v>0</v>
      </c>
      <c r="Z25" s="146">
        <f t="shared" si="17"/>
        <v>0</v>
      </c>
      <c r="AA25" s="17">
        <f t="shared" si="18"/>
        <v>1</v>
      </c>
      <c r="AB25" s="91" t="str">
        <f>'REPRODUCTION 3'!M25</f>
        <v>Juin</v>
      </c>
      <c r="AC25" s="91" t="str">
        <f>'RUMINANTS 3'!M25</f>
        <v>Juin</v>
      </c>
      <c r="AD25" s="91" t="str">
        <f>'TOXICOLOGIE 2'!L25</f>
        <v>Juin</v>
      </c>
      <c r="AE25" s="91" t="str">
        <f>'INFECTIEUX 3'!M25</f>
        <v>Juin</v>
      </c>
      <c r="AF25" s="91" t="str">
        <f>'AVIARE 3'!M25</f>
        <v>Juin</v>
      </c>
      <c r="AG25" s="91" t="str">
        <f>'EQUINE 3'!M25</f>
        <v>Juin</v>
      </c>
      <c r="AH25" s="91" t="str">
        <f>'CHIRURGIE 3'!M25</f>
        <v>Juin</v>
      </c>
      <c r="AI25" s="91" t="str">
        <f>'LEGISLATION 2'!L25</f>
        <v>Juin</v>
      </c>
      <c r="AJ25" s="91" t="str">
        <f>'HIDAOA 3'!M25</f>
        <v>Juin</v>
      </c>
      <c r="AK25" s="91" t="str">
        <f>'CLINIQUE 3'!T25</f>
        <v>Juin</v>
      </c>
    </row>
    <row r="26" spans="1:37">
      <c r="A26" s="146">
        <v>19</v>
      </c>
      <c r="B26" s="113" t="s">
        <v>568</v>
      </c>
      <c r="C26" s="113" t="s">
        <v>2435</v>
      </c>
      <c r="D26" s="163">
        <f>'REPRODUCTION 3'!G26</f>
        <v>10.5</v>
      </c>
      <c r="E26" s="163">
        <f>'RUMINANTS 3'!G26</f>
        <v>5.25</v>
      </c>
      <c r="F26" s="163">
        <f>'TOXICOLOGIE 2'!F26</f>
        <v>0</v>
      </c>
      <c r="G26" s="163">
        <f>'INFECTIEUX 3'!G26</f>
        <v>0</v>
      </c>
      <c r="H26" s="163">
        <f>'AVIARE 3'!G26</f>
        <v>13.5</v>
      </c>
      <c r="I26" s="163">
        <f>'EQUINE 3'!G26</f>
        <v>5.25</v>
      </c>
      <c r="J26" s="163">
        <f>'CHIRURGIE 3'!G26</f>
        <v>9</v>
      </c>
      <c r="K26" s="163">
        <f>'LEGISLATION 2'!F26</f>
        <v>2</v>
      </c>
      <c r="L26" s="163">
        <f>'HIDAOA 3'!G26</f>
        <v>6</v>
      </c>
      <c r="M26" s="163">
        <f>'CLINIQUE 3'!N26</f>
        <v>0</v>
      </c>
      <c r="N26" s="148">
        <f t="shared" si="5"/>
        <v>51.5</v>
      </c>
      <c r="O26" s="148">
        <f t="shared" si="6"/>
        <v>1.8392857142857142</v>
      </c>
      <c r="P26" s="146" t="str">
        <f t="shared" si="7"/>
        <v>ajournee</v>
      </c>
      <c r="Q26" s="146" t="str">
        <f t="shared" si="8"/>
        <v>juin</v>
      </c>
      <c r="R26" s="146">
        <f t="shared" si="9"/>
        <v>1</v>
      </c>
      <c r="S26" s="146">
        <f t="shared" si="10"/>
        <v>1</v>
      </c>
      <c r="T26" s="146">
        <f t="shared" si="11"/>
        <v>1</v>
      </c>
      <c r="U26" s="146">
        <f t="shared" si="12"/>
        <v>1</v>
      </c>
      <c r="V26" s="146">
        <f t="shared" si="13"/>
        <v>1</v>
      </c>
      <c r="W26" s="146">
        <f t="shared" si="14"/>
        <v>1</v>
      </c>
      <c r="X26" s="146">
        <f t="shared" si="15"/>
        <v>1</v>
      </c>
      <c r="Y26" s="146">
        <f t="shared" si="16"/>
        <v>1</v>
      </c>
      <c r="Z26" s="146">
        <f t="shared" si="17"/>
        <v>1</v>
      </c>
      <c r="AA26" s="17">
        <f t="shared" si="18"/>
        <v>1</v>
      </c>
      <c r="AB26" s="91" t="str">
        <f>'REPRODUCTION 3'!M26</f>
        <v>Juin</v>
      </c>
      <c r="AC26" s="91" t="str">
        <f>'RUMINANTS 3'!M26</f>
        <v>Juin</v>
      </c>
      <c r="AD26" s="91" t="str">
        <f>'TOXICOLOGIE 2'!L26</f>
        <v>Juin</v>
      </c>
      <c r="AE26" s="91" t="str">
        <f>'INFECTIEUX 3'!M26</f>
        <v>Juin</v>
      </c>
      <c r="AF26" s="91" t="str">
        <f>'AVIARE 3'!M26</f>
        <v>Juin</v>
      </c>
      <c r="AG26" s="91" t="str">
        <f>'EQUINE 3'!M26</f>
        <v>Juin</v>
      </c>
      <c r="AH26" s="91" t="str">
        <f>'CHIRURGIE 3'!M26</f>
        <v>Juin</v>
      </c>
      <c r="AI26" s="91" t="str">
        <f>'LEGISLATION 2'!L26</f>
        <v>Juin</v>
      </c>
      <c r="AJ26" s="91" t="str">
        <f>'HIDAOA 3'!M26</f>
        <v>Juin</v>
      </c>
      <c r="AK26" s="91" t="str">
        <f>'CLINIQUE 3'!T26</f>
        <v>Juin</v>
      </c>
    </row>
    <row r="27" spans="1:37">
      <c r="A27" s="146">
        <v>20</v>
      </c>
      <c r="B27" s="113" t="s">
        <v>2436</v>
      </c>
      <c r="C27" s="113" t="s">
        <v>2437</v>
      </c>
      <c r="D27" s="163">
        <f>'REPRODUCTION 3'!G27</f>
        <v>19.5</v>
      </c>
      <c r="E27" s="163">
        <f>'RUMINANTS 3'!G27</f>
        <v>6</v>
      </c>
      <c r="F27" s="163">
        <f>'TOXICOLOGIE 2'!F27</f>
        <v>0</v>
      </c>
      <c r="G27" s="163">
        <f>'INFECTIEUX 3'!G27</f>
        <v>9</v>
      </c>
      <c r="H27" s="163">
        <f>'AVIARE 3'!G27</f>
        <v>17.25</v>
      </c>
      <c r="I27" s="163">
        <f>'EQUINE 3'!G27</f>
        <v>15</v>
      </c>
      <c r="J27" s="163">
        <f>'CHIRURGIE 3'!G27</f>
        <v>19.5</v>
      </c>
      <c r="K27" s="163">
        <f>'LEGISLATION 2'!F27</f>
        <v>22</v>
      </c>
      <c r="L27" s="163">
        <f>'HIDAOA 3'!G27</f>
        <v>14.25</v>
      </c>
      <c r="M27" s="163">
        <f>'CLINIQUE 3'!N27</f>
        <v>0</v>
      </c>
      <c r="N27" s="148">
        <f t="shared" si="5"/>
        <v>122.5</v>
      </c>
      <c r="O27" s="148">
        <f t="shared" si="6"/>
        <v>4.375</v>
      </c>
      <c r="P27" s="146" t="str">
        <f t="shared" si="7"/>
        <v>ajournee</v>
      </c>
      <c r="Q27" s="146" t="str">
        <f t="shared" si="8"/>
        <v>juin</v>
      </c>
      <c r="R27" s="146">
        <f t="shared" si="9"/>
        <v>0</v>
      </c>
      <c r="S27" s="146">
        <f t="shared" si="10"/>
        <v>1</v>
      </c>
      <c r="T27" s="146">
        <f t="shared" si="11"/>
        <v>1</v>
      </c>
      <c r="U27" s="146">
        <f t="shared" si="12"/>
        <v>1</v>
      </c>
      <c r="V27" s="146">
        <f t="shared" si="13"/>
        <v>0</v>
      </c>
      <c r="W27" s="146">
        <f t="shared" si="14"/>
        <v>0</v>
      </c>
      <c r="X27" s="146">
        <f t="shared" si="15"/>
        <v>0</v>
      </c>
      <c r="Y27" s="146">
        <f t="shared" si="16"/>
        <v>0</v>
      </c>
      <c r="Z27" s="146">
        <f t="shared" si="17"/>
        <v>1</v>
      </c>
      <c r="AA27" s="17">
        <f t="shared" si="18"/>
        <v>1</v>
      </c>
      <c r="AB27" s="91" t="str">
        <f>'REPRODUCTION 3'!M27</f>
        <v>Juin</v>
      </c>
      <c r="AC27" s="91" t="str">
        <f>'RUMINANTS 3'!M27</f>
        <v>Juin</v>
      </c>
      <c r="AD27" s="91" t="str">
        <f>'TOXICOLOGIE 2'!L27</f>
        <v>Juin</v>
      </c>
      <c r="AE27" s="91" t="str">
        <f>'INFECTIEUX 3'!M27</f>
        <v>Juin</v>
      </c>
      <c r="AF27" s="91" t="str">
        <f>'AVIARE 3'!M27</f>
        <v>Juin</v>
      </c>
      <c r="AG27" s="91" t="str">
        <f>'EQUINE 3'!M27</f>
        <v>Juin</v>
      </c>
      <c r="AH27" s="91" t="str">
        <f>'CHIRURGIE 3'!M27</f>
        <v>Juin</v>
      </c>
      <c r="AI27" s="91" t="str">
        <f>'LEGISLATION 2'!L27</f>
        <v>Juin</v>
      </c>
      <c r="AJ27" s="91" t="str">
        <f>'HIDAOA 3'!M27</f>
        <v>Juin</v>
      </c>
      <c r="AK27" s="91" t="str">
        <f>'CLINIQUE 3'!T27</f>
        <v>Juin</v>
      </c>
    </row>
    <row r="28" spans="1:37">
      <c r="A28" s="146">
        <v>21</v>
      </c>
      <c r="B28" s="113" t="s">
        <v>69</v>
      </c>
      <c r="C28" s="113" t="s">
        <v>2438</v>
      </c>
      <c r="D28" s="163">
        <f>'REPRODUCTION 3'!G28</f>
        <v>21.75</v>
      </c>
      <c r="E28" s="163">
        <f>'RUMINANTS 3'!G28</f>
        <v>9</v>
      </c>
      <c r="F28" s="163">
        <f>'TOXICOLOGIE 2'!F28</f>
        <v>0</v>
      </c>
      <c r="G28" s="163">
        <f>'INFECTIEUX 3'!G28</f>
        <v>5.625</v>
      </c>
      <c r="H28" s="163">
        <f>'AVIARE 3'!G28</f>
        <v>16.5</v>
      </c>
      <c r="I28" s="163">
        <f>'EQUINE 3'!G28</f>
        <v>12</v>
      </c>
      <c r="J28" s="163">
        <f>'CHIRURGIE 3'!G28</f>
        <v>19.5</v>
      </c>
      <c r="K28" s="163">
        <f>'LEGISLATION 2'!F28</f>
        <v>28</v>
      </c>
      <c r="L28" s="163">
        <f>'HIDAOA 3'!G28</f>
        <v>24.75</v>
      </c>
      <c r="M28" s="163">
        <f>'CLINIQUE 3'!N28</f>
        <v>0</v>
      </c>
      <c r="N28" s="148">
        <f t="shared" si="5"/>
        <v>137.125</v>
      </c>
      <c r="O28" s="148">
        <f t="shared" si="6"/>
        <v>4.8973214285714288</v>
      </c>
      <c r="P28" s="146" t="str">
        <f t="shared" si="7"/>
        <v>ajournee</v>
      </c>
      <c r="Q28" s="146" t="str">
        <f t="shared" si="8"/>
        <v>juin</v>
      </c>
      <c r="R28" s="146">
        <f t="shared" si="9"/>
        <v>0</v>
      </c>
      <c r="S28" s="146">
        <f t="shared" si="10"/>
        <v>1</v>
      </c>
      <c r="T28" s="146">
        <f t="shared" si="11"/>
        <v>1</v>
      </c>
      <c r="U28" s="146">
        <f t="shared" si="12"/>
        <v>1</v>
      </c>
      <c r="V28" s="146">
        <f t="shared" si="13"/>
        <v>0</v>
      </c>
      <c r="W28" s="146">
        <f t="shared" si="14"/>
        <v>1</v>
      </c>
      <c r="X28" s="146">
        <f t="shared" si="15"/>
        <v>0</v>
      </c>
      <c r="Y28" s="146">
        <f t="shared" si="16"/>
        <v>0</v>
      </c>
      <c r="Z28" s="146">
        <f t="shared" si="17"/>
        <v>0</v>
      </c>
      <c r="AA28" s="17">
        <f t="shared" si="18"/>
        <v>1</v>
      </c>
      <c r="AB28" s="91" t="str">
        <f>'REPRODUCTION 3'!M28</f>
        <v>Juin</v>
      </c>
      <c r="AC28" s="91" t="str">
        <f>'RUMINANTS 3'!M28</f>
        <v>Juin</v>
      </c>
      <c r="AD28" s="91" t="str">
        <f>'TOXICOLOGIE 2'!L28</f>
        <v>Juin</v>
      </c>
      <c r="AE28" s="91" t="str">
        <f>'INFECTIEUX 3'!M28</f>
        <v>Juin</v>
      </c>
      <c r="AF28" s="91" t="str">
        <f>'AVIARE 3'!M28</f>
        <v>Juin</v>
      </c>
      <c r="AG28" s="91" t="str">
        <f>'EQUINE 3'!M28</f>
        <v>Juin</v>
      </c>
      <c r="AH28" s="91" t="str">
        <f>'CHIRURGIE 3'!M28</f>
        <v>Juin</v>
      </c>
      <c r="AI28" s="91" t="str">
        <f>'LEGISLATION 2'!L28</f>
        <v>Juin</v>
      </c>
      <c r="AJ28" s="91" t="str">
        <f>'HIDAOA 3'!M28</f>
        <v>Juin</v>
      </c>
      <c r="AK28" s="91" t="str">
        <f>'CLINIQUE 3'!T28</f>
        <v>Juin</v>
      </c>
    </row>
    <row r="29" spans="1:37">
      <c r="A29" s="146">
        <v>22</v>
      </c>
      <c r="B29" s="113" t="s">
        <v>2439</v>
      </c>
      <c r="C29" s="113" t="s">
        <v>2440</v>
      </c>
      <c r="D29" s="163">
        <f>'REPRODUCTION 3'!G29</f>
        <v>22.5</v>
      </c>
      <c r="E29" s="163">
        <f>'RUMINANTS 3'!G29</f>
        <v>9</v>
      </c>
      <c r="F29" s="163">
        <f>'TOXICOLOGIE 2'!F29</f>
        <v>0</v>
      </c>
      <c r="G29" s="163">
        <f>'INFECTIEUX 3'!G29</f>
        <v>2.625</v>
      </c>
      <c r="H29" s="163">
        <f>'AVIARE 3'!G29</f>
        <v>17.25</v>
      </c>
      <c r="I29" s="163">
        <f>'EQUINE 3'!G29</f>
        <v>12</v>
      </c>
      <c r="J29" s="163">
        <f>'CHIRURGIE 3'!G29</f>
        <v>19.5</v>
      </c>
      <c r="K29" s="163">
        <f>'LEGISLATION 2'!F29</f>
        <v>20</v>
      </c>
      <c r="L29" s="163">
        <f>'HIDAOA 3'!G29</f>
        <v>17.25</v>
      </c>
      <c r="M29" s="163">
        <f>'CLINIQUE 3'!N29</f>
        <v>0</v>
      </c>
      <c r="N29" s="148">
        <f t="shared" si="5"/>
        <v>120.125</v>
      </c>
      <c r="O29" s="148">
        <f t="shared" si="6"/>
        <v>4.2901785714285712</v>
      </c>
      <c r="P29" s="146" t="str">
        <f t="shared" si="7"/>
        <v>ajournee</v>
      </c>
      <c r="Q29" s="146" t="str">
        <f t="shared" si="8"/>
        <v>juin</v>
      </c>
      <c r="R29" s="146">
        <f t="shared" si="9"/>
        <v>0</v>
      </c>
      <c r="S29" s="146">
        <f t="shared" si="10"/>
        <v>1</v>
      </c>
      <c r="T29" s="146">
        <f t="shared" si="11"/>
        <v>1</v>
      </c>
      <c r="U29" s="146">
        <f t="shared" si="12"/>
        <v>1</v>
      </c>
      <c r="V29" s="146">
        <f t="shared" si="13"/>
        <v>0</v>
      </c>
      <c r="W29" s="146">
        <f t="shared" si="14"/>
        <v>1</v>
      </c>
      <c r="X29" s="146">
        <f t="shared" si="15"/>
        <v>0</v>
      </c>
      <c r="Y29" s="146">
        <f t="shared" si="16"/>
        <v>0</v>
      </c>
      <c r="Z29" s="146">
        <f t="shared" si="17"/>
        <v>0</v>
      </c>
      <c r="AA29" s="17">
        <f t="shared" si="18"/>
        <v>1</v>
      </c>
      <c r="AB29" s="91" t="str">
        <f>'REPRODUCTION 3'!M29</f>
        <v>Juin</v>
      </c>
      <c r="AC29" s="91" t="str">
        <f>'RUMINANTS 3'!M29</f>
        <v>Juin</v>
      </c>
      <c r="AD29" s="91" t="str">
        <f>'TOXICOLOGIE 2'!L29</f>
        <v>Juin</v>
      </c>
      <c r="AE29" s="91" t="str">
        <f>'INFECTIEUX 3'!M29</f>
        <v>Juin</v>
      </c>
      <c r="AF29" s="91" t="str">
        <f>'AVIARE 3'!M29</f>
        <v>Juin</v>
      </c>
      <c r="AG29" s="91" t="str">
        <f>'EQUINE 3'!M29</f>
        <v>Juin</v>
      </c>
      <c r="AH29" s="91" t="str">
        <f>'CHIRURGIE 3'!M29</f>
        <v>Juin</v>
      </c>
      <c r="AI29" s="91" t="str">
        <f>'LEGISLATION 2'!L29</f>
        <v>Juin</v>
      </c>
      <c r="AJ29" s="91" t="str">
        <f>'HIDAOA 3'!M29</f>
        <v>Juin</v>
      </c>
      <c r="AK29" s="91" t="str">
        <f>'CLINIQUE 3'!T29</f>
        <v>Juin</v>
      </c>
    </row>
    <row r="30" spans="1:37" s="139" customFormat="1">
      <c r="A30" s="146">
        <v>23</v>
      </c>
      <c r="B30" s="113" t="s">
        <v>592</v>
      </c>
      <c r="C30" s="113" t="s">
        <v>2441</v>
      </c>
      <c r="D30" s="163">
        <f>'REPRODUCTION 3'!G30</f>
        <v>15.75</v>
      </c>
      <c r="E30" s="163">
        <f>'RUMINANTS 3'!G30</f>
        <v>9.75</v>
      </c>
      <c r="F30" s="163">
        <f>'TOXICOLOGIE 2'!F30</f>
        <v>0</v>
      </c>
      <c r="G30" s="163">
        <f>'INFECTIEUX 3'!G30</f>
        <v>4.5</v>
      </c>
      <c r="H30" s="163">
        <f>'AVIARE 3'!G30</f>
        <v>18.75</v>
      </c>
      <c r="I30" s="163">
        <f>'EQUINE 3'!G30</f>
        <v>15.75</v>
      </c>
      <c r="J30" s="163">
        <f>'CHIRURGIE 3'!G30</f>
        <v>21</v>
      </c>
      <c r="K30" s="163">
        <f>'LEGISLATION 2'!F30</f>
        <v>20</v>
      </c>
      <c r="L30" s="163">
        <f>'HIDAOA 3'!G30</f>
        <v>24</v>
      </c>
      <c r="M30" s="163">
        <f>'CLINIQUE 3'!N30</f>
        <v>0</v>
      </c>
      <c r="N30" s="148">
        <f t="shared" si="5"/>
        <v>129.5</v>
      </c>
      <c r="O30" s="148">
        <f t="shared" si="6"/>
        <v>4.625</v>
      </c>
      <c r="P30" s="146" t="str">
        <f t="shared" si="7"/>
        <v>ajournee</v>
      </c>
      <c r="Q30" s="146" t="str">
        <f t="shared" si="8"/>
        <v>juin</v>
      </c>
      <c r="R30" s="146">
        <f t="shared" si="9"/>
        <v>0</v>
      </c>
      <c r="S30" s="146">
        <f t="shared" si="10"/>
        <v>1</v>
      </c>
      <c r="T30" s="146">
        <f t="shared" si="11"/>
        <v>1</v>
      </c>
      <c r="U30" s="146">
        <f t="shared" si="12"/>
        <v>1</v>
      </c>
      <c r="V30" s="146">
        <f t="shared" si="13"/>
        <v>0</v>
      </c>
      <c r="W30" s="146">
        <f t="shared" si="14"/>
        <v>0</v>
      </c>
      <c r="X30" s="146">
        <f t="shared" si="15"/>
        <v>0</v>
      </c>
      <c r="Y30" s="146">
        <f t="shared" si="16"/>
        <v>0</v>
      </c>
      <c r="Z30" s="146">
        <f t="shared" si="17"/>
        <v>0</v>
      </c>
      <c r="AA30" s="17">
        <f t="shared" si="18"/>
        <v>1</v>
      </c>
      <c r="AB30" s="91" t="str">
        <f>'REPRODUCTION 3'!M30</f>
        <v>Juin</v>
      </c>
      <c r="AC30" s="91" t="str">
        <f>'RUMINANTS 3'!M30</f>
        <v>Juin</v>
      </c>
      <c r="AD30" s="91" t="str">
        <f>'TOXICOLOGIE 2'!L30</f>
        <v>Juin</v>
      </c>
      <c r="AE30" s="91" t="str">
        <f>'INFECTIEUX 3'!M30</f>
        <v>Juin</v>
      </c>
      <c r="AF30" s="91" t="str">
        <f>'AVIARE 3'!M30</f>
        <v>Juin</v>
      </c>
      <c r="AG30" s="91" t="str">
        <f>'EQUINE 3'!M30</f>
        <v>Juin</v>
      </c>
      <c r="AH30" s="91" t="str">
        <f>'CHIRURGIE 3'!M30</f>
        <v>Juin</v>
      </c>
      <c r="AI30" s="91" t="str">
        <f>'LEGISLATION 2'!L30</f>
        <v>Juin</v>
      </c>
      <c r="AJ30" s="91" t="str">
        <f>'HIDAOA 3'!M30</f>
        <v>Juin</v>
      </c>
      <c r="AK30" s="91" t="str">
        <f>'CLINIQUE 3'!T30</f>
        <v>Juin</v>
      </c>
    </row>
    <row r="31" spans="1:37">
      <c r="A31" s="146">
        <v>24</v>
      </c>
      <c r="B31" s="113" t="s">
        <v>2442</v>
      </c>
      <c r="C31" s="113" t="s">
        <v>2443</v>
      </c>
      <c r="D31" s="163">
        <f>'REPRODUCTION 3'!G31</f>
        <v>9.75</v>
      </c>
      <c r="E31" s="163">
        <f>'RUMINANTS 3'!G31</f>
        <v>5.25</v>
      </c>
      <c r="F31" s="163">
        <f>'TOXICOLOGIE 2'!F31</f>
        <v>0</v>
      </c>
      <c r="G31" s="163">
        <f>'INFECTIEUX 3'!G31</f>
        <v>1.5</v>
      </c>
      <c r="H31" s="163">
        <f>'AVIARE 3'!G31</f>
        <v>15.75</v>
      </c>
      <c r="I31" s="163">
        <f>'EQUINE 3'!G31</f>
        <v>4.5</v>
      </c>
      <c r="J31" s="163">
        <f>'CHIRURGIE 3'!G31</f>
        <v>18</v>
      </c>
      <c r="K31" s="163">
        <f>'LEGISLATION 2'!F31</f>
        <v>12</v>
      </c>
      <c r="L31" s="163">
        <f>'HIDAOA 3'!G31</f>
        <v>4.5</v>
      </c>
      <c r="M31" s="163">
        <f>'CLINIQUE 3'!N31</f>
        <v>0</v>
      </c>
      <c r="N31" s="148">
        <f t="shared" si="5"/>
        <v>71.25</v>
      </c>
      <c r="O31" s="148">
        <f t="shared" si="6"/>
        <v>2.5446428571428572</v>
      </c>
      <c r="P31" s="146" t="str">
        <f t="shared" si="7"/>
        <v>ajournee</v>
      </c>
      <c r="Q31" s="146" t="str">
        <f t="shared" si="8"/>
        <v>juin</v>
      </c>
      <c r="R31" s="146">
        <f t="shared" si="9"/>
        <v>1</v>
      </c>
      <c r="S31" s="146">
        <f t="shared" si="10"/>
        <v>1</v>
      </c>
      <c r="T31" s="146">
        <f t="shared" si="11"/>
        <v>1</v>
      </c>
      <c r="U31" s="146">
        <f t="shared" si="12"/>
        <v>1</v>
      </c>
      <c r="V31" s="146">
        <f t="shared" si="13"/>
        <v>0</v>
      </c>
      <c r="W31" s="146">
        <f t="shared" si="14"/>
        <v>1</v>
      </c>
      <c r="X31" s="146">
        <f t="shared" si="15"/>
        <v>0</v>
      </c>
      <c r="Y31" s="146">
        <f t="shared" si="16"/>
        <v>0</v>
      </c>
      <c r="Z31" s="146">
        <f t="shared" si="17"/>
        <v>1</v>
      </c>
      <c r="AA31" s="17">
        <f t="shared" si="18"/>
        <v>1</v>
      </c>
      <c r="AB31" s="91" t="str">
        <f>'REPRODUCTION 3'!M31</f>
        <v>Juin</v>
      </c>
      <c r="AC31" s="91" t="str">
        <f>'RUMINANTS 3'!M31</f>
        <v>Juin</v>
      </c>
      <c r="AD31" s="91" t="str">
        <f>'TOXICOLOGIE 2'!L31</f>
        <v>Juin</v>
      </c>
      <c r="AE31" s="91" t="str">
        <f>'INFECTIEUX 3'!M31</f>
        <v>Juin</v>
      </c>
      <c r="AF31" s="91" t="str">
        <f>'AVIARE 3'!M31</f>
        <v>Juin</v>
      </c>
      <c r="AG31" s="91" t="str">
        <f>'EQUINE 3'!M31</f>
        <v>Juin</v>
      </c>
      <c r="AH31" s="91" t="str">
        <f>'CHIRURGIE 3'!M31</f>
        <v>Juin</v>
      </c>
      <c r="AI31" s="91" t="str">
        <f>'LEGISLATION 2'!L31</f>
        <v>Juin</v>
      </c>
      <c r="AJ31" s="91" t="str">
        <f>'HIDAOA 3'!M31</f>
        <v>Juin</v>
      </c>
      <c r="AK31" s="91" t="str">
        <f>'CLINIQUE 3'!T31</f>
        <v>Juin</v>
      </c>
    </row>
    <row r="32" spans="1:37">
      <c r="A32" s="146">
        <v>25</v>
      </c>
      <c r="B32" s="113" t="s">
        <v>603</v>
      </c>
      <c r="C32" s="113" t="s">
        <v>2444</v>
      </c>
      <c r="D32" s="163">
        <f>'REPRODUCTION 3'!G32</f>
        <v>7.5</v>
      </c>
      <c r="E32" s="163">
        <f>'RUMINANTS 3'!G32</f>
        <v>4.5</v>
      </c>
      <c r="F32" s="163">
        <f>'TOXICOLOGIE 2'!F32</f>
        <v>0</v>
      </c>
      <c r="G32" s="163">
        <f>'INFECTIEUX 3'!G32</f>
        <v>10.5</v>
      </c>
      <c r="H32" s="163">
        <f>'AVIARE 3'!G32</f>
        <v>18.75</v>
      </c>
      <c r="I32" s="163">
        <f>'EQUINE 3'!G32</f>
        <v>12.75</v>
      </c>
      <c r="J32" s="163">
        <f>'CHIRURGIE 3'!G32</f>
        <v>12</v>
      </c>
      <c r="K32" s="163">
        <f>'LEGISLATION 2'!F32</f>
        <v>22</v>
      </c>
      <c r="L32" s="163">
        <f>'HIDAOA 3'!G32</f>
        <v>17.25</v>
      </c>
      <c r="M32" s="163">
        <f>'CLINIQUE 3'!N32</f>
        <v>0</v>
      </c>
      <c r="N32" s="148">
        <f t="shared" si="5"/>
        <v>105.25</v>
      </c>
      <c r="O32" s="148">
        <f t="shared" si="6"/>
        <v>3.7589285714285716</v>
      </c>
      <c r="P32" s="146" t="str">
        <f t="shared" si="7"/>
        <v>ajournee</v>
      </c>
      <c r="Q32" s="146" t="str">
        <f t="shared" si="8"/>
        <v>juin</v>
      </c>
      <c r="R32" s="146">
        <f t="shared" si="9"/>
        <v>1</v>
      </c>
      <c r="S32" s="146">
        <f t="shared" si="10"/>
        <v>1</v>
      </c>
      <c r="T32" s="146">
        <f t="shared" si="11"/>
        <v>1</v>
      </c>
      <c r="U32" s="146">
        <f t="shared" si="12"/>
        <v>1</v>
      </c>
      <c r="V32" s="146">
        <f t="shared" si="13"/>
        <v>0</v>
      </c>
      <c r="W32" s="146">
        <f t="shared" si="14"/>
        <v>1</v>
      </c>
      <c r="X32" s="146">
        <f t="shared" si="15"/>
        <v>1</v>
      </c>
      <c r="Y32" s="146">
        <f t="shared" si="16"/>
        <v>0</v>
      </c>
      <c r="Z32" s="146">
        <f t="shared" si="17"/>
        <v>0</v>
      </c>
      <c r="AA32" s="17">
        <f t="shared" si="18"/>
        <v>1</v>
      </c>
      <c r="AB32" s="91" t="str">
        <f>'REPRODUCTION 3'!M32</f>
        <v>Juin</v>
      </c>
      <c r="AC32" s="91" t="str">
        <f>'RUMINANTS 3'!M32</f>
        <v>Juin</v>
      </c>
      <c r="AD32" s="91" t="str">
        <f>'TOXICOLOGIE 2'!L32</f>
        <v>Juin</v>
      </c>
      <c r="AE32" s="91" t="str">
        <f>'INFECTIEUX 3'!M32</f>
        <v>Juin</v>
      </c>
      <c r="AF32" s="91" t="str">
        <f>'AVIARE 3'!M32</f>
        <v>Juin</v>
      </c>
      <c r="AG32" s="91" t="str">
        <f>'EQUINE 3'!M32</f>
        <v>Juin</v>
      </c>
      <c r="AH32" s="91" t="str">
        <f>'CHIRURGIE 3'!M32</f>
        <v>Juin</v>
      </c>
      <c r="AI32" s="91" t="str">
        <f>'LEGISLATION 2'!L32</f>
        <v>Juin</v>
      </c>
      <c r="AJ32" s="91" t="str">
        <f>'HIDAOA 3'!M32</f>
        <v>Juin</v>
      </c>
      <c r="AK32" s="91" t="str">
        <f>'CLINIQUE 3'!T32</f>
        <v>Juin</v>
      </c>
    </row>
    <row r="33" spans="1:37">
      <c r="A33" s="146">
        <v>26</v>
      </c>
      <c r="B33" s="113" t="s">
        <v>2445</v>
      </c>
      <c r="C33" s="113" t="s">
        <v>2446</v>
      </c>
      <c r="D33" s="163">
        <f>'REPRODUCTION 3'!G33</f>
        <v>21</v>
      </c>
      <c r="E33" s="163">
        <f>'RUMINANTS 3'!G33</f>
        <v>12</v>
      </c>
      <c r="F33" s="163">
        <f>'TOXICOLOGIE 2'!F33</f>
        <v>0</v>
      </c>
      <c r="G33" s="163">
        <f>'INFECTIEUX 3'!G33</f>
        <v>4.5</v>
      </c>
      <c r="H33" s="163">
        <f>'AVIARE 3'!G33</f>
        <v>15.75</v>
      </c>
      <c r="I33" s="163">
        <f>'EQUINE 3'!G33</f>
        <v>15</v>
      </c>
      <c r="J33" s="163">
        <f>'CHIRURGIE 3'!G33</f>
        <v>21</v>
      </c>
      <c r="K33" s="163">
        <f>'LEGISLATION 2'!F33</f>
        <v>18</v>
      </c>
      <c r="L33" s="163">
        <f>'HIDAOA 3'!G33</f>
        <v>23.25</v>
      </c>
      <c r="M33" s="163">
        <f>'CLINIQUE 3'!N33</f>
        <v>0</v>
      </c>
      <c r="N33" s="148">
        <f t="shared" si="5"/>
        <v>130.5</v>
      </c>
      <c r="O33" s="148">
        <f t="shared" si="6"/>
        <v>4.6607142857142856</v>
      </c>
      <c r="P33" s="146" t="str">
        <f t="shared" si="7"/>
        <v>ajournee</v>
      </c>
      <c r="Q33" s="146" t="str">
        <f t="shared" si="8"/>
        <v>juin</v>
      </c>
      <c r="R33" s="146">
        <f t="shared" si="9"/>
        <v>0</v>
      </c>
      <c r="S33" s="146">
        <f t="shared" si="10"/>
        <v>1</v>
      </c>
      <c r="T33" s="146">
        <f t="shared" si="11"/>
        <v>1</v>
      </c>
      <c r="U33" s="146">
        <f t="shared" si="12"/>
        <v>1</v>
      </c>
      <c r="V33" s="146">
        <f t="shared" si="13"/>
        <v>0</v>
      </c>
      <c r="W33" s="146">
        <f t="shared" si="14"/>
        <v>0</v>
      </c>
      <c r="X33" s="146">
        <f t="shared" si="15"/>
        <v>0</v>
      </c>
      <c r="Y33" s="146">
        <f t="shared" si="16"/>
        <v>0</v>
      </c>
      <c r="Z33" s="146">
        <f t="shared" si="17"/>
        <v>0</v>
      </c>
      <c r="AA33" s="17">
        <f t="shared" si="18"/>
        <v>1</v>
      </c>
      <c r="AB33" s="91" t="str">
        <f>'REPRODUCTION 3'!M33</f>
        <v>Juin</v>
      </c>
      <c r="AC33" s="91" t="str">
        <f>'RUMINANTS 3'!M33</f>
        <v>Juin</v>
      </c>
      <c r="AD33" s="91" t="str">
        <f>'TOXICOLOGIE 2'!L33</f>
        <v>Juin</v>
      </c>
      <c r="AE33" s="91" t="str">
        <f>'INFECTIEUX 3'!M33</f>
        <v>Juin</v>
      </c>
      <c r="AF33" s="91" t="str">
        <f>'AVIARE 3'!M33</f>
        <v>Juin</v>
      </c>
      <c r="AG33" s="91" t="str">
        <f>'EQUINE 3'!M33</f>
        <v>Juin</v>
      </c>
      <c r="AH33" s="91" t="str">
        <f>'CHIRURGIE 3'!M33</f>
        <v>Juin</v>
      </c>
      <c r="AI33" s="91" t="str">
        <f>'LEGISLATION 2'!L33</f>
        <v>Juin</v>
      </c>
      <c r="AJ33" s="91" t="str">
        <f>'HIDAOA 3'!M33</f>
        <v>Juin</v>
      </c>
      <c r="AK33" s="91" t="str">
        <f>'CLINIQUE 3'!T33</f>
        <v>Juin</v>
      </c>
    </row>
    <row r="34" spans="1:37" s="111" customFormat="1">
      <c r="A34" s="146">
        <v>27</v>
      </c>
      <c r="B34" s="113" t="s">
        <v>135</v>
      </c>
      <c r="C34" s="113" t="s">
        <v>2447</v>
      </c>
      <c r="D34" s="163">
        <f>'REPRODUCTION 3'!G34</f>
        <v>9</v>
      </c>
      <c r="E34" s="163">
        <f>'RUMINANTS 3'!G34</f>
        <v>10.5</v>
      </c>
      <c r="F34" s="163">
        <f>'TOXICOLOGIE 2'!F34</f>
        <v>0</v>
      </c>
      <c r="G34" s="163">
        <f>'INFECTIEUX 3'!G34</f>
        <v>3.75</v>
      </c>
      <c r="H34" s="163">
        <f>'AVIARE 3'!G34</f>
        <v>18</v>
      </c>
      <c r="I34" s="163">
        <f>'EQUINE 3'!G34</f>
        <v>9</v>
      </c>
      <c r="J34" s="163">
        <f>'CHIRURGIE 3'!G34</f>
        <v>12</v>
      </c>
      <c r="K34" s="163">
        <f>'LEGISLATION 2'!F34</f>
        <v>20</v>
      </c>
      <c r="L34" s="163">
        <f>'HIDAOA 3'!G34</f>
        <v>11.25</v>
      </c>
      <c r="M34" s="163">
        <f>'CLINIQUE 3'!N34</f>
        <v>0</v>
      </c>
      <c r="N34" s="148">
        <f t="shared" si="5"/>
        <v>93.5</v>
      </c>
      <c r="O34" s="148">
        <f t="shared" si="6"/>
        <v>3.3392857142857144</v>
      </c>
      <c r="P34" s="146" t="str">
        <f t="shared" si="7"/>
        <v>ajournee</v>
      </c>
      <c r="Q34" s="146" t="str">
        <f t="shared" si="8"/>
        <v>juin</v>
      </c>
      <c r="R34" s="146">
        <f t="shared" si="9"/>
        <v>1</v>
      </c>
      <c r="S34" s="146">
        <f t="shared" si="10"/>
        <v>1</v>
      </c>
      <c r="T34" s="146">
        <f t="shared" si="11"/>
        <v>1</v>
      </c>
      <c r="U34" s="146">
        <f t="shared" si="12"/>
        <v>1</v>
      </c>
      <c r="V34" s="146">
        <f t="shared" si="13"/>
        <v>0</v>
      </c>
      <c r="W34" s="146">
        <f t="shared" si="14"/>
        <v>1</v>
      </c>
      <c r="X34" s="146">
        <f t="shared" si="15"/>
        <v>1</v>
      </c>
      <c r="Y34" s="146">
        <f t="shared" si="16"/>
        <v>0</v>
      </c>
      <c r="Z34" s="146">
        <f t="shared" si="17"/>
        <v>1</v>
      </c>
      <c r="AA34" s="17">
        <f t="shared" si="18"/>
        <v>1</v>
      </c>
      <c r="AB34" s="91" t="str">
        <f>'REPRODUCTION 3'!M34</f>
        <v>Juin</v>
      </c>
      <c r="AC34" s="91" t="str">
        <f>'RUMINANTS 3'!M34</f>
        <v>Juin</v>
      </c>
      <c r="AD34" s="91" t="str">
        <f>'TOXICOLOGIE 2'!L34</f>
        <v>Juin</v>
      </c>
      <c r="AE34" s="91" t="str">
        <f>'INFECTIEUX 3'!M34</f>
        <v>Juin</v>
      </c>
      <c r="AF34" s="91" t="str">
        <f>'AVIARE 3'!M34</f>
        <v>Juin</v>
      </c>
      <c r="AG34" s="91" t="str">
        <f>'EQUINE 3'!M34</f>
        <v>Juin</v>
      </c>
      <c r="AH34" s="91" t="str">
        <f>'CHIRURGIE 3'!M34</f>
        <v>Juin</v>
      </c>
      <c r="AI34" s="91" t="str">
        <f>'LEGISLATION 2'!L34</f>
        <v>Juin</v>
      </c>
      <c r="AJ34" s="91" t="str">
        <f>'HIDAOA 3'!M34</f>
        <v>Juin</v>
      </c>
      <c r="AK34" s="91" t="str">
        <f>'CLINIQUE 3'!T34</f>
        <v>Juin</v>
      </c>
    </row>
    <row r="35" spans="1:37">
      <c r="A35" s="146">
        <v>28</v>
      </c>
      <c r="B35" s="113" t="s">
        <v>2448</v>
      </c>
      <c r="C35" s="113" t="s">
        <v>2449</v>
      </c>
      <c r="D35" s="163">
        <f>'REPRODUCTION 3'!G35</f>
        <v>17.25</v>
      </c>
      <c r="E35" s="163">
        <f>'RUMINANTS 3'!G35</f>
        <v>8.25</v>
      </c>
      <c r="F35" s="163">
        <f>'TOXICOLOGIE 2'!F35</f>
        <v>0</v>
      </c>
      <c r="G35" s="163">
        <f>'INFECTIEUX 3'!G35</f>
        <v>1.5</v>
      </c>
      <c r="H35" s="163">
        <f>'AVIARE 3'!G35</f>
        <v>17.25</v>
      </c>
      <c r="I35" s="163">
        <f>'EQUINE 3'!G35</f>
        <v>5.25</v>
      </c>
      <c r="J35" s="163">
        <f>'CHIRURGIE 3'!G35</f>
        <v>15</v>
      </c>
      <c r="K35" s="163">
        <f>'LEGISLATION 2'!F35</f>
        <v>16</v>
      </c>
      <c r="L35" s="163">
        <f>'HIDAOA 3'!G35</f>
        <v>14.25</v>
      </c>
      <c r="M35" s="163">
        <f>'CLINIQUE 3'!N35</f>
        <v>0</v>
      </c>
      <c r="N35" s="148">
        <f t="shared" si="5"/>
        <v>94.75</v>
      </c>
      <c r="O35" s="148">
        <f t="shared" si="6"/>
        <v>3.3839285714285716</v>
      </c>
      <c r="P35" s="146" t="str">
        <f t="shared" si="7"/>
        <v>ajournee</v>
      </c>
      <c r="Q35" s="146" t="str">
        <f t="shared" si="8"/>
        <v>juin</v>
      </c>
      <c r="R35" s="146">
        <f t="shared" si="9"/>
        <v>0</v>
      </c>
      <c r="S35" s="146">
        <f t="shared" si="10"/>
        <v>1</v>
      </c>
      <c r="T35" s="146">
        <f t="shared" si="11"/>
        <v>1</v>
      </c>
      <c r="U35" s="146">
        <f t="shared" si="12"/>
        <v>1</v>
      </c>
      <c r="V35" s="146">
        <f t="shared" si="13"/>
        <v>0</v>
      </c>
      <c r="W35" s="146">
        <f t="shared" si="14"/>
        <v>1</v>
      </c>
      <c r="X35" s="146">
        <f t="shared" si="15"/>
        <v>0</v>
      </c>
      <c r="Y35" s="146">
        <f t="shared" si="16"/>
        <v>0</v>
      </c>
      <c r="Z35" s="146">
        <f t="shared" si="17"/>
        <v>1</v>
      </c>
      <c r="AA35" s="17">
        <f t="shared" si="18"/>
        <v>1</v>
      </c>
      <c r="AB35" s="91" t="str">
        <f>'REPRODUCTION 3'!M35</f>
        <v>Juin</v>
      </c>
      <c r="AC35" s="91" t="str">
        <f>'RUMINANTS 3'!M35</f>
        <v>Juin</v>
      </c>
      <c r="AD35" s="91" t="str">
        <f>'TOXICOLOGIE 2'!L35</f>
        <v>Juin</v>
      </c>
      <c r="AE35" s="91" t="str">
        <f>'INFECTIEUX 3'!M35</f>
        <v>Juin</v>
      </c>
      <c r="AF35" s="91" t="str">
        <f>'AVIARE 3'!M35</f>
        <v>Juin</v>
      </c>
      <c r="AG35" s="91" t="str">
        <f>'EQUINE 3'!M35</f>
        <v>Juin</v>
      </c>
      <c r="AH35" s="91" t="str">
        <f>'CHIRURGIE 3'!M35</f>
        <v>Juin</v>
      </c>
      <c r="AI35" s="91" t="str">
        <f>'LEGISLATION 2'!L35</f>
        <v>Juin</v>
      </c>
      <c r="AJ35" s="91" t="str">
        <f>'HIDAOA 3'!M35</f>
        <v>Juin</v>
      </c>
      <c r="AK35" s="91" t="str">
        <f>'CLINIQUE 3'!T35</f>
        <v>Juin</v>
      </c>
    </row>
    <row r="36" spans="1:37">
      <c r="A36" s="146">
        <v>29</v>
      </c>
      <c r="B36" s="113" t="s">
        <v>624</v>
      </c>
      <c r="C36" s="113" t="s">
        <v>2450</v>
      </c>
      <c r="D36" s="163">
        <f>'REPRODUCTION 3'!G36</f>
        <v>11.25</v>
      </c>
      <c r="E36" s="163">
        <f>'RUMINANTS 3'!G36</f>
        <v>5.25</v>
      </c>
      <c r="F36" s="163">
        <f>'TOXICOLOGIE 2'!F36</f>
        <v>0</v>
      </c>
      <c r="G36" s="163">
        <f>'INFECTIEUX 3'!G36</f>
        <v>3.75</v>
      </c>
      <c r="H36" s="163">
        <f>'AVIARE 3'!G36</f>
        <v>17.25</v>
      </c>
      <c r="I36" s="163">
        <f>'EQUINE 3'!G36</f>
        <v>9.75</v>
      </c>
      <c r="J36" s="163">
        <f>'CHIRURGIE 3'!G36</f>
        <v>18</v>
      </c>
      <c r="K36" s="163">
        <f>'LEGISLATION 2'!F36</f>
        <v>22</v>
      </c>
      <c r="L36" s="163">
        <f>'HIDAOA 3'!G36</f>
        <v>21</v>
      </c>
      <c r="M36" s="163">
        <f>'CLINIQUE 3'!N36</f>
        <v>0</v>
      </c>
      <c r="N36" s="148">
        <f t="shared" si="5"/>
        <v>108.25</v>
      </c>
      <c r="O36" s="148">
        <f t="shared" si="6"/>
        <v>3.8660714285714284</v>
      </c>
      <c r="P36" s="146" t="str">
        <f t="shared" si="7"/>
        <v>ajournee</v>
      </c>
      <c r="Q36" s="146" t="str">
        <f t="shared" si="8"/>
        <v>juin</v>
      </c>
      <c r="R36" s="146">
        <f t="shared" si="9"/>
        <v>1</v>
      </c>
      <c r="S36" s="146">
        <f t="shared" si="10"/>
        <v>1</v>
      </c>
      <c r="T36" s="146">
        <f t="shared" si="11"/>
        <v>1</v>
      </c>
      <c r="U36" s="146">
        <f t="shared" si="12"/>
        <v>1</v>
      </c>
      <c r="V36" s="146">
        <f t="shared" si="13"/>
        <v>0</v>
      </c>
      <c r="W36" s="146">
        <f t="shared" si="14"/>
        <v>1</v>
      </c>
      <c r="X36" s="146">
        <f t="shared" si="15"/>
        <v>0</v>
      </c>
      <c r="Y36" s="146">
        <f t="shared" si="16"/>
        <v>0</v>
      </c>
      <c r="Z36" s="146">
        <f t="shared" si="17"/>
        <v>0</v>
      </c>
      <c r="AA36" s="17">
        <f t="shared" si="18"/>
        <v>1</v>
      </c>
      <c r="AB36" s="91" t="str">
        <f>'REPRODUCTION 3'!M36</f>
        <v>Juin</v>
      </c>
      <c r="AC36" s="91" t="str">
        <f>'RUMINANTS 3'!M36</f>
        <v>Juin</v>
      </c>
      <c r="AD36" s="91" t="str">
        <f>'TOXICOLOGIE 2'!L36</f>
        <v>Juin</v>
      </c>
      <c r="AE36" s="91" t="str">
        <f>'INFECTIEUX 3'!M36</f>
        <v>Juin</v>
      </c>
      <c r="AF36" s="91" t="str">
        <f>'AVIARE 3'!M36</f>
        <v>Juin</v>
      </c>
      <c r="AG36" s="91" t="str">
        <f>'EQUINE 3'!M36</f>
        <v>Juin</v>
      </c>
      <c r="AH36" s="91" t="str">
        <f>'CHIRURGIE 3'!M36</f>
        <v>Juin</v>
      </c>
      <c r="AI36" s="91" t="str">
        <f>'LEGISLATION 2'!L36</f>
        <v>Juin</v>
      </c>
      <c r="AJ36" s="91" t="str">
        <f>'HIDAOA 3'!M36</f>
        <v>Juin</v>
      </c>
      <c r="AK36" s="91" t="str">
        <f>'CLINIQUE 3'!T36</f>
        <v>Juin</v>
      </c>
    </row>
    <row r="37" spans="1:37">
      <c r="A37" s="146">
        <v>30</v>
      </c>
      <c r="B37" s="113" t="s">
        <v>624</v>
      </c>
      <c r="C37" s="113" t="s">
        <v>2451</v>
      </c>
      <c r="D37" s="163">
        <f>'REPRODUCTION 3'!G37</f>
        <v>21</v>
      </c>
      <c r="E37" s="163">
        <f>'RUMINANTS 3'!G37</f>
        <v>18</v>
      </c>
      <c r="F37" s="163">
        <f>'TOXICOLOGIE 2'!F37</f>
        <v>0</v>
      </c>
      <c r="G37" s="163">
        <f>'INFECTIEUX 3'!G37</f>
        <v>6</v>
      </c>
      <c r="H37" s="163">
        <f>'AVIARE 3'!G37</f>
        <v>17.25</v>
      </c>
      <c r="I37" s="163">
        <f>'EQUINE 3'!G37</f>
        <v>13.5</v>
      </c>
      <c r="J37" s="163">
        <f>'CHIRURGIE 3'!G37</f>
        <v>18</v>
      </c>
      <c r="K37" s="163">
        <f>'LEGISLATION 2'!F37</f>
        <v>22</v>
      </c>
      <c r="L37" s="163">
        <f>'HIDAOA 3'!G37</f>
        <v>12</v>
      </c>
      <c r="M37" s="163">
        <f>'CLINIQUE 3'!N37</f>
        <v>0</v>
      </c>
      <c r="N37" s="148">
        <f t="shared" si="5"/>
        <v>127.75</v>
      </c>
      <c r="O37" s="148">
        <f t="shared" si="6"/>
        <v>4.5625</v>
      </c>
      <c r="P37" s="146" t="str">
        <f t="shared" si="7"/>
        <v>ajournee</v>
      </c>
      <c r="Q37" s="146" t="str">
        <f t="shared" si="8"/>
        <v>juin</v>
      </c>
      <c r="R37" s="146">
        <f t="shared" si="9"/>
        <v>0</v>
      </c>
      <c r="S37" s="146">
        <f t="shared" si="10"/>
        <v>0</v>
      </c>
      <c r="T37" s="146">
        <f t="shared" si="11"/>
        <v>1</v>
      </c>
      <c r="U37" s="146">
        <f t="shared" si="12"/>
        <v>1</v>
      </c>
      <c r="V37" s="146">
        <f t="shared" si="13"/>
        <v>0</v>
      </c>
      <c r="W37" s="146">
        <f t="shared" si="14"/>
        <v>1</v>
      </c>
      <c r="X37" s="146">
        <f t="shared" si="15"/>
        <v>0</v>
      </c>
      <c r="Y37" s="146">
        <f t="shared" si="16"/>
        <v>0</v>
      </c>
      <c r="Z37" s="146">
        <f t="shared" si="17"/>
        <v>1</v>
      </c>
      <c r="AA37" s="17">
        <f t="shared" si="18"/>
        <v>1</v>
      </c>
      <c r="AB37" s="91" t="str">
        <f>'REPRODUCTION 3'!M37</f>
        <v>Juin</v>
      </c>
      <c r="AC37" s="91" t="str">
        <f>'RUMINANTS 3'!M37</f>
        <v>Juin</v>
      </c>
      <c r="AD37" s="91" t="str">
        <f>'TOXICOLOGIE 2'!L37</f>
        <v>Juin</v>
      </c>
      <c r="AE37" s="91" t="str">
        <f>'INFECTIEUX 3'!M37</f>
        <v>Juin</v>
      </c>
      <c r="AF37" s="91" t="str">
        <f>'AVIARE 3'!M37</f>
        <v>Juin</v>
      </c>
      <c r="AG37" s="91" t="str">
        <f>'EQUINE 3'!M37</f>
        <v>Juin</v>
      </c>
      <c r="AH37" s="91" t="str">
        <f>'CHIRURGIE 3'!M37</f>
        <v>Juin</v>
      </c>
      <c r="AI37" s="91" t="str">
        <f>'LEGISLATION 2'!L37</f>
        <v>Juin</v>
      </c>
      <c r="AJ37" s="91" t="str">
        <f>'HIDAOA 3'!M37</f>
        <v>Juin</v>
      </c>
      <c r="AK37" s="91" t="str">
        <f>'CLINIQUE 3'!T37</f>
        <v>Juin</v>
      </c>
    </row>
    <row r="38" spans="1:37">
      <c r="A38" s="146">
        <v>31</v>
      </c>
      <c r="B38" s="113" t="s">
        <v>2452</v>
      </c>
      <c r="C38" s="113" t="s">
        <v>2453</v>
      </c>
      <c r="D38" s="163">
        <f>'REPRODUCTION 3'!G38</f>
        <v>24</v>
      </c>
      <c r="E38" s="163">
        <f>'RUMINANTS 3'!G38</f>
        <v>8.25</v>
      </c>
      <c r="F38" s="163">
        <f>'TOXICOLOGIE 2'!F38</f>
        <v>0</v>
      </c>
      <c r="G38" s="163">
        <f>'INFECTIEUX 3'!G38</f>
        <v>9</v>
      </c>
      <c r="H38" s="163">
        <f>'AVIARE 3'!G38</f>
        <v>15</v>
      </c>
      <c r="I38" s="163">
        <f>'EQUINE 3'!G38</f>
        <v>17.25</v>
      </c>
      <c r="J38" s="163">
        <f>'CHIRURGIE 3'!G38</f>
        <v>22.5</v>
      </c>
      <c r="K38" s="163">
        <f>'LEGISLATION 2'!F38</f>
        <v>14</v>
      </c>
      <c r="L38" s="163">
        <f>'HIDAOA 3'!G38</f>
        <v>18</v>
      </c>
      <c r="M38" s="163">
        <f>'CLINIQUE 3'!N38</f>
        <v>0</v>
      </c>
      <c r="N38" s="148">
        <f t="shared" si="5"/>
        <v>128</v>
      </c>
      <c r="O38" s="148">
        <f t="shared" si="6"/>
        <v>4.5714285714285712</v>
      </c>
      <c r="P38" s="146" t="str">
        <f t="shared" si="7"/>
        <v>ajournee</v>
      </c>
      <c r="Q38" s="146" t="str">
        <f t="shared" si="8"/>
        <v>juin</v>
      </c>
      <c r="R38" s="146">
        <f t="shared" si="9"/>
        <v>0</v>
      </c>
      <c r="S38" s="146">
        <f t="shared" si="10"/>
        <v>1</v>
      </c>
      <c r="T38" s="146">
        <f t="shared" si="11"/>
        <v>1</v>
      </c>
      <c r="U38" s="146">
        <f t="shared" si="12"/>
        <v>1</v>
      </c>
      <c r="V38" s="146">
        <f t="shared" si="13"/>
        <v>0</v>
      </c>
      <c r="W38" s="146">
        <f t="shared" si="14"/>
        <v>0</v>
      </c>
      <c r="X38" s="146">
        <f t="shared" si="15"/>
        <v>0</v>
      </c>
      <c r="Y38" s="146">
        <f t="shared" si="16"/>
        <v>0</v>
      </c>
      <c r="Z38" s="146">
        <f t="shared" si="17"/>
        <v>0</v>
      </c>
      <c r="AA38" s="17">
        <f t="shared" si="18"/>
        <v>1</v>
      </c>
      <c r="AB38" s="91" t="str">
        <f>'REPRODUCTION 3'!M38</f>
        <v>Juin</v>
      </c>
      <c r="AC38" s="91" t="str">
        <f>'RUMINANTS 3'!M38</f>
        <v>Juin</v>
      </c>
      <c r="AD38" s="91" t="str">
        <f>'TOXICOLOGIE 2'!L38</f>
        <v>Juin</v>
      </c>
      <c r="AE38" s="91" t="str">
        <f>'INFECTIEUX 3'!M38</f>
        <v>Juin</v>
      </c>
      <c r="AF38" s="91" t="str">
        <f>'AVIARE 3'!M38</f>
        <v>Juin</v>
      </c>
      <c r="AG38" s="91" t="str">
        <f>'EQUINE 3'!M38</f>
        <v>Juin</v>
      </c>
      <c r="AH38" s="91" t="str">
        <f>'CHIRURGIE 3'!M38</f>
        <v>Juin</v>
      </c>
      <c r="AI38" s="91" t="str">
        <f>'LEGISLATION 2'!L38</f>
        <v>Juin</v>
      </c>
      <c r="AJ38" s="91" t="str">
        <f>'HIDAOA 3'!M38</f>
        <v>Juin</v>
      </c>
      <c r="AK38" s="91" t="str">
        <f>'CLINIQUE 3'!T38</f>
        <v>Juin</v>
      </c>
    </row>
    <row r="39" spans="1:37">
      <c r="A39" s="146">
        <v>32</v>
      </c>
      <c r="B39" s="113" t="s">
        <v>2452</v>
      </c>
      <c r="C39" s="113" t="s">
        <v>2454</v>
      </c>
      <c r="D39" s="163">
        <f>'REPRODUCTION 3'!G39</f>
        <v>18.75</v>
      </c>
      <c r="E39" s="163">
        <f>'RUMINANTS 3'!G39</f>
        <v>5.25</v>
      </c>
      <c r="F39" s="163">
        <f>'TOXICOLOGIE 2'!F39</f>
        <v>0</v>
      </c>
      <c r="G39" s="163">
        <f>'INFECTIEUX 3'!G39</f>
        <v>8.25</v>
      </c>
      <c r="H39" s="163">
        <f>'AVIARE 3'!G39</f>
        <v>20.25</v>
      </c>
      <c r="I39" s="163">
        <f>'EQUINE 3'!G39</f>
        <v>16.875</v>
      </c>
      <c r="J39" s="163">
        <f>'CHIRURGIE 3'!G39</f>
        <v>22.5</v>
      </c>
      <c r="K39" s="163">
        <f>'LEGISLATION 2'!F39</f>
        <v>18</v>
      </c>
      <c r="L39" s="163">
        <f>'HIDAOA 3'!G39</f>
        <v>12</v>
      </c>
      <c r="M39" s="163">
        <f>'CLINIQUE 3'!N39</f>
        <v>0</v>
      </c>
      <c r="N39" s="148">
        <f t="shared" si="5"/>
        <v>121.875</v>
      </c>
      <c r="O39" s="148">
        <f t="shared" si="6"/>
        <v>4.3526785714285712</v>
      </c>
      <c r="P39" s="146" t="str">
        <f t="shared" si="7"/>
        <v>ajournee</v>
      </c>
      <c r="Q39" s="146" t="str">
        <f t="shared" si="8"/>
        <v>juin</v>
      </c>
      <c r="R39" s="146">
        <f t="shared" si="9"/>
        <v>0</v>
      </c>
      <c r="S39" s="146">
        <f t="shared" si="10"/>
        <v>1</v>
      </c>
      <c r="T39" s="146">
        <f t="shared" si="11"/>
        <v>1</v>
      </c>
      <c r="U39" s="146">
        <f t="shared" si="12"/>
        <v>1</v>
      </c>
      <c r="V39" s="146">
        <f t="shared" si="13"/>
        <v>0</v>
      </c>
      <c r="W39" s="146">
        <f t="shared" si="14"/>
        <v>0</v>
      </c>
      <c r="X39" s="146">
        <f t="shared" si="15"/>
        <v>0</v>
      </c>
      <c r="Y39" s="146">
        <f t="shared" si="16"/>
        <v>0</v>
      </c>
      <c r="Z39" s="146">
        <f t="shared" si="17"/>
        <v>1</v>
      </c>
      <c r="AA39" s="17">
        <f t="shared" si="18"/>
        <v>1</v>
      </c>
      <c r="AB39" s="91" t="str">
        <f>'REPRODUCTION 3'!M39</f>
        <v>Juin</v>
      </c>
      <c r="AC39" s="91" t="str">
        <f>'RUMINANTS 3'!M39</f>
        <v>Juin</v>
      </c>
      <c r="AD39" s="91" t="str">
        <f>'TOXICOLOGIE 2'!L39</f>
        <v>Juin</v>
      </c>
      <c r="AE39" s="91" t="str">
        <f>'INFECTIEUX 3'!M39</f>
        <v>Juin</v>
      </c>
      <c r="AF39" s="91" t="str">
        <f>'AVIARE 3'!M39</f>
        <v>Juin</v>
      </c>
      <c r="AG39" s="91" t="str">
        <f>'EQUINE 3'!M39</f>
        <v>Juin</v>
      </c>
      <c r="AH39" s="91" t="str">
        <f>'CHIRURGIE 3'!M39</f>
        <v>Juin</v>
      </c>
      <c r="AI39" s="91" t="str">
        <f>'LEGISLATION 2'!L39</f>
        <v>Juin</v>
      </c>
      <c r="AJ39" s="91" t="str">
        <f>'HIDAOA 3'!M39</f>
        <v>Juin</v>
      </c>
      <c r="AK39" s="91" t="str">
        <f>'CLINIQUE 3'!T39</f>
        <v>Juin</v>
      </c>
    </row>
    <row r="40" spans="1:37">
      <c r="A40" s="146">
        <v>33</v>
      </c>
      <c r="B40" s="113" t="s">
        <v>645</v>
      </c>
      <c r="C40" s="113" t="s">
        <v>2455</v>
      </c>
      <c r="D40" s="163">
        <f>'REPRODUCTION 3'!G40</f>
        <v>10.5</v>
      </c>
      <c r="E40" s="163">
        <f>'RUMINANTS 3'!G40</f>
        <v>7.5</v>
      </c>
      <c r="F40" s="163">
        <f>'TOXICOLOGIE 2'!F40</f>
        <v>0</v>
      </c>
      <c r="G40" s="163">
        <f>'INFECTIEUX 3'!G40</f>
        <v>2.25</v>
      </c>
      <c r="H40" s="163">
        <f>'AVIARE 3'!G40</f>
        <v>14.25</v>
      </c>
      <c r="I40" s="163">
        <f>'EQUINE 3'!G40</f>
        <v>11.25</v>
      </c>
      <c r="J40" s="163">
        <f>'CHIRURGIE 3'!G40</f>
        <v>22.5</v>
      </c>
      <c r="K40" s="163">
        <f>'LEGISLATION 2'!F40</f>
        <v>38</v>
      </c>
      <c r="L40" s="163">
        <f>'HIDAOA 3'!G40</f>
        <v>23.25</v>
      </c>
      <c r="M40" s="163">
        <f>'CLINIQUE 3'!N40</f>
        <v>0</v>
      </c>
      <c r="N40" s="148">
        <f t="shared" si="5"/>
        <v>129.5</v>
      </c>
      <c r="O40" s="148">
        <f t="shared" si="6"/>
        <v>4.625</v>
      </c>
      <c r="P40" s="146" t="str">
        <f t="shared" si="7"/>
        <v>ajournee</v>
      </c>
      <c r="Q40" s="146" t="str">
        <f t="shared" si="8"/>
        <v>juin</v>
      </c>
      <c r="R40" s="146">
        <f t="shared" si="9"/>
        <v>1</v>
      </c>
      <c r="S40" s="146">
        <f t="shared" si="10"/>
        <v>1</v>
      </c>
      <c r="T40" s="146">
        <f t="shared" si="11"/>
        <v>1</v>
      </c>
      <c r="U40" s="146">
        <f t="shared" si="12"/>
        <v>1</v>
      </c>
      <c r="V40" s="146">
        <f t="shared" si="13"/>
        <v>1</v>
      </c>
      <c r="W40" s="146">
        <f t="shared" si="14"/>
        <v>1</v>
      </c>
      <c r="X40" s="146">
        <f t="shared" si="15"/>
        <v>0</v>
      </c>
      <c r="Y40" s="146">
        <f t="shared" si="16"/>
        <v>0</v>
      </c>
      <c r="Z40" s="146">
        <f t="shared" si="17"/>
        <v>0</v>
      </c>
      <c r="AA40" s="17">
        <f t="shared" si="18"/>
        <v>1</v>
      </c>
      <c r="AB40" s="91" t="str">
        <f>'REPRODUCTION 3'!M40</f>
        <v>Juin</v>
      </c>
      <c r="AC40" s="91" t="str">
        <f>'RUMINANTS 3'!M40</f>
        <v>Juin</v>
      </c>
      <c r="AD40" s="91" t="str">
        <f>'TOXICOLOGIE 2'!L40</f>
        <v>Juin</v>
      </c>
      <c r="AE40" s="91" t="str">
        <f>'INFECTIEUX 3'!M40</f>
        <v>Juin</v>
      </c>
      <c r="AF40" s="91" t="str">
        <f>'AVIARE 3'!M40</f>
        <v>Juin</v>
      </c>
      <c r="AG40" s="91" t="str">
        <f>'EQUINE 3'!M40</f>
        <v>Juin</v>
      </c>
      <c r="AH40" s="91" t="str">
        <f>'CHIRURGIE 3'!M40</f>
        <v>Juin</v>
      </c>
      <c r="AI40" s="91" t="str">
        <f>'LEGISLATION 2'!L40</f>
        <v>Juin</v>
      </c>
      <c r="AJ40" s="91" t="str">
        <f>'HIDAOA 3'!M40</f>
        <v>Juin</v>
      </c>
      <c r="AK40" s="91" t="str">
        <f>'CLINIQUE 3'!T40</f>
        <v>Juin</v>
      </c>
    </row>
    <row r="41" spans="1:37">
      <c r="A41" s="146">
        <v>34</v>
      </c>
      <c r="B41" s="113" t="s">
        <v>2456</v>
      </c>
      <c r="C41" s="113" t="s">
        <v>119</v>
      </c>
      <c r="D41" s="163">
        <f>'REPRODUCTION 3'!G41</f>
        <v>12</v>
      </c>
      <c r="E41" s="163">
        <f>'RUMINANTS 3'!G41</f>
        <v>7.5</v>
      </c>
      <c r="F41" s="163">
        <f>'TOXICOLOGIE 2'!F41</f>
        <v>0</v>
      </c>
      <c r="G41" s="163">
        <f>'INFECTIEUX 3'!G41</f>
        <v>7.5</v>
      </c>
      <c r="H41" s="163">
        <f>'AVIARE 3'!G41</f>
        <v>18.75</v>
      </c>
      <c r="I41" s="163">
        <f>'EQUINE 3'!G41</f>
        <v>12</v>
      </c>
      <c r="J41" s="163">
        <f>'CHIRURGIE 3'!G41</f>
        <v>18</v>
      </c>
      <c r="K41" s="163">
        <f>'LEGISLATION 2'!F41</f>
        <v>28</v>
      </c>
      <c r="L41" s="163">
        <f>'HIDAOA 3'!G41</f>
        <v>21.75</v>
      </c>
      <c r="M41" s="163">
        <f>'CLINIQUE 3'!N41</f>
        <v>0</v>
      </c>
      <c r="N41" s="148">
        <f t="shared" si="5"/>
        <v>125.5</v>
      </c>
      <c r="O41" s="148">
        <f t="shared" si="6"/>
        <v>4.4821428571428568</v>
      </c>
      <c r="P41" s="146" t="str">
        <f t="shared" si="7"/>
        <v>ajournee</v>
      </c>
      <c r="Q41" s="146" t="str">
        <f t="shared" si="8"/>
        <v>juin</v>
      </c>
      <c r="R41" s="146">
        <f t="shared" si="9"/>
        <v>1</v>
      </c>
      <c r="S41" s="146">
        <f t="shared" si="10"/>
        <v>1</v>
      </c>
      <c r="T41" s="146">
        <f t="shared" si="11"/>
        <v>1</v>
      </c>
      <c r="U41" s="146">
        <f t="shared" si="12"/>
        <v>1</v>
      </c>
      <c r="V41" s="146">
        <f t="shared" si="13"/>
        <v>0</v>
      </c>
      <c r="W41" s="146">
        <f t="shared" si="14"/>
        <v>1</v>
      </c>
      <c r="X41" s="146">
        <f t="shared" si="15"/>
        <v>0</v>
      </c>
      <c r="Y41" s="146">
        <f t="shared" si="16"/>
        <v>0</v>
      </c>
      <c r="Z41" s="146">
        <f t="shared" si="17"/>
        <v>0</v>
      </c>
      <c r="AA41" s="17">
        <f t="shared" si="18"/>
        <v>1</v>
      </c>
      <c r="AB41" s="91" t="str">
        <f>'REPRODUCTION 3'!M41</f>
        <v>Juin</v>
      </c>
      <c r="AC41" s="91" t="str">
        <f>'RUMINANTS 3'!M41</f>
        <v>Juin</v>
      </c>
      <c r="AD41" s="91" t="str">
        <f>'TOXICOLOGIE 2'!L41</f>
        <v>Juin</v>
      </c>
      <c r="AE41" s="91" t="str">
        <f>'INFECTIEUX 3'!M41</f>
        <v>Juin</v>
      </c>
      <c r="AF41" s="91" t="str">
        <f>'AVIARE 3'!M41</f>
        <v>Juin</v>
      </c>
      <c r="AG41" s="91" t="str">
        <f>'EQUINE 3'!M41</f>
        <v>Juin</v>
      </c>
      <c r="AH41" s="91" t="str">
        <f>'CHIRURGIE 3'!M41</f>
        <v>Juin</v>
      </c>
      <c r="AI41" s="91" t="str">
        <f>'LEGISLATION 2'!L41</f>
        <v>Juin</v>
      </c>
      <c r="AJ41" s="91" t="str">
        <f>'HIDAOA 3'!M41</f>
        <v>Juin</v>
      </c>
      <c r="AK41" s="91" t="str">
        <f>'CLINIQUE 3'!T41</f>
        <v>Juin</v>
      </c>
    </row>
    <row r="42" spans="1:37">
      <c r="A42" s="146">
        <v>35</v>
      </c>
      <c r="B42" s="113" t="s">
        <v>2457</v>
      </c>
      <c r="C42" s="113" t="s">
        <v>2458</v>
      </c>
      <c r="D42" s="163">
        <f>'REPRODUCTION 3'!G42</f>
        <v>25.5</v>
      </c>
      <c r="E42" s="163">
        <f>'RUMINANTS 3'!G42</f>
        <v>15</v>
      </c>
      <c r="F42" s="163">
        <f>'TOXICOLOGIE 2'!F42</f>
        <v>0</v>
      </c>
      <c r="G42" s="163">
        <f>'INFECTIEUX 3'!G42</f>
        <v>15</v>
      </c>
      <c r="H42" s="163">
        <f>'AVIARE 3'!G42</f>
        <v>13.5</v>
      </c>
      <c r="I42" s="163">
        <f>'EQUINE 3'!G42</f>
        <v>16.5</v>
      </c>
      <c r="J42" s="163">
        <f>'CHIRURGIE 3'!G42</f>
        <v>22.5</v>
      </c>
      <c r="K42" s="163">
        <f>'LEGISLATION 2'!F42</f>
        <v>26</v>
      </c>
      <c r="L42" s="163">
        <f>'HIDAOA 3'!G42</f>
        <v>27</v>
      </c>
      <c r="M42" s="163">
        <f>'CLINIQUE 3'!N42</f>
        <v>0</v>
      </c>
      <c r="N42" s="148">
        <f t="shared" si="5"/>
        <v>161</v>
      </c>
      <c r="O42" s="148">
        <f t="shared" si="6"/>
        <v>5.75</v>
      </c>
      <c r="P42" s="146" t="str">
        <f t="shared" si="7"/>
        <v>ajournee</v>
      </c>
      <c r="Q42" s="146" t="str">
        <f t="shared" si="8"/>
        <v>juin</v>
      </c>
      <c r="R42" s="146">
        <f t="shared" si="9"/>
        <v>0</v>
      </c>
      <c r="S42" s="146">
        <f t="shared" si="10"/>
        <v>0</v>
      </c>
      <c r="T42" s="146">
        <f t="shared" si="11"/>
        <v>1</v>
      </c>
      <c r="U42" s="146">
        <f t="shared" si="12"/>
        <v>0</v>
      </c>
      <c r="V42" s="146">
        <f t="shared" si="13"/>
        <v>1</v>
      </c>
      <c r="W42" s="146">
        <f t="shared" si="14"/>
        <v>0</v>
      </c>
      <c r="X42" s="146">
        <f t="shared" si="15"/>
        <v>0</v>
      </c>
      <c r="Y42" s="146">
        <f t="shared" si="16"/>
        <v>0</v>
      </c>
      <c r="Z42" s="146">
        <f t="shared" si="17"/>
        <v>0</v>
      </c>
      <c r="AA42" s="17">
        <f t="shared" si="18"/>
        <v>1</v>
      </c>
      <c r="AB42" s="91" t="str">
        <f>'REPRODUCTION 3'!M42</f>
        <v>Juin</v>
      </c>
      <c r="AC42" s="91" t="str">
        <f>'RUMINANTS 3'!M42</f>
        <v>Juin</v>
      </c>
      <c r="AD42" s="91" t="str">
        <f>'TOXICOLOGIE 2'!L42</f>
        <v>Juin</v>
      </c>
      <c r="AE42" s="91" t="str">
        <f>'INFECTIEUX 3'!M42</f>
        <v>Juin</v>
      </c>
      <c r="AF42" s="91" t="str">
        <f>'AVIARE 3'!M42</f>
        <v>Juin</v>
      </c>
      <c r="AG42" s="91" t="str">
        <f>'EQUINE 3'!M42</f>
        <v>Juin</v>
      </c>
      <c r="AH42" s="91" t="str">
        <f>'CHIRURGIE 3'!M42</f>
        <v>Juin</v>
      </c>
      <c r="AI42" s="91" t="str">
        <f>'LEGISLATION 2'!L42</f>
        <v>Juin</v>
      </c>
      <c r="AJ42" s="91" t="str">
        <f>'HIDAOA 3'!M42</f>
        <v>Juin</v>
      </c>
      <c r="AK42" s="91" t="str">
        <f>'CLINIQUE 3'!T42</f>
        <v>Juin</v>
      </c>
    </row>
    <row r="43" spans="1:37">
      <c r="A43" s="146">
        <v>36</v>
      </c>
      <c r="B43" s="113" t="s">
        <v>659</v>
      </c>
      <c r="C43" s="113" t="s">
        <v>2459</v>
      </c>
      <c r="D43" s="163">
        <f>'REPRODUCTION 3'!G43</f>
        <v>16.5</v>
      </c>
      <c r="E43" s="163">
        <f>'RUMINANTS 3'!G43</f>
        <v>6</v>
      </c>
      <c r="F43" s="163">
        <f>'TOXICOLOGIE 2'!F43</f>
        <v>0</v>
      </c>
      <c r="G43" s="163">
        <f>'INFECTIEUX 3'!G43</f>
        <v>13.5</v>
      </c>
      <c r="H43" s="163">
        <f>'AVIARE 3'!G43</f>
        <v>16.5</v>
      </c>
      <c r="I43" s="163">
        <f>'EQUINE 3'!G43</f>
        <v>11.25</v>
      </c>
      <c r="J43" s="163">
        <f>'CHIRURGIE 3'!G43</f>
        <v>19.5</v>
      </c>
      <c r="K43" s="163">
        <f>'LEGISLATION 2'!F43</f>
        <v>26</v>
      </c>
      <c r="L43" s="163">
        <f>'HIDAOA 3'!G43</f>
        <v>15</v>
      </c>
      <c r="M43" s="163">
        <f>'CLINIQUE 3'!N43</f>
        <v>0</v>
      </c>
      <c r="N43" s="148">
        <f t="shared" si="5"/>
        <v>124.25</v>
      </c>
      <c r="O43" s="148">
        <f t="shared" si="6"/>
        <v>4.4375</v>
      </c>
      <c r="P43" s="146" t="str">
        <f t="shared" si="7"/>
        <v>ajournee</v>
      </c>
      <c r="Q43" s="146" t="str">
        <f t="shared" si="8"/>
        <v>juin</v>
      </c>
      <c r="R43" s="146">
        <f t="shared" si="9"/>
        <v>0</v>
      </c>
      <c r="S43" s="146">
        <f t="shared" si="10"/>
        <v>1</v>
      </c>
      <c r="T43" s="146">
        <f t="shared" si="11"/>
        <v>1</v>
      </c>
      <c r="U43" s="146">
        <f t="shared" si="12"/>
        <v>1</v>
      </c>
      <c r="V43" s="146">
        <f t="shared" si="13"/>
        <v>0</v>
      </c>
      <c r="W43" s="146">
        <f t="shared" si="14"/>
        <v>1</v>
      </c>
      <c r="X43" s="146">
        <f t="shared" si="15"/>
        <v>0</v>
      </c>
      <c r="Y43" s="146">
        <f t="shared" si="16"/>
        <v>0</v>
      </c>
      <c r="Z43" s="146">
        <f t="shared" si="17"/>
        <v>0</v>
      </c>
      <c r="AA43" s="17">
        <f t="shared" si="18"/>
        <v>1</v>
      </c>
      <c r="AB43" s="91" t="str">
        <f>'REPRODUCTION 3'!M43</f>
        <v>Juin</v>
      </c>
      <c r="AC43" s="91" t="str">
        <f>'RUMINANTS 3'!M43</f>
        <v>Juin</v>
      </c>
      <c r="AD43" s="91" t="str">
        <f>'TOXICOLOGIE 2'!L43</f>
        <v>Juin</v>
      </c>
      <c r="AE43" s="91" t="str">
        <f>'INFECTIEUX 3'!M43</f>
        <v>Juin</v>
      </c>
      <c r="AF43" s="91" t="str">
        <f>'AVIARE 3'!M43</f>
        <v>Juin</v>
      </c>
      <c r="AG43" s="91" t="str">
        <f>'EQUINE 3'!M43</f>
        <v>Juin</v>
      </c>
      <c r="AH43" s="91" t="str">
        <f>'CHIRURGIE 3'!M43</f>
        <v>Juin</v>
      </c>
      <c r="AI43" s="91" t="str">
        <f>'LEGISLATION 2'!L43</f>
        <v>Juin</v>
      </c>
      <c r="AJ43" s="91" t="str">
        <f>'HIDAOA 3'!M43</f>
        <v>Juin</v>
      </c>
      <c r="AK43" s="91" t="str">
        <f>'CLINIQUE 3'!T43</f>
        <v>Juin</v>
      </c>
    </row>
    <row r="44" spans="1:37">
      <c r="A44" s="146">
        <v>37</v>
      </c>
      <c r="B44" s="113" t="s">
        <v>664</v>
      </c>
      <c r="C44" s="113" t="s">
        <v>2460</v>
      </c>
      <c r="D44" s="163">
        <f>'REPRODUCTION 3'!G44</f>
        <v>17.25</v>
      </c>
      <c r="E44" s="163">
        <f>'RUMINANTS 3'!G44</f>
        <v>7.5</v>
      </c>
      <c r="F44" s="163">
        <f>'TOXICOLOGIE 2'!F44</f>
        <v>0</v>
      </c>
      <c r="G44" s="163">
        <f>'INFECTIEUX 3'!G44</f>
        <v>2.25</v>
      </c>
      <c r="H44" s="163">
        <f>'AVIARE 3'!G44</f>
        <v>13.5</v>
      </c>
      <c r="I44" s="163">
        <f>'EQUINE 3'!G44</f>
        <v>9</v>
      </c>
      <c r="J44" s="163">
        <f>'CHIRURGIE 3'!G44</f>
        <v>19.5</v>
      </c>
      <c r="K44" s="163">
        <f>'LEGISLATION 2'!F44</f>
        <v>10</v>
      </c>
      <c r="L44" s="163">
        <f>'HIDAOA 3'!G44</f>
        <v>9</v>
      </c>
      <c r="M44" s="163">
        <f>'CLINIQUE 3'!N44</f>
        <v>0</v>
      </c>
      <c r="N44" s="148">
        <f t="shared" si="5"/>
        <v>88</v>
      </c>
      <c r="O44" s="148">
        <f t="shared" si="6"/>
        <v>3.1428571428571428</v>
      </c>
      <c r="P44" s="146" t="str">
        <f t="shared" si="7"/>
        <v>ajournee</v>
      </c>
      <c r="Q44" s="146" t="str">
        <f t="shared" si="8"/>
        <v>juin</v>
      </c>
      <c r="R44" s="146">
        <f t="shared" si="9"/>
        <v>0</v>
      </c>
      <c r="S44" s="146">
        <f t="shared" si="10"/>
        <v>1</v>
      </c>
      <c r="T44" s="146">
        <f t="shared" si="11"/>
        <v>1</v>
      </c>
      <c r="U44" s="146">
        <f t="shared" si="12"/>
        <v>1</v>
      </c>
      <c r="V44" s="146">
        <f t="shared" si="13"/>
        <v>1</v>
      </c>
      <c r="W44" s="146">
        <f t="shared" si="14"/>
        <v>1</v>
      </c>
      <c r="X44" s="146">
        <f t="shared" si="15"/>
        <v>0</v>
      </c>
      <c r="Y44" s="146">
        <f t="shared" si="16"/>
        <v>0</v>
      </c>
      <c r="Z44" s="146">
        <f t="shared" si="17"/>
        <v>1</v>
      </c>
      <c r="AA44" s="17">
        <f t="shared" si="18"/>
        <v>1</v>
      </c>
      <c r="AB44" s="91" t="str">
        <f>'REPRODUCTION 3'!M44</f>
        <v>Juin</v>
      </c>
      <c r="AC44" s="91" t="str">
        <f>'RUMINANTS 3'!M44</f>
        <v>Juin</v>
      </c>
      <c r="AD44" s="91" t="str">
        <f>'TOXICOLOGIE 2'!L44</f>
        <v>Juin</v>
      </c>
      <c r="AE44" s="91" t="str">
        <f>'INFECTIEUX 3'!M44</f>
        <v>Juin</v>
      </c>
      <c r="AF44" s="91" t="str">
        <f>'AVIARE 3'!M44</f>
        <v>Juin</v>
      </c>
      <c r="AG44" s="91" t="str">
        <f>'EQUINE 3'!M44</f>
        <v>Juin</v>
      </c>
      <c r="AH44" s="91" t="str">
        <f>'CHIRURGIE 3'!M44</f>
        <v>Juin</v>
      </c>
      <c r="AI44" s="91" t="str">
        <f>'LEGISLATION 2'!L44</f>
        <v>Juin</v>
      </c>
      <c r="AJ44" s="91" t="str">
        <f>'HIDAOA 3'!M44</f>
        <v>Juin</v>
      </c>
      <c r="AK44" s="91" t="str">
        <f>'CLINIQUE 3'!T44</f>
        <v>Juin</v>
      </c>
    </row>
    <row r="45" spans="1:37">
      <c r="A45" s="146">
        <v>38</v>
      </c>
      <c r="B45" s="113" t="s">
        <v>2461</v>
      </c>
      <c r="C45" s="113" t="s">
        <v>2451</v>
      </c>
      <c r="D45" s="163">
        <f>'REPRODUCTION 3'!G45</f>
        <v>11.25</v>
      </c>
      <c r="E45" s="163">
        <f>'RUMINANTS 3'!G45</f>
        <v>6</v>
      </c>
      <c r="F45" s="163">
        <f>'TOXICOLOGIE 2'!F45</f>
        <v>0</v>
      </c>
      <c r="G45" s="163">
        <f>'INFECTIEUX 3'!G45</f>
        <v>2.25</v>
      </c>
      <c r="H45" s="163">
        <f>'AVIARE 3'!G45</f>
        <v>14.25</v>
      </c>
      <c r="I45" s="163">
        <f>'EQUINE 3'!G45</f>
        <v>9</v>
      </c>
      <c r="J45" s="163">
        <f>'CHIRURGIE 3'!G45</f>
        <v>21</v>
      </c>
      <c r="K45" s="163">
        <f>'LEGISLATION 2'!F45</f>
        <v>10</v>
      </c>
      <c r="L45" s="163">
        <f>'HIDAOA 3'!G45</f>
        <v>15.75</v>
      </c>
      <c r="M45" s="163">
        <f>'CLINIQUE 3'!N45</f>
        <v>0</v>
      </c>
      <c r="N45" s="148">
        <f t="shared" si="5"/>
        <v>89.5</v>
      </c>
      <c r="O45" s="148">
        <f t="shared" si="6"/>
        <v>3.1964285714285716</v>
      </c>
      <c r="P45" s="146" t="str">
        <f t="shared" si="7"/>
        <v>ajournee</v>
      </c>
      <c r="Q45" s="146" t="str">
        <f t="shared" si="8"/>
        <v>juin</v>
      </c>
      <c r="R45" s="146">
        <f t="shared" si="9"/>
        <v>1</v>
      </c>
      <c r="S45" s="146">
        <f t="shared" si="10"/>
        <v>1</v>
      </c>
      <c r="T45" s="146">
        <f t="shared" si="11"/>
        <v>1</v>
      </c>
      <c r="U45" s="146">
        <f t="shared" si="12"/>
        <v>1</v>
      </c>
      <c r="V45" s="146">
        <f t="shared" si="13"/>
        <v>1</v>
      </c>
      <c r="W45" s="146">
        <f t="shared" si="14"/>
        <v>1</v>
      </c>
      <c r="X45" s="146">
        <f t="shared" si="15"/>
        <v>0</v>
      </c>
      <c r="Y45" s="146">
        <f t="shared" si="16"/>
        <v>0</v>
      </c>
      <c r="Z45" s="146">
        <f t="shared" si="17"/>
        <v>0</v>
      </c>
      <c r="AA45" s="17">
        <f t="shared" si="18"/>
        <v>1</v>
      </c>
      <c r="AB45" s="91" t="str">
        <f>'REPRODUCTION 3'!M45</f>
        <v>Juin</v>
      </c>
      <c r="AC45" s="91" t="str">
        <f>'RUMINANTS 3'!M45</f>
        <v>Juin</v>
      </c>
      <c r="AD45" s="91" t="str">
        <f>'TOXICOLOGIE 2'!L45</f>
        <v>Juin</v>
      </c>
      <c r="AE45" s="91" t="str">
        <f>'INFECTIEUX 3'!M45</f>
        <v>Juin</v>
      </c>
      <c r="AF45" s="91" t="str">
        <f>'AVIARE 3'!M45</f>
        <v>Juin</v>
      </c>
      <c r="AG45" s="91" t="str">
        <f>'EQUINE 3'!M45</f>
        <v>Juin</v>
      </c>
      <c r="AH45" s="91" t="str">
        <f>'CHIRURGIE 3'!M45</f>
        <v>Juin</v>
      </c>
      <c r="AI45" s="91" t="str">
        <f>'LEGISLATION 2'!L45</f>
        <v>Juin</v>
      </c>
      <c r="AJ45" s="91" t="str">
        <f>'HIDAOA 3'!M45</f>
        <v>Juin</v>
      </c>
      <c r="AK45" s="91" t="str">
        <f>'CLINIQUE 3'!T45</f>
        <v>Juin</v>
      </c>
    </row>
    <row r="46" spans="1:37">
      <c r="A46" s="146">
        <v>39</v>
      </c>
      <c r="B46" s="113" t="s">
        <v>673</v>
      </c>
      <c r="C46" s="113" t="s">
        <v>2462</v>
      </c>
      <c r="D46" s="163">
        <f>'REPRODUCTION 3'!G46</f>
        <v>9.75</v>
      </c>
      <c r="E46" s="163">
        <f>'RUMINANTS 3'!G46</f>
        <v>5.25</v>
      </c>
      <c r="F46" s="163">
        <f>'TOXICOLOGIE 2'!F46</f>
        <v>0</v>
      </c>
      <c r="G46" s="163">
        <f>'INFECTIEUX 3'!G46</f>
        <v>1.125</v>
      </c>
      <c r="H46" s="163">
        <f>'AVIARE 3'!G46</f>
        <v>15.75</v>
      </c>
      <c r="I46" s="163">
        <f>'EQUINE 3'!G46</f>
        <v>0.75</v>
      </c>
      <c r="J46" s="163">
        <f>'CHIRURGIE 3'!G46</f>
        <v>4.5</v>
      </c>
      <c r="K46" s="163">
        <f>'LEGISLATION 2'!F46</f>
        <v>12</v>
      </c>
      <c r="L46" s="163">
        <f>'HIDAOA 3'!G46</f>
        <v>7.5</v>
      </c>
      <c r="M46" s="163">
        <f>'CLINIQUE 3'!N46</f>
        <v>0</v>
      </c>
      <c r="N46" s="148">
        <f t="shared" si="5"/>
        <v>56.625</v>
      </c>
      <c r="O46" s="148">
        <f t="shared" si="6"/>
        <v>2.0223214285714284</v>
      </c>
      <c r="P46" s="146" t="str">
        <f t="shared" si="7"/>
        <v>ajournee</v>
      </c>
      <c r="Q46" s="146" t="str">
        <f t="shared" si="8"/>
        <v>juin</v>
      </c>
      <c r="R46" s="146">
        <f t="shared" si="9"/>
        <v>1</v>
      </c>
      <c r="S46" s="146">
        <f t="shared" si="10"/>
        <v>1</v>
      </c>
      <c r="T46" s="146">
        <f t="shared" si="11"/>
        <v>1</v>
      </c>
      <c r="U46" s="146">
        <f t="shared" si="12"/>
        <v>1</v>
      </c>
      <c r="V46" s="146">
        <f t="shared" si="13"/>
        <v>0</v>
      </c>
      <c r="W46" s="146">
        <f t="shared" si="14"/>
        <v>1</v>
      </c>
      <c r="X46" s="146">
        <f t="shared" si="15"/>
        <v>1</v>
      </c>
      <c r="Y46" s="146">
        <f t="shared" si="16"/>
        <v>0</v>
      </c>
      <c r="Z46" s="146">
        <f t="shared" si="17"/>
        <v>1</v>
      </c>
      <c r="AA46" s="17">
        <f t="shared" si="18"/>
        <v>1</v>
      </c>
      <c r="AB46" s="91" t="str">
        <f>'REPRODUCTION 3'!M46</f>
        <v>Juin</v>
      </c>
      <c r="AC46" s="91" t="str">
        <f>'RUMINANTS 3'!M46</f>
        <v>Juin</v>
      </c>
      <c r="AD46" s="91" t="str">
        <f>'TOXICOLOGIE 2'!L46</f>
        <v>Juin</v>
      </c>
      <c r="AE46" s="91" t="str">
        <f>'INFECTIEUX 3'!M46</f>
        <v>Juin</v>
      </c>
      <c r="AF46" s="91" t="str">
        <f>'AVIARE 3'!M46</f>
        <v>Juin</v>
      </c>
      <c r="AG46" s="91" t="str">
        <f>'EQUINE 3'!M46</f>
        <v>Juin</v>
      </c>
      <c r="AH46" s="91" t="str">
        <f>'CHIRURGIE 3'!M46</f>
        <v>Juin</v>
      </c>
      <c r="AI46" s="91" t="str">
        <f>'LEGISLATION 2'!L46</f>
        <v>Juin</v>
      </c>
      <c r="AJ46" s="91" t="str">
        <f>'HIDAOA 3'!M46</f>
        <v>Juin</v>
      </c>
      <c r="AK46" s="91" t="str">
        <f>'CLINIQUE 3'!T46</f>
        <v>Juin</v>
      </c>
    </row>
    <row r="47" spans="1:37">
      <c r="A47" s="146">
        <v>40</v>
      </c>
      <c r="B47" s="113" t="s">
        <v>677</v>
      </c>
      <c r="C47" s="113" t="s">
        <v>2463</v>
      </c>
      <c r="D47" s="163">
        <f>'REPRODUCTION 3'!G47</f>
        <v>4.5</v>
      </c>
      <c r="E47" s="163">
        <f>'RUMINANTS 3'!G47</f>
        <v>2.25</v>
      </c>
      <c r="F47" s="163">
        <f>'TOXICOLOGIE 2'!F47</f>
        <v>0</v>
      </c>
      <c r="G47" s="163">
        <f>'INFECTIEUX 3'!G47</f>
        <v>1.5</v>
      </c>
      <c r="H47" s="163">
        <f>'AVIARE 3'!G47</f>
        <v>13.5</v>
      </c>
      <c r="I47" s="163">
        <f>'EQUINE 3'!G47</f>
        <v>8.25</v>
      </c>
      <c r="J47" s="163">
        <f>'CHIRURGIE 3'!G47</f>
        <v>15</v>
      </c>
      <c r="K47" s="163">
        <f>'LEGISLATION 2'!F47</f>
        <v>22</v>
      </c>
      <c r="L47" s="163">
        <f>'HIDAOA 3'!G47</f>
        <v>10.5</v>
      </c>
      <c r="M47" s="163">
        <f>'CLINIQUE 3'!N47</f>
        <v>0</v>
      </c>
      <c r="N47" s="148">
        <f t="shared" si="5"/>
        <v>77.5</v>
      </c>
      <c r="O47" s="148">
        <f t="shared" si="6"/>
        <v>2.7678571428571428</v>
      </c>
      <c r="P47" s="146" t="str">
        <f t="shared" si="7"/>
        <v>ajournee</v>
      </c>
      <c r="Q47" s="146" t="str">
        <f t="shared" si="8"/>
        <v>juin</v>
      </c>
      <c r="R47" s="146">
        <f t="shared" si="9"/>
        <v>1</v>
      </c>
      <c r="S47" s="146">
        <f t="shared" si="10"/>
        <v>1</v>
      </c>
      <c r="T47" s="146">
        <f t="shared" si="11"/>
        <v>1</v>
      </c>
      <c r="U47" s="146">
        <f t="shared" si="12"/>
        <v>1</v>
      </c>
      <c r="V47" s="146">
        <f t="shared" si="13"/>
        <v>1</v>
      </c>
      <c r="W47" s="146">
        <f t="shared" si="14"/>
        <v>1</v>
      </c>
      <c r="X47" s="146">
        <f t="shared" si="15"/>
        <v>0</v>
      </c>
      <c r="Y47" s="146">
        <f t="shared" si="16"/>
        <v>0</v>
      </c>
      <c r="Z47" s="146">
        <f t="shared" si="17"/>
        <v>1</v>
      </c>
      <c r="AA47" s="17">
        <f t="shared" si="18"/>
        <v>1</v>
      </c>
      <c r="AB47" s="91" t="str">
        <f>'REPRODUCTION 3'!M47</f>
        <v>Juin</v>
      </c>
      <c r="AC47" s="91" t="str">
        <f>'RUMINANTS 3'!M47</f>
        <v>Juin</v>
      </c>
      <c r="AD47" s="91" t="str">
        <f>'TOXICOLOGIE 2'!L47</f>
        <v>Juin</v>
      </c>
      <c r="AE47" s="91" t="str">
        <f>'INFECTIEUX 3'!M47</f>
        <v>Juin</v>
      </c>
      <c r="AF47" s="91" t="str">
        <f>'AVIARE 3'!M47</f>
        <v>Juin</v>
      </c>
      <c r="AG47" s="91" t="str">
        <f>'EQUINE 3'!M47</f>
        <v>Juin</v>
      </c>
      <c r="AH47" s="91" t="str">
        <f>'CHIRURGIE 3'!M47</f>
        <v>Juin</v>
      </c>
      <c r="AI47" s="91" t="str">
        <f>'LEGISLATION 2'!L47</f>
        <v>Juin</v>
      </c>
      <c r="AJ47" s="91" t="str">
        <f>'HIDAOA 3'!M47</f>
        <v>Juin</v>
      </c>
      <c r="AK47" s="91" t="str">
        <f>'CLINIQUE 3'!T47</f>
        <v>Juin</v>
      </c>
    </row>
    <row r="48" spans="1:37">
      <c r="A48" s="146">
        <v>41</v>
      </c>
      <c r="B48" s="113" t="s">
        <v>677</v>
      </c>
      <c r="C48" s="113" t="s">
        <v>2464</v>
      </c>
      <c r="D48" s="163">
        <f>'REPRODUCTION 3'!G48</f>
        <v>9</v>
      </c>
      <c r="E48" s="163">
        <f>'RUMINANTS 3'!G48</f>
        <v>5.25</v>
      </c>
      <c r="F48" s="163">
        <f>'TOXICOLOGIE 2'!F48</f>
        <v>0</v>
      </c>
      <c r="G48" s="163">
        <f>'INFECTIEUX 3'!G48</f>
        <v>2.25</v>
      </c>
      <c r="H48" s="163">
        <f>'AVIARE 3'!G48</f>
        <v>18.75</v>
      </c>
      <c r="I48" s="163">
        <f>'EQUINE 3'!G48</f>
        <v>11.25</v>
      </c>
      <c r="J48" s="163">
        <f>'CHIRURGIE 3'!G48</f>
        <v>16.5</v>
      </c>
      <c r="K48" s="163">
        <f>'LEGISLATION 2'!F48</f>
        <v>26</v>
      </c>
      <c r="L48" s="163">
        <f>'HIDAOA 3'!G48</f>
        <v>24.75</v>
      </c>
      <c r="M48" s="163">
        <f>'CLINIQUE 3'!N48</f>
        <v>0</v>
      </c>
      <c r="N48" s="148">
        <f t="shared" si="5"/>
        <v>113.75</v>
      </c>
      <c r="O48" s="148">
        <f t="shared" si="6"/>
        <v>4.0625</v>
      </c>
      <c r="P48" s="146" t="str">
        <f t="shared" si="7"/>
        <v>ajournee</v>
      </c>
      <c r="Q48" s="146" t="str">
        <f t="shared" si="8"/>
        <v>juin</v>
      </c>
      <c r="R48" s="146">
        <f t="shared" si="9"/>
        <v>1</v>
      </c>
      <c r="S48" s="146">
        <f t="shared" si="10"/>
        <v>1</v>
      </c>
      <c r="T48" s="146">
        <f t="shared" si="11"/>
        <v>1</v>
      </c>
      <c r="U48" s="146">
        <f t="shared" si="12"/>
        <v>1</v>
      </c>
      <c r="V48" s="146">
        <f t="shared" si="13"/>
        <v>0</v>
      </c>
      <c r="W48" s="146">
        <f t="shared" si="14"/>
        <v>1</v>
      </c>
      <c r="X48" s="146">
        <f t="shared" si="15"/>
        <v>0</v>
      </c>
      <c r="Y48" s="146">
        <f t="shared" si="16"/>
        <v>0</v>
      </c>
      <c r="Z48" s="146">
        <f t="shared" si="17"/>
        <v>0</v>
      </c>
      <c r="AA48" s="17">
        <f t="shared" si="18"/>
        <v>1</v>
      </c>
      <c r="AB48" s="91" t="str">
        <f>'REPRODUCTION 3'!M48</f>
        <v>Juin</v>
      </c>
      <c r="AC48" s="91" t="str">
        <f>'RUMINANTS 3'!M48</f>
        <v>Juin</v>
      </c>
      <c r="AD48" s="91" t="str">
        <f>'TOXICOLOGIE 2'!L48</f>
        <v>Juin</v>
      </c>
      <c r="AE48" s="91" t="str">
        <f>'INFECTIEUX 3'!M48</f>
        <v>Juin</v>
      </c>
      <c r="AF48" s="91" t="str">
        <f>'AVIARE 3'!M48</f>
        <v>Juin</v>
      </c>
      <c r="AG48" s="91" t="str">
        <f>'EQUINE 3'!M48</f>
        <v>Juin</v>
      </c>
      <c r="AH48" s="91" t="str">
        <f>'CHIRURGIE 3'!M48</f>
        <v>Juin</v>
      </c>
      <c r="AI48" s="91" t="str">
        <f>'LEGISLATION 2'!L48</f>
        <v>Juin</v>
      </c>
      <c r="AJ48" s="91" t="str">
        <f>'HIDAOA 3'!M48</f>
        <v>Juin</v>
      </c>
      <c r="AK48" s="91" t="str">
        <f>'CLINIQUE 3'!T48</f>
        <v>Juin</v>
      </c>
    </row>
    <row r="49" spans="1:37">
      <c r="A49" s="146">
        <v>42</v>
      </c>
      <c r="B49" s="113" t="s">
        <v>682</v>
      </c>
      <c r="C49" s="113" t="s">
        <v>2465</v>
      </c>
      <c r="D49" s="163">
        <f>'REPRODUCTION 3'!G49</f>
        <v>13.5</v>
      </c>
      <c r="E49" s="163">
        <f>'RUMINANTS 3'!G49</f>
        <v>9.75</v>
      </c>
      <c r="F49" s="163">
        <f>'TOXICOLOGIE 2'!F49</f>
        <v>0</v>
      </c>
      <c r="G49" s="163">
        <f>'INFECTIEUX 3'!G49</f>
        <v>5.25</v>
      </c>
      <c r="H49" s="163">
        <f>'AVIARE 3'!G49</f>
        <v>15</v>
      </c>
      <c r="I49" s="163">
        <f>'EQUINE 3'!G49</f>
        <v>18</v>
      </c>
      <c r="J49" s="163">
        <f>'CHIRURGIE 3'!G49</f>
        <v>19.5</v>
      </c>
      <c r="K49" s="163">
        <f>'LEGISLATION 2'!F49</f>
        <v>32</v>
      </c>
      <c r="L49" s="163">
        <f>'HIDAOA 3'!G49</f>
        <v>16.5</v>
      </c>
      <c r="M49" s="163">
        <f>'CLINIQUE 3'!N49</f>
        <v>0</v>
      </c>
      <c r="N49" s="148">
        <f t="shared" si="5"/>
        <v>129.5</v>
      </c>
      <c r="O49" s="148">
        <f t="shared" si="6"/>
        <v>4.625</v>
      </c>
      <c r="P49" s="146" t="str">
        <f t="shared" si="7"/>
        <v>ajournee</v>
      </c>
      <c r="Q49" s="146" t="str">
        <f t="shared" si="8"/>
        <v>juin</v>
      </c>
      <c r="R49" s="146">
        <f t="shared" si="9"/>
        <v>1</v>
      </c>
      <c r="S49" s="146">
        <f t="shared" si="10"/>
        <v>1</v>
      </c>
      <c r="T49" s="146">
        <f t="shared" si="11"/>
        <v>1</v>
      </c>
      <c r="U49" s="146">
        <f t="shared" si="12"/>
        <v>1</v>
      </c>
      <c r="V49" s="146">
        <f t="shared" si="13"/>
        <v>0</v>
      </c>
      <c r="W49" s="146">
        <f t="shared" si="14"/>
        <v>0</v>
      </c>
      <c r="X49" s="146">
        <f t="shared" si="15"/>
        <v>0</v>
      </c>
      <c r="Y49" s="146">
        <f t="shared" si="16"/>
        <v>0</v>
      </c>
      <c r="Z49" s="146">
        <f t="shared" si="17"/>
        <v>0</v>
      </c>
      <c r="AA49" s="17">
        <f t="shared" si="18"/>
        <v>1</v>
      </c>
      <c r="AB49" s="91" t="str">
        <f>'REPRODUCTION 3'!M49</f>
        <v>Juin</v>
      </c>
      <c r="AC49" s="91" t="str">
        <f>'RUMINANTS 3'!M49</f>
        <v>Juin</v>
      </c>
      <c r="AD49" s="91" t="str">
        <f>'TOXICOLOGIE 2'!L49</f>
        <v>Juin</v>
      </c>
      <c r="AE49" s="91" t="str">
        <f>'INFECTIEUX 3'!M49</f>
        <v>Juin</v>
      </c>
      <c r="AF49" s="91" t="str">
        <f>'AVIARE 3'!M49</f>
        <v>Juin</v>
      </c>
      <c r="AG49" s="91" t="str">
        <f>'EQUINE 3'!M49</f>
        <v>Juin</v>
      </c>
      <c r="AH49" s="91" t="str">
        <f>'CHIRURGIE 3'!M49</f>
        <v>Juin</v>
      </c>
      <c r="AI49" s="91" t="str">
        <f>'LEGISLATION 2'!L49</f>
        <v>Juin</v>
      </c>
      <c r="AJ49" s="91" t="str">
        <f>'HIDAOA 3'!M49</f>
        <v>Juin</v>
      </c>
      <c r="AK49" s="91" t="str">
        <f>'CLINIQUE 3'!T49</f>
        <v>Juin</v>
      </c>
    </row>
    <row r="50" spans="1:37">
      <c r="A50" s="146">
        <v>43</v>
      </c>
      <c r="B50" s="113" t="s">
        <v>111</v>
      </c>
      <c r="C50" s="113" t="s">
        <v>2466</v>
      </c>
      <c r="D50" s="163">
        <f>'REPRODUCTION 3'!G50</f>
        <v>12.75</v>
      </c>
      <c r="E50" s="163">
        <f>'RUMINANTS 3'!G50</f>
        <v>6.75</v>
      </c>
      <c r="F50" s="163">
        <f>'TOXICOLOGIE 2'!F50</f>
        <v>0</v>
      </c>
      <c r="G50" s="163">
        <f>'INFECTIEUX 3'!G50</f>
        <v>1.125</v>
      </c>
      <c r="H50" s="163">
        <f>'AVIARE 3'!G50</f>
        <v>20.25</v>
      </c>
      <c r="I50" s="163">
        <f>'EQUINE 3'!G50</f>
        <v>15</v>
      </c>
      <c r="J50" s="163">
        <f>'CHIRURGIE 3'!G50</f>
        <v>18</v>
      </c>
      <c r="K50" s="163">
        <f>'LEGISLATION 2'!F50</f>
        <v>10</v>
      </c>
      <c r="L50" s="163">
        <f>'HIDAOA 3'!G50</f>
        <v>16.5</v>
      </c>
      <c r="M50" s="163">
        <f>'CLINIQUE 3'!N50</f>
        <v>0</v>
      </c>
      <c r="N50" s="148">
        <f t="shared" si="5"/>
        <v>100.375</v>
      </c>
      <c r="O50" s="148">
        <f t="shared" si="6"/>
        <v>3.5848214285714284</v>
      </c>
      <c r="P50" s="146" t="str">
        <f t="shared" si="7"/>
        <v>ajournee</v>
      </c>
      <c r="Q50" s="146" t="str">
        <f t="shared" si="8"/>
        <v>juin</v>
      </c>
      <c r="R50" s="146">
        <f t="shared" si="9"/>
        <v>1</v>
      </c>
      <c r="S50" s="146">
        <f t="shared" si="10"/>
        <v>1</v>
      </c>
      <c r="T50" s="146">
        <f t="shared" si="11"/>
        <v>1</v>
      </c>
      <c r="U50" s="146">
        <f t="shared" si="12"/>
        <v>1</v>
      </c>
      <c r="V50" s="146">
        <f t="shared" si="13"/>
        <v>0</v>
      </c>
      <c r="W50" s="146">
        <f t="shared" si="14"/>
        <v>0</v>
      </c>
      <c r="X50" s="146">
        <f t="shared" si="15"/>
        <v>0</v>
      </c>
      <c r="Y50" s="146">
        <f t="shared" si="16"/>
        <v>0</v>
      </c>
      <c r="Z50" s="146">
        <f t="shared" si="17"/>
        <v>0</v>
      </c>
      <c r="AA50" s="17">
        <f t="shared" si="18"/>
        <v>1</v>
      </c>
      <c r="AB50" s="91" t="str">
        <f>'REPRODUCTION 3'!M50</f>
        <v>Juin</v>
      </c>
      <c r="AC50" s="91" t="str">
        <f>'RUMINANTS 3'!M50</f>
        <v>Juin</v>
      </c>
      <c r="AD50" s="91" t="str">
        <f>'TOXICOLOGIE 2'!L50</f>
        <v>Juin</v>
      </c>
      <c r="AE50" s="91" t="str">
        <f>'INFECTIEUX 3'!M50</f>
        <v>Juin</v>
      </c>
      <c r="AF50" s="91" t="str">
        <f>'AVIARE 3'!M50</f>
        <v>Juin</v>
      </c>
      <c r="AG50" s="91" t="str">
        <f>'EQUINE 3'!M50</f>
        <v>Juin</v>
      </c>
      <c r="AH50" s="91" t="str">
        <f>'CHIRURGIE 3'!M50</f>
        <v>Juin</v>
      </c>
      <c r="AI50" s="91" t="str">
        <f>'LEGISLATION 2'!L50</f>
        <v>Juin</v>
      </c>
      <c r="AJ50" s="91" t="str">
        <f>'HIDAOA 3'!M50</f>
        <v>Juin</v>
      </c>
      <c r="AK50" s="91" t="str">
        <f>'CLINIQUE 3'!T50</f>
        <v>Juin</v>
      </c>
    </row>
    <row r="51" spans="1:37">
      <c r="A51" s="146">
        <v>44</v>
      </c>
      <c r="B51" s="113" t="s">
        <v>111</v>
      </c>
      <c r="C51" s="113" t="s">
        <v>2467</v>
      </c>
      <c r="D51" s="163">
        <f>'REPRODUCTION 3'!G51</f>
        <v>11.25</v>
      </c>
      <c r="E51" s="163">
        <f>'RUMINANTS 3'!G51</f>
        <v>15</v>
      </c>
      <c r="F51" s="163">
        <f>'TOXICOLOGIE 2'!F51</f>
        <v>0</v>
      </c>
      <c r="G51" s="163">
        <f>'INFECTIEUX 3'!G51</f>
        <v>6.75</v>
      </c>
      <c r="H51" s="163">
        <f>'AVIARE 3'!G51</f>
        <v>21.75</v>
      </c>
      <c r="I51" s="163">
        <f>'EQUINE 3'!G51</f>
        <v>12.75</v>
      </c>
      <c r="J51" s="163">
        <f>'CHIRURGIE 3'!G51</f>
        <v>21</v>
      </c>
      <c r="K51" s="163">
        <f>'LEGISLATION 2'!F51</f>
        <v>24</v>
      </c>
      <c r="L51" s="163">
        <f>'HIDAOA 3'!G51</f>
        <v>22.5</v>
      </c>
      <c r="M51" s="163">
        <f>'CLINIQUE 3'!N51</f>
        <v>0</v>
      </c>
      <c r="N51" s="148">
        <f t="shared" si="5"/>
        <v>135</v>
      </c>
      <c r="O51" s="148">
        <f t="shared" si="6"/>
        <v>4.8214285714285712</v>
      </c>
      <c r="P51" s="146" t="str">
        <f t="shared" si="7"/>
        <v>ajournee</v>
      </c>
      <c r="Q51" s="146" t="str">
        <f t="shared" si="8"/>
        <v>juin</v>
      </c>
      <c r="R51" s="146">
        <f t="shared" si="9"/>
        <v>1</v>
      </c>
      <c r="S51" s="146">
        <f t="shared" si="10"/>
        <v>0</v>
      </c>
      <c r="T51" s="146">
        <f t="shared" si="11"/>
        <v>1</v>
      </c>
      <c r="U51" s="146">
        <f t="shared" si="12"/>
        <v>1</v>
      </c>
      <c r="V51" s="146">
        <f t="shared" si="13"/>
        <v>0</v>
      </c>
      <c r="W51" s="146">
        <f t="shared" si="14"/>
        <v>1</v>
      </c>
      <c r="X51" s="146">
        <f t="shared" si="15"/>
        <v>0</v>
      </c>
      <c r="Y51" s="146">
        <f t="shared" si="16"/>
        <v>0</v>
      </c>
      <c r="Z51" s="146">
        <f t="shared" si="17"/>
        <v>0</v>
      </c>
      <c r="AA51" s="17">
        <f t="shared" si="18"/>
        <v>1</v>
      </c>
      <c r="AB51" s="91" t="str">
        <f>'REPRODUCTION 3'!M51</f>
        <v>Juin</v>
      </c>
      <c r="AC51" s="91" t="str">
        <f>'RUMINANTS 3'!M51</f>
        <v>Juin</v>
      </c>
      <c r="AD51" s="91" t="str">
        <f>'TOXICOLOGIE 2'!L51</f>
        <v>Juin</v>
      </c>
      <c r="AE51" s="91" t="str">
        <f>'INFECTIEUX 3'!M51</f>
        <v>Juin</v>
      </c>
      <c r="AF51" s="91" t="str">
        <f>'AVIARE 3'!M51</f>
        <v>Juin</v>
      </c>
      <c r="AG51" s="91" t="str">
        <f>'EQUINE 3'!M51</f>
        <v>Juin</v>
      </c>
      <c r="AH51" s="91" t="str">
        <f>'CHIRURGIE 3'!M51</f>
        <v>Juin</v>
      </c>
      <c r="AI51" s="91" t="str">
        <f>'LEGISLATION 2'!L51</f>
        <v>Juin</v>
      </c>
      <c r="AJ51" s="91" t="str">
        <f>'HIDAOA 3'!M51</f>
        <v>Juin</v>
      </c>
      <c r="AK51" s="91" t="str">
        <f>'CLINIQUE 3'!T51</f>
        <v>Juin</v>
      </c>
    </row>
    <row r="52" spans="1:37">
      <c r="A52" s="146">
        <v>45</v>
      </c>
      <c r="B52" s="113" t="s">
        <v>2468</v>
      </c>
      <c r="C52" s="113" t="s">
        <v>2469</v>
      </c>
      <c r="D52" s="163">
        <f>'REPRODUCTION 3'!G52</f>
        <v>14.25</v>
      </c>
      <c r="E52" s="163">
        <f>'RUMINANTS 3'!G52</f>
        <v>9</v>
      </c>
      <c r="F52" s="163">
        <f>'TOXICOLOGIE 2'!F52</f>
        <v>0</v>
      </c>
      <c r="G52" s="163">
        <f>'INFECTIEUX 3'!G52</f>
        <v>3</v>
      </c>
      <c r="H52" s="163">
        <f>'AVIARE 3'!G52</f>
        <v>12.75</v>
      </c>
      <c r="I52" s="163">
        <f>'EQUINE 3'!G52</f>
        <v>5.25</v>
      </c>
      <c r="J52" s="163">
        <f>'CHIRURGIE 3'!G52</f>
        <v>12</v>
      </c>
      <c r="K52" s="163">
        <f>'LEGISLATION 2'!F52</f>
        <v>8</v>
      </c>
      <c r="L52" s="163">
        <f>'HIDAOA 3'!G52</f>
        <v>9.75</v>
      </c>
      <c r="M52" s="163">
        <f>'CLINIQUE 3'!N52</f>
        <v>0</v>
      </c>
      <c r="N52" s="148">
        <f t="shared" si="5"/>
        <v>74</v>
      </c>
      <c r="O52" s="148">
        <f t="shared" si="6"/>
        <v>2.6428571428571428</v>
      </c>
      <c r="P52" s="146" t="str">
        <f t="shared" si="7"/>
        <v>ajournee</v>
      </c>
      <c r="Q52" s="146" t="str">
        <f t="shared" si="8"/>
        <v>juin</v>
      </c>
      <c r="R52" s="146">
        <f t="shared" si="9"/>
        <v>1</v>
      </c>
      <c r="S52" s="146">
        <f t="shared" si="10"/>
        <v>1</v>
      </c>
      <c r="T52" s="146">
        <f t="shared" si="11"/>
        <v>1</v>
      </c>
      <c r="U52" s="146">
        <f t="shared" si="12"/>
        <v>1</v>
      </c>
      <c r="V52" s="146">
        <f t="shared" si="13"/>
        <v>1</v>
      </c>
      <c r="W52" s="146">
        <f t="shared" si="14"/>
        <v>1</v>
      </c>
      <c r="X52" s="146">
        <f t="shared" si="15"/>
        <v>1</v>
      </c>
      <c r="Y52" s="146">
        <f t="shared" si="16"/>
        <v>1</v>
      </c>
      <c r="Z52" s="146">
        <f t="shared" si="17"/>
        <v>1</v>
      </c>
      <c r="AA52" s="17">
        <f t="shared" si="18"/>
        <v>1</v>
      </c>
      <c r="AB52" s="91" t="str">
        <f>'REPRODUCTION 3'!M52</f>
        <v>Juin</v>
      </c>
      <c r="AC52" s="91" t="str">
        <f>'RUMINANTS 3'!M52</f>
        <v>Juin</v>
      </c>
      <c r="AD52" s="91" t="str">
        <f>'TOXICOLOGIE 2'!L52</f>
        <v>Juin</v>
      </c>
      <c r="AE52" s="91" t="str">
        <f>'INFECTIEUX 3'!M52</f>
        <v>Juin</v>
      </c>
      <c r="AF52" s="91" t="str">
        <f>'AVIARE 3'!M52</f>
        <v>Juin</v>
      </c>
      <c r="AG52" s="91" t="str">
        <f>'EQUINE 3'!M52</f>
        <v>Juin</v>
      </c>
      <c r="AH52" s="91" t="str">
        <f>'CHIRURGIE 3'!M52</f>
        <v>Juin</v>
      </c>
      <c r="AI52" s="91" t="str">
        <f>'LEGISLATION 2'!L52</f>
        <v>Juin</v>
      </c>
      <c r="AJ52" s="91" t="str">
        <f>'HIDAOA 3'!M52</f>
        <v>Juin</v>
      </c>
      <c r="AK52" s="91" t="str">
        <f>'CLINIQUE 3'!T52</f>
        <v>Juin</v>
      </c>
    </row>
    <row r="53" spans="1:37">
      <c r="A53" s="146">
        <v>46</v>
      </c>
      <c r="B53" s="113" t="s">
        <v>696</v>
      </c>
      <c r="C53" s="113" t="s">
        <v>2470</v>
      </c>
      <c r="D53" s="163">
        <f>'REPRODUCTION 3'!G53</f>
        <v>15.75</v>
      </c>
      <c r="E53" s="163">
        <f>'RUMINANTS 3'!G53</f>
        <v>11.25</v>
      </c>
      <c r="F53" s="163">
        <f>'TOXICOLOGIE 2'!F53</f>
        <v>0</v>
      </c>
      <c r="G53" s="163">
        <f>'INFECTIEUX 3'!G53</f>
        <v>5.25</v>
      </c>
      <c r="H53" s="163">
        <f>'AVIARE 3'!G53</f>
        <v>17.25</v>
      </c>
      <c r="I53" s="163">
        <f>'EQUINE 3'!G53</f>
        <v>11.625</v>
      </c>
      <c r="J53" s="163">
        <f>'CHIRURGIE 3'!G53</f>
        <v>21</v>
      </c>
      <c r="K53" s="163">
        <f>'LEGISLATION 2'!F53</f>
        <v>4</v>
      </c>
      <c r="L53" s="163">
        <f>'HIDAOA 3'!G53</f>
        <v>9</v>
      </c>
      <c r="M53" s="163">
        <f>'CLINIQUE 3'!N53</f>
        <v>0</v>
      </c>
      <c r="N53" s="148">
        <f t="shared" si="5"/>
        <v>95.125</v>
      </c>
      <c r="O53" s="148">
        <f t="shared" si="6"/>
        <v>3.3973214285714284</v>
      </c>
      <c r="P53" s="146" t="str">
        <f t="shared" si="7"/>
        <v>ajournee</v>
      </c>
      <c r="Q53" s="146" t="str">
        <f t="shared" si="8"/>
        <v>juin</v>
      </c>
      <c r="R53" s="146">
        <f t="shared" si="9"/>
        <v>0</v>
      </c>
      <c r="S53" s="146">
        <f t="shared" si="10"/>
        <v>1</v>
      </c>
      <c r="T53" s="146">
        <f t="shared" si="11"/>
        <v>1</v>
      </c>
      <c r="U53" s="146">
        <f t="shared" si="12"/>
        <v>1</v>
      </c>
      <c r="V53" s="146">
        <f t="shared" si="13"/>
        <v>0</v>
      </c>
      <c r="W53" s="146">
        <f t="shared" si="14"/>
        <v>1</v>
      </c>
      <c r="X53" s="146">
        <f t="shared" si="15"/>
        <v>0</v>
      </c>
      <c r="Y53" s="146">
        <f t="shared" si="16"/>
        <v>1</v>
      </c>
      <c r="Z53" s="146">
        <f t="shared" si="17"/>
        <v>1</v>
      </c>
      <c r="AA53" s="17">
        <f t="shared" si="18"/>
        <v>1</v>
      </c>
      <c r="AB53" s="91" t="str">
        <f>'REPRODUCTION 3'!M53</f>
        <v>Juin</v>
      </c>
      <c r="AC53" s="91" t="str">
        <f>'RUMINANTS 3'!M53</f>
        <v>Juin</v>
      </c>
      <c r="AD53" s="91" t="str">
        <f>'TOXICOLOGIE 2'!L53</f>
        <v>Juin</v>
      </c>
      <c r="AE53" s="91" t="str">
        <f>'INFECTIEUX 3'!M53</f>
        <v>Juin</v>
      </c>
      <c r="AF53" s="91" t="str">
        <f>'AVIARE 3'!M53</f>
        <v>Juin</v>
      </c>
      <c r="AG53" s="91" t="str">
        <f>'EQUINE 3'!M53</f>
        <v>Juin</v>
      </c>
      <c r="AH53" s="91" t="str">
        <f>'CHIRURGIE 3'!M53</f>
        <v>Juin</v>
      </c>
      <c r="AI53" s="91" t="str">
        <f>'LEGISLATION 2'!L53</f>
        <v>Juin</v>
      </c>
      <c r="AJ53" s="91" t="str">
        <f>'HIDAOA 3'!M53</f>
        <v>Juin</v>
      </c>
      <c r="AK53" s="91" t="str">
        <f>'CLINIQUE 3'!T53</f>
        <v>Juin</v>
      </c>
    </row>
    <row r="54" spans="1:37">
      <c r="A54" s="146">
        <v>47</v>
      </c>
      <c r="B54" s="113" t="s">
        <v>2471</v>
      </c>
      <c r="C54" s="113" t="s">
        <v>2472</v>
      </c>
      <c r="D54" s="163">
        <f>'REPRODUCTION 3'!G54</f>
        <v>22.5</v>
      </c>
      <c r="E54" s="163">
        <f>'RUMINANTS 3'!G54</f>
        <v>6</v>
      </c>
      <c r="F54" s="163">
        <f>'TOXICOLOGIE 2'!F54</f>
        <v>0</v>
      </c>
      <c r="G54" s="163">
        <f>'INFECTIEUX 3'!G54</f>
        <v>21</v>
      </c>
      <c r="H54" s="163">
        <f>'AVIARE 3'!G54</f>
        <v>18.75</v>
      </c>
      <c r="I54" s="163">
        <f>'EQUINE 3'!G54</f>
        <v>19.5</v>
      </c>
      <c r="J54" s="163">
        <f>'CHIRURGIE 3'!G54</f>
        <v>19.5</v>
      </c>
      <c r="K54" s="163">
        <f>'LEGISLATION 2'!F54</f>
        <v>22</v>
      </c>
      <c r="L54" s="163">
        <f>'HIDAOA 3'!G54</f>
        <v>21</v>
      </c>
      <c r="M54" s="163">
        <f>'CLINIQUE 3'!N54</f>
        <v>0</v>
      </c>
      <c r="N54" s="148">
        <f t="shared" si="5"/>
        <v>150.25</v>
      </c>
      <c r="O54" s="148">
        <f t="shared" si="6"/>
        <v>5.3660714285714288</v>
      </c>
      <c r="P54" s="146" t="str">
        <f t="shared" si="7"/>
        <v>ajournee</v>
      </c>
      <c r="Q54" s="146" t="str">
        <f t="shared" si="8"/>
        <v>juin</v>
      </c>
      <c r="R54" s="146">
        <f t="shared" si="9"/>
        <v>0</v>
      </c>
      <c r="S54" s="146">
        <f t="shared" si="10"/>
        <v>1</v>
      </c>
      <c r="T54" s="146">
        <f t="shared" si="11"/>
        <v>1</v>
      </c>
      <c r="U54" s="146">
        <f t="shared" si="12"/>
        <v>0</v>
      </c>
      <c r="V54" s="146">
        <f t="shared" si="13"/>
        <v>0</v>
      </c>
      <c r="W54" s="146">
        <f t="shared" si="14"/>
        <v>0</v>
      </c>
      <c r="X54" s="146">
        <f t="shared" si="15"/>
        <v>0</v>
      </c>
      <c r="Y54" s="146">
        <f t="shared" si="16"/>
        <v>0</v>
      </c>
      <c r="Z54" s="146">
        <f t="shared" si="17"/>
        <v>0</v>
      </c>
      <c r="AA54" s="17">
        <f t="shared" si="18"/>
        <v>1</v>
      </c>
      <c r="AB54" s="91" t="str">
        <f>'REPRODUCTION 3'!M54</f>
        <v>Juin</v>
      </c>
      <c r="AC54" s="91" t="str">
        <f>'RUMINANTS 3'!M54</f>
        <v>Juin</v>
      </c>
      <c r="AD54" s="91" t="str">
        <f>'TOXICOLOGIE 2'!L54</f>
        <v>Juin</v>
      </c>
      <c r="AE54" s="91" t="str">
        <f>'INFECTIEUX 3'!M54</f>
        <v>Juin</v>
      </c>
      <c r="AF54" s="91" t="str">
        <f>'AVIARE 3'!M54</f>
        <v>Juin</v>
      </c>
      <c r="AG54" s="91" t="str">
        <f>'EQUINE 3'!M54</f>
        <v>Juin</v>
      </c>
      <c r="AH54" s="91" t="str">
        <f>'CHIRURGIE 3'!M54</f>
        <v>Juin</v>
      </c>
      <c r="AI54" s="91" t="str">
        <f>'LEGISLATION 2'!L54</f>
        <v>Juin</v>
      </c>
      <c r="AJ54" s="91" t="str">
        <f>'HIDAOA 3'!M54</f>
        <v>Juin</v>
      </c>
      <c r="AK54" s="91" t="str">
        <f>'CLINIQUE 3'!T54</f>
        <v>Juin</v>
      </c>
    </row>
    <row r="55" spans="1:37">
      <c r="A55" s="146">
        <v>48</v>
      </c>
      <c r="B55" s="113" t="s">
        <v>703</v>
      </c>
      <c r="C55" s="113" t="s">
        <v>2473</v>
      </c>
      <c r="D55" s="163">
        <f>'REPRODUCTION 3'!G55</f>
        <v>19.5</v>
      </c>
      <c r="E55" s="163">
        <f>'RUMINANTS 3'!G55</f>
        <v>8.25</v>
      </c>
      <c r="F55" s="163">
        <f>'TOXICOLOGIE 2'!F55</f>
        <v>0</v>
      </c>
      <c r="G55" s="163">
        <f>'INFECTIEUX 3'!G55</f>
        <v>4.5</v>
      </c>
      <c r="H55" s="163">
        <f>'AVIARE 3'!G55</f>
        <v>18.75</v>
      </c>
      <c r="I55" s="163">
        <f>'EQUINE 3'!G55</f>
        <v>8.625</v>
      </c>
      <c r="J55" s="163">
        <f>'CHIRURGIE 3'!G55</f>
        <v>25.5</v>
      </c>
      <c r="K55" s="163">
        <f>'LEGISLATION 2'!F55</f>
        <v>4</v>
      </c>
      <c r="L55" s="163">
        <f>'HIDAOA 3'!G55</f>
        <v>18</v>
      </c>
      <c r="M55" s="163">
        <f>'CLINIQUE 3'!N55</f>
        <v>0</v>
      </c>
      <c r="N55" s="148">
        <f t="shared" si="5"/>
        <v>107.125</v>
      </c>
      <c r="O55" s="148">
        <f t="shared" si="6"/>
        <v>3.8258928571428572</v>
      </c>
      <c r="P55" s="146" t="str">
        <f t="shared" si="7"/>
        <v>ajournee</v>
      </c>
      <c r="Q55" s="146" t="str">
        <f t="shared" si="8"/>
        <v>juin</v>
      </c>
      <c r="R55" s="146">
        <f t="shared" si="9"/>
        <v>0</v>
      </c>
      <c r="S55" s="146">
        <f t="shared" si="10"/>
        <v>1</v>
      </c>
      <c r="T55" s="146">
        <f t="shared" si="11"/>
        <v>1</v>
      </c>
      <c r="U55" s="146">
        <f t="shared" si="12"/>
        <v>1</v>
      </c>
      <c r="V55" s="146">
        <f t="shared" si="13"/>
        <v>0</v>
      </c>
      <c r="W55" s="146">
        <f t="shared" si="14"/>
        <v>1</v>
      </c>
      <c r="X55" s="146">
        <f t="shared" si="15"/>
        <v>0</v>
      </c>
      <c r="Y55" s="146">
        <f t="shared" si="16"/>
        <v>1</v>
      </c>
      <c r="Z55" s="146">
        <f t="shared" si="17"/>
        <v>0</v>
      </c>
      <c r="AA55" s="17">
        <f t="shared" si="18"/>
        <v>1</v>
      </c>
      <c r="AB55" s="91" t="str">
        <f>'REPRODUCTION 3'!M55</f>
        <v>Juin</v>
      </c>
      <c r="AC55" s="91" t="str">
        <f>'RUMINANTS 3'!M55</f>
        <v>Juin</v>
      </c>
      <c r="AD55" s="91" t="str">
        <f>'TOXICOLOGIE 2'!L55</f>
        <v>Juin</v>
      </c>
      <c r="AE55" s="91" t="str">
        <f>'INFECTIEUX 3'!M55</f>
        <v>Juin</v>
      </c>
      <c r="AF55" s="91" t="str">
        <f>'AVIARE 3'!M55</f>
        <v>Juin</v>
      </c>
      <c r="AG55" s="91" t="str">
        <f>'EQUINE 3'!M55</f>
        <v>Juin</v>
      </c>
      <c r="AH55" s="91" t="str">
        <f>'CHIRURGIE 3'!M55</f>
        <v>Juin</v>
      </c>
      <c r="AI55" s="91" t="str">
        <f>'LEGISLATION 2'!L55</f>
        <v>Juin</v>
      </c>
      <c r="AJ55" s="91" t="str">
        <f>'HIDAOA 3'!M55</f>
        <v>Juin</v>
      </c>
      <c r="AK55" s="91" t="str">
        <f>'CLINIQUE 3'!T55</f>
        <v>Juin</v>
      </c>
    </row>
    <row r="56" spans="1:37">
      <c r="A56" s="146">
        <v>49</v>
      </c>
      <c r="B56" s="113" t="s">
        <v>707</v>
      </c>
      <c r="C56" s="113" t="s">
        <v>2474</v>
      </c>
      <c r="D56" s="163">
        <f>'REPRODUCTION 3'!G56</f>
        <v>11.25</v>
      </c>
      <c r="E56" s="163">
        <f>'RUMINANTS 3'!G56</f>
        <v>8.25</v>
      </c>
      <c r="F56" s="163">
        <f>'TOXICOLOGIE 2'!F56</f>
        <v>0</v>
      </c>
      <c r="G56" s="163">
        <f>'INFECTIEUX 3'!G56</f>
        <v>2.625</v>
      </c>
      <c r="H56" s="163">
        <f>'AVIARE 3'!G56</f>
        <v>9.75</v>
      </c>
      <c r="I56" s="163">
        <f>'EQUINE 3'!G56</f>
        <v>7.5</v>
      </c>
      <c r="J56" s="163">
        <f>'CHIRURGIE 3'!G56</f>
        <v>12</v>
      </c>
      <c r="K56" s="163">
        <f>'LEGISLATION 2'!F56</f>
        <v>12</v>
      </c>
      <c r="L56" s="163">
        <f>'HIDAOA 3'!G56</f>
        <v>9.75</v>
      </c>
      <c r="M56" s="163">
        <f>'CLINIQUE 3'!N56</f>
        <v>0</v>
      </c>
      <c r="N56" s="148">
        <f t="shared" si="5"/>
        <v>73.125</v>
      </c>
      <c r="O56" s="148">
        <f t="shared" si="6"/>
        <v>2.6116071428571428</v>
      </c>
      <c r="P56" s="146" t="str">
        <f t="shared" si="7"/>
        <v>ajournee</v>
      </c>
      <c r="Q56" s="146" t="str">
        <f t="shared" si="8"/>
        <v>juin</v>
      </c>
      <c r="R56" s="146">
        <f t="shared" si="9"/>
        <v>1</v>
      </c>
      <c r="S56" s="146">
        <f t="shared" si="10"/>
        <v>1</v>
      </c>
      <c r="T56" s="146">
        <f t="shared" si="11"/>
        <v>1</v>
      </c>
      <c r="U56" s="146">
        <f t="shared" si="12"/>
        <v>1</v>
      </c>
      <c r="V56" s="146">
        <f t="shared" si="13"/>
        <v>1</v>
      </c>
      <c r="W56" s="146">
        <f t="shared" si="14"/>
        <v>1</v>
      </c>
      <c r="X56" s="146">
        <f t="shared" si="15"/>
        <v>1</v>
      </c>
      <c r="Y56" s="146">
        <f t="shared" si="16"/>
        <v>0</v>
      </c>
      <c r="Z56" s="146">
        <f t="shared" si="17"/>
        <v>1</v>
      </c>
      <c r="AA56" s="17">
        <f t="shared" si="18"/>
        <v>1</v>
      </c>
      <c r="AB56" s="91" t="str">
        <f>'REPRODUCTION 3'!M56</f>
        <v>Juin</v>
      </c>
      <c r="AC56" s="91" t="str">
        <f>'RUMINANTS 3'!M56</f>
        <v>Juin</v>
      </c>
      <c r="AD56" s="91" t="str">
        <f>'TOXICOLOGIE 2'!L56</f>
        <v>Juin</v>
      </c>
      <c r="AE56" s="91" t="str">
        <f>'INFECTIEUX 3'!M56</f>
        <v>Juin</v>
      </c>
      <c r="AF56" s="91" t="str">
        <f>'AVIARE 3'!M56</f>
        <v>Juin</v>
      </c>
      <c r="AG56" s="91" t="str">
        <f>'EQUINE 3'!M56</f>
        <v>Juin</v>
      </c>
      <c r="AH56" s="91" t="str">
        <f>'CHIRURGIE 3'!M56</f>
        <v>Juin</v>
      </c>
      <c r="AI56" s="91" t="str">
        <f>'LEGISLATION 2'!L56</f>
        <v>Juin</v>
      </c>
      <c r="AJ56" s="91" t="str">
        <f>'HIDAOA 3'!M56</f>
        <v>Juin</v>
      </c>
      <c r="AK56" s="91" t="str">
        <f>'CLINIQUE 3'!T56</f>
        <v>Juin</v>
      </c>
    </row>
    <row r="57" spans="1:37">
      <c r="A57" s="146">
        <v>50</v>
      </c>
      <c r="B57" s="113" t="s">
        <v>707</v>
      </c>
      <c r="C57" s="113" t="s">
        <v>2454</v>
      </c>
      <c r="D57" s="163">
        <f>'REPRODUCTION 3'!G57</f>
        <v>22.5</v>
      </c>
      <c r="E57" s="163">
        <f>'RUMINANTS 3'!G57</f>
        <v>7.5</v>
      </c>
      <c r="F57" s="163">
        <f>'TOXICOLOGIE 2'!F57</f>
        <v>0</v>
      </c>
      <c r="G57" s="163">
        <f>'INFECTIEUX 3'!G57</f>
        <v>3.75</v>
      </c>
      <c r="H57" s="163">
        <f>'AVIARE 3'!G57</f>
        <v>17.25</v>
      </c>
      <c r="I57" s="163">
        <f>'EQUINE 3'!G57</f>
        <v>15</v>
      </c>
      <c r="J57" s="163">
        <f>'CHIRURGIE 3'!G57</f>
        <v>21</v>
      </c>
      <c r="K57" s="163">
        <f>'LEGISLATION 2'!F57</f>
        <v>30</v>
      </c>
      <c r="L57" s="163">
        <f>'HIDAOA 3'!G57</f>
        <v>18</v>
      </c>
      <c r="M57" s="163">
        <f>'CLINIQUE 3'!N57</f>
        <v>0</v>
      </c>
      <c r="N57" s="148">
        <f t="shared" si="5"/>
        <v>135</v>
      </c>
      <c r="O57" s="148">
        <f t="shared" si="6"/>
        <v>4.8214285714285712</v>
      </c>
      <c r="P57" s="146" t="str">
        <f t="shared" si="7"/>
        <v>ajournee</v>
      </c>
      <c r="Q57" s="146" t="str">
        <f t="shared" si="8"/>
        <v>juin</v>
      </c>
      <c r="R57" s="146">
        <f t="shared" si="9"/>
        <v>0</v>
      </c>
      <c r="S57" s="146">
        <f t="shared" si="10"/>
        <v>1</v>
      </c>
      <c r="T57" s="146">
        <f t="shared" si="11"/>
        <v>1</v>
      </c>
      <c r="U57" s="146">
        <f t="shared" si="12"/>
        <v>1</v>
      </c>
      <c r="V57" s="146">
        <f t="shared" si="13"/>
        <v>0</v>
      </c>
      <c r="W57" s="146">
        <f t="shared" si="14"/>
        <v>0</v>
      </c>
      <c r="X57" s="146">
        <f t="shared" si="15"/>
        <v>0</v>
      </c>
      <c r="Y57" s="146">
        <f t="shared" si="16"/>
        <v>0</v>
      </c>
      <c r="Z57" s="146">
        <f t="shared" si="17"/>
        <v>0</v>
      </c>
      <c r="AA57" s="17">
        <f t="shared" si="18"/>
        <v>1</v>
      </c>
      <c r="AB57" s="91" t="str">
        <f>'REPRODUCTION 3'!M57</f>
        <v>Juin</v>
      </c>
      <c r="AC57" s="91" t="str">
        <f>'RUMINANTS 3'!M57</f>
        <v>Juin</v>
      </c>
      <c r="AD57" s="91" t="str">
        <f>'TOXICOLOGIE 2'!L57</f>
        <v>Juin</v>
      </c>
      <c r="AE57" s="91" t="str">
        <f>'INFECTIEUX 3'!M57</f>
        <v>Juin</v>
      </c>
      <c r="AF57" s="91" t="str">
        <f>'AVIARE 3'!M57</f>
        <v>Juin</v>
      </c>
      <c r="AG57" s="91" t="str">
        <f>'EQUINE 3'!M57</f>
        <v>Juin</v>
      </c>
      <c r="AH57" s="91" t="str">
        <f>'CHIRURGIE 3'!M57</f>
        <v>Juin</v>
      </c>
      <c r="AI57" s="91" t="str">
        <f>'LEGISLATION 2'!L57</f>
        <v>Juin</v>
      </c>
      <c r="AJ57" s="91" t="str">
        <f>'HIDAOA 3'!M57</f>
        <v>Juin</v>
      </c>
      <c r="AK57" s="91" t="str">
        <f>'CLINIQUE 3'!T57</f>
        <v>Juin</v>
      </c>
    </row>
    <row r="58" spans="1:37">
      <c r="A58" s="146">
        <v>51</v>
      </c>
      <c r="B58" s="113" t="s">
        <v>2475</v>
      </c>
      <c r="C58" s="113" t="s">
        <v>2432</v>
      </c>
      <c r="D58" s="163">
        <f>'REPRODUCTION 3'!G58</f>
        <v>16.5</v>
      </c>
      <c r="E58" s="163">
        <f>'RUMINANTS 3'!G58</f>
        <v>6</v>
      </c>
      <c r="F58" s="163">
        <f>'TOXICOLOGIE 2'!F58</f>
        <v>0</v>
      </c>
      <c r="G58" s="163">
        <f>'INFECTIEUX 3'!G58</f>
        <v>7.5</v>
      </c>
      <c r="H58" s="163">
        <f>'AVIARE 3'!G58</f>
        <v>18.75</v>
      </c>
      <c r="I58" s="163">
        <f>'EQUINE 3'!G58</f>
        <v>12</v>
      </c>
      <c r="J58" s="163">
        <f>'CHIRURGIE 3'!G58</f>
        <v>16.5</v>
      </c>
      <c r="K58" s="163">
        <f>'LEGISLATION 2'!F58</f>
        <v>22</v>
      </c>
      <c r="L58" s="163">
        <f>'HIDAOA 3'!G58</f>
        <v>12</v>
      </c>
      <c r="M58" s="163">
        <f>'CLINIQUE 3'!N58</f>
        <v>0</v>
      </c>
      <c r="N58" s="148">
        <f t="shared" si="5"/>
        <v>111.25</v>
      </c>
      <c r="O58" s="148">
        <f t="shared" si="6"/>
        <v>3.9732142857142856</v>
      </c>
      <c r="P58" s="146" t="str">
        <f t="shared" si="7"/>
        <v>ajournee</v>
      </c>
      <c r="Q58" s="146" t="str">
        <f t="shared" si="8"/>
        <v>juin</v>
      </c>
      <c r="R58" s="146">
        <f t="shared" si="9"/>
        <v>0</v>
      </c>
      <c r="S58" s="146">
        <f t="shared" si="10"/>
        <v>1</v>
      </c>
      <c r="T58" s="146">
        <f t="shared" si="11"/>
        <v>1</v>
      </c>
      <c r="U58" s="146">
        <f t="shared" si="12"/>
        <v>1</v>
      </c>
      <c r="V58" s="146">
        <f t="shared" si="13"/>
        <v>0</v>
      </c>
      <c r="W58" s="146">
        <f t="shared" si="14"/>
        <v>1</v>
      </c>
      <c r="X58" s="146">
        <f t="shared" si="15"/>
        <v>0</v>
      </c>
      <c r="Y58" s="146">
        <f t="shared" si="16"/>
        <v>0</v>
      </c>
      <c r="Z58" s="146">
        <f t="shared" si="17"/>
        <v>1</v>
      </c>
      <c r="AA58" s="17">
        <f t="shared" si="18"/>
        <v>1</v>
      </c>
      <c r="AB58" s="91" t="str">
        <f>'REPRODUCTION 3'!M58</f>
        <v>Juin</v>
      </c>
      <c r="AC58" s="91" t="str">
        <f>'RUMINANTS 3'!M58</f>
        <v>Juin</v>
      </c>
      <c r="AD58" s="91" t="str">
        <f>'TOXICOLOGIE 2'!L58</f>
        <v>Juin</v>
      </c>
      <c r="AE58" s="91" t="str">
        <f>'INFECTIEUX 3'!M58</f>
        <v>Juin</v>
      </c>
      <c r="AF58" s="91" t="str">
        <f>'AVIARE 3'!M58</f>
        <v>Juin</v>
      </c>
      <c r="AG58" s="91" t="str">
        <f>'EQUINE 3'!M58</f>
        <v>Juin</v>
      </c>
      <c r="AH58" s="91" t="str">
        <f>'CHIRURGIE 3'!M58</f>
        <v>Juin</v>
      </c>
      <c r="AI58" s="91" t="str">
        <f>'LEGISLATION 2'!L58</f>
        <v>Juin</v>
      </c>
      <c r="AJ58" s="91" t="str">
        <f>'HIDAOA 3'!M58</f>
        <v>Juin</v>
      </c>
      <c r="AK58" s="91" t="str">
        <f>'CLINIQUE 3'!T58</f>
        <v>Juin</v>
      </c>
    </row>
    <row r="59" spans="1:37" s="111" customFormat="1">
      <c r="A59" s="146">
        <v>52</v>
      </c>
      <c r="B59" s="113" t="s">
        <v>721</v>
      </c>
      <c r="C59" s="113" t="s">
        <v>2476</v>
      </c>
      <c r="D59" s="163">
        <f>'REPRODUCTION 3'!G59</f>
        <v>15</v>
      </c>
      <c r="E59" s="163">
        <f>'RUMINANTS 3'!G59</f>
        <v>11.25</v>
      </c>
      <c r="F59" s="163">
        <f>'TOXICOLOGIE 2'!F59</f>
        <v>0</v>
      </c>
      <c r="G59" s="163">
        <f>'INFECTIEUX 3'!G59</f>
        <v>9.75</v>
      </c>
      <c r="H59" s="163">
        <f>'AVIARE 3'!G59</f>
        <v>13.5</v>
      </c>
      <c r="I59" s="163">
        <f>'EQUINE 3'!G59</f>
        <v>9.75</v>
      </c>
      <c r="J59" s="163">
        <f>'CHIRURGIE 3'!G59</f>
        <v>16.5</v>
      </c>
      <c r="K59" s="163">
        <f>'LEGISLATION 2'!F59</f>
        <v>32</v>
      </c>
      <c r="L59" s="163">
        <f>'HIDAOA 3'!G59</f>
        <v>22.5</v>
      </c>
      <c r="M59" s="163">
        <f>'CLINIQUE 3'!N59</f>
        <v>0</v>
      </c>
      <c r="N59" s="148">
        <f t="shared" si="5"/>
        <v>130.25</v>
      </c>
      <c r="O59" s="148">
        <f t="shared" si="6"/>
        <v>4.6517857142857144</v>
      </c>
      <c r="P59" s="146" t="str">
        <f t="shared" si="7"/>
        <v>ajournee</v>
      </c>
      <c r="Q59" s="146" t="str">
        <f t="shared" si="8"/>
        <v>juin</v>
      </c>
      <c r="R59" s="146">
        <f t="shared" si="9"/>
        <v>0</v>
      </c>
      <c r="S59" s="146">
        <f t="shared" si="10"/>
        <v>1</v>
      </c>
      <c r="T59" s="146">
        <f t="shared" si="11"/>
        <v>1</v>
      </c>
      <c r="U59" s="146">
        <f t="shared" si="12"/>
        <v>1</v>
      </c>
      <c r="V59" s="146">
        <f t="shared" si="13"/>
        <v>1</v>
      </c>
      <c r="W59" s="146">
        <f t="shared" si="14"/>
        <v>1</v>
      </c>
      <c r="X59" s="146">
        <f t="shared" si="15"/>
        <v>0</v>
      </c>
      <c r="Y59" s="146">
        <f t="shared" si="16"/>
        <v>0</v>
      </c>
      <c r="Z59" s="146">
        <f t="shared" si="17"/>
        <v>0</v>
      </c>
      <c r="AA59" s="17">
        <f t="shared" si="18"/>
        <v>1</v>
      </c>
      <c r="AB59" s="91" t="str">
        <f>'REPRODUCTION 3'!M59</f>
        <v>Juin</v>
      </c>
      <c r="AC59" s="91" t="str">
        <f>'RUMINANTS 3'!M59</f>
        <v>Juin</v>
      </c>
      <c r="AD59" s="91" t="str">
        <f>'TOXICOLOGIE 2'!L59</f>
        <v>Juin</v>
      </c>
      <c r="AE59" s="91" t="str">
        <f>'INFECTIEUX 3'!M59</f>
        <v>Juin</v>
      </c>
      <c r="AF59" s="91" t="str">
        <f>'AVIARE 3'!M59</f>
        <v>Juin</v>
      </c>
      <c r="AG59" s="91" t="str">
        <f>'EQUINE 3'!M59</f>
        <v>Juin</v>
      </c>
      <c r="AH59" s="91" t="str">
        <f>'CHIRURGIE 3'!M59</f>
        <v>Juin</v>
      </c>
      <c r="AI59" s="91" t="str">
        <f>'LEGISLATION 2'!L59</f>
        <v>Juin</v>
      </c>
      <c r="AJ59" s="91" t="str">
        <f>'HIDAOA 3'!M59</f>
        <v>Juin</v>
      </c>
      <c r="AK59" s="91" t="str">
        <f>'CLINIQUE 3'!T59</f>
        <v>Juin</v>
      </c>
    </row>
    <row r="60" spans="1:37" s="111" customFormat="1">
      <c r="A60" s="146">
        <v>53</v>
      </c>
      <c r="B60" s="113" t="s">
        <v>2477</v>
      </c>
      <c r="C60" s="113" t="s">
        <v>2478</v>
      </c>
      <c r="D60" s="163">
        <f>'REPRODUCTION 3'!G60</f>
        <v>11.25</v>
      </c>
      <c r="E60" s="163">
        <f>'RUMINANTS 3'!G60</f>
        <v>8.25</v>
      </c>
      <c r="F60" s="163">
        <f>'TOXICOLOGIE 2'!F60</f>
        <v>0</v>
      </c>
      <c r="G60" s="163">
        <f>'INFECTIEUX 3'!G60</f>
        <v>4.5</v>
      </c>
      <c r="H60" s="163">
        <f>'AVIARE 3'!G60</f>
        <v>18.75</v>
      </c>
      <c r="I60" s="163">
        <f>'EQUINE 3'!G60</f>
        <v>12.75</v>
      </c>
      <c r="J60" s="163">
        <f>'CHIRURGIE 3'!G60</f>
        <v>19.5</v>
      </c>
      <c r="K60" s="163">
        <f>'LEGISLATION 2'!F60</f>
        <v>24</v>
      </c>
      <c r="L60" s="163">
        <f>'HIDAOA 3'!G60</f>
        <v>14.25</v>
      </c>
      <c r="M60" s="163">
        <f>'CLINIQUE 3'!N60</f>
        <v>0</v>
      </c>
      <c r="N60" s="148">
        <f t="shared" si="5"/>
        <v>113.25</v>
      </c>
      <c r="O60" s="148">
        <f t="shared" si="6"/>
        <v>4.0446428571428568</v>
      </c>
      <c r="P60" s="146" t="str">
        <f t="shared" si="7"/>
        <v>ajournee</v>
      </c>
      <c r="Q60" s="146" t="str">
        <f t="shared" si="8"/>
        <v>juin</v>
      </c>
      <c r="R60" s="146">
        <f t="shared" si="9"/>
        <v>1</v>
      </c>
      <c r="S60" s="146">
        <f t="shared" si="10"/>
        <v>1</v>
      </c>
      <c r="T60" s="146">
        <f t="shared" si="11"/>
        <v>1</v>
      </c>
      <c r="U60" s="146">
        <f t="shared" si="12"/>
        <v>1</v>
      </c>
      <c r="V60" s="146">
        <f t="shared" si="13"/>
        <v>0</v>
      </c>
      <c r="W60" s="146">
        <f t="shared" si="14"/>
        <v>1</v>
      </c>
      <c r="X60" s="146">
        <f t="shared" si="15"/>
        <v>0</v>
      </c>
      <c r="Y60" s="146">
        <f t="shared" si="16"/>
        <v>0</v>
      </c>
      <c r="Z60" s="146">
        <f t="shared" si="17"/>
        <v>1</v>
      </c>
      <c r="AA60" s="17">
        <f t="shared" si="18"/>
        <v>1</v>
      </c>
      <c r="AB60" s="91" t="str">
        <f>'REPRODUCTION 3'!M60</f>
        <v>Juin</v>
      </c>
      <c r="AC60" s="91" t="str">
        <f>'RUMINANTS 3'!M60</f>
        <v>Juin</v>
      </c>
      <c r="AD60" s="91" t="str">
        <f>'TOXICOLOGIE 2'!L60</f>
        <v>Juin</v>
      </c>
      <c r="AE60" s="91" t="str">
        <f>'INFECTIEUX 3'!M60</f>
        <v>Juin</v>
      </c>
      <c r="AF60" s="91" t="str">
        <f>'AVIARE 3'!M60</f>
        <v>Juin</v>
      </c>
      <c r="AG60" s="91" t="str">
        <f>'EQUINE 3'!M60</f>
        <v>Juin</v>
      </c>
      <c r="AH60" s="91" t="str">
        <f>'CHIRURGIE 3'!M60</f>
        <v>Juin</v>
      </c>
      <c r="AI60" s="91" t="str">
        <f>'LEGISLATION 2'!L60</f>
        <v>Juin</v>
      </c>
      <c r="AJ60" s="91" t="str">
        <f>'HIDAOA 3'!M60</f>
        <v>Juin</v>
      </c>
      <c r="AK60" s="91" t="str">
        <f>'CLINIQUE 3'!T60</f>
        <v>Juin</v>
      </c>
    </row>
    <row r="61" spans="1:37">
      <c r="A61" s="146">
        <v>54</v>
      </c>
      <c r="B61" s="113" t="s">
        <v>731</v>
      </c>
      <c r="C61" s="113" t="s">
        <v>2479</v>
      </c>
      <c r="D61" s="163">
        <f>'REPRODUCTION 3'!G61</f>
        <v>23.25</v>
      </c>
      <c r="E61" s="163">
        <f>'RUMINANTS 3'!G61</f>
        <v>9</v>
      </c>
      <c r="F61" s="163">
        <f>'TOXICOLOGIE 2'!F61</f>
        <v>0</v>
      </c>
      <c r="G61" s="163">
        <f>'INFECTIEUX 3'!G61</f>
        <v>18</v>
      </c>
      <c r="H61" s="163">
        <f>'AVIARE 3'!G61</f>
        <v>19.5</v>
      </c>
      <c r="I61" s="163">
        <f>'EQUINE 3'!G61</f>
        <v>19.5</v>
      </c>
      <c r="J61" s="163">
        <f>'CHIRURGIE 3'!G61</f>
        <v>24</v>
      </c>
      <c r="K61" s="163">
        <f>'LEGISLATION 2'!F61</f>
        <v>24</v>
      </c>
      <c r="L61" s="163">
        <f>'HIDAOA 3'!G61</f>
        <v>28.125</v>
      </c>
      <c r="M61" s="163">
        <f>'CLINIQUE 3'!N61</f>
        <v>0</v>
      </c>
      <c r="N61" s="148">
        <f t="shared" si="5"/>
        <v>165.375</v>
      </c>
      <c r="O61" s="148">
        <f t="shared" si="6"/>
        <v>5.90625</v>
      </c>
      <c r="P61" s="146" t="str">
        <f t="shared" si="7"/>
        <v>ajournee</v>
      </c>
      <c r="Q61" s="146" t="str">
        <f t="shared" si="8"/>
        <v>juin</v>
      </c>
      <c r="R61" s="146">
        <f t="shared" si="9"/>
        <v>0</v>
      </c>
      <c r="S61" s="146">
        <f t="shared" si="10"/>
        <v>1</v>
      </c>
      <c r="T61" s="146">
        <f t="shared" si="11"/>
        <v>1</v>
      </c>
      <c r="U61" s="146">
        <f t="shared" si="12"/>
        <v>0</v>
      </c>
      <c r="V61" s="146">
        <f t="shared" si="13"/>
        <v>0</v>
      </c>
      <c r="W61" s="146">
        <f t="shared" si="14"/>
        <v>0</v>
      </c>
      <c r="X61" s="146">
        <f t="shared" si="15"/>
        <v>0</v>
      </c>
      <c r="Y61" s="146">
        <f t="shared" si="16"/>
        <v>0</v>
      </c>
      <c r="Z61" s="146">
        <f t="shared" si="17"/>
        <v>0</v>
      </c>
      <c r="AA61" s="17">
        <f t="shared" si="18"/>
        <v>1</v>
      </c>
      <c r="AB61" s="91" t="str">
        <f>'REPRODUCTION 3'!M61</f>
        <v>Juin</v>
      </c>
      <c r="AC61" s="91" t="str">
        <f>'RUMINANTS 3'!M61</f>
        <v>Juin</v>
      </c>
      <c r="AD61" s="91" t="str">
        <f>'TOXICOLOGIE 2'!L61</f>
        <v>Juin</v>
      </c>
      <c r="AE61" s="91" t="str">
        <f>'INFECTIEUX 3'!M61</f>
        <v>Juin</v>
      </c>
      <c r="AF61" s="91" t="str">
        <f>'AVIARE 3'!M61</f>
        <v>Juin</v>
      </c>
      <c r="AG61" s="91" t="str">
        <f>'EQUINE 3'!M61</f>
        <v>Juin</v>
      </c>
      <c r="AH61" s="91" t="str">
        <f>'CHIRURGIE 3'!M61</f>
        <v>Juin</v>
      </c>
      <c r="AI61" s="91" t="str">
        <f>'LEGISLATION 2'!L61</f>
        <v>Juin</v>
      </c>
      <c r="AJ61" s="91" t="str">
        <f>'HIDAOA 3'!M61</f>
        <v>Juin</v>
      </c>
      <c r="AK61" s="91" t="str">
        <f>'CLINIQUE 3'!T61</f>
        <v>Juin</v>
      </c>
    </row>
    <row r="62" spans="1:37">
      <c r="A62" s="146">
        <v>55</v>
      </c>
      <c r="B62" s="113" t="s">
        <v>736</v>
      </c>
      <c r="C62" s="113" t="s">
        <v>2480</v>
      </c>
      <c r="D62" s="163">
        <f>'REPRODUCTION 3'!G62</f>
        <v>21.75</v>
      </c>
      <c r="E62" s="163">
        <f>'RUMINANTS 3'!G62</f>
        <v>12.75</v>
      </c>
      <c r="F62" s="163">
        <f>'TOXICOLOGIE 2'!F62</f>
        <v>0</v>
      </c>
      <c r="G62" s="163">
        <f>'INFECTIEUX 3'!G62</f>
        <v>3.75</v>
      </c>
      <c r="H62" s="163">
        <f>'AVIARE 3'!G62</f>
        <v>18</v>
      </c>
      <c r="I62" s="163">
        <f>'EQUINE 3'!G62</f>
        <v>15</v>
      </c>
      <c r="J62" s="163">
        <f>'CHIRURGIE 3'!G62</f>
        <v>24</v>
      </c>
      <c r="K62" s="163">
        <f>'LEGISLATION 2'!F62</f>
        <v>24</v>
      </c>
      <c r="L62" s="163">
        <f>'HIDAOA 3'!G62</f>
        <v>18</v>
      </c>
      <c r="M62" s="163">
        <f>'CLINIQUE 3'!N62</f>
        <v>0</v>
      </c>
      <c r="N62" s="148">
        <f t="shared" si="5"/>
        <v>137.25</v>
      </c>
      <c r="O62" s="148">
        <f t="shared" si="6"/>
        <v>4.9017857142857144</v>
      </c>
      <c r="P62" s="146" t="str">
        <f t="shared" si="7"/>
        <v>ajournee</v>
      </c>
      <c r="Q62" s="146" t="str">
        <f t="shared" si="8"/>
        <v>juin</v>
      </c>
      <c r="R62" s="146">
        <f t="shared" si="9"/>
        <v>0</v>
      </c>
      <c r="S62" s="146">
        <f t="shared" si="10"/>
        <v>1</v>
      </c>
      <c r="T62" s="146">
        <f t="shared" si="11"/>
        <v>1</v>
      </c>
      <c r="U62" s="146">
        <f t="shared" si="12"/>
        <v>1</v>
      </c>
      <c r="V62" s="146">
        <f t="shared" si="13"/>
        <v>0</v>
      </c>
      <c r="W62" s="146">
        <f t="shared" si="14"/>
        <v>0</v>
      </c>
      <c r="X62" s="146">
        <f t="shared" si="15"/>
        <v>0</v>
      </c>
      <c r="Y62" s="146">
        <f t="shared" si="16"/>
        <v>0</v>
      </c>
      <c r="Z62" s="146">
        <f t="shared" si="17"/>
        <v>0</v>
      </c>
      <c r="AA62" s="17">
        <f t="shared" si="18"/>
        <v>1</v>
      </c>
      <c r="AB62" s="91" t="str">
        <f>'REPRODUCTION 3'!M62</f>
        <v>Juin</v>
      </c>
      <c r="AC62" s="91" t="str">
        <f>'RUMINANTS 3'!M62</f>
        <v>Juin</v>
      </c>
      <c r="AD62" s="91" t="str">
        <f>'TOXICOLOGIE 2'!L62</f>
        <v>Juin</v>
      </c>
      <c r="AE62" s="91" t="str">
        <f>'INFECTIEUX 3'!M62</f>
        <v>Juin</v>
      </c>
      <c r="AF62" s="91" t="str">
        <f>'AVIARE 3'!M62</f>
        <v>Juin</v>
      </c>
      <c r="AG62" s="91" t="str">
        <f>'EQUINE 3'!M62</f>
        <v>Juin</v>
      </c>
      <c r="AH62" s="91" t="str">
        <f>'CHIRURGIE 3'!M62</f>
        <v>Juin</v>
      </c>
      <c r="AI62" s="91" t="str">
        <f>'LEGISLATION 2'!L62</f>
        <v>Juin</v>
      </c>
      <c r="AJ62" s="91" t="str">
        <f>'HIDAOA 3'!M62</f>
        <v>Juin</v>
      </c>
      <c r="AK62" s="91" t="str">
        <f>'CLINIQUE 3'!T62</f>
        <v>Juin</v>
      </c>
    </row>
    <row r="63" spans="1:37">
      <c r="A63" s="146">
        <v>56</v>
      </c>
      <c r="B63" s="113" t="s">
        <v>740</v>
      </c>
      <c r="C63" s="113" t="s">
        <v>2481</v>
      </c>
      <c r="D63" s="163">
        <f>'REPRODUCTION 3'!G63</f>
        <v>6.75</v>
      </c>
      <c r="E63" s="163">
        <f>'RUMINANTS 3'!G63</f>
        <v>6</v>
      </c>
      <c r="F63" s="163">
        <f>'TOXICOLOGIE 2'!F63</f>
        <v>0</v>
      </c>
      <c r="G63" s="163">
        <f>'INFECTIEUX 3'!G63</f>
        <v>1.5</v>
      </c>
      <c r="H63" s="163">
        <f>'AVIARE 3'!G63</f>
        <v>11.25</v>
      </c>
      <c r="I63" s="163">
        <f>'EQUINE 3'!G63</f>
        <v>6</v>
      </c>
      <c r="J63" s="163">
        <f>'CHIRURGIE 3'!G63</f>
        <v>12</v>
      </c>
      <c r="K63" s="163">
        <f>'LEGISLATION 2'!F63</f>
        <v>20</v>
      </c>
      <c r="L63" s="163">
        <f>'HIDAOA 3'!G63</f>
        <v>9</v>
      </c>
      <c r="M63" s="163">
        <f>'CLINIQUE 3'!N63</f>
        <v>0</v>
      </c>
      <c r="N63" s="148">
        <f t="shared" si="5"/>
        <v>72.5</v>
      </c>
      <c r="O63" s="148">
        <f t="shared" si="6"/>
        <v>2.5892857142857144</v>
      </c>
      <c r="P63" s="146" t="str">
        <f t="shared" si="7"/>
        <v>ajournee</v>
      </c>
      <c r="Q63" s="146" t="str">
        <f t="shared" si="8"/>
        <v>juin</v>
      </c>
      <c r="R63" s="146">
        <f t="shared" si="9"/>
        <v>1</v>
      </c>
      <c r="S63" s="146">
        <f t="shared" si="10"/>
        <v>1</v>
      </c>
      <c r="T63" s="146">
        <f t="shared" si="11"/>
        <v>1</v>
      </c>
      <c r="U63" s="146">
        <f t="shared" si="12"/>
        <v>1</v>
      </c>
      <c r="V63" s="146">
        <f t="shared" si="13"/>
        <v>1</v>
      </c>
      <c r="W63" s="146">
        <f t="shared" si="14"/>
        <v>1</v>
      </c>
      <c r="X63" s="146">
        <f t="shared" si="15"/>
        <v>1</v>
      </c>
      <c r="Y63" s="146">
        <f t="shared" si="16"/>
        <v>0</v>
      </c>
      <c r="Z63" s="146">
        <f t="shared" si="17"/>
        <v>1</v>
      </c>
      <c r="AA63" s="17">
        <f t="shared" si="18"/>
        <v>1</v>
      </c>
      <c r="AB63" s="91" t="str">
        <f>'REPRODUCTION 3'!M63</f>
        <v>Juin</v>
      </c>
      <c r="AC63" s="91" t="str">
        <f>'RUMINANTS 3'!M63</f>
        <v>Juin</v>
      </c>
      <c r="AD63" s="91" t="str">
        <f>'TOXICOLOGIE 2'!L63</f>
        <v>Juin</v>
      </c>
      <c r="AE63" s="91" t="str">
        <f>'INFECTIEUX 3'!M63</f>
        <v>Juin</v>
      </c>
      <c r="AF63" s="91" t="str">
        <f>'AVIARE 3'!M63</f>
        <v>Juin</v>
      </c>
      <c r="AG63" s="91" t="str">
        <f>'EQUINE 3'!M63</f>
        <v>Juin</v>
      </c>
      <c r="AH63" s="91" t="str">
        <f>'CHIRURGIE 3'!M63</f>
        <v>Juin</v>
      </c>
      <c r="AI63" s="91" t="str">
        <f>'LEGISLATION 2'!L63</f>
        <v>Juin</v>
      </c>
      <c r="AJ63" s="91" t="str">
        <f>'HIDAOA 3'!M63</f>
        <v>Juin</v>
      </c>
      <c r="AK63" s="91" t="str">
        <f>'CLINIQUE 3'!T63</f>
        <v>Juin</v>
      </c>
    </row>
    <row r="64" spans="1:37">
      <c r="A64" s="146">
        <v>57</v>
      </c>
      <c r="B64" s="113" t="s">
        <v>2482</v>
      </c>
      <c r="C64" s="113" t="s">
        <v>2483</v>
      </c>
      <c r="D64" s="163">
        <f>'REPRODUCTION 3'!G64</f>
        <v>12</v>
      </c>
      <c r="E64" s="163">
        <f>'RUMINANTS 3'!G64</f>
        <v>12.75</v>
      </c>
      <c r="F64" s="163">
        <f>'TOXICOLOGIE 2'!F64</f>
        <v>0</v>
      </c>
      <c r="G64" s="163">
        <f>'INFECTIEUX 3'!G64</f>
        <v>3.75</v>
      </c>
      <c r="H64" s="163">
        <f>'AVIARE 3'!G64</f>
        <v>16.5</v>
      </c>
      <c r="I64" s="163">
        <f>'EQUINE 3'!G64</f>
        <v>10.5</v>
      </c>
      <c r="J64" s="163">
        <f>'CHIRURGIE 3'!G64</f>
        <v>16.5</v>
      </c>
      <c r="K64" s="163">
        <f>'LEGISLATION 2'!F64</f>
        <v>28</v>
      </c>
      <c r="L64" s="163">
        <f>'HIDAOA 3'!G64</f>
        <v>11.25</v>
      </c>
      <c r="M64" s="163">
        <f>'CLINIQUE 3'!N64</f>
        <v>0</v>
      </c>
      <c r="N64" s="148">
        <f t="shared" si="5"/>
        <v>111.25</v>
      </c>
      <c r="O64" s="148">
        <f t="shared" si="6"/>
        <v>3.9732142857142856</v>
      </c>
      <c r="P64" s="146" t="str">
        <f t="shared" si="7"/>
        <v>ajournee</v>
      </c>
      <c r="Q64" s="146" t="str">
        <f t="shared" si="8"/>
        <v>juin</v>
      </c>
      <c r="R64" s="146">
        <f t="shared" si="9"/>
        <v>1</v>
      </c>
      <c r="S64" s="146">
        <f t="shared" si="10"/>
        <v>1</v>
      </c>
      <c r="T64" s="146">
        <f t="shared" si="11"/>
        <v>1</v>
      </c>
      <c r="U64" s="146">
        <f t="shared" si="12"/>
        <v>1</v>
      </c>
      <c r="V64" s="146">
        <f t="shared" si="13"/>
        <v>0</v>
      </c>
      <c r="W64" s="146">
        <f t="shared" si="14"/>
        <v>1</v>
      </c>
      <c r="X64" s="146">
        <f t="shared" si="15"/>
        <v>0</v>
      </c>
      <c r="Y64" s="146">
        <f t="shared" si="16"/>
        <v>0</v>
      </c>
      <c r="Z64" s="146">
        <f t="shared" si="17"/>
        <v>1</v>
      </c>
      <c r="AA64" s="17">
        <f t="shared" si="18"/>
        <v>1</v>
      </c>
      <c r="AB64" s="91" t="str">
        <f>'REPRODUCTION 3'!M64</f>
        <v>Juin</v>
      </c>
      <c r="AC64" s="91" t="str">
        <f>'RUMINANTS 3'!M64</f>
        <v>Juin</v>
      </c>
      <c r="AD64" s="91" t="str">
        <f>'TOXICOLOGIE 2'!L64</f>
        <v>Juin</v>
      </c>
      <c r="AE64" s="91" t="str">
        <f>'INFECTIEUX 3'!M64</f>
        <v>Juin</v>
      </c>
      <c r="AF64" s="91" t="str">
        <f>'AVIARE 3'!M64</f>
        <v>Juin</v>
      </c>
      <c r="AG64" s="91" t="str">
        <f>'EQUINE 3'!M64</f>
        <v>Juin</v>
      </c>
      <c r="AH64" s="91" t="str">
        <f>'CHIRURGIE 3'!M64</f>
        <v>Juin</v>
      </c>
      <c r="AI64" s="91" t="str">
        <f>'LEGISLATION 2'!L64</f>
        <v>Juin</v>
      </c>
      <c r="AJ64" s="91" t="str">
        <f>'HIDAOA 3'!M64</f>
        <v>Juin</v>
      </c>
      <c r="AK64" s="91" t="str">
        <f>'CLINIQUE 3'!T64</f>
        <v>Juin</v>
      </c>
    </row>
    <row r="65" spans="1:37">
      <c r="A65" s="146">
        <v>58</v>
      </c>
      <c r="B65" s="113" t="s">
        <v>2484</v>
      </c>
      <c r="C65" s="113" t="s">
        <v>2485</v>
      </c>
      <c r="D65" s="163">
        <f>'REPRODUCTION 3'!G65</f>
        <v>9.75</v>
      </c>
      <c r="E65" s="163">
        <f>'RUMINANTS 3'!G65</f>
        <v>7.5</v>
      </c>
      <c r="F65" s="163">
        <f>'TOXICOLOGIE 2'!F65</f>
        <v>0</v>
      </c>
      <c r="G65" s="163">
        <f>'INFECTIEUX 3'!G65</f>
        <v>4.5</v>
      </c>
      <c r="H65" s="163">
        <f>'AVIARE 3'!G65</f>
        <v>18</v>
      </c>
      <c r="I65" s="163">
        <f>'EQUINE 3'!G65</f>
        <v>15.75</v>
      </c>
      <c r="J65" s="163">
        <f>'CHIRURGIE 3'!G65</f>
        <v>15</v>
      </c>
      <c r="K65" s="163">
        <f>'LEGISLATION 2'!F65</f>
        <v>30</v>
      </c>
      <c r="L65" s="163">
        <f>'HIDAOA 3'!G65</f>
        <v>27</v>
      </c>
      <c r="M65" s="163">
        <f>'CLINIQUE 3'!N65</f>
        <v>0</v>
      </c>
      <c r="N65" s="148">
        <f t="shared" si="5"/>
        <v>127.5</v>
      </c>
      <c r="O65" s="148">
        <f t="shared" si="6"/>
        <v>4.5535714285714288</v>
      </c>
      <c r="P65" s="146" t="str">
        <f t="shared" si="7"/>
        <v>ajournee</v>
      </c>
      <c r="Q65" s="146" t="str">
        <f t="shared" si="8"/>
        <v>juin</v>
      </c>
      <c r="R65" s="146">
        <f t="shared" si="9"/>
        <v>1</v>
      </c>
      <c r="S65" s="146">
        <f t="shared" si="10"/>
        <v>1</v>
      </c>
      <c r="T65" s="146">
        <f t="shared" si="11"/>
        <v>1</v>
      </c>
      <c r="U65" s="146">
        <f t="shared" si="12"/>
        <v>1</v>
      </c>
      <c r="V65" s="146">
        <f t="shared" si="13"/>
        <v>0</v>
      </c>
      <c r="W65" s="146">
        <f t="shared" si="14"/>
        <v>0</v>
      </c>
      <c r="X65" s="146">
        <f t="shared" si="15"/>
        <v>0</v>
      </c>
      <c r="Y65" s="146">
        <f t="shared" si="16"/>
        <v>0</v>
      </c>
      <c r="Z65" s="146">
        <f t="shared" si="17"/>
        <v>0</v>
      </c>
      <c r="AA65" s="17">
        <f t="shared" si="18"/>
        <v>1</v>
      </c>
      <c r="AB65" s="91" t="str">
        <f>'REPRODUCTION 3'!M65</f>
        <v>Juin</v>
      </c>
      <c r="AC65" s="91" t="str">
        <f>'RUMINANTS 3'!M65</f>
        <v>Juin</v>
      </c>
      <c r="AD65" s="91" t="str">
        <f>'TOXICOLOGIE 2'!L65</f>
        <v>Juin</v>
      </c>
      <c r="AE65" s="91" t="str">
        <f>'INFECTIEUX 3'!M65</f>
        <v>Juin</v>
      </c>
      <c r="AF65" s="91" t="str">
        <f>'AVIARE 3'!M65</f>
        <v>Juin</v>
      </c>
      <c r="AG65" s="91" t="str">
        <f>'EQUINE 3'!M65</f>
        <v>Juin</v>
      </c>
      <c r="AH65" s="91" t="str">
        <f>'CHIRURGIE 3'!M65</f>
        <v>Juin</v>
      </c>
      <c r="AI65" s="91" t="str">
        <f>'LEGISLATION 2'!L65</f>
        <v>Juin</v>
      </c>
      <c r="AJ65" s="91" t="str">
        <f>'HIDAOA 3'!M65</f>
        <v>Juin</v>
      </c>
      <c r="AK65" s="91" t="str">
        <f>'CLINIQUE 3'!T65</f>
        <v>Juin</v>
      </c>
    </row>
    <row r="66" spans="1:37">
      <c r="A66" s="146">
        <v>59</v>
      </c>
      <c r="B66" s="113" t="s">
        <v>754</v>
      </c>
      <c r="C66" s="113" t="s">
        <v>2486</v>
      </c>
      <c r="D66" s="163">
        <f>'REPRODUCTION 3'!G66</f>
        <v>9</v>
      </c>
      <c r="E66" s="163">
        <f>'RUMINANTS 3'!G66</f>
        <v>9</v>
      </c>
      <c r="F66" s="163">
        <f>'TOXICOLOGIE 2'!F66</f>
        <v>0</v>
      </c>
      <c r="G66" s="163">
        <f>'INFECTIEUX 3'!G66</f>
        <v>3</v>
      </c>
      <c r="H66" s="163">
        <f>'AVIARE 3'!G66</f>
        <v>13.5</v>
      </c>
      <c r="I66" s="163">
        <f>'EQUINE 3'!G66</f>
        <v>13.5</v>
      </c>
      <c r="J66" s="163">
        <f>'CHIRURGIE 3'!G66</f>
        <v>15</v>
      </c>
      <c r="K66" s="163">
        <f>'LEGISLATION 2'!F66</f>
        <v>10</v>
      </c>
      <c r="L66" s="163">
        <f>'HIDAOA 3'!G66</f>
        <v>18</v>
      </c>
      <c r="M66" s="163">
        <f>'CLINIQUE 3'!N66</f>
        <v>0</v>
      </c>
      <c r="N66" s="148">
        <f t="shared" si="5"/>
        <v>91</v>
      </c>
      <c r="O66" s="148">
        <f t="shared" si="6"/>
        <v>3.25</v>
      </c>
      <c r="P66" s="146" t="str">
        <f t="shared" si="7"/>
        <v>ajournee</v>
      </c>
      <c r="Q66" s="146" t="str">
        <f t="shared" si="8"/>
        <v>juin</v>
      </c>
      <c r="R66" s="146">
        <f t="shared" si="9"/>
        <v>1</v>
      </c>
      <c r="S66" s="146">
        <f t="shared" si="10"/>
        <v>1</v>
      </c>
      <c r="T66" s="146">
        <f t="shared" si="11"/>
        <v>1</v>
      </c>
      <c r="U66" s="146">
        <f t="shared" si="12"/>
        <v>1</v>
      </c>
      <c r="V66" s="146">
        <f t="shared" si="13"/>
        <v>1</v>
      </c>
      <c r="W66" s="146">
        <f t="shared" si="14"/>
        <v>1</v>
      </c>
      <c r="X66" s="146">
        <f t="shared" si="15"/>
        <v>0</v>
      </c>
      <c r="Y66" s="146">
        <f t="shared" si="16"/>
        <v>0</v>
      </c>
      <c r="Z66" s="146">
        <f t="shared" si="17"/>
        <v>0</v>
      </c>
      <c r="AA66" s="17">
        <f t="shared" si="18"/>
        <v>1</v>
      </c>
      <c r="AB66" s="91" t="str">
        <f>'REPRODUCTION 3'!M66</f>
        <v>Juin</v>
      </c>
      <c r="AC66" s="91" t="str">
        <f>'RUMINANTS 3'!M66</f>
        <v>Juin</v>
      </c>
      <c r="AD66" s="91" t="str">
        <f>'TOXICOLOGIE 2'!L66</f>
        <v>Juin</v>
      </c>
      <c r="AE66" s="91" t="str">
        <f>'INFECTIEUX 3'!M66</f>
        <v>Juin</v>
      </c>
      <c r="AF66" s="91" t="str">
        <f>'AVIARE 3'!M66</f>
        <v>Juin</v>
      </c>
      <c r="AG66" s="91" t="str">
        <f>'EQUINE 3'!M66</f>
        <v>Juin</v>
      </c>
      <c r="AH66" s="91" t="str">
        <f>'CHIRURGIE 3'!M66</f>
        <v>Juin</v>
      </c>
      <c r="AI66" s="91" t="str">
        <f>'LEGISLATION 2'!L66</f>
        <v>Juin</v>
      </c>
      <c r="AJ66" s="91" t="str">
        <f>'HIDAOA 3'!M66</f>
        <v>Juin</v>
      </c>
      <c r="AK66" s="91" t="str">
        <f>'CLINIQUE 3'!T66</f>
        <v>Juin</v>
      </c>
    </row>
    <row r="67" spans="1:37">
      <c r="A67" s="146">
        <v>60</v>
      </c>
      <c r="B67" s="113" t="s">
        <v>2487</v>
      </c>
      <c r="C67" s="113" t="s">
        <v>2488</v>
      </c>
      <c r="D67" s="163">
        <f>'REPRODUCTION 3'!G67</f>
        <v>5.25</v>
      </c>
      <c r="E67" s="163">
        <f>'RUMINANTS 3'!G67</f>
        <v>9.75</v>
      </c>
      <c r="F67" s="163">
        <f>'TOXICOLOGIE 2'!F67</f>
        <v>0</v>
      </c>
      <c r="G67" s="163">
        <f>'INFECTIEUX 3'!G67</f>
        <v>6</v>
      </c>
      <c r="H67" s="163">
        <f>'AVIARE 3'!G67</f>
        <v>15</v>
      </c>
      <c r="I67" s="163">
        <f>'EQUINE 3'!G67</f>
        <v>13.5</v>
      </c>
      <c r="J67" s="163">
        <f>'CHIRURGIE 3'!G67</f>
        <v>16.5</v>
      </c>
      <c r="K67" s="163">
        <f>'LEGISLATION 2'!F67</f>
        <v>26</v>
      </c>
      <c r="L67" s="163">
        <f>'HIDAOA 3'!G67</f>
        <v>18</v>
      </c>
      <c r="M67" s="163">
        <f>'CLINIQUE 3'!N67</f>
        <v>0</v>
      </c>
      <c r="N67" s="148">
        <f t="shared" si="5"/>
        <v>110</v>
      </c>
      <c r="O67" s="148">
        <f t="shared" si="6"/>
        <v>3.9285714285714284</v>
      </c>
      <c r="P67" s="146" t="str">
        <f t="shared" si="7"/>
        <v>ajournee</v>
      </c>
      <c r="Q67" s="146" t="str">
        <f t="shared" si="8"/>
        <v>juin</v>
      </c>
      <c r="R67" s="146">
        <f t="shared" si="9"/>
        <v>1</v>
      </c>
      <c r="S67" s="146">
        <f t="shared" si="10"/>
        <v>1</v>
      </c>
      <c r="T67" s="146">
        <f t="shared" si="11"/>
        <v>1</v>
      </c>
      <c r="U67" s="146">
        <f t="shared" si="12"/>
        <v>1</v>
      </c>
      <c r="V67" s="146">
        <f t="shared" si="13"/>
        <v>0</v>
      </c>
      <c r="W67" s="146">
        <f t="shared" si="14"/>
        <v>1</v>
      </c>
      <c r="X67" s="146">
        <f t="shared" si="15"/>
        <v>0</v>
      </c>
      <c r="Y67" s="146">
        <f t="shared" si="16"/>
        <v>0</v>
      </c>
      <c r="Z67" s="146">
        <f t="shared" si="17"/>
        <v>0</v>
      </c>
      <c r="AA67" s="17">
        <f t="shared" si="18"/>
        <v>1</v>
      </c>
      <c r="AB67" s="91" t="str">
        <f>'REPRODUCTION 3'!M67</f>
        <v>Juin</v>
      </c>
      <c r="AC67" s="91" t="str">
        <f>'RUMINANTS 3'!M67</f>
        <v>Juin</v>
      </c>
      <c r="AD67" s="91" t="str">
        <f>'TOXICOLOGIE 2'!L67</f>
        <v>Juin</v>
      </c>
      <c r="AE67" s="91" t="str">
        <f>'INFECTIEUX 3'!M67</f>
        <v>Juin</v>
      </c>
      <c r="AF67" s="91" t="str">
        <f>'AVIARE 3'!M67</f>
        <v>Juin</v>
      </c>
      <c r="AG67" s="91" t="str">
        <f>'EQUINE 3'!M67</f>
        <v>Juin</v>
      </c>
      <c r="AH67" s="91" t="str">
        <f>'CHIRURGIE 3'!M67</f>
        <v>Juin</v>
      </c>
      <c r="AI67" s="91" t="str">
        <f>'LEGISLATION 2'!L67</f>
        <v>Juin</v>
      </c>
      <c r="AJ67" s="91" t="str">
        <f>'HIDAOA 3'!M67</f>
        <v>Juin</v>
      </c>
      <c r="AK67" s="91" t="str">
        <f>'CLINIQUE 3'!T67</f>
        <v>Juin</v>
      </c>
    </row>
    <row r="68" spans="1:37">
      <c r="A68" s="146">
        <v>61</v>
      </c>
      <c r="B68" s="113" t="s">
        <v>2489</v>
      </c>
      <c r="C68" s="113" t="s">
        <v>2490</v>
      </c>
      <c r="D68" s="163">
        <f>'REPRODUCTION 3'!G68</f>
        <v>11.25</v>
      </c>
      <c r="E68" s="163">
        <f>'RUMINANTS 3'!G68</f>
        <v>10.5</v>
      </c>
      <c r="F68" s="163">
        <f>'TOXICOLOGIE 2'!F68</f>
        <v>0</v>
      </c>
      <c r="G68" s="163">
        <f>'INFECTIEUX 3'!G68</f>
        <v>7.5</v>
      </c>
      <c r="H68" s="163">
        <f>'AVIARE 3'!G68</f>
        <v>17.25</v>
      </c>
      <c r="I68" s="163">
        <f>'EQUINE 3'!G68</f>
        <v>21.75</v>
      </c>
      <c r="J68" s="163">
        <f>'CHIRURGIE 3'!G68</f>
        <v>18</v>
      </c>
      <c r="K68" s="163">
        <f>'LEGISLATION 2'!F68</f>
        <v>14</v>
      </c>
      <c r="L68" s="163">
        <f>'HIDAOA 3'!G68</f>
        <v>20.25</v>
      </c>
      <c r="M68" s="163">
        <f>'CLINIQUE 3'!N68</f>
        <v>0</v>
      </c>
      <c r="N68" s="148">
        <f t="shared" si="5"/>
        <v>120.5</v>
      </c>
      <c r="O68" s="148">
        <f t="shared" si="6"/>
        <v>4.3035714285714288</v>
      </c>
      <c r="P68" s="146" t="str">
        <f t="shared" si="7"/>
        <v>ajournee</v>
      </c>
      <c r="Q68" s="146" t="str">
        <f t="shared" si="8"/>
        <v>juin</v>
      </c>
      <c r="R68" s="146">
        <f t="shared" si="9"/>
        <v>1</v>
      </c>
      <c r="S68" s="146">
        <f t="shared" si="10"/>
        <v>1</v>
      </c>
      <c r="T68" s="146">
        <f t="shared" si="11"/>
        <v>1</v>
      </c>
      <c r="U68" s="146">
        <f t="shared" si="12"/>
        <v>1</v>
      </c>
      <c r="V68" s="146">
        <f t="shared" si="13"/>
        <v>0</v>
      </c>
      <c r="W68" s="146">
        <f t="shared" si="14"/>
        <v>0</v>
      </c>
      <c r="X68" s="146">
        <f t="shared" si="15"/>
        <v>0</v>
      </c>
      <c r="Y68" s="146">
        <f t="shared" si="16"/>
        <v>0</v>
      </c>
      <c r="Z68" s="146">
        <f t="shared" si="17"/>
        <v>0</v>
      </c>
      <c r="AA68" s="17">
        <f t="shared" si="18"/>
        <v>1</v>
      </c>
      <c r="AB68" s="91" t="str">
        <f>'REPRODUCTION 3'!M68</f>
        <v>Juin</v>
      </c>
      <c r="AC68" s="91" t="str">
        <f>'RUMINANTS 3'!M68</f>
        <v>Juin</v>
      </c>
      <c r="AD68" s="91" t="str">
        <f>'TOXICOLOGIE 2'!L68</f>
        <v>Juin</v>
      </c>
      <c r="AE68" s="91" t="str">
        <f>'INFECTIEUX 3'!M68</f>
        <v>Juin</v>
      </c>
      <c r="AF68" s="91" t="str">
        <f>'AVIARE 3'!M68</f>
        <v>Juin</v>
      </c>
      <c r="AG68" s="91" t="str">
        <f>'EQUINE 3'!M68</f>
        <v>Juin</v>
      </c>
      <c r="AH68" s="91" t="str">
        <f>'CHIRURGIE 3'!M68</f>
        <v>Juin</v>
      </c>
      <c r="AI68" s="91" t="str">
        <f>'LEGISLATION 2'!L68</f>
        <v>Juin</v>
      </c>
      <c r="AJ68" s="91" t="str">
        <f>'HIDAOA 3'!M68</f>
        <v>Juin</v>
      </c>
      <c r="AK68" s="91" t="str">
        <f>'CLINIQUE 3'!T68</f>
        <v>Juin</v>
      </c>
    </row>
    <row r="69" spans="1:37">
      <c r="A69" s="146">
        <v>62</v>
      </c>
      <c r="B69" s="113" t="s">
        <v>767</v>
      </c>
      <c r="C69" s="113" t="s">
        <v>2491</v>
      </c>
      <c r="D69" s="163">
        <f>'REPRODUCTION 3'!G69</f>
        <v>21.75</v>
      </c>
      <c r="E69" s="163">
        <f>'RUMINANTS 3'!G69</f>
        <v>6</v>
      </c>
      <c r="F69" s="163">
        <f>'TOXICOLOGIE 2'!F69</f>
        <v>0</v>
      </c>
      <c r="G69" s="163">
        <f>'INFECTIEUX 3'!G69</f>
        <v>18</v>
      </c>
      <c r="H69" s="163">
        <f>'AVIARE 3'!G69</f>
        <v>14.25</v>
      </c>
      <c r="I69" s="163">
        <f>'EQUINE 3'!G69</f>
        <v>13.5</v>
      </c>
      <c r="J69" s="163">
        <f>'CHIRURGIE 3'!G69</f>
        <v>22.5</v>
      </c>
      <c r="K69" s="163">
        <f>'LEGISLATION 2'!F69</f>
        <v>20</v>
      </c>
      <c r="L69" s="163">
        <f>'HIDAOA 3'!G69</f>
        <v>13.5</v>
      </c>
      <c r="M69" s="163">
        <f>'CLINIQUE 3'!N69</f>
        <v>0</v>
      </c>
      <c r="N69" s="148">
        <f t="shared" si="5"/>
        <v>129.5</v>
      </c>
      <c r="O69" s="148">
        <f t="shared" si="6"/>
        <v>4.625</v>
      </c>
      <c r="P69" s="146" t="str">
        <f t="shared" si="7"/>
        <v>ajournee</v>
      </c>
      <c r="Q69" s="146" t="str">
        <f t="shared" si="8"/>
        <v>juin</v>
      </c>
      <c r="R69" s="146">
        <f t="shared" si="9"/>
        <v>0</v>
      </c>
      <c r="S69" s="146">
        <f t="shared" si="10"/>
        <v>1</v>
      </c>
      <c r="T69" s="146">
        <f t="shared" si="11"/>
        <v>1</v>
      </c>
      <c r="U69" s="146">
        <f t="shared" si="12"/>
        <v>0</v>
      </c>
      <c r="V69" s="146">
        <f t="shared" si="13"/>
        <v>1</v>
      </c>
      <c r="W69" s="146">
        <f t="shared" si="14"/>
        <v>1</v>
      </c>
      <c r="X69" s="146">
        <f t="shared" si="15"/>
        <v>0</v>
      </c>
      <c r="Y69" s="146">
        <f t="shared" si="16"/>
        <v>0</v>
      </c>
      <c r="Z69" s="146">
        <f t="shared" si="17"/>
        <v>1</v>
      </c>
      <c r="AA69" s="17">
        <f t="shared" si="18"/>
        <v>1</v>
      </c>
      <c r="AB69" s="91" t="str">
        <f>'REPRODUCTION 3'!M69</f>
        <v>Juin</v>
      </c>
      <c r="AC69" s="91" t="str">
        <f>'RUMINANTS 3'!M69</f>
        <v>Juin</v>
      </c>
      <c r="AD69" s="91" t="str">
        <f>'TOXICOLOGIE 2'!L69</f>
        <v>Juin</v>
      </c>
      <c r="AE69" s="91" t="str">
        <f>'INFECTIEUX 3'!M69</f>
        <v>Juin</v>
      </c>
      <c r="AF69" s="91" t="str">
        <f>'AVIARE 3'!M69</f>
        <v>Juin</v>
      </c>
      <c r="AG69" s="91" t="str">
        <f>'EQUINE 3'!M69</f>
        <v>Juin</v>
      </c>
      <c r="AH69" s="91" t="str">
        <f>'CHIRURGIE 3'!M69</f>
        <v>Juin</v>
      </c>
      <c r="AI69" s="91" t="str">
        <f>'LEGISLATION 2'!L69</f>
        <v>Juin</v>
      </c>
      <c r="AJ69" s="91" t="str">
        <f>'HIDAOA 3'!M69</f>
        <v>Juin</v>
      </c>
      <c r="AK69" s="91" t="str">
        <f>'CLINIQUE 3'!T69</f>
        <v>Juin</v>
      </c>
    </row>
    <row r="70" spans="1:37">
      <c r="A70" s="146">
        <v>63</v>
      </c>
      <c r="B70" s="113" t="s">
        <v>771</v>
      </c>
      <c r="C70" s="113" t="s">
        <v>2492</v>
      </c>
      <c r="D70" s="163">
        <f>'REPRODUCTION 3'!G70</f>
        <v>22.5</v>
      </c>
      <c r="E70" s="163">
        <f>'RUMINANTS 3'!G70</f>
        <v>12.75</v>
      </c>
      <c r="F70" s="163">
        <f>'TOXICOLOGIE 2'!F70</f>
        <v>0</v>
      </c>
      <c r="G70" s="163">
        <f>'INFECTIEUX 3'!G70</f>
        <v>18.75</v>
      </c>
      <c r="H70" s="163">
        <f>'AVIARE 3'!G70</f>
        <v>15.75</v>
      </c>
      <c r="I70" s="163">
        <f>'EQUINE 3'!G70</f>
        <v>15</v>
      </c>
      <c r="J70" s="163">
        <f>'CHIRURGIE 3'!G70</f>
        <v>25.5</v>
      </c>
      <c r="K70" s="163">
        <f>'LEGISLATION 2'!F70</f>
        <v>34</v>
      </c>
      <c r="L70" s="163">
        <f>'HIDAOA 3'!G70</f>
        <v>25.5</v>
      </c>
      <c r="M70" s="163">
        <f>'CLINIQUE 3'!N70</f>
        <v>0</v>
      </c>
      <c r="N70" s="148">
        <f t="shared" si="5"/>
        <v>169.75</v>
      </c>
      <c r="O70" s="148">
        <f t="shared" si="6"/>
        <v>6.0625</v>
      </c>
      <c r="P70" s="146" t="str">
        <f t="shared" si="7"/>
        <v>ajournee</v>
      </c>
      <c r="Q70" s="146" t="str">
        <f t="shared" si="8"/>
        <v>juin</v>
      </c>
      <c r="R70" s="146">
        <f t="shared" si="9"/>
        <v>0</v>
      </c>
      <c r="S70" s="146">
        <f t="shared" si="10"/>
        <v>1</v>
      </c>
      <c r="T70" s="146">
        <f t="shared" si="11"/>
        <v>1</v>
      </c>
      <c r="U70" s="146">
        <f t="shared" si="12"/>
        <v>0</v>
      </c>
      <c r="V70" s="146">
        <f t="shared" si="13"/>
        <v>0</v>
      </c>
      <c r="W70" s="146">
        <f t="shared" si="14"/>
        <v>0</v>
      </c>
      <c r="X70" s="146">
        <f t="shared" si="15"/>
        <v>0</v>
      </c>
      <c r="Y70" s="146">
        <f t="shared" si="16"/>
        <v>0</v>
      </c>
      <c r="Z70" s="146">
        <f t="shared" si="17"/>
        <v>0</v>
      </c>
      <c r="AA70" s="17">
        <f t="shared" si="18"/>
        <v>1</v>
      </c>
      <c r="AB70" s="91" t="str">
        <f>'REPRODUCTION 3'!M70</f>
        <v>Juin</v>
      </c>
      <c r="AC70" s="91" t="str">
        <f>'RUMINANTS 3'!M70</f>
        <v>Juin</v>
      </c>
      <c r="AD70" s="91" t="str">
        <f>'TOXICOLOGIE 2'!L70</f>
        <v>Juin</v>
      </c>
      <c r="AE70" s="91" t="str">
        <f>'INFECTIEUX 3'!M70</f>
        <v>Juin</v>
      </c>
      <c r="AF70" s="91" t="str">
        <f>'AVIARE 3'!M70</f>
        <v>Juin</v>
      </c>
      <c r="AG70" s="91" t="str">
        <f>'EQUINE 3'!M70</f>
        <v>Juin</v>
      </c>
      <c r="AH70" s="91" t="str">
        <f>'CHIRURGIE 3'!M70</f>
        <v>Juin</v>
      </c>
      <c r="AI70" s="91" t="str">
        <f>'LEGISLATION 2'!L70</f>
        <v>Juin</v>
      </c>
      <c r="AJ70" s="91" t="str">
        <f>'HIDAOA 3'!M70</f>
        <v>Juin</v>
      </c>
      <c r="AK70" s="91" t="str">
        <f>'CLINIQUE 3'!T70</f>
        <v>Juin</v>
      </c>
    </row>
    <row r="71" spans="1:37">
      <c r="A71" s="146">
        <v>64</v>
      </c>
      <c r="B71" s="113" t="s">
        <v>775</v>
      </c>
      <c r="C71" s="113" t="s">
        <v>2493</v>
      </c>
      <c r="D71" s="163">
        <f>'REPRODUCTION 3'!G71</f>
        <v>15</v>
      </c>
      <c r="E71" s="163">
        <f>'RUMINANTS 3'!G71</f>
        <v>7.5</v>
      </c>
      <c r="F71" s="163">
        <f>'TOXICOLOGIE 2'!F71</f>
        <v>0</v>
      </c>
      <c r="G71" s="163">
        <f>'INFECTIEUX 3'!G71</f>
        <v>10.5</v>
      </c>
      <c r="H71" s="163">
        <f>'AVIARE 3'!G71</f>
        <v>15</v>
      </c>
      <c r="I71" s="163">
        <f>'EQUINE 3'!G71</f>
        <v>8.25</v>
      </c>
      <c r="J71" s="163">
        <f>'CHIRURGIE 3'!G71</f>
        <v>19.5</v>
      </c>
      <c r="K71" s="163">
        <f>'LEGISLATION 2'!F71</f>
        <v>30</v>
      </c>
      <c r="L71" s="163">
        <f>'HIDAOA 3'!G71</f>
        <v>21</v>
      </c>
      <c r="M71" s="163">
        <f>'CLINIQUE 3'!N71</f>
        <v>0</v>
      </c>
      <c r="N71" s="148">
        <f t="shared" si="5"/>
        <v>126.75</v>
      </c>
      <c r="O71" s="148">
        <f t="shared" si="6"/>
        <v>4.5267857142857144</v>
      </c>
      <c r="P71" s="146" t="str">
        <f t="shared" si="7"/>
        <v>ajournee</v>
      </c>
      <c r="Q71" s="146" t="str">
        <f t="shared" si="8"/>
        <v>juin</v>
      </c>
      <c r="R71" s="146">
        <f t="shared" si="9"/>
        <v>0</v>
      </c>
      <c r="S71" s="146">
        <f t="shared" si="10"/>
        <v>1</v>
      </c>
      <c r="T71" s="146">
        <f t="shared" si="11"/>
        <v>1</v>
      </c>
      <c r="U71" s="146">
        <f t="shared" si="12"/>
        <v>1</v>
      </c>
      <c r="V71" s="146">
        <f t="shared" si="13"/>
        <v>0</v>
      </c>
      <c r="W71" s="146">
        <f t="shared" si="14"/>
        <v>1</v>
      </c>
      <c r="X71" s="146">
        <f t="shared" si="15"/>
        <v>0</v>
      </c>
      <c r="Y71" s="146">
        <f t="shared" si="16"/>
        <v>0</v>
      </c>
      <c r="Z71" s="146">
        <f t="shared" si="17"/>
        <v>0</v>
      </c>
      <c r="AA71" s="17">
        <f t="shared" si="18"/>
        <v>1</v>
      </c>
      <c r="AB71" s="91" t="str">
        <f>'REPRODUCTION 3'!M71</f>
        <v>Juin</v>
      </c>
      <c r="AC71" s="91" t="str">
        <f>'RUMINANTS 3'!M71</f>
        <v>Juin</v>
      </c>
      <c r="AD71" s="91" t="str">
        <f>'TOXICOLOGIE 2'!L71</f>
        <v>Juin</v>
      </c>
      <c r="AE71" s="91" t="str">
        <f>'INFECTIEUX 3'!M71</f>
        <v>Juin</v>
      </c>
      <c r="AF71" s="91" t="str">
        <f>'AVIARE 3'!M71</f>
        <v>Juin</v>
      </c>
      <c r="AG71" s="91" t="str">
        <f>'EQUINE 3'!M71</f>
        <v>Juin</v>
      </c>
      <c r="AH71" s="91" t="str">
        <f>'CHIRURGIE 3'!M71</f>
        <v>Juin</v>
      </c>
      <c r="AI71" s="91" t="str">
        <f>'LEGISLATION 2'!L71</f>
        <v>Juin</v>
      </c>
      <c r="AJ71" s="91" t="str">
        <f>'HIDAOA 3'!M71</f>
        <v>Juin</v>
      </c>
      <c r="AK71" s="91" t="str">
        <f>'CLINIQUE 3'!T71</f>
        <v>Juin</v>
      </c>
    </row>
    <row r="72" spans="1:37">
      <c r="A72" s="146">
        <v>65</v>
      </c>
      <c r="B72" s="113" t="s">
        <v>779</v>
      </c>
      <c r="C72" s="113" t="s">
        <v>2494</v>
      </c>
      <c r="D72" s="163">
        <f>'REPRODUCTION 3'!G72</f>
        <v>19.5</v>
      </c>
      <c r="E72" s="163">
        <f>'RUMINANTS 3'!G72</f>
        <v>6</v>
      </c>
      <c r="F72" s="163">
        <f>'TOXICOLOGIE 2'!F72</f>
        <v>0</v>
      </c>
      <c r="G72" s="163">
        <f>'INFECTIEUX 3'!G72</f>
        <v>5.25</v>
      </c>
      <c r="H72" s="163">
        <f>'AVIARE 3'!G72</f>
        <v>16.5</v>
      </c>
      <c r="I72" s="163">
        <f>'EQUINE 3'!G72</f>
        <v>15</v>
      </c>
      <c r="J72" s="163">
        <f>'CHIRURGIE 3'!G72</f>
        <v>13.5</v>
      </c>
      <c r="K72" s="163">
        <f>'LEGISLATION 2'!F72</f>
        <v>18</v>
      </c>
      <c r="L72" s="163">
        <f>'HIDAOA 3'!G72</f>
        <v>21</v>
      </c>
      <c r="M72" s="163">
        <f>'CLINIQUE 3'!N72</f>
        <v>0</v>
      </c>
      <c r="N72" s="148">
        <f t="shared" si="5"/>
        <v>114.75</v>
      </c>
      <c r="O72" s="148">
        <f t="shared" si="6"/>
        <v>4.0982142857142856</v>
      </c>
      <c r="P72" s="146" t="str">
        <f t="shared" si="7"/>
        <v>ajournee</v>
      </c>
      <c r="Q72" s="146" t="str">
        <f t="shared" si="8"/>
        <v>juin</v>
      </c>
      <c r="R72" s="146">
        <f t="shared" si="9"/>
        <v>0</v>
      </c>
      <c r="S72" s="146">
        <f t="shared" si="10"/>
        <v>1</v>
      </c>
      <c r="T72" s="146">
        <f t="shared" si="11"/>
        <v>1</v>
      </c>
      <c r="U72" s="146">
        <f t="shared" si="12"/>
        <v>1</v>
      </c>
      <c r="V72" s="146">
        <f t="shared" si="13"/>
        <v>0</v>
      </c>
      <c r="W72" s="146">
        <f t="shared" si="14"/>
        <v>0</v>
      </c>
      <c r="X72" s="146">
        <f t="shared" si="15"/>
        <v>1</v>
      </c>
      <c r="Y72" s="146">
        <f t="shared" si="16"/>
        <v>0</v>
      </c>
      <c r="Z72" s="146">
        <f t="shared" si="17"/>
        <v>0</v>
      </c>
      <c r="AA72" s="17">
        <f t="shared" si="18"/>
        <v>1</v>
      </c>
      <c r="AB72" s="91" t="str">
        <f>'REPRODUCTION 3'!M72</f>
        <v>Juin</v>
      </c>
      <c r="AC72" s="91" t="str">
        <f>'RUMINANTS 3'!M72</f>
        <v>Juin</v>
      </c>
      <c r="AD72" s="91" t="str">
        <f>'TOXICOLOGIE 2'!L72</f>
        <v>Juin</v>
      </c>
      <c r="AE72" s="91" t="str">
        <f>'INFECTIEUX 3'!M72</f>
        <v>Juin</v>
      </c>
      <c r="AF72" s="91" t="str">
        <f>'AVIARE 3'!M72</f>
        <v>Juin</v>
      </c>
      <c r="AG72" s="91" t="str">
        <f>'EQUINE 3'!M72</f>
        <v>Juin</v>
      </c>
      <c r="AH72" s="91" t="str">
        <f>'CHIRURGIE 3'!M72</f>
        <v>Juin</v>
      </c>
      <c r="AI72" s="91" t="str">
        <f>'LEGISLATION 2'!L72</f>
        <v>Juin</v>
      </c>
      <c r="AJ72" s="91" t="str">
        <f>'HIDAOA 3'!M72</f>
        <v>Juin</v>
      </c>
      <c r="AK72" s="91" t="str">
        <f>'CLINIQUE 3'!T72</f>
        <v>Juin</v>
      </c>
    </row>
    <row r="73" spans="1:37">
      <c r="A73" s="146">
        <v>66</v>
      </c>
      <c r="B73" s="113" t="s">
        <v>141</v>
      </c>
      <c r="C73" s="113" t="s">
        <v>2495</v>
      </c>
      <c r="D73" s="163">
        <f>'REPRODUCTION 3'!G73</f>
        <v>21</v>
      </c>
      <c r="E73" s="163">
        <f>'RUMINANTS 3'!G73</f>
        <v>4.5</v>
      </c>
      <c r="F73" s="163">
        <f>'TOXICOLOGIE 2'!F73</f>
        <v>0</v>
      </c>
      <c r="G73" s="163">
        <f>'INFECTIEUX 3'!G73</f>
        <v>7.5</v>
      </c>
      <c r="H73" s="163">
        <f>'AVIARE 3'!G73</f>
        <v>15.75</v>
      </c>
      <c r="I73" s="163">
        <f>'EQUINE 3'!G73</f>
        <v>15</v>
      </c>
      <c r="J73" s="163">
        <f>'CHIRURGIE 3'!G73</f>
        <v>16.5</v>
      </c>
      <c r="K73" s="163">
        <f>'LEGISLATION 2'!F73</f>
        <v>16</v>
      </c>
      <c r="L73" s="163">
        <f>'HIDAOA 3'!G73</f>
        <v>24.75</v>
      </c>
      <c r="M73" s="163">
        <f>'CLINIQUE 3'!N73</f>
        <v>0</v>
      </c>
      <c r="N73" s="148">
        <f t="shared" ref="N73:N136" si="19">SUM(D73:M73)</f>
        <v>121</v>
      </c>
      <c r="O73" s="148">
        <f t="shared" ref="O73:O136" si="20">N73/28</f>
        <v>4.3214285714285712</v>
      </c>
      <c r="P73" s="146" t="str">
        <f t="shared" ref="P73:P136" si="21">IF(OR(D73="exclus",E73="exclus",F73="exclus",G73="exclus",H73="exclus",I73="exclus",J73="exclus",K73="exclus",L73="exclus",M73="exclus"),"exclus",IF(AND(SUM(R73:AA73)=0,ROUND(O73,3)&gt;=10),"admis","ajournee"))</f>
        <v>ajournee</v>
      </c>
      <c r="Q73" s="146" t="str">
        <f t="shared" ref="Q73:Q136" si="22">IF(COUNTIF(AB73:AK73,"=Rattrapage")&gt;0,"Rattrapage",IF(COUNTIF(AB73:AK73,"=Synthèse")&gt;0,"Synthèse","juin"))</f>
        <v>juin</v>
      </c>
      <c r="R73" s="146">
        <f t="shared" ref="R73:R136" si="23">IF(D73&lt;15,1,0)</f>
        <v>0</v>
      </c>
      <c r="S73" s="146">
        <f t="shared" ref="S73:S136" si="24">IF(E73&lt;15,1,0)</f>
        <v>1</v>
      </c>
      <c r="T73" s="146">
        <f t="shared" ref="T73:T136" si="25">IF(F73&lt;10,1,0)</f>
        <v>1</v>
      </c>
      <c r="U73" s="146">
        <f t="shared" ref="U73:U136" si="26">IF(G73&lt;15,1,0)</f>
        <v>1</v>
      </c>
      <c r="V73" s="146">
        <f t="shared" ref="V73:V136" si="27">IF(H73&lt;15,1,0)</f>
        <v>0</v>
      </c>
      <c r="W73" s="146">
        <f t="shared" ref="W73:W136" si="28">IF(I73&lt;15,1,0)</f>
        <v>0</v>
      </c>
      <c r="X73" s="146">
        <f t="shared" ref="X73:X136" si="29">IF(J73&lt;15,1,0)</f>
        <v>0</v>
      </c>
      <c r="Y73" s="146">
        <f t="shared" ref="Y73:Y136" si="30">IF(K73&lt;10,1,0)</f>
        <v>0</v>
      </c>
      <c r="Z73" s="146">
        <f t="shared" ref="Z73:Z136" si="31">IF(L73&lt;15,1,0)</f>
        <v>0</v>
      </c>
      <c r="AA73" s="17">
        <f t="shared" ref="AA73:AA136" si="32">IF(M73&lt;15,1,0)</f>
        <v>1</v>
      </c>
      <c r="AB73" s="91" t="str">
        <f>'REPRODUCTION 3'!M73</f>
        <v>Juin</v>
      </c>
      <c r="AC73" s="91" t="str">
        <f>'RUMINANTS 3'!M73</f>
        <v>Juin</v>
      </c>
      <c r="AD73" s="91" t="str">
        <f>'TOXICOLOGIE 2'!L73</f>
        <v>Juin</v>
      </c>
      <c r="AE73" s="91" t="str">
        <f>'INFECTIEUX 3'!M73</f>
        <v>Juin</v>
      </c>
      <c r="AF73" s="91" t="str">
        <f>'AVIARE 3'!M73</f>
        <v>Juin</v>
      </c>
      <c r="AG73" s="91" t="str">
        <f>'EQUINE 3'!M73</f>
        <v>Juin</v>
      </c>
      <c r="AH73" s="91" t="str">
        <f>'CHIRURGIE 3'!M73</f>
        <v>Juin</v>
      </c>
      <c r="AI73" s="91" t="str">
        <f>'LEGISLATION 2'!L73</f>
        <v>Juin</v>
      </c>
      <c r="AJ73" s="91" t="str">
        <f>'HIDAOA 3'!M73</f>
        <v>Juin</v>
      </c>
      <c r="AK73" s="91" t="str">
        <f>'CLINIQUE 3'!T73</f>
        <v>Juin</v>
      </c>
    </row>
    <row r="74" spans="1:37">
      <c r="A74" s="146">
        <v>67</v>
      </c>
      <c r="B74" s="113" t="s">
        <v>2496</v>
      </c>
      <c r="C74" s="113" t="s">
        <v>2440</v>
      </c>
      <c r="D74" s="163">
        <f>'REPRODUCTION 3'!G74</f>
        <v>4.5</v>
      </c>
      <c r="E74" s="163">
        <f>'RUMINANTS 3'!G74</f>
        <v>5.25</v>
      </c>
      <c r="F74" s="163">
        <f>'TOXICOLOGIE 2'!F74</f>
        <v>0</v>
      </c>
      <c r="G74" s="163">
        <f>'INFECTIEUX 3'!G74</f>
        <v>0</v>
      </c>
      <c r="H74" s="163">
        <f>'AVIARE 3'!G74</f>
        <v>15.75</v>
      </c>
      <c r="I74" s="163">
        <f>'EQUINE 3'!G74</f>
        <v>8.25</v>
      </c>
      <c r="J74" s="163">
        <f>'CHIRURGIE 3'!G74</f>
        <v>13.5</v>
      </c>
      <c r="K74" s="163">
        <f>'LEGISLATION 2'!F74</f>
        <v>20</v>
      </c>
      <c r="L74" s="163">
        <f>'HIDAOA 3'!G74</f>
        <v>13.5</v>
      </c>
      <c r="M74" s="163">
        <f>'CLINIQUE 3'!N74</f>
        <v>0</v>
      </c>
      <c r="N74" s="148">
        <f t="shared" si="19"/>
        <v>80.75</v>
      </c>
      <c r="O74" s="148">
        <f t="shared" si="20"/>
        <v>2.8839285714285716</v>
      </c>
      <c r="P74" s="146" t="str">
        <f t="shared" si="21"/>
        <v>ajournee</v>
      </c>
      <c r="Q74" s="146" t="str">
        <f t="shared" si="22"/>
        <v>juin</v>
      </c>
      <c r="R74" s="146">
        <f t="shared" si="23"/>
        <v>1</v>
      </c>
      <c r="S74" s="146">
        <f t="shared" si="24"/>
        <v>1</v>
      </c>
      <c r="T74" s="146">
        <f t="shared" si="25"/>
        <v>1</v>
      </c>
      <c r="U74" s="146">
        <f t="shared" si="26"/>
        <v>1</v>
      </c>
      <c r="V74" s="146">
        <f t="shared" si="27"/>
        <v>0</v>
      </c>
      <c r="W74" s="146">
        <f t="shared" si="28"/>
        <v>1</v>
      </c>
      <c r="X74" s="146">
        <f t="shared" si="29"/>
        <v>1</v>
      </c>
      <c r="Y74" s="146">
        <f t="shared" si="30"/>
        <v>0</v>
      </c>
      <c r="Z74" s="146">
        <f t="shared" si="31"/>
        <v>1</v>
      </c>
      <c r="AA74" s="17">
        <f t="shared" si="32"/>
        <v>1</v>
      </c>
      <c r="AB74" s="91" t="str">
        <f>'REPRODUCTION 3'!M74</f>
        <v>Juin</v>
      </c>
      <c r="AC74" s="91" t="str">
        <f>'RUMINANTS 3'!M74</f>
        <v>Juin</v>
      </c>
      <c r="AD74" s="91" t="str">
        <f>'TOXICOLOGIE 2'!L74</f>
        <v>Juin</v>
      </c>
      <c r="AE74" s="91" t="str">
        <f>'INFECTIEUX 3'!M74</f>
        <v>Juin</v>
      </c>
      <c r="AF74" s="91" t="str">
        <f>'AVIARE 3'!M74</f>
        <v>Juin</v>
      </c>
      <c r="AG74" s="91" t="str">
        <f>'EQUINE 3'!M74</f>
        <v>Juin</v>
      </c>
      <c r="AH74" s="91" t="str">
        <f>'CHIRURGIE 3'!M74</f>
        <v>Juin</v>
      </c>
      <c r="AI74" s="91" t="str">
        <f>'LEGISLATION 2'!L74</f>
        <v>Juin</v>
      </c>
      <c r="AJ74" s="91" t="str">
        <f>'HIDAOA 3'!M74</f>
        <v>Juin</v>
      </c>
      <c r="AK74" s="91" t="str">
        <f>'CLINIQUE 3'!T74</f>
        <v>Juin</v>
      </c>
    </row>
    <row r="75" spans="1:37">
      <c r="A75" s="146">
        <v>68</v>
      </c>
      <c r="B75" s="113" t="s">
        <v>2497</v>
      </c>
      <c r="C75" s="113" t="s">
        <v>2498</v>
      </c>
      <c r="D75" s="163">
        <f>'REPRODUCTION 3'!G75</f>
        <v>23.25</v>
      </c>
      <c r="E75" s="163">
        <f>'RUMINANTS 3'!G75</f>
        <v>7.5</v>
      </c>
      <c r="F75" s="163">
        <f>'TOXICOLOGIE 2'!F75</f>
        <v>0</v>
      </c>
      <c r="G75" s="163">
        <f>'INFECTIEUX 3'!G75</f>
        <v>10.5</v>
      </c>
      <c r="H75" s="163">
        <f>'AVIARE 3'!G75</f>
        <v>19.5</v>
      </c>
      <c r="I75" s="163">
        <f>'EQUINE 3'!G75</f>
        <v>18.375</v>
      </c>
      <c r="J75" s="163">
        <f>'CHIRURGIE 3'!G75</f>
        <v>21</v>
      </c>
      <c r="K75" s="163">
        <f>'LEGISLATION 2'!F75</f>
        <v>30</v>
      </c>
      <c r="L75" s="163">
        <f>'HIDAOA 3'!G75</f>
        <v>22.5</v>
      </c>
      <c r="M75" s="163">
        <f>'CLINIQUE 3'!N75</f>
        <v>0</v>
      </c>
      <c r="N75" s="148">
        <f t="shared" si="19"/>
        <v>152.625</v>
      </c>
      <c r="O75" s="148">
        <f t="shared" si="20"/>
        <v>5.4508928571428568</v>
      </c>
      <c r="P75" s="146" t="str">
        <f t="shared" si="21"/>
        <v>ajournee</v>
      </c>
      <c r="Q75" s="146" t="str">
        <f t="shared" si="22"/>
        <v>juin</v>
      </c>
      <c r="R75" s="146">
        <f t="shared" si="23"/>
        <v>0</v>
      </c>
      <c r="S75" s="146">
        <f t="shared" si="24"/>
        <v>1</v>
      </c>
      <c r="T75" s="146">
        <f t="shared" si="25"/>
        <v>1</v>
      </c>
      <c r="U75" s="146">
        <f t="shared" si="26"/>
        <v>1</v>
      </c>
      <c r="V75" s="146">
        <f t="shared" si="27"/>
        <v>0</v>
      </c>
      <c r="W75" s="146">
        <f t="shared" si="28"/>
        <v>0</v>
      </c>
      <c r="X75" s="146">
        <f t="shared" si="29"/>
        <v>0</v>
      </c>
      <c r="Y75" s="146">
        <f t="shared" si="30"/>
        <v>0</v>
      </c>
      <c r="Z75" s="146">
        <f t="shared" si="31"/>
        <v>0</v>
      </c>
      <c r="AA75" s="17">
        <f t="shared" si="32"/>
        <v>1</v>
      </c>
      <c r="AB75" s="91" t="str">
        <f>'REPRODUCTION 3'!M75</f>
        <v>Juin</v>
      </c>
      <c r="AC75" s="91" t="str">
        <f>'RUMINANTS 3'!M75</f>
        <v>Juin</v>
      </c>
      <c r="AD75" s="91" t="str">
        <f>'TOXICOLOGIE 2'!L75</f>
        <v>Juin</v>
      </c>
      <c r="AE75" s="91" t="str">
        <f>'INFECTIEUX 3'!M75</f>
        <v>Juin</v>
      </c>
      <c r="AF75" s="91" t="str">
        <f>'AVIARE 3'!M75</f>
        <v>Juin</v>
      </c>
      <c r="AG75" s="91" t="str">
        <f>'EQUINE 3'!M75</f>
        <v>Juin</v>
      </c>
      <c r="AH75" s="91" t="str">
        <f>'CHIRURGIE 3'!M75</f>
        <v>Juin</v>
      </c>
      <c r="AI75" s="91" t="str">
        <f>'LEGISLATION 2'!L75</f>
        <v>Juin</v>
      </c>
      <c r="AJ75" s="91" t="str">
        <f>'HIDAOA 3'!M75</f>
        <v>Juin</v>
      </c>
      <c r="AK75" s="91" t="str">
        <f>'CLINIQUE 3'!T75</f>
        <v>Juin</v>
      </c>
    </row>
    <row r="76" spans="1:37">
      <c r="A76" s="146">
        <v>69</v>
      </c>
      <c r="B76" s="113" t="s">
        <v>2499</v>
      </c>
      <c r="C76" s="113" t="s">
        <v>2500</v>
      </c>
      <c r="D76" s="163">
        <f>'REPRODUCTION 3'!G76</f>
        <v>15</v>
      </c>
      <c r="E76" s="163">
        <f>'RUMINANTS 3'!G76</f>
        <v>5.25</v>
      </c>
      <c r="F76" s="163">
        <f>'TOXICOLOGIE 2'!F76</f>
        <v>0</v>
      </c>
      <c r="G76" s="163">
        <f>'INFECTIEUX 3'!G76</f>
        <v>1.125</v>
      </c>
      <c r="H76" s="163">
        <f>'AVIARE 3'!G76</f>
        <v>16.5</v>
      </c>
      <c r="I76" s="163">
        <f>'EQUINE 3'!G76</f>
        <v>5.25</v>
      </c>
      <c r="J76" s="163">
        <f>'CHIRURGIE 3'!G76</f>
        <v>18</v>
      </c>
      <c r="K76" s="163">
        <f>'LEGISLATION 2'!F76</f>
        <v>2</v>
      </c>
      <c r="L76" s="163">
        <f>'HIDAOA 3'!G76</f>
        <v>21</v>
      </c>
      <c r="M76" s="163">
        <f>'CLINIQUE 3'!N76</f>
        <v>0</v>
      </c>
      <c r="N76" s="148">
        <f t="shared" si="19"/>
        <v>84.125</v>
      </c>
      <c r="O76" s="148">
        <f t="shared" si="20"/>
        <v>3.0044642857142856</v>
      </c>
      <c r="P76" s="146" t="str">
        <f t="shared" si="21"/>
        <v>ajournee</v>
      </c>
      <c r="Q76" s="146" t="str">
        <f t="shared" si="22"/>
        <v>juin</v>
      </c>
      <c r="R76" s="146">
        <f t="shared" si="23"/>
        <v>0</v>
      </c>
      <c r="S76" s="146">
        <f t="shared" si="24"/>
        <v>1</v>
      </c>
      <c r="T76" s="146">
        <f t="shared" si="25"/>
        <v>1</v>
      </c>
      <c r="U76" s="146">
        <f t="shared" si="26"/>
        <v>1</v>
      </c>
      <c r="V76" s="146">
        <f t="shared" si="27"/>
        <v>0</v>
      </c>
      <c r="W76" s="146">
        <f t="shared" si="28"/>
        <v>1</v>
      </c>
      <c r="X76" s="146">
        <f t="shared" si="29"/>
        <v>0</v>
      </c>
      <c r="Y76" s="146">
        <f t="shared" si="30"/>
        <v>1</v>
      </c>
      <c r="Z76" s="146">
        <f t="shared" si="31"/>
        <v>0</v>
      </c>
      <c r="AA76" s="17">
        <f t="shared" si="32"/>
        <v>1</v>
      </c>
      <c r="AB76" s="91" t="str">
        <f>'REPRODUCTION 3'!M76</f>
        <v>Juin</v>
      </c>
      <c r="AC76" s="91" t="str">
        <f>'RUMINANTS 3'!M76</f>
        <v>Juin</v>
      </c>
      <c r="AD76" s="91" t="str">
        <f>'TOXICOLOGIE 2'!L76</f>
        <v>Juin</v>
      </c>
      <c r="AE76" s="91" t="str">
        <f>'INFECTIEUX 3'!M76</f>
        <v>Juin</v>
      </c>
      <c r="AF76" s="91" t="str">
        <f>'AVIARE 3'!M76</f>
        <v>Juin</v>
      </c>
      <c r="AG76" s="91" t="str">
        <f>'EQUINE 3'!M76</f>
        <v>Juin</v>
      </c>
      <c r="AH76" s="91" t="str">
        <f>'CHIRURGIE 3'!M76</f>
        <v>Juin</v>
      </c>
      <c r="AI76" s="91" t="str">
        <f>'LEGISLATION 2'!L76</f>
        <v>Juin</v>
      </c>
      <c r="AJ76" s="91" t="str">
        <f>'HIDAOA 3'!M76</f>
        <v>Juin</v>
      </c>
      <c r="AK76" s="91" t="str">
        <f>'CLINIQUE 3'!T76</f>
        <v>Juin</v>
      </c>
    </row>
    <row r="77" spans="1:37">
      <c r="A77" s="146">
        <v>70</v>
      </c>
      <c r="B77" s="113" t="s">
        <v>797</v>
      </c>
      <c r="C77" s="113" t="s">
        <v>2501</v>
      </c>
      <c r="D77" s="163">
        <f>'REPRODUCTION 3'!G77</f>
        <v>19.5</v>
      </c>
      <c r="E77" s="163">
        <f>'RUMINANTS 3'!G77</f>
        <v>12</v>
      </c>
      <c r="F77" s="163">
        <f>'TOXICOLOGIE 2'!F77</f>
        <v>0</v>
      </c>
      <c r="G77" s="163">
        <f>'INFECTIEUX 3'!G77</f>
        <v>5.25</v>
      </c>
      <c r="H77" s="163">
        <f>'AVIARE 3'!G77</f>
        <v>18.75</v>
      </c>
      <c r="I77" s="163">
        <f>'EQUINE 3'!G77</f>
        <v>18.75</v>
      </c>
      <c r="J77" s="163">
        <f>'CHIRURGIE 3'!G77</f>
        <v>21</v>
      </c>
      <c r="K77" s="163">
        <f>'LEGISLATION 2'!F77</f>
        <v>26</v>
      </c>
      <c r="L77" s="163">
        <f>'HIDAOA 3'!G77</f>
        <v>22.5</v>
      </c>
      <c r="M77" s="163">
        <f>'CLINIQUE 3'!N77</f>
        <v>0</v>
      </c>
      <c r="N77" s="148">
        <f t="shared" si="19"/>
        <v>143.75</v>
      </c>
      <c r="O77" s="148">
        <f t="shared" si="20"/>
        <v>5.1339285714285712</v>
      </c>
      <c r="P77" s="146" t="str">
        <f t="shared" si="21"/>
        <v>ajournee</v>
      </c>
      <c r="Q77" s="146" t="str">
        <f t="shared" si="22"/>
        <v>juin</v>
      </c>
      <c r="R77" s="146">
        <f t="shared" si="23"/>
        <v>0</v>
      </c>
      <c r="S77" s="146">
        <f t="shared" si="24"/>
        <v>1</v>
      </c>
      <c r="T77" s="146">
        <f t="shared" si="25"/>
        <v>1</v>
      </c>
      <c r="U77" s="146">
        <f t="shared" si="26"/>
        <v>1</v>
      </c>
      <c r="V77" s="146">
        <f t="shared" si="27"/>
        <v>0</v>
      </c>
      <c r="W77" s="146">
        <f t="shared" si="28"/>
        <v>0</v>
      </c>
      <c r="X77" s="146">
        <f t="shared" si="29"/>
        <v>0</v>
      </c>
      <c r="Y77" s="146">
        <f t="shared" si="30"/>
        <v>0</v>
      </c>
      <c r="Z77" s="146">
        <f t="shared" si="31"/>
        <v>0</v>
      </c>
      <c r="AA77" s="17">
        <f t="shared" si="32"/>
        <v>1</v>
      </c>
      <c r="AB77" s="91" t="str">
        <f>'REPRODUCTION 3'!M77</f>
        <v>Juin</v>
      </c>
      <c r="AC77" s="91" t="str">
        <f>'RUMINANTS 3'!M77</f>
        <v>Juin</v>
      </c>
      <c r="AD77" s="91" t="str">
        <f>'TOXICOLOGIE 2'!L77</f>
        <v>Juin</v>
      </c>
      <c r="AE77" s="91" t="str">
        <f>'INFECTIEUX 3'!M77</f>
        <v>Juin</v>
      </c>
      <c r="AF77" s="91" t="str">
        <f>'AVIARE 3'!M77</f>
        <v>Juin</v>
      </c>
      <c r="AG77" s="91" t="str">
        <f>'EQUINE 3'!M77</f>
        <v>Juin</v>
      </c>
      <c r="AH77" s="91" t="str">
        <f>'CHIRURGIE 3'!M77</f>
        <v>Juin</v>
      </c>
      <c r="AI77" s="91" t="str">
        <f>'LEGISLATION 2'!L77</f>
        <v>Juin</v>
      </c>
      <c r="AJ77" s="91" t="str">
        <f>'HIDAOA 3'!M77</f>
        <v>Juin</v>
      </c>
      <c r="AK77" s="91" t="str">
        <f>'CLINIQUE 3'!T77</f>
        <v>Juin</v>
      </c>
    </row>
    <row r="78" spans="1:37">
      <c r="A78" s="146">
        <v>71</v>
      </c>
      <c r="B78" s="113" t="s">
        <v>811</v>
      </c>
      <c r="C78" s="113" t="s">
        <v>2431</v>
      </c>
      <c r="D78" s="163">
        <f>'REPRODUCTION 3'!G78</f>
        <v>6</v>
      </c>
      <c r="E78" s="163">
        <f>'RUMINANTS 3'!G78</f>
        <v>8.25</v>
      </c>
      <c r="F78" s="163">
        <f>'TOXICOLOGIE 2'!F78</f>
        <v>0</v>
      </c>
      <c r="G78" s="163">
        <f>'INFECTIEUX 3'!G78</f>
        <v>7.5</v>
      </c>
      <c r="H78" s="163">
        <f>'AVIARE 3'!G78</f>
        <v>15</v>
      </c>
      <c r="I78" s="163">
        <f>'EQUINE 3'!G78</f>
        <v>9</v>
      </c>
      <c r="J78" s="163">
        <f>'CHIRURGIE 3'!G78</f>
        <v>15</v>
      </c>
      <c r="K78" s="163">
        <f>'LEGISLATION 2'!F78</f>
        <v>10</v>
      </c>
      <c r="L78" s="163">
        <f>'HIDAOA 3'!G78</f>
        <v>17.25</v>
      </c>
      <c r="M78" s="163">
        <f>'CLINIQUE 3'!N78</f>
        <v>0</v>
      </c>
      <c r="N78" s="148">
        <f t="shared" si="19"/>
        <v>88</v>
      </c>
      <c r="O78" s="148">
        <f t="shared" si="20"/>
        <v>3.1428571428571428</v>
      </c>
      <c r="P78" s="146" t="str">
        <f t="shared" si="21"/>
        <v>ajournee</v>
      </c>
      <c r="Q78" s="146" t="str">
        <f t="shared" si="22"/>
        <v>juin</v>
      </c>
      <c r="R78" s="146">
        <f t="shared" si="23"/>
        <v>1</v>
      </c>
      <c r="S78" s="146">
        <f t="shared" si="24"/>
        <v>1</v>
      </c>
      <c r="T78" s="146">
        <f t="shared" si="25"/>
        <v>1</v>
      </c>
      <c r="U78" s="146">
        <f t="shared" si="26"/>
        <v>1</v>
      </c>
      <c r="V78" s="146">
        <f t="shared" si="27"/>
        <v>0</v>
      </c>
      <c r="W78" s="146">
        <f t="shared" si="28"/>
        <v>1</v>
      </c>
      <c r="X78" s="146">
        <f t="shared" si="29"/>
        <v>0</v>
      </c>
      <c r="Y78" s="146">
        <f t="shared" si="30"/>
        <v>0</v>
      </c>
      <c r="Z78" s="146">
        <f t="shared" si="31"/>
        <v>0</v>
      </c>
      <c r="AA78" s="17">
        <f t="shared" si="32"/>
        <v>1</v>
      </c>
      <c r="AB78" s="91" t="str">
        <f>'REPRODUCTION 3'!M78</f>
        <v>Juin</v>
      </c>
      <c r="AC78" s="91" t="str">
        <f>'RUMINANTS 3'!M78</f>
        <v>Juin</v>
      </c>
      <c r="AD78" s="91" t="str">
        <f>'TOXICOLOGIE 2'!L78</f>
        <v>Juin</v>
      </c>
      <c r="AE78" s="91" t="str">
        <f>'INFECTIEUX 3'!M78</f>
        <v>Juin</v>
      </c>
      <c r="AF78" s="91" t="str">
        <f>'AVIARE 3'!M78</f>
        <v>Juin</v>
      </c>
      <c r="AG78" s="91" t="str">
        <f>'EQUINE 3'!M78</f>
        <v>Juin</v>
      </c>
      <c r="AH78" s="91" t="str">
        <f>'CHIRURGIE 3'!M78</f>
        <v>Juin</v>
      </c>
      <c r="AI78" s="91" t="str">
        <f>'LEGISLATION 2'!L78</f>
        <v>Juin</v>
      </c>
      <c r="AJ78" s="91" t="str">
        <f>'HIDAOA 3'!M78</f>
        <v>Juin</v>
      </c>
      <c r="AK78" s="91" t="str">
        <f>'CLINIQUE 3'!T78</f>
        <v>Juin</v>
      </c>
    </row>
    <row r="79" spans="1:37">
      <c r="A79" s="146">
        <v>72</v>
      </c>
      <c r="B79" s="113" t="s">
        <v>814</v>
      </c>
      <c r="C79" s="113" t="s">
        <v>2474</v>
      </c>
      <c r="D79" s="163">
        <f>'REPRODUCTION 3'!G79</f>
        <v>5.25</v>
      </c>
      <c r="E79" s="163">
        <f>'RUMINANTS 3'!G79</f>
        <v>6.75</v>
      </c>
      <c r="F79" s="163">
        <f>'TOXICOLOGIE 2'!F79</f>
        <v>0</v>
      </c>
      <c r="G79" s="163">
        <f>'INFECTIEUX 3'!G79</f>
        <v>3</v>
      </c>
      <c r="H79" s="163">
        <f>'AVIARE 3'!G79</f>
        <v>11.25</v>
      </c>
      <c r="I79" s="163">
        <f>'EQUINE 3'!G79</f>
        <v>12</v>
      </c>
      <c r="J79" s="163">
        <f>'CHIRURGIE 3'!G79</f>
        <v>15</v>
      </c>
      <c r="K79" s="163">
        <f>'LEGISLATION 2'!F79</f>
        <v>20</v>
      </c>
      <c r="L79" s="163">
        <f>'HIDAOA 3'!G79</f>
        <v>21</v>
      </c>
      <c r="M79" s="163">
        <f>'CLINIQUE 3'!N79</f>
        <v>0</v>
      </c>
      <c r="N79" s="148">
        <f t="shared" si="19"/>
        <v>94.25</v>
      </c>
      <c r="O79" s="148">
        <f t="shared" si="20"/>
        <v>3.3660714285714284</v>
      </c>
      <c r="P79" s="146" t="str">
        <f t="shared" si="21"/>
        <v>ajournee</v>
      </c>
      <c r="Q79" s="146" t="str">
        <f t="shared" si="22"/>
        <v>juin</v>
      </c>
      <c r="R79" s="146">
        <f t="shared" si="23"/>
        <v>1</v>
      </c>
      <c r="S79" s="146">
        <f t="shared" si="24"/>
        <v>1</v>
      </c>
      <c r="T79" s="146">
        <f t="shared" si="25"/>
        <v>1</v>
      </c>
      <c r="U79" s="146">
        <f t="shared" si="26"/>
        <v>1</v>
      </c>
      <c r="V79" s="146">
        <f t="shared" si="27"/>
        <v>1</v>
      </c>
      <c r="W79" s="146">
        <f t="shared" si="28"/>
        <v>1</v>
      </c>
      <c r="X79" s="146">
        <f t="shared" si="29"/>
        <v>0</v>
      </c>
      <c r="Y79" s="146">
        <f t="shared" si="30"/>
        <v>0</v>
      </c>
      <c r="Z79" s="146">
        <f t="shared" si="31"/>
        <v>0</v>
      </c>
      <c r="AA79" s="17">
        <f t="shared" si="32"/>
        <v>1</v>
      </c>
      <c r="AB79" s="91" t="str">
        <f>'REPRODUCTION 3'!M79</f>
        <v>Juin</v>
      </c>
      <c r="AC79" s="91" t="str">
        <f>'RUMINANTS 3'!M79</f>
        <v>Juin</v>
      </c>
      <c r="AD79" s="91" t="str">
        <f>'TOXICOLOGIE 2'!L79</f>
        <v>Juin</v>
      </c>
      <c r="AE79" s="91" t="str">
        <f>'INFECTIEUX 3'!M79</f>
        <v>Juin</v>
      </c>
      <c r="AF79" s="91" t="str">
        <f>'AVIARE 3'!M79</f>
        <v>Juin</v>
      </c>
      <c r="AG79" s="91" t="str">
        <f>'EQUINE 3'!M79</f>
        <v>Juin</v>
      </c>
      <c r="AH79" s="91" t="str">
        <f>'CHIRURGIE 3'!M79</f>
        <v>Juin</v>
      </c>
      <c r="AI79" s="91" t="str">
        <f>'LEGISLATION 2'!L79</f>
        <v>Juin</v>
      </c>
      <c r="AJ79" s="91" t="str">
        <f>'HIDAOA 3'!M79</f>
        <v>Juin</v>
      </c>
      <c r="AK79" s="91" t="str">
        <f>'CLINIQUE 3'!T79</f>
        <v>Juin</v>
      </c>
    </row>
    <row r="80" spans="1:37">
      <c r="A80" s="146">
        <v>73</v>
      </c>
      <c r="B80" s="113" t="s">
        <v>820</v>
      </c>
      <c r="C80" s="113" t="s">
        <v>2502</v>
      </c>
      <c r="D80" s="163">
        <f>'REPRODUCTION 3'!G80</f>
        <v>13.5</v>
      </c>
      <c r="E80" s="163">
        <f>'RUMINANTS 3'!G80</f>
        <v>1.5</v>
      </c>
      <c r="F80" s="163">
        <f>'TOXICOLOGIE 2'!F80</f>
        <v>0</v>
      </c>
      <c r="G80" s="163">
        <f>'INFECTIEUX 3'!G80</f>
        <v>1.125</v>
      </c>
      <c r="H80" s="163">
        <f>'AVIARE 3'!G80</f>
        <v>13.5</v>
      </c>
      <c r="I80" s="163">
        <f>'EQUINE 3'!G80</f>
        <v>13.5</v>
      </c>
      <c r="J80" s="163">
        <f>'CHIRURGIE 3'!G80</f>
        <v>18</v>
      </c>
      <c r="K80" s="163">
        <f>'LEGISLATION 2'!F80</f>
        <v>34</v>
      </c>
      <c r="L80" s="163">
        <f>'HIDAOA 3'!G80</f>
        <v>22.5</v>
      </c>
      <c r="M80" s="163">
        <f>'CLINIQUE 3'!N80</f>
        <v>0</v>
      </c>
      <c r="N80" s="148">
        <f t="shared" si="19"/>
        <v>117.625</v>
      </c>
      <c r="O80" s="148">
        <f t="shared" si="20"/>
        <v>4.2008928571428568</v>
      </c>
      <c r="P80" s="146" t="str">
        <f t="shared" si="21"/>
        <v>ajournee</v>
      </c>
      <c r="Q80" s="146" t="str">
        <f t="shared" si="22"/>
        <v>juin</v>
      </c>
      <c r="R80" s="146">
        <f t="shared" si="23"/>
        <v>1</v>
      </c>
      <c r="S80" s="146">
        <f t="shared" si="24"/>
        <v>1</v>
      </c>
      <c r="T80" s="146">
        <f t="shared" si="25"/>
        <v>1</v>
      </c>
      <c r="U80" s="146">
        <f t="shared" si="26"/>
        <v>1</v>
      </c>
      <c r="V80" s="146">
        <f t="shared" si="27"/>
        <v>1</v>
      </c>
      <c r="W80" s="146">
        <f t="shared" si="28"/>
        <v>1</v>
      </c>
      <c r="X80" s="146">
        <f t="shared" si="29"/>
        <v>0</v>
      </c>
      <c r="Y80" s="146">
        <f t="shared" si="30"/>
        <v>0</v>
      </c>
      <c r="Z80" s="146">
        <f t="shared" si="31"/>
        <v>0</v>
      </c>
      <c r="AA80" s="17">
        <f t="shared" si="32"/>
        <v>1</v>
      </c>
      <c r="AB80" s="91" t="str">
        <f>'REPRODUCTION 3'!M80</f>
        <v>Juin</v>
      </c>
      <c r="AC80" s="91" t="str">
        <f>'RUMINANTS 3'!M80</f>
        <v>Juin</v>
      </c>
      <c r="AD80" s="91" t="str">
        <f>'TOXICOLOGIE 2'!L80</f>
        <v>Juin</v>
      </c>
      <c r="AE80" s="91" t="str">
        <f>'INFECTIEUX 3'!M80</f>
        <v>Juin</v>
      </c>
      <c r="AF80" s="91" t="str">
        <f>'AVIARE 3'!M80</f>
        <v>Juin</v>
      </c>
      <c r="AG80" s="91" t="str">
        <f>'EQUINE 3'!M80</f>
        <v>Juin</v>
      </c>
      <c r="AH80" s="91" t="str">
        <f>'CHIRURGIE 3'!M80</f>
        <v>Juin</v>
      </c>
      <c r="AI80" s="91" t="str">
        <f>'LEGISLATION 2'!L80</f>
        <v>Juin</v>
      </c>
      <c r="AJ80" s="91" t="str">
        <f>'HIDAOA 3'!M80</f>
        <v>Juin</v>
      </c>
      <c r="AK80" s="91" t="str">
        <f>'CLINIQUE 3'!T80</f>
        <v>Juin</v>
      </c>
    </row>
    <row r="81" spans="1:37">
      <c r="A81" s="146">
        <v>74</v>
      </c>
      <c r="B81" s="113" t="s">
        <v>806</v>
      </c>
      <c r="C81" s="113" t="s">
        <v>2503</v>
      </c>
      <c r="D81" s="163">
        <f>'REPRODUCTION 3'!G81</f>
        <v>8.25</v>
      </c>
      <c r="E81" s="163">
        <f>'RUMINANTS 3'!G81</f>
        <v>8.25</v>
      </c>
      <c r="F81" s="163">
        <f>'TOXICOLOGIE 2'!F81</f>
        <v>0</v>
      </c>
      <c r="G81" s="163">
        <f>'INFECTIEUX 3'!G81</f>
        <v>0.75</v>
      </c>
      <c r="H81" s="163">
        <f>'AVIARE 3'!G81</f>
        <v>7.5</v>
      </c>
      <c r="I81" s="163">
        <f>'EQUINE 3'!G81</f>
        <v>1.5</v>
      </c>
      <c r="J81" s="163">
        <f>'CHIRURGIE 3'!G81</f>
        <v>16.5</v>
      </c>
      <c r="K81" s="163">
        <f>'LEGISLATION 2'!F81</f>
        <v>2</v>
      </c>
      <c r="L81" s="163">
        <f>'HIDAOA 3'!G81</f>
        <v>13.5</v>
      </c>
      <c r="M81" s="163">
        <f>'CLINIQUE 3'!N81</f>
        <v>0</v>
      </c>
      <c r="N81" s="148">
        <f t="shared" si="19"/>
        <v>58.25</v>
      </c>
      <c r="O81" s="148">
        <f t="shared" si="20"/>
        <v>2.0803571428571428</v>
      </c>
      <c r="P81" s="146" t="str">
        <f t="shared" si="21"/>
        <v>ajournee</v>
      </c>
      <c r="Q81" s="146" t="str">
        <f t="shared" si="22"/>
        <v>juin</v>
      </c>
      <c r="R81" s="146">
        <f t="shared" si="23"/>
        <v>1</v>
      </c>
      <c r="S81" s="146">
        <f t="shared" si="24"/>
        <v>1</v>
      </c>
      <c r="T81" s="146">
        <f t="shared" si="25"/>
        <v>1</v>
      </c>
      <c r="U81" s="146">
        <f t="shared" si="26"/>
        <v>1</v>
      </c>
      <c r="V81" s="146">
        <f t="shared" si="27"/>
        <v>1</v>
      </c>
      <c r="W81" s="146">
        <f t="shared" si="28"/>
        <v>1</v>
      </c>
      <c r="X81" s="146">
        <f t="shared" si="29"/>
        <v>0</v>
      </c>
      <c r="Y81" s="146">
        <f t="shared" si="30"/>
        <v>1</v>
      </c>
      <c r="Z81" s="146">
        <f t="shared" si="31"/>
        <v>1</v>
      </c>
      <c r="AA81" s="17">
        <f t="shared" si="32"/>
        <v>1</v>
      </c>
      <c r="AB81" s="91" t="str">
        <f>'REPRODUCTION 3'!M81</f>
        <v>Juin</v>
      </c>
      <c r="AC81" s="91" t="str">
        <f>'RUMINANTS 3'!M81</f>
        <v>Juin</v>
      </c>
      <c r="AD81" s="91" t="str">
        <f>'TOXICOLOGIE 2'!L81</f>
        <v>Juin</v>
      </c>
      <c r="AE81" s="91" t="str">
        <f>'INFECTIEUX 3'!M81</f>
        <v>Juin</v>
      </c>
      <c r="AF81" s="91" t="str">
        <f>'AVIARE 3'!M81</f>
        <v>Juin</v>
      </c>
      <c r="AG81" s="91" t="str">
        <f>'EQUINE 3'!M81</f>
        <v>Juin</v>
      </c>
      <c r="AH81" s="91" t="str">
        <f>'CHIRURGIE 3'!M81</f>
        <v>Juin</v>
      </c>
      <c r="AI81" s="91" t="str">
        <f>'LEGISLATION 2'!L81</f>
        <v>Juin</v>
      </c>
      <c r="AJ81" s="91" t="str">
        <f>'HIDAOA 3'!M81</f>
        <v>Juin</v>
      </c>
      <c r="AK81" s="91" t="str">
        <f>'CLINIQUE 3'!T81</f>
        <v>Juin</v>
      </c>
    </row>
    <row r="82" spans="1:37">
      <c r="A82" s="146">
        <v>75</v>
      </c>
      <c r="B82" s="113" t="s">
        <v>823</v>
      </c>
      <c r="C82" s="113" t="s">
        <v>2504</v>
      </c>
      <c r="D82" s="163">
        <f>'REPRODUCTION 3'!G82</f>
        <v>9.75</v>
      </c>
      <c r="E82" s="163">
        <f>'RUMINANTS 3'!G82</f>
        <v>6</v>
      </c>
      <c r="F82" s="163">
        <f>'TOXICOLOGIE 2'!F82</f>
        <v>0</v>
      </c>
      <c r="G82" s="163">
        <f>'INFECTIEUX 3'!G82</f>
        <v>7.5</v>
      </c>
      <c r="H82" s="163">
        <f>'AVIARE 3'!G82</f>
        <v>15</v>
      </c>
      <c r="I82" s="163">
        <f>'EQUINE 3'!G82</f>
        <v>12.75</v>
      </c>
      <c r="J82" s="163">
        <f>'CHIRURGIE 3'!G82</f>
        <v>19.5</v>
      </c>
      <c r="K82" s="163">
        <f>'LEGISLATION 2'!F82</f>
        <v>22</v>
      </c>
      <c r="L82" s="163">
        <f>'HIDAOA 3'!G82</f>
        <v>23.25</v>
      </c>
      <c r="M82" s="163">
        <f>'CLINIQUE 3'!N82</f>
        <v>0</v>
      </c>
      <c r="N82" s="148">
        <f t="shared" si="19"/>
        <v>115.75</v>
      </c>
      <c r="O82" s="148">
        <f t="shared" si="20"/>
        <v>4.1339285714285712</v>
      </c>
      <c r="P82" s="146" t="str">
        <f t="shared" si="21"/>
        <v>ajournee</v>
      </c>
      <c r="Q82" s="146" t="str">
        <f t="shared" si="22"/>
        <v>juin</v>
      </c>
      <c r="R82" s="146">
        <f t="shared" si="23"/>
        <v>1</v>
      </c>
      <c r="S82" s="146">
        <f t="shared" si="24"/>
        <v>1</v>
      </c>
      <c r="T82" s="146">
        <f t="shared" si="25"/>
        <v>1</v>
      </c>
      <c r="U82" s="146">
        <f t="shared" si="26"/>
        <v>1</v>
      </c>
      <c r="V82" s="146">
        <f t="shared" si="27"/>
        <v>0</v>
      </c>
      <c r="W82" s="146">
        <f t="shared" si="28"/>
        <v>1</v>
      </c>
      <c r="X82" s="146">
        <f t="shared" si="29"/>
        <v>0</v>
      </c>
      <c r="Y82" s="146">
        <f t="shared" si="30"/>
        <v>0</v>
      </c>
      <c r="Z82" s="146">
        <f t="shared" si="31"/>
        <v>0</v>
      </c>
      <c r="AA82" s="17">
        <f t="shared" si="32"/>
        <v>1</v>
      </c>
      <c r="AB82" s="91" t="str">
        <f>'REPRODUCTION 3'!M82</f>
        <v>Juin</v>
      </c>
      <c r="AC82" s="91" t="str">
        <f>'RUMINANTS 3'!M82</f>
        <v>Juin</v>
      </c>
      <c r="AD82" s="91" t="str">
        <f>'TOXICOLOGIE 2'!L82</f>
        <v>Juin</v>
      </c>
      <c r="AE82" s="91" t="str">
        <f>'INFECTIEUX 3'!M82</f>
        <v>Juin</v>
      </c>
      <c r="AF82" s="91" t="str">
        <f>'AVIARE 3'!M82</f>
        <v>Juin</v>
      </c>
      <c r="AG82" s="91" t="str">
        <f>'EQUINE 3'!M82</f>
        <v>Juin</v>
      </c>
      <c r="AH82" s="91" t="str">
        <f>'CHIRURGIE 3'!M82</f>
        <v>Juin</v>
      </c>
      <c r="AI82" s="91" t="str">
        <f>'LEGISLATION 2'!L82</f>
        <v>Juin</v>
      </c>
      <c r="AJ82" s="91" t="str">
        <f>'HIDAOA 3'!M82</f>
        <v>Juin</v>
      </c>
      <c r="AK82" s="91" t="str">
        <f>'CLINIQUE 3'!T82</f>
        <v>Juin</v>
      </c>
    </row>
    <row r="83" spans="1:37">
      <c r="A83" s="146">
        <v>76</v>
      </c>
      <c r="B83" s="113" t="s">
        <v>827</v>
      </c>
      <c r="C83" s="113" t="s">
        <v>2505</v>
      </c>
      <c r="D83" s="163">
        <f>'REPRODUCTION 3'!G83</f>
        <v>17.25</v>
      </c>
      <c r="E83" s="163">
        <f>'RUMINANTS 3'!G83</f>
        <v>12</v>
      </c>
      <c r="F83" s="163">
        <f>'TOXICOLOGIE 2'!F83</f>
        <v>0</v>
      </c>
      <c r="G83" s="163">
        <f>'INFECTIEUX 3'!G83</f>
        <v>0.75</v>
      </c>
      <c r="H83" s="163">
        <f>'AVIARE 3'!G83</f>
        <v>17.25</v>
      </c>
      <c r="I83" s="163">
        <f>'EQUINE 3'!G83</f>
        <v>11.25</v>
      </c>
      <c r="J83" s="163">
        <f>'CHIRURGIE 3'!G83</f>
        <v>18</v>
      </c>
      <c r="K83" s="163">
        <f>'LEGISLATION 2'!F83</f>
        <v>30</v>
      </c>
      <c r="L83" s="163">
        <f>'HIDAOA 3'!G83</f>
        <v>17.25</v>
      </c>
      <c r="M83" s="163">
        <f>'CLINIQUE 3'!N83</f>
        <v>0</v>
      </c>
      <c r="N83" s="148">
        <f t="shared" si="19"/>
        <v>123.75</v>
      </c>
      <c r="O83" s="148">
        <f t="shared" si="20"/>
        <v>4.4196428571428568</v>
      </c>
      <c r="P83" s="146" t="str">
        <f t="shared" si="21"/>
        <v>ajournee</v>
      </c>
      <c r="Q83" s="146" t="str">
        <f t="shared" si="22"/>
        <v>juin</v>
      </c>
      <c r="R83" s="146">
        <f t="shared" si="23"/>
        <v>0</v>
      </c>
      <c r="S83" s="146">
        <f t="shared" si="24"/>
        <v>1</v>
      </c>
      <c r="T83" s="146">
        <f t="shared" si="25"/>
        <v>1</v>
      </c>
      <c r="U83" s="146">
        <f t="shared" si="26"/>
        <v>1</v>
      </c>
      <c r="V83" s="146">
        <f t="shared" si="27"/>
        <v>0</v>
      </c>
      <c r="W83" s="146">
        <f t="shared" si="28"/>
        <v>1</v>
      </c>
      <c r="X83" s="146">
        <f t="shared" si="29"/>
        <v>0</v>
      </c>
      <c r="Y83" s="146">
        <f t="shared" si="30"/>
        <v>0</v>
      </c>
      <c r="Z83" s="146">
        <f t="shared" si="31"/>
        <v>0</v>
      </c>
      <c r="AA83" s="17">
        <f t="shared" si="32"/>
        <v>1</v>
      </c>
      <c r="AB83" s="91" t="str">
        <f>'REPRODUCTION 3'!M83</f>
        <v>Juin</v>
      </c>
      <c r="AC83" s="91" t="str">
        <f>'RUMINANTS 3'!M83</f>
        <v>Juin</v>
      </c>
      <c r="AD83" s="91" t="str">
        <f>'TOXICOLOGIE 2'!L83</f>
        <v>Juin</v>
      </c>
      <c r="AE83" s="91" t="str">
        <f>'INFECTIEUX 3'!M83</f>
        <v>Juin</v>
      </c>
      <c r="AF83" s="91" t="str">
        <f>'AVIARE 3'!M83</f>
        <v>Juin</v>
      </c>
      <c r="AG83" s="91" t="str">
        <f>'EQUINE 3'!M83</f>
        <v>Juin</v>
      </c>
      <c r="AH83" s="91" t="str">
        <f>'CHIRURGIE 3'!M83</f>
        <v>Juin</v>
      </c>
      <c r="AI83" s="91" t="str">
        <f>'LEGISLATION 2'!L83</f>
        <v>Juin</v>
      </c>
      <c r="AJ83" s="91" t="str">
        <f>'HIDAOA 3'!M83</f>
        <v>Juin</v>
      </c>
      <c r="AK83" s="91" t="str">
        <f>'CLINIQUE 3'!T83</f>
        <v>Juin</v>
      </c>
    </row>
    <row r="84" spans="1:37">
      <c r="A84" s="146">
        <v>77</v>
      </c>
      <c r="B84" s="113" t="s">
        <v>832</v>
      </c>
      <c r="C84" s="113" t="s">
        <v>2506</v>
      </c>
      <c r="D84" s="163">
        <f>'REPRODUCTION 3'!G84</f>
        <v>13.5</v>
      </c>
      <c r="E84" s="163">
        <f>'RUMINANTS 3'!G84</f>
        <v>11.25</v>
      </c>
      <c r="F84" s="163">
        <f>'TOXICOLOGIE 2'!F84</f>
        <v>0</v>
      </c>
      <c r="G84" s="163">
        <f>'INFECTIEUX 3'!G84</f>
        <v>3</v>
      </c>
      <c r="H84" s="163">
        <f>'AVIARE 3'!G84</f>
        <v>15</v>
      </c>
      <c r="I84" s="163">
        <f>'EQUINE 3'!G84</f>
        <v>15.75</v>
      </c>
      <c r="J84" s="163">
        <f>'CHIRURGIE 3'!G84</f>
        <v>18</v>
      </c>
      <c r="K84" s="163">
        <f>'LEGISLATION 2'!F84</f>
        <v>24</v>
      </c>
      <c r="L84" s="163">
        <f>'HIDAOA 3'!G84</f>
        <v>24</v>
      </c>
      <c r="M84" s="163">
        <f>'CLINIQUE 3'!N84</f>
        <v>0</v>
      </c>
      <c r="N84" s="148">
        <f t="shared" si="19"/>
        <v>124.5</v>
      </c>
      <c r="O84" s="148">
        <f t="shared" si="20"/>
        <v>4.4464285714285712</v>
      </c>
      <c r="P84" s="146" t="str">
        <f t="shared" si="21"/>
        <v>ajournee</v>
      </c>
      <c r="Q84" s="146" t="str">
        <f t="shared" si="22"/>
        <v>juin</v>
      </c>
      <c r="R84" s="146">
        <f t="shared" si="23"/>
        <v>1</v>
      </c>
      <c r="S84" s="146">
        <f t="shared" si="24"/>
        <v>1</v>
      </c>
      <c r="T84" s="146">
        <f t="shared" si="25"/>
        <v>1</v>
      </c>
      <c r="U84" s="146">
        <f t="shared" si="26"/>
        <v>1</v>
      </c>
      <c r="V84" s="146">
        <f t="shared" si="27"/>
        <v>0</v>
      </c>
      <c r="W84" s="146">
        <f t="shared" si="28"/>
        <v>0</v>
      </c>
      <c r="X84" s="146">
        <f t="shared" si="29"/>
        <v>0</v>
      </c>
      <c r="Y84" s="146">
        <f t="shared" si="30"/>
        <v>0</v>
      </c>
      <c r="Z84" s="146">
        <f t="shared" si="31"/>
        <v>0</v>
      </c>
      <c r="AA84" s="17">
        <f t="shared" si="32"/>
        <v>1</v>
      </c>
      <c r="AB84" s="91" t="str">
        <f>'REPRODUCTION 3'!M84</f>
        <v>Juin</v>
      </c>
      <c r="AC84" s="91" t="str">
        <f>'RUMINANTS 3'!M84</f>
        <v>Juin</v>
      </c>
      <c r="AD84" s="91" t="str">
        <f>'TOXICOLOGIE 2'!L84</f>
        <v>Juin</v>
      </c>
      <c r="AE84" s="91" t="str">
        <f>'INFECTIEUX 3'!M84</f>
        <v>Juin</v>
      </c>
      <c r="AF84" s="91" t="str">
        <f>'AVIARE 3'!M84</f>
        <v>Juin</v>
      </c>
      <c r="AG84" s="91" t="str">
        <f>'EQUINE 3'!M84</f>
        <v>Juin</v>
      </c>
      <c r="AH84" s="91" t="str">
        <f>'CHIRURGIE 3'!M84</f>
        <v>Juin</v>
      </c>
      <c r="AI84" s="91" t="str">
        <f>'LEGISLATION 2'!L84</f>
        <v>Juin</v>
      </c>
      <c r="AJ84" s="91" t="str">
        <f>'HIDAOA 3'!M84</f>
        <v>Juin</v>
      </c>
      <c r="AK84" s="91" t="str">
        <f>'CLINIQUE 3'!T84</f>
        <v>Juin</v>
      </c>
    </row>
    <row r="85" spans="1:37">
      <c r="A85" s="146">
        <v>78</v>
      </c>
      <c r="B85" s="113" t="s">
        <v>2507</v>
      </c>
      <c r="C85" s="113" t="s">
        <v>2508</v>
      </c>
      <c r="D85" s="163">
        <f>'REPRODUCTION 3'!G85</f>
        <v>6.75</v>
      </c>
      <c r="E85" s="163">
        <f>'RUMINANTS 3'!G85</f>
        <v>5.25</v>
      </c>
      <c r="F85" s="163">
        <f>'TOXICOLOGIE 2'!F85</f>
        <v>0</v>
      </c>
      <c r="G85" s="163">
        <f>'INFECTIEUX 3'!G85</f>
        <v>3.75</v>
      </c>
      <c r="H85" s="163">
        <f>'AVIARE 3'!G85</f>
        <v>16.5</v>
      </c>
      <c r="I85" s="163">
        <f>'EQUINE 3'!G85</f>
        <v>7.5</v>
      </c>
      <c r="J85" s="163">
        <f>'CHIRURGIE 3'!G85</f>
        <v>12</v>
      </c>
      <c r="K85" s="163">
        <f>'LEGISLATION 2'!F85</f>
        <v>16</v>
      </c>
      <c r="L85" s="163">
        <f>'HIDAOA 3'!G85</f>
        <v>20.25</v>
      </c>
      <c r="M85" s="163">
        <f>'CLINIQUE 3'!N85</f>
        <v>0</v>
      </c>
      <c r="N85" s="148">
        <f t="shared" si="19"/>
        <v>88</v>
      </c>
      <c r="O85" s="148">
        <f t="shared" si="20"/>
        <v>3.1428571428571428</v>
      </c>
      <c r="P85" s="146" t="str">
        <f t="shared" si="21"/>
        <v>ajournee</v>
      </c>
      <c r="Q85" s="146" t="str">
        <f t="shared" si="22"/>
        <v>juin</v>
      </c>
      <c r="R85" s="146">
        <f t="shared" si="23"/>
        <v>1</v>
      </c>
      <c r="S85" s="146">
        <f t="shared" si="24"/>
        <v>1</v>
      </c>
      <c r="T85" s="146">
        <f t="shared" si="25"/>
        <v>1</v>
      </c>
      <c r="U85" s="146">
        <f t="shared" si="26"/>
        <v>1</v>
      </c>
      <c r="V85" s="146">
        <f t="shared" si="27"/>
        <v>0</v>
      </c>
      <c r="W85" s="146">
        <f t="shared" si="28"/>
        <v>1</v>
      </c>
      <c r="X85" s="146">
        <f t="shared" si="29"/>
        <v>1</v>
      </c>
      <c r="Y85" s="146">
        <f t="shared" si="30"/>
        <v>0</v>
      </c>
      <c r="Z85" s="146">
        <f t="shared" si="31"/>
        <v>0</v>
      </c>
      <c r="AA85" s="17">
        <f t="shared" si="32"/>
        <v>1</v>
      </c>
      <c r="AB85" s="91" t="str">
        <f>'REPRODUCTION 3'!M85</f>
        <v>Juin</v>
      </c>
      <c r="AC85" s="91" t="str">
        <f>'RUMINANTS 3'!M85</f>
        <v>Juin</v>
      </c>
      <c r="AD85" s="91" t="str">
        <f>'TOXICOLOGIE 2'!L85</f>
        <v>Juin</v>
      </c>
      <c r="AE85" s="91" t="str">
        <f>'INFECTIEUX 3'!M85</f>
        <v>Juin</v>
      </c>
      <c r="AF85" s="91" t="str">
        <f>'AVIARE 3'!M85</f>
        <v>Juin</v>
      </c>
      <c r="AG85" s="91" t="str">
        <f>'EQUINE 3'!M85</f>
        <v>Juin</v>
      </c>
      <c r="AH85" s="91" t="str">
        <f>'CHIRURGIE 3'!M85</f>
        <v>Juin</v>
      </c>
      <c r="AI85" s="91" t="str">
        <f>'LEGISLATION 2'!L85</f>
        <v>Juin</v>
      </c>
      <c r="AJ85" s="91" t="str">
        <f>'HIDAOA 3'!M85</f>
        <v>Juin</v>
      </c>
      <c r="AK85" s="91" t="str">
        <f>'CLINIQUE 3'!T85</f>
        <v>Juin</v>
      </c>
    </row>
    <row r="86" spans="1:37">
      <c r="A86" s="146">
        <v>79</v>
      </c>
      <c r="B86" s="113" t="s">
        <v>840</v>
      </c>
      <c r="C86" s="113" t="s">
        <v>2509</v>
      </c>
      <c r="D86" s="163">
        <f>'REPRODUCTION 3'!G86</f>
        <v>13.5</v>
      </c>
      <c r="E86" s="163">
        <f>'RUMINANTS 3'!G86</f>
        <v>6</v>
      </c>
      <c r="F86" s="163">
        <f>'TOXICOLOGIE 2'!F86</f>
        <v>0</v>
      </c>
      <c r="G86" s="163">
        <f>'INFECTIEUX 3'!G86</f>
        <v>6</v>
      </c>
      <c r="H86" s="163">
        <f>'AVIARE 3'!G86</f>
        <v>17.25</v>
      </c>
      <c r="I86" s="163">
        <f>'EQUINE 3'!G86</f>
        <v>13.5</v>
      </c>
      <c r="J86" s="163">
        <f>'CHIRURGIE 3'!G86</f>
        <v>19.5</v>
      </c>
      <c r="K86" s="163">
        <f>'LEGISLATION 2'!F86</f>
        <v>20</v>
      </c>
      <c r="L86" s="163">
        <f>'HIDAOA 3'!G86</f>
        <v>22.5</v>
      </c>
      <c r="M86" s="163">
        <f>'CLINIQUE 3'!N86</f>
        <v>0</v>
      </c>
      <c r="N86" s="148">
        <f t="shared" si="19"/>
        <v>118.25</v>
      </c>
      <c r="O86" s="148">
        <f t="shared" si="20"/>
        <v>4.2232142857142856</v>
      </c>
      <c r="P86" s="146" t="str">
        <f t="shared" si="21"/>
        <v>ajournee</v>
      </c>
      <c r="Q86" s="146" t="str">
        <f t="shared" si="22"/>
        <v>juin</v>
      </c>
      <c r="R86" s="146">
        <f t="shared" si="23"/>
        <v>1</v>
      </c>
      <c r="S86" s="146">
        <f t="shared" si="24"/>
        <v>1</v>
      </c>
      <c r="T86" s="146">
        <f t="shared" si="25"/>
        <v>1</v>
      </c>
      <c r="U86" s="146">
        <f t="shared" si="26"/>
        <v>1</v>
      </c>
      <c r="V86" s="146">
        <f t="shared" si="27"/>
        <v>0</v>
      </c>
      <c r="W86" s="146">
        <f t="shared" si="28"/>
        <v>1</v>
      </c>
      <c r="X86" s="146">
        <f t="shared" si="29"/>
        <v>0</v>
      </c>
      <c r="Y86" s="146">
        <f t="shared" si="30"/>
        <v>0</v>
      </c>
      <c r="Z86" s="146">
        <f t="shared" si="31"/>
        <v>0</v>
      </c>
      <c r="AA86" s="17">
        <f t="shared" si="32"/>
        <v>1</v>
      </c>
      <c r="AB86" s="91" t="str">
        <f>'REPRODUCTION 3'!M86</f>
        <v>Juin</v>
      </c>
      <c r="AC86" s="91" t="str">
        <f>'RUMINANTS 3'!M86</f>
        <v>Juin</v>
      </c>
      <c r="AD86" s="91" t="str">
        <f>'TOXICOLOGIE 2'!L86</f>
        <v>Juin</v>
      </c>
      <c r="AE86" s="91" t="str">
        <f>'INFECTIEUX 3'!M86</f>
        <v>Juin</v>
      </c>
      <c r="AF86" s="91" t="str">
        <f>'AVIARE 3'!M86</f>
        <v>Juin</v>
      </c>
      <c r="AG86" s="91" t="str">
        <f>'EQUINE 3'!M86</f>
        <v>Juin</v>
      </c>
      <c r="AH86" s="91" t="str">
        <f>'CHIRURGIE 3'!M86</f>
        <v>Juin</v>
      </c>
      <c r="AI86" s="91" t="str">
        <f>'LEGISLATION 2'!L86</f>
        <v>Juin</v>
      </c>
      <c r="AJ86" s="91" t="str">
        <f>'HIDAOA 3'!M86</f>
        <v>Juin</v>
      </c>
      <c r="AK86" s="91" t="str">
        <f>'CLINIQUE 3'!T86</f>
        <v>Juin</v>
      </c>
    </row>
    <row r="87" spans="1:37">
      <c r="A87" s="146">
        <v>80</v>
      </c>
      <c r="B87" s="113" t="s">
        <v>844</v>
      </c>
      <c r="C87" s="113" t="s">
        <v>2510</v>
      </c>
      <c r="D87" s="163">
        <f>'REPRODUCTION 3'!G87</f>
        <v>9.75</v>
      </c>
      <c r="E87" s="163">
        <f>'RUMINANTS 3'!G87</f>
        <v>6.75</v>
      </c>
      <c r="F87" s="163">
        <f>'TOXICOLOGIE 2'!F87</f>
        <v>0</v>
      </c>
      <c r="G87" s="163">
        <f>'INFECTIEUX 3'!G87</f>
        <v>2.25</v>
      </c>
      <c r="H87" s="163">
        <f>'AVIARE 3'!G87</f>
        <v>17.25</v>
      </c>
      <c r="I87" s="163">
        <f>'EQUINE 3'!G87</f>
        <v>7.875</v>
      </c>
      <c r="J87" s="163">
        <f>'CHIRURGIE 3'!G87</f>
        <v>16.5</v>
      </c>
      <c r="K87" s="163">
        <f>'LEGISLATION 2'!F87</f>
        <v>32</v>
      </c>
      <c r="L87" s="163">
        <f>'HIDAOA 3'!G87</f>
        <v>20.25</v>
      </c>
      <c r="M87" s="163">
        <f>'CLINIQUE 3'!N87</f>
        <v>0</v>
      </c>
      <c r="N87" s="148">
        <f t="shared" si="19"/>
        <v>112.625</v>
      </c>
      <c r="O87" s="148">
        <f t="shared" si="20"/>
        <v>4.0223214285714288</v>
      </c>
      <c r="P87" s="146" t="str">
        <f t="shared" si="21"/>
        <v>ajournee</v>
      </c>
      <c r="Q87" s="146" t="str">
        <f t="shared" si="22"/>
        <v>juin</v>
      </c>
      <c r="R87" s="146">
        <f t="shared" si="23"/>
        <v>1</v>
      </c>
      <c r="S87" s="146">
        <f t="shared" si="24"/>
        <v>1</v>
      </c>
      <c r="T87" s="146">
        <f t="shared" si="25"/>
        <v>1</v>
      </c>
      <c r="U87" s="146">
        <f t="shared" si="26"/>
        <v>1</v>
      </c>
      <c r="V87" s="146">
        <f t="shared" si="27"/>
        <v>0</v>
      </c>
      <c r="W87" s="146">
        <f t="shared" si="28"/>
        <v>1</v>
      </c>
      <c r="X87" s="146">
        <f t="shared" si="29"/>
        <v>0</v>
      </c>
      <c r="Y87" s="146">
        <f t="shared" si="30"/>
        <v>0</v>
      </c>
      <c r="Z87" s="146">
        <f t="shared" si="31"/>
        <v>0</v>
      </c>
      <c r="AA87" s="17">
        <f t="shared" si="32"/>
        <v>1</v>
      </c>
      <c r="AB87" s="91" t="str">
        <f>'REPRODUCTION 3'!M87</f>
        <v>Juin</v>
      </c>
      <c r="AC87" s="91" t="str">
        <f>'RUMINANTS 3'!M87</f>
        <v>Juin</v>
      </c>
      <c r="AD87" s="91" t="str">
        <f>'TOXICOLOGIE 2'!L87</f>
        <v>Juin</v>
      </c>
      <c r="AE87" s="91" t="str">
        <f>'INFECTIEUX 3'!M87</f>
        <v>Juin</v>
      </c>
      <c r="AF87" s="91" t="str">
        <f>'AVIARE 3'!M87</f>
        <v>Juin</v>
      </c>
      <c r="AG87" s="91" t="str">
        <f>'EQUINE 3'!M87</f>
        <v>Juin</v>
      </c>
      <c r="AH87" s="91" t="str">
        <f>'CHIRURGIE 3'!M87</f>
        <v>Juin</v>
      </c>
      <c r="AI87" s="91" t="str">
        <f>'LEGISLATION 2'!L87</f>
        <v>Juin</v>
      </c>
      <c r="AJ87" s="91" t="str">
        <f>'HIDAOA 3'!M87</f>
        <v>Juin</v>
      </c>
      <c r="AK87" s="91" t="str">
        <f>'CLINIQUE 3'!T87</f>
        <v>Juin</v>
      </c>
    </row>
    <row r="88" spans="1:37">
      <c r="A88" s="146">
        <v>81</v>
      </c>
      <c r="B88" s="113" t="s">
        <v>2511</v>
      </c>
      <c r="C88" s="113" t="s">
        <v>2512</v>
      </c>
      <c r="D88" s="163">
        <f>'REPRODUCTION 3'!G88</f>
        <v>11.25</v>
      </c>
      <c r="E88" s="163">
        <f>'RUMINANTS 3'!G88</f>
        <v>6.75</v>
      </c>
      <c r="F88" s="163">
        <f>'TOXICOLOGIE 2'!F88</f>
        <v>0</v>
      </c>
      <c r="G88" s="163">
        <f>'INFECTIEUX 3'!G88</f>
        <v>1.125</v>
      </c>
      <c r="H88" s="163">
        <f>'AVIARE 3'!G88</f>
        <v>16.5</v>
      </c>
      <c r="I88" s="163">
        <f>'EQUINE 3'!G88</f>
        <v>9.375</v>
      </c>
      <c r="J88" s="163">
        <f>'CHIRURGIE 3'!G88</f>
        <v>10.5</v>
      </c>
      <c r="K88" s="163">
        <f>'LEGISLATION 2'!F88</f>
        <v>28</v>
      </c>
      <c r="L88" s="163">
        <f>'HIDAOA 3'!G88</f>
        <v>19.5</v>
      </c>
      <c r="M88" s="163">
        <f>'CLINIQUE 3'!N88</f>
        <v>0</v>
      </c>
      <c r="N88" s="148">
        <f t="shared" si="19"/>
        <v>103</v>
      </c>
      <c r="O88" s="148">
        <f t="shared" si="20"/>
        <v>3.6785714285714284</v>
      </c>
      <c r="P88" s="146" t="str">
        <f t="shared" si="21"/>
        <v>ajournee</v>
      </c>
      <c r="Q88" s="146" t="str">
        <f t="shared" si="22"/>
        <v>juin</v>
      </c>
      <c r="R88" s="146">
        <f t="shared" si="23"/>
        <v>1</v>
      </c>
      <c r="S88" s="146">
        <f t="shared" si="24"/>
        <v>1</v>
      </c>
      <c r="T88" s="146">
        <f t="shared" si="25"/>
        <v>1</v>
      </c>
      <c r="U88" s="146">
        <f t="shared" si="26"/>
        <v>1</v>
      </c>
      <c r="V88" s="146">
        <f t="shared" si="27"/>
        <v>0</v>
      </c>
      <c r="W88" s="146">
        <f t="shared" si="28"/>
        <v>1</v>
      </c>
      <c r="X88" s="146">
        <f t="shared" si="29"/>
        <v>1</v>
      </c>
      <c r="Y88" s="146">
        <f t="shared" si="30"/>
        <v>0</v>
      </c>
      <c r="Z88" s="146">
        <f t="shared" si="31"/>
        <v>0</v>
      </c>
      <c r="AA88" s="17">
        <f t="shared" si="32"/>
        <v>1</v>
      </c>
      <c r="AB88" s="91" t="str">
        <f>'REPRODUCTION 3'!M88</f>
        <v>Juin</v>
      </c>
      <c r="AC88" s="91" t="str">
        <f>'RUMINANTS 3'!M88</f>
        <v>Juin</v>
      </c>
      <c r="AD88" s="91" t="str">
        <f>'TOXICOLOGIE 2'!L88</f>
        <v>Juin</v>
      </c>
      <c r="AE88" s="91" t="str">
        <f>'INFECTIEUX 3'!M88</f>
        <v>Juin</v>
      </c>
      <c r="AF88" s="91" t="str">
        <f>'AVIARE 3'!M88</f>
        <v>Juin</v>
      </c>
      <c r="AG88" s="91" t="str">
        <f>'EQUINE 3'!M88</f>
        <v>Juin</v>
      </c>
      <c r="AH88" s="91" t="str">
        <f>'CHIRURGIE 3'!M88</f>
        <v>Juin</v>
      </c>
      <c r="AI88" s="91" t="str">
        <f>'LEGISLATION 2'!L88</f>
        <v>Juin</v>
      </c>
      <c r="AJ88" s="91" t="str">
        <f>'HIDAOA 3'!M88</f>
        <v>Juin</v>
      </c>
      <c r="AK88" s="91" t="str">
        <f>'CLINIQUE 3'!T88</f>
        <v>Juin</v>
      </c>
    </row>
    <row r="89" spans="1:37">
      <c r="A89" s="146">
        <v>82</v>
      </c>
      <c r="B89" s="113" t="s">
        <v>2513</v>
      </c>
      <c r="C89" s="113" t="s">
        <v>2514</v>
      </c>
      <c r="D89" s="163">
        <f>'REPRODUCTION 3'!G89</f>
        <v>27</v>
      </c>
      <c r="E89" s="163">
        <f>'RUMINANTS 3'!G89</f>
        <v>9</v>
      </c>
      <c r="F89" s="163">
        <f>'TOXICOLOGIE 2'!F89</f>
        <v>0</v>
      </c>
      <c r="G89" s="163">
        <f>'INFECTIEUX 3'!G89</f>
        <v>6.375</v>
      </c>
      <c r="H89" s="163">
        <f>'AVIARE 3'!G89</f>
        <v>20.25</v>
      </c>
      <c r="I89" s="163">
        <f>'EQUINE 3'!G89</f>
        <v>15</v>
      </c>
      <c r="J89" s="163">
        <f>'CHIRURGIE 3'!G89</f>
        <v>16.5</v>
      </c>
      <c r="K89" s="163">
        <f>'LEGISLATION 2'!F89</f>
        <v>28</v>
      </c>
      <c r="L89" s="163">
        <f>'HIDAOA 3'!G89</f>
        <v>25.5</v>
      </c>
      <c r="M89" s="163">
        <f>'CLINIQUE 3'!N89</f>
        <v>0</v>
      </c>
      <c r="N89" s="148">
        <f t="shared" si="19"/>
        <v>147.625</v>
      </c>
      <c r="O89" s="148">
        <f t="shared" si="20"/>
        <v>5.2723214285714288</v>
      </c>
      <c r="P89" s="146" t="str">
        <f t="shared" si="21"/>
        <v>ajournee</v>
      </c>
      <c r="Q89" s="146" t="str">
        <f t="shared" si="22"/>
        <v>juin</v>
      </c>
      <c r="R89" s="146">
        <f t="shared" si="23"/>
        <v>0</v>
      </c>
      <c r="S89" s="146">
        <f t="shared" si="24"/>
        <v>1</v>
      </c>
      <c r="T89" s="146">
        <f t="shared" si="25"/>
        <v>1</v>
      </c>
      <c r="U89" s="146">
        <f t="shared" si="26"/>
        <v>1</v>
      </c>
      <c r="V89" s="146">
        <f t="shared" si="27"/>
        <v>0</v>
      </c>
      <c r="W89" s="146">
        <f t="shared" si="28"/>
        <v>0</v>
      </c>
      <c r="X89" s="146">
        <f t="shared" si="29"/>
        <v>0</v>
      </c>
      <c r="Y89" s="146">
        <f t="shared" si="30"/>
        <v>0</v>
      </c>
      <c r="Z89" s="146">
        <f t="shared" si="31"/>
        <v>0</v>
      </c>
      <c r="AA89" s="17">
        <f t="shared" si="32"/>
        <v>1</v>
      </c>
      <c r="AB89" s="91" t="str">
        <f>'REPRODUCTION 3'!M89</f>
        <v>Juin</v>
      </c>
      <c r="AC89" s="91" t="str">
        <f>'RUMINANTS 3'!M89</f>
        <v>Juin</v>
      </c>
      <c r="AD89" s="91" t="str">
        <f>'TOXICOLOGIE 2'!L89</f>
        <v>Juin</v>
      </c>
      <c r="AE89" s="91" t="str">
        <f>'INFECTIEUX 3'!M89</f>
        <v>Juin</v>
      </c>
      <c r="AF89" s="91" t="str">
        <f>'AVIARE 3'!M89</f>
        <v>Juin</v>
      </c>
      <c r="AG89" s="91" t="str">
        <f>'EQUINE 3'!M89</f>
        <v>Juin</v>
      </c>
      <c r="AH89" s="91" t="str">
        <f>'CHIRURGIE 3'!M89</f>
        <v>Juin</v>
      </c>
      <c r="AI89" s="91" t="str">
        <f>'LEGISLATION 2'!L89</f>
        <v>Juin</v>
      </c>
      <c r="AJ89" s="91" t="str">
        <f>'HIDAOA 3'!M89</f>
        <v>Juin</v>
      </c>
      <c r="AK89" s="91" t="str">
        <f>'CLINIQUE 3'!T89</f>
        <v>Juin</v>
      </c>
    </row>
    <row r="90" spans="1:37">
      <c r="A90" s="146">
        <v>83</v>
      </c>
      <c r="B90" s="113" t="s">
        <v>856</v>
      </c>
      <c r="C90" s="113" t="s">
        <v>2515</v>
      </c>
      <c r="D90" s="163">
        <f>'REPRODUCTION 3'!G90</f>
        <v>21</v>
      </c>
      <c r="E90" s="163">
        <f>'RUMINANTS 3'!G90</f>
        <v>9.75</v>
      </c>
      <c r="F90" s="163">
        <f>'TOXICOLOGIE 2'!F90</f>
        <v>0</v>
      </c>
      <c r="G90" s="163">
        <f>'INFECTIEUX 3'!G90</f>
        <v>21.75</v>
      </c>
      <c r="H90" s="163">
        <f>'AVIARE 3'!G90</f>
        <v>20.25</v>
      </c>
      <c r="I90" s="163">
        <f>'EQUINE 3'!G90</f>
        <v>24</v>
      </c>
      <c r="J90" s="163">
        <f>'CHIRURGIE 3'!G90</f>
        <v>21</v>
      </c>
      <c r="K90" s="163">
        <f>'LEGISLATION 2'!F90</f>
        <v>32</v>
      </c>
      <c r="L90" s="163">
        <f>'HIDAOA 3'!G90</f>
        <v>26.25</v>
      </c>
      <c r="M90" s="163">
        <f>'CLINIQUE 3'!N90</f>
        <v>0</v>
      </c>
      <c r="N90" s="148">
        <f t="shared" si="19"/>
        <v>176</v>
      </c>
      <c r="O90" s="148">
        <f t="shared" si="20"/>
        <v>6.2857142857142856</v>
      </c>
      <c r="P90" s="146" t="str">
        <f t="shared" si="21"/>
        <v>ajournee</v>
      </c>
      <c r="Q90" s="146" t="str">
        <f t="shared" si="22"/>
        <v>juin</v>
      </c>
      <c r="R90" s="146">
        <f t="shared" si="23"/>
        <v>0</v>
      </c>
      <c r="S90" s="146">
        <f t="shared" si="24"/>
        <v>1</v>
      </c>
      <c r="T90" s="146">
        <f t="shared" si="25"/>
        <v>1</v>
      </c>
      <c r="U90" s="146">
        <f t="shared" si="26"/>
        <v>0</v>
      </c>
      <c r="V90" s="146">
        <f t="shared" si="27"/>
        <v>0</v>
      </c>
      <c r="W90" s="146">
        <f t="shared" si="28"/>
        <v>0</v>
      </c>
      <c r="X90" s="146">
        <f t="shared" si="29"/>
        <v>0</v>
      </c>
      <c r="Y90" s="146">
        <f t="shared" si="30"/>
        <v>0</v>
      </c>
      <c r="Z90" s="146">
        <f t="shared" si="31"/>
        <v>0</v>
      </c>
      <c r="AA90" s="17">
        <f t="shared" si="32"/>
        <v>1</v>
      </c>
      <c r="AB90" s="91" t="str">
        <f>'REPRODUCTION 3'!M90</f>
        <v>Juin</v>
      </c>
      <c r="AC90" s="91" t="str">
        <f>'RUMINANTS 3'!M90</f>
        <v>Juin</v>
      </c>
      <c r="AD90" s="91" t="str">
        <f>'TOXICOLOGIE 2'!L90</f>
        <v>Juin</v>
      </c>
      <c r="AE90" s="91" t="str">
        <f>'INFECTIEUX 3'!M90</f>
        <v>Juin</v>
      </c>
      <c r="AF90" s="91" t="str">
        <f>'AVIARE 3'!M90</f>
        <v>Juin</v>
      </c>
      <c r="AG90" s="91" t="str">
        <f>'EQUINE 3'!M90</f>
        <v>Juin</v>
      </c>
      <c r="AH90" s="91" t="str">
        <f>'CHIRURGIE 3'!M90</f>
        <v>Juin</v>
      </c>
      <c r="AI90" s="91" t="str">
        <f>'LEGISLATION 2'!L90</f>
        <v>Juin</v>
      </c>
      <c r="AJ90" s="91" t="str">
        <f>'HIDAOA 3'!M90</f>
        <v>Juin</v>
      </c>
      <c r="AK90" s="91" t="str">
        <f>'CLINIQUE 3'!T90</f>
        <v>Juin</v>
      </c>
    </row>
    <row r="91" spans="1:37">
      <c r="A91" s="146">
        <v>84</v>
      </c>
      <c r="B91" s="113" t="s">
        <v>856</v>
      </c>
      <c r="C91" s="113" t="s">
        <v>2516</v>
      </c>
      <c r="D91" s="163">
        <f>'REPRODUCTION 3'!G91</f>
        <v>21</v>
      </c>
      <c r="E91" s="163">
        <f>'RUMINANTS 3'!G91</f>
        <v>9.75</v>
      </c>
      <c r="F91" s="163">
        <f>'TOXICOLOGIE 2'!F91</f>
        <v>0</v>
      </c>
      <c r="G91" s="163">
        <f>'INFECTIEUX 3'!G91</f>
        <v>12.75</v>
      </c>
      <c r="H91" s="163">
        <f>'AVIARE 3'!G91</f>
        <v>24</v>
      </c>
      <c r="I91" s="163">
        <f>'EQUINE 3'!G91</f>
        <v>21</v>
      </c>
      <c r="J91" s="163">
        <f>'CHIRURGIE 3'!G91</f>
        <v>22.5</v>
      </c>
      <c r="K91" s="163">
        <f>'LEGISLATION 2'!F91</f>
        <v>28</v>
      </c>
      <c r="L91" s="163">
        <f>'HIDAOA 3'!G91</f>
        <v>28.125</v>
      </c>
      <c r="M91" s="163">
        <f>'CLINIQUE 3'!N91</f>
        <v>0</v>
      </c>
      <c r="N91" s="148">
        <f t="shared" si="19"/>
        <v>167.125</v>
      </c>
      <c r="O91" s="148">
        <f t="shared" si="20"/>
        <v>5.96875</v>
      </c>
      <c r="P91" s="146" t="str">
        <f t="shared" si="21"/>
        <v>ajournee</v>
      </c>
      <c r="Q91" s="146" t="str">
        <f t="shared" si="22"/>
        <v>juin</v>
      </c>
      <c r="R91" s="146">
        <f t="shared" si="23"/>
        <v>0</v>
      </c>
      <c r="S91" s="146">
        <f t="shared" si="24"/>
        <v>1</v>
      </c>
      <c r="T91" s="146">
        <f t="shared" si="25"/>
        <v>1</v>
      </c>
      <c r="U91" s="146">
        <f t="shared" si="26"/>
        <v>1</v>
      </c>
      <c r="V91" s="146">
        <f t="shared" si="27"/>
        <v>0</v>
      </c>
      <c r="W91" s="146">
        <f t="shared" si="28"/>
        <v>0</v>
      </c>
      <c r="X91" s="146">
        <f t="shared" si="29"/>
        <v>0</v>
      </c>
      <c r="Y91" s="146">
        <f t="shared" si="30"/>
        <v>0</v>
      </c>
      <c r="Z91" s="146">
        <f t="shared" si="31"/>
        <v>0</v>
      </c>
      <c r="AA91" s="17">
        <f t="shared" si="32"/>
        <v>1</v>
      </c>
      <c r="AB91" s="91" t="str">
        <f>'REPRODUCTION 3'!M91</f>
        <v>Juin</v>
      </c>
      <c r="AC91" s="91" t="str">
        <f>'RUMINANTS 3'!M91</f>
        <v>Juin</v>
      </c>
      <c r="AD91" s="91" t="str">
        <f>'TOXICOLOGIE 2'!L91</f>
        <v>Juin</v>
      </c>
      <c r="AE91" s="91" t="str">
        <f>'INFECTIEUX 3'!M91</f>
        <v>Juin</v>
      </c>
      <c r="AF91" s="91" t="str">
        <f>'AVIARE 3'!M91</f>
        <v>Juin</v>
      </c>
      <c r="AG91" s="91" t="str">
        <f>'EQUINE 3'!M91</f>
        <v>Juin</v>
      </c>
      <c r="AH91" s="91" t="str">
        <f>'CHIRURGIE 3'!M91</f>
        <v>Juin</v>
      </c>
      <c r="AI91" s="91" t="str">
        <f>'LEGISLATION 2'!L91</f>
        <v>Juin</v>
      </c>
      <c r="AJ91" s="91" t="str">
        <f>'HIDAOA 3'!M91</f>
        <v>Juin</v>
      </c>
      <c r="AK91" s="91" t="str">
        <f>'CLINIQUE 3'!T91</f>
        <v>Juin</v>
      </c>
    </row>
    <row r="92" spans="1:37">
      <c r="A92" s="146">
        <v>85</v>
      </c>
      <c r="B92" s="113" t="s">
        <v>2517</v>
      </c>
      <c r="C92" s="113" t="s">
        <v>2518</v>
      </c>
      <c r="D92" s="163">
        <f>'REPRODUCTION 3'!G92</f>
        <v>15.75</v>
      </c>
      <c r="E92" s="163">
        <f>'RUMINANTS 3'!G92</f>
        <v>5.25</v>
      </c>
      <c r="F92" s="163">
        <f>'TOXICOLOGIE 2'!F92</f>
        <v>0</v>
      </c>
      <c r="G92" s="163">
        <f>'INFECTIEUX 3'!G92</f>
        <v>1.125</v>
      </c>
      <c r="H92" s="163">
        <f>'AVIARE 3'!G92</f>
        <v>14.25</v>
      </c>
      <c r="I92" s="163">
        <f>'EQUINE 3'!G92</f>
        <v>6.75</v>
      </c>
      <c r="J92" s="163">
        <f>'CHIRURGIE 3'!G92</f>
        <v>22.5</v>
      </c>
      <c r="K92" s="163">
        <f>'LEGISLATION 2'!F92</f>
        <v>8</v>
      </c>
      <c r="L92" s="163">
        <f>'HIDAOA 3'!G92</f>
        <v>19.5</v>
      </c>
      <c r="M92" s="163">
        <f>'CLINIQUE 3'!N92</f>
        <v>0</v>
      </c>
      <c r="N92" s="148">
        <f t="shared" si="19"/>
        <v>93.125</v>
      </c>
      <c r="O92" s="148">
        <f t="shared" si="20"/>
        <v>3.3258928571428572</v>
      </c>
      <c r="P92" s="146" t="str">
        <f t="shared" si="21"/>
        <v>ajournee</v>
      </c>
      <c r="Q92" s="146" t="str">
        <f t="shared" si="22"/>
        <v>juin</v>
      </c>
      <c r="R92" s="146">
        <f t="shared" si="23"/>
        <v>0</v>
      </c>
      <c r="S92" s="146">
        <f t="shared" si="24"/>
        <v>1</v>
      </c>
      <c r="T92" s="146">
        <f t="shared" si="25"/>
        <v>1</v>
      </c>
      <c r="U92" s="146">
        <f t="shared" si="26"/>
        <v>1</v>
      </c>
      <c r="V92" s="146">
        <f t="shared" si="27"/>
        <v>1</v>
      </c>
      <c r="W92" s="146">
        <f t="shared" si="28"/>
        <v>1</v>
      </c>
      <c r="X92" s="146">
        <f t="shared" si="29"/>
        <v>0</v>
      </c>
      <c r="Y92" s="146">
        <f t="shared" si="30"/>
        <v>1</v>
      </c>
      <c r="Z92" s="146">
        <f t="shared" si="31"/>
        <v>0</v>
      </c>
      <c r="AA92" s="17">
        <f t="shared" si="32"/>
        <v>1</v>
      </c>
      <c r="AB92" s="91" t="str">
        <f>'REPRODUCTION 3'!M92</f>
        <v>Juin</v>
      </c>
      <c r="AC92" s="91" t="str">
        <f>'RUMINANTS 3'!M92</f>
        <v>Juin</v>
      </c>
      <c r="AD92" s="91" t="str">
        <f>'TOXICOLOGIE 2'!L92</f>
        <v>Juin</v>
      </c>
      <c r="AE92" s="91" t="str">
        <f>'INFECTIEUX 3'!M92</f>
        <v>Juin</v>
      </c>
      <c r="AF92" s="91" t="str">
        <f>'AVIARE 3'!M92</f>
        <v>Juin</v>
      </c>
      <c r="AG92" s="91" t="str">
        <f>'EQUINE 3'!M92</f>
        <v>Juin</v>
      </c>
      <c r="AH92" s="91" t="str">
        <f>'CHIRURGIE 3'!M92</f>
        <v>Juin</v>
      </c>
      <c r="AI92" s="91" t="str">
        <f>'LEGISLATION 2'!L92</f>
        <v>Juin</v>
      </c>
      <c r="AJ92" s="91" t="str">
        <f>'HIDAOA 3'!M92</f>
        <v>Juin</v>
      </c>
      <c r="AK92" s="91" t="str">
        <f>'CLINIQUE 3'!T92</f>
        <v>Juin</v>
      </c>
    </row>
    <row r="93" spans="1:37">
      <c r="A93" s="146">
        <v>86</v>
      </c>
      <c r="B93" s="113" t="s">
        <v>162</v>
      </c>
      <c r="C93" s="113" t="s">
        <v>2519</v>
      </c>
      <c r="D93" s="163">
        <f>'REPRODUCTION 3'!G93</f>
        <v>21</v>
      </c>
      <c r="E93" s="163">
        <f>'RUMINANTS 3'!G93</f>
        <v>8.25</v>
      </c>
      <c r="F93" s="163">
        <f>'TOXICOLOGIE 2'!F93</f>
        <v>0</v>
      </c>
      <c r="G93" s="163">
        <f>'INFECTIEUX 3'!G93</f>
        <v>7.5</v>
      </c>
      <c r="H93" s="163">
        <f>'AVIARE 3'!G93</f>
        <v>22.5</v>
      </c>
      <c r="I93" s="163">
        <f>'EQUINE 3'!G93</f>
        <v>15.375</v>
      </c>
      <c r="J93" s="163">
        <f>'CHIRURGIE 3'!G93</f>
        <v>18</v>
      </c>
      <c r="K93" s="163">
        <f>'LEGISLATION 2'!F93</f>
        <v>32</v>
      </c>
      <c r="L93" s="163">
        <f>'HIDAOA 3'!G93</f>
        <v>21.75</v>
      </c>
      <c r="M93" s="163">
        <f>'CLINIQUE 3'!N93</f>
        <v>0</v>
      </c>
      <c r="N93" s="148">
        <f t="shared" si="19"/>
        <v>146.375</v>
      </c>
      <c r="O93" s="148">
        <f t="shared" si="20"/>
        <v>5.2276785714285712</v>
      </c>
      <c r="P93" s="146" t="str">
        <f t="shared" si="21"/>
        <v>ajournee</v>
      </c>
      <c r="Q93" s="146" t="str">
        <f t="shared" si="22"/>
        <v>juin</v>
      </c>
      <c r="R93" s="146">
        <f t="shared" si="23"/>
        <v>0</v>
      </c>
      <c r="S93" s="146">
        <f t="shared" si="24"/>
        <v>1</v>
      </c>
      <c r="T93" s="146">
        <f t="shared" si="25"/>
        <v>1</v>
      </c>
      <c r="U93" s="146">
        <f t="shared" si="26"/>
        <v>1</v>
      </c>
      <c r="V93" s="146">
        <f t="shared" si="27"/>
        <v>0</v>
      </c>
      <c r="W93" s="146">
        <f t="shared" si="28"/>
        <v>0</v>
      </c>
      <c r="X93" s="146">
        <f t="shared" si="29"/>
        <v>0</v>
      </c>
      <c r="Y93" s="146">
        <f t="shared" si="30"/>
        <v>0</v>
      </c>
      <c r="Z93" s="146">
        <f t="shared" si="31"/>
        <v>0</v>
      </c>
      <c r="AA93" s="17">
        <f t="shared" si="32"/>
        <v>1</v>
      </c>
      <c r="AB93" s="91" t="str">
        <f>'REPRODUCTION 3'!M93</f>
        <v>Juin</v>
      </c>
      <c r="AC93" s="91" t="str">
        <f>'RUMINANTS 3'!M93</f>
        <v>Juin</v>
      </c>
      <c r="AD93" s="91" t="str">
        <f>'TOXICOLOGIE 2'!L93</f>
        <v>Juin</v>
      </c>
      <c r="AE93" s="91" t="str">
        <f>'INFECTIEUX 3'!M93</f>
        <v>Juin</v>
      </c>
      <c r="AF93" s="91" t="str">
        <f>'AVIARE 3'!M93</f>
        <v>Juin</v>
      </c>
      <c r="AG93" s="91" t="str">
        <f>'EQUINE 3'!M93</f>
        <v>Juin</v>
      </c>
      <c r="AH93" s="91" t="str">
        <f>'CHIRURGIE 3'!M93</f>
        <v>Juin</v>
      </c>
      <c r="AI93" s="91" t="str">
        <f>'LEGISLATION 2'!L93</f>
        <v>Juin</v>
      </c>
      <c r="AJ93" s="91" t="str">
        <f>'HIDAOA 3'!M93</f>
        <v>Juin</v>
      </c>
      <c r="AK93" s="91" t="str">
        <f>'CLINIQUE 3'!T93</f>
        <v>Juin</v>
      </c>
    </row>
    <row r="94" spans="1:37">
      <c r="A94" s="146">
        <v>87</v>
      </c>
      <c r="B94" s="113" t="s">
        <v>878</v>
      </c>
      <c r="C94" s="113" t="s">
        <v>2474</v>
      </c>
      <c r="D94" s="163">
        <f>'REPRODUCTION 3'!G94</f>
        <v>24.75</v>
      </c>
      <c r="E94" s="163">
        <f>'RUMINANTS 3'!G94</f>
        <v>6.75</v>
      </c>
      <c r="F94" s="163">
        <f>'TOXICOLOGIE 2'!F94</f>
        <v>0</v>
      </c>
      <c r="G94" s="163">
        <f>'INFECTIEUX 3'!G94</f>
        <v>8.25</v>
      </c>
      <c r="H94" s="163">
        <f>'AVIARE 3'!G94</f>
        <v>15.75</v>
      </c>
      <c r="I94" s="163">
        <f>'EQUINE 3'!G94</f>
        <v>17.25</v>
      </c>
      <c r="J94" s="163">
        <f>'CHIRURGIE 3'!G94</f>
        <v>15</v>
      </c>
      <c r="K94" s="163">
        <f>'LEGISLATION 2'!F94</f>
        <v>12</v>
      </c>
      <c r="L94" s="163">
        <f>'HIDAOA 3'!G94</f>
        <v>18.75</v>
      </c>
      <c r="M94" s="163">
        <f>'CLINIQUE 3'!N94</f>
        <v>0</v>
      </c>
      <c r="N94" s="148">
        <f t="shared" si="19"/>
        <v>118.5</v>
      </c>
      <c r="O94" s="148">
        <f t="shared" si="20"/>
        <v>4.2321428571428568</v>
      </c>
      <c r="P94" s="146" t="str">
        <f t="shared" si="21"/>
        <v>ajournee</v>
      </c>
      <c r="Q94" s="146" t="str">
        <f t="shared" si="22"/>
        <v>juin</v>
      </c>
      <c r="R94" s="146">
        <f t="shared" si="23"/>
        <v>0</v>
      </c>
      <c r="S94" s="146">
        <f t="shared" si="24"/>
        <v>1</v>
      </c>
      <c r="T94" s="146">
        <f t="shared" si="25"/>
        <v>1</v>
      </c>
      <c r="U94" s="146">
        <f t="shared" si="26"/>
        <v>1</v>
      </c>
      <c r="V94" s="146">
        <f t="shared" si="27"/>
        <v>0</v>
      </c>
      <c r="W94" s="146">
        <f t="shared" si="28"/>
        <v>0</v>
      </c>
      <c r="X94" s="146">
        <f t="shared" si="29"/>
        <v>0</v>
      </c>
      <c r="Y94" s="146">
        <f t="shared" si="30"/>
        <v>0</v>
      </c>
      <c r="Z94" s="146">
        <f t="shared" si="31"/>
        <v>0</v>
      </c>
      <c r="AA94" s="17">
        <f t="shared" si="32"/>
        <v>1</v>
      </c>
      <c r="AB94" s="91" t="str">
        <f>'REPRODUCTION 3'!M94</f>
        <v>Juin</v>
      </c>
      <c r="AC94" s="91" t="str">
        <f>'RUMINANTS 3'!M94</f>
        <v>Juin</v>
      </c>
      <c r="AD94" s="91" t="str">
        <f>'TOXICOLOGIE 2'!L94</f>
        <v>Juin</v>
      </c>
      <c r="AE94" s="91" t="str">
        <f>'INFECTIEUX 3'!M94</f>
        <v>Juin</v>
      </c>
      <c r="AF94" s="91" t="str">
        <f>'AVIARE 3'!M94</f>
        <v>Juin</v>
      </c>
      <c r="AG94" s="91" t="str">
        <f>'EQUINE 3'!M94</f>
        <v>Juin</v>
      </c>
      <c r="AH94" s="91" t="str">
        <f>'CHIRURGIE 3'!M94</f>
        <v>Juin</v>
      </c>
      <c r="AI94" s="91" t="str">
        <f>'LEGISLATION 2'!L94</f>
        <v>Juin</v>
      </c>
      <c r="AJ94" s="91" t="str">
        <f>'HIDAOA 3'!M94</f>
        <v>Juin</v>
      </c>
      <c r="AK94" s="91" t="str">
        <f>'CLINIQUE 3'!T94</f>
        <v>Juin</v>
      </c>
    </row>
    <row r="95" spans="1:37">
      <c r="A95" s="146">
        <v>88</v>
      </c>
      <c r="B95" s="113" t="s">
        <v>2520</v>
      </c>
      <c r="C95" s="113" t="s">
        <v>2521</v>
      </c>
      <c r="D95" s="163">
        <f>'REPRODUCTION 3'!G95</f>
        <v>8.25</v>
      </c>
      <c r="E95" s="163">
        <f>'RUMINANTS 3'!G95</f>
        <v>9</v>
      </c>
      <c r="F95" s="163">
        <f>'TOXICOLOGIE 2'!F95</f>
        <v>0</v>
      </c>
      <c r="G95" s="163">
        <f>'INFECTIEUX 3'!G95</f>
        <v>4.5</v>
      </c>
      <c r="H95" s="163">
        <f>'AVIARE 3'!G95</f>
        <v>15.75</v>
      </c>
      <c r="I95" s="163">
        <f>'EQUINE 3'!G95</f>
        <v>7.125</v>
      </c>
      <c r="J95" s="163">
        <f>'CHIRURGIE 3'!G95</f>
        <v>18</v>
      </c>
      <c r="K95" s="163">
        <f>'LEGISLATION 2'!F95</f>
        <v>2</v>
      </c>
      <c r="L95" s="163">
        <f>'HIDAOA 3'!G95</f>
        <v>15.75</v>
      </c>
      <c r="M95" s="163">
        <f>'CLINIQUE 3'!N95</f>
        <v>0</v>
      </c>
      <c r="N95" s="148">
        <f t="shared" si="19"/>
        <v>80.375</v>
      </c>
      <c r="O95" s="148">
        <f t="shared" si="20"/>
        <v>2.8705357142857144</v>
      </c>
      <c r="P95" s="146" t="str">
        <f t="shared" si="21"/>
        <v>ajournee</v>
      </c>
      <c r="Q95" s="146" t="str">
        <f t="shared" si="22"/>
        <v>juin</v>
      </c>
      <c r="R95" s="146">
        <f t="shared" si="23"/>
        <v>1</v>
      </c>
      <c r="S95" s="146">
        <f t="shared" si="24"/>
        <v>1</v>
      </c>
      <c r="T95" s="146">
        <f t="shared" si="25"/>
        <v>1</v>
      </c>
      <c r="U95" s="146">
        <f t="shared" si="26"/>
        <v>1</v>
      </c>
      <c r="V95" s="146">
        <f t="shared" si="27"/>
        <v>0</v>
      </c>
      <c r="W95" s="146">
        <f t="shared" si="28"/>
        <v>1</v>
      </c>
      <c r="X95" s="146">
        <f t="shared" si="29"/>
        <v>0</v>
      </c>
      <c r="Y95" s="146">
        <f t="shared" si="30"/>
        <v>1</v>
      </c>
      <c r="Z95" s="146">
        <f t="shared" si="31"/>
        <v>0</v>
      </c>
      <c r="AA95" s="17">
        <f t="shared" si="32"/>
        <v>1</v>
      </c>
      <c r="AB95" s="91" t="str">
        <f>'REPRODUCTION 3'!M95</f>
        <v>Juin</v>
      </c>
      <c r="AC95" s="91" t="str">
        <f>'RUMINANTS 3'!M95</f>
        <v>Juin</v>
      </c>
      <c r="AD95" s="91" t="str">
        <f>'TOXICOLOGIE 2'!L95</f>
        <v>Juin</v>
      </c>
      <c r="AE95" s="91" t="str">
        <f>'INFECTIEUX 3'!M95</f>
        <v>Juin</v>
      </c>
      <c r="AF95" s="91" t="str">
        <f>'AVIARE 3'!M95</f>
        <v>Juin</v>
      </c>
      <c r="AG95" s="91" t="str">
        <f>'EQUINE 3'!M95</f>
        <v>Juin</v>
      </c>
      <c r="AH95" s="91" t="str">
        <f>'CHIRURGIE 3'!M95</f>
        <v>Juin</v>
      </c>
      <c r="AI95" s="91" t="str">
        <f>'LEGISLATION 2'!L95</f>
        <v>Juin</v>
      </c>
      <c r="AJ95" s="91" t="str">
        <f>'HIDAOA 3'!M95</f>
        <v>Juin</v>
      </c>
      <c r="AK95" s="91" t="str">
        <f>'CLINIQUE 3'!T95</f>
        <v>Juin</v>
      </c>
    </row>
    <row r="96" spans="1:37">
      <c r="A96" s="146">
        <v>89</v>
      </c>
      <c r="B96" s="113" t="s">
        <v>163</v>
      </c>
      <c r="C96" s="113" t="s">
        <v>2522</v>
      </c>
      <c r="D96" s="163">
        <f>'REPRODUCTION 3'!G96</f>
        <v>15</v>
      </c>
      <c r="E96" s="163">
        <f>'RUMINANTS 3'!G96</f>
        <v>9</v>
      </c>
      <c r="F96" s="163">
        <f>'TOXICOLOGIE 2'!F96</f>
        <v>0</v>
      </c>
      <c r="G96" s="163">
        <f>'INFECTIEUX 3'!G96</f>
        <v>4.125</v>
      </c>
      <c r="H96" s="163">
        <f>'AVIARE 3'!G96</f>
        <v>15</v>
      </c>
      <c r="I96" s="163">
        <f>'EQUINE 3'!G96</f>
        <v>12</v>
      </c>
      <c r="J96" s="163">
        <f>'CHIRURGIE 3'!G96</f>
        <v>21</v>
      </c>
      <c r="K96" s="163">
        <f>'LEGISLATION 2'!F96</f>
        <v>10</v>
      </c>
      <c r="L96" s="163">
        <f>'HIDAOA 3'!G96</f>
        <v>18</v>
      </c>
      <c r="M96" s="163">
        <f>'CLINIQUE 3'!N96</f>
        <v>0</v>
      </c>
      <c r="N96" s="148">
        <f t="shared" si="19"/>
        <v>104.125</v>
      </c>
      <c r="O96" s="148">
        <f t="shared" si="20"/>
        <v>3.71875</v>
      </c>
      <c r="P96" s="146" t="str">
        <f t="shared" si="21"/>
        <v>ajournee</v>
      </c>
      <c r="Q96" s="146" t="str">
        <f t="shared" si="22"/>
        <v>juin</v>
      </c>
      <c r="R96" s="146">
        <f t="shared" si="23"/>
        <v>0</v>
      </c>
      <c r="S96" s="146">
        <f t="shared" si="24"/>
        <v>1</v>
      </c>
      <c r="T96" s="146">
        <f t="shared" si="25"/>
        <v>1</v>
      </c>
      <c r="U96" s="146">
        <f t="shared" si="26"/>
        <v>1</v>
      </c>
      <c r="V96" s="146">
        <f t="shared" si="27"/>
        <v>0</v>
      </c>
      <c r="W96" s="146">
        <f t="shared" si="28"/>
        <v>1</v>
      </c>
      <c r="X96" s="146">
        <f t="shared" si="29"/>
        <v>0</v>
      </c>
      <c r="Y96" s="146">
        <f t="shared" si="30"/>
        <v>0</v>
      </c>
      <c r="Z96" s="146">
        <f t="shared" si="31"/>
        <v>0</v>
      </c>
      <c r="AA96" s="17">
        <f t="shared" si="32"/>
        <v>1</v>
      </c>
      <c r="AB96" s="91" t="str">
        <f>'REPRODUCTION 3'!M96</f>
        <v>Juin</v>
      </c>
      <c r="AC96" s="91" t="str">
        <f>'RUMINANTS 3'!M96</f>
        <v>Juin</v>
      </c>
      <c r="AD96" s="91" t="str">
        <f>'TOXICOLOGIE 2'!L96</f>
        <v>Juin</v>
      </c>
      <c r="AE96" s="91" t="str">
        <f>'INFECTIEUX 3'!M96</f>
        <v>Juin</v>
      </c>
      <c r="AF96" s="91" t="str">
        <f>'AVIARE 3'!M96</f>
        <v>Juin</v>
      </c>
      <c r="AG96" s="91" t="str">
        <f>'EQUINE 3'!M96</f>
        <v>Juin</v>
      </c>
      <c r="AH96" s="91" t="str">
        <f>'CHIRURGIE 3'!M96</f>
        <v>Juin</v>
      </c>
      <c r="AI96" s="91" t="str">
        <f>'LEGISLATION 2'!L96</f>
        <v>Juin</v>
      </c>
      <c r="AJ96" s="91" t="str">
        <f>'HIDAOA 3'!M96</f>
        <v>Juin</v>
      </c>
      <c r="AK96" s="91" t="str">
        <f>'CLINIQUE 3'!T96</f>
        <v>Juin</v>
      </c>
    </row>
    <row r="97" spans="1:37">
      <c r="A97" s="146">
        <v>90</v>
      </c>
      <c r="B97" s="113" t="s">
        <v>163</v>
      </c>
      <c r="C97" s="113" t="s">
        <v>2523</v>
      </c>
      <c r="D97" s="163">
        <f>'REPRODUCTION 3'!G97</f>
        <v>7.5</v>
      </c>
      <c r="E97" s="163">
        <f>'RUMINANTS 3'!G97</f>
        <v>4.5</v>
      </c>
      <c r="F97" s="163">
        <f>'TOXICOLOGIE 2'!F97</f>
        <v>0</v>
      </c>
      <c r="G97" s="163">
        <f>'INFECTIEUX 3'!G97</f>
        <v>1.5</v>
      </c>
      <c r="H97" s="163">
        <f>'AVIARE 3'!G97</f>
        <v>13.5</v>
      </c>
      <c r="I97" s="163">
        <f>'EQUINE 3'!G97</f>
        <v>3.75</v>
      </c>
      <c r="J97" s="163">
        <f>'CHIRURGIE 3'!G97</f>
        <v>15</v>
      </c>
      <c r="K97" s="163">
        <f>'LEGISLATION 2'!F97</f>
        <v>2</v>
      </c>
      <c r="L97" s="163">
        <f>'HIDAOA 3'!G97</f>
        <v>17.25</v>
      </c>
      <c r="M97" s="163">
        <f>'CLINIQUE 3'!N97</f>
        <v>0</v>
      </c>
      <c r="N97" s="148">
        <f t="shared" si="19"/>
        <v>65</v>
      </c>
      <c r="O97" s="148">
        <f t="shared" si="20"/>
        <v>2.3214285714285716</v>
      </c>
      <c r="P97" s="146" t="str">
        <f t="shared" si="21"/>
        <v>ajournee</v>
      </c>
      <c r="Q97" s="146" t="str">
        <f t="shared" si="22"/>
        <v>juin</v>
      </c>
      <c r="R97" s="146">
        <f t="shared" si="23"/>
        <v>1</v>
      </c>
      <c r="S97" s="146">
        <f t="shared" si="24"/>
        <v>1</v>
      </c>
      <c r="T97" s="146">
        <f t="shared" si="25"/>
        <v>1</v>
      </c>
      <c r="U97" s="146">
        <f t="shared" si="26"/>
        <v>1</v>
      </c>
      <c r="V97" s="146">
        <f t="shared" si="27"/>
        <v>1</v>
      </c>
      <c r="W97" s="146">
        <f t="shared" si="28"/>
        <v>1</v>
      </c>
      <c r="X97" s="146">
        <f t="shared" si="29"/>
        <v>0</v>
      </c>
      <c r="Y97" s="146">
        <f t="shared" si="30"/>
        <v>1</v>
      </c>
      <c r="Z97" s="146">
        <f t="shared" si="31"/>
        <v>0</v>
      </c>
      <c r="AA97" s="17">
        <f t="shared" si="32"/>
        <v>1</v>
      </c>
      <c r="AB97" s="91" t="str">
        <f>'REPRODUCTION 3'!M97</f>
        <v>Juin</v>
      </c>
      <c r="AC97" s="91" t="str">
        <f>'RUMINANTS 3'!M97</f>
        <v>Juin</v>
      </c>
      <c r="AD97" s="91" t="str">
        <f>'TOXICOLOGIE 2'!L97</f>
        <v>Juin</v>
      </c>
      <c r="AE97" s="91" t="str">
        <f>'INFECTIEUX 3'!M97</f>
        <v>Juin</v>
      </c>
      <c r="AF97" s="91" t="str">
        <f>'AVIARE 3'!M97</f>
        <v>Juin</v>
      </c>
      <c r="AG97" s="91" t="str">
        <f>'EQUINE 3'!M97</f>
        <v>Juin</v>
      </c>
      <c r="AH97" s="91" t="str">
        <f>'CHIRURGIE 3'!M97</f>
        <v>Juin</v>
      </c>
      <c r="AI97" s="91" t="str">
        <f>'LEGISLATION 2'!L97</f>
        <v>Juin</v>
      </c>
      <c r="AJ97" s="91" t="str">
        <f>'HIDAOA 3'!M97</f>
        <v>Juin</v>
      </c>
      <c r="AK97" s="91" t="str">
        <f>'CLINIQUE 3'!T97</f>
        <v>Juin</v>
      </c>
    </row>
    <row r="98" spans="1:37">
      <c r="A98" s="146">
        <v>91</v>
      </c>
      <c r="B98" s="113" t="s">
        <v>2524</v>
      </c>
      <c r="C98" s="113" t="s">
        <v>2525</v>
      </c>
      <c r="D98" s="163">
        <f>'REPRODUCTION 3'!G98</f>
        <v>21</v>
      </c>
      <c r="E98" s="163">
        <f>'RUMINANTS 3'!G98</f>
        <v>7.5</v>
      </c>
      <c r="F98" s="163">
        <f>'TOXICOLOGIE 2'!F98</f>
        <v>0</v>
      </c>
      <c r="G98" s="163">
        <f>'INFECTIEUX 3'!G98</f>
        <v>15.75</v>
      </c>
      <c r="H98" s="163">
        <f>'AVIARE 3'!G98</f>
        <v>17.25</v>
      </c>
      <c r="I98" s="163">
        <f>'EQUINE 3'!G98</f>
        <v>22.5</v>
      </c>
      <c r="J98" s="163">
        <f>'CHIRURGIE 3'!G98</f>
        <v>25.5</v>
      </c>
      <c r="K98" s="163">
        <f>'LEGISLATION 2'!F98</f>
        <v>34</v>
      </c>
      <c r="L98" s="163">
        <f>'HIDAOA 3'!G98</f>
        <v>28.125</v>
      </c>
      <c r="M98" s="163">
        <f>'CLINIQUE 3'!N98</f>
        <v>0</v>
      </c>
      <c r="N98" s="148">
        <f t="shared" si="19"/>
        <v>171.625</v>
      </c>
      <c r="O98" s="148">
        <f t="shared" si="20"/>
        <v>6.1294642857142856</v>
      </c>
      <c r="P98" s="146" t="str">
        <f t="shared" si="21"/>
        <v>ajournee</v>
      </c>
      <c r="Q98" s="146" t="str">
        <f t="shared" si="22"/>
        <v>juin</v>
      </c>
      <c r="R98" s="146">
        <f t="shared" si="23"/>
        <v>0</v>
      </c>
      <c r="S98" s="146">
        <f t="shared" si="24"/>
        <v>1</v>
      </c>
      <c r="T98" s="146">
        <f t="shared" si="25"/>
        <v>1</v>
      </c>
      <c r="U98" s="146">
        <f t="shared" si="26"/>
        <v>0</v>
      </c>
      <c r="V98" s="146">
        <f t="shared" si="27"/>
        <v>0</v>
      </c>
      <c r="W98" s="146">
        <f t="shared" si="28"/>
        <v>0</v>
      </c>
      <c r="X98" s="146">
        <f t="shared" si="29"/>
        <v>0</v>
      </c>
      <c r="Y98" s="146">
        <f t="shared" si="30"/>
        <v>0</v>
      </c>
      <c r="Z98" s="146">
        <f t="shared" si="31"/>
        <v>0</v>
      </c>
      <c r="AA98" s="17">
        <f t="shared" si="32"/>
        <v>1</v>
      </c>
      <c r="AB98" s="91" t="str">
        <f>'REPRODUCTION 3'!M98</f>
        <v>Juin</v>
      </c>
      <c r="AC98" s="91" t="str">
        <f>'RUMINANTS 3'!M98</f>
        <v>Juin</v>
      </c>
      <c r="AD98" s="91" t="str">
        <f>'TOXICOLOGIE 2'!L98</f>
        <v>Juin</v>
      </c>
      <c r="AE98" s="91" t="str">
        <f>'INFECTIEUX 3'!M98</f>
        <v>Juin</v>
      </c>
      <c r="AF98" s="91" t="str">
        <f>'AVIARE 3'!M98</f>
        <v>Juin</v>
      </c>
      <c r="AG98" s="91" t="str">
        <f>'EQUINE 3'!M98</f>
        <v>Juin</v>
      </c>
      <c r="AH98" s="91" t="str">
        <f>'CHIRURGIE 3'!M98</f>
        <v>Juin</v>
      </c>
      <c r="AI98" s="91" t="str">
        <f>'LEGISLATION 2'!L98</f>
        <v>Juin</v>
      </c>
      <c r="AJ98" s="91" t="str">
        <f>'HIDAOA 3'!M98</f>
        <v>Juin</v>
      </c>
      <c r="AK98" s="91" t="str">
        <f>'CLINIQUE 3'!T98</f>
        <v>Juin</v>
      </c>
    </row>
    <row r="99" spans="1:37">
      <c r="A99" s="146">
        <v>92</v>
      </c>
      <c r="B99" s="113" t="s">
        <v>2526</v>
      </c>
      <c r="C99" s="113" t="s">
        <v>2527</v>
      </c>
      <c r="D99" s="163">
        <f>'REPRODUCTION 3'!G99</f>
        <v>18.75</v>
      </c>
      <c r="E99" s="163">
        <f>'RUMINANTS 3'!G99</f>
        <v>5.25</v>
      </c>
      <c r="F99" s="163">
        <f>'TOXICOLOGIE 2'!F99</f>
        <v>0</v>
      </c>
      <c r="G99" s="163">
        <f>'INFECTIEUX 3'!G99</f>
        <v>4.875</v>
      </c>
      <c r="H99" s="163">
        <f>'AVIARE 3'!G99</f>
        <v>16.5</v>
      </c>
      <c r="I99" s="163">
        <f>'EQUINE 3'!G99</f>
        <v>18</v>
      </c>
      <c r="J99" s="163">
        <f>'CHIRURGIE 3'!G99</f>
        <v>21</v>
      </c>
      <c r="K99" s="163">
        <f>'LEGISLATION 2'!F99</f>
        <v>16</v>
      </c>
      <c r="L99" s="163">
        <f>'HIDAOA 3'!G99</f>
        <v>27</v>
      </c>
      <c r="M99" s="163">
        <f>'CLINIQUE 3'!N99</f>
        <v>0</v>
      </c>
      <c r="N99" s="148">
        <f t="shared" si="19"/>
        <v>127.375</v>
      </c>
      <c r="O99" s="148">
        <f t="shared" si="20"/>
        <v>4.5491071428571432</v>
      </c>
      <c r="P99" s="146" t="str">
        <f t="shared" si="21"/>
        <v>ajournee</v>
      </c>
      <c r="Q99" s="146" t="str">
        <f t="shared" si="22"/>
        <v>juin</v>
      </c>
      <c r="R99" s="146">
        <f t="shared" si="23"/>
        <v>0</v>
      </c>
      <c r="S99" s="146">
        <f t="shared" si="24"/>
        <v>1</v>
      </c>
      <c r="T99" s="146">
        <f t="shared" si="25"/>
        <v>1</v>
      </c>
      <c r="U99" s="146">
        <f t="shared" si="26"/>
        <v>1</v>
      </c>
      <c r="V99" s="146">
        <f t="shared" si="27"/>
        <v>0</v>
      </c>
      <c r="W99" s="146">
        <f t="shared" si="28"/>
        <v>0</v>
      </c>
      <c r="X99" s="146">
        <f t="shared" si="29"/>
        <v>0</v>
      </c>
      <c r="Y99" s="146">
        <f t="shared" si="30"/>
        <v>0</v>
      </c>
      <c r="Z99" s="146">
        <f t="shared" si="31"/>
        <v>0</v>
      </c>
      <c r="AA99" s="17">
        <f t="shared" si="32"/>
        <v>1</v>
      </c>
      <c r="AB99" s="91" t="str">
        <f>'REPRODUCTION 3'!M99</f>
        <v>Juin</v>
      </c>
      <c r="AC99" s="91" t="str">
        <f>'RUMINANTS 3'!M99</f>
        <v>Juin</v>
      </c>
      <c r="AD99" s="91" t="str">
        <f>'TOXICOLOGIE 2'!L99</f>
        <v>Juin</v>
      </c>
      <c r="AE99" s="91" t="str">
        <f>'INFECTIEUX 3'!M99</f>
        <v>Juin</v>
      </c>
      <c r="AF99" s="91" t="str">
        <f>'AVIARE 3'!M99</f>
        <v>Juin</v>
      </c>
      <c r="AG99" s="91" t="str">
        <f>'EQUINE 3'!M99</f>
        <v>Juin</v>
      </c>
      <c r="AH99" s="91" t="str">
        <f>'CHIRURGIE 3'!M99</f>
        <v>Juin</v>
      </c>
      <c r="AI99" s="91" t="str">
        <f>'LEGISLATION 2'!L99</f>
        <v>Juin</v>
      </c>
      <c r="AJ99" s="91" t="str">
        <f>'HIDAOA 3'!M99</f>
        <v>Juin</v>
      </c>
      <c r="AK99" s="91" t="str">
        <f>'CLINIQUE 3'!T99</f>
        <v>Juin</v>
      </c>
    </row>
    <row r="100" spans="1:37">
      <c r="A100" s="146">
        <v>93</v>
      </c>
      <c r="B100" s="113" t="s">
        <v>2528</v>
      </c>
      <c r="C100" s="113" t="s">
        <v>2521</v>
      </c>
      <c r="D100" s="163">
        <f>'REPRODUCTION 3'!G100</f>
        <v>7.5</v>
      </c>
      <c r="E100" s="163">
        <f>'RUMINANTS 3'!G100</f>
        <v>4.5</v>
      </c>
      <c r="F100" s="163">
        <f>'TOXICOLOGIE 2'!F100</f>
        <v>0</v>
      </c>
      <c r="G100" s="163">
        <f>'INFECTIEUX 3'!G100</f>
        <v>2.25</v>
      </c>
      <c r="H100" s="163">
        <f>'AVIARE 3'!G100</f>
        <v>13.5</v>
      </c>
      <c r="I100" s="163">
        <f>'EQUINE 3'!G100</f>
        <v>3.375</v>
      </c>
      <c r="J100" s="163">
        <f>'CHIRURGIE 3'!G100</f>
        <v>9</v>
      </c>
      <c r="K100" s="163">
        <f>'LEGISLATION 2'!F100</f>
        <v>6</v>
      </c>
      <c r="L100" s="163">
        <f>'HIDAOA 3'!G100</f>
        <v>8.25</v>
      </c>
      <c r="M100" s="163">
        <f>'CLINIQUE 3'!N100</f>
        <v>0</v>
      </c>
      <c r="N100" s="148">
        <f t="shared" si="19"/>
        <v>54.375</v>
      </c>
      <c r="O100" s="148">
        <f t="shared" si="20"/>
        <v>1.9419642857142858</v>
      </c>
      <c r="P100" s="146" t="str">
        <f t="shared" si="21"/>
        <v>ajournee</v>
      </c>
      <c r="Q100" s="146" t="str">
        <f t="shared" si="22"/>
        <v>juin</v>
      </c>
      <c r="R100" s="146">
        <f t="shared" si="23"/>
        <v>1</v>
      </c>
      <c r="S100" s="146">
        <f t="shared" si="24"/>
        <v>1</v>
      </c>
      <c r="T100" s="146">
        <f t="shared" si="25"/>
        <v>1</v>
      </c>
      <c r="U100" s="146">
        <f t="shared" si="26"/>
        <v>1</v>
      </c>
      <c r="V100" s="146">
        <f t="shared" si="27"/>
        <v>1</v>
      </c>
      <c r="W100" s="146">
        <f t="shared" si="28"/>
        <v>1</v>
      </c>
      <c r="X100" s="146">
        <f t="shared" si="29"/>
        <v>1</v>
      </c>
      <c r="Y100" s="146">
        <f t="shared" si="30"/>
        <v>1</v>
      </c>
      <c r="Z100" s="146">
        <f t="shared" si="31"/>
        <v>1</v>
      </c>
      <c r="AA100" s="17">
        <f t="shared" si="32"/>
        <v>1</v>
      </c>
      <c r="AB100" s="91" t="str">
        <f>'REPRODUCTION 3'!M100</f>
        <v>Juin</v>
      </c>
      <c r="AC100" s="91" t="str">
        <f>'RUMINANTS 3'!M100</f>
        <v>Juin</v>
      </c>
      <c r="AD100" s="91" t="str">
        <f>'TOXICOLOGIE 2'!L100</f>
        <v>Juin</v>
      </c>
      <c r="AE100" s="91" t="str">
        <f>'INFECTIEUX 3'!M100</f>
        <v>Juin</v>
      </c>
      <c r="AF100" s="91" t="str">
        <f>'AVIARE 3'!M100</f>
        <v>Juin</v>
      </c>
      <c r="AG100" s="91" t="str">
        <f>'EQUINE 3'!M100</f>
        <v>Juin</v>
      </c>
      <c r="AH100" s="91" t="str">
        <f>'CHIRURGIE 3'!M100</f>
        <v>Juin</v>
      </c>
      <c r="AI100" s="91" t="str">
        <f>'LEGISLATION 2'!L100</f>
        <v>Juin</v>
      </c>
      <c r="AJ100" s="91" t="str">
        <f>'HIDAOA 3'!M100</f>
        <v>Juin</v>
      </c>
      <c r="AK100" s="91" t="str">
        <f>'CLINIQUE 3'!T100</f>
        <v>Juin</v>
      </c>
    </row>
    <row r="101" spans="1:37">
      <c r="A101" s="146">
        <v>94</v>
      </c>
      <c r="B101" s="113" t="s">
        <v>2529</v>
      </c>
      <c r="C101" s="113" t="s">
        <v>2454</v>
      </c>
      <c r="D101" s="163">
        <f>'REPRODUCTION 3'!G101</f>
        <v>27</v>
      </c>
      <c r="E101" s="163">
        <f>'RUMINANTS 3'!G101</f>
        <v>10.5</v>
      </c>
      <c r="F101" s="163">
        <f>'TOXICOLOGIE 2'!F101</f>
        <v>0</v>
      </c>
      <c r="G101" s="163">
        <f>'INFECTIEUX 3'!G101</f>
        <v>6</v>
      </c>
      <c r="H101" s="163">
        <f>'AVIARE 3'!G101</f>
        <v>21.75</v>
      </c>
      <c r="I101" s="163">
        <f>'EQUINE 3'!G101</f>
        <v>18</v>
      </c>
      <c r="J101" s="163">
        <f>'CHIRURGIE 3'!G101</f>
        <v>18</v>
      </c>
      <c r="K101" s="163">
        <f>'LEGISLATION 2'!F101</f>
        <v>36</v>
      </c>
      <c r="L101" s="163">
        <f>'HIDAOA 3'!G101</f>
        <v>25.5</v>
      </c>
      <c r="M101" s="163">
        <f>'CLINIQUE 3'!N101</f>
        <v>0</v>
      </c>
      <c r="N101" s="148">
        <f t="shared" si="19"/>
        <v>162.75</v>
      </c>
      <c r="O101" s="148">
        <f t="shared" si="20"/>
        <v>5.8125</v>
      </c>
      <c r="P101" s="146" t="str">
        <f t="shared" si="21"/>
        <v>ajournee</v>
      </c>
      <c r="Q101" s="146" t="str">
        <f t="shared" si="22"/>
        <v>juin</v>
      </c>
      <c r="R101" s="146">
        <f t="shared" si="23"/>
        <v>0</v>
      </c>
      <c r="S101" s="146">
        <f t="shared" si="24"/>
        <v>1</v>
      </c>
      <c r="T101" s="146">
        <f t="shared" si="25"/>
        <v>1</v>
      </c>
      <c r="U101" s="146">
        <f t="shared" si="26"/>
        <v>1</v>
      </c>
      <c r="V101" s="146">
        <f t="shared" si="27"/>
        <v>0</v>
      </c>
      <c r="W101" s="146">
        <f t="shared" si="28"/>
        <v>0</v>
      </c>
      <c r="X101" s="146">
        <f t="shared" si="29"/>
        <v>0</v>
      </c>
      <c r="Y101" s="146">
        <f t="shared" si="30"/>
        <v>0</v>
      </c>
      <c r="Z101" s="146">
        <f t="shared" si="31"/>
        <v>0</v>
      </c>
      <c r="AA101" s="17">
        <f t="shared" si="32"/>
        <v>1</v>
      </c>
      <c r="AB101" s="91" t="str">
        <f>'REPRODUCTION 3'!M101</f>
        <v>Juin</v>
      </c>
      <c r="AC101" s="91" t="str">
        <f>'RUMINANTS 3'!M101</f>
        <v>Juin</v>
      </c>
      <c r="AD101" s="91" t="str">
        <f>'TOXICOLOGIE 2'!L101</f>
        <v>Juin</v>
      </c>
      <c r="AE101" s="91" t="str">
        <f>'INFECTIEUX 3'!M101</f>
        <v>Juin</v>
      </c>
      <c r="AF101" s="91" t="str">
        <f>'AVIARE 3'!M101</f>
        <v>Juin</v>
      </c>
      <c r="AG101" s="91" t="str">
        <f>'EQUINE 3'!M101</f>
        <v>Juin</v>
      </c>
      <c r="AH101" s="91" t="str">
        <f>'CHIRURGIE 3'!M101</f>
        <v>Juin</v>
      </c>
      <c r="AI101" s="91" t="str">
        <f>'LEGISLATION 2'!L101</f>
        <v>Juin</v>
      </c>
      <c r="AJ101" s="91" t="str">
        <f>'HIDAOA 3'!M101</f>
        <v>Juin</v>
      </c>
      <c r="AK101" s="91" t="str">
        <f>'CLINIQUE 3'!T101</f>
        <v>Juin</v>
      </c>
    </row>
    <row r="102" spans="1:37">
      <c r="A102" s="146">
        <v>95</v>
      </c>
      <c r="B102" s="113" t="s">
        <v>2530</v>
      </c>
      <c r="C102" s="113" t="s">
        <v>2531</v>
      </c>
      <c r="D102" s="163">
        <f>'REPRODUCTION 3'!G102</f>
        <v>11.25</v>
      </c>
      <c r="E102" s="163">
        <f>'RUMINANTS 3'!G102</f>
        <v>5.25</v>
      </c>
      <c r="F102" s="163">
        <f>'TOXICOLOGIE 2'!F102</f>
        <v>0</v>
      </c>
      <c r="G102" s="163">
        <f>'INFECTIEUX 3'!G102</f>
        <v>7.5</v>
      </c>
      <c r="H102" s="163">
        <f>'AVIARE 3'!G102</f>
        <v>12.75</v>
      </c>
      <c r="I102" s="163">
        <f>'EQUINE 3'!G102</f>
        <v>6</v>
      </c>
      <c r="J102" s="163">
        <f>'CHIRURGIE 3'!G102</f>
        <v>21</v>
      </c>
      <c r="K102" s="163">
        <f>'LEGISLATION 2'!F102</f>
        <v>22</v>
      </c>
      <c r="L102" s="163">
        <f>'HIDAOA 3'!G102</f>
        <v>18.375</v>
      </c>
      <c r="M102" s="163">
        <f>'CLINIQUE 3'!N102</f>
        <v>0</v>
      </c>
      <c r="N102" s="148">
        <f t="shared" si="19"/>
        <v>104.125</v>
      </c>
      <c r="O102" s="148">
        <f t="shared" si="20"/>
        <v>3.71875</v>
      </c>
      <c r="P102" s="146" t="str">
        <f t="shared" si="21"/>
        <v>ajournee</v>
      </c>
      <c r="Q102" s="146" t="str">
        <f t="shared" si="22"/>
        <v>juin</v>
      </c>
      <c r="R102" s="146">
        <f t="shared" si="23"/>
        <v>1</v>
      </c>
      <c r="S102" s="146">
        <f t="shared" si="24"/>
        <v>1</v>
      </c>
      <c r="T102" s="146">
        <f t="shared" si="25"/>
        <v>1</v>
      </c>
      <c r="U102" s="146">
        <f t="shared" si="26"/>
        <v>1</v>
      </c>
      <c r="V102" s="146">
        <f t="shared" si="27"/>
        <v>1</v>
      </c>
      <c r="W102" s="146">
        <f t="shared" si="28"/>
        <v>1</v>
      </c>
      <c r="X102" s="146">
        <f t="shared" si="29"/>
        <v>0</v>
      </c>
      <c r="Y102" s="146">
        <f t="shared" si="30"/>
        <v>0</v>
      </c>
      <c r="Z102" s="146">
        <f t="shared" si="31"/>
        <v>0</v>
      </c>
      <c r="AA102" s="17">
        <f t="shared" si="32"/>
        <v>1</v>
      </c>
      <c r="AB102" s="91" t="str">
        <f>'REPRODUCTION 3'!M102</f>
        <v>Juin</v>
      </c>
      <c r="AC102" s="91" t="str">
        <f>'RUMINANTS 3'!M102</f>
        <v>Juin</v>
      </c>
      <c r="AD102" s="91" t="str">
        <f>'TOXICOLOGIE 2'!L102</f>
        <v>Juin</v>
      </c>
      <c r="AE102" s="91" t="str">
        <f>'INFECTIEUX 3'!M102</f>
        <v>Juin</v>
      </c>
      <c r="AF102" s="91" t="str">
        <f>'AVIARE 3'!M102</f>
        <v>Juin</v>
      </c>
      <c r="AG102" s="91" t="str">
        <f>'EQUINE 3'!M102</f>
        <v>Juin</v>
      </c>
      <c r="AH102" s="91" t="str">
        <f>'CHIRURGIE 3'!M102</f>
        <v>Juin</v>
      </c>
      <c r="AI102" s="91" t="str">
        <f>'LEGISLATION 2'!L102</f>
        <v>Juin</v>
      </c>
      <c r="AJ102" s="91" t="str">
        <f>'HIDAOA 3'!M102</f>
        <v>Juin</v>
      </c>
      <c r="AK102" s="91" t="str">
        <f>'CLINIQUE 3'!T102</f>
        <v>Juin</v>
      </c>
    </row>
    <row r="103" spans="1:37" s="134" customFormat="1">
      <c r="A103" s="146">
        <v>96</v>
      </c>
      <c r="B103" s="113" t="s">
        <v>2532</v>
      </c>
      <c r="C103" s="113" t="s">
        <v>2533</v>
      </c>
      <c r="D103" s="163">
        <f>'REPRODUCTION 3'!G103</f>
        <v>17.25</v>
      </c>
      <c r="E103" s="163">
        <f>'RUMINANTS 3'!G103</f>
        <v>6</v>
      </c>
      <c r="F103" s="163">
        <f>'TOXICOLOGIE 2'!F103</f>
        <v>0</v>
      </c>
      <c r="G103" s="163">
        <f>'INFECTIEUX 3'!G103</f>
        <v>1.5</v>
      </c>
      <c r="H103" s="163">
        <f>'AVIARE 3'!G103</f>
        <v>15</v>
      </c>
      <c r="I103" s="163">
        <f>'EQUINE 3'!G103</f>
        <v>16.5</v>
      </c>
      <c r="J103" s="163">
        <f>'CHIRURGIE 3'!G103</f>
        <v>15</v>
      </c>
      <c r="K103" s="163">
        <f>'LEGISLATION 2'!F103</f>
        <v>16</v>
      </c>
      <c r="L103" s="163">
        <f>'HIDAOA 3'!G103</f>
        <v>10.5</v>
      </c>
      <c r="M103" s="163">
        <f>'CLINIQUE 3'!N103</f>
        <v>0</v>
      </c>
      <c r="N103" s="148">
        <f t="shared" si="19"/>
        <v>97.75</v>
      </c>
      <c r="O103" s="148">
        <f t="shared" si="20"/>
        <v>3.4910714285714284</v>
      </c>
      <c r="P103" s="146" t="str">
        <f t="shared" si="21"/>
        <v>ajournee</v>
      </c>
      <c r="Q103" s="146" t="str">
        <f t="shared" si="22"/>
        <v>juin</v>
      </c>
      <c r="R103" s="146">
        <f t="shared" si="23"/>
        <v>0</v>
      </c>
      <c r="S103" s="146">
        <f t="shared" si="24"/>
        <v>1</v>
      </c>
      <c r="T103" s="146">
        <f t="shared" si="25"/>
        <v>1</v>
      </c>
      <c r="U103" s="146">
        <f t="shared" si="26"/>
        <v>1</v>
      </c>
      <c r="V103" s="146">
        <f t="shared" si="27"/>
        <v>0</v>
      </c>
      <c r="W103" s="146">
        <f t="shared" si="28"/>
        <v>0</v>
      </c>
      <c r="X103" s="146">
        <f t="shared" si="29"/>
        <v>0</v>
      </c>
      <c r="Y103" s="146">
        <f t="shared" si="30"/>
        <v>0</v>
      </c>
      <c r="Z103" s="146">
        <f t="shared" si="31"/>
        <v>1</v>
      </c>
      <c r="AA103" s="17">
        <f t="shared" si="32"/>
        <v>1</v>
      </c>
      <c r="AB103" s="133" t="str">
        <f>'REPRODUCTION 3'!M103</f>
        <v>Juin</v>
      </c>
      <c r="AC103" s="133" t="str">
        <f>'RUMINANTS 3'!M103</f>
        <v>Juin</v>
      </c>
      <c r="AD103" s="133" t="str">
        <f>'TOXICOLOGIE 2'!L103</f>
        <v>Juin</v>
      </c>
      <c r="AE103" s="133" t="str">
        <f>'INFECTIEUX 3'!M103</f>
        <v>Juin</v>
      </c>
      <c r="AF103" s="133" t="str">
        <f>'AVIARE 3'!M103</f>
        <v>Juin</v>
      </c>
      <c r="AG103" s="133" t="str">
        <f>'EQUINE 3'!M103</f>
        <v>Juin</v>
      </c>
      <c r="AH103" s="91" t="str">
        <f>'CHIRURGIE 3'!M103</f>
        <v>Juin</v>
      </c>
      <c r="AI103" s="133" t="str">
        <f>'LEGISLATION 2'!L103</f>
        <v>Juin</v>
      </c>
      <c r="AJ103" s="133" t="str">
        <f>'HIDAOA 3'!M103</f>
        <v>Juin</v>
      </c>
      <c r="AK103" s="133" t="str">
        <f>'CLINIQUE 3'!T103</f>
        <v>Juin</v>
      </c>
    </row>
    <row r="104" spans="1:37">
      <c r="A104" s="146">
        <v>97</v>
      </c>
      <c r="B104" s="113" t="s">
        <v>919</v>
      </c>
      <c r="C104" s="113" t="s">
        <v>2480</v>
      </c>
      <c r="D104" s="163">
        <f>'REPRODUCTION 3'!G104</f>
        <v>3.75</v>
      </c>
      <c r="E104" s="163">
        <f>'RUMINANTS 3'!G104</f>
        <v>4.5</v>
      </c>
      <c r="F104" s="163">
        <f>'TOXICOLOGIE 2'!F104</f>
        <v>0</v>
      </c>
      <c r="G104" s="163">
        <f>'INFECTIEUX 3'!G104</f>
        <v>3.75</v>
      </c>
      <c r="H104" s="163">
        <f>'AVIARE 3'!G104</f>
        <v>15</v>
      </c>
      <c r="I104" s="163">
        <f>'EQUINE 3'!G104</f>
        <v>6</v>
      </c>
      <c r="J104" s="163">
        <f>'CHIRURGIE 3'!G104</f>
        <v>7.5</v>
      </c>
      <c r="K104" s="163">
        <f>'LEGISLATION 2'!F104</f>
        <v>8</v>
      </c>
      <c r="L104" s="163">
        <f>'HIDAOA 3'!G104</f>
        <v>15</v>
      </c>
      <c r="M104" s="163">
        <f>'CLINIQUE 3'!N104</f>
        <v>0</v>
      </c>
      <c r="N104" s="148">
        <f t="shared" si="19"/>
        <v>63.5</v>
      </c>
      <c r="O104" s="148">
        <f t="shared" si="20"/>
        <v>2.2678571428571428</v>
      </c>
      <c r="P104" s="146" t="str">
        <f t="shared" si="21"/>
        <v>ajournee</v>
      </c>
      <c r="Q104" s="146" t="str">
        <f t="shared" si="22"/>
        <v>juin</v>
      </c>
      <c r="R104" s="146">
        <f t="shared" si="23"/>
        <v>1</v>
      </c>
      <c r="S104" s="146">
        <f t="shared" si="24"/>
        <v>1</v>
      </c>
      <c r="T104" s="146">
        <f t="shared" si="25"/>
        <v>1</v>
      </c>
      <c r="U104" s="146">
        <f t="shared" si="26"/>
        <v>1</v>
      </c>
      <c r="V104" s="146">
        <f t="shared" si="27"/>
        <v>0</v>
      </c>
      <c r="W104" s="146">
        <f t="shared" si="28"/>
        <v>1</v>
      </c>
      <c r="X104" s="146">
        <f t="shared" si="29"/>
        <v>1</v>
      </c>
      <c r="Y104" s="146">
        <f t="shared" si="30"/>
        <v>1</v>
      </c>
      <c r="Z104" s="146">
        <f t="shared" si="31"/>
        <v>0</v>
      </c>
      <c r="AA104" s="17">
        <f t="shared" si="32"/>
        <v>1</v>
      </c>
      <c r="AB104" s="91" t="str">
        <f>'REPRODUCTION 3'!M104</f>
        <v>Juin</v>
      </c>
      <c r="AC104" s="91" t="str">
        <f>'RUMINANTS 3'!M104</f>
        <v>Juin</v>
      </c>
      <c r="AD104" s="91" t="str">
        <f>'TOXICOLOGIE 2'!L104</f>
        <v>Juin</v>
      </c>
      <c r="AE104" s="91" t="str">
        <f>'INFECTIEUX 3'!M104</f>
        <v>Juin</v>
      </c>
      <c r="AF104" s="91" t="str">
        <f>'AVIARE 3'!M104</f>
        <v>Juin</v>
      </c>
      <c r="AG104" s="91" t="str">
        <f>'EQUINE 3'!M104</f>
        <v>Juin</v>
      </c>
      <c r="AH104" s="91" t="str">
        <f>'CHIRURGIE 3'!M104</f>
        <v>Juin</v>
      </c>
      <c r="AI104" s="91" t="str">
        <f>'LEGISLATION 2'!L104</f>
        <v>Juin</v>
      </c>
      <c r="AJ104" s="91" t="str">
        <f>'HIDAOA 3'!M104</f>
        <v>Juin</v>
      </c>
      <c r="AK104" s="91" t="str">
        <f>'CLINIQUE 3'!T104</f>
        <v>Juin</v>
      </c>
    </row>
    <row r="105" spans="1:37">
      <c r="A105" s="146">
        <v>98</v>
      </c>
      <c r="B105" s="113" t="s">
        <v>2534</v>
      </c>
      <c r="C105" s="113" t="s">
        <v>2535</v>
      </c>
      <c r="D105" s="163">
        <f>'REPRODUCTION 3'!G105</f>
        <v>13.5</v>
      </c>
      <c r="E105" s="163">
        <f>'RUMINANTS 3'!G105</f>
        <v>8.25</v>
      </c>
      <c r="F105" s="163">
        <f>'TOXICOLOGIE 2'!F105</f>
        <v>0</v>
      </c>
      <c r="G105" s="163">
        <f>'INFECTIEUX 3'!G105</f>
        <v>3.375</v>
      </c>
      <c r="H105" s="163">
        <f>'AVIARE 3'!G105</f>
        <v>12.75</v>
      </c>
      <c r="I105" s="163">
        <f>'EQUINE 3'!G105</f>
        <v>4.125</v>
      </c>
      <c r="J105" s="163">
        <f>'CHIRURGIE 3'!G105</f>
        <v>18</v>
      </c>
      <c r="K105" s="163">
        <f>'LEGISLATION 2'!F105</f>
        <v>24</v>
      </c>
      <c r="L105" s="163">
        <f>'HIDAOA 3'!G105</f>
        <v>22.5</v>
      </c>
      <c r="M105" s="163">
        <f>'CLINIQUE 3'!N105</f>
        <v>0</v>
      </c>
      <c r="N105" s="148">
        <f t="shared" si="19"/>
        <v>106.5</v>
      </c>
      <c r="O105" s="148">
        <f t="shared" si="20"/>
        <v>3.8035714285714284</v>
      </c>
      <c r="P105" s="146" t="str">
        <f t="shared" si="21"/>
        <v>ajournee</v>
      </c>
      <c r="Q105" s="146" t="str">
        <f t="shared" si="22"/>
        <v>juin</v>
      </c>
      <c r="R105" s="146">
        <f t="shared" si="23"/>
        <v>1</v>
      </c>
      <c r="S105" s="146">
        <f t="shared" si="24"/>
        <v>1</v>
      </c>
      <c r="T105" s="146">
        <f t="shared" si="25"/>
        <v>1</v>
      </c>
      <c r="U105" s="146">
        <f t="shared" si="26"/>
        <v>1</v>
      </c>
      <c r="V105" s="146">
        <f t="shared" si="27"/>
        <v>1</v>
      </c>
      <c r="W105" s="146">
        <f t="shared" si="28"/>
        <v>1</v>
      </c>
      <c r="X105" s="146">
        <f t="shared" si="29"/>
        <v>0</v>
      </c>
      <c r="Y105" s="146">
        <f t="shared" si="30"/>
        <v>0</v>
      </c>
      <c r="Z105" s="146">
        <f t="shared" si="31"/>
        <v>0</v>
      </c>
      <c r="AA105" s="17">
        <f t="shared" si="32"/>
        <v>1</v>
      </c>
      <c r="AB105" s="91" t="str">
        <f>'REPRODUCTION 3'!M105</f>
        <v>Juin</v>
      </c>
      <c r="AC105" s="91" t="str">
        <f>'RUMINANTS 3'!M105</f>
        <v>Juin</v>
      </c>
      <c r="AD105" s="91" t="str">
        <f>'TOXICOLOGIE 2'!L105</f>
        <v>Juin</v>
      </c>
      <c r="AE105" s="91" t="str">
        <f>'INFECTIEUX 3'!M105</f>
        <v>Juin</v>
      </c>
      <c r="AF105" s="91" t="str">
        <f>'AVIARE 3'!M105</f>
        <v>Juin</v>
      </c>
      <c r="AG105" s="91" t="str">
        <f>'EQUINE 3'!M105</f>
        <v>Juin</v>
      </c>
      <c r="AH105" s="91" t="str">
        <f>'CHIRURGIE 3'!M105</f>
        <v>Juin</v>
      </c>
      <c r="AI105" s="91" t="str">
        <f>'LEGISLATION 2'!L105</f>
        <v>Juin</v>
      </c>
      <c r="AJ105" s="91" t="str">
        <f>'HIDAOA 3'!M105</f>
        <v>Juin</v>
      </c>
      <c r="AK105" s="91" t="str">
        <f>'CLINIQUE 3'!T105</f>
        <v>Juin</v>
      </c>
    </row>
    <row r="106" spans="1:37">
      <c r="A106" s="146">
        <v>99</v>
      </c>
      <c r="B106" s="113" t="s">
        <v>2536</v>
      </c>
      <c r="C106" s="113" t="s">
        <v>2537</v>
      </c>
      <c r="D106" s="163">
        <f>'REPRODUCTION 3'!G106</f>
        <v>15.75</v>
      </c>
      <c r="E106" s="163">
        <f>'RUMINANTS 3'!G106</f>
        <v>7.5</v>
      </c>
      <c r="F106" s="163">
        <f>'TOXICOLOGIE 2'!F106</f>
        <v>0</v>
      </c>
      <c r="G106" s="163">
        <f>'INFECTIEUX 3'!G106</f>
        <v>4.5</v>
      </c>
      <c r="H106" s="163">
        <f>'AVIARE 3'!G106</f>
        <v>17.25</v>
      </c>
      <c r="I106" s="163">
        <f>'EQUINE 3'!G106</f>
        <v>16.5</v>
      </c>
      <c r="J106" s="163">
        <f>'CHIRURGIE 3'!G106</f>
        <v>19.5</v>
      </c>
      <c r="K106" s="163">
        <f>'LEGISLATION 2'!F106</f>
        <v>22</v>
      </c>
      <c r="L106" s="163">
        <f>'HIDAOA 3'!G106</f>
        <v>21</v>
      </c>
      <c r="M106" s="163">
        <f>'CLINIQUE 3'!N106</f>
        <v>0</v>
      </c>
      <c r="N106" s="148">
        <f t="shared" si="19"/>
        <v>124</v>
      </c>
      <c r="O106" s="148">
        <f t="shared" si="20"/>
        <v>4.4285714285714288</v>
      </c>
      <c r="P106" s="146" t="str">
        <f t="shared" si="21"/>
        <v>ajournee</v>
      </c>
      <c r="Q106" s="146" t="str">
        <f t="shared" si="22"/>
        <v>juin</v>
      </c>
      <c r="R106" s="146">
        <f t="shared" si="23"/>
        <v>0</v>
      </c>
      <c r="S106" s="146">
        <f t="shared" si="24"/>
        <v>1</v>
      </c>
      <c r="T106" s="146">
        <f t="shared" si="25"/>
        <v>1</v>
      </c>
      <c r="U106" s="146">
        <f t="shared" si="26"/>
        <v>1</v>
      </c>
      <c r="V106" s="146">
        <f t="shared" si="27"/>
        <v>0</v>
      </c>
      <c r="W106" s="146">
        <f t="shared" si="28"/>
        <v>0</v>
      </c>
      <c r="X106" s="146">
        <f t="shared" si="29"/>
        <v>0</v>
      </c>
      <c r="Y106" s="146">
        <f t="shared" si="30"/>
        <v>0</v>
      </c>
      <c r="Z106" s="146">
        <f t="shared" si="31"/>
        <v>0</v>
      </c>
      <c r="AA106" s="17">
        <f t="shared" si="32"/>
        <v>1</v>
      </c>
      <c r="AB106" s="91" t="str">
        <f>'REPRODUCTION 3'!M106</f>
        <v>Juin</v>
      </c>
      <c r="AC106" s="91" t="str">
        <f>'RUMINANTS 3'!M106</f>
        <v>Juin</v>
      </c>
      <c r="AD106" s="91" t="str">
        <f>'TOXICOLOGIE 2'!L106</f>
        <v>Juin</v>
      </c>
      <c r="AE106" s="91" t="str">
        <f>'INFECTIEUX 3'!M106</f>
        <v>Juin</v>
      </c>
      <c r="AF106" s="91" t="str">
        <f>'AVIARE 3'!M106</f>
        <v>Juin</v>
      </c>
      <c r="AG106" s="91" t="str">
        <f>'EQUINE 3'!M106</f>
        <v>Juin</v>
      </c>
      <c r="AH106" s="91" t="str">
        <f>'CHIRURGIE 3'!M106</f>
        <v>Juin</v>
      </c>
      <c r="AI106" s="91" t="str">
        <f>'LEGISLATION 2'!L106</f>
        <v>Juin</v>
      </c>
      <c r="AJ106" s="91" t="str">
        <f>'HIDAOA 3'!M106</f>
        <v>Juin</v>
      </c>
      <c r="AK106" s="91" t="str">
        <f>'CLINIQUE 3'!T106</f>
        <v>Juin</v>
      </c>
    </row>
    <row r="107" spans="1:37">
      <c r="A107" s="146">
        <v>100</v>
      </c>
      <c r="B107" s="113" t="s">
        <v>935</v>
      </c>
      <c r="C107" s="113" t="s">
        <v>2538</v>
      </c>
      <c r="D107" s="163">
        <f>'REPRODUCTION 3'!G107</f>
        <v>14.25</v>
      </c>
      <c r="E107" s="163">
        <f>'RUMINANTS 3'!G107</f>
        <v>3.75</v>
      </c>
      <c r="F107" s="163">
        <f>'TOXICOLOGIE 2'!F107</f>
        <v>0</v>
      </c>
      <c r="G107" s="163">
        <f>'INFECTIEUX 3'!G107</f>
        <v>1.875</v>
      </c>
      <c r="H107" s="163">
        <f>'AVIARE 3'!G107</f>
        <v>20.25</v>
      </c>
      <c r="I107" s="163">
        <f>'EQUINE 3'!G107</f>
        <v>7.875</v>
      </c>
      <c r="J107" s="163">
        <f>'CHIRURGIE 3'!G107</f>
        <v>12</v>
      </c>
      <c r="K107" s="163">
        <f>'LEGISLATION 2'!F107</f>
        <v>26</v>
      </c>
      <c r="L107" s="163">
        <f>'HIDAOA 3'!G107</f>
        <v>14.25</v>
      </c>
      <c r="M107" s="163">
        <f>'CLINIQUE 3'!N107</f>
        <v>0</v>
      </c>
      <c r="N107" s="148">
        <f t="shared" si="19"/>
        <v>100.25</v>
      </c>
      <c r="O107" s="148">
        <f t="shared" si="20"/>
        <v>3.5803571428571428</v>
      </c>
      <c r="P107" s="146" t="str">
        <f t="shared" si="21"/>
        <v>ajournee</v>
      </c>
      <c r="Q107" s="146" t="str">
        <f t="shared" si="22"/>
        <v>juin</v>
      </c>
      <c r="R107" s="146">
        <f t="shared" si="23"/>
        <v>1</v>
      </c>
      <c r="S107" s="146">
        <f t="shared" si="24"/>
        <v>1</v>
      </c>
      <c r="T107" s="146">
        <f t="shared" si="25"/>
        <v>1</v>
      </c>
      <c r="U107" s="146">
        <f t="shared" si="26"/>
        <v>1</v>
      </c>
      <c r="V107" s="146">
        <f t="shared" si="27"/>
        <v>0</v>
      </c>
      <c r="W107" s="146">
        <f t="shared" si="28"/>
        <v>1</v>
      </c>
      <c r="X107" s="146">
        <f t="shared" si="29"/>
        <v>1</v>
      </c>
      <c r="Y107" s="146">
        <f t="shared" si="30"/>
        <v>0</v>
      </c>
      <c r="Z107" s="146">
        <f t="shared" si="31"/>
        <v>1</v>
      </c>
      <c r="AA107" s="17">
        <f t="shared" si="32"/>
        <v>1</v>
      </c>
      <c r="AB107" s="91" t="str">
        <f>'REPRODUCTION 3'!M107</f>
        <v>Juin</v>
      </c>
      <c r="AC107" s="91" t="str">
        <f>'RUMINANTS 3'!M107</f>
        <v>Juin</v>
      </c>
      <c r="AD107" s="91" t="str">
        <f>'TOXICOLOGIE 2'!L107</f>
        <v>Juin</v>
      </c>
      <c r="AE107" s="91" t="str">
        <f>'INFECTIEUX 3'!M107</f>
        <v>Juin</v>
      </c>
      <c r="AF107" s="91" t="str">
        <f>'AVIARE 3'!M107</f>
        <v>Juin</v>
      </c>
      <c r="AG107" s="91" t="str">
        <f>'EQUINE 3'!M107</f>
        <v>Juin</v>
      </c>
      <c r="AH107" s="91" t="str">
        <f>'CHIRURGIE 3'!M107</f>
        <v>Juin</v>
      </c>
      <c r="AI107" s="91" t="str">
        <f>'LEGISLATION 2'!L107</f>
        <v>Juin</v>
      </c>
      <c r="AJ107" s="91" t="str">
        <f>'HIDAOA 3'!M107</f>
        <v>Juin</v>
      </c>
      <c r="AK107" s="91" t="str">
        <f>'CLINIQUE 3'!T107</f>
        <v>Juin</v>
      </c>
    </row>
    <row r="108" spans="1:37">
      <c r="A108" s="146">
        <v>101</v>
      </c>
      <c r="B108" s="113" t="s">
        <v>939</v>
      </c>
      <c r="C108" s="113" t="s">
        <v>2539</v>
      </c>
      <c r="D108" s="163">
        <f>'REPRODUCTION 3'!G108</f>
        <v>6.75</v>
      </c>
      <c r="E108" s="163">
        <f>'RUMINANTS 3'!G108</f>
        <v>6</v>
      </c>
      <c r="F108" s="163">
        <f>'TOXICOLOGIE 2'!F108</f>
        <v>0</v>
      </c>
      <c r="G108" s="163">
        <f>'INFECTIEUX 3'!G108</f>
        <v>1.125</v>
      </c>
      <c r="H108" s="163">
        <f>'AVIARE 3'!G108</f>
        <v>15.75</v>
      </c>
      <c r="I108" s="163">
        <f>'EQUINE 3'!G108</f>
        <v>7.875</v>
      </c>
      <c r="J108" s="163">
        <f>'CHIRURGIE 3'!G108</f>
        <v>15</v>
      </c>
      <c r="K108" s="163">
        <f>'LEGISLATION 2'!F108</f>
        <v>12</v>
      </c>
      <c r="L108" s="163">
        <f>'HIDAOA 3'!G108</f>
        <v>13.5</v>
      </c>
      <c r="M108" s="163">
        <f>'CLINIQUE 3'!N108</f>
        <v>0</v>
      </c>
      <c r="N108" s="148">
        <f t="shared" si="19"/>
        <v>78</v>
      </c>
      <c r="O108" s="148">
        <f t="shared" si="20"/>
        <v>2.7857142857142856</v>
      </c>
      <c r="P108" s="146" t="str">
        <f t="shared" si="21"/>
        <v>ajournee</v>
      </c>
      <c r="Q108" s="146" t="str">
        <f t="shared" si="22"/>
        <v>juin</v>
      </c>
      <c r="R108" s="146">
        <f t="shared" si="23"/>
        <v>1</v>
      </c>
      <c r="S108" s="146">
        <f t="shared" si="24"/>
        <v>1</v>
      </c>
      <c r="T108" s="146">
        <f t="shared" si="25"/>
        <v>1</v>
      </c>
      <c r="U108" s="146">
        <f t="shared" si="26"/>
        <v>1</v>
      </c>
      <c r="V108" s="146">
        <f t="shared" si="27"/>
        <v>0</v>
      </c>
      <c r="W108" s="146">
        <f t="shared" si="28"/>
        <v>1</v>
      </c>
      <c r="X108" s="146">
        <f t="shared" si="29"/>
        <v>0</v>
      </c>
      <c r="Y108" s="146">
        <f t="shared" si="30"/>
        <v>0</v>
      </c>
      <c r="Z108" s="146">
        <f t="shared" si="31"/>
        <v>1</v>
      </c>
      <c r="AA108" s="17">
        <f t="shared" si="32"/>
        <v>1</v>
      </c>
      <c r="AB108" s="91" t="str">
        <f>'REPRODUCTION 3'!M108</f>
        <v>Juin</v>
      </c>
      <c r="AC108" s="91" t="str">
        <f>'RUMINANTS 3'!M108</f>
        <v>Juin</v>
      </c>
      <c r="AD108" s="91" t="str">
        <f>'TOXICOLOGIE 2'!L108</f>
        <v>Juin</v>
      </c>
      <c r="AE108" s="91" t="str">
        <f>'INFECTIEUX 3'!M108</f>
        <v>Juin</v>
      </c>
      <c r="AF108" s="91" t="str">
        <f>'AVIARE 3'!M108</f>
        <v>Juin</v>
      </c>
      <c r="AG108" s="91" t="str">
        <f>'EQUINE 3'!M108</f>
        <v>Juin</v>
      </c>
      <c r="AH108" s="91" t="str">
        <f>'CHIRURGIE 3'!M108</f>
        <v>Juin</v>
      </c>
      <c r="AI108" s="91" t="str">
        <f>'LEGISLATION 2'!L108</f>
        <v>Juin</v>
      </c>
      <c r="AJ108" s="91" t="str">
        <f>'HIDAOA 3'!M108</f>
        <v>Juin</v>
      </c>
      <c r="AK108" s="91" t="str">
        <f>'CLINIQUE 3'!T108</f>
        <v>Juin</v>
      </c>
    </row>
    <row r="109" spans="1:37">
      <c r="A109" s="146">
        <v>102</v>
      </c>
      <c r="B109" s="113" t="s">
        <v>942</v>
      </c>
      <c r="C109" s="113" t="s">
        <v>2540</v>
      </c>
      <c r="D109" s="163">
        <f>'REPRODUCTION 3'!G109</f>
        <v>21</v>
      </c>
      <c r="E109" s="163">
        <f>'RUMINANTS 3'!G109</f>
        <v>16.5</v>
      </c>
      <c r="F109" s="163">
        <f>'TOXICOLOGIE 2'!F109</f>
        <v>0</v>
      </c>
      <c r="G109" s="163">
        <f>'INFECTIEUX 3'!G109</f>
        <v>4.5</v>
      </c>
      <c r="H109" s="163">
        <f>'AVIARE 3'!G109</f>
        <v>14.25</v>
      </c>
      <c r="I109" s="163">
        <f>'EQUINE 3'!G109</f>
        <v>12</v>
      </c>
      <c r="J109" s="163">
        <f>'CHIRURGIE 3'!G109</f>
        <v>18</v>
      </c>
      <c r="K109" s="163">
        <f>'LEGISLATION 2'!F109</f>
        <v>20</v>
      </c>
      <c r="L109" s="163">
        <f>'HIDAOA 3'!G109</f>
        <v>24.75</v>
      </c>
      <c r="M109" s="163">
        <f>'CLINIQUE 3'!N109</f>
        <v>0</v>
      </c>
      <c r="N109" s="148">
        <f t="shared" si="19"/>
        <v>131</v>
      </c>
      <c r="O109" s="148">
        <f t="shared" si="20"/>
        <v>4.6785714285714288</v>
      </c>
      <c r="P109" s="146" t="str">
        <f t="shared" si="21"/>
        <v>ajournee</v>
      </c>
      <c r="Q109" s="146" t="str">
        <f t="shared" si="22"/>
        <v>juin</v>
      </c>
      <c r="R109" s="146">
        <f t="shared" si="23"/>
        <v>0</v>
      </c>
      <c r="S109" s="146">
        <f t="shared" si="24"/>
        <v>0</v>
      </c>
      <c r="T109" s="146">
        <f t="shared" si="25"/>
        <v>1</v>
      </c>
      <c r="U109" s="146">
        <f t="shared" si="26"/>
        <v>1</v>
      </c>
      <c r="V109" s="146">
        <f t="shared" si="27"/>
        <v>1</v>
      </c>
      <c r="W109" s="146">
        <f t="shared" si="28"/>
        <v>1</v>
      </c>
      <c r="X109" s="146">
        <f t="shared" si="29"/>
        <v>0</v>
      </c>
      <c r="Y109" s="146">
        <f t="shared" si="30"/>
        <v>0</v>
      </c>
      <c r="Z109" s="146">
        <f t="shared" si="31"/>
        <v>0</v>
      </c>
      <c r="AA109" s="17">
        <f t="shared" si="32"/>
        <v>1</v>
      </c>
      <c r="AB109" s="91" t="str">
        <f>'REPRODUCTION 3'!M109</f>
        <v>Juin</v>
      </c>
      <c r="AC109" s="91" t="str">
        <f>'RUMINANTS 3'!M109</f>
        <v>Juin</v>
      </c>
      <c r="AD109" s="91" t="str">
        <f>'TOXICOLOGIE 2'!L109</f>
        <v>Juin</v>
      </c>
      <c r="AE109" s="91" t="str">
        <f>'INFECTIEUX 3'!M109</f>
        <v>Juin</v>
      </c>
      <c r="AF109" s="91" t="str">
        <f>'AVIARE 3'!M109</f>
        <v>Juin</v>
      </c>
      <c r="AG109" s="91" t="str">
        <f>'EQUINE 3'!M109</f>
        <v>Juin</v>
      </c>
      <c r="AH109" s="91" t="str">
        <f>'CHIRURGIE 3'!M109</f>
        <v>Juin</v>
      </c>
      <c r="AI109" s="91" t="str">
        <f>'LEGISLATION 2'!L109</f>
        <v>Juin</v>
      </c>
      <c r="AJ109" s="91" t="str">
        <f>'HIDAOA 3'!M109</f>
        <v>Juin</v>
      </c>
      <c r="AK109" s="91" t="str">
        <f>'CLINIQUE 3'!T109</f>
        <v>Juin</v>
      </c>
    </row>
    <row r="110" spans="1:37">
      <c r="A110" s="146">
        <v>103</v>
      </c>
      <c r="B110" s="113" t="s">
        <v>2541</v>
      </c>
      <c r="C110" s="113" t="s">
        <v>2542</v>
      </c>
      <c r="D110" s="163">
        <f>'REPRODUCTION 3'!G110</f>
        <v>15</v>
      </c>
      <c r="E110" s="163">
        <f>'RUMINANTS 3'!G110</f>
        <v>6.75</v>
      </c>
      <c r="F110" s="163">
        <f>'TOXICOLOGIE 2'!F110</f>
        <v>0</v>
      </c>
      <c r="G110" s="163">
        <f>'INFECTIEUX 3'!G110</f>
        <v>7.5</v>
      </c>
      <c r="H110" s="163">
        <f>'AVIARE 3'!G110</f>
        <v>12</v>
      </c>
      <c r="I110" s="163">
        <f>'EQUINE 3'!G110</f>
        <v>12.75</v>
      </c>
      <c r="J110" s="163">
        <f>'CHIRURGIE 3'!G110</f>
        <v>12</v>
      </c>
      <c r="K110" s="163">
        <f>'LEGISLATION 2'!F110</f>
        <v>24</v>
      </c>
      <c r="L110" s="163">
        <f>'HIDAOA 3'!G110</f>
        <v>24</v>
      </c>
      <c r="M110" s="163">
        <f>'CLINIQUE 3'!N110</f>
        <v>0</v>
      </c>
      <c r="N110" s="148">
        <f t="shared" si="19"/>
        <v>114</v>
      </c>
      <c r="O110" s="148">
        <f t="shared" si="20"/>
        <v>4.0714285714285712</v>
      </c>
      <c r="P110" s="146" t="str">
        <f t="shared" si="21"/>
        <v>ajournee</v>
      </c>
      <c r="Q110" s="146" t="str">
        <f t="shared" si="22"/>
        <v>juin</v>
      </c>
      <c r="R110" s="146">
        <f t="shared" si="23"/>
        <v>0</v>
      </c>
      <c r="S110" s="146">
        <f t="shared" si="24"/>
        <v>1</v>
      </c>
      <c r="T110" s="146">
        <f t="shared" si="25"/>
        <v>1</v>
      </c>
      <c r="U110" s="146">
        <f t="shared" si="26"/>
        <v>1</v>
      </c>
      <c r="V110" s="146">
        <f t="shared" si="27"/>
        <v>1</v>
      </c>
      <c r="W110" s="146">
        <f t="shared" si="28"/>
        <v>1</v>
      </c>
      <c r="X110" s="146">
        <f t="shared" si="29"/>
        <v>1</v>
      </c>
      <c r="Y110" s="146">
        <f t="shared" si="30"/>
        <v>0</v>
      </c>
      <c r="Z110" s="146">
        <f t="shared" si="31"/>
        <v>0</v>
      </c>
      <c r="AA110" s="17">
        <f t="shared" si="32"/>
        <v>1</v>
      </c>
      <c r="AB110" s="91" t="str">
        <f>'REPRODUCTION 3'!M110</f>
        <v>Juin</v>
      </c>
      <c r="AC110" s="91" t="str">
        <f>'RUMINANTS 3'!M110</f>
        <v>Juin</v>
      </c>
      <c r="AD110" s="91" t="str">
        <f>'TOXICOLOGIE 2'!L110</f>
        <v>Juin</v>
      </c>
      <c r="AE110" s="91" t="str">
        <f>'INFECTIEUX 3'!M110</f>
        <v>Juin</v>
      </c>
      <c r="AF110" s="91" t="str">
        <f>'AVIARE 3'!M110</f>
        <v>Juin</v>
      </c>
      <c r="AG110" s="91" t="str">
        <f>'EQUINE 3'!M110</f>
        <v>Juin</v>
      </c>
      <c r="AH110" s="91" t="str">
        <f>'CHIRURGIE 3'!M110</f>
        <v>Juin</v>
      </c>
      <c r="AI110" s="91" t="str">
        <f>'LEGISLATION 2'!L110</f>
        <v>Juin</v>
      </c>
      <c r="AJ110" s="91" t="str">
        <f>'HIDAOA 3'!M110</f>
        <v>Juin</v>
      </c>
      <c r="AK110" s="91" t="str">
        <f>'CLINIQUE 3'!T110</f>
        <v>Juin</v>
      </c>
    </row>
    <row r="111" spans="1:37">
      <c r="A111" s="146">
        <v>104</v>
      </c>
      <c r="B111" s="113" t="s">
        <v>949</v>
      </c>
      <c r="C111" s="113" t="s">
        <v>2543</v>
      </c>
      <c r="D111" s="163">
        <f>'REPRODUCTION 3'!G111</f>
        <v>3.75</v>
      </c>
      <c r="E111" s="163">
        <f>'RUMINANTS 3'!G111</f>
        <v>7.5</v>
      </c>
      <c r="F111" s="163">
        <f>'TOXICOLOGIE 2'!F111</f>
        <v>0</v>
      </c>
      <c r="G111" s="163">
        <f>'INFECTIEUX 3'!G111</f>
        <v>2.25</v>
      </c>
      <c r="H111" s="163">
        <f>'AVIARE 3'!G111</f>
        <v>15.75</v>
      </c>
      <c r="I111" s="163">
        <f>'EQUINE 3'!G111</f>
        <v>8.25</v>
      </c>
      <c r="J111" s="163">
        <f>'CHIRURGIE 3'!G111</f>
        <v>13.5</v>
      </c>
      <c r="K111" s="163">
        <f>'LEGISLATION 2'!F111</f>
        <v>12</v>
      </c>
      <c r="L111" s="163">
        <f>'HIDAOA 3'!G111</f>
        <v>14.25</v>
      </c>
      <c r="M111" s="163">
        <f>'CLINIQUE 3'!N111</f>
        <v>0</v>
      </c>
      <c r="N111" s="148">
        <f t="shared" si="19"/>
        <v>77.25</v>
      </c>
      <c r="O111" s="148">
        <f t="shared" si="20"/>
        <v>2.7589285714285716</v>
      </c>
      <c r="P111" s="146" t="str">
        <f t="shared" si="21"/>
        <v>ajournee</v>
      </c>
      <c r="Q111" s="146" t="str">
        <f t="shared" si="22"/>
        <v>juin</v>
      </c>
      <c r="R111" s="146">
        <f t="shared" si="23"/>
        <v>1</v>
      </c>
      <c r="S111" s="146">
        <f t="shared" si="24"/>
        <v>1</v>
      </c>
      <c r="T111" s="146">
        <f t="shared" si="25"/>
        <v>1</v>
      </c>
      <c r="U111" s="146">
        <f t="shared" si="26"/>
        <v>1</v>
      </c>
      <c r="V111" s="146">
        <f t="shared" si="27"/>
        <v>0</v>
      </c>
      <c r="W111" s="146">
        <f t="shared" si="28"/>
        <v>1</v>
      </c>
      <c r="X111" s="146">
        <f t="shared" si="29"/>
        <v>1</v>
      </c>
      <c r="Y111" s="146">
        <f t="shared" si="30"/>
        <v>0</v>
      </c>
      <c r="Z111" s="146">
        <f t="shared" si="31"/>
        <v>1</v>
      </c>
      <c r="AA111" s="17">
        <f t="shared" si="32"/>
        <v>1</v>
      </c>
      <c r="AB111" s="91" t="str">
        <f>'REPRODUCTION 3'!M111</f>
        <v>Juin</v>
      </c>
      <c r="AC111" s="91" t="str">
        <f>'RUMINANTS 3'!M111</f>
        <v>Juin</v>
      </c>
      <c r="AD111" s="91" t="str">
        <f>'TOXICOLOGIE 2'!L111</f>
        <v>Juin</v>
      </c>
      <c r="AE111" s="91" t="str">
        <f>'INFECTIEUX 3'!M111</f>
        <v>Juin</v>
      </c>
      <c r="AF111" s="91" t="str">
        <f>'AVIARE 3'!M111</f>
        <v>Juin</v>
      </c>
      <c r="AG111" s="91" t="str">
        <f>'EQUINE 3'!M111</f>
        <v>Juin</v>
      </c>
      <c r="AH111" s="91" t="str">
        <f>'CHIRURGIE 3'!M111</f>
        <v>Juin</v>
      </c>
      <c r="AI111" s="91" t="str">
        <f>'LEGISLATION 2'!L111</f>
        <v>Juin</v>
      </c>
      <c r="AJ111" s="91" t="str">
        <f>'HIDAOA 3'!M111</f>
        <v>Juin</v>
      </c>
      <c r="AK111" s="91" t="str">
        <f>'CLINIQUE 3'!T111</f>
        <v>Juin</v>
      </c>
    </row>
    <row r="112" spans="1:37">
      <c r="A112" s="146">
        <v>105</v>
      </c>
      <c r="B112" s="113" t="s">
        <v>949</v>
      </c>
      <c r="C112" s="113" t="s">
        <v>2463</v>
      </c>
      <c r="D112" s="163">
        <f>'REPRODUCTION 3'!G112</f>
        <v>12.75</v>
      </c>
      <c r="E112" s="163">
        <f>'RUMINANTS 3'!G112</f>
        <v>7.5</v>
      </c>
      <c r="F112" s="163">
        <f>'TOXICOLOGIE 2'!F112</f>
        <v>0</v>
      </c>
      <c r="G112" s="163">
        <f>'INFECTIEUX 3'!G112</f>
        <v>5.25</v>
      </c>
      <c r="H112" s="163">
        <f>'AVIARE 3'!G112</f>
        <v>15</v>
      </c>
      <c r="I112" s="163">
        <f>'EQUINE 3'!G112</f>
        <v>18</v>
      </c>
      <c r="J112" s="163">
        <f>'CHIRURGIE 3'!G112</f>
        <v>16.5</v>
      </c>
      <c r="K112" s="163">
        <f>'LEGISLATION 2'!F112</f>
        <v>28</v>
      </c>
      <c r="L112" s="163">
        <f>'HIDAOA 3'!G112</f>
        <v>18.75</v>
      </c>
      <c r="M112" s="163">
        <f>'CLINIQUE 3'!N112</f>
        <v>0</v>
      </c>
      <c r="N112" s="148">
        <f t="shared" si="19"/>
        <v>121.75</v>
      </c>
      <c r="O112" s="148">
        <f t="shared" si="20"/>
        <v>4.3482142857142856</v>
      </c>
      <c r="P112" s="146" t="str">
        <f t="shared" si="21"/>
        <v>ajournee</v>
      </c>
      <c r="Q112" s="146" t="str">
        <f t="shared" si="22"/>
        <v>juin</v>
      </c>
      <c r="R112" s="146">
        <f t="shared" si="23"/>
        <v>1</v>
      </c>
      <c r="S112" s="146">
        <f t="shared" si="24"/>
        <v>1</v>
      </c>
      <c r="T112" s="146">
        <f t="shared" si="25"/>
        <v>1</v>
      </c>
      <c r="U112" s="146">
        <f t="shared" si="26"/>
        <v>1</v>
      </c>
      <c r="V112" s="146">
        <f t="shared" si="27"/>
        <v>0</v>
      </c>
      <c r="W112" s="146">
        <f t="shared" si="28"/>
        <v>0</v>
      </c>
      <c r="X112" s="146">
        <f t="shared" si="29"/>
        <v>0</v>
      </c>
      <c r="Y112" s="146">
        <f t="shared" si="30"/>
        <v>0</v>
      </c>
      <c r="Z112" s="146">
        <f t="shared" si="31"/>
        <v>0</v>
      </c>
      <c r="AA112" s="17">
        <f t="shared" si="32"/>
        <v>1</v>
      </c>
      <c r="AB112" s="91" t="str">
        <f>'REPRODUCTION 3'!M112</f>
        <v>Juin</v>
      </c>
      <c r="AC112" s="91" t="str">
        <f>'RUMINANTS 3'!M112</f>
        <v>Juin</v>
      </c>
      <c r="AD112" s="91" t="str">
        <f>'TOXICOLOGIE 2'!L112</f>
        <v>Juin</v>
      </c>
      <c r="AE112" s="91" t="str">
        <f>'INFECTIEUX 3'!M112</f>
        <v>Juin</v>
      </c>
      <c r="AF112" s="91" t="str">
        <f>'AVIARE 3'!M112</f>
        <v>Juin</v>
      </c>
      <c r="AG112" s="91" t="str">
        <f>'EQUINE 3'!M112</f>
        <v>Juin</v>
      </c>
      <c r="AH112" s="91" t="str">
        <f>'CHIRURGIE 3'!M112</f>
        <v>Juin</v>
      </c>
      <c r="AI112" s="91" t="str">
        <f>'LEGISLATION 2'!L112</f>
        <v>Juin</v>
      </c>
      <c r="AJ112" s="91" t="str">
        <f>'HIDAOA 3'!M112</f>
        <v>Juin</v>
      </c>
      <c r="AK112" s="91" t="str">
        <f>'CLINIQUE 3'!T112</f>
        <v>Juin</v>
      </c>
    </row>
    <row r="113" spans="1:37">
      <c r="A113" s="146">
        <v>106</v>
      </c>
      <c r="B113" s="113" t="s">
        <v>2544</v>
      </c>
      <c r="C113" s="113" t="s">
        <v>2545</v>
      </c>
      <c r="D113" s="163">
        <f>'REPRODUCTION 3'!G113</f>
        <v>21</v>
      </c>
      <c r="E113" s="163">
        <f>'RUMINANTS 3'!G113</f>
        <v>7.5</v>
      </c>
      <c r="F113" s="163">
        <f>'TOXICOLOGIE 2'!F113</f>
        <v>0</v>
      </c>
      <c r="G113" s="163">
        <f>'INFECTIEUX 3'!G113</f>
        <v>12.75</v>
      </c>
      <c r="H113" s="163">
        <f>'AVIARE 3'!G113</f>
        <v>20.25</v>
      </c>
      <c r="I113" s="163">
        <f>'EQUINE 3'!G113</f>
        <v>19.5</v>
      </c>
      <c r="J113" s="163">
        <f>'CHIRURGIE 3'!G113</f>
        <v>19.5</v>
      </c>
      <c r="K113" s="163">
        <f>'LEGISLATION 2'!F113</f>
        <v>24</v>
      </c>
      <c r="L113" s="163">
        <f>'HIDAOA 3'!G113</f>
        <v>24</v>
      </c>
      <c r="M113" s="163">
        <f>'CLINIQUE 3'!N113</f>
        <v>0</v>
      </c>
      <c r="N113" s="148">
        <f t="shared" si="19"/>
        <v>148.5</v>
      </c>
      <c r="O113" s="148">
        <f t="shared" si="20"/>
        <v>5.3035714285714288</v>
      </c>
      <c r="P113" s="146" t="str">
        <f t="shared" si="21"/>
        <v>ajournee</v>
      </c>
      <c r="Q113" s="146" t="str">
        <f t="shared" si="22"/>
        <v>juin</v>
      </c>
      <c r="R113" s="146">
        <f t="shared" si="23"/>
        <v>0</v>
      </c>
      <c r="S113" s="146">
        <f t="shared" si="24"/>
        <v>1</v>
      </c>
      <c r="T113" s="146">
        <f t="shared" si="25"/>
        <v>1</v>
      </c>
      <c r="U113" s="146">
        <f t="shared" si="26"/>
        <v>1</v>
      </c>
      <c r="V113" s="146">
        <f t="shared" si="27"/>
        <v>0</v>
      </c>
      <c r="W113" s="146">
        <f t="shared" si="28"/>
        <v>0</v>
      </c>
      <c r="X113" s="146">
        <f t="shared" si="29"/>
        <v>0</v>
      </c>
      <c r="Y113" s="146">
        <f t="shared" si="30"/>
        <v>0</v>
      </c>
      <c r="Z113" s="146">
        <f t="shared" si="31"/>
        <v>0</v>
      </c>
      <c r="AA113" s="17">
        <f t="shared" si="32"/>
        <v>1</v>
      </c>
      <c r="AB113" s="91" t="str">
        <f>'REPRODUCTION 3'!M113</f>
        <v>Juin</v>
      </c>
      <c r="AC113" s="91" t="str">
        <f>'RUMINANTS 3'!M113</f>
        <v>Juin</v>
      </c>
      <c r="AD113" s="91" t="str">
        <f>'TOXICOLOGIE 2'!L113</f>
        <v>Juin</v>
      </c>
      <c r="AE113" s="91" t="str">
        <f>'INFECTIEUX 3'!M113</f>
        <v>Juin</v>
      </c>
      <c r="AF113" s="91" t="str">
        <f>'AVIARE 3'!M113</f>
        <v>Juin</v>
      </c>
      <c r="AG113" s="91" t="str">
        <f>'EQUINE 3'!M113</f>
        <v>Juin</v>
      </c>
      <c r="AH113" s="91" t="str">
        <f>'CHIRURGIE 3'!M113</f>
        <v>Juin</v>
      </c>
      <c r="AI113" s="91" t="str">
        <f>'LEGISLATION 2'!L113</f>
        <v>Juin</v>
      </c>
      <c r="AJ113" s="91" t="str">
        <f>'HIDAOA 3'!M113</f>
        <v>Juin</v>
      </c>
      <c r="AK113" s="91" t="str">
        <f>'CLINIQUE 3'!T113</f>
        <v>Juin</v>
      </c>
    </row>
    <row r="114" spans="1:37">
      <c r="A114" s="146">
        <v>107</v>
      </c>
      <c r="B114" s="113" t="s">
        <v>961</v>
      </c>
      <c r="C114" s="113" t="s">
        <v>2546</v>
      </c>
      <c r="D114" s="163">
        <f>'REPRODUCTION 3'!G114</f>
        <v>18.75</v>
      </c>
      <c r="E114" s="163">
        <f>'RUMINANTS 3'!G114</f>
        <v>6</v>
      </c>
      <c r="F114" s="163">
        <f>'TOXICOLOGIE 2'!F114</f>
        <v>0</v>
      </c>
      <c r="G114" s="163">
        <f>'INFECTIEUX 3'!G114</f>
        <v>2.25</v>
      </c>
      <c r="H114" s="163">
        <f>'AVIARE 3'!G114</f>
        <v>19.5</v>
      </c>
      <c r="I114" s="163">
        <f>'EQUINE 3'!G114</f>
        <v>12.75</v>
      </c>
      <c r="J114" s="163">
        <f>'CHIRURGIE 3'!G114</f>
        <v>21</v>
      </c>
      <c r="K114" s="163">
        <f>'LEGISLATION 2'!F114</f>
        <v>26</v>
      </c>
      <c r="L114" s="163">
        <f>'HIDAOA 3'!G114</f>
        <v>17.25</v>
      </c>
      <c r="M114" s="163">
        <f>'CLINIQUE 3'!N114</f>
        <v>0</v>
      </c>
      <c r="N114" s="148">
        <f t="shared" si="19"/>
        <v>123.5</v>
      </c>
      <c r="O114" s="148">
        <f t="shared" si="20"/>
        <v>4.4107142857142856</v>
      </c>
      <c r="P114" s="146" t="str">
        <f t="shared" si="21"/>
        <v>ajournee</v>
      </c>
      <c r="Q114" s="146" t="str">
        <f t="shared" si="22"/>
        <v>juin</v>
      </c>
      <c r="R114" s="146">
        <f t="shared" si="23"/>
        <v>0</v>
      </c>
      <c r="S114" s="146">
        <f t="shared" si="24"/>
        <v>1</v>
      </c>
      <c r="T114" s="146">
        <f t="shared" si="25"/>
        <v>1</v>
      </c>
      <c r="U114" s="146">
        <f t="shared" si="26"/>
        <v>1</v>
      </c>
      <c r="V114" s="146">
        <f t="shared" si="27"/>
        <v>0</v>
      </c>
      <c r="W114" s="146">
        <f t="shared" si="28"/>
        <v>1</v>
      </c>
      <c r="X114" s="146">
        <f t="shared" si="29"/>
        <v>0</v>
      </c>
      <c r="Y114" s="146">
        <f t="shared" si="30"/>
        <v>0</v>
      </c>
      <c r="Z114" s="146">
        <f t="shared" si="31"/>
        <v>0</v>
      </c>
      <c r="AA114" s="17">
        <f t="shared" si="32"/>
        <v>1</v>
      </c>
      <c r="AB114" s="91" t="str">
        <f>'REPRODUCTION 3'!M114</f>
        <v>Juin</v>
      </c>
      <c r="AC114" s="91" t="str">
        <f>'RUMINANTS 3'!M114</f>
        <v>Juin</v>
      </c>
      <c r="AD114" s="91" t="str">
        <f>'TOXICOLOGIE 2'!L114</f>
        <v>Juin</v>
      </c>
      <c r="AE114" s="91" t="str">
        <f>'INFECTIEUX 3'!M114</f>
        <v>Juin</v>
      </c>
      <c r="AF114" s="91" t="str">
        <f>'AVIARE 3'!M114</f>
        <v>Juin</v>
      </c>
      <c r="AG114" s="91" t="str">
        <f>'EQUINE 3'!M114</f>
        <v>Juin</v>
      </c>
      <c r="AH114" s="91" t="str">
        <f>'CHIRURGIE 3'!M114</f>
        <v>Juin</v>
      </c>
      <c r="AI114" s="91" t="str">
        <f>'LEGISLATION 2'!L114</f>
        <v>Juin</v>
      </c>
      <c r="AJ114" s="91" t="str">
        <f>'HIDAOA 3'!M114</f>
        <v>Juin</v>
      </c>
      <c r="AK114" s="91" t="str">
        <f>'CLINIQUE 3'!T114</f>
        <v>Juin</v>
      </c>
    </row>
    <row r="115" spans="1:37">
      <c r="A115" s="146">
        <v>108</v>
      </c>
      <c r="B115" s="113" t="s">
        <v>967</v>
      </c>
      <c r="C115" s="113" t="s">
        <v>2474</v>
      </c>
      <c r="D115" s="163">
        <f>'REPRODUCTION 3'!G115</f>
        <v>28.5</v>
      </c>
      <c r="E115" s="163">
        <f>'RUMINANTS 3'!G115</f>
        <v>19.5</v>
      </c>
      <c r="F115" s="163">
        <f>'TOXICOLOGIE 2'!F115</f>
        <v>0</v>
      </c>
      <c r="G115" s="163">
        <f>'INFECTIEUX 3'!G115</f>
        <v>16.5</v>
      </c>
      <c r="H115" s="163">
        <f>'AVIARE 3'!G115</f>
        <v>20.25</v>
      </c>
      <c r="I115" s="163">
        <f>'EQUINE 3'!G115</f>
        <v>25.125</v>
      </c>
      <c r="J115" s="163">
        <f>'CHIRURGIE 3'!G115</f>
        <v>27</v>
      </c>
      <c r="K115" s="163">
        <f>'LEGISLATION 2'!F115</f>
        <v>22</v>
      </c>
      <c r="L115" s="163">
        <f>'HIDAOA 3'!G115</f>
        <v>29.25</v>
      </c>
      <c r="M115" s="163">
        <f>'CLINIQUE 3'!N115</f>
        <v>0</v>
      </c>
      <c r="N115" s="148">
        <f t="shared" si="19"/>
        <v>188.125</v>
      </c>
      <c r="O115" s="148">
        <f t="shared" si="20"/>
        <v>6.71875</v>
      </c>
      <c r="P115" s="146" t="str">
        <f t="shared" si="21"/>
        <v>ajournee</v>
      </c>
      <c r="Q115" s="146" t="str">
        <f t="shared" si="22"/>
        <v>juin</v>
      </c>
      <c r="R115" s="146">
        <f t="shared" si="23"/>
        <v>0</v>
      </c>
      <c r="S115" s="146">
        <f t="shared" si="24"/>
        <v>0</v>
      </c>
      <c r="T115" s="146">
        <f t="shared" si="25"/>
        <v>1</v>
      </c>
      <c r="U115" s="146">
        <f t="shared" si="26"/>
        <v>0</v>
      </c>
      <c r="V115" s="146">
        <f t="shared" si="27"/>
        <v>0</v>
      </c>
      <c r="W115" s="146">
        <f t="shared" si="28"/>
        <v>0</v>
      </c>
      <c r="X115" s="146">
        <f t="shared" si="29"/>
        <v>0</v>
      </c>
      <c r="Y115" s="146">
        <f t="shared" si="30"/>
        <v>0</v>
      </c>
      <c r="Z115" s="146">
        <f t="shared" si="31"/>
        <v>0</v>
      </c>
      <c r="AA115" s="17">
        <f t="shared" si="32"/>
        <v>1</v>
      </c>
      <c r="AB115" s="91" t="str">
        <f>'REPRODUCTION 3'!M115</f>
        <v>Juin</v>
      </c>
      <c r="AC115" s="91" t="str">
        <f>'RUMINANTS 3'!M115</f>
        <v>Juin</v>
      </c>
      <c r="AD115" s="91" t="str">
        <f>'TOXICOLOGIE 2'!L115</f>
        <v>Juin</v>
      </c>
      <c r="AE115" s="91" t="str">
        <f>'INFECTIEUX 3'!M115</f>
        <v>Juin</v>
      </c>
      <c r="AF115" s="91" t="str">
        <f>'AVIARE 3'!M115</f>
        <v>Juin</v>
      </c>
      <c r="AG115" s="91" t="str">
        <f>'EQUINE 3'!M115</f>
        <v>Juin</v>
      </c>
      <c r="AH115" s="91" t="str">
        <f>'CHIRURGIE 3'!M115</f>
        <v>Juin</v>
      </c>
      <c r="AI115" s="91" t="str">
        <f>'LEGISLATION 2'!L115</f>
        <v>Juin</v>
      </c>
      <c r="AJ115" s="91" t="str">
        <f>'HIDAOA 3'!M115</f>
        <v>Juin</v>
      </c>
      <c r="AK115" s="91" t="str">
        <f>'CLINIQUE 3'!T115</f>
        <v>Juin</v>
      </c>
    </row>
    <row r="116" spans="1:37">
      <c r="A116" s="146">
        <v>109</v>
      </c>
      <c r="B116" s="113" t="s">
        <v>184</v>
      </c>
      <c r="C116" s="113" t="s">
        <v>2547</v>
      </c>
      <c r="D116" s="163">
        <f>'REPRODUCTION 3'!G116</f>
        <v>21</v>
      </c>
      <c r="E116" s="163">
        <f>'RUMINANTS 3'!G116</f>
        <v>9</v>
      </c>
      <c r="F116" s="163">
        <f>'TOXICOLOGIE 2'!F116</f>
        <v>0</v>
      </c>
      <c r="G116" s="163">
        <f>'INFECTIEUX 3'!G116</f>
        <v>5.25</v>
      </c>
      <c r="H116" s="163">
        <f>'AVIARE 3'!G116</f>
        <v>20.25</v>
      </c>
      <c r="I116" s="163">
        <f>'EQUINE 3'!G116</f>
        <v>13.875</v>
      </c>
      <c r="J116" s="163">
        <f>'CHIRURGIE 3'!G116</f>
        <v>22.5</v>
      </c>
      <c r="K116" s="163">
        <f>'LEGISLATION 2'!F116</f>
        <v>32</v>
      </c>
      <c r="L116" s="163">
        <f>'HIDAOA 3'!G116</f>
        <v>25.5</v>
      </c>
      <c r="M116" s="163">
        <f>'CLINIQUE 3'!N116</f>
        <v>0</v>
      </c>
      <c r="N116" s="148">
        <f t="shared" si="19"/>
        <v>149.375</v>
      </c>
      <c r="O116" s="148">
        <f t="shared" si="20"/>
        <v>5.3348214285714288</v>
      </c>
      <c r="P116" s="146" t="str">
        <f t="shared" si="21"/>
        <v>ajournee</v>
      </c>
      <c r="Q116" s="146" t="str">
        <f t="shared" si="22"/>
        <v>juin</v>
      </c>
      <c r="R116" s="146">
        <f t="shared" si="23"/>
        <v>0</v>
      </c>
      <c r="S116" s="146">
        <f t="shared" si="24"/>
        <v>1</v>
      </c>
      <c r="T116" s="146">
        <f t="shared" si="25"/>
        <v>1</v>
      </c>
      <c r="U116" s="146">
        <f t="shared" si="26"/>
        <v>1</v>
      </c>
      <c r="V116" s="146">
        <f t="shared" si="27"/>
        <v>0</v>
      </c>
      <c r="W116" s="146">
        <f t="shared" si="28"/>
        <v>1</v>
      </c>
      <c r="X116" s="146">
        <f t="shared" si="29"/>
        <v>0</v>
      </c>
      <c r="Y116" s="146">
        <f t="shared" si="30"/>
        <v>0</v>
      </c>
      <c r="Z116" s="146">
        <f t="shared" si="31"/>
        <v>0</v>
      </c>
      <c r="AA116" s="17">
        <f t="shared" si="32"/>
        <v>1</v>
      </c>
      <c r="AB116" s="91" t="str">
        <f>'REPRODUCTION 3'!M116</f>
        <v>Juin</v>
      </c>
      <c r="AC116" s="91" t="str">
        <f>'RUMINANTS 3'!M116</f>
        <v>Juin</v>
      </c>
      <c r="AD116" s="91" t="str">
        <f>'TOXICOLOGIE 2'!L116</f>
        <v>Juin</v>
      </c>
      <c r="AE116" s="91" t="str">
        <f>'INFECTIEUX 3'!M116</f>
        <v>Juin</v>
      </c>
      <c r="AF116" s="91" t="str">
        <f>'AVIARE 3'!M116</f>
        <v>Juin</v>
      </c>
      <c r="AG116" s="91" t="str">
        <f>'EQUINE 3'!M116</f>
        <v>Juin</v>
      </c>
      <c r="AH116" s="91" t="str">
        <f>'CHIRURGIE 3'!M116</f>
        <v>Juin</v>
      </c>
      <c r="AI116" s="91" t="str">
        <f>'LEGISLATION 2'!L116</f>
        <v>Juin</v>
      </c>
      <c r="AJ116" s="91" t="str">
        <f>'HIDAOA 3'!M116</f>
        <v>Juin</v>
      </c>
      <c r="AK116" s="91" t="str">
        <f>'CLINIQUE 3'!T116</f>
        <v>Juin</v>
      </c>
    </row>
    <row r="117" spans="1:37">
      <c r="A117" s="146">
        <v>110</v>
      </c>
      <c r="B117" s="113" t="s">
        <v>2548</v>
      </c>
      <c r="C117" s="113" t="s">
        <v>2453</v>
      </c>
      <c r="D117" s="163">
        <f>'REPRODUCTION 3'!G117</f>
        <v>6</v>
      </c>
      <c r="E117" s="163">
        <f>'RUMINANTS 3'!G117</f>
        <v>5.25</v>
      </c>
      <c r="F117" s="163">
        <f>'TOXICOLOGIE 2'!F117</f>
        <v>0</v>
      </c>
      <c r="G117" s="163">
        <f>'INFECTIEUX 3'!G117</f>
        <v>1.125</v>
      </c>
      <c r="H117" s="163">
        <f>'AVIARE 3'!G117</f>
        <v>18</v>
      </c>
      <c r="I117" s="163">
        <f>'EQUINE 3'!G117</f>
        <v>6.75</v>
      </c>
      <c r="J117" s="163">
        <f>'CHIRURGIE 3'!G117</f>
        <v>18</v>
      </c>
      <c r="K117" s="163">
        <f>'LEGISLATION 2'!F117</f>
        <v>18</v>
      </c>
      <c r="L117" s="163">
        <f>'HIDAOA 3'!G117</f>
        <v>15.75</v>
      </c>
      <c r="M117" s="163">
        <f>'CLINIQUE 3'!N117</f>
        <v>0</v>
      </c>
      <c r="N117" s="148">
        <f t="shared" si="19"/>
        <v>88.875</v>
      </c>
      <c r="O117" s="148">
        <f t="shared" si="20"/>
        <v>3.1741071428571428</v>
      </c>
      <c r="P117" s="146" t="str">
        <f t="shared" si="21"/>
        <v>ajournee</v>
      </c>
      <c r="Q117" s="146" t="str">
        <f t="shared" si="22"/>
        <v>juin</v>
      </c>
      <c r="R117" s="146">
        <f t="shared" si="23"/>
        <v>1</v>
      </c>
      <c r="S117" s="146">
        <f t="shared" si="24"/>
        <v>1</v>
      </c>
      <c r="T117" s="146">
        <f t="shared" si="25"/>
        <v>1</v>
      </c>
      <c r="U117" s="146">
        <f t="shared" si="26"/>
        <v>1</v>
      </c>
      <c r="V117" s="146">
        <f t="shared" si="27"/>
        <v>0</v>
      </c>
      <c r="W117" s="146">
        <f t="shared" si="28"/>
        <v>1</v>
      </c>
      <c r="X117" s="146">
        <f t="shared" si="29"/>
        <v>0</v>
      </c>
      <c r="Y117" s="146">
        <f t="shared" si="30"/>
        <v>0</v>
      </c>
      <c r="Z117" s="146">
        <f t="shared" si="31"/>
        <v>0</v>
      </c>
      <c r="AA117" s="17">
        <f t="shared" si="32"/>
        <v>1</v>
      </c>
      <c r="AB117" s="91" t="str">
        <f>'REPRODUCTION 3'!M117</f>
        <v>Juin</v>
      </c>
      <c r="AC117" s="91" t="str">
        <f>'RUMINANTS 3'!M117</f>
        <v>Juin</v>
      </c>
      <c r="AD117" s="91" t="str">
        <f>'TOXICOLOGIE 2'!L117</f>
        <v>Juin</v>
      </c>
      <c r="AE117" s="91" t="str">
        <f>'INFECTIEUX 3'!M117</f>
        <v>Juin</v>
      </c>
      <c r="AF117" s="91" t="str">
        <f>'AVIARE 3'!M117</f>
        <v>Juin</v>
      </c>
      <c r="AG117" s="91" t="str">
        <f>'EQUINE 3'!M117</f>
        <v>Juin</v>
      </c>
      <c r="AH117" s="91" t="str">
        <f>'CHIRURGIE 3'!M117</f>
        <v>Juin</v>
      </c>
      <c r="AI117" s="91" t="str">
        <f>'LEGISLATION 2'!L117</f>
        <v>Juin</v>
      </c>
      <c r="AJ117" s="91" t="str">
        <f>'HIDAOA 3'!M117</f>
        <v>Juin</v>
      </c>
      <c r="AK117" s="91" t="str">
        <f>'CLINIQUE 3'!T117</f>
        <v>Juin</v>
      </c>
    </row>
    <row r="118" spans="1:37">
      <c r="A118" s="146">
        <v>111</v>
      </c>
      <c r="B118" s="113" t="s">
        <v>978</v>
      </c>
      <c r="C118" s="113" t="s">
        <v>119</v>
      </c>
      <c r="D118" s="163">
        <f>'REPRODUCTION 3'!G118</f>
        <v>15</v>
      </c>
      <c r="E118" s="163">
        <f>'RUMINANTS 3'!G118</f>
        <v>9.75</v>
      </c>
      <c r="F118" s="163">
        <f>'TOXICOLOGIE 2'!F118</f>
        <v>0</v>
      </c>
      <c r="G118" s="163">
        <f>'INFECTIEUX 3'!G118</f>
        <v>3.375</v>
      </c>
      <c r="H118" s="163">
        <f>'AVIARE 3'!G118</f>
        <v>18.75</v>
      </c>
      <c r="I118" s="163">
        <f>'EQUINE 3'!G118</f>
        <v>2.25</v>
      </c>
      <c r="J118" s="163">
        <f>'CHIRURGIE 3'!G118</f>
        <v>13.5</v>
      </c>
      <c r="K118" s="163">
        <f>'LEGISLATION 2'!F118</f>
        <v>14</v>
      </c>
      <c r="L118" s="163">
        <f>'HIDAOA 3'!G118</f>
        <v>10.5</v>
      </c>
      <c r="M118" s="163">
        <f>'CLINIQUE 3'!N118</f>
        <v>0</v>
      </c>
      <c r="N118" s="148">
        <f t="shared" si="19"/>
        <v>87.125</v>
      </c>
      <c r="O118" s="148">
        <f t="shared" si="20"/>
        <v>3.1116071428571428</v>
      </c>
      <c r="P118" s="146" t="str">
        <f t="shared" si="21"/>
        <v>ajournee</v>
      </c>
      <c r="Q118" s="146" t="str">
        <f t="shared" si="22"/>
        <v>juin</v>
      </c>
      <c r="R118" s="146">
        <f t="shared" si="23"/>
        <v>0</v>
      </c>
      <c r="S118" s="146">
        <f t="shared" si="24"/>
        <v>1</v>
      </c>
      <c r="T118" s="146">
        <f t="shared" si="25"/>
        <v>1</v>
      </c>
      <c r="U118" s="146">
        <f t="shared" si="26"/>
        <v>1</v>
      </c>
      <c r="V118" s="146">
        <f t="shared" si="27"/>
        <v>0</v>
      </c>
      <c r="W118" s="146">
        <f t="shared" si="28"/>
        <v>1</v>
      </c>
      <c r="X118" s="146">
        <f t="shared" si="29"/>
        <v>1</v>
      </c>
      <c r="Y118" s="146">
        <f t="shared" si="30"/>
        <v>0</v>
      </c>
      <c r="Z118" s="146">
        <f t="shared" si="31"/>
        <v>1</v>
      </c>
      <c r="AA118" s="17">
        <f t="shared" si="32"/>
        <v>1</v>
      </c>
      <c r="AB118" s="91" t="str">
        <f>'REPRODUCTION 3'!M118</f>
        <v>Juin</v>
      </c>
      <c r="AC118" s="91" t="str">
        <f>'RUMINANTS 3'!M118</f>
        <v>Juin</v>
      </c>
      <c r="AD118" s="91" t="str">
        <f>'TOXICOLOGIE 2'!L118</f>
        <v>Juin</v>
      </c>
      <c r="AE118" s="91" t="str">
        <f>'INFECTIEUX 3'!M118</f>
        <v>Juin</v>
      </c>
      <c r="AF118" s="91" t="str">
        <f>'AVIARE 3'!M118</f>
        <v>Juin</v>
      </c>
      <c r="AG118" s="91" t="str">
        <f>'EQUINE 3'!M118</f>
        <v>Juin</v>
      </c>
      <c r="AH118" s="91" t="str">
        <f>'CHIRURGIE 3'!M118</f>
        <v>Juin</v>
      </c>
      <c r="AI118" s="91" t="str">
        <f>'LEGISLATION 2'!L118</f>
        <v>Juin</v>
      </c>
      <c r="AJ118" s="91" t="str">
        <f>'HIDAOA 3'!M118</f>
        <v>Juin</v>
      </c>
      <c r="AK118" s="91" t="str">
        <f>'CLINIQUE 3'!T118</f>
        <v>Juin</v>
      </c>
    </row>
    <row r="119" spans="1:37">
      <c r="A119" s="146">
        <v>112</v>
      </c>
      <c r="B119" s="113" t="s">
        <v>2549</v>
      </c>
      <c r="C119" s="113" t="s">
        <v>2550</v>
      </c>
      <c r="D119" s="163">
        <f>'REPRODUCTION 3'!G119</f>
        <v>19.5</v>
      </c>
      <c r="E119" s="163">
        <f>'RUMINANTS 3'!G119</f>
        <v>12.75</v>
      </c>
      <c r="F119" s="163">
        <f>'TOXICOLOGIE 2'!F119</f>
        <v>0</v>
      </c>
      <c r="G119" s="163">
        <f>'INFECTIEUX 3'!G119</f>
        <v>10.5</v>
      </c>
      <c r="H119" s="163">
        <f>'AVIARE 3'!G119</f>
        <v>20.25</v>
      </c>
      <c r="I119" s="163">
        <f>'EQUINE 3'!G119</f>
        <v>21</v>
      </c>
      <c r="J119" s="163">
        <f>'CHIRURGIE 3'!G119</f>
        <v>21</v>
      </c>
      <c r="K119" s="163">
        <f>'LEGISLATION 2'!F119</f>
        <v>24</v>
      </c>
      <c r="L119" s="163">
        <f>'HIDAOA 3'!G119</f>
        <v>28.125</v>
      </c>
      <c r="M119" s="163">
        <f>'CLINIQUE 3'!N119</f>
        <v>0</v>
      </c>
      <c r="N119" s="148">
        <f t="shared" si="19"/>
        <v>157.125</v>
      </c>
      <c r="O119" s="148">
        <f t="shared" si="20"/>
        <v>5.6116071428571432</v>
      </c>
      <c r="P119" s="146" t="str">
        <f t="shared" si="21"/>
        <v>ajournee</v>
      </c>
      <c r="Q119" s="146" t="str">
        <f t="shared" si="22"/>
        <v>juin</v>
      </c>
      <c r="R119" s="146">
        <f t="shared" si="23"/>
        <v>0</v>
      </c>
      <c r="S119" s="146">
        <f t="shared" si="24"/>
        <v>1</v>
      </c>
      <c r="T119" s="146">
        <f t="shared" si="25"/>
        <v>1</v>
      </c>
      <c r="U119" s="146">
        <f t="shared" si="26"/>
        <v>1</v>
      </c>
      <c r="V119" s="146">
        <f t="shared" si="27"/>
        <v>0</v>
      </c>
      <c r="W119" s="146">
        <f t="shared" si="28"/>
        <v>0</v>
      </c>
      <c r="X119" s="146">
        <f t="shared" si="29"/>
        <v>0</v>
      </c>
      <c r="Y119" s="146">
        <f t="shared" si="30"/>
        <v>0</v>
      </c>
      <c r="Z119" s="146">
        <f t="shared" si="31"/>
        <v>0</v>
      </c>
      <c r="AA119" s="17">
        <f t="shared" si="32"/>
        <v>1</v>
      </c>
      <c r="AB119" s="91" t="str">
        <f>'REPRODUCTION 3'!M119</f>
        <v>Juin</v>
      </c>
      <c r="AC119" s="91" t="str">
        <f>'RUMINANTS 3'!M119</f>
        <v>Juin</v>
      </c>
      <c r="AD119" s="91" t="str">
        <f>'TOXICOLOGIE 2'!L119</f>
        <v>Juin</v>
      </c>
      <c r="AE119" s="91" t="str">
        <f>'INFECTIEUX 3'!M119</f>
        <v>Juin</v>
      </c>
      <c r="AF119" s="91" t="str">
        <f>'AVIARE 3'!M119</f>
        <v>Juin</v>
      </c>
      <c r="AG119" s="91" t="str">
        <f>'EQUINE 3'!M119</f>
        <v>Juin</v>
      </c>
      <c r="AH119" s="91" t="str">
        <f>'CHIRURGIE 3'!M119</f>
        <v>Juin</v>
      </c>
      <c r="AI119" s="91" t="str">
        <f>'LEGISLATION 2'!L119</f>
        <v>Juin</v>
      </c>
      <c r="AJ119" s="91" t="str">
        <f>'HIDAOA 3'!M119</f>
        <v>Juin</v>
      </c>
      <c r="AK119" s="91" t="str">
        <f>'CLINIQUE 3'!T119</f>
        <v>Juin</v>
      </c>
    </row>
    <row r="120" spans="1:37">
      <c r="A120" s="146">
        <v>113</v>
      </c>
      <c r="B120" s="113" t="s">
        <v>2551</v>
      </c>
      <c r="C120" s="113" t="s">
        <v>2480</v>
      </c>
      <c r="D120" s="163">
        <f>'REPRODUCTION 3'!G120</f>
        <v>11.25</v>
      </c>
      <c r="E120" s="163">
        <f>'RUMINANTS 3'!G120</f>
        <v>12.75</v>
      </c>
      <c r="F120" s="163">
        <f>'TOXICOLOGIE 2'!F120</f>
        <v>0</v>
      </c>
      <c r="G120" s="163">
        <f>'INFECTIEUX 3'!G120</f>
        <v>6</v>
      </c>
      <c r="H120" s="163">
        <f>'AVIARE 3'!G120</f>
        <v>15.75</v>
      </c>
      <c r="I120" s="163">
        <f>'EQUINE 3'!G120</f>
        <v>10.5</v>
      </c>
      <c r="J120" s="163">
        <f>'CHIRURGIE 3'!G120</f>
        <v>12</v>
      </c>
      <c r="K120" s="163">
        <f>'LEGISLATION 2'!F120</f>
        <v>4</v>
      </c>
      <c r="L120" s="163">
        <f>'HIDAOA 3'!G120</f>
        <v>16.5</v>
      </c>
      <c r="M120" s="163">
        <f>'CLINIQUE 3'!N120</f>
        <v>0</v>
      </c>
      <c r="N120" s="148">
        <f t="shared" si="19"/>
        <v>88.75</v>
      </c>
      <c r="O120" s="148">
        <f t="shared" si="20"/>
        <v>3.1696428571428572</v>
      </c>
      <c r="P120" s="146" t="str">
        <f t="shared" si="21"/>
        <v>ajournee</v>
      </c>
      <c r="Q120" s="146" t="str">
        <f t="shared" si="22"/>
        <v>juin</v>
      </c>
      <c r="R120" s="146">
        <f t="shared" si="23"/>
        <v>1</v>
      </c>
      <c r="S120" s="146">
        <f t="shared" si="24"/>
        <v>1</v>
      </c>
      <c r="T120" s="146">
        <f t="shared" si="25"/>
        <v>1</v>
      </c>
      <c r="U120" s="146">
        <f t="shared" si="26"/>
        <v>1</v>
      </c>
      <c r="V120" s="146">
        <f t="shared" si="27"/>
        <v>0</v>
      </c>
      <c r="W120" s="146">
        <f t="shared" si="28"/>
        <v>1</v>
      </c>
      <c r="X120" s="146">
        <f t="shared" si="29"/>
        <v>1</v>
      </c>
      <c r="Y120" s="146">
        <f t="shared" si="30"/>
        <v>1</v>
      </c>
      <c r="Z120" s="146">
        <f t="shared" si="31"/>
        <v>0</v>
      </c>
      <c r="AA120" s="17">
        <f t="shared" si="32"/>
        <v>1</v>
      </c>
      <c r="AB120" s="91" t="str">
        <f>'REPRODUCTION 3'!M120</f>
        <v>Juin</v>
      </c>
      <c r="AC120" s="91" t="str">
        <f>'RUMINANTS 3'!M120</f>
        <v>Juin</v>
      </c>
      <c r="AD120" s="91" t="str">
        <f>'TOXICOLOGIE 2'!L120</f>
        <v>Juin</v>
      </c>
      <c r="AE120" s="91" t="str">
        <f>'INFECTIEUX 3'!M120</f>
        <v>Juin</v>
      </c>
      <c r="AF120" s="91" t="str">
        <f>'AVIARE 3'!M120</f>
        <v>Juin</v>
      </c>
      <c r="AG120" s="91" t="str">
        <f>'EQUINE 3'!M120</f>
        <v>Juin</v>
      </c>
      <c r="AH120" s="91" t="str">
        <f>'CHIRURGIE 3'!M120</f>
        <v>Juin</v>
      </c>
      <c r="AI120" s="91" t="str">
        <f>'LEGISLATION 2'!L120</f>
        <v>Juin</v>
      </c>
      <c r="AJ120" s="91" t="str">
        <f>'HIDAOA 3'!M120</f>
        <v>Juin</v>
      </c>
      <c r="AK120" s="91" t="str">
        <f>'CLINIQUE 3'!T120</f>
        <v>Juin</v>
      </c>
    </row>
    <row r="121" spans="1:37">
      <c r="A121" s="146">
        <v>114</v>
      </c>
      <c r="B121" s="113" t="s">
        <v>988</v>
      </c>
      <c r="C121" s="113" t="s">
        <v>2552</v>
      </c>
      <c r="D121" s="163">
        <f>'REPRODUCTION 3'!G121</f>
        <v>12</v>
      </c>
      <c r="E121" s="163">
        <f>'RUMINANTS 3'!G121</f>
        <v>9.75</v>
      </c>
      <c r="F121" s="163">
        <f>'TOXICOLOGIE 2'!F121</f>
        <v>0</v>
      </c>
      <c r="G121" s="163">
        <f>'INFECTIEUX 3'!G121</f>
        <v>6.75</v>
      </c>
      <c r="H121" s="163">
        <f>'AVIARE 3'!G121</f>
        <v>15.75</v>
      </c>
      <c r="I121" s="163">
        <f>'EQUINE 3'!G121</f>
        <v>9.375</v>
      </c>
      <c r="J121" s="163">
        <f>'CHIRURGIE 3'!G121</f>
        <v>13.5</v>
      </c>
      <c r="K121" s="163">
        <f>'LEGISLATION 2'!F121</f>
        <v>24</v>
      </c>
      <c r="L121" s="163">
        <f>'HIDAOA 3'!G121</f>
        <v>18</v>
      </c>
      <c r="M121" s="163">
        <f>'CLINIQUE 3'!N121</f>
        <v>0</v>
      </c>
      <c r="N121" s="148">
        <f t="shared" si="19"/>
        <v>109.125</v>
      </c>
      <c r="O121" s="148">
        <f t="shared" si="20"/>
        <v>3.8973214285714284</v>
      </c>
      <c r="P121" s="146" t="str">
        <f t="shared" si="21"/>
        <v>ajournee</v>
      </c>
      <c r="Q121" s="146" t="str">
        <f t="shared" si="22"/>
        <v>juin</v>
      </c>
      <c r="R121" s="146">
        <f t="shared" si="23"/>
        <v>1</v>
      </c>
      <c r="S121" s="146">
        <f t="shared" si="24"/>
        <v>1</v>
      </c>
      <c r="T121" s="146">
        <f t="shared" si="25"/>
        <v>1</v>
      </c>
      <c r="U121" s="146">
        <f t="shared" si="26"/>
        <v>1</v>
      </c>
      <c r="V121" s="146">
        <f t="shared" si="27"/>
        <v>0</v>
      </c>
      <c r="W121" s="146">
        <f t="shared" si="28"/>
        <v>1</v>
      </c>
      <c r="X121" s="146">
        <f t="shared" si="29"/>
        <v>1</v>
      </c>
      <c r="Y121" s="146">
        <f t="shared" si="30"/>
        <v>0</v>
      </c>
      <c r="Z121" s="146">
        <f t="shared" si="31"/>
        <v>0</v>
      </c>
      <c r="AA121" s="17">
        <f t="shared" si="32"/>
        <v>1</v>
      </c>
      <c r="AB121" s="91" t="str">
        <f>'REPRODUCTION 3'!M121</f>
        <v>Juin</v>
      </c>
      <c r="AC121" s="91" t="str">
        <f>'RUMINANTS 3'!M121</f>
        <v>Juin</v>
      </c>
      <c r="AD121" s="91" t="str">
        <f>'TOXICOLOGIE 2'!L121</f>
        <v>Juin</v>
      </c>
      <c r="AE121" s="91" t="str">
        <f>'INFECTIEUX 3'!M121</f>
        <v>Juin</v>
      </c>
      <c r="AF121" s="91" t="str">
        <f>'AVIARE 3'!M121</f>
        <v>Juin</v>
      </c>
      <c r="AG121" s="91" t="str">
        <f>'EQUINE 3'!M121</f>
        <v>Juin</v>
      </c>
      <c r="AH121" s="91" t="str">
        <f>'CHIRURGIE 3'!M121</f>
        <v>Juin</v>
      </c>
      <c r="AI121" s="91" t="str">
        <f>'LEGISLATION 2'!L121</f>
        <v>Juin</v>
      </c>
      <c r="AJ121" s="91" t="str">
        <f>'HIDAOA 3'!M121</f>
        <v>Juin</v>
      </c>
      <c r="AK121" s="91" t="str">
        <f>'CLINIQUE 3'!T121</f>
        <v>Juin</v>
      </c>
    </row>
    <row r="122" spans="1:37">
      <c r="A122" s="146">
        <v>115</v>
      </c>
      <c r="B122" s="113" t="s">
        <v>994</v>
      </c>
      <c r="C122" s="113" t="s">
        <v>2553</v>
      </c>
      <c r="D122" s="163">
        <f>'REPRODUCTION 3'!G122</f>
        <v>16.5</v>
      </c>
      <c r="E122" s="163">
        <f>'RUMINANTS 3'!G122</f>
        <v>4.5</v>
      </c>
      <c r="F122" s="163">
        <f>'TOXICOLOGIE 2'!F122</f>
        <v>0</v>
      </c>
      <c r="G122" s="163">
        <f>'INFECTIEUX 3'!G122</f>
        <v>5.625</v>
      </c>
      <c r="H122" s="163">
        <f>'AVIARE 3'!G122</f>
        <v>19.5</v>
      </c>
      <c r="I122" s="163">
        <f>'EQUINE 3'!G122</f>
        <v>21.375</v>
      </c>
      <c r="J122" s="163">
        <f>'CHIRURGIE 3'!G122</f>
        <v>24</v>
      </c>
      <c r="K122" s="163">
        <f>'LEGISLATION 2'!F122</f>
        <v>26</v>
      </c>
      <c r="L122" s="163">
        <f>'HIDAOA 3'!G122</f>
        <v>16.5</v>
      </c>
      <c r="M122" s="163">
        <f>'CLINIQUE 3'!N122</f>
        <v>0</v>
      </c>
      <c r="N122" s="148">
        <f t="shared" si="19"/>
        <v>134</v>
      </c>
      <c r="O122" s="148">
        <f t="shared" si="20"/>
        <v>4.7857142857142856</v>
      </c>
      <c r="P122" s="146" t="str">
        <f t="shared" si="21"/>
        <v>ajournee</v>
      </c>
      <c r="Q122" s="146" t="str">
        <f t="shared" si="22"/>
        <v>juin</v>
      </c>
      <c r="R122" s="146">
        <f t="shared" si="23"/>
        <v>0</v>
      </c>
      <c r="S122" s="146">
        <f t="shared" si="24"/>
        <v>1</v>
      </c>
      <c r="T122" s="146">
        <f t="shared" si="25"/>
        <v>1</v>
      </c>
      <c r="U122" s="146">
        <f t="shared" si="26"/>
        <v>1</v>
      </c>
      <c r="V122" s="146">
        <f t="shared" si="27"/>
        <v>0</v>
      </c>
      <c r="W122" s="146">
        <f t="shared" si="28"/>
        <v>0</v>
      </c>
      <c r="X122" s="146">
        <f t="shared" si="29"/>
        <v>0</v>
      </c>
      <c r="Y122" s="146">
        <f t="shared" si="30"/>
        <v>0</v>
      </c>
      <c r="Z122" s="146">
        <f t="shared" si="31"/>
        <v>0</v>
      </c>
      <c r="AA122" s="17">
        <f t="shared" si="32"/>
        <v>1</v>
      </c>
      <c r="AB122" s="91" t="str">
        <f>'REPRODUCTION 3'!M122</f>
        <v>Juin</v>
      </c>
      <c r="AC122" s="91" t="str">
        <f>'RUMINANTS 3'!M122</f>
        <v>Juin</v>
      </c>
      <c r="AD122" s="91" t="str">
        <f>'TOXICOLOGIE 2'!L122</f>
        <v>Juin</v>
      </c>
      <c r="AE122" s="91" t="str">
        <f>'INFECTIEUX 3'!M122</f>
        <v>Juin</v>
      </c>
      <c r="AF122" s="91" t="str">
        <f>'AVIARE 3'!M122</f>
        <v>Juin</v>
      </c>
      <c r="AG122" s="91" t="str">
        <f>'EQUINE 3'!M122</f>
        <v>Juin</v>
      </c>
      <c r="AH122" s="91" t="str">
        <f>'CHIRURGIE 3'!M122</f>
        <v>Juin</v>
      </c>
      <c r="AI122" s="91" t="str">
        <f>'LEGISLATION 2'!L122</f>
        <v>Juin</v>
      </c>
      <c r="AJ122" s="91" t="str">
        <f>'HIDAOA 3'!M122</f>
        <v>Juin</v>
      </c>
      <c r="AK122" s="91" t="str">
        <f>'CLINIQUE 3'!T122</f>
        <v>Juin</v>
      </c>
    </row>
    <row r="123" spans="1:37">
      <c r="A123" s="146">
        <v>116</v>
      </c>
      <c r="B123" s="113" t="s">
        <v>2554</v>
      </c>
      <c r="C123" s="113" t="s">
        <v>2555</v>
      </c>
      <c r="D123" s="163">
        <f>'REPRODUCTION 3'!G123</f>
        <v>23.25</v>
      </c>
      <c r="E123" s="163">
        <f>'RUMINANTS 3'!G123</f>
        <v>10.5</v>
      </c>
      <c r="F123" s="163">
        <f>'TOXICOLOGIE 2'!F123</f>
        <v>0</v>
      </c>
      <c r="G123" s="163">
        <f>'INFECTIEUX 3'!G123</f>
        <v>5.625</v>
      </c>
      <c r="H123" s="163">
        <f>'AVIARE 3'!G123</f>
        <v>17.25</v>
      </c>
      <c r="I123" s="163">
        <f>'EQUINE 3'!G123</f>
        <v>15.375</v>
      </c>
      <c r="J123" s="163">
        <f>'CHIRURGIE 3'!G123</f>
        <v>24</v>
      </c>
      <c r="K123" s="163">
        <f>'LEGISLATION 2'!F123</f>
        <v>32</v>
      </c>
      <c r="L123" s="163">
        <f>'HIDAOA 3'!G123</f>
        <v>20.25</v>
      </c>
      <c r="M123" s="163">
        <f>'CLINIQUE 3'!N123</f>
        <v>0</v>
      </c>
      <c r="N123" s="148">
        <f t="shared" si="19"/>
        <v>148.25</v>
      </c>
      <c r="O123" s="148">
        <f t="shared" si="20"/>
        <v>5.2946428571428568</v>
      </c>
      <c r="P123" s="146" t="str">
        <f t="shared" si="21"/>
        <v>ajournee</v>
      </c>
      <c r="Q123" s="146" t="str">
        <f t="shared" si="22"/>
        <v>juin</v>
      </c>
      <c r="R123" s="146">
        <f t="shared" si="23"/>
        <v>0</v>
      </c>
      <c r="S123" s="146">
        <f t="shared" si="24"/>
        <v>1</v>
      </c>
      <c r="T123" s="146">
        <f t="shared" si="25"/>
        <v>1</v>
      </c>
      <c r="U123" s="146">
        <f t="shared" si="26"/>
        <v>1</v>
      </c>
      <c r="V123" s="146">
        <f t="shared" si="27"/>
        <v>0</v>
      </c>
      <c r="W123" s="146">
        <f t="shared" si="28"/>
        <v>0</v>
      </c>
      <c r="X123" s="146">
        <f t="shared" si="29"/>
        <v>0</v>
      </c>
      <c r="Y123" s="146">
        <f t="shared" si="30"/>
        <v>0</v>
      </c>
      <c r="Z123" s="146">
        <f t="shared" si="31"/>
        <v>0</v>
      </c>
      <c r="AA123" s="17">
        <f t="shared" si="32"/>
        <v>1</v>
      </c>
      <c r="AB123" s="91" t="str">
        <f>'REPRODUCTION 3'!M123</f>
        <v>Juin</v>
      </c>
      <c r="AC123" s="91" t="str">
        <f>'RUMINANTS 3'!M123</f>
        <v>Juin</v>
      </c>
      <c r="AD123" s="91" t="str">
        <f>'TOXICOLOGIE 2'!L123</f>
        <v>Juin</v>
      </c>
      <c r="AE123" s="91" t="str">
        <f>'INFECTIEUX 3'!M123</f>
        <v>Juin</v>
      </c>
      <c r="AF123" s="91" t="str">
        <f>'AVIARE 3'!M123</f>
        <v>Juin</v>
      </c>
      <c r="AG123" s="91" t="str">
        <f>'EQUINE 3'!M123</f>
        <v>Juin</v>
      </c>
      <c r="AH123" s="91" t="str">
        <f>'CHIRURGIE 3'!M123</f>
        <v>Juin</v>
      </c>
      <c r="AI123" s="91" t="str">
        <f>'LEGISLATION 2'!L123</f>
        <v>Juin</v>
      </c>
      <c r="AJ123" s="91" t="str">
        <f>'HIDAOA 3'!M123</f>
        <v>Juin</v>
      </c>
      <c r="AK123" s="91" t="str">
        <f>'CLINIQUE 3'!T123</f>
        <v>Juin</v>
      </c>
    </row>
    <row r="124" spans="1:37">
      <c r="A124" s="146">
        <v>117</v>
      </c>
      <c r="B124" s="113" t="s">
        <v>1003</v>
      </c>
      <c r="C124" s="113" t="s">
        <v>2556</v>
      </c>
      <c r="D124" s="163">
        <f>'REPRODUCTION 3'!G124</f>
        <v>8.25</v>
      </c>
      <c r="E124" s="163">
        <f>'RUMINANTS 3'!G124</f>
        <v>6.75</v>
      </c>
      <c r="F124" s="163">
        <f>'TOXICOLOGIE 2'!F124</f>
        <v>0</v>
      </c>
      <c r="G124" s="163">
        <f>'INFECTIEUX 3'!G124</f>
        <v>3.375</v>
      </c>
      <c r="H124" s="163">
        <f>'AVIARE 3'!G124</f>
        <v>13.5</v>
      </c>
      <c r="I124" s="163">
        <f>'EQUINE 3'!G124</f>
        <v>4.875</v>
      </c>
      <c r="J124" s="163">
        <f>'CHIRURGIE 3'!G124</f>
        <v>12</v>
      </c>
      <c r="K124" s="163">
        <f>'LEGISLATION 2'!F124</f>
        <v>2</v>
      </c>
      <c r="L124" s="163">
        <f>'HIDAOA 3'!G124</f>
        <v>9.75</v>
      </c>
      <c r="M124" s="163">
        <f>'CLINIQUE 3'!N124</f>
        <v>0</v>
      </c>
      <c r="N124" s="148">
        <f t="shared" si="19"/>
        <v>60.5</v>
      </c>
      <c r="O124" s="148">
        <f t="shared" si="20"/>
        <v>2.1607142857142856</v>
      </c>
      <c r="P124" s="146" t="str">
        <f t="shared" si="21"/>
        <v>ajournee</v>
      </c>
      <c r="Q124" s="146" t="str">
        <f t="shared" si="22"/>
        <v>juin</v>
      </c>
      <c r="R124" s="146">
        <f t="shared" si="23"/>
        <v>1</v>
      </c>
      <c r="S124" s="146">
        <f t="shared" si="24"/>
        <v>1</v>
      </c>
      <c r="T124" s="146">
        <f t="shared" si="25"/>
        <v>1</v>
      </c>
      <c r="U124" s="146">
        <f t="shared" si="26"/>
        <v>1</v>
      </c>
      <c r="V124" s="146">
        <f t="shared" si="27"/>
        <v>1</v>
      </c>
      <c r="W124" s="146">
        <f t="shared" si="28"/>
        <v>1</v>
      </c>
      <c r="X124" s="146">
        <f t="shared" si="29"/>
        <v>1</v>
      </c>
      <c r="Y124" s="146">
        <f t="shared" si="30"/>
        <v>1</v>
      </c>
      <c r="Z124" s="146">
        <f t="shared" si="31"/>
        <v>1</v>
      </c>
      <c r="AA124" s="17">
        <f t="shared" si="32"/>
        <v>1</v>
      </c>
      <c r="AB124" s="91" t="str">
        <f>'REPRODUCTION 3'!M124</f>
        <v>Juin</v>
      </c>
      <c r="AC124" s="91" t="str">
        <f>'RUMINANTS 3'!M124</f>
        <v>Juin</v>
      </c>
      <c r="AD124" s="91" t="str">
        <f>'TOXICOLOGIE 2'!L124</f>
        <v>Juin</v>
      </c>
      <c r="AE124" s="91" t="str">
        <f>'INFECTIEUX 3'!M124</f>
        <v>Juin</v>
      </c>
      <c r="AF124" s="91" t="str">
        <f>'AVIARE 3'!M124</f>
        <v>Juin</v>
      </c>
      <c r="AG124" s="91" t="str">
        <f>'EQUINE 3'!M124</f>
        <v>Juin</v>
      </c>
      <c r="AH124" s="91" t="str">
        <f>'CHIRURGIE 3'!M124</f>
        <v>Juin</v>
      </c>
      <c r="AI124" s="91" t="str">
        <f>'LEGISLATION 2'!L124</f>
        <v>Juin</v>
      </c>
      <c r="AJ124" s="91" t="str">
        <f>'HIDAOA 3'!M124</f>
        <v>Juin</v>
      </c>
      <c r="AK124" s="91" t="str">
        <f>'CLINIQUE 3'!T124</f>
        <v>Juin</v>
      </c>
    </row>
    <row r="125" spans="1:37">
      <c r="A125" s="146">
        <v>118</v>
      </c>
      <c r="B125" s="113" t="s">
        <v>190</v>
      </c>
      <c r="C125" s="113" t="s">
        <v>2557</v>
      </c>
      <c r="D125" s="163">
        <f>'REPRODUCTION 3'!G125</f>
        <v>14.25</v>
      </c>
      <c r="E125" s="163">
        <f>'RUMINANTS 3'!G125</f>
        <v>9</v>
      </c>
      <c r="F125" s="163">
        <f>'TOXICOLOGIE 2'!F125</f>
        <v>0</v>
      </c>
      <c r="G125" s="163">
        <f>'INFECTIEUX 3'!G125</f>
        <v>5.625</v>
      </c>
      <c r="H125" s="163">
        <f>'AVIARE 3'!G125</f>
        <v>13.5</v>
      </c>
      <c r="I125" s="163">
        <f>'EQUINE 3'!G125</f>
        <v>14.25</v>
      </c>
      <c r="J125" s="163">
        <f>'CHIRURGIE 3'!G125</f>
        <v>19.5</v>
      </c>
      <c r="K125" s="163">
        <f>'LEGISLATION 2'!F125</f>
        <v>16</v>
      </c>
      <c r="L125" s="163">
        <f>'HIDAOA 3'!G125</f>
        <v>24.75</v>
      </c>
      <c r="M125" s="163">
        <f>'CLINIQUE 3'!N125</f>
        <v>0</v>
      </c>
      <c r="N125" s="148">
        <f t="shared" si="19"/>
        <v>116.875</v>
      </c>
      <c r="O125" s="148">
        <f t="shared" si="20"/>
        <v>4.1741071428571432</v>
      </c>
      <c r="P125" s="146" t="str">
        <f t="shared" si="21"/>
        <v>ajournee</v>
      </c>
      <c r="Q125" s="146" t="str">
        <f t="shared" si="22"/>
        <v>juin</v>
      </c>
      <c r="R125" s="146">
        <f t="shared" si="23"/>
        <v>1</v>
      </c>
      <c r="S125" s="146">
        <f t="shared" si="24"/>
        <v>1</v>
      </c>
      <c r="T125" s="146">
        <f t="shared" si="25"/>
        <v>1</v>
      </c>
      <c r="U125" s="146">
        <f t="shared" si="26"/>
        <v>1</v>
      </c>
      <c r="V125" s="146">
        <f t="shared" si="27"/>
        <v>1</v>
      </c>
      <c r="W125" s="146">
        <f t="shared" si="28"/>
        <v>1</v>
      </c>
      <c r="X125" s="146">
        <f t="shared" si="29"/>
        <v>0</v>
      </c>
      <c r="Y125" s="146">
        <f t="shared" si="30"/>
        <v>0</v>
      </c>
      <c r="Z125" s="146">
        <f t="shared" si="31"/>
        <v>0</v>
      </c>
      <c r="AA125" s="17">
        <f t="shared" si="32"/>
        <v>1</v>
      </c>
      <c r="AB125" s="91" t="str">
        <f>'REPRODUCTION 3'!M125</f>
        <v>Juin</v>
      </c>
      <c r="AC125" s="91" t="str">
        <f>'RUMINANTS 3'!M125</f>
        <v>Juin</v>
      </c>
      <c r="AD125" s="91" t="str">
        <f>'TOXICOLOGIE 2'!L125</f>
        <v>Juin</v>
      </c>
      <c r="AE125" s="91" t="str">
        <f>'INFECTIEUX 3'!M125</f>
        <v>Juin</v>
      </c>
      <c r="AF125" s="91" t="str">
        <f>'AVIARE 3'!M125</f>
        <v>Juin</v>
      </c>
      <c r="AG125" s="91" t="str">
        <f>'EQUINE 3'!M125</f>
        <v>Juin</v>
      </c>
      <c r="AH125" s="91" t="str">
        <f>'CHIRURGIE 3'!M125</f>
        <v>Juin</v>
      </c>
      <c r="AI125" s="91" t="str">
        <f>'LEGISLATION 2'!L125</f>
        <v>Juin</v>
      </c>
      <c r="AJ125" s="91" t="str">
        <f>'HIDAOA 3'!M125</f>
        <v>Juin</v>
      </c>
      <c r="AK125" s="91" t="str">
        <f>'CLINIQUE 3'!T125</f>
        <v>Juin</v>
      </c>
    </row>
    <row r="126" spans="1:37">
      <c r="A126" s="146">
        <v>119</v>
      </c>
      <c r="B126" s="113" t="s">
        <v>2558</v>
      </c>
      <c r="C126" s="113" t="s">
        <v>2559</v>
      </c>
      <c r="D126" s="163">
        <f>'REPRODUCTION 3'!G126</f>
        <v>15.75</v>
      </c>
      <c r="E126" s="163">
        <f>'RUMINANTS 3'!G126</f>
        <v>6</v>
      </c>
      <c r="F126" s="163">
        <f>'TOXICOLOGIE 2'!F126</f>
        <v>0</v>
      </c>
      <c r="G126" s="163">
        <f>'INFECTIEUX 3'!G126</f>
        <v>2.25</v>
      </c>
      <c r="H126" s="163">
        <f>'AVIARE 3'!G126</f>
        <v>18</v>
      </c>
      <c r="I126" s="163">
        <f>'EQUINE 3'!G126</f>
        <v>12.375</v>
      </c>
      <c r="J126" s="163">
        <f>'CHIRURGIE 3'!G126</f>
        <v>19.5</v>
      </c>
      <c r="K126" s="163">
        <f>'LEGISLATION 2'!F126</f>
        <v>16</v>
      </c>
      <c r="L126" s="163">
        <f>'HIDAOA 3'!G126</f>
        <v>16.5</v>
      </c>
      <c r="M126" s="163">
        <f>'CLINIQUE 3'!N126</f>
        <v>0</v>
      </c>
      <c r="N126" s="148">
        <f t="shared" si="19"/>
        <v>106.375</v>
      </c>
      <c r="O126" s="148">
        <f t="shared" si="20"/>
        <v>3.7991071428571428</v>
      </c>
      <c r="P126" s="146" t="str">
        <f t="shared" si="21"/>
        <v>ajournee</v>
      </c>
      <c r="Q126" s="146" t="str">
        <f t="shared" si="22"/>
        <v>juin</v>
      </c>
      <c r="R126" s="146">
        <f t="shared" si="23"/>
        <v>0</v>
      </c>
      <c r="S126" s="146">
        <f t="shared" si="24"/>
        <v>1</v>
      </c>
      <c r="T126" s="146">
        <f t="shared" si="25"/>
        <v>1</v>
      </c>
      <c r="U126" s="146">
        <f t="shared" si="26"/>
        <v>1</v>
      </c>
      <c r="V126" s="146">
        <f t="shared" si="27"/>
        <v>0</v>
      </c>
      <c r="W126" s="146">
        <f t="shared" si="28"/>
        <v>1</v>
      </c>
      <c r="X126" s="146">
        <f t="shared" si="29"/>
        <v>0</v>
      </c>
      <c r="Y126" s="146">
        <f t="shared" si="30"/>
        <v>0</v>
      </c>
      <c r="Z126" s="146">
        <f t="shared" si="31"/>
        <v>0</v>
      </c>
      <c r="AA126" s="17">
        <f t="shared" si="32"/>
        <v>1</v>
      </c>
      <c r="AB126" s="91" t="str">
        <f>'REPRODUCTION 3'!M126</f>
        <v>Juin</v>
      </c>
      <c r="AC126" s="91" t="str">
        <f>'RUMINANTS 3'!M126</f>
        <v>Juin</v>
      </c>
      <c r="AD126" s="91" t="str">
        <f>'TOXICOLOGIE 2'!L126</f>
        <v>Juin</v>
      </c>
      <c r="AE126" s="91" t="str">
        <f>'INFECTIEUX 3'!M126</f>
        <v>Juin</v>
      </c>
      <c r="AF126" s="91" t="str">
        <f>'AVIARE 3'!M126</f>
        <v>Juin</v>
      </c>
      <c r="AG126" s="91" t="str">
        <f>'EQUINE 3'!M126</f>
        <v>Juin</v>
      </c>
      <c r="AH126" s="91" t="str">
        <f>'CHIRURGIE 3'!M126</f>
        <v>Juin</v>
      </c>
      <c r="AI126" s="91" t="str">
        <f>'LEGISLATION 2'!L126</f>
        <v>Juin</v>
      </c>
      <c r="AJ126" s="91" t="str">
        <f>'HIDAOA 3'!M126</f>
        <v>Juin</v>
      </c>
      <c r="AK126" s="91" t="str">
        <f>'CLINIQUE 3'!T126</f>
        <v>Juin</v>
      </c>
    </row>
    <row r="127" spans="1:37">
      <c r="A127" s="146">
        <v>120</v>
      </c>
      <c r="B127" s="113" t="s">
        <v>1019</v>
      </c>
      <c r="C127" s="113" t="s">
        <v>2560</v>
      </c>
      <c r="D127" s="163">
        <f>'REPRODUCTION 3'!G127</f>
        <v>8.25</v>
      </c>
      <c r="E127" s="163">
        <f>'RUMINANTS 3'!G127</f>
        <v>6.75</v>
      </c>
      <c r="F127" s="163">
        <f>'TOXICOLOGIE 2'!F127</f>
        <v>0</v>
      </c>
      <c r="G127" s="163">
        <f>'INFECTIEUX 3'!G127</f>
        <v>3</v>
      </c>
      <c r="H127" s="163">
        <f>'AVIARE 3'!G127</f>
        <v>12.75</v>
      </c>
      <c r="I127" s="163">
        <f>'EQUINE 3'!G127</f>
        <v>9.75</v>
      </c>
      <c r="J127" s="163">
        <f>'CHIRURGIE 3'!G127</f>
        <v>1.5</v>
      </c>
      <c r="K127" s="163">
        <f>'LEGISLATION 2'!F127</f>
        <v>18</v>
      </c>
      <c r="L127" s="163">
        <f>'HIDAOA 3'!G127</f>
        <v>3.75</v>
      </c>
      <c r="M127" s="163">
        <f>'CLINIQUE 3'!N127</f>
        <v>0</v>
      </c>
      <c r="N127" s="148">
        <f t="shared" si="19"/>
        <v>63.75</v>
      </c>
      <c r="O127" s="148">
        <f t="shared" si="20"/>
        <v>2.2767857142857144</v>
      </c>
      <c r="P127" s="146" t="str">
        <f t="shared" si="21"/>
        <v>ajournee</v>
      </c>
      <c r="Q127" s="146" t="str">
        <f t="shared" si="22"/>
        <v>juin</v>
      </c>
      <c r="R127" s="146">
        <f t="shared" si="23"/>
        <v>1</v>
      </c>
      <c r="S127" s="146">
        <f t="shared" si="24"/>
        <v>1</v>
      </c>
      <c r="T127" s="146">
        <f t="shared" si="25"/>
        <v>1</v>
      </c>
      <c r="U127" s="146">
        <f t="shared" si="26"/>
        <v>1</v>
      </c>
      <c r="V127" s="146">
        <f t="shared" si="27"/>
        <v>1</v>
      </c>
      <c r="W127" s="146">
        <f t="shared" si="28"/>
        <v>1</v>
      </c>
      <c r="X127" s="146">
        <f t="shared" si="29"/>
        <v>1</v>
      </c>
      <c r="Y127" s="146">
        <f t="shared" si="30"/>
        <v>0</v>
      </c>
      <c r="Z127" s="146">
        <f t="shared" si="31"/>
        <v>1</v>
      </c>
      <c r="AA127" s="17">
        <f t="shared" si="32"/>
        <v>1</v>
      </c>
      <c r="AB127" s="91" t="str">
        <f>'REPRODUCTION 3'!M127</f>
        <v>Juin</v>
      </c>
      <c r="AC127" s="91" t="str">
        <f>'RUMINANTS 3'!M127</f>
        <v>Juin</v>
      </c>
      <c r="AD127" s="91" t="str">
        <f>'TOXICOLOGIE 2'!L127</f>
        <v>Juin</v>
      </c>
      <c r="AE127" s="91" t="str">
        <f>'INFECTIEUX 3'!M127</f>
        <v>Juin</v>
      </c>
      <c r="AF127" s="91" t="str">
        <f>'AVIARE 3'!M127</f>
        <v>Juin</v>
      </c>
      <c r="AG127" s="91" t="str">
        <f>'EQUINE 3'!M127</f>
        <v>Juin</v>
      </c>
      <c r="AH127" s="91" t="str">
        <f>'CHIRURGIE 3'!M127</f>
        <v>Juin</v>
      </c>
      <c r="AI127" s="91" t="str">
        <f>'LEGISLATION 2'!L127</f>
        <v>Juin</v>
      </c>
      <c r="AJ127" s="91" t="str">
        <f>'HIDAOA 3'!M127</f>
        <v>Juin</v>
      </c>
      <c r="AK127" s="91" t="str">
        <f>'CLINIQUE 3'!T127</f>
        <v>Juin</v>
      </c>
    </row>
    <row r="128" spans="1:37">
      <c r="A128" s="146">
        <v>121</v>
      </c>
      <c r="B128" s="113" t="s">
        <v>1028</v>
      </c>
      <c r="C128" s="113" t="s">
        <v>2561</v>
      </c>
      <c r="D128" s="163">
        <f>'REPRODUCTION 3'!G128</f>
        <v>13.5</v>
      </c>
      <c r="E128" s="163">
        <f>'RUMINANTS 3'!G128</f>
        <v>8.25</v>
      </c>
      <c r="F128" s="163">
        <f>'TOXICOLOGIE 2'!F128</f>
        <v>0</v>
      </c>
      <c r="G128" s="163">
        <f>'INFECTIEUX 3'!G128</f>
        <v>5.25</v>
      </c>
      <c r="H128" s="163">
        <f>'AVIARE 3'!G128</f>
        <v>17.25</v>
      </c>
      <c r="I128" s="163">
        <f>'EQUINE 3'!G128</f>
        <v>11.25</v>
      </c>
      <c r="J128" s="163">
        <f>'CHIRURGIE 3'!G128</f>
        <v>24</v>
      </c>
      <c r="K128" s="163">
        <f>'LEGISLATION 2'!F128</f>
        <v>26</v>
      </c>
      <c r="L128" s="163">
        <f>'HIDAOA 3'!G128</f>
        <v>18</v>
      </c>
      <c r="M128" s="163">
        <f>'CLINIQUE 3'!N128</f>
        <v>0</v>
      </c>
      <c r="N128" s="148">
        <f t="shared" si="19"/>
        <v>123.5</v>
      </c>
      <c r="O128" s="148">
        <f t="shared" si="20"/>
        <v>4.4107142857142856</v>
      </c>
      <c r="P128" s="146" t="str">
        <f t="shared" si="21"/>
        <v>ajournee</v>
      </c>
      <c r="Q128" s="146" t="str">
        <f t="shared" si="22"/>
        <v>juin</v>
      </c>
      <c r="R128" s="146">
        <f t="shared" si="23"/>
        <v>1</v>
      </c>
      <c r="S128" s="146">
        <f t="shared" si="24"/>
        <v>1</v>
      </c>
      <c r="T128" s="146">
        <f t="shared" si="25"/>
        <v>1</v>
      </c>
      <c r="U128" s="146">
        <f t="shared" si="26"/>
        <v>1</v>
      </c>
      <c r="V128" s="146">
        <f t="shared" si="27"/>
        <v>0</v>
      </c>
      <c r="W128" s="146">
        <f t="shared" si="28"/>
        <v>1</v>
      </c>
      <c r="X128" s="146">
        <f t="shared" si="29"/>
        <v>0</v>
      </c>
      <c r="Y128" s="146">
        <f t="shared" si="30"/>
        <v>0</v>
      </c>
      <c r="Z128" s="146">
        <f t="shared" si="31"/>
        <v>0</v>
      </c>
      <c r="AA128" s="17">
        <f t="shared" si="32"/>
        <v>1</v>
      </c>
      <c r="AB128" s="91" t="str">
        <f>'REPRODUCTION 3'!M128</f>
        <v>Juin</v>
      </c>
      <c r="AC128" s="91" t="str">
        <f>'RUMINANTS 3'!M128</f>
        <v>Juin</v>
      </c>
      <c r="AD128" s="91" t="str">
        <f>'TOXICOLOGIE 2'!L128</f>
        <v>Juin</v>
      </c>
      <c r="AE128" s="91" t="str">
        <f>'INFECTIEUX 3'!M128</f>
        <v>Juin</v>
      </c>
      <c r="AF128" s="91" t="str">
        <f>'AVIARE 3'!M128</f>
        <v>Juin</v>
      </c>
      <c r="AG128" s="91" t="str">
        <f>'EQUINE 3'!M128</f>
        <v>Juin</v>
      </c>
      <c r="AH128" s="91" t="str">
        <f>'CHIRURGIE 3'!M128</f>
        <v>Juin</v>
      </c>
      <c r="AI128" s="91" t="str">
        <f>'LEGISLATION 2'!L128</f>
        <v>Juin</v>
      </c>
      <c r="AJ128" s="91" t="str">
        <f>'HIDAOA 3'!M128</f>
        <v>Juin</v>
      </c>
      <c r="AK128" s="91" t="str">
        <f>'CLINIQUE 3'!T128</f>
        <v>Juin</v>
      </c>
    </row>
    <row r="129" spans="1:37">
      <c r="A129" s="146">
        <v>122</v>
      </c>
      <c r="B129" s="113" t="s">
        <v>1033</v>
      </c>
      <c r="C129" s="113" t="s">
        <v>2562</v>
      </c>
      <c r="D129" s="163">
        <f>'REPRODUCTION 3'!G129</f>
        <v>10.5</v>
      </c>
      <c r="E129" s="163">
        <f>'RUMINANTS 3'!G129</f>
        <v>6</v>
      </c>
      <c r="F129" s="163">
        <f>'TOXICOLOGIE 2'!F129</f>
        <v>0</v>
      </c>
      <c r="G129" s="163">
        <f>'INFECTIEUX 3'!G129</f>
        <v>4.5</v>
      </c>
      <c r="H129" s="163">
        <f>'AVIARE 3'!G129</f>
        <v>18.75</v>
      </c>
      <c r="I129" s="163">
        <f>'EQUINE 3'!G129</f>
        <v>13.875</v>
      </c>
      <c r="J129" s="163">
        <f>'CHIRURGIE 3'!G129</f>
        <v>24</v>
      </c>
      <c r="K129" s="163">
        <f>'LEGISLATION 2'!F129</f>
        <v>26</v>
      </c>
      <c r="L129" s="163">
        <f>'HIDAOA 3'!G129</f>
        <v>20.25</v>
      </c>
      <c r="M129" s="163">
        <f>'CLINIQUE 3'!N129</f>
        <v>0</v>
      </c>
      <c r="N129" s="148">
        <f t="shared" si="19"/>
        <v>123.875</v>
      </c>
      <c r="O129" s="148">
        <f t="shared" si="20"/>
        <v>4.4241071428571432</v>
      </c>
      <c r="P129" s="146" t="str">
        <f t="shared" si="21"/>
        <v>ajournee</v>
      </c>
      <c r="Q129" s="146" t="str">
        <f t="shared" si="22"/>
        <v>juin</v>
      </c>
      <c r="R129" s="146">
        <f t="shared" si="23"/>
        <v>1</v>
      </c>
      <c r="S129" s="146">
        <f t="shared" si="24"/>
        <v>1</v>
      </c>
      <c r="T129" s="146">
        <f t="shared" si="25"/>
        <v>1</v>
      </c>
      <c r="U129" s="146">
        <f t="shared" si="26"/>
        <v>1</v>
      </c>
      <c r="V129" s="146">
        <f t="shared" si="27"/>
        <v>0</v>
      </c>
      <c r="W129" s="146">
        <f t="shared" si="28"/>
        <v>1</v>
      </c>
      <c r="X129" s="146">
        <f t="shared" si="29"/>
        <v>0</v>
      </c>
      <c r="Y129" s="146">
        <f t="shared" si="30"/>
        <v>0</v>
      </c>
      <c r="Z129" s="146">
        <f t="shared" si="31"/>
        <v>0</v>
      </c>
      <c r="AA129" s="17">
        <f t="shared" si="32"/>
        <v>1</v>
      </c>
      <c r="AB129" s="91" t="str">
        <f>'REPRODUCTION 3'!M129</f>
        <v>Juin</v>
      </c>
      <c r="AC129" s="91" t="str">
        <f>'RUMINANTS 3'!M129</f>
        <v>Juin</v>
      </c>
      <c r="AD129" s="91" t="str">
        <f>'TOXICOLOGIE 2'!L129</f>
        <v>Juin</v>
      </c>
      <c r="AE129" s="91" t="str">
        <f>'INFECTIEUX 3'!M129</f>
        <v>Juin</v>
      </c>
      <c r="AF129" s="91" t="str">
        <f>'AVIARE 3'!M129</f>
        <v>Juin</v>
      </c>
      <c r="AG129" s="91" t="str">
        <f>'EQUINE 3'!M129</f>
        <v>Juin</v>
      </c>
      <c r="AH129" s="91" t="str">
        <f>'CHIRURGIE 3'!M129</f>
        <v>Juin</v>
      </c>
      <c r="AI129" s="91" t="str">
        <f>'LEGISLATION 2'!L129</f>
        <v>Juin</v>
      </c>
      <c r="AJ129" s="91" t="str">
        <f>'HIDAOA 3'!M129</f>
        <v>Juin</v>
      </c>
      <c r="AK129" s="91" t="str">
        <f>'CLINIQUE 3'!T129</f>
        <v>Juin</v>
      </c>
    </row>
    <row r="130" spans="1:37">
      <c r="A130" s="146">
        <v>123</v>
      </c>
      <c r="B130" s="113" t="s">
        <v>2563</v>
      </c>
      <c r="C130" s="113" t="s">
        <v>2522</v>
      </c>
      <c r="D130" s="163">
        <f>'REPRODUCTION 3'!G130</f>
        <v>24</v>
      </c>
      <c r="E130" s="163">
        <f>'RUMINANTS 3'!G130</f>
        <v>12.75</v>
      </c>
      <c r="F130" s="163">
        <f>'TOXICOLOGIE 2'!F130</f>
        <v>0</v>
      </c>
      <c r="G130" s="163">
        <f>'INFECTIEUX 3'!G130</f>
        <v>2.25</v>
      </c>
      <c r="H130" s="163">
        <f>'AVIARE 3'!G130</f>
        <v>15.75</v>
      </c>
      <c r="I130" s="163">
        <f>'EQUINE 3'!G130</f>
        <v>8.25</v>
      </c>
      <c r="J130" s="163">
        <f>'CHIRURGIE 3'!G130</f>
        <v>24</v>
      </c>
      <c r="K130" s="163">
        <f>'LEGISLATION 2'!F130</f>
        <v>8</v>
      </c>
      <c r="L130" s="163">
        <f>'HIDAOA 3'!G130</f>
        <v>14.25</v>
      </c>
      <c r="M130" s="163">
        <f>'CLINIQUE 3'!N130</f>
        <v>0</v>
      </c>
      <c r="N130" s="148">
        <f t="shared" si="19"/>
        <v>109.25</v>
      </c>
      <c r="O130" s="148">
        <f t="shared" si="20"/>
        <v>3.9017857142857144</v>
      </c>
      <c r="P130" s="146" t="str">
        <f t="shared" si="21"/>
        <v>ajournee</v>
      </c>
      <c r="Q130" s="146" t="str">
        <f t="shared" si="22"/>
        <v>juin</v>
      </c>
      <c r="R130" s="146">
        <f t="shared" si="23"/>
        <v>0</v>
      </c>
      <c r="S130" s="146">
        <f t="shared" si="24"/>
        <v>1</v>
      </c>
      <c r="T130" s="146">
        <f t="shared" si="25"/>
        <v>1</v>
      </c>
      <c r="U130" s="146">
        <f t="shared" si="26"/>
        <v>1</v>
      </c>
      <c r="V130" s="146">
        <f t="shared" si="27"/>
        <v>0</v>
      </c>
      <c r="W130" s="146">
        <f t="shared" si="28"/>
        <v>1</v>
      </c>
      <c r="X130" s="146">
        <f t="shared" si="29"/>
        <v>0</v>
      </c>
      <c r="Y130" s="146">
        <f t="shared" si="30"/>
        <v>1</v>
      </c>
      <c r="Z130" s="146">
        <f t="shared" si="31"/>
        <v>1</v>
      </c>
      <c r="AA130" s="17">
        <f t="shared" si="32"/>
        <v>1</v>
      </c>
      <c r="AB130" s="91" t="str">
        <f>'REPRODUCTION 3'!M130</f>
        <v>Juin</v>
      </c>
      <c r="AC130" s="91" t="str">
        <f>'RUMINANTS 3'!M130</f>
        <v>Juin</v>
      </c>
      <c r="AD130" s="91" t="str">
        <f>'TOXICOLOGIE 2'!L130</f>
        <v>Juin</v>
      </c>
      <c r="AE130" s="91" t="str">
        <f>'INFECTIEUX 3'!M130</f>
        <v>Juin</v>
      </c>
      <c r="AF130" s="91" t="str">
        <f>'AVIARE 3'!M130</f>
        <v>Juin</v>
      </c>
      <c r="AG130" s="91" t="str">
        <f>'EQUINE 3'!M130</f>
        <v>Juin</v>
      </c>
      <c r="AH130" s="91" t="str">
        <f>'CHIRURGIE 3'!M130</f>
        <v>Juin</v>
      </c>
      <c r="AI130" s="91" t="str">
        <f>'LEGISLATION 2'!L130</f>
        <v>Juin</v>
      </c>
      <c r="AJ130" s="91" t="str">
        <f>'HIDAOA 3'!M130</f>
        <v>Juin</v>
      </c>
      <c r="AK130" s="91" t="str">
        <f>'CLINIQUE 3'!T130</f>
        <v>Juin</v>
      </c>
    </row>
    <row r="131" spans="1:37">
      <c r="A131" s="146">
        <v>124</v>
      </c>
      <c r="B131" s="113" t="s">
        <v>2564</v>
      </c>
      <c r="C131" s="113" t="s">
        <v>2509</v>
      </c>
      <c r="D131" s="163">
        <f>'REPRODUCTION 3'!G131</f>
        <v>17.25</v>
      </c>
      <c r="E131" s="163">
        <f>'RUMINANTS 3'!G131</f>
        <v>20.25</v>
      </c>
      <c r="F131" s="163">
        <f>'TOXICOLOGIE 2'!F131</f>
        <v>0</v>
      </c>
      <c r="G131" s="163">
        <f>'INFECTIEUX 3'!G131</f>
        <v>21</v>
      </c>
      <c r="H131" s="163">
        <f>'AVIARE 3'!G131</f>
        <v>18.75</v>
      </c>
      <c r="I131" s="163">
        <f>'EQUINE 3'!G131</f>
        <v>22.5</v>
      </c>
      <c r="J131" s="163">
        <f>'CHIRURGIE 3'!G131</f>
        <v>24</v>
      </c>
      <c r="K131" s="163">
        <f>'LEGISLATION 2'!F131</f>
        <v>24</v>
      </c>
      <c r="L131" s="163">
        <f>'HIDAOA 3'!G131</f>
        <v>28.125</v>
      </c>
      <c r="M131" s="163">
        <f>'CLINIQUE 3'!N131</f>
        <v>0</v>
      </c>
      <c r="N131" s="148">
        <f t="shared" si="19"/>
        <v>175.875</v>
      </c>
      <c r="O131" s="148">
        <f t="shared" si="20"/>
        <v>6.28125</v>
      </c>
      <c r="P131" s="146" t="str">
        <f t="shared" si="21"/>
        <v>ajournee</v>
      </c>
      <c r="Q131" s="146" t="str">
        <f t="shared" si="22"/>
        <v>juin</v>
      </c>
      <c r="R131" s="146">
        <f t="shared" si="23"/>
        <v>0</v>
      </c>
      <c r="S131" s="146">
        <f t="shared" si="24"/>
        <v>0</v>
      </c>
      <c r="T131" s="146">
        <f t="shared" si="25"/>
        <v>1</v>
      </c>
      <c r="U131" s="146">
        <f t="shared" si="26"/>
        <v>0</v>
      </c>
      <c r="V131" s="146">
        <f t="shared" si="27"/>
        <v>0</v>
      </c>
      <c r="W131" s="146">
        <f t="shared" si="28"/>
        <v>0</v>
      </c>
      <c r="X131" s="146">
        <f t="shared" si="29"/>
        <v>0</v>
      </c>
      <c r="Y131" s="146">
        <f t="shared" si="30"/>
        <v>0</v>
      </c>
      <c r="Z131" s="146">
        <f t="shared" si="31"/>
        <v>0</v>
      </c>
      <c r="AA131" s="17">
        <f t="shared" si="32"/>
        <v>1</v>
      </c>
      <c r="AB131" s="91" t="str">
        <f>'REPRODUCTION 3'!M131</f>
        <v>Juin</v>
      </c>
      <c r="AC131" s="91" t="str">
        <f>'RUMINANTS 3'!M131</f>
        <v>Juin</v>
      </c>
      <c r="AD131" s="91" t="str">
        <f>'TOXICOLOGIE 2'!L131</f>
        <v>Juin</v>
      </c>
      <c r="AE131" s="91" t="str">
        <f>'INFECTIEUX 3'!M131</f>
        <v>Juin</v>
      </c>
      <c r="AF131" s="91" t="str">
        <f>'AVIARE 3'!M131</f>
        <v>Juin</v>
      </c>
      <c r="AG131" s="91" t="str">
        <f>'EQUINE 3'!M131</f>
        <v>Juin</v>
      </c>
      <c r="AH131" s="91" t="str">
        <f>'CHIRURGIE 3'!M131</f>
        <v>Juin</v>
      </c>
      <c r="AI131" s="91" t="str">
        <f>'LEGISLATION 2'!L131</f>
        <v>Juin</v>
      </c>
      <c r="AJ131" s="91" t="str">
        <f>'HIDAOA 3'!M131</f>
        <v>Juin</v>
      </c>
      <c r="AK131" s="91" t="str">
        <f>'CLINIQUE 3'!T131</f>
        <v>Juin</v>
      </c>
    </row>
    <row r="132" spans="1:37">
      <c r="A132" s="146">
        <v>125</v>
      </c>
      <c r="B132" s="113" t="s">
        <v>1050</v>
      </c>
      <c r="C132" s="113" t="s">
        <v>2565</v>
      </c>
      <c r="D132" s="163">
        <f>'REPRODUCTION 3'!G132</f>
        <v>1.5</v>
      </c>
      <c r="E132" s="163">
        <f>'RUMINANTS 3'!G132</f>
        <v>8.25</v>
      </c>
      <c r="F132" s="163">
        <f>'TOXICOLOGIE 2'!F132</f>
        <v>0</v>
      </c>
      <c r="G132" s="163">
        <f>'INFECTIEUX 3'!G132</f>
        <v>2.25</v>
      </c>
      <c r="H132" s="163">
        <f>'AVIARE 3'!G132</f>
        <v>12</v>
      </c>
      <c r="I132" s="163">
        <f>'EQUINE 3'!G132</f>
        <v>10.5</v>
      </c>
      <c r="J132" s="163">
        <f>'CHIRURGIE 3'!G132</f>
        <v>9</v>
      </c>
      <c r="K132" s="163">
        <f>'LEGISLATION 2'!F132</f>
        <v>18</v>
      </c>
      <c r="L132" s="163">
        <f>'HIDAOA 3'!G132</f>
        <v>15</v>
      </c>
      <c r="M132" s="163">
        <f>'CLINIQUE 3'!N132</f>
        <v>0</v>
      </c>
      <c r="N132" s="148">
        <f t="shared" si="19"/>
        <v>76.5</v>
      </c>
      <c r="O132" s="148">
        <f t="shared" si="20"/>
        <v>2.7321428571428572</v>
      </c>
      <c r="P132" s="146" t="str">
        <f t="shared" si="21"/>
        <v>ajournee</v>
      </c>
      <c r="Q132" s="146" t="str">
        <f t="shared" si="22"/>
        <v>juin</v>
      </c>
      <c r="R132" s="146">
        <f t="shared" si="23"/>
        <v>1</v>
      </c>
      <c r="S132" s="146">
        <f t="shared" si="24"/>
        <v>1</v>
      </c>
      <c r="T132" s="146">
        <f t="shared" si="25"/>
        <v>1</v>
      </c>
      <c r="U132" s="146">
        <f t="shared" si="26"/>
        <v>1</v>
      </c>
      <c r="V132" s="146">
        <f t="shared" si="27"/>
        <v>1</v>
      </c>
      <c r="W132" s="146">
        <f t="shared" si="28"/>
        <v>1</v>
      </c>
      <c r="X132" s="146">
        <f t="shared" si="29"/>
        <v>1</v>
      </c>
      <c r="Y132" s="146">
        <f t="shared" si="30"/>
        <v>0</v>
      </c>
      <c r="Z132" s="146">
        <f t="shared" si="31"/>
        <v>0</v>
      </c>
      <c r="AA132" s="17">
        <f t="shared" si="32"/>
        <v>1</v>
      </c>
      <c r="AB132" s="91" t="str">
        <f>'REPRODUCTION 3'!M132</f>
        <v>Juin</v>
      </c>
      <c r="AC132" s="91" t="str">
        <f>'RUMINANTS 3'!M132</f>
        <v>Juin</v>
      </c>
      <c r="AD132" s="91" t="str">
        <f>'TOXICOLOGIE 2'!L132</f>
        <v>Juin</v>
      </c>
      <c r="AE132" s="91" t="str">
        <f>'INFECTIEUX 3'!M132</f>
        <v>Juin</v>
      </c>
      <c r="AF132" s="91" t="str">
        <f>'AVIARE 3'!M132</f>
        <v>Juin</v>
      </c>
      <c r="AG132" s="91" t="str">
        <f>'EQUINE 3'!M132</f>
        <v>Juin</v>
      </c>
      <c r="AH132" s="91" t="str">
        <f>'CHIRURGIE 3'!M132</f>
        <v>Juin</v>
      </c>
      <c r="AI132" s="91" t="str">
        <f>'LEGISLATION 2'!L132</f>
        <v>Juin</v>
      </c>
      <c r="AJ132" s="91" t="str">
        <f>'HIDAOA 3'!M132</f>
        <v>Juin</v>
      </c>
      <c r="AK132" s="91" t="str">
        <f>'CLINIQUE 3'!T132</f>
        <v>Juin</v>
      </c>
    </row>
    <row r="133" spans="1:37">
      <c r="A133" s="146">
        <v>126</v>
      </c>
      <c r="B133" s="113" t="s">
        <v>2566</v>
      </c>
      <c r="C133" s="113" t="s">
        <v>2567</v>
      </c>
      <c r="D133" s="163">
        <f>'REPRODUCTION 3'!G133</f>
        <v>12</v>
      </c>
      <c r="E133" s="163">
        <f>'RUMINANTS 3'!G133</f>
        <v>15</v>
      </c>
      <c r="F133" s="163">
        <f>'TOXICOLOGIE 2'!F133</f>
        <v>0</v>
      </c>
      <c r="G133" s="163">
        <f>'INFECTIEUX 3'!G133</f>
        <v>1.5</v>
      </c>
      <c r="H133" s="163">
        <f>'AVIARE 3'!G133</f>
        <v>13.5</v>
      </c>
      <c r="I133" s="163">
        <f>'EQUINE 3'!G133</f>
        <v>10.125</v>
      </c>
      <c r="J133" s="163">
        <f>'CHIRURGIE 3'!G133</f>
        <v>18</v>
      </c>
      <c r="K133" s="163">
        <f>'LEGISLATION 2'!F133</f>
        <v>16</v>
      </c>
      <c r="L133" s="163">
        <f>'HIDAOA 3'!G133</f>
        <v>15.75</v>
      </c>
      <c r="M133" s="163">
        <f>'CLINIQUE 3'!N133</f>
        <v>0</v>
      </c>
      <c r="N133" s="148">
        <f t="shared" si="19"/>
        <v>101.875</v>
      </c>
      <c r="O133" s="148">
        <f t="shared" si="20"/>
        <v>3.6383928571428572</v>
      </c>
      <c r="P133" s="146" t="str">
        <f t="shared" si="21"/>
        <v>ajournee</v>
      </c>
      <c r="Q133" s="146" t="str">
        <f t="shared" si="22"/>
        <v>juin</v>
      </c>
      <c r="R133" s="146">
        <f t="shared" si="23"/>
        <v>1</v>
      </c>
      <c r="S133" s="146">
        <f t="shared" si="24"/>
        <v>0</v>
      </c>
      <c r="T133" s="146">
        <f t="shared" si="25"/>
        <v>1</v>
      </c>
      <c r="U133" s="146">
        <f t="shared" si="26"/>
        <v>1</v>
      </c>
      <c r="V133" s="146">
        <f t="shared" si="27"/>
        <v>1</v>
      </c>
      <c r="W133" s="146">
        <f t="shared" si="28"/>
        <v>1</v>
      </c>
      <c r="X133" s="146">
        <f t="shared" si="29"/>
        <v>0</v>
      </c>
      <c r="Y133" s="146">
        <f t="shared" si="30"/>
        <v>0</v>
      </c>
      <c r="Z133" s="146">
        <f t="shared" si="31"/>
        <v>0</v>
      </c>
      <c r="AA133" s="17">
        <f t="shared" si="32"/>
        <v>1</v>
      </c>
      <c r="AB133" s="91" t="str">
        <f>'REPRODUCTION 3'!M133</f>
        <v>Juin</v>
      </c>
      <c r="AC133" s="91" t="str">
        <f>'RUMINANTS 3'!M133</f>
        <v>Juin</v>
      </c>
      <c r="AD133" s="91" t="str">
        <f>'TOXICOLOGIE 2'!L133</f>
        <v>Juin</v>
      </c>
      <c r="AE133" s="91" t="str">
        <f>'INFECTIEUX 3'!M133</f>
        <v>Juin</v>
      </c>
      <c r="AF133" s="91" t="str">
        <f>'AVIARE 3'!M133</f>
        <v>Juin</v>
      </c>
      <c r="AG133" s="91" t="str">
        <f>'EQUINE 3'!M133</f>
        <v>Juin</v>
      </c>
      <c r="AH133" s="91" t="str">
        <f>'CHIRURGIE 3'!M133</f>
        <v>Juin</v>
      </c>
      <c r="AI133" s="91" t="str">
        <f>'LEGISLATION 2'!L133</f>
        <v>Juin</v>
      </c>
      <c r="AJ133" s="91" t="str">
        <f>'HIDAOA 3'!M133</f>
        <v>Juin</v>
      </c>
      <c r="AK133" s="91" t="str">
        <f>'CLINIQUE 3'!T133</f>
        <v>Juin</v>
      </c>
    </row>
    <row r="134" spans="1:37">
      <c r="A134" s="146">
        <v>127</v>
      </c>
      <c r="B134" s="113" t="s">
        <v>196</v>
      </c>
      <c r="C134" s="113" t="s">
        <v>2568</v>
      </c>
      <c r="D134" s="163">
        <f>'REPRODUCTION 3'!G134</f>
        <v>17.25</v>
      </c>
      <c r="E134" s="163">
        <f>'RUMINANTS 3'!G134</f>
        <v>7.5</v>
      </c>
      <c r="F134" s="163">
        <f>'TOXICOLOGIE 2'!F134</f>
        <v>0</v>
      </c>
      <c r="G134" s="163">
        <f>'INFECTIEUX 3'!G134</f>
        <v>12.75</v>
      </c>
      <c r="H134" s="163">
        <f>'AVIARE 3'!G134</f>
        <v>12</v>
      </c>
      <c r="I134" s="163">
        <f>'EQUINE 3'!G134</f>
        <v>10.5</v>
      </c>
      <c r="J134" s="163">
        <f>'CHIRURGIE 3'!G134</f>
        <v>16.5</v>
      </c>
      <c r="K134" s="163">
        <f>'LEGISLATION 2'!F134</f>
        <v>26</v>
      </c>
      <c r="L134" s="163">
        <f>'HIDAOA 3'!G134</f>
        <v>15.75</v>
      </c>
      <c r="M134" s="163">
        <f>'CLINIQUE 3'!N134</f>
        <v>0</v>
      </c>
      <c r="N134" s="148">
        <f t="shared" si="19"/>
        <v>118.25</v>
      </c>
      <c r="O134" s="148">
        <f t="shared" si="20"/>
        <v>4.2232142857142856</v>
      </c>
      <c r="P134" s="146" t="str">
        <f t="shared" si="21"/>
        <v>ajournee</v>
      </c>
      <c r="Q134" s="146" t="str">
        <f t="shared" si="22"/>
        <v>juin</v>
      </c>
      <c r="R134" s="146">
        <f t="shared" si="23"/>
        <v>0</v>
      </c>
      <c r="S134" s="146">
        <f t="shared" si="24"/>
        <v>1</v>
      </c>
      <c r="T134" s="146">
        <f t="shared" si="25"/>
        <v>1</v>
      </c>
      <c r="U134" s="146">
        <f t="shared" si="26"/>
        <v>1</v>
      </c>
      <c r="V134" s="146">
        <f t="shared" si="27"/>
        <v>1</v>
      </c>
      <c r="W134" s="146">
        <f t="shared" si="28"/>
        <v>1</v>
      </c>
      <c r="X134" s="146">
        <f t="shared" si="29"/>
        <v>0</v>
      </c>
      <c r="Y134" s="146">
        <f t="shared" si="30"/>
        <v>0</v>
      </c>
      <c r="Z134" s="146">
        <f t="shared" si="31"/>
        <v>0</v>
      </c>
      <c r="AA134" s="17">
        <f t="shared" si="32"/>
        <v>1</v>
      </c>
      <c r="AB134" s="91" t="str">
        <f>'REPRODUCTION 3'!M134</f>
        <v>Juin</v>
      </c>
      <c r="AC134" s="91" t="str">
        <f>'RUMINANTS 3'!M134</f>
        <v>Juin</v>
      </c>
      <c r="AD134" s="91" t="str">
        <f>'TOXICOLOGIE 2'!L134</f>
        <v>Juin</v>
      </c>
      <c r="AE134" s="91" t="str">
        <f>'INFECTIEUX 3'!M134</f>
        <v>Juin</v>
      </c>
      <c r="AF134" s="91" t="str">
        <f>'AVIARE 3'!M134</f>
        <v>Juin</v>
      </c>
      <c r="AG134" s="91" t="str">
        <f>'EQUINE 3'!M134</f>
        <v>Juin</v>
      </c>
      <c r="AH134" s="91" t="str">
        <f>'CHIRURGIE 3'!M134</f>
        <v>Juin</v>
      </c>
      <c r="AI134" s="91" t="str">
        <f>'LEGISLATION 2'!L134</f>
        <v>Juin</v>
      </c>
      <c r="AJ134" s="91" t="str">
        <f>'HIDAOA 3'!M134</f>
        <v>Juin</v>
      </c>
      <c r="AK134" s="91" t="str">
        <f>'CLINIQUE 3'!T134</f>
        <v>Juin</v>
      </c>
    </row>
    <row r="135" spans="1:37">
      <c r="A135" s="146">
        <v>128</v>
      </c>
      <c r="B135" s="113" t="s">
        <v>2569</v>
      </c>
      <c r="C135" s="113" t="s">
        <v>2473</v>
      </c>
      <c r="D135" s="163">
        <f>'REPRODUCTION 3'!G135</f>
        <v>2.25</v>
      </c>
      <c r="E135" s="163">
        <f>'RUMINANTS 3'!G135</f>
        <v>8.25</v>
      </c>
      <c r="F135" s="163">
        <f>'TOXICOLOGIE 2'!F135</f>
        <v>0</v>
      </c>
      <c r="G135" s="163">
        <f>'INFECTIEUX 3'!G135</f>
        <v>1.875</v>
      </c>
      <c r="H135" s="163">
        <f>'AVIARE 3'!G135</f>
        <v>18.75</v>
      </c>
      <c r="I135" s="163">
        <f>'EQUINE 3'!G135</f>
        <v>6</v>
      </c>
      <c r="J135" s="163">
        <f>'CHIRURGIE 3'!G135</f>
        <v>7.5</v>
      </c>
      <c r="K135" s="163">
        <f>'LEGISLATION 2'!F135</f>
        <v>10</v>
      </c>
      <c r="L135" s="163">
        <f>'HIDAOA 3'!G135</f>
        <v>14.25</v>
      </c>
      <c r="M135" s="163">
        <f>'CLINIQUE 3'!N135</f>
        <v>0</v>
      </c>
      <c r="N135" s="148">
        <f t="shared" si="19"/>
        <v>68.875</v>
      </c>
      <c r="O135" s="148">
        <f t="shared" si="20"/>
        <v>2.4598214285714284</v>
      </c>
      <c r="P135" s="146" t="str">
        <f t="shared" si="21"/>
        <v>ajournee</v>
      </c>
      <c r="Q135" s="146" t="str">
        <f t="shared" si="22"/>
        <v>juin</v>
      </c>
      <c r="R135" s="146">
        <f t="shared" si="23"/>
        <v>1</v>
      </c>
      <c r="S135" s="146">
        <f t="shared" si="24"/>
        <v>1</v>
      </c>
      <c r="T135" s="146">
        <f t="shared" si="25"/>
        <v>1</v>
      </c>
      <c r="U135" s="146">
        <f t="shared" si="26"/>
        <v>1</v>
      </c>
      <c r="V135" s="146">
        <f t="shared" si="27"/>
        <v>0</v>
      </c>
      <c r="W135" s="146">
        <f t="shared" si="28"/>
        <v>1</v>
      </c>
      <c r="X135" s="146">
        <f t="shared" si="29"/>
        <v>1</v>
      </c>
      <c r="Y135" s="146">
        <f t="shared" si="30"/>
        <v>0</v>
      </c>
      <c r="Z135" s="146">
        <f t="shared" si="31"/>
        <v>1</v>
      </c>
      <c r="AA135" s="17">
        <f t="shared" si="32"/>
        <v>1</v>
      </c>
      <c r="AB135" s="91" t="str">
        <f>'REPRODUCTION 3'!M135</f>
        <v>Juin</v>
      </c>
      <c r="AC135" s="91" t="str">
        <f>'RUMINANTS 3'!M135</f>
        <v>Juin</v>
      </c>
      <c r="AD135" s="91" t="str">
        <f>'TOXICOLOGIE 2'!L135</f>
        <v>Juin</v>
      </c>
      <c r="AE135" s="91" t="str">
        <f>'INFECTIEUX 3'!M135</f>
        <v>Juin</v>
      </c>
      <c r="AF135" s="91" t="str">
        <f>'AVIARE 3'!M135</f>
        <v>Juin</v>
      </c>
      <c r="AG135" s="91" t="str">
        <f>'EQUINE 3'!M135</f>
        <v>Juin</v>
      </c>
      <c r="AH135" s="91" t="str">
        <f>'CHIRURGIE 3'!M135</f>
        <v>Juin</v>
      </c>
      <c r="AI135" s="91" t="str">
        <f>'LEGISLATION 2'!L135</f>
        <v>Juin</v>
      </c>
      <c r="AJ135" s="91" t="str">
        <f>'HIDAOA 3'!M135</f>
        <v>Juin</v>
      </c>
      <c r="AK135" s="91" t="str">
        <f>'CLINIQUE 3'!T135</f>
        <v>Juin</v>
      </c>
    </row>
    <row r="136" spans="1:37">
      <c r="A136" s="146">
        <v>129</v>
      </c>
      <c r="B136" s="113" t="s">
        <v>200</v>
      </c>
      <c r="C136" s="113" t="s">
        <v>2570</v>
      </c>
      <c r="D136" s="163">
        <f>'REPRODUCTION 3'!G136</f>
        <v>15.75</v>
      </c>
      <c r="E136" s="163">
        <f>'RUMINANTS 3'!G136</f>
        <v>7.5</v>
      </c>
      <c r="F136" s="163">
        <f>'TOXICOLOGIE 2'!F136</f>
        <v>0</v>
      </c>
      <c r="G136" s="163">
        <f>'INFECTIEUX 3'!G136</f>
        <v>3.375</v>
      </c>
      <c r="H136" s="163">
        <f>'AVIARE 3'!G136</f>
        <v>17.25</v>
      </c>
      <c r="I136" s="163">
        <f>'EQUINE 3'!G136</f>
        <v>3</v>
      </c>
      <c r="J136" s="163">
        <f>'CHIRURGIE 3'!G136</f>
        <v>13.5</v>
      </c>
      <c r="K136" s="163">
        <f>'LEGISLATION 2'!F136</f>
        <v>16</v>
      </c>
      <c r="L136" s="163">
        <f>'HIDAOA 3'!G136</f>
        <v>16.5</v>
      </c>
      <c r="M136" s="163">
        <f>'CLINIQUE 3'!N136</f>
        <v>0</v>
      </c>
      <c r="N136" s="148">
        <f t="shared" si="19"/>
        <v>92.875</v>
      </c>
      <c r="O136" s="148">
        <f t="shared" si="20"/>
        <v>3.3169642857142856</v>
      </c>
      <c r="P136" s="146" t="str">
        <f t="shared" si="21"/>
        <v>ajournee</v>
      </c>
      <c r="Q136" s="146" t="str">
        <f t="shared" si="22"/>
        <v>juin</v>
      </c>
      <c r="R136" s="146">
        <f t="shared" si="23"/>
        <v>0</v>
      </c>
      <c r="S136" s="146">
        <f t="shared" si="24"/>
        <v>1</v>
      </c>
      <c r="T136" s="146">
        <f t="shared" si="25"/>
        <v>1</v>
      </c>
      <c r="U136" s="146">
        <f t="shared" si="26"/>
        <v>1</v>
      </c>
      <c r="V136" s="146">
        <f t="shared" si="27"/>
        <v>0</v>
      </c>
      <c r="W136" s="146">
        <f t="shared" si="28"/>
        <v>1</v>
      </c>
      <c r="X136" s="146">
        <f t="shared" si="29"/>
        <v>1</v>
      </c>
      <c r="Y136" s="146">
        <f t="shared" si="30"/>
        <v>0</v>
      </c>
      <c r="Z136" s="146">
        <f t="shared" si="31"/>
        <v>0</v>
      </c>
      <c r="AA136" s="17">
        <f t="shared" si="32"/>
        <v>1</v>
      </c>
      <c r="AB136" s="91" t="str">
        <f>'REPRODUCTION 3'!M136</f>
        <v>Juin</v>
      </c>
      <c r="AC136" s="91" t="str">
        <f>'RUMINANTS 3'!M136</f>
        <v>Juin</v>
      </c>
      <c r="AD136" s="91" t="str">
        <f>'TOXICOLOGIE 2'!L136</f>
        <v>Juin</v>
      </c>
      <c r="AE136" s="91" t="str">
        <f>'INFECTIEUX 3'!M136</f>
        <v>Juin</v>
      </c>
      <c r="AF136" s="91" t="str">
        <f>'AVIARE 3'!M136</f>
        <v>Juin</v>
      </c>
      <c r="AG136" s="91" t="str">
        <f>'EQUINE 3'!M136</f>
        <v>Juin</v>
      </c>
      <c r="AH136" s="91" t="str">
        <f>'CHIRURGIE 3'!M136</f>
        <v>Juin</v>
      </c>
      <c r="AI136" s="91" t="str">
        <f>'LEGISLATION 2'!L136</f>
        <v>Juin</v>
      </c>
      <c r="AJ136" s="91" t="str">
        <f>'HIDAOA 3'!M136</f>
        <v>Juin</v>
      </c>
      <c r="AK136" s="91" t="str">
        <f>'CLINIQUE 3'!T136</f>
        <v>Juin</v>
      </c>
    </row>
    <row r="137" spans="1:37">
      <c r="A137" s="146">
        <v>130</v>
      </c>
      <c r="B137" s="113" t="s">
        <v>1068</v>
      </c>
      <c r="C137" s="113" t="s">
        <v>2571</v>
      </c>
      <c r="D137" s="163">
        <f>'REPRODUCTION 3'!G137</f>
        <v>19.5</v>
      </c>
      <c r="E137" s="163">
        <f>'RUMINANTS 3'!G137</f>
        <v>10.5</v>
      </c>
      <c r="F137" s="163">
        <f>'TOXICOLOGIE 2'!F137</f>
        <v>0</v>
      </c>
      <c r="G137" s="163">
        <f>'INFECTIEUX 3'!G137</f>
        <v>9</v>
      </c>
      <c r="H137" s="163">
        <f>'AVIARE 3'!G137</f>
        <v>13.5</v>
      </c>
      <c r="I137" s="163">
        <f>'EQUINE 3'!G137</f>
        <v>13.125</v>
      </c>
      <c r="J137" s="163">
        <f>'CHIRURGIE 3'!G137</f>
        <v>22.5</v>
      </c>
      <c r="K137" s="163">
        <f>'LEGISLATION 2'!F137</f>
        <v>30</v>
      </c>
      <c r="L137" s="163">
        <f>'HIDAOA 3'!G137</f>
        <v>12.75</v>
      </c>
      <c r="M137" s="163">
        <f>'CLINIQUE 3'!N137</f>
        <v>0</v>
      </c>
      <c r="N137" s="148">
        <f t="shared" ref="N137:N200" si="33">SUM(D137:M137)</f>
        <v>130.875</v>
      </c>
      <c r="O137" s="148">
        <f t="shared" ref="O137:O200" si="34">N137/28</f>
        <v>4.6741071428571432</v>
      </c>
      <c r="P137" s="146" t="str">
        <f t="shared" ref="P137:P200" si="35">IF(OR(D137="exclus",E137="exclus",F137="exclus",G137="exclus",H137="exclus",I137="exclus",J137="exclus",K137="exclus",L137="exclus",M137="exclus"),"exclus",IF(AND(SUM(R137:AA137)=0,ROUND(O137,3)&gt;=10),"admis","ajournee"))</f>
        <v>ajournee</v>
      </c>
      <c r="Q137" s="146" t="str">
        <f t="shared" ref="Q137:Q200" si="36">IF(COUNTIF(AB137:AK137,"=Rattrapage")&gt;0,"Rattrapage",IF(COUNTIF(AB137:AK137,"=Synthèse")&gt;0,"Synthèse","juin"))</f>
        <v>juin</v>
      </c>
      <c r="R137" s="146">
        <f t="shared" ref="R137:R200" si="37">IF(D137&lt;15,1,0)</f>
        <v>0</v>
      </c>
      <c r="S137" s="146">
        <f t="shared" ref="S137:S200" si="38">IF(E137&lt;15,1,0)</f>
        <v>1</v>
      </c>
      <c r="T137" s="146">
        <f t="shared" ref="T137:T200" si="39">IF(F137&lt;10,1,0)</f>
        <v>1</v>
      </c>
      <c r="U137" s="146">
        <f t="shared" ref="U137:U200" si="40">IF(G137&lt;15,1,0)</f>
        <v>1</v>
      </c>
      <c r="V137" s="146">
        <f t="shared" ref="V137:V200" si="41">IF(H137&lt;15,1,0)</f>
        <v>1</v>
      </c>
      <c r="W137" s="146">
        <f t="shared" ref="W137:W200" si="42">IF(I137&lt;15,1,0)</f>
        <v>1</v>
      </c>
      <c r="X137" s="146">
        <f t="shared" ref="X137:X200" si="43">IF(J137&lt;15,1,0)</f>
        <v>0</v>
      </c>
      <c r="Y137" s="146">
        <f t="shared" ref="Y137:Y200" si="44">IF(K137&lt;10,1,0)</f>
        <v>0</v>
      </c>
      <c r="Z137" s="146">
        <f t="shared" ref="Z137:Z200" si="45">IF(L137&lt;15,1,0)</f>
        <v>1</v>
      </c>
      <c r="AA137" s="17">
        <f t="shared" ref="AA137:AA200" si="46">IF(M137&lt;15,1,0)</f>
        <v>1</v>
      </c>
      <c r="AB137" s="91" t="str">
        <f>'REPRODUCTION 3'!M137</f>
        <v>Juin</v>
      </c>
      <c r="AC137" s="91" t="str">
        <f>'RUMINANTS 3'!M137</f>
        <v>Juin</v>
      </c>
      <c r="AD137" s="91" t="str">
        <f>'TOXICOLOGIE 2'!L137</f>
        <v>Juin</v>
      </c>
      <c r="AE137" s="91" t="str">
        <f>'INFECTIEUX 3'!M137</f>
        <v>Juin</v>
      </c>
      <c r="AF137" s="91" t="str">
        <f>'AVIARE 3'!M137</f>
        <v>Juin</v>
      </c>
      <c r="AG137" s="91" t="str">
        <f>'EQUINE 3'!M137</f>
        <v>Juin</v>
      </c>
      <c r="AH137" s="91" t="str">
        <f>'CHIRURGIE 3'!M137</f>
        <v>Juin</v>
      </c>
      <c r="AI137" s="91" t="str">
        <f>'LEGISLATION 2'!L137</f>
        <v>Juin</v>
      </c>
      <c r="AJ137" s="91" t="str">
        <f>'HIDAOA 3'!M137</f>
        <v>Juin</v>
      </c>
      <c r="AK137" s="91" t="str">
        <f>'CLINIQUE 3'!T137</f>
        <v>Juin</v>
      </c>
    </row>
    <row r="138" spans="1:37">
      <c r="A138" s="146">
        <v>131</v>
      </c>
      <c r="B138" s="113" t="s">
        <v>1072</v>
      </c>
      <c r="C138" s="113" t="s">
        <v>2572</v>
      </c>
      <c r="D138" s="163">
        <f>'REPRODUCTION 3'!G138</f>
        <v>6.75</v>
      </c>
      <c r="E138" s="163">
        <f>'RUMINANTS 3'!G138</f>
        <v>10.5</v>
      </c>
      <c r="F138" s="163">
        <f>'TOXICOLOGIE 2'!F138</f>
        <v>0</v>
      </c>
      <c r="G138" s="163">
        <f>'INFECTIEUX 3'!G138</f>
        <v>4.5</v>
      </c>
      <c r="H138" s="163">
        <f>'AVIARE 3'!G138</f>
        <v>18.75</v>
      </c>
      <c r="I138" s="163">
        <f>'EQUINE 3'!G138</f>
        <v>9.75</v>
      </c>
      <c r="J138" s="163">
        <f>'CHIRURGIE 3'!G138</f>
        <v>13.5</v>
      </c>
      <c r="K138" s="163">
        <f>'LEGISLATION 2'!F138</f>
        <v>12</v>
      </c>
      <c r="L138" s="163">
        <f>'HIDAOA 3'!G138</f>
        <v>9.75</v>
      </c>
      <c r="M138" s="163">
        <f>'CLINIQUE 3'!N138</f>
        <v>0</v>
      </c>
      <c r="N138" s="148">
        <f t="shared" si="33"/>
        <v>85.5</v>
      </c>
      <c r="O138" s="148">
        <f t="shared" si="34"/>
        <v>3.0535714285714284</v>
      </c>
      <c r="P138" s="146" t="str">
        <f t="shared" si="35"/>
        <v>ajournee</v>
      </c>
      <c r="Q138" s="146" t="str">
        <f t="shared" si="36"/>
        <v>juin</v>
      </c>
      <c r="R138" s="146">
        <f t="shared" si="37"/>
        <v>1</v>
      </c>
      <c r="S138" s="146">
        <f t="shared" si="38"/>
        <v>1</v>
      </c>
      <c r="T138" s="146">
        <f t="shared" si="39"/>
        <v>1</v>
      </c>
      <c r="U138" s="146">
        <f t="shared" si="40"/>
        <v>1</v>
      </c>
      <c r="V138" s="146">
        <f t="shared" si="41"/>
        <v>0</v>
      </c>
      <c r="W138" s="146">
        <f t="shared" si="42"/>
        <v>1</v>
      </c>
      <c r="X138" s="146">
        <f t="shared" si="43"/>
        <v>1</v>
      </c>
      <c r="Y138" s="146">
        <f t="shared" si="44"/>
        <v>0</v>
      </c>
      <c r="Z138" s="146">
        <f t="shared" si="45"/>
        <v>1</v>
      </c>
      <c r="AA138" s="17">
        <f t="shared" si="46"/>
        <v>1</v>
      </c>
      <c r="AB138" s="91" t="str">
        <f>'REPRODUCTION 3'!M138</f>
        <v>Juin</v>
      </c>
      <c r="AC138" s="91" t="str">
        <f>'RUMINANTS 3'!M138</f>
        <v>Juin</v>
      </c>
      <c r="AD138" s="91" t="str">
        <f>'TOXICOLOGIE 2'!L138</f>
        <v>Juin</v>
      </c>
      <c r="AE138" s="91" t="str">
        <f>'INFECTIEUX 3'!M138</f>
        <v>Juin</v>
      </c>
      <c r="AF138" s="91" t="str">
        <f>'AVIARE 3'!M138</f>
        <v>Juin</v>
      </c>
      <c r="AG138" s="91" t="str">
        <f>'EQUINE 3'!M138</f>
        <v>Juin</v>
      </c>
      <c r="AH138" s="91" t="str">
        <f>'CHIRURGIE 3'!M138</f>
        <v>Juin</v>
      </c>
      <c r="AI138" s="91" t="str">
        <f>'LEGISLATION 2'!L138</f>
        <v>Juin</v>
      </c>
      <c r="AJ138" s="91" t="str">
        <f>'HIDAOA 3'!M138</f>
        <v>Juin</v>
      </c>
      <c r="AK138" s="91" t="str">
        <f>'CLINIQUE 3'!T138</f>
        <v>Juin</v>
      </c>
    </row>
    <row r="139" spans="1:37">
      <c r="A139" s="146">
        <v>132</v>
      </c>
      <c r="B139" s="113" t="s">
        <v>2573</v>
      </c>
      <c r="C139" s="113" t="s">
        <v>2502</v>
      </c>
      <c r="D139" s="163">
        <f>'REPRODUCTION 3'!G139</f>
        <v>12</v>
      </c>
      <c r="E139" s="163">
        <f>'RUMINANTS 3'!G139</f>
        <v>9</v>
      </c>
      <c r="F139" s="163">
        <f>'TOXICOLOGIE 2'!F139</f>
        <v>0</v>
      </c>
      <c r="G139" s="163">
        <f>'INFECTIEUX 3'!G139</f>
        <v>4.5</v>
      </c>
      <c r="H139" s="163">
        <f>'AVIARE 3'!G139</f>
        <v>16.5</v>
      </c>
      <c r="I139" s="163">
        <f>'EQUINE 3'!G139</f>
        <v>7.5</v>
      </c>
      <c r="J139" s="163">
        <f>'CHIRURGIE 3'!G139</f>
        <v>21</v>
      </c>
      <c r="K139" s="163">
        <f>'LEGISLATION 2'!F139</f>
        <v>16</v>
      </c>
      <c r="L139" s="163">
        <f>'HIDAOA 3'!G139</f>
        <v>9.75</v>
      </c>
      <c r="M139" s="163">
        <f>'CLINIQUE 3'!N139</f>
        <v>0</v>
      </c>
      <c r="N139" s="148">
        <f t="shared" si="33"/>
        <v>96.25</v>
      </c>
      <c r="O139" s="148">
        <f t="shared" si="34"/>
        <v>3.4375</v>
      </c>
      <c r="P139" s="146" t="str">
        <f t="shared" si="35"/>
        <v>ajournee</v>
      </c>
      <c r="Q139" s="146" t="str">
        <f t="shared" si="36"/>
        <v>juin</v>
      </c>
      <c r="R139" s="146">
        <f t="shared" si="37"/>
        <v>1</v>
      </c>
      <c r="S139" s="146">
        <f t="shared" si="38"/>
        <v>1</v>
      </c>
      <c r="T139" s="146">
        <f t="shared" si="39"/>
        <v>1</v>
      </c>
      <c r="U139" s="146">
        <f t="shared" si="40"/>
        <v>1</v>
      </c>
      <c r="V139" s="146">
        <f t="shared" si="41"/>
        <v>0</v>
      </c>
      <c r="W139" s="146">
        <f t="shared" si="42"/>
        <v>1</v>
      </c>
      <c r="X139" s="146">
        <f t="shared" si="43"/>
        <v>0</v>
      </c>
      <c r="Y139" s="146">
        <f t="shared" si="44"/>
        <v>0</v>
      </c>
      <c r="Z139" s="146">
        <f t="shared" si="45"/>
        <v>1</v>
      </c>
      <c r="AA139" s="17">
        <f t="shared" si="46"/>
        <v>1</v>
      </c>
      <c r="AB139" s="91" t="str">
        <f>'REPRODUCTION 3'!M139</f>
        <v>Juin</v>
      </c>
      <c r="AC139" s="91" t="str">
        <f>'RUMINANTS 3'!M139</f>
        <v>Juin</v>
      </c>
      <c r="AD139" s="91" t="str">
        <f>'TOXICOLOGIE 2'!L139</f>
        <v>Juin</v>
      </c>
      <c r="AE139" s="91" t="str">
        <f>'INFECTIEUX 3'!M139</f>
        <v>Juin</v>
      </c>
      <c r="AF139" s="91" t="str">
        <f>'AVIARE 3'!M139</f>
        <v>Juin</v>
      </c>
      <c r="AG139" s="91" t="str">
        <f>'EQUINE 3'!M139</f>
        <v>Juin</v>
      </c>
      <c r="AH139" s="91" t="str">
        <f>'CHIRURGIE 3'!M139</f>
        <v>Juin</v>
      </c>
      <c r="AI139" s="91" t="str">
        <f>'LEGISLATION 2'!L139</f>
        <v>Juin</v>
      </c>
      <c r="AJ139" s="91" t="str">
        <f>'HIDAOA 3'!M139</f>
        <v>Juin</v>
      </c>
      <c r="AK139" s="91" t="str">
        <f>'CLINIQUE 3'!T139</f>
        <v>Juin</v>
      </c>
    </row>
    <row r="140" spans="1:37">
      <c r="A140" s="146">
        <v>133</v>
      </c>
      <c r="B140" s="113" t="s">
        <v>2574</v>
      </c>
      <c r="C140" s="113" t="s">
        <v>2575</v>
      </c>
      <c r="D140" s="163">
        <f>'REPRODUCTION 3'!G140</f>
        <v>11.25</v>
      </c>
      <c r="E140" s="163">
        <f>'RUMINANTS 3'!G140</f>
        <v>12</v>
      </c>
      <c r="F140" s="163">
        <f>'TOXICOLOGIE 2'!F140</f>
        <v>0</v>
      </c>
      <c r="G140" s="163">
        <f>'INFECTIEUX 3'!G140</f>
        <v>3</v>
      </c>
      <c r="H140" s="163">
        <f>'AVIARE 3'!G140</f>
        <v>13.125</v>
      </c>
      <c r="I140" s="163">
        <f>'EQUINE 3'!G140</f>
        <v>13.5</v>
      </c>
      <c r="J140" s="163">
        <f>'CHIRURGIE 3'!G140</f>
        <v>16.5</v>
      </c>
      <c r="K140" s="163">
        <f>'LEGISLATION 2'!F140</f>
        <v>2</v>
      </c>
      <c r="L140" s="163">
        <f>'HIDAOA 3'!G140</f>
        <v>13.5</v>
      </c>
      <c r="M140" s="163">
        <f>'CLINIQUE 3'!N140</f>
        <v>0</v>
      </c>
      <c r="N140" s="148">
        <f t="shared" si="33"/>
        <v>84.875</v>
      </c>
      <c r="O140" s="148">
        <f t="shared" si="34"/>
        <v>3.03125</v>
      </c>
      <c r="P140" s="146" t="str">
        <f t="shared" si="35"/>
        <v>ajournee</v>
      </c>
      <c r="Q140" s="146" t="str">
        <f t="shared" si="36"/>
        <v>juin</v>
      </c>
      <c r="R140" s="146">
        <f t="shared" si="37"/>
        <v>1</v>
      </c>
      <c r="S140" s="146">
        <f t="shared" si="38"/>
        <v>1</v>
      </c>
      <c r="T140" s="146">
        <f t="shared" si="39"/>
        <v>1</v>
      </c>
      <c r="U140" s="146">
        <f t="shared" si="40"/>
        <v>1</v>
      </c>
      <c r="V140" s="146">
        <f t="shared" si="41"/>
        <v>1</v>
      </c>
      <c r="W140" s="146">
        <f t="shared" si="42"/>
        <v>1</v>
      </c>
      <c r="X140" s="146">
        <f t="shared" si="43"/>
        <v>0</v>
      </c>
      <c r="Y140" s="146">
        <f t="shared" si="44"/>
        <v>1</v>
      </c>
      <c r="Z140" s="146">
        <f t="shared" si="45"/>
        <v>1</v>
      </c>
      <c r="AA140" s="17">
        <f t="shared" si="46"/>
        <v>1</v>
      </c>
      <c r="AB140" s="91" t="str">
        <f>'REPRODUCTION 3'!M140</f>
        <v>Juin</v>
      </c>
      <c r="AC140" s="91" t="str">
        <f>'RUMINANTS 3'!M140</f>
        <v>Juin</v>
      </c>
      <c r="AD140" s="91" t="str">
        <f>'TOXICOLOGIE 2'!L140</f>
        <v>Juin</v>
      </c>
      <c r="AE140" s="91" t="str">
        <f>'INFECTIEUX 3'!M140</f>
        <v>Juin</v>
      </c>
      <c r="AF140" s="91" t="str">
        <f>'AVIARE 3'!M140</f>
        <v>Juin</v>
      </c>
      <c r="AG140" s="91" t="str">
        <f>'EQUINE 3'!M140</f>
        <v>Juin</v>
      </c>
      <c r="AH140" s="91" t="str">
        <f>'CHIRURGIE 3'!M140</f>
        <v>Juin</v>
      </c>
      <c r="AI140" s="91" t="str">
        <f>'LEGISLATION 2'!L140</f>
        <v>Juin</v>
      </c>
      <c r="AJ140" s="91" t="str">
        <f>'HIDAOA 3'!M140</f>
        <v>Juin</v>
      </c>
      <c r="AK140" s="91" t="str">
        <f>'CLINIQUE 3'!T140</f>
        <v>Juin</v>
      </c>
    </row>
    <row r="141" spans="1:37">
      <c r="A141" s="146">
        <v>134</v>
      </c>
      <c r="B141" s="113" t="s">
        <v>1087</v>
      </c>
      <c r="C141" s="113" t="s">
        <v>2481</v>
      </c>
      <c r="D141" s="163">
        <f>'REPRODUCTION 3'!G141</f>
        <v>13.5</v>
      </c>
      <c r="E141" s="163">
        <f>'RUMINANTS 3'!G141</f>
        <v>5.25</v>
      </c>
      <c r="F141" s="163">
        <f>'TOXICOLOGIE 2'!F141</f>
        <v>0</v>
      </c>
      <c r="G141" s="163">
        <f>'INFECTIEUX 3'!G141</f>
        <v>7.5</v>
      </c>
      <c r="H141" s="163">
        <f>'AVIARE 3'!G141</f>
        <v>14.25</v>
      </c>
      <c r="I141" s="163">
        <f>'EQUINE 3'!G141</f>
        <v>14.25</v>
      </c>
      <c r="J141" s="163">
        <f>'CHIRURGIE 3'!G141</f>
        <v>19.5</v>
      </c>
      <c r="K141" s="163">
        <f>'LEGISLATION 2'!F141</f>
        <v>8</v>
      </c>
      <c r="L141" s="163">
        <f>'HIDAOA 3'!G141</f>
        <v>15</v>
      </c>
      <c r="M141" s="163">
        <f>'CLINIQUE 3'!N141</f>
        <v>0</v>
      </c>
      <c r="N141" s="148">
        <f t="shared" si="33"/>
        <v>97.25</v>
      </c>
      <c r="O141" s="148">
        <f t="shared" si="34"/>
        <v>3.4732142857142856</v>
      </c>
      <c r="P141" s="146" t="str">
        <f t="shared" si="35"/>
        <v>ajournee</v>
      </c>
      <c r="Q141" s="146" t="str">
        <f t="shared" si="36"/>
        <v>juin</v>
      </c>
      <c r="R141" s="146">
        <f t="shared" si="37"/>
        <v>1</v>
      </c>
      <c r="S141" s="146">
        <f t="shared" si="38"/>
        <v>1</v>
      </c>
      <c r="T141" s="146">
        <f t="shared" si="39"/>
        <v>1</v>
      </c>
      <c r="U141" s="146">
        <f t="shared" si="40"/>
        <v>1</v>
      </c>
      <c r="V141" s="146">
        <f t="shared" si="41"/>
        <v>1</v>
      </c>
      <c r="W141" s="146">
        <f t="shared" si="42"/>
        <v>1</v>
      </c>
      <c r="X141" s="146">
        <f t="shared" si="43"/>
        <v>0</v>
      </c>
      <c r="Y141" s="146">
        <f t="shared" si="44"/>
        <v>1</v>
      </c>
      <c r="Z141" s="146">
        <f t="shared" si="45"/>
        <v>0</v>
      </c>
      <c r="AA141" s="17">
        <f t="shared" si="46"/>
        <v>1</v>
      </c>
      <c r="AB141" s="91" t="str">
        <f>'REPRODUCTION 3'!M141</f>
        <v>Juin</v>
      </c>
      <c r="AC141" s="91" t="str">
        <f>'RUMINANTS 3'!M141</f>
        <v>Juin</v>
      </c>
      <c r="AD141" s="91" t="str">
        <f>'TOXICOLOGIE 2'!L141</f>
        <v>Juin</v>
      </c>
      <c r="AE141" s="91" t="str">
        <f>'INFECTIEUX 3'!M141</f>
        <v>Juin</v>
      </c>
      <c r="AF141" s="91" t="str">
        <f>'AVIARE 3'!M141</f>
        <v>Juin</v>
      </c>
      <c r="AG141" s="91" t="str">
        <f>'EQUINE 3'!M141</f>
        <v>Juin</v>
      </c>
      <c r="AH141" s="91" t="str">
        <f>'CHIRURGIE 3'!M141</f>
        <v>Juin</v>
      </c>
      <c r="AI141" s="91" t="str">
        <f>'LEGISLATION 2'!L141</f>
        <v>Juin</v>
      </c>
      <c r="AJ141" s="91" t="str">
        <f>'HIDAOA 3'!M141</f>
        <v>Juin</v>
      </c>
      <c r="AK141" s="91" t="str">
        <f>'CLINIQUE 3'!T141</f>
        <v>Juin</v>
      </c>
    </row>
    <row r="142" spans="1:37">
      <c r="A142" s="146">
        <v>135</v>
      </c>
      <c r="B142" s="113" t="s">
        <v>1090</v>
      </c>
      <c r="C142" s="113" t="s">
        <v>2576</v>
      </c>
      <c r="D142" s="163">
        <f>'REPRODUCTION 3'!G142</f>
        <v>8.25</v>
      </c>
      <c r="E142" s="163">
        <f>'RUMINANTS 3'!G142</f>
        <v>12</v>
      </c>
      <c r="F142" s="163">
        <f>'TOXICOLOGIE 2'!F142</f>
        <v>0</v>
      </c>
      <c r="G142" s="163">
        <f>'INFECTIEUX 3'!G142</f>
        <v>5.25</v>
      </c>
      <c r="H142" s="163">
        <f>'AVIARE 3'!G142</f>
        <v>12</v>
      </c>
      <c r="I142" s="163">
        <f>'EQUINE 3'!G142</f>
        <v>6</v>
      </c>
      <c r="J142" s="163">
        <f>'CHIRURGIE 3'!G142</f>
        <v>18</v>
      </c>
      <c r="K142" s="163">
        <f>'LEGISLATION 2'!F142</f>
        <v>20</v>
      </c>
      <c r="L142" s="163">
        <f>'HIDAOA 3'!G142</f>
        <v>22.5</v>
      </c>
      <c r="M142" s="163">
        <f>'CLINIQUE 3'!N142</f>
        <v>0</v>
      </c>
      <c r="N142" s="148">
        <f t="shared" si="33"/>
        <v>104</v>
      </c>
      <c r="O142" s="148">
        <f t="shared" si="34"/>
        <v>3.7142857142857144</v>
      </c>
      <c r="P142" s="146" t="str">
        <f t="shared" si="35"/>
        <v>ajournee</v>
      </c>
      <c r="Q142" s="146" t="str">
        <f t="shared" si="36"/>
        <v>juin</v>
      </c>
      <c r="R142" s="146">
        <f t="shared" si="37"/>
        <v>1</v>
      </c>
      <c r="S142" s="146">
        <f t="shared" si="38"/>
        <v>1</v>
      </c>
      <c r="T142" s="146">
        <f t="shared" si="39"/>
        <v>1</v>
      </c>
      <c r="U142" s="146">
        <f t="shared" si="40"/>
        <v>1</v>
      </c>
      <c r="V142" s="146">
        <f t="shared" si="41"/>
        <v>1</v>
      </c>
      <c r="W142" s="146">
        <f t="shared" si="42"/>
        <v>1</v>
      </c>
      <c r="X142" s="146">
        <f t="shared" si="43"/>
        <v>0</v>
      </c>
      <c r="Y142" s="146">
        <f t="shared" si="44"/>
        <v>0</v>
      </c>
      <c r="Z142" s="146">
        <f t="shared" si="45"/>
        <v>0</v>
      </c>
      <c r="AA142" s="17">
        <f t="shared" si="46"/>
        <v>1</v>
      </c>
      <c r="AB142" s="91" t="str">
        <f>'REPRODUCTION 3'!M142</f>
        <v>Juin</v>
      </c>
      <c r="AC142" s="91" t="str">
        <f>'RUMINANTS 3'!M142</f>
        <v>Juin</v>
      </c>
      <c r="AD142" s="91" t="str">
        <f>'TOXICOLOGIE 2'!L142</f>
        <v>Juin</v>
      </c>
      <c r="AE142" s="91" t="str">
        <f>'INFECTIEUX 3'!M142</f>
        <v>Juin</v>
      </c>
      <c r="AF142" s="91" t="str">
        <f>'AVIARE 3'!M142</f>
        <v>Juin</v>
      </c>
      <c r="AG142" s="91" t="str">
        <f>'EQUINE 3'!M142</f>
        <v>Juin</v>
      </c>
      <c r="AH142" s="91" t="str">
        <f>'CHIRURGIE 3'!M142</f>
        <v>Juin</v>
      </c>
      <c r="AI142" s="91" t="str">
        <f>'LEGISLATION 2'!L142</f>
        <v>Juin</v>
      </c>
      <c r="AJ142" s="91" t="str">
        <f>'HIDAOA 3'!M142</f>
        <v>Juin</v>
      </c>
      <c r="AK142" s="91" t="str">
        <f>'CLINIQUE 3'!T142</f>
        <v>Juin</v>
      </c>
    </row>
    <row r="143" spans="1:37">
      <c r="A143" s="146">
        <v>136</v>
      </c>
      <c r="B143" s="113" t="s">
        <v>2577</v>
      </c>
      <c r="C143" s="113" t="s">
        <v>2578</v>
      </c>
      <c r="D143" s="163">
        <f>'REPRODUCTION 3'!G143</f>
        <v>6</v>
      </c>
      <c r="E143" s="163">
        <f>'RUMINANTS 3'!G143</f>
        <v>9</v>
      </c>
      <c r="F143" s="163">
        <f>'TOXICOLOGIE 2'!F143</f>
        <v>0</v>
      </c>
      <c r="G143" s="163">
        <f>'INFECTIEUX 3'!G143</f>
        <v>3.75</v>
      </c>
      <c r="H143" s="163">
        <f>'AVIARE 3'!G143</f>
        <v>21</v>
      </c>
      <c r="I143" s="163">
        <f>'EQUINE 3'!G143</f>
        <v>8.25</v>
      </c>
      <c r="J143" s="163">
        <f>'CHIRURGIE 3'!G143</f>
        <v>13.5</v>
      </c>
      <c r="K143" s="163">
        <f>'LEGISLATION 2'!F143</f>
        <v>22</v>
      </c>
      <c r="L143" s="163">
        <f>'HIDAOA 3'!G143</f>
        <v>17.25</v>
      </c>
      <c r="M143" s="163">
        <f>'CLINIQUE 3'!N143</f>
        <v>0</v>
      </c>
      <c r="N143" s="148">
        <f t="shared" si="33"/>
        <v>100.75</v>
      </c>
      <c r="O143" s="148">
        <f t="shared" si="34"/>
        <v>3.5982142857142856</v>
      </c>
      <c r="P143" s="146" t="str">
        <f t="shared" si="35"/>
        <v>ajournee</v>
      </c>
      <c r="Q143" s="146" t="str">
        <f t="shared" si="36"/>
        <v>juin</v>
      </c>
      <c r="R143" s="146">
        <f t="shared" si="37"/>
        <v>1</v>
      </c>
      <c r="S143" s="146">
        <f t="shared" si="38"/>
        <v>1</v>
      </c>
      <c r="T143" s="146">
        <f t="shared" si="39"/>
        <v>1</v>
      </c>
      <c r="U143" s="146">
        <f t="shared" si="40"/>
        <v>1</v>
      </c>
      <c r="V143" s="146">
        <f t="shared" si="41"/>
        <v>0</v>
      </c>
      <c r="W143" s="146">
        <f t="shared" si="42"/>
        <v>1</v>
      </c>
      <c r="X143" s="146">
        <f t="shared" si="43"/>
        <v>1</v>
      </c>
      <c r="Y143" s="146">
        <f t="shared" si="44"/>
        <v>0</v>
      </c>
      <c r="Z143" s="146">
        <f t="shared" si="45"/>
        <v>0</v>
      </c>
      <c r="AA143" s="17">
        <f t="shared" si="46"/>
        <v>1</v>
      </c>
      <c r="AB143" s="91" t="str">
        <f>'REPRODUCTION 3'!M143</f>
        <v>Juin</v>
      </c>
      <c r="AC143" s="91" t="str">
        <f>'RUMINANTS 3'!M143</f>
        <v>Juin</v>
      </c>
      <c r="AD143" s="91" t="str">
        <f>'TOXICOLOGIE 2'!L143</f>
        <v>Juin</v>
      </c>
      <c r="AE143" s="91" t="str">
        <f>'INFECTIEUX 3'!M143</f>
        <v>Juin</v>
      </c>
      <c r="AF143" s="91" t="str">
        <f>'AVIARE 3'!M143</f>
        <v>Juin</v>
      </c>
      <c r="AG143" s="91" t="str">
        <f>'EQUINE 3'!M143</f>
        <v>Juin</v>
      </c>
      <c r="AH143" s="91" t="str">
        <f>'CHIRURGIE 3'!M143</f>
        <v>Juin</v>
      </c>
      <c r="AI143" s="91" t="str">
        <f>'LEGISLATION 2'!L143</f>
        <v>Juin</v>
      </c>
      <c r="AJ143" s="91" t="str">
        <f>'HIDAOA 3'!M143</f>
        <v>Juin</v>
      </c>
      <c r="AK143" s="91" t="str">
        <f>'CLINIQUE 3'!T143</f>
        <v>Juin</v>
      </c>
    </row>
    <row r="144" spans="1:37">
      <c r="A144" s="146">
        <v>137</v>
      </c>
      <c r="B144" s="113" t="s">
        <v>1099</v>
      </c>
      <c r="C144" s="113" t="s">
        <v>2579</v>
      </c>
      <c r="D144" s="163">
        <f>'REPRODUCTION 3'!G144</f>
        <v>12</v>
      </c>
      <c r="E144" s="163">
        <f>'RUMINANTS 3'!G144</f>
        <v>8.25</v>
      </c>
      <c r="F144" s="163">
        <f>'TOXICOLOGIE 2'!F144</f>
        <v>0</v>
      </c>
      <c r="G144" s="163">
        <f>'INFECTIEUX 3'!G144</f>
        <v>3</v>
      </c>
      <c r="H144" s="163">
        <f>'AVIARE 3'!G144</f>
        <v>11.25</v>
      </c>
      <c r="I144" s="163">
        <f>'EQUINE 3'!G144</f>
        <v>10.125</v>
      </c>
      <c r="J144" s="163">
        <f>'CHIRURGIE 3'!G144</f>
        <v>16.5</v>
      </c>
      <c r="K144" s="163">
        <f>'LEGISLATION 2'!F144</f>
        <v>12</v>
      </c>
      <c r="L144" s="163">
        <f>'HIDAOA 3'!G144</f>
        <v>11.25</v>
      </c>
      <c r="M144" s="163">
        <f>'CLINIQUE 3'!N144</f>
        <v>0</v>
      </c>
      <c r="N144" s="148">
        <f t="shared" si="33"/>
        <v>84.375</v>
      </c>
      <c r="O144" s="148">
        <f t="shared" si="34"/>
        <v>3.0133928571428572</v>
      </c>
      <c r="P144" s="146" t="str">
        <f t="shared" si="35"/>
        <v>ajournee</v>
      </c>
      <c r="Q144" s="146" t="str">
        <f t="shared" si="36"/>
        <v>juin</v>
      </c>
      <c r="R144" s="146">
        <f t="shared" si="37"/>
        <v>1</v>
      </c>
      <c r="S144" s="146">
        <f t="shared" si="38"/>
        <v>1</v>
      </c>
      <c r="T144" s="146">
        <f t="shared" si="39"/>
        <v>1</v>
      </c>
      <c r="U144" s="146">
        <f t="shared" si="40"/>
        <v>1</v>
      </c>
      <c r="V144" s="146">
        <f t="shared" si="41"/>
        <v>1</v>
      </c>
      <c r="W144" s="146">
        <f t="shared" si="42"/>
        <v>1</v>
      </c>
      <c r="X144" s="146">
        <f t="shared" si="43"/>
        <v>0</v>
      </c>
      <c r="Y144" s="146">
        <f t="shared" si="44"/>
        <v>0</v>
      </c>
      <c r="Z144" s="146">
        <f t="shared" si="45"/>
        <v>1</v>
      </c>
      <c r="AA144" s="17">
        <f t="shared" si="46"/>
        <v>1</v>
      </c>
      <c r="AB144" s="91" t="str">
        <f>'REPRODUCTION 3'!M144</f>
        <v>Juin</v>
      </c>
      <c r="AC144" s="91" t="str">
        <f>'RUMINANTS 3'!M144</f>
        <v>Juin</v>
      </c>
      <c r="AD144" s="91" t="str">
        <f>'TOXICOLOGIE 2'!L144</f>
        <v>Juin</v>
      </c>
      <c r="AE144" s="91" t="str">
        <f>'INFECTIEUX 3'!M144</f>
        <v>Juin</v>
      </c>
      <c r="AF144" s="91" t="str">
        <f>'AVIARE 3'!M144</f>
        <v>Juin</v>
      </c>
      <c r="AG144" s="91" t="str">
        <f>'EQUINE 3'!M144</f>
        <v>Juin</v>
      </c>
      <c r="AH144" s="91" t="str">
        <f>'CHIRURGIE 3'!M144</f>
        <v>Juin</v>
      </c>
      <c r="AI144" s="91" t="str">
        <f>'LEGISLATION 2'!L144</f>
        <v>Juin</v>
      </c>
      <c r="AJ144" s="91" t="str">
        <f>'HIDAOA 3'!M144</f>
        <v>Juin</v>
      </c>
      <c r="AK144" s="91" t="str">
        <f>'CLINIQUE 3'!T144</f>
        <v>Juin</v>
      </c>
    </row>
    <row r="145" spans="1:37">
      <c r="A145" s="146">
        <v>138</v>
      </c>
      <c r="B145" s="113" t="s">
        <v>1103</v>
      </c>
      <c r="C145" s="113" t="s">
        <v>2580</v>
      </c>
      <c r="D145" s="163">
        <f>'REPRODUCTION 3'!G145</f>
        <v>8.25</v>
      </c>
      <c r="E145" s="163">
        <f>'RUMINANTS 3'!G145</f>
        <v>7.5</v>
      </c>
      <c r="F145" s="163">
        <f>'TOXICOLOGIE 2'!F145</f>
        <v>0</v>
      </c>
      <c r="G145" s="163">
        <f>'INFECTIEUX 3'!G145</f>
        <v>2.625</v>
      </c>
      <c r="H145" s="163">
        <f>'AVIARE 3'!G145</f>
        <v>12</v>
      </c>
      <c r="I145" s="163">
        <f>'EQUINE 3'!G145</f>
        <v>3.75</v>
      </c>
      <c r="J145" s="163">
        <f>'CHIRURGIE 3'!G145</f>
        <v>10.5</v>
      </c>
      <c r="K145" s="163">
        <f>'LEGISLATION 2'!F145</f>
        <v>10</v>
      </c>
      <c r="L145" s="163">
        <f>'HIDAOA 3'!G145</f>
        <v>8.25</v>
      </c>
      <c r="M145" s="163">
        <f>'CLINIQUE 3'!N145</f>
        <v>0</v>
      </c>
      <c r="N145" s="148">
        <f t="shared" si="33"/>
        <v>62.875</v>
      </c>
      <c r="O145" s="148">
        <f t="shared" si="34"/>
        <v>2.2455357142857144</v>
      </c>
      <c r="P145" s="146" t="str">
        <f t="shared" si="35"/>
        <v>ajournee</v>
      </c>
      <c r="Q145" s="146" t="str">
        <f t="shared" si="36"/>
        <v>juin</v>
      </c>
      <c r="R145" s="146">
        <f t="shared" si="37"/>
        <v>1</v>
      </c>
      <c r="S145" s="146">
        <f t="shared" si="38"/>
        <v>1</v>
      </c>
      <c r="T145" s="146">
        <f t="shared" si="39"/>
        <v>1</v>
      </c>
      <c r="U145" s="146">
        <f t="shared" si="40"/>
        <v>1</v>
      </c>
      <c r="V145" s="146">
        <f t="shared" si="41"/>
        <v>1</v>
      </c>
      <c r="W145" s="146">
        <f t="shared" si="42"/>
        <v>1</v>
      </c>
      <c r="X145" s="146">
        <f t="shared" si="43"/>
        <v>1</v>
      </c>
      <c r="Y145" s="146">
        <f t="shared" si="44"/>
        <v>0</v>
      </c>
      <c r="Z145" s="146">
        <f t="shared" si="45"/>
        <v>1</v>
      </c>
      <c r="AA145" s="17">
        <f t="shared" si="46"/>
        <v>1</v>
      </c>
      <c r="AB145" s="91" t="str">
        <f>'REPRODUCTION 3'!M145</f>
        <v>Juin</v>
      </c>
      <c r="AC145" s="91" t="str">
        <f>'RUMINANTS 3'!M145</f>
        <v>Juin</v>
      </c>
      <c r="AD145" s="91" t="str">
        <f>'TOXICOLOGIE 2'!L145</f>
        <v>Juin</v>
      </c>
      <c r="AE145" s="91" t="str">
        <f>'INFECTIEUX 3'!M145</f>
        <v>Juin</v>
      </c>
      <c r="AF145" s="91" t="str">
        <f>'AVIARE 3'!M145</f>
        <v>Juin</v>
      </c>
      <c r="AG145" s="91" t="str">
        <f>'EQUINE 3'!M145</f>
        <v>Juin</v>
      </c>
      <c r="AH145" s="91" t="str">
        <f>'CHIRURGIE 3'!M145</f>
        <v>Juin</v>
      </c>
      <c r="AI145" s="91" t="str">
        <f>'LEGISLATION 2'!L145</f>
        <v>Juin</v>
      </c>
      <c r="AJ145" s="91" t="str">
        <f>'HIDAOA 3'!M145</f>
        <v>Juin</v>
      </c>
      <c r="AK145" s="91" t="str">
        <f>'CLINIQUE 3'!T145</f>
        <v>Juin</v>
      </c>
    </row>
    <row r="146" spans="1:37">
      <c r="A146" s="146">
        <v>139</v>
      </c>
      <c r="B146" s="113" t="s">
        <v>1107</v>
      </c>
      <c r="C146" s="113" t="s">
        <v>2581</v>
      </c>
      <c r="D146" s="163">
        <f>'REPRODUCTION 3'!G146</f>
        <v>15</v>
      </c>
      <c r="E146" s="163">
        <f>'RUMINANTS 3'!G146</f>
        <v>8.25</v>
      </c>
      <c r="F146" s="163">
        <f>'TOXICOLOGIE 2'!F146</f>
        <v>0</v>
      </c>
      <c r="G146" s="163">
        <f>'INFECTIEUX 3'!G146</f>
        <v>4.5</v>
      </c>
      <c r="H146" s="163">
        <f>'AVIARE 3'!G146</f>
        <v>16.5</v>
      </c>
      <c r="I146" s="163">
        <f>'EQUINE 3'!G146</f>
        <v>20.25</v>
      </c>
      <c r="J146" s="163">
        <f>'CHIRURGIE 3'!G146</f>
        <v>18</v>
      </c>
      <c r="K146" s="163">
        <f>'LEGISLATION 2'!F146</f>
        <v>28</v>
      </c>
      <c r="L146" s="163">
        <f>'HIDAOA 3'!G146</f>
        <v>25.5</v>
      </c>
      <c r="M146" s="163">
        <f>'CLINIQUE 3'!N146</f>
        <v>0</v>
      </c>
      <c r="N146" s="148">
        <f t="shared" si="33"/>
        <v>136</v>
      </c>
      <c r="O146" s="148">
        <f t="shared" si="34"/>
        <v>4.8571428571428568</v>
      </c>
      <c r="P146" s="146" t="str">
        <f t="shared" si="35"/>
        <v>ajournee</v>
      </c>
      <c r="Q146" s="146" t="str">
        <f t="shared" si="36"/>
        <v>juin</v>
      </c>
      <c r="R146" s="146">
        <f t="shared" si="37"/>
        <v>0</v>
      </c>
      <c r="S146" s="146">
        <f t="shared" si="38"/>
        <v>1</v>
      </c>
      <c r="T146" s="146">
        <f t="shared" si="39"/>
        <v>1</v>
      </c>
      <c r="U146" s="146">
        <f t="shared" si="40"/>
        <v>1</v>
      </c>
      <c r="V146" s="146">
        <f t="shared" si="41"/>
        <v>0</v>
      </c>
      <c r="W146" s="146">
        <f t="shared" si="42"/>
        <v>0</v>
      </c>
      <c r="X146" s="146">
        <f t="shared" si="43"/>
        <v>0</v>
      </c>
      <c r="Y146" s="146">
        <f t="shared" si="44"/>
        <v>0</v>
      </c>
      <c r="Z146" s="146">
        <f t="shared" si="45"/>
        <v>0</v>
      </c>
      <c r="AA146" s="17">
        <f t="shared" si="46"/>
        <v>1</v>
      </c>
      <c r="AB146" s="141" t="str">
        <f>'REPRODUCTION 3'!M146</f>
        <v>Juin</v>
      </c>
      <c r="AC146" s="141" t="str">
        <f>'RUMINANTS 3'!M146</f>
        <v>Juin</v>
      </c>
      <c r="AD146" s="141" t="str">
        <f>'TOXICOLOGIE 2'!L146</f>
        <v>Juin</v>
      </c>
      <c r="AE146" s="141" t="str">
        <f>'INFECTIEUX 3'!M146</f>
        <v>Juin</v>
      </c>
      <c r="AF146" s="141" t="str">
        <f>'AVIARE 3'!M146</f>
        <v>Juin</v>
      </c>
      <c r="AG146" s="141" t="str">
        <f>'EQUINE 3'!M146</f>
        <v>Juin</v>
      </c>
      <c r="AH146" s="91" t="str">
        <f>'CHIRURGIE 3'!M146</f>
        <v>Juin</v>
      </c>
      <c r="AI146" s="141" t="str">
        <f>'LEGISLATION 2'!L146</f>
        <v>Juin</v>
      </c>
      <c r="AJ146" s="141" t="str">
        <f>'HIDAOA 3'!M146</f>
        <v>Juin</v>
      </c>
      <c r="AK146" s="141" t="str">
        <f>'CLINIQUE 3'!T146</f>
        <v>Juin</v>
      </c>
    </row>
    <row r="147" spans="1:37">
      <c r="A147" s="146">
        <v>140</v>
      </c>
      <c r="B147" s="113" t="s">
        <v>1111</v>
      </c>
      <c r="C147" s="113" t="s">
        <v>2582</v>
      </c>
      <c r="D147" s="163">
        <f>'REPRODUCTION 3'!G147</f>
        <v>10.5</v>
      </c>
      <c r="E147" s="163">
        <f>'RUMINANTS 3'!G147</f>
        <v>8.25</v>
      </c>
      <c r="F147" s="163">
        <f>'TOXICOLOGIE 2'!F147</f>
        <v>0</v>
      </c>
      <c r="G147" s="163">
        <f>'INFECTIEUX 3'!G147</f>
        <v>3.375</v>
      </c>
      <c r="H147" s="163">
        <f>'AVIARE 3'!G147</f>
        <v>16.5</v>
      </c>
      <c r="I147" s="163">
        <f>'EQUINE 3'!G147</f>
        <v>4.875</v>
      </c>
      <c r="J147" s="163">
        <f>'CHIRURGIE 3'!G147</f>
        <v>16.5</v>
      </c>
      <c r="K147" s="163">
        <f>'LEGISLATION 2'!F147</f>
        <v>6</v>
      </c>
      <c r="L147" s="163">
        <f>'HIDAOA 3'!G147</f>
        <v>16.5</v>
      </c>
      <c r="M147" s="163">
        <f>'CLINIQUE 3'!N147</f>
        <v>0</v>
      </c>
      <c r="N147" s="148">
        <f t="shared" si="33"/>
        <v>82.5</v>
      </c>
      <c r="O147" s="148">
        <f t="shared" si="34"/>
        <v>2.9464285714285716</v>
      </c>
      <c r="P147" s="146" t="str">
        <f t="shared" si="35"/>
        <v>ajournee</v>
      </c>
      <c r="Q147" s="146" t="str">
        <f t="shared" si="36"/>
        <v>juin</v>
      </c>
      <c r="R147" s="146">
        <f t="shared" si="37"/>
        <v>1</v>
      </c>
      <c r="S147" s="146">
        <f t="shared" si="38"/>
        <v>1</v>
      </c>
      <c r="T147" s="146">
        <f t="shared" si="39"/>
        <v>1</v>
      </c>
      <c r="U147" s="146">
        <f t="shared" si="40"/>
        <v>1</v>
      </c>
      <c r="V147" s="146">
        <f t="shared" si="41"/>
        <v>0</v>
      </c>
      <c r="W147" s="146">
        <f t="shared" si="42"/>
        <v>1</v>
      </c>
      <c r="X147" s="146">
        <f t="shared" si="43"/>
        <v>0</v>
      </c>
      <c r="Y147" s="146">
        <f t="shared" si="44"/>
        <v>1</v>
      </c>
      <c r="Z147" s="146">
        <f t="shared" si="45"/>
        <v>0</v>
      </c>
      <c r="AA147" s="17">
        <f t="shared" si="46"/>
        <v>1</v>
      </c>
      <c r="AB147" s="91" t="str">
        <f>'REPRODUCTION 3'!M147</f>
        <v>Juin</v>
      </c>
      <c r="AC147" s="91" t="str">
        <f>'RUMINANTS 3'!M147</f>
        <v>Juin</v>
      </c>
      <c r="AD147" s="91" t="str">
        <f>'TOXICOLOGIE 2'!L147</f>
        <v>Juin</v>
      </c>
      <c r="AE147" s="91" t="str">
        <f>'INFECTIEUX 3'!M147</f>
        <v>Juin</v>
      </c>
      <c r="AF147" s="91" t="str">
        <f>'AVIARE 3'!M147</f>
        <v>Juin</v>
      </c>
      <c r="AG147" s="91" t="str">
        <f>'EQUINE 3'!M147</f>
        <v>Juin</v>
      </c>
      <c r="AH147" s="91" t="str">
        <f>'CHIRURGIE 3'!M147</f>
        <v>Juin</v>
      </c>
      <c r="AI147" s="91" t="str">
        <f>'LEGISLATION 2'!L147</f>
        <v>Juin</v>
      </c>
      <c r="AJ147" s="91" t="str">
        <f>'HIDAOA 3'!M147</f>
        <v>Juin</v>
      </c>
      <c r="AK147" s="91" t="str">
        <f>'CLINIQUE 3'!T147</f>
        <v>Juin</v>
      </c>
    </row>
    <row r="148" spans="1:37">
      <c r="A148" s="146">
        <v>141</v>
      </c>
      <c r="B148" s="113" t="s">
        <v>1114</v>
      </c>
      <c r="C148" s="113" t="s">
        <v>2431</v>
      </c>
      <c r="D148" s="163">
        <f>'REPRODUCTION 3'!G148</f>
        <v>18</v>
      </c>
      <c r="E148" s="163">
        <f>'RUMINANTS 3'!G148</f>
        <v>6.75</v>
      </c>
      <c r="F148" s="163">
        <f>'TOXICOLOGIE 2'!F148</f>
        <v>0</v>
      </c>
      <c r="G148" s="163">
        <f>'INFECTIEUX 3'!G148</f>
        <v>3</v>
      </c>
      <c r="H148" s="163">
        <f>'AVIARE 3'!G148</f>
        <v>18.75</v>
      </c>
      <c r="I148" s="163">
        <f>'EQUINE 3'!G148</f>
        <v>12.75</v>
      </c>
      <c r="J148" s="163">
        <f>'CHIRURGIE 3'!G148</f>
        <v>18</v>
      </c>
      <c r="K148" s="163">
        <f>'LEGISLATION 2'!F148</f>
        <v>20</v>
      </c>
      <c r="L148" s="163">
        <f>'HIDAOA 3'!G148</f>
        <v>16.5</v>
      </c>
      <c r="M148" s="163">
        <f>'CLINIQUE 3'!N148</f>
        <v>0</v>
      </c>
      <c r="N148" s="148">
        <f t="shared" si="33"/>
        <v>113.75</v>
      </c>
      <c r="O148" s="148">
        <f t="shared" si="34"/>
        <v>4.0625</v>
      </c>
      <c r="P148" s="146" t="str">
        <f t="shared" si="35"/>
        <v>ajournee</v>
      </c>
      <c r="Q148" s="146" t="str">
        <f t="shared" si="36"/>
        <v>juin</v>
      </c>
      <c r="R148" s="146">
        <f t="shared" si="37"/>
        <v>0</v>
      </c>
      <c r="S148" s="146">
        <f t="shared" si="38"/>
        <v>1</v>
      </c>
      <c r="T148" s="146">
        <f t="shared" si="39"/>
        <v>1</v>
      </c>
      <c r="U148" s="146">
        <f t="shared" si="40"/>
        <v>1</v>
      </c>
      <c r="V148" s="146">
        <f t="shared" si="41"/>
        <v>0</v>
      </c>
      <c r="W148" s="146">
        <f t="shared" si="42"/>
        <v>1</v>
      </c>
      <c r="X148" s="146">
        <f t="shared" si="43"/>
        <v>0</v>
      </c>
      <c r="Y148" s="146">
        <f t="shared" si="44"/>
        <v>0</v>
      </c>
      <c r="Z148" s="146">
        <f t="shared" si="45"/>
        <v>0</v>
      </c>
      <c r="AA148" s="17">
        <f t="shared" si="46"/>
        <v>1</v>
      </c>
      <c r="AB148" s="91" t="str">
        <f>'REPRODUCTION 3'!M148</f>
        <v>Juin</v>
      </c>
      <c r="AC148" s="91" t="str">
        <f>'RUMINANTS 3'!M148</f>
        <v>Juin</v>
      </c>
      <c r="AD148" s="91" t="str">
        <f>'TOXICOLOGIE 2'!L148</f>
        <v>Juin</v>
      </c>
      <c r="AE148" s="91" t="str">
        <f>'INFECTIEUX 3'!M148</f>
        <v>Juin</v>
      </c>
      <c r="AF148" s="91" t="str">
        <f>'AVIARE 3'!M148</f>
        <v>Juin</v>
      </c>
      <c r="AG148" s="91" t="str">
        <f>'EQUINE 3'!M148</f>
        <v>Juin</v>
      </c>
      <c r="AH148" s="91" t="str">
        <f>'CHIRURGIE 3'!M148</f>
        <v>Juin</v>
      </c>
      <c r="AI148" s="91" t="str">
        <f>'LEGISLATION 2'!L148</f>
        <v>Juin</v>
      </c>
      <c r="AJ148" s="91" t="str">
        <f>'HIDAOA 3'!M148</f>
        <v>Juin</v>
      </c>
      <c r="AK148" s="91" t="str">
        <f>'CLINIQUE 3'!T148</f>
        <v>Juin</v>
      </c>
    </row>
    <row r="149" spans="1:37">
      <c r="A149" s="146">
        <v>142</v>
      </c>
      <c r="B149" s="113" t="s">
        <v>1118</v>
      </c>
      <c r="C149" s="113" t="s">
        <v>2583</v>
      </c>
      <c r="D149" s="163">
        <f>'REPRODUCTION 3'!G149</f>
        <v>9</v>
      </c>
      <c r="E149" s="163">
        <f>'RUMINANTS 3'!G149</f>
        <v>8.25</v>
      </c>
      <c r="F149" s="163">
        <f>'TOXICOLOGIE 2'!F149</f>
        <v>0</v>
      </c>
      <c r="G149" s="163">
        <f>'INFECTIEUX 3'!G149</f>
        <v>10.875</v>
      </c>
      <c r="H149" s="163">
        <f>'AVIARE 3'!G149</f>
        <v>15</v>
      </c>
      <c r="I149" s="163">
        <f>'EQUINE 3'!G149</f>
        <v>14.25</v>
      </c>
      <c r="J149" s="163">
        <f>'CHIRURGIE 3'!G149</f>
        <v>18</v>
      </c>
      <c r="K149" s="163">
        <f>'LEGISLATION 2'!F149</f>
        <v>16</v>
      </c>
      <c r="L149" s="163">
        <f>'HIDAOA 3'!G149</f>
        <v>19.5</v>
      </c>
      <c r="M149" s="163">
        <f>'CLINIQUE 3'!N149</f>
        <v>0</v>
      </c>
      <c r="N149" s="148">
        <f t="shared" si="33"/>
        <v>110.875</v>
      </c>
      <c r="O149" s="148">
        <f t="shared" si="34"/>
        <v>3.9598214285714284</v>
      </c>
      <c r="P149" s="146" t="str">
        <f t="shared" si="35"/>
        <v>ajournee</v>
      </c>
      <c r="Q149" s="146" t="str">
        <f t="shared" si="36"/>
        <v>juin</v>
      </c>
      <c r="R149" s="146">
        <f t="shared" si="37"/>
        <v>1</v>
      </c>
      <c r="S149" s="146">
        <f t="shared" si="38"/>
        <v>1</v>
      </c>
      <c r="T149" s="146">
        <f t="shared" si="39"/>
        <v>1</v>
      </c>
      <c r="U149" s="146">
        <f t="shared" si="40"/>
        <v>1</v>
      </c>
      <c r="V149" s="146">
        <f t="shared" si="41"/>
        <v>0</v>
      </c>
      <c r="W149" s="146">
        <f t="shared" si="42"/>
        <v>1</v>
      </c>
      <c r="X149" s="146">
        <f t="shared" si="43"/>
        <v>0</v>
      </c>
      <c r="Y149" s="146">
        <f t="shared" si="44"/>
        <v>0</v>
      </c>
      <c r="Z149" s="146">
        <f t="shared" si="45"/>
        <v>0</v>
      </c>
      <c r="AA149" s="17">
        <f t="shared" si="46"/>
        <v>1</v>
      </c>
      <c r="AB149" s="91" t="str">
        <f>'REPRODUCTION 3'!M149</f>
        <v>Juin</v>
      </c>
      <c r="AC149" s="91" t="str">
        <f>'RUMINANTS 3'!M149</f>
        <v>Juin</v>
      </c>
      <c r="AD149" s="91" t="str">
        <f>'TOXICOLOGIE 2'!L149</f>
        <v>Juin</v>
      </c>
      <c r="AE149" s="91" t="str">
        <f>'INFECTIEUX 3'!M149</f>
        <v>Juin</v>
      </c>
      <c r="AF149" s="91" t="str">
        <f>'AVIARE 3'!M149</f>
        <v>Juin</v>
      </c>
      <c r="AG149" s="91" t="str">
        <f>'EQUINE 3'!M149</f>
        <v>Juin</v>
      </c>
      <c r="AH149" s="91" t="str">
        <f>'CHIRURGIE 3'!M149</f>
        <v>Juin</v>
      </c>
      <c r="AI149" s="91" t="str">
        <f>'LEGISLATION 2'!L149</f>
        <v>Juin</v>
      </c>
      <c r="AJ149" s="91" t="str">
        <f>'HIDAOA 3'!M149</f>
        <v>Juin</v>
      </c>
      <c r="AK149" s="91" t="str">
        <f>'CLINIQUE 3'!T149</f>
        <v>Juin</v>
      </c>
    </row>
    <row r="150" spans="1:37">
      <c r="A150" s="146">
        <v>143</v>
      </c>
      <c r="B150" s="113" t="s">
        <v>2584</v>
      </c>
      <c r="C150" s="113" t="s">
        <v>2585</v>
      </c>
      <c r="D150" s="163">
        <f>'REPRODUCTION 3'!G150</f>
        <v>15.75</v>
      </c>
      <c r="E150" s="163">
        <f>'RUMINANTS 3'!G150</f>
        <v>12.75</v>
      </c>
      <c r="F150" s="163">
        <f>'TOXICOLOGIE 2'!F150</f>
        <v>0</v>
      </c>
      <c r="G150" s="163">
        <f>'INFECTIEUX 3'!G150</f>
        <v>7.5</v>
      </c>
      <c r="H150" s="163">
        <f>'AVIARE 3'!G150</f>
        <v>17.25</v>
      </c>
      <c r="I150" s="163">
        <f>'EQUINE 3'!G150</f>
        <v>15</v>
      </c>
      <c r="J150" s="163">
        <f>'CHIRURGIE 3'!G150</f>
        <v>10.5</v>
      </c>
      <c r="K150" s="163">
        <f>'LEGISLATION 2'!F150</f>
        <v>30</v>
      </c>
      <c r="L150" s="163">
        <f>'HIDAOA 3'!G150</f>
        <v>17.25</v>
      </c>
      <c r="M150" s="163">
        <f>'CLINIQUE 3'!N150</f>
        <v>0</v>
      </c>
      <c r="N150" s="148">
        <f t="shared" si="33"/>
        <v>126</v>
      </c>
      <c r="O150" s="148">
        <f t="shared" si="34"/>
        <v>4.5</v>
      </c>
      <c r="P150" s="146" t="str">
        <f t="shared" si="35"/>
        <v>ajournee</v>
      </c>
      <c r="Q150" s="146" t="str">
        <f t="shared" si="36"/>
        <v>juin</v>
      </c>
      <c r="R150" s="146">
        <f t="shared" si="37"/>
        <v>0</v>
      </c>
      <c r="S150" s="146">
        <f t="shared" si="38"/>
        <v>1</v>
      </c>
      <c r="T150" s="146">
        <f t="shared" si="39"/>
        <v>1</v>
      </c>
      <c r="U150" s="146">
        <f t="shared" si="40"/>
        <v>1</v>
      </c>
      <c r="V150" s="146">
        <f t="shared" si="41"/>
        <v>0</v>
      </c>
      <c r="W150" s="146">
        <f t="shared" si="42"/>
        <v>0</v>
      </c>
      <c r="X150" s="146">
        <f t="shared" si="43"/>
        <v>1</v>
      </c>
      <c r="Y150" s="146">
        <f t="shared" si="44"/>
        <v>0</v>
      </c>
      <c r="Z150" s="146">
        <f t="shared" si="45"/>
        <v>0</v>
      </c>
      <c r="AA150" s="17">
        <f t="shared" si="46"/>
        <v>1</v>
      </c>
      <c r="AB150" s="91" t="str">
        <f>'REPRODUCTION 3'!M150</f>
        <v>Juin</v>
      </c>
      <c r="AC150" s="91" t="str">
        <f>'RUMINANTS 3'!M150</f>
        <v>Juin</v>
      </c>
      <c r="AD150" s="91" t="str">
        <f>'TOXICOLOGIE 2'!L150</f>
        <v>Juin</v>
      </c>
      <c r="AE150" s="91" t="str">
        <f>'INFECTIEUX 3'!M150</f>
        <v>Juin</v>
      </c>
      <c r="AF150" s="91" t="str">
        <f>'AVIARE 3'!M150</f>
        <v>Juin</v>
      </c>
      <c r="AG150" s="91" t="str">
        <f>'EQUINE 3'!M150</f>
        <v>Juin</v>
      </c>
      <c r="AH150" s="91" t="str">
        <f>'CHIRURGIE 3'!M150</f>
        <v>Juin</v>
      </c>
      <c r="AI150" s="91" t="str">
        <f>'LEGISLATION 2'!L150</f>
        <v>Juin</v>
      </c>
      <c r="AJ150" s="91" t="str">
        <f>'HIDAOA 3'!M150</f>
        <v>Juin</v>
      </c>
      <c r="AK150" s="91" t="str">
        <f>'CLINIQUE 3'!T150</f>
        <v>Juin</v>
      </c>
    </row>
    <row r="151" spans="1:37" s="139" customFormat="1">
      <c r="A151" s="146">
        <v>144</v>
      </c>
      <c r="B151" s="113" t="s">
        <v>2586</v>
      </c>
      <c r="C151" s="113" t="s">
        <v>2509</v>
      </c>
      <c r="D151" s="163">
        <f>'REPRODUCTION 3'!G151</f>
        <v>17.25</v>
      </c>
      <c r="E151" s="163">
        <f>'RUMINANTS 3'!G151</f>
        <v>12</v>
      </c>
      <c r="F151" s="163">
        <f>'TOXICOLOGIE 2'!F151</f>
        <v>0</v>
      </c>
      <c r="G151" s="163">
        <f>'INFECTIEUX 3'!G151</f>
        <v>15</v>
      </c>
      <c r="H151" s="163">
        <f>'AVIARE 3'!G151</f>
        <v>14.25</v>
      </c>
      <c r="I151" s="163">
        <f>'EQUINE 3'!G151</f>
        <v>18.75</v>
      </c>
      <c r="J151" s="163">
        <f>'CHIRURGIE 3'!G151</f>
        <v>15</v>
      </c>
      <c r="K151" s="163">
        <f>'LEGISLATION 2'!F151</f>
        <v>32</v>
      </c>
      <c r="L151" s="163">
        <f>'HIDAOA 3'!G151</f>
        <v>24</v>
      </c>
      <c r="M151" s="163">
        <f>'CLINIQUE 3'!N151</f>
        <v>0</v>
      </c>
      <c r="N151" s="148">
        <f t="shared" si="33"/>
        <v>148.25</v>
      </c>
      <c r="O151" s="148">
        <f t="shared" si="34"/>
        <v>5.2946428571428568</v>
      </c>
      <c r="P151" s="146" t="str">
        <f t="shared" si="35"/>
        <v>ajournee</v>
      </c>
      <c r="Q151" s="146" t="str">
        <f t="shared" si="36"/>
        <v>juin</v>
      </c>
      <c r="R151" s="146">
        <f t="shared" si="37"/>
        <v>0</v>
      </c>
      <c r="S151" s="146">
        <f t="shared" si="38"/>
        <v>1</v>
      </c>
      <c r="T151" s="146">
        <f t="shared" si="39"/>
        <v>1</v>
      </c>
      <c r="U151" s="146">
        <f t="shared" si="40"/>
        <v>0</v>
      </c>
      <c r="V151" s="146">
        <f t="shared" si="41"/>
        <v>1</v>
      </c>
      <c r="W151" s="146">
        <f t="shared" si="42"/>
        <v>0</v>
      </c>
      <c r="X151" s="146">
        <f t="shared" si="43"/>
        <v>0</v>
      </c>
      <c r="Y151" s="146">
        <f t="shared" si="44"/>
        <v>0</v>
      </c>
      <c r="Z151" s="146">
        <f t="shared" si="45"/>
        <v>0</v>
      </c>
      <c r="AA151" s="17">
        <f t="shared" si="46"/>
        <v>1</v>
      </c>
      <c r="AB151" s="91" t="str">
        <f>'REPRODUCTION 3'!M151</f>
        <v>Juin</v>
      </c>
      <c r="AC151" s="91" t="str">
        <f>'RUMINANTS 3'!M151</f>
        <v>Juin</v>
      </c>
      <c r="AD151" s="91" t="str">
        <f>'TOXICOLOGIE 2'!L151</f>
        <v>Juin</v>
      </c>
      <c r="AE151" s="91" t="str">
        <f>'INFECTIEUX 3'!M151</f>
        <v>Juin</v>
      </c>
      <c r="AF151" s="91" t="str">
        <f>'AVIARE 3'!M151</f>
        <v>Juin</v>
      </c>
      <c r="AG151" s="91" t="str">
        <f>'EQUINE 3'!M151</f>
        <v>Juin</v>
      </c>
      <c r="AH151" s="91" t="str">
        <f>'CHIRURGIE 3'!M151</f>
        <v>Juin</v>
      </c>
      <c r="AI151" s="91" t="str">
        <f>'LEGISLATION 2'!L151</f>
        <v>Juin</v>
      </c>
      <c r="AJ151" s="91" t="str">
        <f>'HIDAOA 3'!M151</f>
        <v>Juin</v>
      </c>
      <c r="AK151" s="91" t="str">
        <f>'CLINIQUE 3'!T151</f>
        <v>Juin</v>
      </c>
    </row>
    <row r="152" spans="1:37">
      <c r="A152" s="146">
        <v>145</v>
      </c>
      <c r="B152" s="113" t="s">
        <v>215</v>
      </c>
      <c r="C152" s="113" t="s">
        <v>2587</v>
      </c>
      <c r="D152" s="163">
        <f>'REPRODUCTION 3'!G152</f>
        <v>6.75</v>
      </c>
      <c r="E152" s="163">
        <f>'RUMINANTS 3'!G152</f>
        <v>9</v>
      </c>
      <c r="F152" s="163">
        <f>'TOXICOLOGIE 2'!F152</f>
        <v>0</v>
      </c>
      <c r="G152" s="163">
        <f>'INFECTIEUX 3'!G152</f>
        <v>1.875</v>
      </c>
      <c r="H152" s="163">
        <f>'AVIARE 3'!G152</f>
        <v>10.5</v>
      </c>
      <c r="I152" s="163">
        <f>'EQUINE 3'!G152</f>
        <v>15.75</v>
      </c>
      <c r="J152" s="163">
        <f>'CHIRURGIE 3'!G152</f>
        <v>13.5</v>
      </c>
      <c r="K152" s="163">
        <f>'LEGISLATION 2'!F152</f>
        <v>20</v>
      </c>
      <c r="L152" s="163">
        <f>'HIDAOA 3'!G152</f>
        <v>8.25</v>
      </c>
      <c r="M152" s="163">
        <f>'CLINIQUE 3'!N152</f>
        <v>0</v>
      </c>
      <c r="N152" s="148">
        <f t="shared" si="33"/>
        <v>85.625</v>
      </c>
      <c r="O152" s="148">
        <f t="shared" si="34"/>
        <v>3.0580357142857144</v>
      </c>
      <c r="P152" s="146" t="str">
        <f t="shared" si="35"/>
        <v>ajournee</v>
      </c>
      <c r="Q152" s="146" t="str">
        <f t="shared" si="36"/>
        <v>juin</v>
      </c>
      <c r="R152" s="146">
        <f t="shared" si="37"/>
        <v>1</v>
      </c>
      <c r="S152" s="146">
        <f t="shared" si="38"/>
        <v>1</v>
      </c>
      <c r="T152" s="146">
        <f t="shared" si="39"/>
        <v>1</v>
      </c>
      <c r="U152" s="146">
        <f t="shared" si="40"/>
        <v>1</v>
      </c>
      <c r="V152" s="146">
        <f t="shared" si="41"/>
        <v>1</v>
      </c>
      <c r="W152" s="146">
        <f t="shared" si="42"/>
        <v>0</v>
      </c>
      <c r="X152" s="146">
        <f t="shared" si="43"/>
        <v>1</v>
      </c>
      <c r="Y152" s="146">
        <f t="shared" si="44"/>
        <v>0</v>
      </c>
      <c r="Z152" s="146">
        <f t="shared" si="45"/>
        <v>1</v>
      </c>
      <c r="AA152" s="17">
        <f t="shared" si="46"/>
        <v>1</v>
      </c>
      <c r="AB152" s="91" t="str">
        <f>'REPRODUCTION 3'!M152</f>
        <v>Juin</v>
      </c>
      <c r="AC152" s="91" t="str">
        <f>'RUMINANTS 3'!M152</f>
        <v>Juin</v>
      </c>
      <c r="AD152" s="91" t="str">
        <f>'TOXICOLOGIE 2'!L152</f>
        <v>Juin</v>
      </c>
      <c r="AE152" s="91" t="str">
        <f>'INFECTIEUX 3'!M152</f>
        <v>Juin</v>
      </c>
      <c r="AF152" s="91" t="str">
        <f>'AVIARE 3'!M152</f>
        <v>Juin</v>
      </c>
      <c r="AG152" s="91" t="str">
        <f>'EQUINE 3'!M152</f>
        <v>Juin</v>
      </c>
      <c r="AH152" s="91" t="str">
        <f>'CHIRURGIE 3'!M152</f>
        <v>Juin</v>
      </c>
      <c r="AI152" s="91" t="str">
        <f>'LEGISLATION 2'!L152</f>
        <v>Juin</v>
      </c>
      <c r="AJ152" s="91" t="str">
        <f>'HIDAOA 3'!M152</f>
        <v>Juin</v>
      </c>
      <c r="AK152" s="91" t="str">
        <f>'CLINIQUE 3'!T152</f>
        <v>Juin</v>
      </c>
    </row>
    <row r="153" spans="1:37">
      <c r="A153" s="146">
        <v>146</v>
      </c>
      <c r="B153" s="113" t="s">
        <v>1135</v>
      </c>
      <c r="C153" s="113" t="s">
        <v>2588</v>
      </c>
      <c r="D153" s="163">
        <f>'REPRODUCTION 3'!G153</f>
        <v>10.5</v>
      </c>
      <c r="E153" s="163">
        <f>'RUMINANTS 3'!G153</f>
        <v>3.75</v>
      </c>
      <c r="F153" s="163">
        <f>'TOXICOLOGIE 2'!F153</f>
        <v>0</v>
      </c>
      <c r="G153" s="163">
        <f>'INFECTIEUX 3'!G153</f>
        <v>3.75</v>
      </c>
      <c r="H153" s="163">
        <f>'AVIARE 3'!G153</f>
        <v>18.75</v>
      </c>
      <c r="I153" s="163">
        <f>'EQUINE 3'!G153</f>
        <v>6.75</v>
      </c>
      <c r="J153" s="163">
        <f>'CHIRURGIE 3'!G153</f>
        <v>13.5</v>
      </c>
      <c r="K153" s="163">
        <f>'LEGISLATION 2'!F153</f>
        <v>18</v>
      </c>
      <c r="L153" s="163">
        <f>'HIDAOA 3'!G153</f>
        <v>21.75</v>
      </c>
      <c r="M153" s="163">
        <f>'CLINIQUE 3'!N153</f>
        <v>0</v>
      </c>
      <c r="N153" s="148">
        <f t="shared" si="33"/>
        <v>96.75</v>
      </c>
      <c r="O153" s="148">
        <f t="shared" si="34"/>
        <v>3.4553571428571428</v>
      </c>
      <c r="P153" s="146" t="str">
        <f t="shared" si="35"/>
        <v>ajournee</v>
      </c>
      <c r="Q153" s="146" t="str">
        <f t="shared" si="36"/>
        <v>juin</v>
      </c>
      <c r="R153" s="146">
        <f t="shared" si="37"/>
        <v>1</v>
      </c>
      <c r="S153" s="146">
        <f t="shared" si="38"/>
        <v>1</v>
      </c>
      <c r="T153" s="146">
        <f t="shared" si="39"/>
        <v>1</v>
      </c>
      <c r="U153" s="146">
        <f t="shared" si="40"/>
        <v>1</v>
      </c>
      <c r="V153" s="146">
        <f t="shared" si="41"/>
        <v>0</v>
      </c>
      <c r="W153" s="146">
        <f t="shared" si="42"/>
        <v>1</v>
      </c>
      <c r="X153" s="146">
        <f t="shared" si="43"/>
        <v>1</v>
      </c>
      <c r="Y153" s="146">
        <f t="shared" si="44"/>
        <v>0</v>
      </c>
      <c r="Z153" s="146">
        <f t="shared" si="45"/>
        <v>0</v>
      </c>
      <c r="AA153" s="17">
        <f t="shared" si="46"/>
        <v>1</v>
      </c>
      <c r="AB153" s="91" t="str">
        <f>'REPRODUCTION 3'!M153</f>
        <v>Juin</v>
      </c>
      <c r="AC153" s="91" t="str">
        <f>'RUMINANTS 3'!M153</f>
        <v>Juin</v>
      </c>
      <c r="AD153" s="91" t="str">
        <f>'TOXICOLOGIE 2'!L153</f>
        <v>Juin</v>
      </c>
      <c r="AE153" s="91" t="str">
        <f>'INFECTIEUX 3'!M153</f>
        <v>Juin</v>
      </c>
      <c r="AF153" s="91" t="str">
        <f>'AVIARE 3'!M153</f>
        <v>Juin</v>
      </c>
      <c r="AG153" s="91" t="str">
        <f>'EQUINE 3'!M153</f>
        <v>Juin</v>
      </c>
      <c r="AH153" s="91" t="str">
        <f>'CHIRURGIE 3'!M153</f>
        <v>Juin</v>
      </c>
      <c r="AI153" s="91" t="str">
        <f>'LEGISLATION 2'!L153</f>
        <v>Juin</v>
      </c>
      <c r="AJ153" s="91" t="str">
        <f>'HIDAOA 3'!M153</f>
        <v>Juin</v>
      </c>
      <c r="AK153" s="91" t="str">
        <f>'CLINIQUE 3'!T153</f>
        <v>Juin</v>
      </c>
    </row>
    <row r="154" spans="1:37">
      <c r="A154" s="146">
        <v>147</v>
      </c>
      <c r="B154" s="113" t="s">
        <v>1139</v>
      </c>
      <c r="C154" s="113" t="s">
        <v>2589</v>
      </c>
      <c r="D154" s="163">
        <f>'REPRODUCTION 3'!G154</f>
        <v>12</v>
      </c>
      <c r="E154" s="163">
        <f>'RUMINANTS 3'!G154</f>
        <v>5.25</v>
      </c>
      <c r="F154" s="163">
        <f>'TOXICOLOGIE 2'!F154</f>
        <v>0</v>
      </c>
      <c r="G154" s="163">
        <f>'INFECTIEUX 3'!G154</f>
        <v>1.5</v>
      </c>
      <c r="H154" s="163">
        <f>'AVIARE 3'!G154</f>
        <v>12.75</v>
      </c>
      <c r="I154" s="163">
        <f>'EQUINE 3'!G154</f>
        <v>5.25</v>
      </c>
      <c r="J154" s="163">
        <f>'CHIRURGIE 3'!G154</f>
        <v>13.5</v>
      </c>
      <c r="K154" s="163">
        <f>'LEGISLATION 2'!F154</f>
        <v>16</v>
      </c>
      <c r="L154" s="163">
        <f>'HIDAOA 3'!G154</f>
        <v>9</v>
      </c>
      <c r="M154" s="163">
        <f>'CLINIQUE 3'!N154</f>
        <v>0</v>
      </c>
      <c r="N154" s="148">
        <f t="shared" si="33"/>
        <v>75.25</v>
      </c>
      <c r="O154" s="148">
        <f t="shared" si="34"/>
        <v>2.6875</v>
      </c>
      <c r="P154" s="146" t="str">
        <f t="shared" si="35"/>
        <v>ajournee</v>
      </c>
      <c r="Q154" s="146" t="str">
        <f t="shared" si="36"/>
        <v>juin</v>
      </c>
      <c r="R154" s="146">
        <f t="shared" si="37"/>
        <v>1</v>
      </c>
      <c r="S154" s="146">
        <f t="shared" si="38"/>
        <v>1</v>
      </c>
      <c r="T154" s="146">
        <f t="shared" si="39"/>
        <v>1</v>
      </c>
      <c r="U154" s="146">
        <f t="shared" si="40"/>
        <v>1</v>
      </c>
      <c r="V154" s="146">
        <f t="shared" si="41"/>
        <v>1</v>
      </c>
      <c r="W154" s="146">
        <f t="shared" si="42"/>
        <v>1</v>
      </c>
      <c r="X154" s="146">
        <f t="shared" si="43"/>
        <v>1</v>
      </c>
      <c r="Y154" s="146">
        <f t="shared" si="44"/>
        <v>0</v>
      </c>
      <c r="Z154" s="146">
        <f t="shared" si="45"/>
        <v>1</v>
      </c>
      <c r="AA154" s="17">
        <f t="shared" si="46"/>
        <v>1</v>
      </c>
      <c r="AB154" s="91" t="str">
        <f>'REPRODUCTION 3'!M154</f>
        <v>Juin</v>
      </c>
      <c r="AC154" s="91" t="str">
        <f>'RUMINANTS 3'!M154</f>
        <v>Juin</v>
      </c>
      <c r="AD154" s="91" t="str">
        <f>'TOXICOLOGIE 2'!L154</f>
        <v>Juin</v>
      </c>
      <c r="AE154" s="91" t="str">
        <f>'INFECTIEUX 3'!M154</f>
        <v>Juin</v>
      </c>
      <c r="AF154" s="91" t="str">
        <f>'AVIARE 3'!M154</f>
        <v>Juin</v>
      </c>
      <c r="AG154" s="91" t="str">
        <f>'EQUINE 3'!M154</f>
        <v>Juin</v>
      </c>
      <c r="AH154" s="91" t="str">
        <f>'CHIRURGIE 3'!M154</f>
        <v>Juin</v>
      </c>
      <c r="AI154" s="91" t="str">
        <f>'LEGISLATION 2'!L154</f>
        <v>Juin</v>
      </c>
      <c r="AJ154" s="91" t="str">
        <f>'HIDAOA 3'!M154</f>
        <v>Juin</v>
      </c>
      <c r="AK154" s="91" t="str">
        <f>'CLINIQUE 3'!T154</f>
        <v>Juin</v>
      </c>
    </row>
    <row r="155" spans="1:37">
      <c r="A155" s="146">
        <v>148</v>
      </c>
      <c r="B155" s="113" t="s">
        <v>1142</v>
      </c>
      <c r="C155" s="113" t="s">
        <v>2590</v>
      </c>
      <c r="D155" s="163">
        <f>'REPRODUCTION 3'!G155</f>
        <v>15</v>
      </c>
      <c r="E155" s="163">
        <f>'RUMINANTS 3'!G155</f>
        <v>10.5</v>
      </c>
      <c r="F155" s="163">
        <f>'TOXICOLOGIE 2'!F155</f>
        <v>0</v>
      </c>
      <c r="G155" s="163">
        <f>'INFECTIEUX 3'!G155</f>
        <v>6</v>
      </c>
      <c r="H155" s="163">
        <f>'AVIARE 3'!G155</f>
        <v>19.5</v>
      </c>
      <c r="I155" s="163">
        <f>'EQUINE 3'!G155</f>
        <v>16.5</v>
      </c>
      <c r="J155" s="163">
        <f>'CHIRURGIE 3'!G155</f>
        <v>25.5</v>
      </c>
      <c r="K155" s="163">
        <f>'LEGISLATION 2'!F155</f>
        <v>24</v>
      </c>
      <c r="L155" s="163">
        <f>'HIDAOA 3'!G155</f>
        <v>27.75</v>
      </c>
      <c r="M155" s="163">
        <f>'CLINIQUE 3'!N155</f>
        <v>0</v>
      </c>
      <c r="N155" s="148">
        <f t="shared" si="33"/>
        <v>144.75</v>
      </c>
      <c r="O155" s="148">
        <f t="shared" si="34"/>
        <v>5.1696428571428568</v>
      </c>
      <c r="P155" s="146" t="str">
        <f t="shared" si="35"/>
        <v>ajournee</v>
      </c>
      <c r="Q155" s="146" t="str">
        <f t="shared" si="36"/>
        <v>juin</v>
      </c>
      <c r="R155" s="146">
        <f t="shared" si="37"/>
        <v>0</v>
      </c>
      <c r="S155" s="146">
        <f t="shared" si="38"/>
        <v>1</v>
      </c>
      <c r="T155" s="146">
        <f t="shared" si="39"/>
        <v>1</v>
      </c>
      <c r="U155" s="146">
        <f t="shared" si="40"/>
        <v>1</v>
      </c>
      <c r="V155" s="146">
        <f t="shared" si="41"/>
        <v>0</v>
      </c>
      <c r="W155" s="146">
        <f t="shared" si="42"/>
        <v>0</v>
      </c>
      <c r="X155" s="146">
        <f t="shared" si="43"/>
        <v>0</v>
      </c>
      <c r="Y155" s="146">
        <f t="shared" si="44"/>
        <v>0</v>
      </c>
      <c r="Z155" s="146">
        <f t="shared" si="45"/>
        <v>0</v>
      </c>
      <c r="AA155" s="17">
        <f t="shared" si="46"/>
        <v>1</v>
      </c>
      <c r="AB155" s="91" t="str">
        <f>'REPRODUCTION 3'!M155</f>
        <v>Juin</v>
      </c>
      <c r="AC155" s="91" t="str">
        <f>'RUMINANTS 3'!M155</f>
        <v>Juin</v>
      </c>
      <c r="AD155" s="91" t="str">
        <f>'TOXICOLOGIE 2'!L155</f>
        <v>Juin</v>
      </c>
      <c r="AE155" s="91" t="str">
        <f>'INFECTIEUX 3'!M155</f>
        <v>Juin</v>
      </c>
      <c r="AF155" s="91" t="str">
        <f>'AVIARE 3'!M155</f>
        <v>Juin</v>
      </c>
      <c r="AG155" s="91" t="str">
        <f>'EQUINE 3'!M155</f>
        <v>Juin</v>
      </c>
      <c r="AH155" s="91" t="str">
        <f>'CHIRURGIE 3'!M155</f>
        <v>Juin</v>
      </c>
      <c r="AI155" s="91" t="str">
        <f>'LEGISLATION 2'!L155</f>
        <v>Juin</v>
      </c>
      <c r="AJ155" s="91" t="str">
        <f>'HIDAOA 3'!M155</f>
        <v>Juin</v>
      </c>
      <c r="AK155" s="91" t="str">
        <f>'CLINIQUE 3'!T155</f>
        <v>Juin</v>
      </c>
    </row>
    <row r="156" spans="1:37">
      <c r="A156" s="146">
        <v>149</v>
      </c>
      <c r="B156" s="113" t="s">
        <v>1145</v>
      </c>
      <c r="C156" s="113" t="s">
        <v>2508</v>
      </c>
      <c r="D156" s="163">
        <f>'REPRODUCTION 3'!G156</f>
        <v>17.25</v>
      </c>
      <c r="E156" s="163">
        <f>'RUMINANTS 3'!G156</f>
        <v>10.5</v>
      </c>
      <c r="F156" s="163">
        <f>'TOXICOLOGIE 2'!F156</f>
        <v>0</v>
      </c>
      <c r="G156" s="163">
        <f>'INFECTIEUX 3'!G156</f>
        <v>0.375</v>
      </c>
      <c r="H156" s="163">
        <f>'AVIARE 3'!G156</f>
        <v>12</v>
      </c>
      <c r="I156" s="163">
        <f>'EQUINE 3'!G156</f>
        <v>8.25</v>
      </c>
      <c r="J156" s="163">
        <f>'CHIRURGIE 3'!G156</f>
        <v>16.5</v>
      </c>
      <c r="K156" s="163">
        <f>'LEGISLATION 2'!F156</f>
        <v>14</v>
      </c>
      <c r="L156" s="163">
        <f>'HIDAOA 3'!G156</f>
        <v>22.5</v>
      </c>
      <c r="M156" s="163">
        <f>'CLINIQUE 3'!N156</f>
        <v>0</v>
      </c>
      <c r="N156" s="148">
        <f t="shared" si="33"/>
        <v>101.375</v>
      </c>
      <c r="O156" s="148">
        <f t="shared" si="34"/>
        <v>3.6205357142857144</v>
      </c>
      <c r="P156" s="146" t="str">
        <f t="shared" si="35"/>
        <v>ajournee</v>
      </c>
      <c r="Q156" s="146" t="str">
        <f t="shared" si="36"/>
        <v>juin</v>
      </c>
      <c r="R156" s="146">
        <f t="shared" si="37"/>
        <v>0</v>
      </c>
      <c r="S156" s="146">
        <f t="shared" si="38"/>
        <v>1</v>
      </c>
      <c r="T156" s="146">
        <f t="shared" si="39"/>
        <v>1</v>
      </c>
      <c r="U156" s="146">
        <f t="shared" si="40"/>
        <v>1</v>
      </c>
      <c r="V156" s="146">
        <f t="shared" si="41"/>
        <v>1</v>
      </c>
      <c r="W156" s="146">
        <f t="shared" si="42"/>
        <v>1</v>
      </c>
      <c r="X156" s="146">
        <f t="shared" si="43"/>
        <v>0</v>
      </c>
      <c r="Y156" s="146">
        <f t="shared" si="44"/>
        <v>0</v>
      </c>
      <c r="Z156" s="146">
        <f t="shared" si="45"/>
        <v>0</v>
      </c>
      <c r="AA156" s="17">
        <f t="shared" si="46"/>
        <v>1</v>
      </c>
      <c r="AB156" s="91" t="str">
        <f>'REPRODUCTION 3'!M156</f>
        <v>Juin</v>
      </c>
      <c r="AC156" s="91" t="str">
        <f>'RUMINANTS 3'!M156</f>
        <v>Juin</v>
      </c>
      <c r="AD156" s="91" t="str">
        <f>'TOXICOLOGIE 2'!L156</f>
        <v>Juin</v>
      </c>
      <c r="AE156" s="91" t="str">
        <f>'INFECTIEUX 3'!M156</f>
        <v>Juin</v>
      </c>
      <c r="AF156" s="91" t="str">
        <f>'AVIARE 3'!M156</f>
        <v>Juin</v>
      </c>
      <c r="AG156" s="91" t="str">
        <f>'EQUINE 3'!M156</f>
        <v>Juin</v>
      </c>
      <c r="AH156" s="91" t="str">
        <f>'CHIRURGIE 3'!M156</f>
        <v>Juin</v>
      </c>
      <c r="AI156" s="91" t="str">
        <f>'LEGISLATION 2'!L156</f>
        <v>Juin</v>
      </c>
      <c r="AJ156" s="91" t="str">
        <f>'HIDAOA 3'!M156</f>
        <v>Juin</v>
      </c>
      <c r="AK156" s="91" t="str">
        <f>'CLINIQUE 3'!T156</f>
        <v>Juin</v>
      </c>
    </row>
    <row r="157" spans="1:37">
      <c r="A157" s="146">
        <v>150</v>
      </c>
      <c r="B157" s="113" t="s">
        <v>2591</v>
      </c>
      <c r="C157" s="113" t="s">
        <v>2508</v>
      </c>
      <c r="D157" s="163">
        <f>'REPRODUCTION 3'!G157</f>
        <v>3.75</v>
      </c>
      <c r="E157" s="163">
        <f>'RUMINANTS 3'!G157</f>
        <v>9</v>
      </c>
      <c r="F157" s="163">
        <f>'TOXICOLOGIE 2'!F157</f>
        <v>0</v>
      </c>
      <c r="G157" s="163">
        <f>'INFECTIEUX 3'!G157</f>
        <v>3</v>
      </c>
      <c r="H157" s="163">
        <f>'AVIARE 3'!G157</f>
        <v>15.75</v>
      </c>
      <c r="I157" s="163">
        <f>'EQUINE 3'!G157</f>
        <v>7.5</v>
      </c>
      <c r="J157" s="163">
        <f>'CHIRURGIE 3'!G157</f>
        <v>18</v>
      </c>
      <c r="K157" s="163">
        <f>'LEGISLATION 2'!F157</f>
        <v>6</v>
      </c>
      <c r="L157" s="163">
        <f>'HIDAOA 3'!G157</f>
        <v>11.25</v>
      </c>
      <c r="M157" s="163">
        <f>'CLINIQUE 3'!N157</f>
        <v>0</v>
      </c>
      <c r="N157" s="148">
        <f t="shared" si="33"/>
        <v>74.25</v>
      </c>
      <c r="O157" s="148">
        <f t="shared" si="34"/>
        <v>2.6517857142857144</v>
      </c>
      <c r="P157" s="146" t="str">
        <f t="shared" si="35"/>
        <v>ajournee</v>
      </c>
      <c r="Q157" s="146" t="str">
        <f t="shared" si="36"/>
        <v>juin</v>
      </c>
      <c r="R157" s="146">
        <f t="shared" si="37"/>
        <v>1</v>
      </c>
      <c r="S157" s="146">
        <f t="shared" si="38"/>
        <v>1</v>
      </c>
      <c r="T157" s="146">
        <f t="shared" si="39"/>
        <v>1</v>
      </c>
      <c r="U157" s="146">
        <f t="shared" si="40"/>
        <v>1</v>
      </c>
      <c r="V157" s="146">
        <f t="shared" si="41"/>
        <v>0</v>
      </c>
      <c r="W157" s="146">
        <f t="shared" si="42"/>
        <v>1</v>
      </c>
      <c r="X157" s="146">
        <f t="shared" si="43"/>
        <v>0</v>
      </c>
      <c r="Y157" s="146">
        <f t="shared" si="44"/>
        <v>1</v>
      </c>
      <c r="Z157" s="146">
        <f t="shared" si="45"/>
        <v>1</v>
      </c>
      <c r="AA157" s="17">
        <f t="shared" si="46"/>
        <v>1</v>
      </c>
      <c r="AB157" s="91" t="str">
        <f>'REPRODUCTION 3'!M157</f>
        <v>Juin</v>
      </c>
      <c r="AC157" s="91" t="str">
        <f>'RUMINANTS 3'!M157</f>
        <v>Juin</v>
      </c>
      <c r="AD157" s="91" t="str">
        <f>'TOXICOLOGIE 2'!L157</f>
        <v>Juin</v>
      </c>
      <c r="AE157" s="91" t="str">
        <f>'INFECTIEUX 3'!M157</f>
        <v>Juin</v>
      </c>
      <c r="AF157" s="91" t="str">
        <f>'AVIARE 3'!M157</f>
        <v>Juin</v>
      </c>
      <c r="AG157" s="91" t="str">
        <f>'EQUINE 3'!M157</f>
        <v>Juin</v>
      </c>
      <c r="AH157" s="91" t="str">
        <f>'CHIRURGIE 3'!M157</f>
        <v>Juin</v>
      </c>
      <c r="AI157" s="91" t="str">
        <f>'LEGISLATION 2'!L157</f>
        <v>Juin</v>
      </c>
      <c r="AJ157" s="91" t="str">
        <f>'HIDAOA 3'!M157</f>
        <v>Juin</v>
      </c>
      <c r="AK157" s="91" t="str">
        <f>'CLINIQUE 3'!T157</f>
        <v>Juin</v>
      </c>
    </row>
    <row r="158" spans="1:37">
      <c r="A158" s="146">
        <v>151</v>
      </c>
      <c r="B158" s="113" t="s">
        <v>1153</v>
      </c>
      <c r="C158" s="113" t="s">
        <v>2592</v>
      </c>
      <c r="D158" s="163">
        <f>'REPRODUCTION 3'!G158</f>
        <v>9</v>
      </c>
      <c r="E158" s="163">
        <f>'RUMINANTS 3'!G158</f>
        <v>12.75</v>
      </c>
      <c r="F158" s="163">
        <f>'TOXICOLOGIE 2'!F158</f>
        <v>0</v>
      </c>
      <c r="G158" s="163">
        <f>'INFECTIEUX 3'!G158</f>
        <v>3.75</v>
      </c>
      <c r="H158" s="163">
        <f>'AVIARE 3'!G158</f>
        <v>14.25</v>
      </c>
      <c r="I158" s="163">
        <f>'EQUINE 3'!G158</f>
        <v>13.5</v>
      </c>
      <c r="J158" s="163">
        <f>'CHIRURGIE 3'!G158</f>
        <v>15</v>
      </c>
      <c r="K158" s="163">
        <f>'LEGISLATION 2'!F158</f>
        <v>10</v>
      </c>
      <c r="L158" s="163">
        <f>'HIDAOA 3'!G158</f>
        <v>13.5</v>
      </c>
      <c r="M158" s="163">
        <f>'CLINIQUE 3'!N158</f>
        <v>0</v>
      </c>
      <c r="N158" s="148">
        <f t="shared" si="33"/>
        <v>91.75</v>
      </c>
      <c r="O158" s="148">
        <f t="shared" si="34"/>
        <v>3.2767857142857144</v>
      </c>
      <c r="P158" s="146" t="str">
        <f t="shared" si="35"/>
        <v>ajournee</v>
      </c>
      <c r="Q158" s="146" t="str">
        <f t="shared" si="36"/>
        <v>juin</v>
      </c>
      <c r="R158" s="146">
        <f t="shared" si="37"/>
        <v>1</v>
      </c>
      <c r="S158" s="146">
        <f t="shared" si="38"/>
        <v>1</v>
      </c>
      <c r="T158" s="146">
        <f t="shared" si="39"/>
        <v>1</v>
      </c>
      <c r="U158" s="146">
        <f t="shared" si="40"/>
        <v>1</v>
      </c>
      <c r="V158" s="146">
        <f t="shared" si="41"/>
        <v>1</v>
      </c>
      <c r="W158" s="146">
        <f t="shared" si="42"/>
        <v>1</v>
      </c>
      <c r="X158" s="146">
        <f t="shared" si="43"/>
        <v>0</v>
      </c>
      <c r="Y158" s="146">
        <f t="shared" si="44"/>
        <v>0</v>
      </c>
      <c r="Z158" s="146">
        <f t="shared" si="45"/>
        <v>1</v>
      </c>
      <c r="AA158" s="17">
        <f t="shared" si="46"/>
        <v>1</v>
      </c>
      <c r="AB158" s="91" t="str">
        <f>'REPRODUCTION 3'!M158</f>
        <v>Juin</v>
      </c>
      <c r="AC158" s="91" t="str">
        <f>'RUMINANTS 3'!M158</f>
        <v>Juin</v>
      </c>
      <c r="AD158" s="91" t="str">
        <f>'TOXICOLOGIE 2'!L158</f>
        <v>Juin</v>
      </c>
      <c r="AE158" s="91" t="str">
        <f>'INFECTIEUX 3'!M158</f>
        <v>Juin</v>
      </c>
      <c r="AF158" s="91" t="str">
        <f>'AVIARE 3'!M158</f>
        <v>Juin</v>
      </c>
      <c r="AG158" s="91" t="str">
        <f>'EQUINE 3'!M158</f>
        <v>Juin</v>
      </c>
      <c r="AH158" s="91" t="str">
        <f>'CHIRURGIE 3'!M158</f>
        <v>Juin</v>
      </c>
      <c r="AI158" s="91" t="str">
        <f>'LEGISLATION 2'!L158</f>
        <v>Juin</v>
      </c>
      <c r="AJ158" s="91" t="str">
        <f>'HIDAOA 3'!M158</f>
        <v>Juin</v>
      </c>
      <c r="AK158" s="91" t="str">
        <f>'CLINIQUE 3'!T158</f>
        <v>Juin</v>
      </c>
    </row>
    <row r="159" spans="1:37">
      <c r="A159" s="146">
        <v>152</v>
      </c>
      <c r="B159" s="113" t="s">
        <v>2593</v>
      </c>
      <c r="C159" s="113" t="s">
        <v>2594</v>
      </c>
      <c r="D159" s="163">
        <f>'REPRODUCTION 3'!G159</f>
        <v>6.75</v>
      </c>
      <c r="E159" s="163">
        <f>'RUMINANTS 3'!G159</f>
        <v>7.5</v>
      </c>
      <c r="F159" s="163">
        <f>'TOXICOLOGIE 2'!F159</f>
        <v>0</v>
      </c>
      <c r="G159" s="163">
        <f>'INFECTIEUX 3'!G159</f>
        <v>6</v>
      </c>
      <c r="H159" s="163">
        <f>'AVIARE 3'!G159</f>
        <v>12.75</v>
      </c>
      <c r="I159" s="163">
        <f>'EQUINE 3'!G159</f>
        <v>9.75</v>
      </c>
      <c r="J159" s="163">
        <f>'CHIRURGIE 3'!G159</f>
        <v>13.5</v>
      </c>
      <c r="K159" s="163">
        <f>'LEGISLATION 2'!F159</f>
        <v>16</v>
      </c>
      <c r="L159" s="163">
        <f>'HIDAOA 3'!G159</f>
        <v>18.75</v>
      </c>
      <c r="M159" s="163">
        <f>'CLINIQUE 3'!N159</f>
        <v>0</v>
      </c>
      <c r="N159" s="148">
        <f t="shared" si="33"/>
        <v>91</v>
      </c>
      <c r="O159" s="148">
        <f t="shared" si="34"/>
        <v>3.25</v>
      </c>
      <c r="P159" s="146" t="str">
        <f t="shared" si="35"/>
        <v>ajournee</v>
      </c>
      <c r="Q159" s="146" t="str">
        <f t="shared" si="36"/>
        <v>juin</v>
      </c>
      <c r="R159" s="146">
        <f t="shared" si="37"/>
        <v>1</v>
      </c>
      <c r="S159" s="146">
        <f t="shared" si="38"/>
        <v>1</v>
      </c>
      <c r="T159" s="146">
        <f t="shared" si="39"/>
        <v>1</v>
      </c>
      <c r="U159" s="146">
        <f t="shared" si="40"/>
        <v>1</v>
      </c>
      <c r="V159" s="146">
        <f t="shared" si="41"/>
        <v>1</v>
      </c>
      <c r="W159" s="146">
        <f t="shared" si="42"/>
        <v>1</v>
      </c>
      <c r="X159" s="146">
        <f t="shared" si="43"/>
        <v>1</v>
      </c>
      <c r="Y159" s="146">
        <f t="shared" si="44"/>
        <v>0</v>
      </c>
      <c r="Z159" s="146">
        <f t="shared" si="45"/>
        <v>0</v>
      </c>
      <c r="AA159" s="17">
        <f t="shared" si="46"/>
        <v>1</v>
      </c>
      <c r="AB159" s="91" t="str">
        <f>'REPRODUCTION 3'!M159</f>
        <v>Juin</v>
      </c>
      <c r="AC159" s="91" t="str">
        <f>'RUMINANTS 3'!M159</f>
        <v>Juin</v>
      </c>
      <c r="AD159" s="91" t="str">
        <f>'TOXICOLOGIE 2'!L159</f>
        <v>Juin</v>
      </c>
      <c r="AE159" s="91" t="str">
        <f>'INFECTIEUX 3'!M159</f>
        <v>Juin</v>
      </c>
      <c r="AF159" s="91" t="str">
        <f>'AVIARE 3'!M159</f>
        <v>Juin</v>
      </c>
      <c r="AG159" s="91" t="str">
        <f>'EQUINE 3'!M159</f>
        <v>Juin</v>
      </c>
      <c r="AH159" s="91" t="str">
        <f>'CHIRURGIE 3'!M159</f>
        <v>Juin</v>
      </c>
      <c r="AI159" s="91" t="str">
        <f>'LEGISLATION 2'!L159</f>
        <v>Juin</v>
      </c>
      <c r="AJ159" s="91" t="str">
        <f>'HIDAOA 3'!M159</f>
        <v>Juin</v>
      </c>
      <c r="AK159" s="91" t="str">
        <f>'CLINIQUE 3'!T159</f>
        <v>Juin</v>
      </c>
    </row>
    <row r="160" spans="1:37">
      <c r="A160" s="146">
        <v>153</v>
      </c>
      <c r="B160" s="113" t="s">
        <v>2595</v>
      </c>
      <c r="C160" s="113" t="s">
        <v>2596</v>
      </c>
      <c r="D160" s="163">
        <f>'REPRODUCTION 3'!G160</f>
        <v>17.25</v>
      </c>
      <c r="E160" s="163">
        <f>'RUMINANTS 3'!G160</f>
        <v>7.5</v>
      </c>
      <c r="F160" s="163">
        <f>'TOXICOLOGIE 2'!F160</f>
        <v>0</v>
      </c>
      <c r="G160" s="163">
        <f>'INFECTIEUX 3'!G160</f>
        <v>5.625</v>
      </c>
      <c r="H160" s="163">
        <f>'AVIARE 3'!G160</f>
        <v>14.25</v>
      </c>
      <c r="I160" s="163">
        <f>'EQUINE 3'!G160</f>
        <v>10.5</v>
      </c>
      <c r="J160" s="163">
        <f>'CHIRURGIE 3'!G160</f>
        <v>15</v>
      </c>
      <c r="K160" s="163">
        <f>'LEGISLATION 2'!F160</f>
        <v>16</v>
      </c>
      <c r="L160" s="163">
        <f>'HIDAOA 3'!G160</f>
        <v>18</v>
      </c>
      <c r="M160" s="163">
        <f>'CLINIQUE 3'!N160</f>
        <v>0</v>
      </c>
      <c r="N160" s="148">
        <f t="shared" si="33"/>
        <v>104.125</v>
      </c>
      <c r="O160" s="148">
        <f t="shared" si="34"/>
        <v>3.71875</v>
      </c>
      <c r="P160" s="146" t="str">
        <f t="shared" si="35"/>
        <v>ajournee</v>
      </c>
      <c r="Q160" s="146" t="str">
        <f t="shared" si="36"/>
        <v>juin</v>
      </c>
      <c r="R160" s="146">
        <f t="shared" si="37"/>
        <v>0</v>
      </c>
      <c r="S160" s="146">
        <f t="shared" si="38"/>
        <v>1</v>
      </c>
      <c r="T160" s="146">
        <f t="shared" si="39"/>
        <v>1</v>
      </c>
      <c r="U160" s="146">
        <f t="shared" si="40"/>
        <v>1</v>
      </c>
      <c r="V160" s="146">
        <f t="shared" si="41"/>
        <v>1</v>
      </c>
      <c r="W160" s="146">
        <f t="shared" si="42"/>
        <v>1</v>
      </c>
      <c r="X160" s="146">
        <f t="shared" si="43"/>
        <v>0</v>
      </c>
      <c r="Y160" s="146">
        <f t="shared" si="44"/>
        <v>0</v>
      </c>
      <c r="Z160" s="146">
        <f t="shared" si="45"/>
        <v>0</v>
      </c>
      <c r="AA160" s="17">
        <f t="shared" si="46"/>
        <v>1</v>
      </c>
      <c r="AB160" s="91" t="str">
        <f>'REPRODUCTION 3'!M160</f>
        <v>Juin</v>
      </c>
      <c r="AC160" s="91" t="str">
        <f>'RUMINANTS 3'!M160</f>
        <v>Juin</v>
      </c>
      <c r="AD160" s="91" t="str">
        <f>'TOXICOLOGIE 2'!L160</f>
        <v>Juin</v>
      </c>
      <c r="AE160" s="91" t="str">
        <f>'INFECTIEUX 3'!M160</f>
        <v>Juin</v>
      </c>
      <c r="AF160" s="91" t="str">
        <f>'AVIARE 3'!M160</f>
        <v>Juin</v>
      </c>
      <c r="AG160" s="91" t="str">
        <f>'EQUINE 3'!M160</f>
        <v>Juin</v>
      </c>
      <c r="AH160" s="91" t="str">
        <f>'CHIRURGIE 3'!M160</f>
        <v>Juin</v>
      </c>
      <c r="AI160" s="91" t="str">
        <f>'LEGISLATION 2'!L160</f>
        <v>Juin</v>
      </c>
      <c r="AJ160" s="91" t="str">
        <f>'HIDAOA 3'!M160</f>
        <v>Juin</v>
      </c>
      <c r="AK160" s="91" t="str">
        <f>'CLINIQUE 3'!T160</f>
        <v>Juin</v>
      </c>
    </row>
    <row r="161" spans="1:37">
      <c r="A161" s="146">
        <v>154</v>
      </c>
      <c r="B161" s="113" t="s">
        <v>2597</v>
      </c>
      <c r="C161" s="113" t="s">
        <v>2598</v>
      </c>
      <c r="D161" s="163">
        <f>'REPRODUCTION 3'!G161</f>
        <v>9.75</v>
      </c>
      <c r="E161" s="163">
        <f>'RUMINANTS 3'!G161</f>
        <v>10.5</v>
      </c>
      <c r="F161" s="163">
        <f>'TOXICOLOGIE 2'!F161</f>
        <v>0</v>
      </c>
      <c r="G161" s="163">
        <f>'INFECTIEUX 3'!G161</f>
        <v>3.75</v>
      </c>
      <c r="H161" s="163">
        <f>'AVIARE 3'!G161</f>
        <v>16.5</v>
      </c>
      <c r="I161" s="163">
        <f>'EQUINE 3'!G161</f>
        <v>9</v>
      </c>
      <c r="J161" s="163">
        <f>'CHIRURGIE 3'!G161</f>
        <v>16.5</v>
      </c>
      <c r="K161" s="163">
        <f>'LEGISLATION 2'!F161</f>
        <v>18</v>
      </c>
      <c r="L161" s="163">
        <f>'HIDAOA 3'!G161</f>
        <v>18.75</v>
      </c>
      <c r="M161" s="163">
        <f>'CLINIQUE 3'!N161</f>
        <v>0</v>
      </c>
      <c r="N161" s="148">
        <f t="shared" si="33"/>
        <v>102.75</v>
      </c>
      <c r="O161" s="148">
        <f t="shared" si="34"/>
        <v>3.6696428571428572</v>
      </c>
      <c r="P161" s="146" t="str">
        <f t="shared" si="35"/>
        <v>ajournee</v>
      </c>
      <c r="Q161" s="146" t="str">
        <f t="shared" si="36"/>
        <v>juin</v>
      </c>
      <c r="R161" s="146">
        <f t="shared" si="37"/>
        <v>1</v>
      </c>
      <c r="S161" s="146">
        <f t="shared" si="38"/>
        <v>1</v>
      </c>
      <c r="T161" s="146">
        <f t="shared" si="39"/>
        <v>1</v>
      </c>
      <c r="U161" s="146">
        <f t="shared" si="40"/>
        <v>1</v>
      </c>
      <c r="V161" s="146">
        <f t="shared" si="41"/>
        <v>0</v>
      </c>
      <c r="W161" s="146">
        <f t="shared" si="42"/>
        <v>1</v>
      </c>
      <c r="X161" s="146">
        <f t="shared" si="43"/>
        <v>0</v>
      </c>
      <c r="Y161" s="146">
        <f t="shared" si="44"/>
        <v>0</v>
      </c>
      <c r="Z161" s="146">
        <f t="shared" si="45"/>
        <v>0</v>
      </c>
      <c r="AA161" s="17">
        <f t="shared" si="46"/>
        <v>1</v>
      </c>
      <c r="AB161" s="91" t="str">
        <f>'REPRODUCTION 3'!M161</f>
        <v>Juin</v>
      </c>
      <c r="AC161" s="91" t="str">
        <f>'RUMINANTS 3'!M161</f>
        <v>Juin</v>
      </c>
      <c r="AD161" s="91" t="str">
        <f>'TOXICOLOGIE 2'!L161</f>
        <v>Juin</v>
      </c>
      <c r="AE161" s="91" t="str">
        <f>'INFECTIEUX 3'!M161</f>
        <v>Juin</v>
      </c>
      <c r="AF161" s="91" t="str">
        <f>'AVIARE 3'!M161</f>
        <v>Juin</v>
      </c>
      <c r="AG161" s="91" t="str">
        <f>'EQUINE 3'!M161</f>
        <v>Juin</v>
      </c>
      <c r="AH161" s="91" t="str">
        <f>'CHIRURGIE 3'!M161</f>
        <v>Juin</v>
      </c>
      <c r="AI161" s="91" t="str">
        <f>'LEGISLATION 2'!L161</f>
        <v>Juin</v>
      </c>
      <c r="AJ161" s="91" t="str">
        <f>'HIDAOA 3'!M161</f>
        <v>Juin</v>
      </c>
      <c r="AK161" s="91" t="str">
        <f>'CLINIQUE 3'!T161</f>
        <v>Juin</v>
      </c>
    </row>
    <row r="162" spans="1:37" s="139" customFormat="1">
      <c r="A162" s="146">
        <v>155</v>
      </c>
      <c r="B162" s="113" t="s">
        <v>1169</v>
      </c>
      <c r="C162" s="113" t="s">
        <v>2599</v>
      </c>
      <c r="D162" s="163">
        <f>'REPRODUCTION 3'!G162</f>
        <v>18</v>
      </c>
      <c r="E162" s="163">
        <f>'RUMINANTS 3'!G162</f>
        <v>17.25</v>
      </c>
      <c r="F162" s="163">
        <f>'TOXICOLOGIE 2'!F162</f>
        <v>0</v>
      </c>
      <c r="G162" s="163">
        <f>'INFECTIEUX 3'!G162</f>
        <v>3</v>
      </c>
      <c r="H162" s="163">
        <f>'AVIARE 3'!G162</f>
        <v>14.25</v>
      </c>
      <c r="I162" s="163">
        <f>'EQUINE 3'!G162</f>
        <v>13.5</v>
      </c>
      <c r="J162" s="163">
        <f>'CHIRURGIE 3'!G162</f>
        <v>18</v>
      </c>
      <c r="K162" s="163">
        <f>'LEGISLATION 2'!F162</f>
        <v>30</v>
      </c>
      <c r="L162" s="163">
        <f>'HIDAOA 3'!G162</f>
        <v>12</v>
      </c>
      <c r="M162" s="163">
        <f>'CLINIQUE 3'!N162</f>
        <v>0</v>
      </c>
      <c r="N162" s="148">
        <f t="shared" si="33"/>
        <v>126</v>
      </c>
      <c r="O162" s="148">
        <f t="shared" si="34"/>
        <v>4.5</v>
      </c>
      <c r="P162" s="146" t="str">
        <f t="shared" si="35"/>
        <v>ajournee</v>
      </c>
      <c r="Q162" s="146" t="str">
        <f t="shared" si="36"/>
        <v>juin</v>
      </c>
      <c r="R162" s="146">
        <f t="shared" si="37"/>
        <v>0</v>
      </c>
      <c r="S162" s="146">
        <f t="shared" si="38"/>
        <v>0</v>
      </c>
      <c r="T162" s="146">
        <f t="shared" si="39"/>
        <v>1</v>
      </c>
      <c r="U162" s="146">
        <f t="shared" si="40"/>
        <v>1</v>
      </c>
      <c r="V162" s="146">
        <f t="shared" si="41"/>
        <v>1</v>
      </c>
      <c r="W162" s="146">
        <f t="shared" si="42"/>
        <v>1</v>
      </c>
      <c r="X162" s="146">
        <f t="shared" si="43"/>
        <v>0</v>
      </c>
      <c r="Y162" s="146">
        <f t="shared" si="44"/>
        <v>0</v>
      </c>
      <c r="Z162" s="146">
        <f t="shared" si="45"/>
        <v>1</v>
      </c>
      <c r="AA162" s="17">
        <f t="shared" si="46"/>
        <v>1</v>
      </c>
      <c r="AB162" s="91" t="str">
        <f>'REPRODUCTION 3'!M162</f>
        <v>Juin</v>
      </c>
      <c r="AC162" s="91" t="str">
        <f>'RUMINANTS 3'!M162</f>
        <v>Juin</v>
      </c>
      <c r="AD162" s="91" t="str">
        <f>'TOXICOLOGIE 2'!L162</f>
        <v>Juin</v>
      </c>
      <c r="AE162" s="91" t="str">
        <f>'INFECTIEUX 3'!M162</f>
        <v>Juin</v>
      </c>
      <c r="AF162" s="91" t="str">
        <f>'AVIARE 3'!M162</f>
        <v>Juin</v>
      </c>
      <c r="AG162" s="91" t="str">
        <f>'EQUINE 3'!M162</f>
        <v>Juin</v>
      </c>
      <c r="AH162" s="91" t="str">
        <f>'CHIRURGIE 3'!M162</f>
        <v>Juin</v>
      </c>
      <c r="AI162" s="91" t="str">
        <f>'LEGISLATION 2'!L162</f>
        <v>Juin</v>
      </c>
      <c r="AJ162" s="91" t="str">
        <f>'HIDAOA 3'!M162</f>
        <v>Juin</v>
      </c>
      <c r="AK162" s="91" t="str">
        <f>'CLINIQUE 3'!T162</f>
        <v>Juin</v>
      </c>
    </row>
    <row r="163" spans="1:37">
      <c r="A163" s="146">
        <v>156</v>
      </c>
      <c r="B163" s="113" t="s">
        <v>1176</v>
      </c>
      <c r="C163" s="113" t="s">
        <v>2600</v>
      </c>
      <c r="D163" s="163">
        <f>'REPRODUCTION 3'!G163</f>
        <v>13.5</v>
      </c>
      <c r="E163" s="163">
        <f>'RUMINANTS 3'!G163</f>
        <v>10.5</v>
      </c>
      <c r="F163" s="163">
        <f>'TOXICOLOGIE 2'!F163</f>
        <v>0</v>
      </c>
      <c r="G163" s="163">
        <f>'INFECTIEUX 3'!G163</f>
        <v>2.25</v>
      </c>
      <c r="H163" s="163">
        <f>'AVIARE 3'!G163</f>
        <v>15.75</v>
      </c>
      <c r="I163" s="163">
        <f>'EQUINE 3'!G163</f>
        <v>6.75</v>
      </c>
      <c r="J163" s="163">
        <f>'CHIRURGIE 3'!G163</f>
        <v>19.5</v>
      </c>
      <c r="K163" s="163">
        <f>'LEGISLATION 2'!F163</f>
        <v>20</v>
      </c>
      <c r="L163" s="163">
        <f>'HIDAOA 3'!G163</f>
        <v>11.25</v>
      </c>
      <c r="M163" s="163">
        <f>'CLINIQUE 3'!N163</f>
        <v>0</v>
      </c>
      <c r="N163" s="148">
        <f t="shared" si="33"/>
        <v>99.5</v>
      </c>
      <c r="O163" s="148">
        <f t="shared" si="34"/>
        <v>3.5535714285714284</v>
      </c>
      <c r="P163" s="146" t="str">
        <f t="shared" si="35"/>
        <v>ajournee</v>
      </c>
      <c r="Q163" s="146" t="str">
        <f t="shared" si="36"/>
        <v>juin</v>
      </c>
      <c r="R163" s="146">
        <f t="shared" si="37"/>
        <v>1</v>
      </c>
      <c r="S163" s="146">
        <f t="shared" si="38"/>
        <v>1</v>
      </c>
      <c r="T163" s="146">
        <f t="shared" si="39"/>
        <v>1</v>
      </c>
      <c r="U163" s="146">
        <f t="shared" si="40"/>
        <v>1</v>
      </c>
      <c r="V163" s="146">
        <f t="shared" si="41"/>
        <v>0</v>
      </c>
      <c r="W163" s="146">
        <f t="shared" si="42"/>
        <v>1</v>
      </c>
      <c r="X163" s="146">
        <f t="shared" si="43"/>
        <v>0</v>
      </c>
      <c r="Y163" s="146">
        <f t="shared" si="44"/>
        <v>0</v>
      </c>
      <c r="Z163" s="146">
        <f t="shared" si="45"/>
        <v>1</v>
      </c>
      <c r="AA163" s="17">
        <f t="shared" si="46"/>
        <v>1</v>
      </c>
      <c r="AB163" s="91" t="str">
        <f>'REPRODUCTION 3'!M163</f>
        <v>Juin</v>
      </c>
      <c r="AC163" s="91" t="str">
        <f>'RUMINANTS 3'!M163</f>
        <v>Juin</v>
      </c>
      <c r="AD163" s="91" t="str">
        <f>'TOXICOLOGIE 2'!L163</f>
        <v>Juin</v>
      </c>
      <c r="AE163" s="91" t="str">
        <f>'INFECTIEUX 3'!M163</f>
        <v>Juin</v>
      </c>
      <c r="AF163" s="91" t="str">
        <f>'AVIARE 3'!M163</f>
        <v>Juin</v>
      </c>
      <c r="AG163" s="91" t="str">
        <f>'EQUINE 3'!M163</f>
        <v>Juin</v>
      </c>
      <c r="AH163" s="91" t="str">
        <f>'CHIRURGIE 3'!M163</f>
        <v>Juin</v>
      </c>
      <c r="AI163" s="91" t="str">
        <f>'LEGISLATION 2'!L163</f>
        <v>Juin</v>
      </c>
      <c r="AJ163" s="91" t="str">
        <f>'HIDAOA 3'!M163</f>
        <v>Juin</v>
      </c>
      <c r="AK163" s="91" t="str">
        <f>'CLINIQUE 3'!T163</f>
        <v>Juin</v>
      </c>
    </row>
    <row r="164" spans="1:37">
      <c r="A164" s="146">
        <v>157</v>
      </c>
      <c r="B164" s="113" t="s">
        <v>2601</v>
      </c>
      <c r="C164" s="113" t="s">
        <v>2602</v>
      </c>
      <c r="D164" s="163">
        <f>'REPRODUCTION 3'!G164</f>
        <v>15.75</v>
      </c>
      <c r="E164" s="163">
        <f>'RUMINANTS 3'!G164</f>
        <v>10.5</v>
      </c>
      <c r="F164" s="163">
        <f>'TOXICOLOGIE 2'!F164</f>
        <v>0</v>
      </c>
      <c r="G164" s="163">
        <f>'INFECTIEUX 3'!G164</f>
        <v>9.75</v>
      </c>
      <c r="H164" s="163">
        <f>'AVIARE 3'!G164</f>
        <v>21.75</v>
      </c>
      <c r="I164" s="163">
        <f>'EQUINE 3'!G164</f>
        <v>16.5</v>
      </c>
      <c r="J164" s="163">
        <f>'CHIRURGIE 3'!G164</f>
        <v>21</v>
      </c>
      <c r="K164" s="163">
        <f>'LEGISLATION 2'!F164</f>
        <v>30</v>
      </c>
      <c r="L164" s="163">
        <f>'HIDAOA 3'!G164</f>
        <v>22.5</v>
      </c>
      <c r="M164" s="163">
        <f>'CLINIQUE 3'!N164</f>
        <v>0</v>
      </c>
      <c r="N164" s="148">
        <f t="shared" si="33"/>
        <v>147.75</v>
      </c>
      <c r="O164" s="148">
        <f t="shared" si="34"/>
        <v>5.2767857142857144</v>
      </c>
      <c r="P164" s="146" t="str">
        <f t="shared" si="35"/>
        <v>ajournee</v>
      </c>
      <c r="Q164" s="146" t="str">
        <f t="shared" si="36"/>
        <v>juin</v>
      </c>
      <c r="R164" s="146">
        <f t="shared" si="37"/>
        <v>0</v>
      </c>
      <c r="S164" s="146">
        <f t="shared" si="38"/>
        <v>1</v>
      </c>
      <c r="T164" s="146">
        <f t="shared" si="39"/>
        <v>1</v>
      </c>
      <c r="U164" s="146">
        <f t="shared" si="40"/>
        <v>1</v>
      </c>
      <c r="V164" s="146">
        <f t="shared" si="41"/>
        <v>0</v>
      </c>
      <c r="W164" s="146">
        <f t="shared" si="42"/>
        <v>0</v>
      </c>
      <c r="X164" s="146">
        <f t="shared" si="43"/>
        <v>0</v>
      </c>
      <c r="Y164" s="146">
        <f t="shared" si="44"/>
        <v>0</v>
      </c>
      <c r="Z164" s="146">
        <f t="shared" si="45"/>
        <v>0</v>
      </c>
      <c r="AA164" s="17">
        <f t="shared" si="46"/>
        <v>1</v>
      </c>
      <c r="AB164" s="91" t="str">
        <f>'REPRODUCTION 3'!M164</f>
        <v>Juin</v>
      </c>
      <c r="AC164" s="91" t="str">
        <f>'RUMINANTS 3'!M164</f>
        <v>Juin</v>
      </c>
      <c r="AD164" s="91" t="str">
        <f>'TOXICOLOGIE 2'!L164</f>
        <v>Juin</v>
      </c>
      <c r="AE164" s="91" t="str">
        <f>'INFECTIEUX 3'!M164</f>
        <v>Juin</v>
      </c>
      <c r="AF164" s="91" t="str">
        <f>'AVIARE 3'!M164</f>
        <v>Juin</v>
      </c>
      <c r="AG164" s="91" t="str">
        <f>'EQUINE 3'!M164</f>
        <v>Juin</v>
      </c>
      <c r="AH164" s="91" t="str">
        <f>'CHIRURGIE 3'!M164</f>
        <v>Juin</v>
      </c>
      <c r="AI164" s="91" t="str">
        <f>'LEGISLATION 2'!L164</f>
        <v>Juin</v>
      </c>
      <c r="AJ164" s="91" t="str">
        <f>'HIDAOA 3'!M164</f>
        <v>Juin</v>
      </c>
      <c r="AK164" s="91" t="str">
        <f>'CLINIQUE 3'!T164</f>
        <v>Juin</v>
      </c>
    </row>
    <row r="165" spans="1:37">
      <c r="A165" s="146">
        <v>158</v>
      </c>
      <c r="B165" s="113" t="s">
        <v>222</v>
      </c>
      <c r="C165" s="113" t="s">
        <v>224</v>
      </c>
      <c r="D165" s="163">
        <f>'REPRODUCTION 3'!G165</f>
        <v>11.25</v>
      </c>
      <c r="E165" s="163">
        <f>'RUMINANTS 3'!G165</f>
        <v>37.5</v>
      </c>
      <c r="F165" s="163">
        <f>'TOXICOLOGIE 2'!F165</f>
        <v>20</v>
      </c>
      <c r="G165" s="163">
        <f>'INFECTIEUX 3'!G165</f>
        <v>3</v>
      </c>
      <c r="H165" s="163">
        <f>'AVIARE 3'!G165</f>
        <v>12.75</v>
      </c>
      <c r="I165" s="163">
        <f>'EQUINE 3'!G165</f>
        <v>9.75</v>
      </c>
      <c r="J165" s="163">
        <f>'CHIRURGIE 3'!G165</f>
        <v>33</v>
      </c>
      <c r="K165" s="163">
        <f>'LEGISLATION 2'!F165</f>
        <v>38</v>
      </c>
      <c r="L165" s="163">
        <f>'HIDAOA 3'!G165</f>
        <v>31.5</v>
      </c>
      <c r="M165" s="163">
        <f>'CLINIQUE 3'!N165</f>
        <v>31.5</v>
      </c>
      <c r="N165" s="148">
        <f t="shared" si="33"/>
        <v>228.25</v>
      </c>
      <c r="O165" s="148">
        <f t="shared" si="34"/>
        <v>8.1517857142857135</v>
      </c>
      <c r="P165" s="146" t="str">
        <f t="shared" si="35"/>
        <v>ajournee</v>
      </c>
      <c r="Q165" s="146" t="str">
        <f t="shared" si="36"/>
        <v>juin</v>
      </c>
      <c r="R165" s="146">
        <f t="shared" si="37"/>
        <v>1</v>
      </c>
      <c r="S165" s="146">
        <f t="shared" si="38"/>
        <v>0</v>
      </c>
      <c r="T165" s="146">
        <f t="shared" si="39"/>
        <v>0</v>
      </c>
      <c r="U165" s="146">
        <f t="shared" si="40"/>
        <v>1</v>
      </c>
      <c r="V165" s="146">
        <f t="shared" si="41"/>
        <v>1</v>
      </c>
      <c r="W165" s="146">
        <f t="shared" si="42"/>
        <v>1</v>
      </c>
      <c r="X165" s="146">
        <f t="shared" si="43"/>
        <v>0</v>
      </c>
      <c r="Y165" s="146">
        <f t="shared" si="44"/>
        <v>0</v>
      </c>
      <c r="Z165" s="146">
        <f t="shared" si="45"/>
        <v>0</v>
      </c>
      <c r="AA165" s="17">
        <f t="shared" si="46"/>
        <v>0</v>
      </c>
      <c r="AB165" s="91" t="str">
        <f>'REPRODUCTION 3'!M165</f>
        <v>Juin</v>
      </c>
      <c r="AC165" s="91" t="str">
        <f>'RUMINANTS 3'!M165</f>
        <v>Juin</v>
      </c>
      <c r="AD165" s="91" t="str">
        <f>'TOXICOLOGIE 2'!L165</f>
        <v>Juin</v>
      </c>
      <c r="AE165" s="91" t="str">
        <f>'INFECTIEUX 3'!M165</f>
        <v>Juin</v>
      </c>
      <c r="AF165" s="91" t="str">
        <f>'AVIARE 3'!M165</f>
        <v>Juin</v>
      </c>
      <c r="AG165" s="91" t="str">
        <f>'EQUINE 3'!M165</f>
        <v>Juin</v>
      </c>
      <c r="AH165" s="91" t="str">
        <f>'CHIRURGIE 3'!M165</f>
        <v>Juin</v>
      </c>
      <c r="AI165" s="91" t="str">
        <f>'LEGISLATION 2'!L165</f>
        <v>Juin</v>
      </c>
      <c r="AJ165" s="91" t="str">
        <f>'HIDAOA 3'!M165</f>
        <v>Juin</v>
      </c>
      <c r="AK165" s="91" t="str">
        <f>'CLINIQUE 3'!T165</f>
        <v>Juin</v>
      </c>
    </row>
    <row r="166" spans="1:37">
      <c r="A166" s="146">
        <v>159</v>
      </c>
      <c r="B166" s="113" t="s">
        <v>227</v>
      </c>
      <c r="C166" s="113" t="s">
        <v>2603</v>
      </c>
      <c r="D166" s="163">
        <f>'REPRODUCTION 3'!G166</f>
        <v>6.75</v>
      </c>
      <c r="E166" s="163">
        <f>'RUMINANTS 3'!G166</f>
        <v>10.5</v>
      </c>
      <c r="F166" s="163">
        <f>'TOXICOLOGIE 2'!F166</f>
        <v>0</v>
      </c>
      <c r="G166" s="163">
        <f>'INFECTIEUX 3'!G166</f>
        <v>1.875</v>
      </c>
      <c r="H166" s="163">
        <f>'AVIARE 3'!G166</f>
        <v>21</v>
      </c>
      <c r="I166" s="163">
        <f>'EQUINE 3'!G166</f>
        <v>16.5</v>
      </c>
      <c r="J166" s="163">
        <f>'CHIRURGIE 3'!G166</f>
        <v>12</v>
      </c>
      <c r="K166" s="163">
        <f>'LEGISLATION 2'!F166</f>
        <v>12</v>
      </c>
      <c r="L166" s="163">
        <f>'HIDAOA 3'!G166</f>
        <v>10.5</v>
      </c>
      <c r="M166" s="163">
        <f>'CLINIQUE 3'!N166</f>
        <v>0</v>
      </c>
      <c r="N166" s="148">
        <f t="shared" si="33"/>
        <v>91.125</v>
      </c>
      <c r="O166" s="148">
        <f t="shared" si="34"/>
        <v>3.2544642857142856</v>
      </c>
      <c r="P166" s="146" t="str">
        <f t="shared" si="35"/>
        <v>ajournee</v>
      </c>
      <c r="Q166" s="146" t="str">
        <f t="shared" si="36"/>
        <v>juin</v>
      </c>
      <c r="R166" s="146">
        <f t="shared" si="37"/>
        <v>1</v>
      </c>
      <c r="S166" s="146">
        <f t="shared" si="38"/>
        <v>1</v>
      </c>
      <c r="T166" s="146">
        <f t="shared" si="39"/>
        <v>1</v>
      </c>
      <c r="U166" s="146">
        <f t="shared" si="40"/>
        <v>1</v>
      </c>
      <c r="V166" s="146">
        <f t="shared" si="41"/>
        <v>0</v>
      </c>
      <c r="W166" s="146">
        <f t="shared" si="42"/>
        <v>0</v>
      </c>
      <c r="X166" s="146">
        <f t="shared" si="43"/>
        <v>1</v>
      </c>
      <c r="Y166" s="146">
        <f t="shared" si="44"/>
        <v>0</v>
      </c>
      <c r="Z166" s="146">
        <f t="shared" si="45"/>
        <v>1</v>
      </c>
      <c r="AA166" s="17">
        <f t="shared" si="46"/>
        <v>1</v>
      </c>
      <c r="AB166" s="91" t="str">
        <f>'REPRODUCTION 3'!M166</f>
        <v>Juin</v>
      </c>
      <c r="AC166" s="91" t="str">
        <f>'RUMINANTS 3'!M166</f>
        <v>Juin</v>
      </c>
      <c r="AD166" s="91" t="str">
        <f>'TOXICOLOGIE 2'!L166</f>
        <v>Juin</v>
      </c>
      <c r="AE166" s="91" t="str">
        <f>'INFECTIEUX 3'!M166</f>
        <v>Juin</v>
      </c>
      <c r="AF166" s="91" t="str">
        <f>'AVIARE 3'!M166</f>
        <v>Juin</v>
      </c>
      <c r="AG166" s="91" t="str">
        <f>'EQUINE 3'!M166</f>
        <v>Juin</v>
      </c>
      <c r="AH166" s="91" t="str">
        <f>'CHIRURGIE 3'!M166</f>
        <v>Juin</v>
      </c>
      <c r="AI166" s="91" t="str">
        <f>'LEGISLATION 2'!L166</f>
        <v>Juin</v>
      </c>
      <c r="AJ166" s="91" t="str">
        <f>'HIDAOA 3'!M166</f>
        <v>Juin</v>
      </c>
      <c r="AK166" s="91" t="str">
        <f>'CLINIQUE 3'!T166</f>
        <v>Juin</v>
      </c>
    </row>
    <row r="167" spans="1:37">
      <c r="A167" s="146">
        <v>160</v>
      </c>
      <c r="B167" s="113" t="s">
        <v>1190</v>
      </c>
      <c r="C167" s="113" t="s">
        <v>2604</v>
      </c>
      <c r="D167" s="163">
        <f>'REPRODUCTION 3'!G167</f>
        <v>9.75</v>
      </c>
      <c r="E167" s="163">
        <f>'RUMINANTS 3'!G167</f>
        <v>10.5</v>
      </c>
      <c r="F167" s="163">
        <f>'TOXICOLOGIE 2'!F167</f>
        <v>0</v>
      </c>
      <c r="G167" s="163">
        <f>'INFECTIEUX 3'!G167</f>
        <v>6.375</v>
      </c>
      <c r="H167" s="163">
        <f>'AVIARE 3'!G167</f>
        <v>15</v>
      </c>
      <c r="I167" s="163">
        <f>'EQUINE 3'!G167</f>
        <v>9</v>
      </c>
      <c r="J167" s="163">
        <f>'CHIRURGIE 3'!G167</f>
        <v>21</v>
      </c>
      <c r="K167" s="163">
        <f>'LEGISLATION 2'!F167</f>
        <v>12</v>
      </c>
      <c r="L167" s="163">
        <f>'HIDAOA 3'!G167</f>
        <v>25.875</v>
      </c>
      <c r="M167" s="163">
        <f>'CLINIQUE 3'!N167</f>
        <v>0</v>
      </c>
      <c r="N167" s="148">
        <f t="shared" si="33"/>
        <v>109.5</v>
      </c>
      <c r="O167" s="148">
        <f t="shared" si="34"/>
        <v>3.9107142857142856</v>
      </c>
      <c r="P167" s="146" t="str">
        <f t="shared" si="35"/>
        <v>ajournee</v>
      </c>
      <c r="Q167" s="146" t="str">
        <f t="shared" si="36"/>
        <v>juin</v>
      </c>
      <c r="R167" s="146">
        <f t="shared" si="37"/>
        <v>1</v>
      </c>
      <c r="S167" s="146">
        <f t="shared" si="38"/>
        <v>1</v>
      </c>
      <c r="T167" s="146">
        <f t="shared" si="39"/>
        <v>1</v>
      </c>
      <c r="U167" s="146">
        <f t="shared" si="40"/>
        <v>1</v>
      </c>
      <c r="V167" s="146">
        <f t="shared" si="41"/>
        <v>0</v>
      </c>
      <c r="W167" s="146">
        <f t="shared" si="42"/>
        <v>1</v>
      </c>
      <c r="X167" s="146">
        <f t="shared" si="43"/>
        <v>0</v>
      </c>
      <c r="Y167" s="146">
        <f t="shared" si="44"/>
        <v>0</v>
      </c>
      <c r="Z167" s="146">
        <f t="shared" si="45"/>
        <v>0</v>
      </c>
      <c r="AA167" s="17">
        <f t="shared" si="46"/>
        <v>1</v>
      </c>
      <c r="AB167" s="91" t="str">
        <f>'REPRODUCTION 3'!M167</f>
        <v>Juin</v>
      </c>
      <c r="AC167" s="91" t="str">
        <f>'RUMINANTS 3'!M167</f>
        <v>Juin</v>
      </c>
      <c r="AD167" s="91" t="str">
        <f>'TOXICOLOGIE 2'!L167</f>
        <v>Juin</v>
      </c>
      <c r="AE167" s="91" t="str">
        <f>'INFECTIEUX 3'!M167</f>
        <v>Juin</v>
      </c>
      <c r="AF167" s="91" t="str">
        <f>'AVIARE 3'!M167</f>
        <v>Juin</v>
      </c>
      <c r="AG167" s="91" t="str">
        <f>'EQUINE 3'!M167</f>
        <v>Juin</v>
      </c>
      <c r="AH167" s="91" t="str">
        <f>'CHIRURGIE 3'!M167</f>
        <v>Juin</v>
      </c>
      <c r="AI167" s="91" t="str">
        <f>'LEGISLATION 2'!L167</f>
        <v>Juin</v>
      </c>
      <c r="AJ167" s="91" t="str">
        <f>'HIDAOA 3'!M167</f>
        <v>Juin</v>
      </c>
      <c r="AK167" s="91" t="str">
        <f>'CLINIQUE 3'!T167</f>
        <v>Juin</v>
      </c>
    </row>
    <row r="168" spans="1:37">
      <c r="A168" s="146">
        <v>161</v>
      </c>
      <c r="B168" s="113" t="s">
        <v>1194</v>
      </c>
      <c r="C168" s="113" t="s">
        <v>2491</v>
      </c>
      <c r="D168" s="163">
        <f>'REPRODUCTION 3'!G168</f>
        <v>10.5</v>
      </c>
      <c r="E168" s="163">
        <f>'RUMINANTS 3'!G168</f>
        <v>9.75</v>
      </c>
      <c r="F168" s="163">
        <f>'TOXICOLOGIE 2'!F168</f>
        <v>0</v>
      </c>
      <c r="G168" s="163">
        <f>'INFECTIEUX 3'!G168</f>
        <v>5.25</v>
      </c>
      <c r="H168" s="163">
        <f>'AVIARE 3'!G168</f>
        <v>17.25</v>
      </c>
      <c r="I168" s="163">
        <f>'EQUINE 3'!G168</f>
        <v>9</v>
      </c>
      <c r="J168" s="163">
        <f>'CHIRURGIE 3'!G168</f>
        <v>13.5</v>
      </c>
      <c r="K168" s="163">
        <f>'LEGISLATION 2'!F168</f>
        <v>24</v>
      </c>
      <c r="L168" s="163">
        <f>'HIDAOA 3'!G168</f>
        <v>18.75</v>
      </c>
      <c r="M168" s="163">
        <f>'CLINIQUE 3'!N168</f>
        <v>0</v>
      </c>
      <c r="N168" s="148">
        <f t="shared" si="33"/>
        <v>108</v>
      </c>
      <c r="O168" s="148">
        <f t="shared" si="34"/>
        <v>3.8571428571428572</v>
      </c>
      <c r="P168" s="146" t="str">
        <f t="shared" si="35"/>
        <v>ajournee</v>
      </c>
      <c r="Q168" s="146" t="str">
        <f t="shared" si="36"/>
        <v>juin</v>
      </c>
      <c r="R168" s="146">
        <f t="shared" si="37"/>
        <v>1</v>
      </c>
      <c r="S168" s="146">
        <f t="shared" si="38"/>
        <v>1</v>
      </c>
      <c r="T168" s="146">
        <f t="shared" si="39"/>
        <v>1</v>
      </c>
      <c r="U168" s="146">
        <f t="shared" si="40"/>
        <v>1</v>
      </c>
      <c r="V168" s="146">
        <f t="shared" si="41"/>
        <v>0</v>
      </c>
      <c r="W168" s="146">
        <f t="shared" si="42"/>
        <v>1</v>
      </c>
      <c r="X168" s="146">
        <f t="shared" si="43"/>
        <v>1</v>
      </c>
      <c r="Y168" s="146">
        <f t="shared" si="44"/>
        <v>0</v>
      </c>
      <c r="Z168" s="146">
        <f t="shared" si="45"/>
        <v>0</v>
      </c>
      <c r="AA168" s="17">
        <f t="shared" si="46"/>
        <v>1</v>
      </c>
      <c r="AB168" s="141" t="str">
        <f>'REPRODUCTION 3'!M168</f>
        <v>Juin</v>
      </c>
      <c r="AC168" s="141" t="str">
        <f>'RUMINANTS 3'!M168</f>
        <v>Juin</v>
      </c>
      <c r="AD168" s="141" t="str">
        <f>'TOXICOLOGIE 2'!L168</f>
        <v>Juin</v>
      </c>
      <c r="AE168" s="141" t="str">
        <f>'INFECTIEUX 3'!M168</f>
        <v>Juin</v>
      </c>
      <c r="AF168" s="141" t="str">
        <f>'AVIARE 3'!M168</f>
        <v>Juin</v>
      </c>
      <c r="AG168" s="141" t="str">
        <f>'EQUINE 3'!M168</f>
        <v>Juin</v>
      </c>
      <c r="AH168" s="91" t="str">
        <f>'CHIRURGIE 3'!M168</f>
        <v>Juin</v>
      </c>
      <c r="AI168" s="141" t="str">
        <f>'LEGISLATION 2'!L168</f>
        <v>Juin</v>
      </c>
      <c r="AJ168" s="141" t="str">
        <f>'HIDAOA 3'!M168</f>
        <v>Juin</v>
      </c>
      <c r="AK168" s="141" t="str">
        <f>'CLINIQUE 3'!T168</f>
        <v>Juin</v>
      </c>
    </row>
    <row r="169" spans="1:37">
      <c r="A169" s="146">
        <v>162</v>
      </c>
      <c r="B169" s="113" t="s">
        <v>1197</v>
      </c>
      <c r="C169" s="113" t="s">
        <v>2605</v>
      </c>
      <c r="D169" s="163">
        <f>'REPRODUCTION 3'!G169</f>
        <v>9</v>
      </c>
      <c r="E169" s="163">
        <f>'RUMINANTS 3'!G169</f>
        <v>5.25</v>
      </c>
      <c r="F169" s="163">
        <f>'TOXICOLOGIE 2'!F169</f>
        <v>0</v>
      </c>
      <c r="G169" s="163">
        <f>'INFECTIEUX 3'!G169</f>
        <v>4.5</v>
      </c>
      <c r="H169" s="163">
        <f>'AVIARE 3'!G169</f>
        <v>17.25</v>
      </c>
      <c r="I169" s="163">
        <f>'EQUINE 3'!G169</f>
        <v>11.25</v>
      </c>
      <c r="J169" s="163">
        <f>'CHIRURGIE 3'!G169</f>
        <v>22.5</v>
      </c>
      <c r="K169" s="163">
        <f>'LEGISLATION 2'!F169</f>
        <v>28</v>
      </c>
      <c r="L169" s="163">
        <f>'HIDAOA 3'!G169</f>
        <v>16.5</v>
      </c>
      <c r="M169" s="163">
        <f>'CLINIQUE 3'!N169</f>
        <v>0</v>
      </c>
      <c r="N169" s="148">
        <f t="shared" si="33"/>
        <v>114.25</v>
      </c>
      <c r="O169" s="148">
        <f t="shared" si="34"/>
        <v>4.0803571428571432</v>
      </c>
      <c r="P169" s="146" t="str">
        <f t="shared" si="35"/>
        <v>ajournee</v>
      </c>
      <c r="Q169" s="146" t="str">
        <f t="shared" si="36"/>
        <v>juin</v>
      </c>
      <c r="R169" s="146">
        <f t="shared" si="37"/>
        <v>1</v>
      </c>
      <c r="S169" s="146">
        <f t="shared" si="38"/>
        <v>1</v>
      </c>
      <c r="T169" s="146">
        <f t="shared" si="39"/>
        <v>1</v>
      </c>
      <c r="U169" s="146">
        <f t="shared" si="40"/>
        <v>1</v>
      </c>
      <c r="V169" s="146">
        <f t="shared" si="41"/>
        <v>0</v>
      </c>
      <c r="W169" s="146">
        <f t="shared" si="42"/>
        <v>1</v>
      </c>
      <c r="X169" s="146">
        <f t="shared" si="43"/>
        <v>0</v>
      </c>
      <c r="Y169" s="146">
        <f t="shared" si="44"/>
        <v>0</v>
      </c>
      <c r="Z169" s="146">
        <f t="shared" si="45"/>
        <v>0</v>
      </c>
      <c r="AA169" s="17">
        <f t="shared" si="46"/>
        <v>1</v>
      </c>
      <c r="AB169" s="91" t="str">
        <f>'REPRODUCTION 3'!M169</f>
        <v>Juin</v>
      </c>
      <c r="AC169" s="91" t="str">
        <f>'RUMINANTS 3'!M169</f>
        <v>Juin</v>
      </c>
      <c r="AD169" s="91" t="str">
        <f>'TOXICOLOGIE 2'!L169</f>
        <v>Juin</v>
      </c>
      <c r="AE169" s="91" t="str">
        <f>'INFECTIEUX 3'!M169</f>
        <v>Juin</v>
      </c>
      <c r="AF169" s="91" t="str">
        <f>'AVIARE 3'!M169</f>
        <v>Juin</v>
      </c>
      <c r="AG169" s="91" t="str">
        <f>'EQUINE 3'!M169</f>
        <v>Juin</v>
      </c>
      <c r="AH169" s="91" t="str">
        <f>'CHIRURGIE 3'!M169</f>
        <v>Juin</v>
      </c>
      <c r="AI169" s="91" t="str">
        <f>'LEGISLATION 2'!L169</f>
        <v>Juin</v>
      </c>
      <c r="AJ169" s="91" t="str">
        <f>'HIDAOA 3'!M169</f>
        <v>Juin</v>
      </c>
      <c r="AK169" s="91" t="str">
        <f>'CLINIQUE 3'!T169</f>
        <v>Juin</v>
      </c>
    </row>
    <row r="170" spans="1:37">
      <c r="A170" s="146">
        <v>163</v>
      </c>
      <c r="B170" s="113" t="s">
        <v>229</v>
      </c>
      <c r="C170" s="113" t="s">
        <v>2474</v>
      </c>
      <c r="D170" s="163">
        <f>'REPRODUCTION 3'!G170</f>
        <v>17.25</v>
      </c>
      <c r="E170" s="163">
        <f>'RUMINANTS 3'!G170</f>
        <v>13.5</v>
      </c>
      <c r="F170" s="163">
        <f>'TOXICOLOGIE 2'!F170</f>
        <v>0</v>
      </c>
      <c r="G170" s="163">
        <f>'INFECTIEUX 3'!G170</f>
        <v>7.5</v>
      </c>
      <c r="H170" s="163">
        <f>'AVIARE 3'!G170</f>
        <v>15</v>
      </c>
      <c r="I170" s="163">
        <f>'EQUINE 3'!G170</f>
        <v>9.75</v>
      </c>
      <c r="J170" s="163">
        <f>'CHIRURGIE 3'!G170</f>
        <v>19.5</v>
      </c>
      <c r="K170" s="163">
        <f>'LEGISLATION 2'!F170</f>
        <v>6</v>
      </c>
      <c r="L170" s="163">
        <f>'HIDAOA 3'!G170</f>
        <v>23.625</v>
      </c>
      <c r="M170" s="163">
        <f>'CLINIQUE 3'!N170</f>
        <v>0</v>
      </c>
      <c r="N170" s="148">
        <f t="shared" si="33"/>
        <v>112.125</v>
      </c>
      <c r="O170" s="148">
        <f t="shared" si="34"/>
        <v>4.0044642857142856</v>
      </c>
      <c r="P170" s="146" t="str">
        <f t="shared" si="35"/>
        <v>ajournee</v>
      </c>
      <c r="Q170" s="146" t="str">
        <f t="shared" si="36"/>
        <v>juin</v>
      </c>
      <c r="R170" s="146">
        <f t="shared" si="37"/>
        <v>0</v>
      </c>
      <c r="S170" s="146">
        <f t="shared" si="38"/>
        <v>1</v>
      </c>
      <c r="T170" s="146">
        <f t="shared" si="39"/>
        <v>1</v>
      </c>
      <c r="U170" s="146">
        <f t="shared" si="40"/>
        <v>1</v>
      </c>
      <c r="V170" s="146">
        <f t="shared" si="41"/>
        <v>0</v>
      </c>
      <c r="W170" s="146">
        <f t="shared" si="42"/>
        <v>1</v>
      </c>
      <c r="X170" s="146">
        <f t="shared" si="43"/>
        <v>0</v>
      </c>
      <c r="Y170" s="146">
        <f t="shared" si="44"/>
        <v>1</v>
      </c>
      <c r="Z170" s="146">
        <f t="shared" si="45"/>
        <v>0</v>
      </c>
      <c r="AA170" s="17">
        <f t="shared" si="46"/>
        <v>1</v>
      </c>
      <c r="AB170" s="91" t="str">
        <f>'REPRODUCTION 3'!M170</f>
        <v>Juin</v>
      </c>
      <c r="AC170" s="91" t="str">
        <f>'RUMINANTS 3'!M170</f>
        <v>Juin</v>
      </c>
      <c r="AD170" s="91" t="str">
        <f>'TOXICOLOGIE 2'!L170</f>
        <v>Juin</v>
      </c>
      <c r="AE170" s="91" t="str">
        <f>'INFECTIEUX 3'!M170</f>
        <v>Juin</v>
      </c>
      <c r="AF170" s="91" t="str">
        <f>'AVIARE 3'!M170</f>
        <v>Juin</v>
      </c>
      <c r="AG170" s="91" t="str">
        <f>'EQUINE 3'!M170</f>
        <v>Juin</v>
      </c>
      <c r="AH170" s="91" t="str">
        <f>'CHIRURGIE 3'!M170</f>
        <v>Juin</v>
      </c>
      <c r="AI170" s="91" t="str">
        <f>'LEGISLATION 2'!L170</f>
        <v>Juin</v>
      </c>
      <c r="AJ170" s="91" t="str">
        <f>'HIDAOA 3'!M170</f>
        <v>Juin</v>
      </c>
      <c r="AK170" s="91" t="str">
        <f>'CLINIQUE 3'!T170</f>
        <v>Juin</v>
      </c>
    </row>
    <row r="171" spans="1:37">
      <c r="A171" s="146">
        <v>164</v>
      </c>
      <c r="B171" s="113" t="s">
        <v>1204</v>
      </c>
      <c r="C171" s="113" t="s">
        <v>2606</v>
      </c>
      <c r="D171" s="163">
        <f>'REPRODUCTION 3'!G171</f>
        <v>9</v>
      </c>
      <c r="E171" s="163">
        <f>'RUMINANTS 3'!G171</f>
        <v>15</v>
      </c>
      <c r="F171" s="163">
        <f>'TOXICOLOGIE 2'!F171</f>
        <v>0</v>
      </c>
      <c r="G171" s="163">
        <f>'INFECTIEUX 3'!G171</f>
        <v>1.5</v>
      </c>
      <c r="H171" s="163">
        <f>'AVIARE 3'!G171</f>
        <v>14.25</v>
      </c>
      <c r="I171" s="163">
        <f>'EQUINE 3'!G171</f>
        <v>12</v>
      </c>
      <c r="J171" s="163">
        <f>'CHIRURGIE 3'!G171</f>
        <v>15</v>
      </c>
      <c r="K171" s="163">
        <f>'LEGISLATION 2'!F171</f>
        <v>30</v>
      </c>
      <c r="L171" s="163">
        <f>'HIDAOA 3'!G171</f>
        <v>15</v>
      </c>
      <c r="M171" s="163">
        <f>'CLINIQUE 3'!N171</f>
        <v>0</v>
      </c>
      <c r="N171" s="148">
        <f t="shared" si="33"/>
        <v>111.75</v>
      </c>
      <c r="O171" s="148">
        <f t="shared" si="34"/>
        <v>3.9910714285714284</v>
      </c>
      <c r="P171" s="146" t="str">
        <f t="shared" si="35"/>
        <v>ajournee</v>
      </c>
      <c r="Q171" s="146" t="str">
        <f t="shared" si="36"/>
        <v>juin</v>
      </c>
      <c r="R171" s="146">
        <f t="shared" si="37"/>
        <v>1</v>
      </c>
      <c r="S171" s="146">
        <f t="shared" si="38"/>
        <v>0</v>
      </c>
      <c r="T171" s="146">
        <f t="shared" si="39"/>
        <v>1</v>
      </c>
      <c r="U171" s="146">
        <f t="shared" si="40"/>
        <v>1</v>
      </c>
      <c r="V171" s="146">
        <f t="shared" si="41"/>
        <v>1</v>
      </c>
      <c r="W171" s="146">
        <f t="shared" si="42"/>
        <v>1</v>
      </c>
      <c r="X171" s="146">
        <f t="shared" si="43"/>
        <v>0</v>
      </c>
      <c r="Y171" s="146">
        <f t="shared" si="44"/>
        <v>0</v>
      </c>
      <c r="Z171" s="146">
        <f t="shared" si="45"/>
        <v>0</v>
      </c>
      <c r="AA171" s="17">
        <f t="shared" si="46"/>
        <v>1</v>
      </c>
      <c r="AB171" s="91" t="str">
        <f>'REPRODUCTION 3'!M171</f>
        <v>Juin</v>
      </c>
      <c r="AC171" s="91" t="str">
        <f>'RUMINANTS 3'!M171</f>
        <v>Juin</v>
      </c>
      <c r="AD171" s="91" t="str">
        <f>'TOXICOLOGIE 2'!L171</f>
        <v>Juin</v>
      </c>
      <c r="AE171" s="91" t="str">
        <f>'INFECTIEUX 3'!M171</f>
        <v>Juin</v>
      </c>
      <c r="AF171" s="91" t="str">
        <f>'AVIARE 3'!M171</f>
        <v>Juin</v>
      </c>
      <c r="AG171" s="91" t="str">
        <f>'EQUINE 3'!M171</f>
        <v>Juin</v>
      </c>
      <c r="AH171" s="91" t="str">
        <f>'CHIRURGIE 3'!M171</f>
        <v>Juin</v>
      </c>
      <c r="AI171" s="91" t="str">
        <f>'LEGISLATION 2'!L171</f>
        <v>Juin</v>
      </c>
      <c r="AJ171" s="91" t="str">
        <f>'HIDAOA 3'!M171</f>
        <v>Juin</v>
      </c>
      <c r="AK171" s="91" t="str">
        <f>'CLINIQUE 3'!T171</f>
        <v>Juin</v>
      </c>
    </row>
    <row r="172" spans="1:37">
      <c r="A172" s="146">
        <v>165</v>
      </c>
      <c r="B172" s="113" t="s">
        <v>1209</v>
      </c>
      <c r="C172" s="113" t="s">
        <v>2466</v>
      </c>
      <c r="D172" s="163">
        <f>'REPRODUCTION 3'!G172</f>
        <v>9.75</v>
      </c>
      <c r="E172" s="163">
        <f>'RUMINANTS 3'!G172</f>
        <v>10.5</v>
      </c>
      <c r="F172" s="163">
        <f>'TOXICOLOGIE 2'!F172</f>
        <v>0</v>
      </c>
      <c r="G172" s="163">
        <f>'INFECTIEUX 3'!G172</f>
        <v>1.875</v>
      </c>
      <c r="H172" s="163">
        <f>'AVIARE 3'!G172</f>
        <v>20.25</v>
      </c>
      <c r="I172" s="163">
        <f>'EQUINE 3'!G172</f>
        <v>12</v>
      </c>
      <c r="J172" s="163">
        <f>'CHIRURGIE 3'!G172</f>
        <v>21</v>
      </c>
      <c r="K172" s="163">
        <f>'LEGISLATION 2'!F172</f>
        <v>24</v>
      </c>
      <c r="L172" s="163">
        <f>'HIDAOA 3'!G172</f>
        <v>14.25</v>
      </c>
      <c r="M172" s="163">
        <f>'CLINIQUE 3'!N172</f>
        <v>0</v>
      </c>
      <c r="N172" s="148">
        <f t="shared" si="33"/>
        <v>113.625</v>
      </c>
      <c r="O172" s="148">
        <f t="shared" si="34"/>
        <v>4.0580357142857144</v>
      </c>
      <c r="P172" s="146" t="str">
        <f t="shared" si="35"/>
        <v>ajournee</v>
      </c>
      <c r="Q172" s="146" t="str">
        <f t="shared" si="36"/>
        <v>juin</v>
      </c>
      <c r="R172" s="146">
        <f t="shared" si="37"/>
        <v>1</v>
      </c>
      <c r="S172" s="146">
        <f t="shared" si="38"/>
        <v>1</v>
      </c>
      <c r="T172" s="146">
        <f t="shared" si="39"/>
        <v>1</v>
      </c>
      <c r="U172" s="146">
        <f t="shared" si="40"/>
        <v>1</v>
      </c>
      <c r="V172" s="146">
        <f t="shared" si="41"/>
        <v>0</v>
      </c>
      <c r="W172" s="146">
        <f t="shared" si="42"/>
        <v>1</v>
      </c>
      <c r="X172" s="146">
        <f t="shared" si="43"/>
        <v>0</v>
      </c>
      <c r="Y172" s="146">
        <f t="shared" si="44"/>
        <v>0</v>
      </c>
      <c r="Z172" s="146">
        <f t="shared" si="45"/>
        <v>1</v>
      </c>
      <c r="AA172" s="17">
        <f t="shared" si="46"/>
        <v>1</v>
      </c>
      <c r="AB172" s="91" t="str">
        <f>'REPRODUCTION 3'!M172</f>
        <v>Juin</v>
      </c>
      <c r="AC172" s="91" t="str">
        <f>'RUMINANTS 3'!M172</f>
        <v>Juin</v>
      </c>
      <c r="AD172" s="91" t="str">
        <f>'TOXICOLOGIE 2'!L172</f>
        <v>Juin</v>
      </c>
      <c r="AE172" s="91" t="str">
        <f>'INFECTIEUX 3'!M172</f>
        <v>Juin</v>
      </c>
      <c r="AF172" s="91" t="str">
        <f>'AVIARE 3'!M172</f>
        <v>Juin</v>
      </c>
      <c r="AG172" s="91" t="str">
        <f>'EQUINE 3'!M172</f>
        <v>Juin</v>
      </c>
      <c r="AH172" s="91" t="str">
        <f>'CHIRURGIE 3'!M172</f>
        <v>Juin</v>
      </c>
      <c r="AI172" s="91" t="str">
        <f>'LEGISLATION 2'!L172</f>
        <v>Juin</v>
      </c>
      <c r="AJ172" s="91" t="str">
        <f>'HIDAOA 3'!M172</f>
        <v>Juin</v>
      </c>
      <c r="AK172" s="91" t="str">
        <f>'CLINIQUE 3'!T172</f>
        <v>Juin</v>
      </c>
    </row>
    <row r="173" spans="1:37">
      <c r="A173" s="146">
        <v>166</v>
      </c>
      <c r="B173" s="113" t="s">
        <v>2607</v>
      </c>
      <c r="C173" s="113" t="s">
        <v>2608</v>
      </c>
      <c r="D173" s="163">
        <f>'REPRODUCTION 3'!G173</f>
        <v>24.75</v>
      </c>
      <c r="E173" s="163">
        <f>'RUMINANTS 3'!G173</f>
        <v>6.75</v>
      </c>
      <c r="F173" s="163">
        <f>'TOXICOLOGIE 2'!F173</f>
        <v>0</v>
      </c>
      <c r="G173" s="163">
        <f>'INFECTIEUX 3'!G173</f>
        <v>9</v>
      </c>
      <c r="H173" s="163">
        <f>'AVIARE 3'!G173</f>
        <v>16.5</v>
      </c>
      <c r="I173" s="163">
        <f>'EQUINE 3'!G173</f>
        <v>21.75</v>
      </c>
      <c r="J173" s="163">
        <f>'CHIRURGIE 3'!G173</f>
        <v>21</v>
      </c>
      <c r="K173" s="163">
        <f>'LEGISLATION 2'!F173</f>
        <v>26</v>
      </c>
      <c r="L173" s="163">
        <f>'HIDAOA 3'!G173</f>
        <v>24.375</v>
      </c>
      <c r="M173" s="163">
        <f>'CLINIQUE 3'!N173</f>
        <v>0</v>
      </c>
      <c r="N173" s="148">
        <f t="shared" si="33"/>
        <v>150.125</v>
      </c>
      <c r="O173" s="148">
        <f t="shared" si="34"/>
        <v>5.3616071428571432</v>
      </c>
      <c r="P173" s="146" t="str">
        <f t="shared" si="35"/>
        <v>ajournee</v>
      </c>
      <c r="Q173" s="146" t="str">
        <f t="shared" si="36"/>
        <v>juin</v>
      </c>
      <c r="R173" s="146">
        <f t="shared" si="37"/>
        <v>0</v>
      </c>
      <c r="S173" s="146">
        <f t="shared" si="38"/>
        <v>1</v>
      </c>
      <c r="T173" s="146">
        <f t="shared" si="39"/>
        <v>1</v>
      </c>
      <c r="U173" s="146">
        <f t="shared" si="40"/>
        <v>1</v>
      </c>
      <c r="V173" s="146">
        <f t="shared" si="41"/>
        <v>0</v>
      </c>
      <c r="W173" s="146">
        <f t="shared" si="42"/>
        <v>0</v>
      </c>
      <c r="X173" s="146">
        <f t="shared" si="43"/>
        <v>0</v>
      </c>
      <c r="Y173" s="146">
        <f t="shared" si="44"/>
        <v>0</v>
      </c>
      <c r="Z173" s="146">
        <f t="shared" si="45"/>
        <v>0</v>
      </c>
      <c r="AA173" s="17">
        <f t="shared" si="46"/>
        <v>1</v>
      </c>
      <c r="AB173" s="91" t="str">
        <f>'REPRODUCTION 3'!M173</f>
        <v>Juin</v>
      </c>
      <c r="AC173" s="91" t="str">
        <f>'RUMINANTS 3'!M173</f>
        <v>Juin</v>
      </c>
      <c r="AD173" s="91" t="str">
        <f>'TOXICOLOGIE 2'!L173</f>
        <v>Juin</v>
      </c>
      <c r="AE173" s="91" t="str">
        <f>'INFECTIEUX 3'!M173</f>
        <v>Juin</v>
      </c>
      <c r="AF173" s="91" t="str">
        <f>'AVIARE 3'!M173</f>
        <v>Juin</v>
      </c>
      <c r="AG173" s="91" t="str">
        <f>'EQUINE 3'!M173</f>
        <v>Juin</v>
      </c>
      <c r="AH173" s="91" t="str">
        <f>'CHIRURGIE 3'!M173</f>
        <v>Juin</v>
      </c>
      <c r="AI173" s="91" t="str">
        <f>'LEGISLATION 2'!L173</f>
        <v>Juin</v>
      </c>
      <c r="AJ173" s="91" t="str">
        <f>'HIDAOA 3'!M173</f>
        <v>Juin</v>
      </c>
      <c r="AK173" s="91" t="str">
        <f>'CLINIQUE 3'!T173</f>
        <v>Juin</v>
      </c>
    </row>
    <row r="174" spans="1:37">
      <c r="A174" s="146">
        <v>167</v>
      </c>
      <c r="B174" s="113" t="s">
        <v>2609</v>
      </c>
      <c r="C174" s="113" t="s">
        <v>2610</v>
      </c>
      <c r="D174" s="163">
        <f>'REPRODUCTION 3'!G174</f>
        <v>19.5</v>
      </c>
      <c r="E174" s="163">
        <f>'RUMINANTS 3'!G174</f>
        <v>9</v>
      </c>
      <c r="F174" s="163">
        <f>'TOXICOLOGIE 2'!F174</f>
        <v>0</v>
      </c>
      <c r="G174" s="163">
        <f>'INFECTIEUX 3'!G174</f>
        <v>3.75</v>
      </c>
      <c r="H174" s="163">
        <f>'AVIARE 3'!G174</f>
        <v>16.5</v>
      </c>
      <c r="I174" s="163">
        <f>'EQUINE 3'!G174</f>
        <v>13.125</v>
      </c>
      <c r="J174" s="163">
        <f>'CHIRURGIE 3'!G174</f>
        <v>24</v>
      </c>
      <c r="K174" s="163">
        <f>'LEGISLATION 2'!F174</f>
        <v>20</v>
      </c>
      <c r="L174" s="163">
        <f>'HIDAOA 3'!G174</f>
        <v>15.75</v>
      </c>
      <c r="M174" s="163">
        <f>'CLINIQUE 3'!N174</f>
        <v>0</v>
      </c>
      <c r="N174" s="148">
        <f t="shared" si="33"/>
        <v>121.625</v>
      </c>
      <c r="O174" s="148">
        <f t="shared" si="34"/>
        <v>4.34375</v>
      </c>
      <c r="P174" s="146" t="str">
        <f t="shared" si="35"/>
        <v>ajournee</v>
      </c>
      <c r="Q174" s="146" t="str">
        <f t="shared" si="36"/>
        <v>juin</v>
      </c>
      <c r="R174" s="146">
        <f t="shared" si="37"/>
        <v>0</v>
      </c>
      <c r="S174" s="146">
        <f t="shared" si="38"/>
        <v>1</v>
      </c>
      <c r="T174" s="146">
        <f t="shared" si="39"/>
        <v>1</v>
      </c>
      <c r="U174" s="146">
        <f t="shared" si="40"/>
        <v>1</v>
      </c>
      <c r="V174" s="146">
        <f t="shared" si="41"/>
        <v>0</v>
      </c>
      <c r="W174" s="146">
        <f t="shared" si="42"/>
        <v>1</v>
      </c>
      <c r="X174" s="146">
        <f t="shared" si="43"/>
        <v>0</v>
      </c>
      <c r="Y174" s="146">
        <f t="shared" si="44"/>
        <v>0</v>
      </c>
      <c r="Z174" s="146">
        <f t="shared" si="45"/>
        <v>0</v>
      </c>
      <c r="AA174" s="17">
        <f t="shared" si="46"/>
        <v>1</v>
      </c>
      <c r="AB174" s="91" t="str">
        <f>'REPRODUCTION 3'!M174</f>
        <v>Juin</v>
      </c>
      <c r="AC174" s="91" t="str">
        <f>'RUMINANTS 3'!M174</f>
        <v>Juin</v>
      </c>
      <c r="AD174" s="91" t="str">
        <f>'TOXICOLOGIE 2'!L174</f>
        <v>Juin</v>
      </c>
      <c r="AE174" s="91" t="str">
        <f>'INFECTIEUX 3'!M174</f>
        <v>Juin</v>
      </c>
      <c r="AF174" s="91" t="str">
        <f>'AVIARE 3'!M174</f>
        <v>Juin</v>
      </c>
      <c r="AG174" s="91" t="str">
        <f>'EQUINE 3'!M174</f>
        <v>Juin</v>
      </c>
      <c r="AH174" s="91" t="str">
        <f>'CHIRURGIE 3'!M174</f>
        <v>Juin</v>
      </c>
      <c r="AI174" s="91" t="str">
        <f>'LEGISLATION 2'!L174</f>
        <v>Juin</v>
      </c>
      <c r="AJ174" s="91" t="str">
        <f>'HIDAOA 3'!M174</f>
        <v>Juin</v>
      </c>
      <c r="AK174" s="91" t="str">
        <f>'CLINIQUE 3'!T174</f>
        <v>Juin</v>
      </c>
    </row>
    <row r="175" spans="1:37">
      <c r="A175" s="146">
        <v>168</v>
      </c>
      <c r="B175" s="113" t="s">
        <v>2611</v>
      </c>
      <c r="C175" s="113" t="s">
        <v>2612</v>
      </c>
      <c r="D175" s="163">
        <f>'REPRODUCTION 3'!G175</f>
        <v>12</v>
      </c>
      <c r="E175" s="163">
        <f>'RUMINANTS 3'!G175</f>
        <v>5.25</v>
      </c>
      <c r="F175" s="163">
        <f>'TOXICOLOGIE 2'!F175</f>
        <v>0</v>
      </c>
      <c r="G175" s="163">
        <f>'INFECTIEUX 3'!G175</f>
        <v>2.25</v>
      </c>
      <c r="H175" s="163">
        <f>'AVIARE 3'!G175</f>
        <v>15</v>
      </c>
      <c r="I175" s="163">
        <f>'EQUINE 3'!G175</f>
        <v>9</v>
      </c>
      <c r="J175" s="163">
        <f>'CHIRURGIE 3'!G175</f>
        <v>15</v>
      </c>
      <c r="K175" s="163">
        <f>'LEGISLATION 2'!F175</f>
        <v>4</v>
      </c>
      <c r="L175" s="163">
        <f>'HIDAOA 3'!G175</f>
        <v>7.5</v>
      </c>
      <c r="M175" s="163">
        <f>'CLINIQUE 3'!N175</f>
        <v>0</v>
      </c>
      <c r="N175" s="148">
        <f t="shared" si="33"/>
        <v>70</v>
      </c>
      <c r="O175" s="148">
        <f t="shared" si="34"/>
        <v>2.5</v>
      </c>
      <c r="P175" s="146" t="str">
        <f t="shared" si="35"/>
        <v>ajournee</v>
      </c>
      <c r="Q175" s="146" t="str">
        <f t="shared" si="36"/>
        <v>juin</v>
      </c>
      <c r="R175" s="146">
        <f t="shared" si="37"/>
        <v>1</v>
      </c>
      <c r="S175" s="146">
        <f t="shared" si="38"/>
        <v>1</v>
      </c>
      <c r="T175" s="146">
        <f t="shared" si="39"/>
        <v>1</v>
      </c>
      <c r="U175" s="146">
        <f t="shared" si="40"/>
        <v>1</v>
      </c>
      <c r="V175" s="146">
        <f t="shared" si="41"/>
        <v>0</v>
      </c>
      <c r="W175" s="146">
        <f t="shared" si="42"/>
        <v>1</v>
      </c>
      <c r="X175" s="146">
        <f t="shared" si="43"/>
        <v>0</v>
      </c>
      <c r="Y175" s="146">
        <f t="shared" si="44"/>
        <v>1</v>
      </c>
      <c r="Z175" s="146">
        <f t="shared" si="45"/>
        <v>1</v>
      </c>
      <c r="AA175" s="17">
        <f t="shared" si="46"/>
        <v>1</v>
      </c>
      <c r="AB175" s="91" t="str">
        <f>'REPRODUCTION 3'!M175</f>
        <v>Juin</v>
      </c>
      <c r="AC175" s="91" t="str">
        <f>'RUMINANTS 3'!M175</f>
        <v>Juin</v>
      </c>
      <c r="AD175" s="91" t="str">
        <f>'TOXICOLOGIE 2'!L175</f>
        <v>Juin</v>
      </c>
      <c r="AE175" s="91" t="str">
        <f>'INFECTIEUX 3'!M175</f>
        <v>Juin</v>
      </c>
      <c r="AF175" s="91" t="str">
        <f>'AVIARE 3'!M175</f>
        <v>Juin</v>
      </c>
      <c r="AG175" s="91" t="str">
        <f>'EQUINE 3'!M175</f>
        <v>Juin</v>
      </c>
      <c r="AH175" s="91" t="str">
        <f>'CHIRURGIE 3'!M175</f>
        <v>Juin</v>
      </c>
      <c r="AI175" s="91" t="str">
        <f>'LEGISLATION 2'!L175</f>
        <v>Juin</v>
      </c>
      <c r="AJ175" s="91" t="str">
        <f>'HIDAOA 3'!M175</f>
        <v>Juin</v>
      </c>
      <c r="AK175" s="91" t="str">
        <f>'CLINIQUE 3'!T175</f>
        <v>Juin</v>
      </c>
    </row>
    <row r="176" spans="1:37" s="139" customFormat="1">
      <c r="A176" s="146">
        <v>169</v>
      </c>
      <c r="B176" s="113" t="s">
        <v>233</v>
      </c>
      <c r="C176" s="113" t="s">
        <v>2613</v>
      </c>
      <c r="D176" s="163">
        <f>'REPRODUCTION 3'!G176</f>
        <v>10.5</v>
      </c>
      <c r="E176" s="163">
        <f>'RUMINANTS 3'!G176</f>
        <v>6.75</v>
      </c>
      <c r="F176" s="163">
        <f>'TOXICOLOGIE 2'!F176</f>
        <v>0</v>
      </c>
      <c r="G176" s="163">
        <f>'INFECTIEUX 3'!G176</f>
        <v>6.375</v>
      </c>
      <c r="H176" s="163">
        <f>'AVIARE 3'!G176</f>
        <v>14.25</v>
      </c>
      <c r="I176" s="163">
        <f>'EQUINE 3'!G176</f>
        <v>7.5</v>
      </c>
      <c r="J176" s="163">
        <f>'CHIRURGIE 3'!G176</f>
        <v>15</v>
      </c>
      <c r="K176" s="163">
        <f>'LEGISLATION 2'!F176</f>
        <v>26</v>
      </c>
      <c r="L176" s="163">
        <f>'HIDAOA 3'!G176</f>
        <v>9.75</v>
      </c>
      <c r="M176" s="163">
        <f>'CLINIQUE 3'!N176</f>
        <v>0</v>
      </c>
      <c r="N176" s="148">
        <f t="shared" si="33"/>
        <v>96.125</v>
      </c>
      <c r="O176" s="148">
        <f t="shared" si="34"/>
        <v>3.4330357142857144</v>
      </c>
      <c r="P176" s="146" t="str">
        <f t="shared" si="35"/>
        <v>ajournee</v>
      </c>
      <c r="Q176" s="146" t="str">
        <f t="shared" si="36"/>
        <v>juin</v>
      </c>
      <c r="R176" s="146">
        <f t="shared" si="37"/>
        <v>1</v>
      </c>
      <c r="S176" s="146">
        <f t="shared" si="38"/>
        <v>1</v>
      </c>
      <c r="T176" s="146">
        <f t="shared" si="39"/>
        <v>1</v>
      </c>
      <c r="U176" s="146">
        <f t="shared" si="40"/>
        <v>1</v>
      </c>
      <c r="V176" s="146">
        <f t="shared" si="41"/>
        <v>1</v>
      </c>
      <c r="W176" s="146">
        <f t="shared" si="42"/>
        <v>1</v>
      </c>
      <c r="X176" s="146">
        <f t="shared" si="43"/>
        <v>0</v>
      </c>
      <c r="Y176" s="146">
        <f t="shared" si="44"/>
        <v>0</v>
      </c>
      <c r="Z176" s="146">
        <f t="shared" si="45"/>
        <v>1</v>
      </c>
      <c r="AA176" s="17">
        <f t="shared" si="46"/>
        <v>1</v>
      </c>
      <c r="AB176" s="91" t="str">
        <f>'REPRODUCTION 3'!M176</f>
        <v>Juin</v>
      </c>
      <c r="AC176" s="91" t="str">
        <f>'RUMINANTS 3'!M176</f>
        <v>Juin</v>
      </c>
      <c r="AD176" s="91" t="str">
        <f>'TOXICOLOGIE 2'!L176</f>
        <v>Juin</v>
      </c>
      <c r="AE176" s="91" t="str">
        <f>'INFECTIEUX 3'!M176</f>
        <v>Juin</v>
      </c>
      <c r="AF176" s="91" t="str">
        <f>'AVIARE 3'!M176</f>
        <v>Juin</v>
      </c>
      <c r="AG176" s="91" t="str">
        <f>'EQUINE 3'!M176</f>
        <v>Juin</v>
      </c>
      <c r="AH176" s="91" t="str">
        <f>'CHIRURGIE 3'!M176</f>
        <v>Juin</v>
      </c>
      <c r="AI176" s="91" t="str">
        <f>'LEGISLATION 2'!L176</f>
        <v>Juin</v>
      </c>
      <c r="AJ176" s="91" t="str">
        <f>'HIDAOA 3'!M176</f>
        <v>Juin</v>
      </c>
      <c r="AK176" s="91" t="str">
        <f>'CLINIQUE 3'!T176</f>
        <v>Juin</v>
      </c>
    </row>
    <row r="177" spans="1:37">
      <c r="A177" s="146">
        <v>170</v>
      </c>
      <c r="B177" s="113" t="s">
        <v>1231</v>
      </c>
      <c r="C177" s="113" t="s">
        <v>2614</v>
      </c>
      <c r="D177" s="163">
        <f>'REPRODUCTION 3'!G177</f>
        <v>20.25</v>
      </c>
      <c r="E177" s="163">
        <f>'RUMINANTS 3'!G177</f>
        <v>9.75</v>
      </c>
      <c r="F177" s="163">
        <f>'TOXICOLOGIE 2'!F177</f>
        <v>0</v>
      </c>
      <c r="G177" s="163">
        <f>'INFECTIEUX 3'!G177</f>
        <v>9</v>
      </c>
      <c r="H177" s="163">
        <f>'AVIARE 3'!G177</f>
        <v>21</v>
      </c>
      <c r="I177" s="163">
        <f>'EQUINE 3'!G177</f>
        <v>15</v>
      </c>
      <c r="J177" s="163">
        <f>'CHIRURGIE 3'!G177</f>
        <v>18</v>
      </c>
      <c r="K177" s="163">
        <f>'LEGISLATION 2'!F177</f>
        <v>20</v>
      </c>
      <c r="L177" s="163">
        <f>'HIDAOA 3'!G177</f>
        <v>25.5</v>
      </c>
      <c r="M177" s="163">
        <f>'CLINIQUE 3'!N177</f>
        <v>0</v>
      </c>
      <c r="N177" s="148">
        <f t="shared" si="33"/>
        <v>138.5</v>
      </c>
      <c r="O177" s="148">
        <f t="shared" si="34"/>
        <v>4.9464285714285712</v>
      </c>
      <c r="P177" s="146" t="str">
        <f t="shared" si="35"/>
        <v>ajournee</v>
      </c>
      <c r="Q177" s="146" t="str">
        <f t="shared" si="36"/>
        <v>juin</v>
      </c>
      <c r="R177" s="146">
        <f t="shared" si="37"/>
        <v>0</v>
      </c>
      <c r="S177" s="146">
        <f t="shared" si="38"/>
        <v>1</v>
      </c>
      <c r="T177" s="146">
        <f t="shared" si="39"/>
        <v>1</v>
      </c>
      <c r="U177" s="146">
        <f t="shared" si="40"/>
        <v>1</v>
      </c>
      <c r="V177" s="146">
        <f t="shared" si="41"/>
        <v>0</v>
      </c>
      <c r="W177" s="146">
        <f t="shared" si="42"/>
        <v>0</v>
      </c>
      <c r="X177" s="146">
        <f t="shared" si="43"/>
        <v>0</v>
      </c>
      <c r="Y177" s="146">
        <f t="shared" si="44"/>
        <v>0</v>
      </c>
      <c r="Z177" s="146">
        <f t="shared" si="45"/>
        <v>0</v>
      </c>
      <c r="AA177" s="17">
        <f t="shared" si="46"/>
        <v>1</v>
      </c>
      <c r="AB177" s="91" t="str">
        <f>'REPRODUCTION 3'!M177</f>
        <v>Juin</v>
      </c>
      <c r="AC177" s="91" t="str">
        <f>'RUMINANTS 3'!M177</f>
        <v>Juin</v>
      </c>
      <c r="AD177" s="91" t="str">
        <f>'TOXICOLOGIE 2'!L177</f>
        <v>Juin</v>
      </c>
      <c r="AE177" s="91" t="str">
        <f>'INFECTIEUX 3'!M177</f>
        <v>Juin</v>
      </c>
      <c r="AF177" s="91" t="str">
        <f>'AVIARE 3'!M177</f>
        <v>Juin</v>
      </c>
      <c r="AG177" s="91" t="str">
        <f>'EQUINE 3'!M177</f>
        <v>Juin</v>
      </c>
      <c r="AH177" s="91" t="str">
        <f>'CHIRURGIE 3'!M177</f>
        <v>Juin</v>
      </c>
      <c r="AI177" s="91" t="str">
        <f>'LEGISLATION 2'!L177</f>
        <v>Juin</v>
      </c>
      <c r="AJ177" s="91" t="str">
        <f>'HIDAOA 3'!M177</f>
        <v>Juin</v>
      </c>
      <c r="AK177" s="91" t="str">
        <f>'CLINIQUE 3'!T177</f>
        <v>Juin</v>
      </c>
    </row>
    <row r="178" spans="1:37">
      <c r="A178" s="146">
        <v>171</v>
      </c>
      <c r="B178" s="113" t="s">
        <v>1236</v>
      </c>
      <c r="C178" s="113" t="s">
        <v>2615</v>
      </c>
      <c r="D178" s="163">
        <f>'REPRODUCTION 3'!G178</f>
        <v>18.75</v>
      </c>
      <c r="E178" s="163">
        <f>'RUMINANTS 3'!G178</f>
        <v>9</v>
      </c>
      <c r="F178" s="163">
        <f>'TOXICOLOGIE 2'!F178</f>
        <v>0</v>
      </c>
      <c r="G178" s="163">
        <f>'INFECTIEUX 3'!G178</f>
        <v>12</v>
      </c>
      <c r="H178" s="163">
        <f>'AVIARE 3'!G178</f>
        <v>16.5</v>
      </c>
      <c r="I178" s="163">
        <f>'EQUINE 3'!G178</f>
        <v>13.5</v>
      </c>
      <c r="J178" s="163">
        <f>'CHIRURGIE 3'!G178</f>
        <v>22.5</v>
      </c>
      <c r="K178" s="163">
        <f>'LEGISLATION 2'!F178</f>
        <v>20</v>
      </c>
      <c r="L178" s="163">
        <f>'HIDAOA 3'!G178</f>
        <v>25.5</v>
      </c>
      <c r="M178" s="163">
        <f>'CLINIQUE 3'!N178</f>
        <v>0</v>
      </c>
      <c r="N178" s="148">
        <f t="shared" si="33"/>
        <v>137.75</v>
      </c>
      <c r="O178" s="148">
        <f t="shared" si="34"/>
        <v>4.9196428571428568</v>
      </c>
      <c r="P178" s="146" t="str">
        <f t="shared" si="35"/>
        <v>ajournee</v>
      </c>
      <c r="Q178" s="146" t="str">
        <f t="shared" si="36"/>
        <v>juin</v>
      </c>
      <c r="R178" s="146">
        <f t="shared" si="37"/>
        <v>0</v>
      </c>
      <c r="S178" s="146">
        <f t="shared" si="38"/>
        <v>1</v>
      </c>
      <c r="T178" s="146">
        <f t="shared" si="39"/>
        <v>1</v>
      </c>
      <c r="U178" s="146">
        <f t="shared" si="40"/>
        <v>1</v>
      </c>
      <c r="V178" s="146">
        <f t="shared" si="41"/>
        <v>0</v>
      </c>
      <c r="W178" s="146">
        <f t="shared" si="42"/>
        <v>1</v>
      </c>
      <c r="X178" s="146">
        <f t="shared" si="43"/>
        <v>0</v>
      </c>
      <c r="Y178" s="146">
        <f t="shared" si="44"/>
        <v>0</v>
      </c>
      <c r="Z178" s="146">
        <f t="shared" si="45"/>
        <v>0</v>
      </c>
      <c r="AA178" s="17">
        <f t="shared" si="46"/>
        <v>1</v>
      </c>
      <c r="AB178" s="91" t="str">
        <f>'REPRODUCTION 3'!M178</f>
        <v>Juin</v>
      </c>
      <c r="AC178" s="91" t="str">
        <f>'RUMINANTS 3'!M178</f>
        <v>Juin</v>
      </c>
      <c r="AD178" s="91" t="str">
        <f>'TOXICOLOGIE 2'!L178</f>
        <v>Juin</v>
      </c>
      <c r="AE178" s="91" t="str">
        <f>'INFECTIEUX 3'!M178</f>
        <v>Juin</v>
      </c>
      <c r="AF178" s="91" t="str">
        <f>'AVIARE 3'!M178</f>
        <v>Juin</v>
      </c>
      <c r="AG178" s="91" t="str">
        <f>'EQUINE 3'!M178</f>
        <v>Juin</v>
      </c>
      <c r="AH178" s="91" t="str">
        <f>'CHIRURGIE 3'!M178</f>
        <v>Juin</v>
      </c>
      <c r="AI178" s="91" t="str">
        <f>'LEGISLATION 2'!L178</f>
        <v>Juin</v>
      </c>
      <c r="AJ178" s="91" t="str">
        <f>'HIDAOA 3'!M178</f>
        <v>Juin</v>
      </c>
      <c r="AK178" s="91" t="str">
        <f>'CLINIQUE 3'!T178</f>
        <v>Juin</v>
      </c>
    </row>
    <row r="179" spans="1:37">
      <c r="A179" s="146">
        <v>172</v>
      </c>
      <c r="B179" s="113" t="s">
        <v>1241</v>
      </c>
      <c r="C179" s="113" t="s">
        <v>2449</v>
      </c>
      <c r="D179" s="163">
        <f>'REPRODUCTION 3'!G179</f>
        <v>10.5</v>
      </c>
      <c r="E179" s="163">
        <f>'RUMINANTS 3'!G179</f>
        <v>9</v>
      </c>
      <c r="F179" s="163">
        <f>'TOXICOLOGIE 2'!F179</f>
        <v>0</v>
      </c>
      <c r="G179" s="163">
        <f>'INFECTIEUX 3'!G179</f>
        <v>7.5</v>
      </c>
      <c r="H179" s="163">
        <f>'AVIARE 3'!G179</f>
        <v>15.75</v>
      </c>
      <c r="I179" s="163">
        <f>'EQUINE 3'!G179</f>
        <v>25.5</v>
      </c>
      <c r="J179" s="163">
        <f>'CHIRURGIE 3'!G179</f>
        <v>19.5</v>
      </c>
      <c r="K179" s="163">
        <f>'LEGISLATION 2'!F179</f>
        <v>28</v>
      </c>
      <c r="L179" s="163">
        <f>'HIDAOA 3'!G179</f>
        <v>22.875</v>
      </c>
      <c r="M179" s="163">
        <f>'CLINIQUE 3'!N179</f>
        <v>0</v>
      </c>
      <c r="N179" s="148">
        <f t="shared" si="33"/>
        <v>138.625</v>
      </c>
      <c r="O179" s="148">
        <f t="shared" si="34"/>
        <v>4.9508928571428568</v>
      </c>
      <c r="P179" s="146" t="str">
        <f t="shared" si="35"/>
        <v>ajournee</v>
      </c>
      <c r="Q179" s="146" t="str">
        <f t="shared" si="36"/>
        <v>juin</v>
      </c>
      <c r="R179" s="146">
        <f t="shared" si="37"/>
        <v>1</v>
      </c>
      <c r="S179" s="146">
        <f t="shared" si="38"/>
        <v>1</v>
      </c>
      <c r="T179" s="146">
        <f t="shared" si="39"/>
        <v>1</v>
      </c>
      <c r="U179" s="146">
        <f t="shared" si="40"/>
        <v>1</v>
      </c>
      <c r="V179" s="146">
        <f t="shared" si="41"/>
        <v>0</v>
      </c>
      <c r="W179" s="146">
        <f t="shared" si="42"/>
        <v>0</v>
      </c>
      <c r="X179" s="146">
        <f t="shared" si="43"/>
        <v>0</v>
      </c>
      <c r="Y179" s="146">
        <f t="shared" si="44"/>
        <v>0</v>
      </c>
      <c r="Z179" s="146">
        <f t="shared" si="45"/>
        <v>0</v>
      </c>
      <c r="AA179" s="17">
        <f t="shared" si="46"/>
        <v>1</v>
      </c>
      <c r="AB179" s="91" t="str">
        <f>'REPRODUCTION 3'!M179</f>
        <v>Juin</v>
      </c>
      <c r="AC179" s="91" t="str">
        <f>'RUMINANTS 3'!M179</f>
        <v>Juin</v>
      </c>
      <c r="AD179" s="91" t="str">
        <f>'TOXICOLOGIE 2'!L179</f>
        <v>Juin</v>
      </c>
      <c r="AE179" s="91" t="str">
        <f>'INFECTIEUX 3'!M179</f>
        <v>Juin</v>
      </c>
      <c r="AF179" s="91" t="str">
        <f>'AVIARE 3'!M179</f>
        <v>Juin</v>
      </c>
      <c r="AG179" s="91" t="str">
        <f>'EQUINE 3'!M179</f>
        <v>Juin</v>
      </c>
      <c r="AH179" s="91" t="str">
        <f>'CHIRURGIE 3'!M179</f>
        <v>Juin</v>
      </c>
      <c r="AI179" s="91" t="str">
        <f>'LEGISLATION 2'!L179</f>
        <v>Juin</v>
      </c>
      <c r="AJ179" s="91" t="str">
        <f>'HIDAOA 3'!M179</f>
        <v>Juin</v>
      </c>
      <c r="AK179" s="91" t="str">
        <f>'CLINIQUE 3'!T179</f>
        <v>Juin</v>
      </c>
    </row>
    <row r="180" spans="1:37">
      <c r="A180" s="146">
        <v>173</v>
      </c>
      <c r="B180" s="113" t="s">
        <v>1244</v>
      </c>
      <c r="C180" s="113" t="s">
        <v>2616</v>
      </c>
      <c r="D180" s="163">
        <f>'REPRODUCTION 3'!G180</f>
        <v>13.5</v>
      </c>
      <c r="E180" s="163">
        <f>'RUMINANTS 3'!G180</f>
        <v>9</v>
      </c>
      <c r="F180" s="163">
        <f>'TOXICOLOGIE 2'!F180</f>
        <v>0</v>
      </c>
      <c r="G180" s="163">
        <f>'INFECTIEUX 3'!G180</f>
        <v>19.125</v>
      </c>
      <c r="H180" s="163">
        <f>'AVIARE 3'!G180</f>
        <v>14.25</v>
      </c>
      <c r="I180" s="163">
        <f>'EQUINE 3'!G180</f>
        <v>12.75</v>
      </c>
      <c r="J180" s="163">
        <f>'CHIRURGIE 3'!G180</f>
        <v>22.5</v>
      </c>
      <c r="K180" s="163">
        <f>'LEGISLATION 2'!F180</f>
        <v>14</v>
      </c>
      <c r="L180" s="163">
        <f>'HIDAOA 3'!G180</f>
        <v>10.5</v>
      </c>
      <c r="M180" s="163">
        <f>'CLINIQUE 3'!N180</f>
        <v>0</v>
      </c>
      <c r="N180" s="148">
        <f t="shared" si="33"/>
        <v>115.625</v>
      </c>
      <c r="O180" s="148">
        <f t="shared" si="34"/>
        <v>4.1294642857142856</v>
      </c>
      <c r="P180" s="146" t="str">
        <f t="shared" si="35"/>
        <v>ajournee</v>
      </c>
      <c r="Q180" s="146" t="str">
        <f t="shared" si="36"/>
        <v>juin</v>
      </c>
      <c r="R180" s="146">
        <f t="shared" si="37"/>
        <v>1</v>
      </c>
      <c r="S180" s="146">
        <f t="shared" si="38"/>
        <v>1</v>
      </c>
      <c r="T180" s="146">
        <f t="shared" si="39"/>
        <v>1</v>
      </c>
      <c r="U180" s="146">
        <f t="shared" si="40"/>
        <v>0</v>
      </c>
      <c r="V180" s="146">
        <f t="shared" si="41"/>
        <v>1</v>
      </c>
      <c r="W180" s="146">
        <f t="shared" si="42"/>
        <v>1</v>
      </c>
      <c r="X180" s="146">
        <f t="shared" si="43"/>
        <v>0</v>
      </c>
      <c r="Y180" s="146">
        <f t="shared" si="44"/>
        <v>0</v>
      </c>
      <c r="Z180" s="146">
        <f t="shared" si="45"/>
        <v>1</v>
      </c>
      <c r="AA180" s="17">
        <f t="shared" si="46"/>
        <v>1</v>
      </c>
      <c r="AB180" s="91" t="str">
        <f>'REPRODUCTION 3'!M180</f>
        <v>Juin</v>
      </c>
      <c r="AC180" s="91" t="str">
        <f>'RUMINANTS 3'!M180</f>
        <v>Juin</v>
      </c>
      <c r="AD180" s="91" t="str">
        <f>'TOXICOLOGIE 2'!L180</f>
        <v>Juin</v>
      </c>
      <c r="AE180" s="91" t="str">
        <f>'INFECTIEUX 3'!M180</f>
        <v>Juin</v>
      </c>
      <c r="AF180" s="91" t="str">
        <f>'AVIARE 3'!M180</f>
        <v>Juin</v>
      </c>
      <c r="AG180" s="91" t="str">
        <f>'EQUINE 3'!M180</f>
        <v>Juin</v>
      </c>
      <c r="AH180" s="91" t="str">
        <f>'CHIRURGIE 3'!M180</f>
        <v>Juin</v>
      </c>
      <c r="AI180" s="91" t="str">
        <f>'LEGISLATION 2'!L180</f>
        <v>Juin</v>
      </c>
      <c r="AJ180" s="91" t="str">
        <f>'HIDAOA 3'!M180</f>
        <v>Juin</v>
      </c>
      <c r="AK180" s="91" t="str">
        <f>'CLINIQUE 3'!T180</f>
        <v>Juin</v>
      </c>
    </row>
    <row r="181" spans="1:37">
      <c r="A181" s="146">
        <v>174</v>
      </c>
      <c r="B181" s="113" t="s">
        <v>1247</v>
      </c>
      <c r="C181" s="113" t="s">
        <v>2617</v>
      </c>
      <c r="D181" s="163">
        <f>'REPRODUCTION 3'!G181</f>
        <v>0</v>
      </c>
      <c r="E181" s="163">
        <f>'RUMINANTS 3'!G181</f>
        <v>0</v>
      </c>
      <c r="F181" s="163">
        <f>'TOXICOLOGIE 2'!F181</f>
        <v>0</v>
      </c>
      <c r="G181" s="163">
        <f>'INFECTIEUX 3'!G181</f>
        <v>0</v>
      </c>
      <c r="H181" s="163">
        <f>'AVIARE 3'!G181</f>
        <v>0</v>
      </c>
      <c r="I181" s="163">
        <f>'EQUINE 3'!G181</f>
        <v>0</v>
      </c>
      <c r="J181" s="163">
        <f>'CHIRURGIE 3'!G181</f>
        <v>0</v>
      </c>
      <c r="K181" s="163">
        <f>'LEGISLATION 2'!F181</f>
        <v>0</v>
      </c>
      <c r="L181" s="163">
        <f>'HIDAOA 3'!G181</f>
        <v>0</v>
      </c>
      <c r="M181" s="163">
        <f>'CLINIQUE 3'!N181</f>
        <v>0</v>
      </c>
      <c r="N181" s="148">
        <f t="shared" si="33"/>
        <v>0</v>
      </c>
      <c r="O181" s="148">
        <f t="shared" si="34"/>
        <v>0</v>
      </c>
      <c r="P181" s="146" t="str">
        <f t="shared" si="35"/>
        <v>ajournee</v>
      </c>
      <c r="Q181" s="146" t="str">
        <f t="shared" si="36"/>
        <v>juin</v>
      </c>
      <c r="R181" s="146">
        <f t="shared" si="37"/>
        <v>1</v>
      </c>
      <c r="S181" s="146">
        <f t="shared" si="38"/>
        <v>1</v>
      </c>
      <c r="T181" s="146">
        <f t="shared" si="39"/>
        <v>1</v>
      </c>
      <c r="U181" s="146">
        <f t="shared" si="40"/>
        <v>1</v>
      </c>
      <c r="V181" s="146">
        <f t="shared" si="41"/>
        <v>1</v>
      </c>
      <c r="W181" s="146">
        <f t="shared" si="42"/>
        <v>1</v>
      </c>
      <c r="X181" s="146">
        <f t="shared" si="43"/>
        <v>1</v>
      </c>
      <c r="Y181" s="146">
        <f t="shared" si="44"/>
        <v>1</v>
      </c>
      <c r="Z181" s="146">
        <f t="shared" si="45"/>
        <v>1</v>
      </c>
      <c r="AA181" s="17">
        <f t="shared" si="46"/>
        <v>1</v>
      </c>
      <c r="AB181" s="91" t="str">
        <f>'REPRODUCTION 3'!M181</f>
        <v>Juin</v>
      </c>
      <c r="AC181" s="91" t="str">
        <f>'RUMINANTS 3'!M181</f>
        <v>Juin</v>
      </c>
      <c r="AD181" s="91" t="str">
        <f>'TOXICOLOGIE 2'!L181</f>
        <v>Juin</v>
      </c>
      <c r="AE181" s="91" t="str">
        <f>'INFECTIEUX 3'!M181</f>
        <v>Juin</v>
      </c>
      <c r="AF181" s="91" t="str">
        <f>'AVIARE 3'!M181</f>
        <v>Juin</v>
      </c>
      <c r="AG181" s="91" t="str">
        <f>'EQUINE 3'!M181</f>
        <v>Juin</v>
      </c>
      <c r="AH181" s="91" t="str">
        <f>'CHIRURGIE 3'!M181</f>
        <v>Juin</v>
      </c>
      <c r="AI181" s="91" t="str">
        <f>'LEGISLATION 2'!L181</f>
        <v>Juin</v>
      </c>
      <c r="AJ181" s="91" t="str">
        <f>'HIDAOA 3'!M181</f>
        <v>Juin</v>
      </c>
      <c r="AK181" s="91" t="str">
        <f>'CLINIQUE 3'!T181</f>
        <v>Juin</v>
      </c>
    </row>
    <row r="182" spans="1:37">
      <c r="A182" s="146">
        <v>175</v>
      </c>
      <c r="B182" s="113" t="s">
        <v>1252</v>
      </c>
      <c r="C182" s="113" t="s">
        <v>2462</v>
      </c>
      <c r="D182" s="163">
        <f>'REPRODUCTION 3'!G182</f>
        <v>0</v>
      </c>
      <c r="E182" s="163">
        <f>'RUMINANTS 3'!G182</f>
        <v>9</v>
      </c>
      <c r="F182" s="163">
        <f>'TOXICOLOGIE 2'!F182</f>
        <v>0</v>
      </c>
      <c r="G182" s="163">
        <f>'INFECTIEUX 3'!G182</f>
        <v>0.375</v>
      </c>
      <c r="H182" s="163">
        <f>'AVIARE 3'!G182</f>
        <v>18</v>
      </c>
      <c r="I182" s="163">
        <f>'EQUINE 3'!G182</f>
        <v>6.75</v>
      </c>
      <c r="J182" s="163">
        <f>'CHIRURGIE 3'!G182</f>
        <v>19.5</v>
      </c>
      <c r="K182" s="163">
        <f>'LEGISLATION 2'!F182</f>
        <v>2</v>
      </c>
      <c r="L182" s="163">
        <f>'HIDAOA 3'!G182</f>
        <v>9</v>
      </c>
      <c r="M182" s="163">
        <f>'CLINIQUE 3'!N182</f>
        <v>0</v>
      </c>
      <c r="N182" s="148">
        <f t="shared" si="33"/>
        <v>64.625</v>
      </c>
      <c r="O182" s="148">
        <f t="shared" si="34"/>
        <v>2.3080357142857144</v>
      </c>
      <c r="P182" s="146" t="str">
        <f t="shared" si="35"/>
        <v>ajournee</v>
      </c>
      <c r="Q182" s="146" t="str">
        <f t="shared" si="36"/>
        <v>juin</v>
      </c>
      <c r="R182" s="146">
        <f t="shared" si="37"/>
        <v>1</v>
      </c>
      <c r="S182" s="146">
        <f t="shared" si="38"/>
        <v>1</v>
      </c>
      <c r="T182" s="146">
        <f t="shared" si="39"/>
        <v>1</v>
      </c>
      <c r="U182" s="146">
        <f t="shared" si="40"/>
        <v>1</v>
      </c>
      <c r="V182" s="146">
        <f t="shared" si="41"/>
        <v>0</v>
      </c>
      <c r="W182" s="146">
        <f t="shared" si="42"/>
        <v>1</v>
      </c>
      <c r="X182" s="146">
        <f t="shared" si="43"/>
        <v>0</v>
      </c>
      <c r="Y182" s="146">
        <f t="shared" si="44"/>
        <v>1</v>
      </c>
      <c r="Z182" s="146">
        <f t="shared" si="45"/>
        <v>1</v>
      </c>
      <c r="AA182" s="17">
        <f t="shared" si="46"/>
        <v>1</v>
      </c>
      <c r="AB182" s="91" t="str">
        <f>'REPRODUCTION 3'!M182</f>
        <v>Juin</v>
      </c>
      <c r="AC182" s="91" t="str">
        <f>'RUMINANTS 3'!M182</f>
        <v>Juin</v>
      </c>
      <c r="AD182" s="91" t="str">
        <f>'TOXICOLOGIE 2'!L182</f>
        <v>Juin</v>
      </c>
      <c r="AE182" s="91" t="str">
        <f>'INFECTIEUX 3'!M182</f>
        <v>Juin</v>
      </c>
      <c r="AF182" s="91" t="str">
        <f>'AVIARE 3'!M182</f>
        <v>Juin</v>
      </c>
      <c r="AG182" s="91" t="str">
        <f>'EQUINE 3'!M182</f>
        <v>Juin</v>
      </c>
      <c r="AH182" s="91" t="str">
        <f>'CHIRURGIE 3'!M182</f>
        <v>Juin</v>
      </c>
      <c r="AI182" s="91" t="str">
        <f>'LEGISLATION 2'!L182</f>
        <v>Juin</v>
      </c>
      <c r="AJ182" s="91" t="str">
        <f>'HIDAOA 3'!M182</f>
        <v>Juin</v>
      </c>
      <c r="AK182" s="91" t="str">
        <f>'CLINIQUE 3'!T182</f>
        <v>Juin</v>
      </c>
    </row>
    <row r="183" spans="1:37">
      <c r="A183" s="146">
        <v>176</v>
      </c>
      <c r="B183" s="113" t="s">
        <v>1255</v>
      </c>
      <c r="C183" s="113" t="s">
        <v>2615</v>
      </c>
      <c r="D183" s="163">
        <f>'REPRODUCTION 3'!G183</f>
        <v>7.5</v>
      </c>
      <c r="E183" s="163">
        <f>'RUMINANTS 3'!G183</f>
        <v>6</v>
      </c>
      <c r="F183" s="163">
        <f>'TOXICOLOGIE 2'!F183</f>
        <v>0</v>
      </c>
      <c r="G183" s="163">
        <f>'INFECTIEUX 3'!G183</f>
        <v>4.875</v>
      </c>
      <c r="H183" s="163">
        <f>'AVIARE 3'!G183</f>
        <v>15</v>
      </c>
      <c r="I183" s="163">
        <f>'EQUINE 3'!G183</f>
        <v>1.5</v>
      </c>
      <c r="J183" s="163">
        <f>'CHIRURGIE 3'!G183</f>
        <v>12</v>
      </c>
      <c r="K183" s="163">
        <f>'LEGISLATION 2'!F183</f>
        <v>4</v>
      </c>
      <c r="L183" s="163">
        <f>'HIDAOA 3'!G183</f>
        <v>9.75</v>
      </c>
      <c r="M183" s="163">
        <f>'CLINIQUE 3'!N183</f>
        <v>0</v>
      </c>
      <c r="N183" s="148">
        <f t="shared" si="33"/>
        <v>60.625</v>
      </c>
      <c r="O183" s="148">
        <f t="shared" si="34"/>
        <v>2.1651785714285716</v>
      </c>
      <c r="P183" s="146" t="str">
        <f t="shared" si="35"/>
        <v>ajournee</v>
      </c>
      <c r="Q183" s="146" t="str">
        <f t="shared" si="36"/>
        <v>juin</v>
      </c>
      <c r="R183" s="146">
        <f t="shared" si="37"/>
        <v>1</v>
      </c>
      <c r="S183" s="146">
        <f t="shared" si="38"/>
        <v>1</v>
      </c>
      <c r="T183" s="146">
        <f t="shared" si="39"/>
        <v>1</v>
      </c>
      <c r="U183" s="146">
        <f t="shared" si="40"/>
        <v>1</v>
      </c>
      <c r="V183" s="146">
        <f t="shared" si="41"/>
        <v>0</v>
      </c>
      <c r="W183" s="146">
        <f t="shared" si="42"/>
        <v>1</v>
      </c>
      <c r="X183" s="146">
        <f t="shared" si="43"/>
        <v>1</v>
      </c>
      <c r="Y183" s="146">
        <f t="shared" si="44"/>
        <v>1</v>
      </c>
      <c r="Z183" s="146">
        <f t="shared" si="45"/>
        <v>1</v>
      </c>
      <c r="AA183" s="17">
        <f t="shared" si="46"/>
        <v>1</v>
      </c>
      <c r="AB183" s="91" t="str">
        <f>'REPRODUCTION 3'!M183</f>
        <v>Juin</v>
      </c>
      <c r="AC183" s="91" t="str">
        <f>'RUMINANTS 3'!M183</f>
        <v>Juin</v>
      </c>
      <c r="AD183" s="91" t="str">
        <f>'TOXICOLOGIE 2'!L183</f>
        <v>Juin</v>
      </c>
      <c r="AE183" s="91" t="str">
        <f>'INFECTIEUX 3'!M183</f>
        <v>Juin</v>
      </c>
      <c r="AF183" s="91" t="str">
        <f>'AVIARE 3'!M183</f>
        <v>Juin</v>
      </c>
      <c r="AG183" s="91" t="str">
        <f>'EQUINE 3'!M183</f>
        <v>Juin</v>
      </c>
      <c r="AH183" s="91" t="str">
        <f>'CHIRURGIE 3'!M183</f>
        <v>Juin</v>
      </c>
      <c r="AI183" s="91" t="str">
        <f>'LEGISLATION 2'!L183</f>
        <v>Juin</v>
      </c>
      <c r="AJ183" s="91" t="str">
        <f>'HIDAOA 3'!M183</f>
        <v>Juin</v>
      </c>
      <c r="AK183" s="91" t="str">
        <f>'CLINIQUE 3'!T183</f>
        <v>Juin</v>
      </c>
    </row>
    <row r="184" spans="1:37">
      <c r="A184" s="146">
        <v>177</v>
      </c>
      <c r="B184" s="113" t="s">
        <v>1258</v>
      </c>
      <c r="C184" s="113" t="s">
        <v>2432</v>
      </c>
      <c r="D184" s="163">
        <f>'REPRODUCTION 3'!G184</f>
        <v>26.25</v>
      </c>
      <c r="E184" s="163">
        <f>'RUMINANTS 3'!G184</f>
        <v>15</v>
      </c>
      <c r="F184" s="163">
        <f>'TOXICOLOGIE 2'!F184</f>
        <v>0</v>
      </c>
      <c r="G184" s="163">
        <f>'INFECTIEUX 3'!G184</f>
        <v>26.25</v>
      </c>
      <c r="H184" s="163">
        <f>'AVIARE 3'!G184</f>
        <v>21</v>
      </c>
      <c r="I184" s="163">
        <f>'EQUINE 3'!G184</f>
        <v>27</v>
      </c>
      <c r="J184" s="163">
        <f>'CHIRURGIE 3'!G184</f>
        <v>25.5</v>
      </c>
      <c r="K184" s="163">
        <f>'LEGISLATION 2'!F184</f>
        <v>24</v>
      </c>
      <c r="L184" s="163">
        <f>'HIDAOA 3'!G184</f>
        <v>29.25</v>
      </c>
      <c r="M184" s="163">
        <f>'CLINIQUE 3'!N184</f>
        <v>0</v>
      </c>
      <c r="N184" s="148">
        <f t="shared" si="33"/>
        <v>194.25</v>
      </c>
      <c r="O184" s="148">
        <f t="shared" si="34"/>
        <v>6.9375</v>
      </c>
      <c r="P184" s="146" t="str">
        <f t="shared" si="35"/>
        <v>ajournee</v>
      </c>
      <c r="Q184" s="146" t="str">
        <f t="shared" si="36"/>
        <v>juin</v>
      </c>
      <c r="R184" s="146">
        <f t="shared" si="37"/>
        <v>0</v>
      </c>
      <c r="S184" s="146">
        <f t="shared" si="38"/>
        <v>0</v>
      </c>
      <c r="T184" s="146">
        <f t="shared" si="39"/>
        <v>1</v>
      </c>
      <c r="U184" s="146">
        <f t="shared" si="40"/>
        <v>0</v>
      </c>
      <c r="V184" s="146">
        <f t="shared" si="41"/>
        <v>0</v>
      </c>
      <c r="W184" s="146">
        <f t="shared" si="42"/>
        <v>0</v>
      </c>
      <c r="X184" s="146">
        <f t="shared" si="43"/>
        <v>0</v>
      </c>
      <c r="Y184" s="146">
        <f t="shared" si="44"/>
        <v>0</v>
      </c>
      <c r="Z184" s="146">
        <f t="shared" si="45"/>
        <v>0</v>
      </c>
      <c r="AA184" s="17">
        <f t="shared" si="46"/>
        <v>1</v>
      </c>
      <c r="AB184" s="91" t="str">
        <f>'REPRODUCTION 3'!M184</f>
        <v>Juin</v>
      </c>
      <c r="AC184" s="91" t="str">
        <f>'RUMINANTS 3'!M184</f>
        <v>Juin</v>
      </c>
      <c r="AD184" s="91" t="str">
        <f>'TOXICOLOGIE 2'!L184</f>
        <v>Juin</v>
      </c>
      <c r="AE184" s="91" t="str">
        <f>'INFECTIEUX 3'!M184</f>
        <v>Juin</v>
      </c>
      <c r="AF184" s="91" t="str">
        <f>'AVIARE 3'!M184</f>
        <v>Juin</v>
      </c>
      <c r="AG184" s="91" t="str">
        <f>'EQUINE 3'!M184</f>
        <v>Juin</v>
      </c>
      <c r="AH184" s="91" t="str">
        <f>'CHIRURGIE 3'!M184</f>
        <v>Juin</v>
      </c>
      <c r="AI184" s="91" t="str">
        <f>'LEGISLATION 2'!L184</f>
        <v>Juin</v>
      </c>
      <c r="AJ184" s="91" t="str">
        <f>'HIDAOA 3'!M184</f>
        <v>Juin</v>
      </c>
      <c r="AK184" s="91" t="str">
        <f>'CLINIQUE 3'!T184</f>
        <v>Juin</v>
      </c>
    </row>
    <row r="185" spans="1:37">
      <c r="A185" s="146">
        <v>178</v>
      </c>
      <c r="B185" s="113" t="s">
        <v>1262</v>
      </c>
      <c r="C185" s="113" t="s">
        <v>2618</v>
      </c>
      <c r="D185" s="163">
        <f>'REPRODUCTION 3'!G185</f>
        <v>21</v>
      </c>
      <c r="E185" s="163">
        <f>'RUMINANTS 3'!G185</f>
        <v>7.5</v>
      </c>
      <c r="F185" s="163">
        <f>'TOXICOLOGIE 2'!F185</f>
        <v>0</v>
      </c>
      <c r="G185" s="163">
        <f>'INFECTIEUX 3'!G185</f>
        <v>7.5</v>
      </c>
      <c r="H185" s="163">
        <f>'AVIARE 3'!G185</f>
        <v>12.75</v>
      </c>
      <c r="I185" s="163">
        <f>'EQUINE 3'!G185</f>
        <v>15</v>
      </c>
      <c r="J185" s="163">
        <f>'CHIRURGIE 3'!G185</f>
        <v>16.5</v>
      </c>
      <c r="K185" s="163">
        <f>'LEGISLATION 2'!F185</f>
        <v>16</v>
      </c>
      <c r="L185" s="163">
        <f>'HIDAOA 3'!G185</f>
        <v>15.75</v>
      </c>
      <c r="M185" s="163">
        <f>'CLINIQUE 3'!N185</f>
        <v>0</v>
      </c>
      <c r="N185" s="148">
        <f t="shared" si="33"/>
        <v>112</v>
      </c>
      <c r="O185" s="148">
        <f t="shared" si="34"/>
        <v>4</v>
      </c>
      <c r="P185" s="146" t="str">
        <f t="shared" si="35"/>
        <v>ajournee</v>
      </c>
      <c r="Q185" s="146" t="str">
        <f t="shared" si="36"/>
        <v>juin</v>
      </c>
      <c r="R185" s="146">
        <f t="shared" si="37"/>
        <v>0</v>
      </c>
      <c r="S185" s="146">
        <f t="shared" si="38"/>
        <v>1</v>
      </c>
      <c r="T185" s="146">
        <f t="shared" si="39"/>
        <v>1</v>
      </c>
      <c r="U185" s="146">
        <f t="shared" si="40"/>
        <v>1</v>
      </c>
      <c r="V185" s="146">
        <f t="shared" si="41"/>
        <v>1</v>
      </c>
      <c r="W185" s="146">
        <f t="shared" si="42"/>
        <v>0</v>
      </c>
      <c r="X185" s="146">
        <f t="shared" si="43"/>
        <v>0</v>
      </c>
      <c r="Y185" s="146">
        <f t="shared" si="44"/>
        <v>0</v>
      </c>
      <c r="Z185" s="146">
        <f t="shared" si="45"/>
        <v>0</v>
      </c>
      <c r="AA185" s="17">
        <f t="shared" si="46"/>
        <v>1</v>
      </c>
      <c r="AB185" s="91" t="str">
        <f>'REPRODUCTION 3'!M185</f>
        <v>Juin</v>
      </c>
      <c r="AC185" s="91" t="str">
        <f>'RUMINANTS 3'!M185</f>
        <v>Juin</v>
      </c>
      <c r="AD185" s="91" t="str">
        <f>'TOXICOLOGIE 2'!L185</f>
        <v>Juin</v>
      </c>
      <c r="AE185" s="91" t="str">
        <f>'INFECTIEUX 3'!M185</f>
        <v>Juin</v>
      </c>
      <c r="AF185" s="91" t="str">
        <f>'AVIARE 3'!M185</f>
        <v>Juin</v>
      </c>
      <c r="AG185" s="91" t="str">
        <f>'EQUINE 3'!M185</f>
        <v>Juin</v>
      </c>
      <c r="AH185" s="91" t="str">
        <f>'CHIRURGIE 3'!M185</f>
        <v>Juin</v>
      </c>
      <c r="AI185" s="91" t="str">
        <f>'LEGISLATION 2'!L185</f>
        <v>Juin</v>
      </c>
      <c r="AJ185" s="91" t="str">
        <f>'HIDAOA 3'!M185</f>
        <v>Juin</v>
      </c>
      <c r="AK185" s="91" t="str">
        <f>'CLINIQUE 3'!T185</f>
        <v>Juin</v>
      </c>
    </row>
    <row r="186" spans="1:37">
      <c r="A186" s="146">
        <v>179</v>
      </c>
      <c r="B186" s="113" t="s">
        <v>2619</v>
      </c>
      <c r="C186" s="113" t="s">
        <v>2620</v>
      </c>
      <c r="D186" s="163">
        <f>'REPRODUCTION 3'!G186</f>
        <v>21</v>
      </c>
      <c r="E186" s="163">
        <f>'RUMINANTS 3'!G186</f>
        <v>6.75</v>
      </c>
      <c r="F186" s="163">
        <f>'TOXICOLOGIE 2'!F186</f>
        <v>0</v>
      </c>
      <c r="G186" s="163">
        <f>'INFECTIEUX 3'!G186</f>
        <v>9</v>
      </c>
      <c r="H186" s="163">
        <f>'AVIARE 3'!G186</f>
        <v>16.5</v>
      </c>
      <c r="I186" s="163">
        <f>'EQUINE 3'!G186</f>
        <v>15</v>
      </c>
      <c r="J186" s="163">
        <f>'CHIRURGIE 3'!G186</f>
        <v>21</v>
      </c>
      <c r="K186" s="163">
        <f>'LEGISLATION 2'!F186</f>
        <v>16</v>
      </c>
      <c r="L186" s="163">
        <f>'HIDAOA 3'!G186</f>
        <v>21</v>
      </c>
      <c r="M186" s="163">
        <f>'CLINIQUE 3'!N186</f>
        <v>0</v>
      </c>
      <c r="N186" s="148">
        <f t="shared" si="33"/>
        <v>126.25</v>
      </c>
      <c r="O186" s="148">
        <f t="shared" si="34"/>
        <v>4.5089285714285712</v>
      </c>
      <c r="P186" s="146" t="str">
        <f t="shared" si="35"/>
        <v>ajournee</v>
      </c>
      <c r="Q186" s="146" t="str">
        <f t="shared" si="36"/>
        <v>juin</v>
      </c>
      <c r="R186" s="146">
        <f t="shared" si="37"/>
        <v>0</v>
      </c>
      <c r="S186" s="146">
        <f t="shared" si="38"/>
        <v>1</v>
      </c>
      <c r="T186" s="146">
        <f t="shared" si="39"/>
        <v>1</v>
      </c>
      <c r="U186" s="146">
        <f t="shared" si="40"/>
        <v>1</v>
      </c>
      <c r="V186" s="146">
        <f t="shared" si="41"/>
        <v>0</v>
      </c>
      <c r="W186" s="146">
        <f t="shared" si="42"/>
        <v>0</v>
      </c>
      <c r="X186" s="146">
        <f t="shared" si="43"/>
        <v>0</v>
      </c>
      <c r="Y186" s="146">
        <f t="shared" si="44"/>
        <v>0</v>
      </c>
      <c r="Z186" s="146">
        <f t="shared" si="45"/>
        <v>0</v>
      </c>
      <c r="AA186" s="17">
        <f t="shared" si="46"/>
        <v>1</v>
      </c>
      <c r="AB186" s="91" t="str">
        <f>'REPRODUCTION 3'!M186</f>
        <v>Juin</v>
      </c>
      <c r="AC186" s="91" t="str">
        <f>'RUMINANTS 3'!M186</f>
        <v>Juin</v>
      </c>
      <c r="AD186" s="91" t="str">
        <f>'TOXICOLOGIE 2'!L186</f>
        <v>Juin</v>
      </c>
      <c r="AE186" s="91" t="str">
        <f>'INFECTIEUX 3'!M186</f>
        <v>Juin</v>
      </c>
      <c r="AF186" s="91" t="str">
        <f>'AVIARE 3'!M186</f>
        <v>Juin</v>
      </c>
      <c r="AG186" s="91" t="str">
        <f>'EQUINE 3'!M186</f>
        <v>Juin</v>
      </c>
      <c r="AH186" s="91" t="str">
        <f>'CHIRURGIE 3'!M186</f>
        <v>Juin</v>
      </c>
      <c r="AI186" s="91" t="str">
        <f>'LEGISLATION 2'!L186</f>
        <v>Juin</v>
      </c>
      <c r="AJ186" s="91" t="str">
        <f>'HIDAOA 3'!M186</f>
        <v>Juin</v>
      </c>
      <c r="AK186" s="91" t="str">
        <f>'CLINIQUE 3'!T186</f>
        <v>Juin</v>
      </c>
    </row>
    <row r="187" spans="1:37">
      <c r="A187" s="146">
        <v>180</v>
      </c>
      <c r="B187" s="113" t="s">
        <v>1273</v>
      </c>
      <c r="C187" s="113" t="s">
        <v>2621</v>
      </c>
      <c r="D187" s="163">
        <f>'REPRODUCTION 3'!G187</f>
        <v>22.5</v>
      </c>
      <c r="E187" s="163">
        <f>'RUMINANTS 3'!G187</f>
        <v>15</v>
      </c>
      <c r="F187" s="163">
        <f>'TOXICOLOGIE 2'!F187</f>
        <v>0</v>
      </c>
      <c r="G187" s="163">
        <f>'INFECTIEUX 3'!G187</f>
        <v>9.75</v>
      </c>
      <c r="H187" s="163">
        <f>'AVIARE 3'!G187</f>
        <v>21</v>
      </c>
      <c r="I187" s="163">
        <f>'EQUINE 3'!G187</f>
        <v>19.125</v>
      </c>
      <c r="J187" s="163">
        <f>'CHIRURGIE 3'!G187</f>
        <v>22.5</v>
      </c>
      <c r="K187" s="163">
        <f>'LEGISLATION 2'!F187</f>
        <v>18</v>
      </c>
      <c r="L187" s="163">
        <f>'HIDAOA 3'!G187</f>
        <v>27</v>
      </c>
      <c r="M187" s="163">
        <f>'CLINIQUE 3'!N187</f>
        <v>0</v>
      </c>
      <c r="N187" s="148">
        <f t="shared" si="33"/>
        <v>154.875</v>
      </c>
      <c r="O187" s="148">
        <f t="shared" si="34"/>
        <v>5.53125</v>
      </c>
      <c r="P187" s="146" t="str">
        <f t="shared" si="35"/>
        <v>ajournee</v>
      </c>
      <c r="Q187" s="146" t="str">
        <f t="shared" si="36"/>
        <v>juin</v>
      </c>
      <c r="R187" s="146">
        <f t="shared" si="37"/>
        <v>0</v>
      </c>
      <c r="S187" s="146">
        <f t="shared" si="38"/>
        <v>0</v>
      </c>
      <c r="T187" s="146">
        <f t="shared" si="39"/>
        <v>1</v>
      </c>
      <c r="U187" s="146">
        <f t="shared" si="40"/>
        <v>1</v>
      </c>
      <c r="V187" s="146">
        <f t="shared" si="41"/>
        <v>0</v>
      </c>
      <c r="W187" s="146">
        <f t="shared" si="42"/>
        <v>0</v>
      </c>
      <c r="X187" s="146">
        <f t="shared" si="43"/>
        <v>0</v>
      </c>
      <c r="Y187" s="146">
        <f t="shared" si="44"/>
        <v>0</v>
      </c>
      <c r="Z187" s="146">
        <f t="shared" si="45"/>
        <v>0</v>
      </c>
      <c r="AA187" s="17">
        <f t="shared" si="46"/>
        <v>1</v>
      </c>
      <c r="AB187" s="91" t="str">
        <f>'REPRODUCTION 3'!M187</f>
        <v>Juin</v>
      </c>
      <c r="AC187" s="91" t="str">
        <f>'RUMINANTS 3'!M187</f>
        <v>Juin</v>
      </c>
      <c r="AD187" s="91" t="str">
        <f>'TOXICOLOGIE 2'!L187</f>
        <v>Juin</v>
      </c>
      <c r="AE187" s="91" t="str">
        <f>'INFECTIEUX 3'!M187</f>
        <v>Juin</v>
      </c>
      <c r="AF187" s="91" t="str">
        <f>'AVIARE 3'!M187</f>
        <v>Juin</v>
      </c>
      <c r="AG187" s="91" t="str">
        <f>'EQUINE 3'!M187</f>
        <v>Juin</v>
      </c>
      <c r="AH187" s="91" t="str">
        <f>'CHIRURGIE 3'!M187</f>
        <v>Juin</v>
      </c>
      <c r="AI187" s="91" t="str">
        <f>'LEGISLATION 2'!L187</f>
        <v>Juin</v>
      </c>
      <c r="AJ187" s="91" t="str">
        <f>'HIDAOA 3'!M187</f>
        <v>Juin</v>
      </c>
      <c r="AK187" s="91" t="str">
        <f>'CLINIQUE 3'!T187</f>
        <v>Juin</v>
      </c>
    </row>
    <row r="188" spans="1:37">
      <c r="A188" s="146">
        <v>181</v>
      </c>
      <c r="B188" s="113" t="s">
        <v>1277</v>
      </c>
      <c r="C188" s="113" t="s">
        <v>2582</v>
      </c>
      <c r="D188" s="163">
        <f>'REPRODUCTION 3'!G188</f>
        <v>12.75</v>
      </c>
      <c r="E188" s="163">
        <f>'RUMINANTS 3'!G188</f>
        <v>8.25</v>
      </c>
      <c r="F188" s="163">
        <f>'TOXICOLOGIE 2'!F188</f>
        <v>0</v>
      </c>
      <c r="G188" s="163">
        <f>'INFECTIEUX 3'!G188</f>
        <v>3</v>
      </c>
      <c r="H188" s="163">
        <f>'AVIARE 3'!G188</f>
        <v>16.5</v>
      </c>
      <c r="I188" s="163">
        <f>'EQUINE 3'!G188</f>
        <v>10.125</v>
      </c>
      <c r="J188" s="163">
        <f>'CHIRURGIE 3'!G188</f>
        <v>22.5</v>
      </c>
      <c r="K188" s="163">
        <f>'LEGISLATION 2'!F188</f>
        <v>12</v>
      </c>
      <c r="L188" s="163">
        <f>'HIDAOA 3'!G188</f>
        <v>20.625</v>
      </c>
      <c r="M188" s="163">
        <f>'CLINIQUE 3'!N188</f>
        <v>0</v>
      </c>
      <c r="N188" s="148">
        <f t="shared" si="33"/>
        <v>105.75</v>
      </c>
      <c r="O188" s="148">
        <f t="shared" si="34"/>
        <v>3.7767857142857144</v>
      </c>
      <c r="P188" s="146" t="str">
        <f t="shared" si="35"/>
        <v>ajournee</v>
      </c>
      <c r="Q188" s="146" t="str">
        <f t="shared" si="36"/>
        <v>juin</v>
      </c>
      <c r="R188" s="146">
        <f t="shared" si="37"/>
        <v>1</v>
      </c>
      <c r="S188" s="146">
        <f t="shared" si="38"/>
        <v>1</v>
      </c>
      <c r="T188" s="146">
        <f t="shared" si="39"/>
        <v>1</v>
      </c>
      <c r="U188" s="146">
        <f t="shared" si="40"/>
        <v>1</v>
      </c>
      <c r="V188" s="146">
        <f t="shared" si="41"/>
        <v>0</v>
      </c>
      <c r="W188" s="146">
        <f t="shared" si="42"/>
        <v>1</v>
      </c>
      <c r="X188" s="146">
        <f t="shared" si="43"/>
        <v>0</v>
      </c>
      <c r="Y188" s="146">
        <f t="shared" si="44"/>
        <v>0</v>
      </c>
      <c r="Z188" s="146">
        <f t="shared" si="45"/>
        <v>0</v>
      </c>
      <c r="AA188" s="17">
        <f t="shared" si="46"/>
        <v>1</v>
      </c>
      <c r="AB188" s="91" t="str">
        <f>'REPRODUCTION 3'!M188</f>
        <v>Juin</v>
      </c>
      <c r="AC188" s="91" t="str">
        <f>'RUMINANTS 3'!M188</f>
        <v>Juin</v>
      </c>
      <c r="AD188" s="91" t="str">
        <f>'TOXICOLOGIE 2'!L188</f>
        <v>Juin</v>
      </c>
      <c r="AE188" s="91" t="str">
        <f>'INFECTIEUX 3'!M188</f>
        <v>Juin</v>
      </c>
      <c r="AF188" s="91" t="str">
        <f>'AVIARE 3'!M188</f>
        <v>Juin</v>
      </c>
      <c r="AG188" s="91" t="str">
        <f>'EQUINE 3'!M188</f>
        <v>Juin</v>
      </c>
      <c r="AH188" s="91" t="str">
        <f>'CHIRURGIE 3'!M188</f>
        <v>Juin</v>
      </c>
      <c r="AI188" s="91" t="str">
        <f>'LEGISLATION 2'!L188</f>
        <v>Juin</v>
      </c>
      <c r="AJ188" s="91" t="str">
        <f>'HIDAOA 3'!M188</f>
        <v>Juin</v>
      </c>
      <c r="AK188" s="91" t="str">
        <f>'CLINIQUE 3'!T188</f>
        <v>Juin</v>
      </c>
    </row>
    <row r="189" spans="1:37">
      <c r="A189" s="146">
        <v>182</v>
      </c>
      <c r="B189" s="113" t="s">
        <v>238</v>
      </c>
      <c r="C189" s="113" t="s">
        <v>2622</v>
      </c>
      <c r="D189" s="163">
        <f>'REPRODUCTION 3'!G189</f>
        <v>9.75</v>
      </c>
      <c r="E189" s="163">
        <f>'RUMINANTS 3'!G189</f>
        <v>6</v>
      </c>
      <c r="F189" s="163">
        <f>'TOXICOLOGIE 2'!F189</f>
        <v>0</v>
      </c>
      <c r="G189" s="163">
        <f>'INFECTIEUX 3'!G189</f>
        <v>3.375</v>
      </c>
      <c r="H189" s="163">
        <f>'AVIARE 3'!G189</f>
        <v>17.25</v>
      </c>
      <c r="I189" s="163">
        <f>'EQUINE 3'!G189</f>
        <v>4.5</v>
      </c>
      <c r="J189" s="163">
        <f>'CHIRURGIE 3'!G189</f>
        <v>19.5</v>
      </c>
      <c r="K189" s="163">
        <f>'LEGISLATION 2'!F189</f>
        <v>2</v>
      </c>
      <c r="L189" s="163">
        <f>'HIDAOA 3'!G189</f>
        <v>8.25</v>
      </c>
      <c r="M189" s="163">
        <f>'CLINIQUE 3'!N189</f>
        <v>0</v>
      </c>
      <c r="N189" s="148">
        <f t="shared" si="33"/>
        <v>70.625</v>
      </c>
      <c r="O189" s="148">
        <f t="shared" si="34"/>
        <v>2.5223214285714284</v>
      </c>
      <c r="P189" s="146" t="str">
        <f t="shared" si="35"/>
        <v>ajournee</v>
      </c>
      <c r="Q189" s="146" t="str">
        <f t="shared" si="36"/>
        <v>juin</v>
      </c>
      <c r="R189" s="146">
        <f t="shared" si="37"/>
        <v>1</v>
      </c>
      <c r="S189" s="146">
        <f t="shared" si="38"/>
        <v>1</v>
      </c>
      <c r="T189" s="146">
        <f t="shared" si="39"/>
        <v>1</v>
      </c>
      <c r="U189" s="146">
        <f t="shared" si="40"/>
        <v>1</v>
      </c>
      <c r="V189" s="146">
        <f t="shared" si="41"/>
        <v>0</v>
      </c>
      <c r="W189" s="146">
        <f t="shared" si="42"/>
        <v>1</v>
      </c>
      <c r="X189" s="146">
        <f t="shared" si="43"/>
        <v>0</v>
      </c>
      <c r="Y189" s="146">
        <f t="shared" si="44"/>
        <v>1</v>
      </c>
      <c r="Z189" s="146">
        <f t="shared" si="45"/>
        <v>1</v>
      </c>
      <c r="AA189" s="17">
        <f t="shared" si="46"/>
        <v>1</v>
      </c>
      <c r="AB189" s="91" t="str">
        <f>'REPRODUCTION 3'!M189</f>
        <v>Juin</v>
      </c>
      <c r="AC189" s="91" t="str">
        <f>'RUMINANTS 3'!M189</f>
        <v>Juin</v>
      </c>
      <c r="AD189" s="91" t="str">
        <f>'TOXICOLOGIE 2'!L189</f>
        <v>Juin</v>
      </c>
      <c r="AE189" s="91" t="str">
        <f>'INFECTIEUX 3'!M189</f>
        <v>Juin</v>
      </c>
      <c r="AF189" s="91" t="str">
        <f>'AVIARE 3'!M189</f>
        <v>Juin</v>
      </c>
      <c r="AG189" s="91" t="str">
        <f>'EQUINE 3'!M189</f>
        <v>Juin</v>
      </c>
      <c r="AH189" s="91" t="str">
        <f>'CHIRURGIE 3'!M189</f>
        <v>Juin</v>
      </c>
      <c r="AI189" s="91" t="str">
        <f>'LEGISLATION 2'!L189</f>
        <v>Juin</v>
      </c>
      <c r="AJ189" s="91" t="str">
        <f>'HIDAOA 3'!M189</f>
        <v>Juin</v>
      </c>
      <c r="AK189" s="91" t="str">
        <f>'CLINIQUE 3'!T189</f>
        <v>Juin</v>
      </c>
    </row>
    <row r="190" spans="1:37">
      <c r="A190" s="146">
        <v>183</v>
      </c>
      <c r="B190" s="113" t="s">
        <v>1285</v>
      </c>
      <c r="C190" s="113" t="s">
        <v>2581</v>
      </c>
      <c r="D190" s="163">
        <f>'REPRODUCTION 3'!G190</f>
        <v>12</v>
      </c>
      <c r="E190" s="163">
        <f>'RUMINANTS 3'!G190</f>
        <v>7.5</v>
      </c>
      <c r="F190" s="163">
        <f>'TOXICOLOGIE 2'!F190</f>
        <v>0</v>
      </c>
      <c r="G190" s="163">
        <f>'INFECTIEUX 3'!G190</f>
        <v>3.75</v>
      </c>
      <c r="H190" s="163">
        <f>'AVIARE 3'!G190</f>
        <v>18.75</v>
      </c>
      <c r="I190" s="163">
        <f>'EQUINE 3'!G190</f>
        <v>11.25</v>
      </c>
      <c r="J190" s="163">
        <f>'CHIRURGIE 3'!G190</f>
        <v>13.5</v>
      </c>
      <c r="K190" s="163">
        <f>'LEGISLATION 2'!F190</f>
        <v>14</v>
      </c>
      <c r="L190" s="163">
        <f>'HIDAOA 3'!G190</f>
        <v>11.25</v>
      </c>
      <c r="M190" s="163">
        <f>'CLINIQUE 3'!N190</f>
        <v>0</v>
      </c>
      <c r="N190" s="148">
        <f t="shared" si="33"/>
        <v>92</v>
      </c>
      <c r="O190" s="148">
        <f t="shared" si="34"/>
        <v>3.2857142857142856</v>
      </c>
      <c r="P190" s="146" t="str">
        <f t="shared" si="35"/>
        <v>ajournee</v>
      </c>
      <c r="Q190" s="146" t="str">
        <f t="shared" si="36"/>
        <v>juin</v>
      </c>
      <c r="R190" s="146">
        <f t="shared" si="37"/>
        <v>1</v>
      </c>
      <c r="S190" s="146">
        <f t="shared" si="38"/>
        <v>1</v>
      </c>
      <c r="T190" s="146">
        <f t="shared" si="39"/>
        <v>1</v>
      </c>
      <c r="U190" s="146">
        <f t="shared" si="40"/>
        <v>1</v>
      </c>
      <c r="V190" s="146">
        <f t="shared" si="41"/>
        <v>0</v>
      </c>
      <c r="W190" s="146">
        <f t="shared" si="42"/>
        <v>1</v>
      </c>
      <c r="X190" s="146">
        <f t="shared" si="43"/>
        <v>1</v>
      </c>
      <c r="Y190" s="146">
        <f t="shared" si="44"/>
        <v>0</v>
      </c>
      <c r="Z190" s="146">
        <f t="shared" si="45"/>
        <v>1</v>
      </c>
      <c r="AA190" s="17">
        <f t="shared" si="46"/>
        <v>1</v>
      </c>
      <c r="AB190" s="91" t="str">
        <f>'REPRODUCTION 3'!M190</f>
        <v>Juin</v>
      </c>
      <c r="AC190" s="91" t="str">
        <f>'RUMINANTS 3'!M190</f>
        <v>Juin</v>
      </c>
      <c r="AD190" s="91" t="str">
        <f>'TOXICOLOGIE 2'!L190</f>
        <v>Juin</v>
      </c>
      <c r="AE190" s="91" t="str">
        <f>'INFECTIEUX 3'!M190</f>
        <v>Juin</v>
      </c>
      <c r="AF190" s="91" t="str">
        <f>'AVIARE 3'!M190</f>
        <v>Juin</v>
      </c>
      <c r="AG190" s="91" t="str">
        <f>'EQUINE 3'!M190</f>
        <v>Juin</v>
      </c>
      <c r="AH190" s="91" t="str">
        <f>'CHIRURGIE 3'!M190</f>
        <v>Juin</v>
      </c>
      <c r="AI190" s="91" t="str">
        <f>'LEGISLATION 2'!L190</f>
        <v>Juin</v>
      </c>
      <c r="AJ190" s="91" t="str">
        <f>'HIDAOA 3'!M190</f>
        <v>Juin</v>
      </c>
      <c r="AK190" s="91" t="str">
        <f>'CLINIQUE 3'!T190</f>
        <v>Juin</v>
      </c>
    </row>
    <row r="191" spans="1:37">
      <c r="A191" s="146">
        <v>184</v>
      </c>
      <c r="B191" s="113" t="s">
        <v>1290</v>
      </c>
      <c r="C191" s="113" t="s">
        <v>2623</v>
      </c>
      <c r="D191" s="163">
        <f>'REPRODUCTION 3'!G191</f>
        <v>23.25</v>
      </c>
      <c r="E191" s="163">
        <f>'RUMINANTS 3'!G191</f>
        <v>19.5</v>
      </c>
      <c r="F191" s="163">
        <f>'TOXICOLOGIE 2'!F191</f>
        <v>0</v>
      </c>
      <c r="G191" s="163">
        <f>'INFECTIEUX 3'!G191</f>
        <v>21</v>
      </c>
      <c r="H191" s="163">
        <f>'AVIARE 3'!G191</f>
        <v>18.75</v>
      </c>
      <c r="I191" s="163">
        <f>'EQUINE 3'!G191</f>
        <v>23.25</v>
      </c>
      <c r="J191" s="163">
        <f>'CHIRURGIE 3'!G191</f>
        <v>19.5</v>
      </c>
      <c r="K191" s="163">
        <f>'LEGISLATION 2'!F191</f>
        <v>24</v>
      </c>
      <c r="L191" s="163">
        <f>'HIDAOA 3'!G191</f>
        <v>24</v>
      </c>
      <c r="M191" s="163">
        <f>'CLINIQUE 3'!N191</f>
        <v>0</v>
      </c>
      <c r="N191" s="148">
        <f t="shared" si="33"/>
        <v>173.25</v>
      </c>
      <c r="O191" s="148">
        <f t="shared" si="34"/>
        <v>6.1875</v>
      </c>
      <c r="P191" s="146" t="str">
        <f t="shared" si="35"/>
        <v>ajournee</v>
      </c>
      <c r="Q191" s="146" t="str">
        <f t="shared" si="36"/>
        <v>juin</v>
      </c>
      <c r="R191" s="146">
        <f t="shared" si="37"/>
        <v>0</v>
      </c>
      <c r="S191" s="146">
        <f t="shared" si="38"/>
        <v>0</v>
      </c>
      <c r="T191" s="146">
        <f t="shared" si="39"/>
        <v>1</v>
      </c>
      <c r="U191" s="146">
        <f t="shared" si="40"/>
        <v>0</v>
      </c>
      <c r="V191" s="146">
        <f t="shared" si="41"/>
        <v>0</v>
      </c>
      <c r="W191" s="146">
        <f t="shared" si="42"/>
        <v>0</v>
      </c>
      <c r="X191" s="146">
        <f t="shared" si="43"/>
        <v>0</v>
      </c>
      <c r="Y191" s="146">
        <f t="shared" si="44"/>
        <v>0</v>
      </c>
      <c r="Z191" s="146">
        <f t="shared" si="45"/>
        <v>0</v>
      </c>
      <c r="AA191" s="17">
        <f t="shared" si="46"/>
        <v>1</v>
      </c>
      <c r="AB191" s="91" t="str">
        <f>'REPRODUCTION 3'!M191</f>
        <v>Juin</v>
      </c>
      <c r="AC191" s="91" t="str">
        <f>'RUMINANTS 3'!M191</f>
        <v>Juin</v>
      </c>
      <c r="AD191" s="91" t="str">
        <f>'TOXICOLOGIE 2'!L191</f>
        <v>Juin</v>
      </c>
      <c r="AE191" s="91" t="str">
        <f>'INFECTIEUX 3'!M191</f>
        <v>Juin</v>
      </c>
      <c r="AF191" s="91" t="str">
        <f>'AVIARE 3'!M191</f>
        <v>Juin</v>
      </c>
      <c r="AG191" s="91" t="str">
        <f>'EQUINE 3'!M191</f>
        <v>Juin</v>
      </c>
      <c r="AH191" s="91" t="str">
        <f>'CHIRURGIE 3'!M191</f>
        <v>Juin</v>
      </c>
      <c r="AI191" s="91" t="str">
        <f>'LEGISLATION 2'!L191</f>
        <v>Juin</v>
      </c>
      <c r="AJ191" s="91" t="str">
        <f>'HIDAOA 3'!M191</f>
        <v>Juin</v>
      </c>
      <c r="AK191" s="91" t="str">
        <f>'CLINIQUE 3'!T191</f>
        <v>Juin</v>
      </c>
    </row>
    <row r="192" spans="1:37">
      <c r="A192" s="146">
        <v>185</v>
      </c>
      <c r="B192" s="113" t="s">
        <v>2624</v>
      </c>
      <c r="C192" s="113" t="s">
        <v>2625</v>
      </c>
      <c r="D192" s="163">
        <f>'REPRODUCTION 3'!G192</f>
        <v>10.5</v>
      </c>
      <c r="E192" s="163">
        <f>'RUMINANTS 3'!G192</f>
        <v>5.25</v>
      </c>
      <c r="F192" s="163">
        <f>'TOXICOLOGIE 2'!F192</f>
        <v>0</v>
      </c>
      <c r="G192" s="163">
        <f>'INFECTIEUX 3'!G192</f>
        <v>1.5</v>
      </c>
      <c r="H192" s="163">
        <f>'AVIARE 3'!G192</f>
        <v>13.5</v>
      </c>
      <c r="I192" s="163">
        <f>'EQUINE 3'!G192</f>
        <v>3.375</v>
      </c>
      <c r="J192" s="163">
        <f>'CHIRURGIE 3'!G192</f>
        <v>9</v>
      </c>
      <c r="K192" s="163">
        <f>'LEGISLATION 2'!F192</f>
        <v>22</v>
      </c>
      <c r="L192" s="163">
        <f>'HIDAOA 3'!G192</f>
        <v>12</v>
      </c>
      <c r="M192" s="163">
        <f>'CLINIQUE 3'!N192</f>
        <v>0</v>
      </c>
      <c r="N192" s="148">
        <f t="shared" si="33"/>
        <v>77.125</v>
      </c>
      <c r="O192" s="148">
        <f t="shared" si="34"/>
        <v>2.7544642857142856</v>
      </c>
      <c r="P192" s="146" t="str">
        <f t="shared" si="35"/>
        <v>ajournee</v>
      </c>
      <c r="Q192" s="146" t="str">
        <f t="shared" si="36"/>
        <v>juin</v>
      </c>
      <c r="R192" s="146">
        <f t="shared" si="37"/>
        <v>1</v>
      </c>
      <c r="S192" s="146">
        <f t="shared" si="38"/>
        <v>1</v>
      </c>
      <c r="T192" s="146">
        <f t="shared" si="39"/>
        <v>1</v>
      </c>
      <c r="U192" s="146">
        <f t="shared" si="40"/>
        <v>1</v>
      </c>
      <c r="V192" s="146">
        <f t="shared" si="41"/>
        <v>1</v>
      </c>
      <c r="W192" s="146">
        <f t="shared" si="42"/>
        <v>1</v>
      </c>
      <c r="X192" s="146">
        <f t="shared" si="43"/>
        <v>1</v>
      </c>
      <c r="Y192" s="146">
        <f t="shared" si="44"/>
        <v>0</v>
      </c>
      <c r="Z192" s="146">
        <f t="shared" si="45"/>
        <v>1</v>
      </c>
      <c r="AA192" s="17">
        <f t="shared" si="46"/>
        <v>1</v>
      </c>
      <c r="AB192" s="91" t="str">
        <f>'REPRODUCTION 3'!M192</f>
        <v>Juin</v>
      </c>
      <c r="AC192" s="91" t="str">
        <f>'RUMINANTS 3'!M192</f>
        <v>Juin</v>
      </c>
      <c r="AD192" s="91" t="str">
        <f>'TOXICOLOGIE 2'!L192</f>
        <v>Juin</v>
      </c>
      <c r="AE192" s="91" t="str">
        <f>'INFECTIEUX 3'!M192</f>
        <v>Juin</v>
      </c>
      <c r="AF192" s="91" t="str">
        <f>'AVIARE 3'!M192</f>
        <v>Juin</v>
      </c>
      <c r="AG192" s="91" t="str">
        <f>'EQUINE 3'!M192</f>
        <v>Juin</v>
      </c>
      <c r="AH192" s="91" t="str">
        <f>'CHIRURGIE 3'!M192</f>
        <v>Juin</v>
      </c>
      <c r="AI192" s="91" t="str">
        <f>'LEGISLATION 2'!L192</f>
        <v>Juin</v>
      </c>
      <c r="AJ192" s="91" t="str">
        <f>'HIDAOA 3'!M192</f>
        <v>Juin</v>
      </c>
      <c r="AK192" s="91" t="str">
        <f>'CLINIQUE 3'!T192</f>
        <v>Juin</v>
      </c>
    </row>
    <row r="193" spans="1:37">
      <c r="A193" s="146">
        <v>186</v>
      </c>
      <c r="B193" s="113" t="s">
        <v>2626</v>
      </c>
      <c r="C193" s="113" t="s">
        <v>2627</v>
      </c>
      <c r="D193" s="163">
        <f>'REPRODUCTION 3'!G193</f>
        <v>6.75</v>
      </c>
      <c r="E193" s="163">
        <f>'RUMINANTS 3'!G193</f>
        <v>6.75</v>
      </c>
      <c r="F193" s="163">
        <f>'TOXICOLOGIE 2'!F193</f>
        <v>0</v>
      </c>
      <c r="G193" s="163">
        <f>'INFECTIEUX 3'!G193</f>
        <v>3</v>
      </c>
      <c r="H193" s="163">
        <f>'AVIARE 3'!G193</f>
        <v>17.25</v>
      </c>
      <c r="I193" s="163">
        <f>'EQUINE 3'!G193</f>
        <v>5.625</v>
      </c>
      <c r="J193" s="163">
        <f>'CHIRURGIE 3'!G193</f>
        <v>18</v>
      </c>
      <c r="K193" s="163">
        <f>'LEGISLATION 2'!F193</f>
        <v>16</v>
      </c>
      <c r="L193" s="163">
        <f>'HIDAOA 3'!G193</f>
        <v>21</v>
      </c>
      <c r="M193" s="163">
        <f>'CLINIQUE 3'!N193</f>
        <v>0</v>
      </c>
      <c r="N193" s="148">
        <f t="shared" si="33"/>
        <v>94.375</v>
      </c>
      <c r="O193" s="148">
        <f t="shared" si="34"/>
        <v>3.3705357142857144</v>
      </c>
      <c r="P193" s="146" t="str">
        <f t="shared" si="35"/>
        <v>ajournee</v>
      </c>
      <c r="Q193" s="146" t="str">
        <f t="shared" si="36"/>
        <v>juin</v>
      </c>
      <c r="R193" s="146">
        <f t="shared" si="37"/>
        <v>1</v>
      </c>
      <c r="S193" s="146">
        <f t="shared" si="38"/>
        <v>1</v>
      </c>
      <c r="T193" s="146">
        <f t="shared" si="39"/>
        <v>1</v>
      </c>
      <c r="U193" s="146">
        <f t="shared" si="40"/>
        <v>1</v>
      </c>
      <c r="V193" s="146">
        <f t="shared" si="41"/>
        <v>0</v>
      </c>
      <c r="W193" s="146">
        <f t="shared" si="42"/>
        <v>1</v>
      </c>
      <c r="X193" s="146">
        <f t="shared" si="43"/>
        <v>0</v>
      </c>
      <c r="Y193" s="146">
        <f t="shared" si="44"/>
        <v>0</v>
      </c>
      <c r="Z193" s="146">
        <f t="shared" si="45"/>
        <v>0</v>
      </c>
      <c r="AA193" s="17">
        <f t="shared" si="46"/>
        <v>1</v>
      </c>
      <c r="AB193" s="91" t="str">
        <f>'REPRODUCTION 3'!M193</f>
        <v>Juin</v>
      </c>
      <c r="AC193" s="91" t="str">
        <f>'RUMINANTS 3'!M193</f>
        <v>Juin</v>
      </c>
      <c r="AD193" s="91" t="str">
        <f>'TOXICOLOGIE 2'!L193</f>
        <v>Juin</v>
      </c>
      <c r="AE193" s="91" t="str">
        <f>'INFECTIEUX 3'!M193</f>
        <v>Juin</v>
      </c>
      <c r="AF193" s="91" t="str">
        <f>'AVIARE 3'!M193</f>
        <v>Juin</v>
      </c>
      <c r="AG193" s="91" t="str">
        <f>'EQUINE 3'!M193</f>
        <v>Juin</v>
      </c>
      <c r="AH193" s="91" t="str">
        <f>'CHIRURGIE 3'!M193</f>
        <v>Juin</v>
      </c>
      <c r="AI193" s="91" t="str">
        <f>'LEGISLATION 2'!L193</f>
        <v>Juin</v>
      </c>
      <c r="AJ193" s="91" t="str">
        <f>'HIDAOA 3'!M193</f>
        <v>Juin</v>
      </c>
      <c r="AK193" s="91" t="str">
        <f>'CLINIQUE 3'!T193</f>
        <v>Juin</v>
      </c>
    </row>
    <row r="194" spans="1:37">
      <c r="A194" s="146">
        <v>187</v>
      </c>
      <c r="B194" s="113" t="s">
        <v>261</v>
      </c>
      <c r="C194" s="113" t="s">
        <v>2628</v>
      </c>
      <c r="D194" s="163">
        <f>'REPRODUCTION 3'!G194</f>
        <v>21</v>
      </c>
      <c r="E194" s="163">
        <f>'RUMINANTS 3'!G194</f>
        <v>7.5</v>
      </c>
      <c r="F194" s="163">
        <f>'TOXICOLOGIE 2'!F194</f>
        <v>0</v>
      </c>
      <c r="G194" s="163">
        <f>'INFECTIEUX 3'!G194</f>
        <v>15</v>
      </c>
      <c r="H194" s="163">
        <f>'AVIARE 3'!G194</f>
        <v>16.5</v>
      </c>
      <c r="I194" s="163">
        <f>'EQUINE 3'!G194</f>
        <v>9.75</v>
      </c>
      <c r="J194" s="163">
        <f>'CHIRURGIE 3'!G194</f>
        <v>18</v>
      </c>
      <c r="K194" s="163">
        <f>'LEGISLATION 2'!F194</f>
        <v>22</v>
      </c>
      <c r="L194" s="163">
        <f>'HIDAOA 3'!G194</f>
        <v>20.25</v>
      </c>
      <c r="M194" s="163">
        <f>'CLINIQUE 3'!N194</f>
        <v>0</v>
      </c>
      <c r="N194" s="148">
        <f t="shared" si="33"/>
        <v>130</v>
      </c>
      <c r="O194" s="148">
        <f t="shared" si="34"/>
        <v>4.6428571428571432</v>
      </c>
      <c r="P194" s="146" t="str">
        <f t="shared" si="35"/>
        <v>ajournee</v>
      </c>
      <c r="Q194" s="146" t="str">
        <f t="shared" si="36"/>
        <v>juin</v>
      </c>
      <c r="R194" s="146">
        <f t="shared" si="37"/>
        <v>0</v>
      </c>
      <c r="S194" s="146">
        <f t="shared" si="38"/>
        <v>1</v>
      </c>
      <c r="T194" s="146">
        <f t="shared" si="39"/>
        <v>1</v>
      </c>
      <c r="U194" s="146">
        <f t="shared" si="40"/>
        <v>0</v>
      </c>
      <c r="V194" s="146">
        <f t="shared" si="41"/>
        <v>0</v>
      </c>
      <c r="W194" s="146">
        <f t="shared" si="42"/>
        <v>1</v>
      </c>
      <c r="X194" s="146">
        <f t="shared" si="43"/>
        <v>0</v>
      </c>
      <c r="Y194" s="146">
        <f t="shared" si="44"/>
        <v>0</v>
      </c>
      <c r="Z194" s="146">
        <f t="shared" si="45"/>
        <v>0</v>
      </c>
      <c r="AA194" s="17">
        <f t="shared" si="46"/>
        <v>1</v>
      </c>
      <c r="AB194" s="91" t="str">
        <f>'REPRODUCTION 3'!M194</f>
        <v>Juin</v>
      </c>
      <c r="AC194" s="91" t="str">
        <f>'RUMINANTS 3'!M194</f>
        <v>Juin</v>
      </c>
      <c r="AD194" s="91" t="str">
        <f>'TOXICOLOGIE 2'!L194</f>
        <v>Juin</v>
      </c>
      <c r="AE194" s="91" t="str">
        <f>'INFECTIEUX 3'!M194</f>
        <v>Juin</v>
      </c>
      <c r="AF194" s="91" t="str">
        <f>'AVIARE 3'!M194</f>
        <v>Juin</v>
      </c>
      <c r="AG194" s="91" t="str">
        <f>'EQUINE 3'!M194</f>
        <v>Juin</v>
      </c>
      <c r="AH194" s="91" t="str">
        <f>'CHIRURGIE 3'!M194</f>
        <v>Juin</v>
      </c>
      <c r="AI194" s="91" t="str">
        <f>'LEGISLATION 2'!L194</f>
        <v>Juin</v>
      </c>
      <c r="AJ194" s="91" t="str">
        <f>'HIDAOA 3'!M194</f>
        <v>Juin</v>
      </c>
      <c r="AK194" s="91" t="str">
        <f>'CLINIQUE 3'!T194</f>
        <v>Juin</v>
      </c>
    </row>
    <row r="195" spans="1:37">
      <c r="A195" s="146">
        <v>188</v>
      </c>
      <c r="B195" s="113" t="s">
        <v>1308</v>
      </c>
      <c r="C195" s="113" t="s">
        <v>2466</v>
      </c>
      <c r="D195" s="163">
        <f>'REPRODUCTION 3'!G195</f>
        <v>21</v>
      </c>
      <c r="E195" s="163">
        <f>'RUMINANTS 3'!G195</f>
        <v>9</v>
      </c>
      <c r="F195" s="163">
        <f>'TOXICOLOGIE 2'!F195</f>
        <v>0</v>
      </c>
      <c r="G195" s="163">
        <f>'INFECTIEUX 3'!G195</f>
        <v>7.5</v>
      </c>
      <c r="H195" s="163">
        <f>'AVIARE 3'!G195</f>
        <v>21.75</v>
      </c>
      <c r="I195" s="163">
        <f>'EQUINE 3'!G195</f>
        <v>9.375</v>
      </c>
      <c r="J195" s="163">
        <f>'CHIRURGIE 3'!G195</f>
        <v>22.5</v>
      </c>
      <c r="K195" s="163">
        <f>'LEGISLATION 2'!F195</f>
        <v>16</v>
      </c>
      <c r="L195" s="163">
        <f>'HIDAOA 3'!G195</f>
        <v>15</v>
      </c>
      <c r="M195" s="163">
        <f>'CLINIQUE 3'!N195</f>
        <v>0</v>
      </c>
      <c r="N195" s="148">
        <f t="shared" si="33"/>
        <v>122.125</v>
      </c>
      <c r="O195" s="148">
        <f t="shared" si="34"/>
        <v>4.3616071428571432</v>
      </c>
      <c r="P195" s="146" t="str">
        <f t="shared" si="35"/>
        <v>ajournee</v>
      </c>
      <c r="Q195" s="146" t="str">
        <f t="shared" si="36"/>
        <v>juin</v>
      </c>
      <c r="R195" s="146">
        <f t="shared" si="37"/>
        <v>0</v>
      </c>
      <c r="S195" s="146">
        <f t="shared" si="38"/>
        <v>1</v>
      </c>
      <c r="T195" s="146">
        <f t="shared" si="39"/>
        <v>1</v>
      </c>
      <c r="U195" s="146">
        <f t="shared" si="40"/>
        <v>1</v>
      </c>
      <c r="V195" s="146">
        <f t="shared" si="41"/>
        <v>0</v>
      </c>
      <c r="W195" s="146">
        <f t="shared" si="42"/>
        <v>1</v>
      </c>
      <c r="X195" s="146">
        <f t="shared" si="43"/>
        <v>0</v>
      </c>
      <c r="Y195" s="146">
        <f t="shared" si="44"/>
        <v>0</v>
      </c>
      <c r="Z195" s="146">
        <f t="shared" si="45"/>
        <v>0</v>
      </c>
      <c r="AA195" s="17">
        <f t="shared" si="46"/>
        <v>1</v>
      </c>
      <c r="AB195" s="91" t="str">
        <f>'REPRODUCTION 3'!M195</f>
        <v>Juin</v>
      </c>
      <c r="AC195" s="91" t="str">
        <f>'RUMINANTS 3'!M195</f>
        <v>Juin</v>
      </c>
      <c r="AD195" s="91" t="str">
        <f>'TOXICOLOGIE 2'!L195</f>
        <v>Juin</v>
      </c>
      <c r="AE195" s="91" t="str">
        <f>'INFECTIEUX 3'!M195</f>
        <v>Juin</v>
      </c>
      <c r="AF195" s="91" t="str">
        <f>'AVIARE 3'!M195</f>
        <v>Juin</v>
      </c>
      <c r="AG195" s="91" t="str">
        <f>'EQUINE 3'!M195</f>
        <v>Juin</v>
      </c>
      <c r="AH195" s="91" t="str">
        <f>'CHIRURGIE 3'!M195</f>
        <v>Juin</v>
      </c>
      <c r="AI195" s="91" t="str">
        <f>'LEGISLATION 2'!L195</f>
        <v>Juin</v>
      </c>
      <c r="AJ195" s="91" t="str">
        <f>'HIDAOA 3'!M195</f>
        <v>Juin</v>
      </c>
      <c r="AK195" s="91" t="str">
        <f>'CLINIQUE 3'!T195</f>
        <v>Juin</v>
      </c>
    </row>
    <row r="196" spans="1:37">
      <c r="A196" s="146">
        <v>189</v>
      </c>
      <c r="B196" s="113" t="s">
        <v>2629</v>
      </c>
      <c r="C196" s="113" t="s">
        <v>2473</v>
      </c>
      <c r="D196" s="163">
        <f>'REPRODUCTION 3'!G196</f>
        <v>12.75</v>
      </c>
      <c r="E196" s="163">
        <f>'RUMINANTS 3'!G196</f>
        <v>10.5</v>
      </c>
      <c r="F196" s="163">
        <f>'TOXICOLOGIE 2'!F196</f>
        <v>0</v>
      </c>
      <c r="G196" s="163">
        <f>'INFECTIEUX 3'!G196</f>
        <v>3.375</v>
      </c>
      <c r="H196" s="163">
        <f>'AVIARE 3'!G196</f>
        <v>13.5</v>
      </c>
      <c r="I196" s="163">
        <f>'EQUINE 3'!G196</f>
        <v>10.5</v>
      </c>
      <c r="J196" s="163">
        <f>'CHIRURGIE 3'!G196</f>
        <v>15</v>
      </c>
      <c r="K196" s="163">
        <f>'LEGISLATION 2'!F196</f>
        <v>20</v>
      </c>
      <c r="L196" s="163">
        <f>'HIDAOA 3'!G196</f>
        <v>13.5</v>
      </c>
      <c r="M196" s="163">
        <f>'CLINIQUE 3'!N196</f>
        <v>0</v>
      </c>
      <c r="N196" s="148">
        <f t="shared" si="33"/>
        <v>99.125</v>
      </c>
      <c r="O196" s="148">
        <f t="shared" si="34"/>
        <v>3.5401785714285716</v>
      </c>
      <c r="P196" s="146" t="str">
        <f t="shared" si="35"/>
        <v>ajournee</v>
      </c>
      <c r="Q196" s="146" t="str">
        <f t="shared" si="36"/>
        <v>juin</v>
      </c>
      <c r="R196" s="146">
        <f t="shared" si="37"/>
        <v>1</v>
      </c>
      <c r="S196" s="146">
        <f t="shared" si="38"/>
        <v>1</v>
      </c>
      <c r="T196" s="146">
        <f t="shared" si="39"/>
        <v>1</v>
      </c>
      <c r="U196" s="146">
        <f t="shared" si="40"/>
        <v>1</v>
      </c>
      <c r="V196" s="146">
        <f t="shared" si="41"/>
        <v>1</v>
      </c>
      <c r="W196" s="146">
        <f t="shared" si="42"/>
        <v>1</v>
      </c>
      <c r="X196" s="146">
        <f t="shared" si="43"/>
        <v>0</v>
      </c>
      <c r="Y196" s="146">
        <f t="shared" si="44"/>
        <v>0</v>
      </c>
      <c r="Z196" s="146">
        <f t="shared" si="45"/>
        <v>1</v>
      </c>
      <c r="AA196" s="17">
        <f t="shared" si="46"/>
        <v>1</v>
      </c>
      <c r="AB196" s="91" t="str">
        <f>'REPRODUCTION 3'!M196</f>
        <v>Juin</v>
      </c>
      <c r="AC196" s="91" t="str">
        <f>'RUMINANTS 3'!M196</f>
        <v>Juin</v>
      </c>
      <c r="AD196" s="91" t="str">
        <f>'TOXICOLOGIE 2'!L196</f>
        <v>Juin</v>
      </c>
      <c r="AE196" s="91" t="str">
        <f>'INFECTIEUX 3'!M196</f>
        <v>Juin</v>
      </c>
      <c r="AF196" s="91" t="str">
        <f>'AVIARE 3'!M196</f>
        <v>Juin</v>
      </c>
      <c r="AG196" s="91" t="str">
        <f>'EQUINE 3'!M196</f>
        <v>Juin</v>
      </c>
      <c r="AH196" s="91" t="str">
        <f>'CHIRURGIE 3'!M196</f>
        <v>Juin</v>
      </c>
      <c r="AI196" s="91" t="str">
        <f>'LEGISLATION 2'!L196</f>
        <v>Juin</v>
      </c>
      <c r="AJ196" s="91" t="str">
        <f>'HIDAOA 3'!M196</f>
        <v>Juin</v>
      </c>
      <c r="AK196" s="91" t="str">
        <f>'CLINIQUE 3'!T196</f>
        <v>Juin</v>
      </c>
    </row>
    <row r="197" spans="1:37">
      <c r="A197" s="146">
        <v>190</v>
      </c>
      <c r="B197" s="113" t="s">
        <v>1315</v>
      </c>
      <c r="C197" s="113" t="s">
        <v>2630</v>
      </c>
      <c r="D197" s="163">
        <f>'REPRODUCTION 3'!G197</f>
        <v>6.75</v>
      </c>
      <c r="E197" s="163">
        <f>'RUMINANTS 3'!G197</f>
        <v>6</v>
      </c>
      <c r="F197" s="163">
        <f>'TOXICOLOGIE 2'!F197</f>
        <v>0</v>
      </c>
      <c r="G197" s="163">
        <f>'INFECTIEUX 3'!G197</f>
        <v>0.375</v>
      </c>
      <c r="H197" s="163">
        <f>'AVIARE 3'!G197</f>
        <v>9</v>
      </c>
      <c r="I197" s="163">
        <f>'EQUINE 3'!G197</f>
        <v>0.75</v>
      </c>
      <c r="J197" s="163">
        <f>'CHIRURGIE 3'!G197</f>
        <v>19.5</v>
      </c>
      <c r="K197" s="163">
        <f>'LEGISLATION 2'!F197</f>
        <v>2</v>
      </c>
      <c r="L197" s="163">
        <f>'HIDAOA 3'!G197</f>
        <v>4.5</v>
      </c>
      <c r="M197" s="163">
        <f>'CLINIQUE 3'!N197</f>
        <v>0</v>
      </c>
      <c r="N197" s="148">
        <f t="shared" si="33"/>
        <v>48.875</v>
      </c>
      <c r="O197" s="148">
        <f t="shared" si="34"/>
        <v>1.7455357142857142</v>
      </c>
      <c r="P197" s="146" t="str">
        <f t="shared" si="35"/>
        <v>ajournee</v>
      </c>
      <c r="Q197" s="146" t="str">
        <f t="shared" si="36"/>
        <v>juin</v>
      </c>
      <c r="R197" s="146">
        <f t="shared" si="37"/>
        <v>1</v>
      </c>
      <c r="S197" s="146">
        <f t="shared" si="38"/>
        <v>1</v>
      </c>
      <c r="T197" s="146">
        <f t="shared" si="39"/>
        <v>1</v>
      </c>
      <c r="U197" s="146">
        <f t="shared" si="40"/>
        <v>1</v>
      </c>
      <c r="V197" s="146">
        <f t="shared" si="41"/>
        <v>1</v>
      </c>
      <c r="W197" s="146">
        <f t="shared" si="42"/>
        <v>1</v>
      </c>
      <c r="X197" s="146">
        <f t="shared" si="43"/>
        <v>0</v>
      </c>
      <c r="Y197" s="146">
        <f t="shared" si="44"/>
        <v>1</v>
      </c>
      <c r="Z197" s="146">
        <f t="shared" si="45"/>
        <v>1</v>
      </c>
      <c r="AA197" s="17">
        <f t="shared" si="46"/>
        <v>1</v>
      </c>
      <c r="AB197" s="91" t="str">
        <f>'REPRODUCTION 3'!M197</f>
        <v>Juin</v>
      </c>
      <c r="AC197" s="91" t="str">
        <f>'RUMINANTS 3'!M197</f>
        <v>Juin</v>
      </c>
      <c r="AD197" s="91" t="str">
        <f>'TOXICOLOGIE 2'!L197</f>
        <v>Juin</v>
      </c>
      <c r="AE197" s="91" t="str">
        <f>'INFECTIEUX 3'!M197</f>
        <v>Juin</v>
      </c>
      <c r="AF197" s="91" t="str">
        <f>'AVIARE 3'!M197</f>
        <v>Juin</v>
      </c>
      <c r="AG197" s="91" t="str">
        <f>'EQUINE 3'!M197</f>
        <v>Juin</v>
      </c>
      <c r="AH197" s="91" t="str">
        <f>'CHIRURGIE 3'!M197</f>
        <v>Juin</v>
      </c>
      <c r="AI197" s="91" t="str">
        <f>'LEGISLATION 2'!L197</f>
        <v>Juin</v>
      </c>
      <c r="AJ197" s="91" t="str">
        <f>'HIDAOA 3'!M197</f>
        <v>Juin</v>
      </c>
      <c r="AK197" s="91" t="str">
        <f>'CLINIQUE 3'!T197</f>
        <v>Juin</v>
      </c>
    </row>
    <row r="198" spans="1:37" s="139" customFormat="1">
      <c r="A198" s="146">
        <v>191</v>
      </c>
      <c r="B198" s="113" t="s">
        <v>1315</v>
      </c>
      <c r="C198" s="113" t="s">
        <v>2540</v>
      </c>
      <c r="D198" s="163">
        <f>'REPRODUCTION 3'!G198</f>
        <v>0.75</v>
      </c>
      <c r="E198" s="163">
        <f>'RUMINANTS 3'!G198</f>
        <v>7.5</v>
      </c>
      <c r="F198" s="163">
        <f>'TOXICOLOGIE 2'!F198</f>
        <v>0</v>
      </c>
      <c r="G198" s="163">
        <f>'INFECTIEUX 3'!G198</f>
        <v>1.875</v>
      </c>
      <c r="H198" s="163">
        <f>'AVIARE 3'!G198</f>
        <v>18.75</v>
      </c>
      <c r="I198" s="163">
        <f>'EQUINE 3'!G198</f>
        <v>0.75</v>
      </c>
      <c r="J198" s="163">
        <f>'CHIRURGIE 3'!G198</f>
        <v>15</v>
      </c>
      <c r="K198" s="163">
        <f>'LEGISLATION 2'!F198</f>
        <v>6</v>
      </c>
      <c r="L198" s="163">
        <f>'HIDAOA 3'!G198</f>
        <v>7.5</v>
      </c>
      <c r="M198" s="163">
        <f>'CLINIQUE 3'!N198</f>
        <v>0</v>
      </c>
      <c r="N198" s="148">
        <f t="shared" si="33"/>
        <v>58.125</v>
      </c>
      <c r="O198" s="148">
        <f t="shared" si="34"/>
        <v>2.0758928571428572</v>
      </c>
      <c r="P198" s="146" t="str">
        <f t="shared" si="35"/>
        <v>ajournee</v>
      </c>
      <c r="Q198" s="146" t="str">
        <f t="shared" si="36"/>
        <v>juin</v>
      </c>
      <c r="R198" s="146">
        <f t="shared" si="37"/>
        <v>1</v>
      </c>
      <c r="S198" s="146">
        <f t="shared" si="38"/>
        <v>1</v>
      </c>
      <c r="T198" s="146">
        <f t="shared" si="39"/>
        <v>1</v>
      </c>
      <c r="U198" s="146">
        <f t="shared" si="40"/>
        <v>1</v>
      </c>
      <c r="V198" s="146">
        <f t="shared" si="41"/>
        <v>0</v>
      </c>
      <c r="W198" s="146">
        <f t="shared" si="42"/>
        <v>1</v>
      </c>
      <c r="X198" s="146">
        <f t="shared" si="43"/>
        <v>0</v>
      </c>
      <c r="Y198" s="146">
        <f t="shared" si="44"/>
        <v>1</v>
      </c>
      <c r="Z198" s="146">
        <f t="shared" si="45"/>
        <v>1</v>
      </c>
      <c r="AA198" s="17">
        <f t="shared" si="46"/>
        <v>1</v>
      </c>
      <c r="AB198" s="91" t="str">
        <f>'REPRODUCTION 3'!M198</f>
        <v>Juin</v>
      </c>
      <c r="AC198" s="91" t="str">
        <f>'RUMINANTS 3'!M198</f>
        <v>Juin</v>
      </c>
      <c r="AD198" s="91" t="str">
        <f>'TOXICOLOGIE 2'!L198</f>
        <v>Juin</v>
      </c>
      <c r="AE198" s="91" t="str">
        <f>'INFECTIEUX 3'!M198</f>
        <v>Juin</v>
      </c>
      <c r="AF198" s="91" t="str">
        <f>'AVIARE 3'!M198</f>
        <v>Juin</v>
      </c>
      <c r="AG198" s="91" t="str">
        <f>'EQUINE 3'!M198</f>
        <v>Juin</v>
      </c>
      <c r="AH198" s="91" t="str">
        <f>'CHIRURGIE 3'!M198</f>
        <v>Juin</v>
      </c>
      <c r="AI198" s="91" t="str">
        <f>'LEGISLATION 2'!L198</f>
        <v>Juin</v>
      </c>
      <c r="AJ198" s="91" t="str">
        <f>'HIDAOA 3'!M198</f>
        <v>Juin</v>
      </c>
      <c r="AK198" s="91" t="str">
        <f>'CLINIQUE 3'!T198</f>
        <v>Juin</v>
      </c>
    </row>
    <row r="199" spans="1:37">
      <c r="A199" s="146">
        <v>192</v>
      </c>
      <c r="B199" s="113" t="s">
        <v>1322</v>
      </c>
      <c r="C199" s="113" t="s">
        <v>2631</v>
      </c>
      <c r="D199" s="163">
        <f>'REPRODUCTION 3'!G199</f>
        <v>12.75</v>
      </c>
      <c r="E199" s="163">
        <f>'RUMINANTS 3'!G199</f>
        <v>13.5</v>
      </c>
      <c r="F199" s="163">
        <f>'TOXICOLOGIE 2'!F199</f>
        <v>0</v>
      </c>
      <c r="G199" s="163">
        <f>'INFECTIEUX 3'!G199</f>
        <v>4.125</v>
      </c>
      <c r="H199" s="163">
        <f>'AVIARE 3'!G199</f>
        <v>14.25</v>
      </c>
      <c r="I199" s="163">
        <f>'EQUINE 3'!G199</f>
        <v>9</v>
      </c>
      <c r="J199" s="163">
        <f>'CHIRURGIE 3'!G199</f>
        <v>12</v>
      </c>
      <c r="K199" s="163">
        <f>'LEGISLATION 2'!F199</f>
        <v>8</v>
      </c>
      <c r="L199" s="163">
        <f>'HIDAOA 3'!G199</f>
        <v>15</v>
      </c>
      <c r="M199" s="163">
        <f>'CLINIQUE 3'!N199</f>
        <v>0</v>
      </c>
      <c r="N199" s="148">
        <f t="shared" si="33"/>
        <v>88.625</v>
      </c>
      <c r="O199" s="148">
        <f t="shared" si="34"/>
        <v>3.1651785714285716</v>
      </c>
      <c r="P199" s="146" t="str">
        <f t="shared" si="35"/>
        <v>ajournee</v>
      </c>
      <c r="Q199" s="146" t="str">
        <f t="shared" si="36"/>
        <v>juin</v>
      </c>
      <c r="R199" s="146">
        <f t="shared" si="37"/>
        <v>1</v>
      </c>
      <c r="S199" s="146">
        <f t="shared" si="38"/>
        <v>1</v>
      </c>
      <c r="T199" s="146">
        <f t="shared" si="39"/>
        <v>1</v>
      </c>
      <c r="U199" s="146">
        <f t="shared" si="40"/>
        <v>1</v>
      </c>
      <c r="V199" s="146">
        <f t="shared" si="41"/>
        <v>1</v>
      </c>
      <c r="W199" s="146">
        <f t="shared" si="42"/>
        <v>1</v>
      </c>
      <c r="X199" s="146">
        <f t="shared" si="43"/>
        <v>1</v>
      </c>
      <c r="Y199" s="146">
        <f t="shared" si="44"/>
        <v>1</v>
      </c>
      <c r="Z199" s="146">
        <f t="shared" si="45"/>
        <v>0</v>
      </c>
      <c r="AA199" s="17">
        <f t="shared" si="46"/>
        <v>1</v>
      </c>
      <c r="AB199" s="91" t="str">
        <f>'REPRODUCTION 3'!M199</f>
        <v>Juin</v>
      </c>
      <c r="AC199" s="91" t="str">
        <f>'RUMINANTS 3'!M199</f>
        <v>Juin</v>
      </c>
      <c r="AD199" s="91" t="str">
        <f>'TOXICOLOGIE 2'!L199</f>
        <v>Juin</v>
      </c>
      <c r="AE199" s="91" t="str">
        <f>'INFECTIEUX 3'!M199</f>
        <v>Juin</v>
      </c>
      <c r="AF199" s="91" t="str">
        <f>'AVIARE 3'!M199</f>
        <v>Juin</v>
      </c>
      <c r="AG199" s="91" t="str">
        <f>'EQUINE 3'!M199</f>
        <v>Juin</v>
      </c>
      <c r="AH199" s="91" t="str">
        <f>'CHIRURGIE 3'!M199</f>
        <v>Juin</v>
      </c>
      <c r="AI199" s="91" t="str">
        <f>'LEGISLATION 2'!L199</f>
        <v>Juin</v>
      </c>
      <c r="AJ199" s="91" t="str">
        <f>'HIDAOA 3'!M199</f>
        <v>Juin</v>
      </c>
      <c r="AK199" s="91" t="str">
        <f>'CLINIQUE 3'!T199</f>
        <v>Juin</v>
      </c>
    </row>
    <row r="200" spans="1:37">
      <c r="A200" s="146">
        <v>193</v>
      </c>
      <c r="B200" s="113" t="s">
        <v>1327</v>
      </c>
      <c r="C200" s="113" t="s">
        <v>2632</v>
      </c>
      <c r="D200" s="163">
        <f>'REPRODUCTION 3'!G200</f>
        <v>18</v>
      </c>
      <c r="E200" s="163">
        <f>'RUMINANTS 3'!G200</f>
        <v>9</v>
      </c>
      <c r="F200" s="163">
        <f>'TOXICOLOGIE 2'!F200</f>
        <v>0</v>
      </c>
      <c r="G200" s="163">
        <f>'INFECTIEUX 3'!G200</f>
        <v>8.25</v>
      </c>
      <c r="H200" s="163">
        <f>'AVIARE 3'!G200</f>
        <v>18.75</v>
      </c>
      <c r="I200" s="163">
        <f>'EQUINE 3'!G200</f>
        <v>18</v>
      </c>
      <c r="J200" s="163">
        <f>'CHIRURGIE 3'!G200</f>
        <v>19.5</v>
      </c>
      <c r="K200" s="163">
        <f>'LEGISLATION 2'!F200</f>
        <v>12</v>
      </c>
      <c r="L200" s="163">
        <f>'HIDAOA 3'!G200</f>
        <v>21.75</v>
      </c>
      <c r="M200" s="163">
        <f>'CLINIQUE 3'!N200</f>
        <v>0</v>
      </c>
      <c r="N200" s="148">
        <f t="shared" si="33"/>
        <v>125.25</v>
      </c>
      <c r="O200" s="148">
        <f t="shared" si="34"/>
        <v>4.4732142857142856</v>
      </c>
      <c r="P200" s="146" t="str">
        <f t="shared" si="35"/>
        <v>ajournee</v>
      </c>
      <c r="Q200" s="146" t="str">
        <f t="shared" si="36"/>
        <v>juin</v>
      </c>
      <c r="R200" s="146">
        <f t="shared" si="37"/>
        <v>0</v>
      </c>
      <c r="S200" s="146">
        <f t="shared" si="38"/>
        <v>1</v>
      </c>
      <c r="T200" s="146">
        <f t="shared" si="39"/>
        <v>1</v>
      </c>
      <c r="U200" s="146">
        <f t="shared" si="40"/>
        <v>1</v>
      </c>
      <c r="V200" s="146">
        <f t="shared" si="41"/>
        <v>0</v>
      </c>
      <c r="W200" s="146">
        <f t="shared" si="42"/>
        <v>0</v>
      </c>
      <c r="X200" s="146">
        <f t="shared" si="43"/>
        <v>0</v>
      </c>
      <c r="Y200" s="146">
        <f t="shared" si="44"/>
        <v>0</v>
      </c>
      <c r="Z200" s="146">
        <f t="shared" si="45"/>
        <v>0</v>
      </c>
      <c r="AA200" s="17">
        <f t="shared" si="46"/>
        <v>1</v>
      </c>
      <c r="AB200" s="91" t="str">
        <f>'REPRODUCTION 3'!M200</f>
        <v>Juin</v>
      </c>
      <c r="AC200" s="91" t="str">
        <f>'RUMINANTS 3'!M200</f>
        <v>Juin</v>
      </c>
      <c r="AD200" s="91" t="str">
        <f>'TOXICOLOGIE 2'!L200</f>
        <v>Juin</v>
      </c>
      <c r="AE200" s="91" t="str">
        <f>'INFECTIEUX 3'!M200</f>
        <v>Juin</v>
      </c>
      <c r="AF200" s="91" t="str">
        <f>'AVIARE 3'!M200</f>
        <v>Juin</v>
      </c>
      <c r="AG200" s="91" t="str">
        <f>'EQUINE 3'!M200</f>
        <v>Juin</v>
      </c>
      <c r="AH200" s="91" t="str">
        <f>'CHIRURGIE 3'!M200</f>
        <v>Juin</v>
      </c>
      <c r="AI200" s="91" t="str">
        <f>'LEGISLATION 2'!L200</f>
        <v>Juin</v>
      </c>
      <c r="AJ200" s="91" t="str">
        <f>'HIDAOA 3'!M200</f>
        <v>Juin</v>
      </c>
      <c r="AK200" s="91" t="str">
        <f>'CLINIQUE 3'!T200</f>
        <v>Juin</v>
      </c>
    </row>
    <row r="201" spans="1:37">
      <c r="A201" s="146">
        <v>194</v>
      </c>
      <c r="B201" s="113" t="s">
        <v>2633</v>
      </c>
      <c r="C201" s="113" t="s">
        <v>2613</v>
      </c>
      <c r="D201" s="163">
        <f>'REPRODUCTION 3'!G201</f>
        <v>15.75</v>
      </c>
      <c r="E201" s="163">
        <f>'RUMINANTS 3'!G201</f>
        <v>10.5</v>
      </c>
      <c r="F201" s="163">
        <f>'TOXICOLOGIE 2'!F201</f>
        <v>0</v>
      </c>
      <c r="G201" s="163">
        <f>'INFECTIEUX 3'!G201</f>
        <v>9</v>
      </c>
      <c r="H201" s="163">
        <f>'AVIARE 3'!G201</f>
        <v>18</v>
      </c>
      <c r="I201" s="163">
        <f>'EQUINE 3'!G201</f>
        <v>21</v>
      </c>
      <c r="J201" s="163">
        <f>'CHIRURGIE 3'!G201</f>
        <v>21</v>
      </c>
      <c r="K201" s="163">
        <f>'LEGISLATION 2'!F201</f>
        <v>28</v>
      </c>
      <c r="L201" s="163">
        <f>'HIDAOA 3'!G201</f>
        <v>28.125</v>
      </c>
      <c r="M201" s="163">
        <f>'CLINIQUE 3'!N201</f>
        <v>0</v>
      </c>
      <c r="N201" s="148">
        <f t="shared" ref="N201:N264" si="47">SUM(D201:M201)</f>
        <v>151.375</v>
      </c>
      <c r="O201" s="148">
        <f t="shared" ref="O201:O264" si="48">N201/28</f>
        <v>5.40625</v>
      </c>
      <c r="P201" s="146" t="str">
        <f t="shared" ref="P201:P264" si="49">IF(OR(D201="exclus",E201="exclus",F201="exclus",G201="exclus",H201="exclus",I201="exclus",J201="exclus",K201="exclus",L201="exclus",M201="exclus"),"exclus",IF(AND(SUM(R201:AA201)=0,ROUND(O201,3)&gt;=10),"admis","ajournee"))</f>
        <v>ajournee</v>
      </c>
      <c r="Q201" s="146" t="str">
        <f t="shared" ref="Q201:Q264" si="50">IF(COUNTIF(AB201:AK201,"=Rattrapage")&gt;0,"Rattrapage",IF(COUNTIF(AB201:AK201,"=Synthèse")&gt;0,"Synthèse","juin"))</f>
        <v>juin</v>
      </c>
      <c r="R201" s="146">
        <f t="shared" ref="R201:R264" si="51">IF(D201&lt;15,1,0)</f>
        <v>0</v>
      </c>
      <c r="S201" s="146">
        <f t="shared" ref="S201:S264" si="52">IF(E201&lt;15,1,0)</f>
        <v>1</v>
      </c>
      <c r="T201" s="146">
        <f t="shared" ref="T201:T264" si="53">IF(F201&lt;10,1,0)</f>
        <v>1</v>
      </c>
      <c r="U201" s="146">
        <f t="shared" ref="U201:U264" si="54">IF(G201&lt;15,1,0)</f>
        <v>1</v>
      </c>
      <c r="V201" s="146">
        <f t="shared" ref="V201:V264" si="55">IF(H201&lt;15,1,0)</f>
        <v>0</v>
      </c>
      <c r="W201" s="146">
        <f t="shared" ref="W201:W264" si="56">IF(I201&lt;15,1,0)</f>
        <v>0</v>
      </c>
      <c r="X201" s="146">
        <f t="shared" ref="X201:X264" si="57">IF(J201&lt;15,1,0)</f>
        <v>0</v>
      </c>
      <c r="Y201" s="146">
        <f t="shared" ref="Y201:Y264" si="58">IF(K201&lt;10,1,0)</f>
        <v>0</v>
      </c>
      <c r="Z201" s="146">
        <f t="shared" ref="Z201:Z264" si="59">IF(L201&lt;15,1,0)</f>
        <v>0</v>
      </c>
      <c r="AA201" s="17">
        <f t="shared" ref="AA201:AA264" si="60">IF(M201&lt;15,1,0)</f>
        <v>1</v>
      </c>
      <c r="AB201" s="91" t="str">
        <f>'REPRODUCTION 3'!M201</f>
        <v>Juin</v>
      </c>
      <c r="AC201" s="91" t="str">
        <f>'RUMINANTS 3'!M201</f>
        <v>Juin</v>
      </c>
      <c r="AD201" s="91" t="str">
        <f>'TOXICOLOGIE 2'!L201</f>
        <v>Juin</v>
      </c>
      <c r="AE201" s="91" t="str">
        <f>'INFECTIEUX 3'!M201</f>
        <v>Juin</v>
      </c>
      <c r="AF201" s="91" t="str">
        <f>'AVIARE 3'!M201</f>
        <v>Juin</v>
      </c>
      <c r="AG201" s="91" t="str">
        <f>'EQUINE 3'!M201</f>
        <v>Juin</v>
      </c>
      <c r="AH201" s="91" t="str">
        <f>'CHIRURGIE 3'!M201</f>
        <v>Juin</v>
      </c>
      <c r="AI201" s="91" t="str">
        <f>'LEGISLATION 2'!L201</f>
        <v>Juin</v>
      </c>
      <c r="AJ201" s="91" t="str">
        <f>'HIDAOA 3'!M201</f>
        <v>Juin</v>
      </c>
      <c r="AK201" s="91" t="str">
        <f>'CLINIQUE 3'!T201</f>
        <v>Juin</v>
      </c>
    </row>
    <row r="202" spans="1:37">
      <c r="A202" s="146">
        <v>195</v>
      </c>
      <c r="B202" s="113" t="s">
        <v>1336</v>
      </c>
      <c r="C202" s="113" t="s">
        <v>2634</v>
      </c>
      <c r="D202" s="163">
        <f>'REPRODUCTION 3'!G202</f>
        <v>12.75</v>
      </c>
      <c r="E202" s="163">
        <f>'RUMINANTS 3'!G202</f>
        <v>7.5</v>
      </c>
      <c r="F202" s="163">
        <f>'TOXICOLOGIE 2'!F202</f>
        <v>0</v>
      </c>
      <c r="G202" s="163">
        <f>'INFECTIEUX 3'!G202</f>
        <v>15</v>
      </c>
      <c r="H202" s="163">
        <f>'AVIARE 3'!G202</f>
        <v>14.25</v>
      </c>
      <c r="I202" s="163">
        <f>'EQUINE 3'!G202</f>
        <v>0</v>
      </c>
      <c r="J202" s="163">
        <f>'CHIRURGIE 3'!G202</f>
        <v>16.5</v>
      </c>
      <c r="K202" s="163">
        <f>'LEGISLATION 2'!F202</f>
        <v>26</v>
      </c>
      <c r="L202" s="163">
        <f>'HIDAOA 3'!G202</f>
        <v>20.25</v>
      </c>
      <c r="M202" s="163">
        <f>'CLINIQUE 3'!N202</f>
        <v>0</v>
      </c>
      <c r="N202" s="148">
        <f t="shared" si="47"/>
        <v>112.25</v>
      </c>
      <c r="O202" s="148">
        <f t="shared" si="48"/>
        <v>4.0089285714285712</v>
      </c>
      <c r="P202" s="146" t="str">
        <f t="shared" si="49"/>
        <v>ajournee</v>
      </c>
      <c r="Q202" s="146" t="str">
        <f t="shared" si="50"/>
        <v>juin</v>
      </c>
      <c r="R202" s="146">
        <f t="shared" si="51"/>
        <v>1</v>
      </c>
      <c r="S202" s="146">
        <f t="shared" si="52"/>
        <v>1</v>
      </c>
      <c r="T202" s="146">
        <f t="shared" si="53"/>
        <v>1</v>
      </c>
      <c r="U202" s="146">
        <f t="shared" si="54"/>
        <v>0</v>
      </c>
      <c r="V202" s="146">
        <f t="shared" si="55"/>
        <v>1</v>
      </c>
      <c r="W202" s="146">
        <f t="shared" si="56"/>
        <v>1</v>
      </c>
      <c r="X202" s="146">
        <f t="shared" si="57"/>
        <v>0</v>
      </c>
      <c r="Y202" s="146">
        <f t="shared" si="58"/>
        <v>0</v>
      </c>
      <c r="Z202" s="146">
        <f t="shared" si="59"/>
        <v>0</v>
      </c>
      <c r="AA202" s="17">
        <f t="shared" si="60"/>
        <v>1</v>
      </c>
      <c r="AB202" s="91" t="str">
        <f>'REPRODUCTION 3'!M202</f>
        <v>Juin</v>
      </c>
      <c r="AC202" s="91" t="str">
        <f>'RUMINANTS 3'!M202</f>
        <v>Juin</v>
      </c>
      <c r="AD202" s="91" t="str">
        <f>'TOXICOLOGIE 2'!L202</f>
        <v>Juin</v>
      </c>
      <c r="AE202" s="91" t="str">
        <f>'INFECTIEUX 3'!M202</f>
        <v>Juin</v>
      </c>
      <c r="AF202" s="91" t="str">
        <f>'AVIARE 3'!M202</f>
        <v>Juin</v>
      </c>
      <c r="AG202" s="91" t="str">
        <f>'EQUINE 3'!M202</f>
        <v>Juin</v>
      </c>
      <c r="AH202" s="91" t="str">
        <f>'CHIRURGIE 3'!M202</f>
        <v>Juin</v>
      </c>
      <c r="AI202" s="91" t="str">
        <f>'LEGISLATION 2'!L202</f>
        <v>Juin</v>
      </c>
      <c r="AJ202" s="91" t="str">
        <f>'HIDAOA 3'!M202</f>
        <v>Juin</v>
      </c>
      <c r="AK202" s="91" t="str">
        <f>'CLINIQUE 3'!T202</f>
        <v>Juin</v>
      </c>
    </row>
    <row r="203" spans="1:37">
      <c r="A203" s="146">
        <v>196</v>
      </c>
      <c r="B203" s="113" t="s">
        <v>2635</v>
      </c>
      <c r="C203" s="113" t="s">
        <v>2636</v>
      </c>
      <c r="D203" s="163">
        <f>'REPRODUCTION 3'!G203</f>
        <v>6</v>
      </c>
      <c r="E203" s="163">
        <f>'RUMINANTS 3'!G203</f>
        <v>10.5</v>
      </c>
      <c r="F203" s="163">
        <f>'TOXICOLOGIE 2'!F203</f>
        <v>0</v>
      </c>
      <c r="G203" s="163">
        <f>'INFECTIEUX 3'!G203</f>
        <v>2.25</v>
      </c>
      <c r="H203" s="163">
        <f>'AVIARE 3'!G203</f>
        <v>15.75</v>
      </c>
      <c r="I203" s="163">
        <f>'EQUINE 3'!G203</f>
        <v>6.75</v>
      </c>
      <c r="J203" s="163">
        <f>'CHIRURGIE 3'!G203</f>
        <v>15</v>
      </c>
      <c r="K203" s="163">
        <f>'LEGISLATION 2'!F203</f>
        <v>22</v>
      </c>
      <c r="L203" s="163">
        <f>'HIDAOA 3'!G203</f>
        <v>12.75</v>
      </c>
      <c r="M203" s="163">
        <f>'CLINIQUE 3'!N203</f>
        <v>0</v>
      </c>
      <c r="N203" s="148">
        <f t="shared" si="47"/>
        <v>91</v>
      </c>
      <c r="O203" s="148">
        <f t="shared" si="48"/>
        <v>3.25</v>
      </c>
      <c r="P203" s="146" t="str">
        <f t="shared" si="49"/>
        <v>ajournee</v>
      </c>
      <c r="Q203" s="146" t="str">
        <f t="shared" si="50"/>
        <v>juin</v>
      </c>
      <c r="R203" s="146">
        <f t="shared" si="51"/>
        <v>1</v>
      </c>
      <c r="S203" s="146">
        <f t="shared" si="52"/>
        <v>1</v>
      </c>
      <c r="T203" s="146">
        <f t="shared" si="53"/>
        <v>1</v>
      </c>
      <c r="U203" s="146">
        <f t="shared" si="54"/>
        <v>1</v>
      </c>
      <c r="V203" s="146">
        <f t="shared" si="55"/>
        <v>0</v>
      </c>
      <c r="W203" s="146">
        <f t="shared" si="56"/>
        <v>1</v>
      </c>
      <c r="X203" s="146">
        <f t="shared" si="57"/>
        <v>0</v>
      </c>
      <c r="Y203" s="146">
        <f t="shared" si="58"/>
        <v>0</v>
      </c>
      <c r="Z203" s="146">
        <f t="shared" si="59"/>
        <v>1</v>
      </c>
      <c r="AA203" s="17">
        <f t="shared" si="60"/>
        <v>1</v>
      </c>
      <c r="AB203" s="91" t="str">
        <f>'REPRODUCTION 3'!M203</f>
        <v>Juin</v>
      </c>
      <c r="AC203" s="91" t="str">
        <f>'RUMINANTS 3'!M203</f>
        <v>Juin</v>
      </c>
      <c r="AD203" s="91" t="str">
        <f>'TOXICOLOGIE 2'!L203</f>
        <v>Juin</v>
      </c>
      <c r="AE203" s="91" t="str">
        <f>'INFECTIEUX 3'!M203</f>
        <v>Juin</v>
      </c>
      <c r="AF203" s="91" t="str">
        <f>'AVIARE 3'!M203</f>
        <v>Juin</v>
      </c>
      <c r="AG203" s="91" t="str">
        <f>'EQUINE 3'!M203</f>
        <v>Juin</v>
      </c>
      <c r="AH203" s="91" t="str">
        <f>'CHIRURGIE 3'!M203</f>
        <v>Juin</v>
      </c>
      <c r="AI203" s="91" t="str">
        <f>'LEGISLATION 2'!L203</f>
        <v>Juin</v>
      </c>
      <c r="AJ203" s="91" t="str">
        <f>'HIDAOA 3'!M203</f>
        <v>Juin</v>
      </c>
      <c r="AK203" s="91" t="str">
        <f>'CLINIQUE 3'!T203</f>
        <v>Juin</v>
      </c>
    </row>
    <row r="204" spans="1:37">
      <c r="A204" s="146">
        <v>197</v>
      </c>
      <c r="B204" s="113" t="s">
        <v>1345</v>
      </c>
      <c r="C204" s="113" t="s">
        <v>2637</v>
      </c>
      <c r="D204" s="163">
        <f>'REPRODUCTION 3'!G204</f>
        <v>11.25</v>
      </c>
      <c r="E204" s="163">
        <f>'RUMINANTS 3'!G204</f>
        <v>9.75</v>
      </c>
      <c r="F204" s="163">
        <f>'TOXICOLOGIE 2'!F204</f>
        <v>0</v>
      </c>
      <c r="G204" s="163">
        <f>'INFECTIEUX 3'!G204</f>
        <v>0</v>
      </c>
      <c r="H204" s="163">
        <f>'AVIARE 3'!G204</f>
        <v>18</v>
      </c>
      <c r="I204" s="163">
        <f>'EQUINE 3'!G204</f>
        <v>4.5</v>
      </c>
      <c r="J204" s="163">
        <f>'CHIRURGIE 3'!G204</f>
        <v>19.5</v>
      </c>
      <c r="K204" s="163">
        <f>'LEGISLATION 2'!F204</f>
        <v>10</v>
      </c>
      <c r="L204" s="163">
        <f>'HIDAOA 3'!G204</f>
        <v>15.75</v>
      </c>
      <c r="M204" s="163">
        <f>'CLINIQUE 3'!N204</f>
        <v>0</v>
      </c>
      <c r="N204" s="148">
        <f t="shared" si="47"/>
        <v>88.75</v>
      </c>
      <c r="O204" s="148">
        <f t="shared" si="48"/>
        <v>3.1696428571428572</v>
      </c>
      <c r="P204" s="146" t="str">
        <f t="shared" si="49"/>
        <v>ajournee</v>
      </c>
      <c r="Q204" s="146" t="str">
        <f t="shared" si="50"/>
        <v>juin</v>
      </c>
      <c r="R204" s="146">
        <f t="shared" si="51"/>
        <v>1</v>
      </c>
      <c r="S204" s="146">
        <f t="shared" si="52"/>
        <v>1</v>
      </c>
      <c r="T204" s="146">
        <f t="shared" si="53"/>
        <v>1</v>
      </c>
      <c r="U204" s="146">
        <f t="shared" si="54"/>
        <v>1</v>
      </c>
      <c r="V204" s="146">
        <f t="shared" si="55"/>
        <v>0</v>
      </c>
      <c r="W204" s="146">
        <f t="shared" si="56"/>
        <v>1</v>
      </c>
      <c r="X204" s="146">
        <f t="shared" si="57"/>
        <v>0</v>
      </c>
      <c r="Y204" s="146">
        <f t="shared" si="58"/>
        <v>0</v>
      </c>
      <c r="Z204" s="146">
        <f t="shared" si="59"/>
        <v>0</v>
      </c>
      <c r="AA204" s="17">
        <f t="shared" si="60"/>
        <v>1</v>
      </c>
      <c r="AB204" s="91" t="str">
        <f>'REPRODUCTION 3'!M204</f>
        <v>Juin</v>
      </c>
      <c r="AC204" s="91" t="str">
        <f>'RUMINANTS 3'!M204</f>
        <v>Juin</v>
      </c>
      <c r="AD204" s="91" t="str">
        <f>'TOXICOLOGIE 2'!L204</f>
        <v>Juin</v>
      </c>
      <c r="AE204" s="91" t="str">
        <f>'INFECTIEUX 3'!M204</f>
        <v>Juin</v>
      </c>
      <c r="AF204" s="91" t="str">
        <f>'AVIARE 3'!M204</f>
        <v>Juin</v>
      </c>
      <c r="AG204" s="91" t="str">
        <f>'EQUINE 3'!M204</f>
        <v>Juin</v>
      </c>
      <c r="AH204" s="91" t="str">
        <f>'CHIRURGIE 3'!M204</f>
        <v>Juin</v>
      </c>
      <c r="AI204" s="91" t="str">
        <f>'LEGISLATION 2'!L204</f>
        <v>Juin</v>
      </c>
      <c r="AJ204" s="91" t="str">
        <f>'HIDAOA 3'!M204</f>
        <v>Juin</v>
      </c>
      <c r="AK204" s="91" t="str">
        <f>'CLINIQUE 3'!T204</f>
        <v>Juin</v>
      </c>
    </row>
    <row r="205" spans="1:37">
      <c r="A205" s="146">
        <v>198</v>
      </c>
      <c r="B205" s="113" t="s">
        <v>1349</v>
      </c>
      <c r="C205" s="113" t="s">
        <v>2638</v>
      </c>
      <c r="D205" s="163">
        <f>'REPRODUCTION 3'!G205</f>
        <v>10.5</v>
      </c>
      <c r="E205" s="163">
        <f>'RUMINANTS 3'!G205</f>
        <v>4.5</v>
      </c>
      <c r="F205" s="163">
        <f>'TOXICOLOGIE 2'!F205</f>
        <v>0</v>
      </c>
      <c r="G205" s="163">
        <f>'INFECTIEUX 3'!G205</f>
        <v>0</v>
      </c>
      <c r="H205" s="163">
        <f>'AVIARE 3'!G205</f>
        <v>12</v>
      </c>
      <c r="I205" s="163">
        <f>'EQUINE 3'!G205</f>
        <v>6</v>
      </c>
      <c r="J205" s="163">
        <f>'CHIRURGIE 3'!G205</f>
        <v>18</v>
      </c>
      <c r="K205" s="163">
        <f>'LEGISLATION 2'!F205</f>
        <v>2</v>
      </c>
      <c r="L205" s="163">
        <f>'HIDAOA 3'!G205</f>
        <v>9</v>
      </c>
      <c r="M205" s="163">
        <f>'CLINIQUE 3'!N205</f>
        <v>0</v>
      </c>
      <c r="N205" s="148">
        <f t="shared" si="47"/>
        <v>62</v>
      </c>
      <c r="O205" s="148">
        <f t="shared" si="48"/>
        <v>2.2142857142857144</v>
      </c>
      <c r="P205" s="146" t="str">
        <f t="shared" si="49"/>
        <v>ajournee</v>
      </c>
      <c r="Q205" s="146" t="str">
        <f t="shared" si="50"/>
        <v>juin</v>
      </c>
      <c r="R205" s="146">
        <f t="shared" si="51"/>
        <v>1</v>
      </c>
      <c r="S205" s="146">
        <f t="shared" si="52"/>
        <v>1</v>
      </c>
      <c r="T205" s="146">
        <f t="shared" si="53"/>
        <v>1</v>
      </c>
      <c r="U205" s="146">
        <f t="shared" si="54"/>
        <v>1</v>
      </c>
      <c r="V205" s="146">
        <f t="shared" si="55"/>
        <v>1</v>
      </c>
      <c r="W205" s="146">
        <f t="shared" si="56"/>
        <v>1</v>
      </c>
      <c r="X205" s="146">
        <f t="shared" si="57"/>
        <v>0</v>
      </c>
      <c r="Y205" s="146">
        <f t="shared" si="58"/>
        <v>1</v>
      </c>
      <c r="Z205" s="146">
        <f t="shared" si="59"/>
        <v>1</v>
      </c>
      <c r="AA205" s="17">
        <f t="shared" si="60"/>
        <v>1</v>
      </c>
      <c r="AB205" s="91" t="str">
        <f>'REPRODUCTION 3'!M205</f>
        <v>Juin</v>
      </c>
      <c r="AC205" s="91" t="str">
        <f>'RUMINANTS 3'!M205</f>
        <v>Juin</v>
      </c>
      <c r="AD205" s="91" t="str">
        <f>'TOXICOLOGIE 2'!L205</f>
        <v>Juin</v>
      </c>
      <c r="AE205" s="91" t="str">
        <f>'INFECTIEUX 3'!M205</f>
        <v>Juin</v>
      </c>
      <c r="AF205" s="91" t="str">
        <f>'AVIARE 3'!M205</f>
        <v>Juin</v>
      </c>
      <c r="AG205" s="91" t="str">
        <f>'EQUINE 3'!M205</f>
        <v>Juin</v>
      </c>
      <c r="AH205" s="91" t="str">
        <f>'CHIRURGIE 3'!M205</f>
        <v>Juin</v>
      </c>
      <c r="AI205" s="91" t="str">
        <f>'LEGISLATION 2'!L205</f>
        <v>Juin</v>
      </c>
      <c r="AJ205" s="91" t="str">
        <f>'HIDAOA 3'!M205</f>
        <v>Juin</v>
      </c>
      <c r="AK205" s="91" t="str">
        <f>'CLINIQUE 3'!T205</f>
        <v>Juin</v>
      </c>
    </row>
    <row r="206" spans="1:37">
      <c r="A206" s="146">
        <v>199</v>
      </c>
      <c r="B206" s="113" t="s">
        <v>1349</v>
      </c>
      <c r="C206" s="113" t="s">
        <v>2639</v>
      </c>
      <c r="D206" s="163">
        <f>'REPRODUCTION 3'!G206</f>
        <v>11.25</v>
      </c>
      <c r="E206" s="163">
        <f>'RUMINANTS 3'!G206</f>
        <v>7.5</v>
      </c>
      <c r="F206" s="163">
        <f>'TOXICOLOGIE 2'!F206</f>
        <v>0</v>
      </c>
      <c r="G206" s="163">
        <f>'INFECTIEUX 3'!G206</f>
        <v>0.75</v>
      </c>
      <c r="H206" s="163">
        <f>'AVIARE 3'!G206</f>
        <v>13.5</v>
      </c>
      <c r="I206" s="163">
        <f>'EQUINE 3'!G206</f>
        <v>7.875</v>
      </c>
      <c r="J206" s="163">
        <f>'CHIRURGIE 3'!G206</f>
        <v>18</v>
      </c>
      <c r="K206" s="163">
        <f>'LEGISLATION 2'!F206</f>
        <v>10</v>
      </c>
      <c r="L206" s="163">
        <f>'HIDAOA 3'!G206</f>
        <v>14.25</v>
      </c>
      <c r="M206" s="163">
        <f>'CLINIQUE 3'!N206</f>
        <v>0</v>
      </c>
      <c r="N206" s="148">
        <f t="shared" si="47"/>
        <v>83.125</v>
      </c>
      <c r="O206" s="148">
        <f t="shared" si="48"/>
        <v>2.96875</v>
      </c>
      <c r="P206" s="146" t="str">
        <f t="shared" si="49"/>
        <v>ajournee</v>
      </c>
      <c r="Q206" s="146" t="str">
        <f t="shared" si="50"/>
        <v>juin</v>
      </c>
      <c r="R206" s="146">
        <f t="shared" si="51"/>
        <v>1</v>
      </c>
      <c r="S206" s="146">
        <f t="shared" si="52"/>
        <v>1</v>
      </c>
      <c r="T206" s="146">
        <f t="shared" si="53"/>
        <v>1</v>
      </c>
      <c r="U206" s="146">
        <f t="shared" si="54"/>
        <v>1</v>
      </c>
      <c r="V206" s="146">
        <f t="shared" si="55"/>
        <v>1</v>
      </c>
      <c r="W206" s="146">
        <f t="shared" si="56"/>
        <v>1</v>
      </c>
      <c r="X206" s="146">
        <f t="shared" si="57"/>
        <v>0</v>
      </c>
      <c r="Y206" s="146">
        <f t="shared" si="58"/>
        <v>0</v>
      </c>
      <c r="Z206" s="146">
        <f t="shared" si="59"/>
        <v>1</v>
      </c>
      <c r="AA206" s="17">
        <f t="shared" si="60"/>
        <v>1</v>
      </c>
      <c r="AB206" s="91" t="str">
        <f>'REPRODUCTION 3'!M206</f>
        <v>Juin</v>
      </c>
      <c r="AC206" s="91" t="str">
        <f>'RUMINANTS 3'!M206</f>
        <v>Juin</v>
      </c>
      <c r="AD206" s="91" t="str">
        <f>'TOXICOLOGIE 2'!L206</f>
        <v>Juin</v>
      </c>
      <c r="AE206" s="91" t="str">
        <f>'INFECTIEUX 3'!M206</f>
        <v>Juin</v>
      </c>
      <c r="AF206" s="91" t="str">
        <f>'AVIARE 3'!M206</f>
        <v>Juin</v>
      </c>
      <c r="AG206" s="91" t="str">
        <f>'EQUINE 3'!M206</f>
        <v>Juin</v>
      </c>
      <c r="AH206" s="91" t="str">
        <f>'CHIRURGIE 3'!M206</f>
        <v>Juin</v>
      </c>
      <c r="AI206" s="91" t="str">
        <f>'LEGISLATION 2'!L206</f>
        <v>Juin</v>
      </c>
      <c r="AJ206" s="91" t="str">
        <f>'HIDAOA 3'!M206</f>
        <v>Juin</v>
      </c>
      <c r="AK206" s="91" t="str">
        <f>'CLINIQUE 3'!T206</f>
        <v>Juin</v>
      </c>
    </row>
    <row r="207" spans="1:37">
      <c r="A207" s="146">
        <v>200</v>
      </c>
      <c r="B207" s="113" t="s">
        <v>1359</v>
      </c>
      <c r="C207" s="113" t="s">
        <v>2640</v>
      </c>
      <c r="D207" s="163">
        <f>'REPRODUCTION 3'!G207</f>
        <v>5.25</v>
      </c>
      <c r="E207" s="163">
        <f>'RUMINANTS 3'!G207</f>
        <v>5.25</v>
      </c>
      <c r="F207" s="163">
        <f>'TOXICOLOGIE 2'!F207</f>
        <v>0</v>
      </c>
      <c r="G207" s="163">
        <f>'INFECTIEUX 3'!G207</f>
        <v>14.25</v>
      </c>
      <c r="H207" s="163">
        <f>'AVIARE 3'!G207</f>
        <v>18</v>
      </c>
      <c r="I207" s="163">
        <f>'EQUINE 3'!G207</f>
        <v>1.5</v>
      </c>
      <c r="J207" s="163">
        <f>'CHIRURGIE 3'!G207</f>
        <v>9</v>
      </c>
      <c r="K207" s="163">
        <f>'LEGISLATION 2'!F207</f>
        <v>6</v>
      </c>
      <c r="L207" s="163">
        <f>'HIDAOA 3'!G207</f>
        <v>3.75</v>
      </c>
      <c r="M207" s="163">
        <f>'CLINIQUE 3'!N207</f>
        <v>0</v>
      </c>
      <c r="N207" s="148">
        <f t="shared" si="47"/>
        <v>63</v>
      </c>
      <c r="O207" s="148">
        <f t="shared" si="48"/>
        <v>2.25</v>
      </c>
      <c r="P207" s="146" t="str">
        <f t="shared" si="49"/>
        <v>ajournee</v>
      </c>
      <c r="Q207" s="146" t="str">
        <f t="shared" si="50"/>
        <v>juin</v>
      </c>
      <c r="R207" s="146">
        <f t="shared" si="51"/>
        <v>1</v>
      </c>
      <c r="S207" s="146">
        <f t="shared" si="52"/>
        <v>1</v>
      </c>
      <c r="T207" s="146">
        <f t="shared" si="53"/>
        <v>1</v>
      </c>
      <c r="U207" s="146">
        <f t="shared" si="54"/>
        <v>1</v>
      </c>
      <c r="V207" s="146">
        <f t="shared" si="55"/>
        <v>0</v>
      </c>
      <c r="W207" s="146">
        <f t="shared" si="56"/>
        <v>1</v>
      </c>
      <c r="X207" s="146">
        <f t="shared" si="57"/>
        <v>1</v>
      </c>
      <c r="Y207" s="146">
        <f t="shared" si="58"/>
        <v>1</v>
      </c>
      <c r="Z207" s="146">
        <f t="shared" si="59"/>
        <v>1</v>
      </c>
      <c r="AA207" s="17">
        <f t="shared" si="60"/>
        <v>1</v>
      </c>
      <c r="AB207" s="91" t="str">
        <f>'REPRODUCTION 3'!M207</f>
        <v>Juin</v>
      </c>
      <c r="AC207" s="91" t="str">
        <f>'RUMINANTS 3'!M207</f>
        <v>Juin</v>
      </c>
      <c r="AD207" s="91" t="str">
        <f>'TOXICOLOGIE 2'!L207</f>
        <v>Juin</v>
      </c>
      <c r="AE207" s="91" t="str">
        <f>'INFECTIEUX 3'!M207</f>
        <v>Juin</v>
      </c>
      <c r="AF207" s="91" t="str">
        <f>'AVIARE 3'!M207</f>
        <v>Juin</v>
      </c>
      <c r="AG207" s="91" t="str">
        <f>'EQUINE 3'!M207</f>
        <v>Juin</v>
      </c>
      <c r="AH207" s="91" t="str">
        <f>'CHIRURGIE 3'!M207</f>
        <v>Juin</v>
      </c>
      <c r="AI207" s="91" t="str">
        <f>'LEGISLATION 2'!L207</f>
        <v>Juin</v>
      </c>
      <c r="AJ207" s="91" t="str">
        <f>'HIDAOA 3'!M207</f>
        <v>Juin</v>
      </c>
      <c r="AK207" s="91" t="str">
        <f>'CLINIQUE 3'!T207</f>
        <v>Juin</v>
      </c>
    </row>
    <row r="208" spans="1:37">
      <c r="A208" s="146">
        <v>201</v>
      </c>
      <c r="B208" s="113" t="s">
        <v>243</v>
      </c>
      <c r="C208" s="113" t="s">
        <v>2641</v>
      </c>
      <c r="D208" s="163">
        <f>'REPRODUCTION 3'!G208</f>
        <v>14.25</v>
      </c>
      <c r="E208" s="163">
        <f>'RUMINANTS 3'!G208</f>
        <v>6.75</v>
      </c>
      <c r="F208" s="163">
        <f>'TOXICOLOGIE 2'!F208</f>
        <v>0</v>
      </c>
      <c r="G208" s="163">
        <f>'INFECTIEUX 3'!G208</f>
        <v>3.75</v>
      </c>
      <c r="H208" s="163">
        <f>'AVIARE 3'!G208</f>
        <v>19.5</v>
      </c>
      <c r="I208" s="163">
        <f>'EQUINE 3'!G208</f>
        <v>16.5</v>
      </c>
      <c r="J208" s="163">
        <f>'CHIRURGIE 3'!G208</f>
        <v>22.5</v>
      </c>
      <c r="K208" s="163">
        <f>'LEGISLATION 2'!F208</f>
        <v>26</v>
      </c>
      <c r="L208" s="163">
        <f>'HIDAOA 3'!G208</f>
        <v>12</v>
      </c>
      <c r="M208" s="163">
        <f>'CLINIQUE 3'!N208</f>
        <v>0</v>
      </c>
      <c r="N208" s="148">
        <f t="shared" si="47"/>
        <v>121.25</v>
      </c>
      <c r="O208" s="148">
        <f t="shared" si="48"/>
        <v>4.3303571428571432</v>
      </c>
      <c r="P208" s="146" t="str">
        <f t="shared" si="49"/>
        <v>ajournee</v>
      </c>
      <c r="Q208" s="146" t="str">
        <f t="shared" si="50"/>
        <v>juin</v>
      </c>
      <c r="R208" s="146">
        <f t="shared" si="51"/>
        <v>1</v>
      </c>
      <c r="S208" s="146">
        <f t="shared" si="52"/>
        <v>1</v>
      </c>
      <c r="T208" s="146">
        <f t="shared" si="53"/>
        <v>1</v>
      </c>
      <c r="U208" s="146">
        <f t="shared" si="54"/>
        <v>1</v>
      </c>
      <c r="V208" s="146">
        <f t="shared" si="55"/>
        <v>0</v>
      </c>
      <c r="W208" s="146">
        <f t="shared" si="56"/>
        <v>0</v>
      </c>
      <c r="X208" s="146">
        <f t="shared" si="57"/>
        <v>0</v>
      </c>
      <c r="Y208" s="146">
        <f t="shared" si="58"/>
        <v>0</v>
      </c>
      <c r="Z208" s="146">
        <f t="shared" si="59"/>
        <v>1</v>
      </c>
      <c r="AA208" s="17">
        <f t="shared" si="60"/>
        <v>1</v>
      </c>
      <c r="AB208" s="91" t="str">
        <f>'REPRODUCTION 3'!M208</f>
        <v>Juin</v>
      </c>
      <c r="AC208" s="91" t="str">
        <f>'RUMINANTS 3'!M208</f>
        <v>Juin</v>
      </c>
      <c r="AD208" s="91" t="str">
        <f>'TOXICOLOGIE 2'!L208</f>
        <v>Juin</v>
      </c>
      <c r="AE208" s="91" t="str">
        <f>'INFECTIEUX 3'!M208</f>
        <v>Juin</v>
      </c>
      <c r="AF208" s="91" t="str">
        <f>'AVIARE 3'!M208</f>
        <v>Juin</v>
      </c>
      <c r="AG208" s="91" t="str">
        <f>'EQUINE 3'!M208</f>
        <v>Juin</v>
      </c>
      <c r="AH208" s="91" t="str">
        <f>'CHIRURGIE 3'!M208</f>
        <v>Juin</v>
      </c>
      <c r="AI208" s="91" t="str">
        <f>'LEGISLATION 2'!L208</f>
        <v>Juin</v>
      </c>
      <c r="AJ208" s="91" t="str">
        <f>'HIDAOA 3'!M208</f>
        <v>Juin</v>
      </c>
      <c r="AK208" s="91" t="str">
        <f>'CLINIQUE 3'!T208</f>
        <v>Juin</v>
      </c>
    </row>
    <row r="209" spans="1:37">
      <c r="A209" s="146">
        <v>202</v>
      </c>
      <c r="B209" s="113" t="s">
        <v>2642</v>
      </c>
      <c r="C209" s="113" t="s">
        <v>2643</v>
      </c>
      <c r="D209" s="163">
        <f>'REPRODUCTION 3'!G209</f>
        <v>13.5</v>
      </c>
      <c r="E209" s="163">
        <f>'RUMINANTS 3'!G209</f>
        <v>10.5</v>
      </c>
      <c r="F209" s="163">
        <f>'TOXICOLOGIE 2'!F209</f>
        <v>0</v>
      </c>
      <c r="G209" s="163">
        <f>'INFECTIEUX 3'!G209</f>
        <v>1.125</v>
      </c>
      <c r="H209" s="163">
        <f>'AVIARE 3'!G209</f>
        <v>15.75</v>
      </c>
      <c r="I209" s="163">
        <f>'EQUINE 3'!G209</f>
        <v>9</v>
      </c>
      <c r="J209" s="163">
        <f>'CHIRURGIE 3'!G209</f>
        <v>18</v>
      </c>
      <c r="K209" s="163">
        <f>'LEGISLATION 2'!F209</f>
        <v>8</v>
      </c>
      <c r="L209" s="163">
        <f>'HIDAOA 3'!G209</f>
        <v>21.75</v>
      </c>
      <c r="M209" s="163">
        <f>'CLINIQUE 3'!N209</f>
        <v>0</v>
      </c>
      <c r="N209" s="148">
        <f t="shared" si="47"/>
        <v>97.625</v>
      </c>
      <c r="O209" s="148">
        <f t="shared" si="48"/>
        <v>3.4866071428571428</v>
      </c>
      <c r="P209" s="146" t="str">
        <f t="shared" si="49"/>
        <v>ajournee</v>
      </c>
      <c r="Q209" s="146" t="str">
        <f t="shared" si="50"/>
        <v>juin</v>
      </c>
      <c r="R209" s="146">
        <f t="shared" si="51"/>
        <v>1</v>
      </c>
      <c r="S209" s="146">
        <f t="shared" si="52"/>
        <v>1</v>
      </c>
      <c r="T209" s="146">
        <f t="shared" si="53"/>
        <v>1</v>
      </c>
      <c r="U209" s="146">
        <f t="shared" si="54"/>
        <v>1</v>
      </c>
      <c r="V209" s="146">
        <f t="shared" si="55"/>
        <v>0</v>
      </c>
      <c r="W209" s="146">
        <f t="shared" si="56"/>
        <v>1</v>
      </c>
      <c r="X209" s="146">
        <f t="shared" si="57"/>
        <v>0</v>
      </c>
      <c r="Y209" s="146">
        <f t="shared" si="58"/>
        <v>1</v>
      </c>
      <c r="Z209" s="146">
        <f t="shared" si="59"/>
        <v>0</v>
      </c>
      <c r="AA209" s="17">
        <f t="shared" si="60"/>
        <v>1</v>
      </c>
      <c r="AB209" s="91" t="str">
        <f>'REPRODUCTION 3'!M209</f>
        <v>Juin</v>
      </c>
      <c r="AC209" s="91" t="str">
        <f>'RUMINANTS 3'!M209</f>
        <v>Juin</v>
      </c>
      <c r="AD209" s="91" t="str">
        <f>'TOXICOLOGIE 2'!L209</f>
        <v>Juin</v>
      </c>
      <c r="AE209" s="91" t="str">
        <f>'INFECTIEUX 3'!M209</f>
        <v>Juin</v>
      </c>
      <c r="AF209" s="91" t="str">
        <f>'AVIARE 3'!M209</f>
        <v>Juin</v>
      </c>
      <c r="AG209" s="91" t="str">
        <f>'EQUINE 3'!M209</f>
        <v>Juin</v>
      </c>
      <c r="AH209" s="91" t="str">
        <f>'CHIRURGIE 3'!M209</f>
        <v>Juin</v>
      </c>
      <c r="AI209" s="91" t="str">
        <f>'LEGISLATION 2'!L209</f>
        <v>Juin</v>
      </c>
      <c r="AJ209" s="91" t="str">
        <f>'HIDAOA 3'!M209</f>
        <v>Juin</v>
      </c>
      <c r="AK209" s="91" t="str">
        <f>'CLINIQUE 3'!T209</f>
        <v>Juin</v>
      </c>
    </row>
    <row r="210" spans="1:37">
      <c r="A210" s="146">
        <v>203</v>
      </c>
      <c r="B210" s="113" t="s">
        <v>1373</v>
      </c>
      <c r="C210" s="113" t="s">
        <v>2644</v>
      </c>
      <c r="D210" s="163">
        <f>'REPRODUCTION 3'!G210</f>
        <v>22.5</v>
      </c>
      <c r="E210" s="163">
        <f>'RUMINANTS 3'!G210</f>
        <v>15</v>
      </c>
      <c r="F210" s="163">
        <f>'TOXICOLOGIE 2'!F210</f>
        <v>0</v>
      </c>
      <c r="G210" s="163">
        <f>'INFECTIEUX 3'!G210</f>
        <v>13.5</v>
      </c>
      <c r="H210" s="163">
        <f>'AVIARE 3'!G210</f>
        <v>15.75</v>
      </c>
      <c r="I210" s="163">
        <f>'EQUINE 3'!G210</f>
        <v>13.5</v>
      </c>
      <c r="J210" s="163">
        <f>'CHIRURGIE 3'!G210</f>
        <v>15</v>
      </c>
      <c r="K210" s="163">
        <f>'LEGISLATION 2'!F210</f>
        <v>22</v>
      </c>
      <c r="L210" s="163">
        <f>'HIDAOA 3'!G210</f>
        <v>26.25</v>
      </c>
      <c r="M210" s="163">
        <f>'CLINIQUE 3'!N210</f>
        <v>0</v>
      </c>
      <c r="N210" s="148">
        <f t="shared" si="47"/>
        <v>143.5</v>
      </c>
      <c r="O210" s="148">
        <f t="shared" si="48"/>
        <v>5.125</v>
      </c>
      <c r="P210" s="146" t="str">
        <f t="shared" si="49"/>
        <v>ajournee</v>
      </c>
      <c r="Q210" s="146" t="str">
        <f t="shared" si="50"/>
        <v>juin</v>
      </c>
      <c r="R210" s="146">
        <f t="shared" si="51"/>
        <v>0</v>
      </c>
      <c r="S210" s="146">
        <f t="shared" si="52"/>
        <v>0</v>
      </c>
      <c r="T210" s="146">
        <f t="shared" si="53"/>
        <v>1</v>
      </c>
      <c r="U210" s="146">
        <f t="shared" si="54"/>
        <v>1</v>
      </c>
      <c r="V210" s="146">
        <f t="shared" si="55"/>
        <v>0</v>
      </c>
      <c r="W210" s="146">
        <f t="shared" si="56"/>
        <v>1</v>
      </c>
      <c r="X210" s="146">
        <f t="shared" si="57"/>
        <v>0</v>
      </c>
      <c r="Y210" s="146">
        <f t="shared" si="58"/>
        <v>0</v>
      </c>
      <c r="Z210" s="146">
        <f t="shared" si="59"/>
        <v>0</v>
      </c>
      <c r="AA210" s="17">
        <f t="shared" si="60"/>
        <v>1</v>
      </c>
      <c r="AB210" s="91" t="str">
        <f>'REPRODUCTION 3'!M210</f>
        <v>Juin</v>
      </c>
      <c r="AC210" s="91" t="str">
        <f>'RUMINANTS 3'!M210</f>
        <v>Juin</v>
      </c>
      <c r="AD210" s="91" t="str">
        <f>'TOXICOLOGIE 2'!L210</f>
        <v>Juin</v>
      </c>
      <c r="AE210" s="91" t="str">
        <f>'INFECTIEUX 3'!M210</f>
        <v>Juin</v>
      </c>
      <c r="AF210" s="91" t="str">
        <f>'AVIARE 3'!M210</f>
        <v>Juin</v>
      </c>
      <c r="AG210" s="91" t="str">
        <f>'EQUINE 3'!M210</f>
        <v>Juin</v>
      </c>
      <c r="AH210" s="91" t="str">
        <f>'CHIRURGIE 3'!M210</f>
        <v>Juin</v>
      </c>
      <c r="AI210" s="91" t="str">
        <f>'LEGISLATION 2'!L210</f>
        <v>Juin</v>
      </c>
      <c r="AJ210" s="91" t="str">
        <f>'HIDAOA 3'!M210</f>
        <v>Juin</v>
      </c>
      <c r="AK210" s="91" t="str">
        <f>'CLINIQUE 3'!T210</f>
        <v>Juin</v>
      </c>
    </row>
    <row r="211" spans="1:37">
      <c r="A211" s="146">
        <v>204</v>
      </c>
      <c r="B211" s="113" t="s">
        <v>1379</v>
      </c>
      <c r="C211" s="113" t="s">
        <v>2645</v>
      </c>
      <c r="D211" s="163">
        <f>'REPRODUCTION 3'!G211</f>
        <v>12.75</v>
      </c>
      <c r="E211" s="163">
        <f>'RUMINANTS 3'!G211</f>
        <v>6.75</v>
      </c>
      <c r="F211" s="163">
        <f>'TOXICOLOGIE 2'!F211</f>
        <v>0</v>
      </c>
      <c r="G211" s="163">
        <f>'INFECTIEUX 3'!G211</f>
        <v>3.75</v>
      </c>
      <c r="H211" s="163">
        <f>'AVIARE 3'!G211</f>
        <v>14.25</v>
      </c>
      <c r="I211" s="163">
        <f>'EQUINE 3'!G211</f>
        <v>9</v>
      </c>
      <c r="J211" s="163">
        <f>'CHIRURGIE 3'!G211</f>
        <v>16.5</v>
      </c>
      <c r="K211" s="163">
        <f>'LEGISLATION 2'!F211</f>
        <v>6</v>
      </c>
      <c r="L211" s="163">
        <f>'HIDAOA 3'!G211</f>
        <v>12</v>
      </c>
      <c r="M211" s="163">
        <f>'CLINIQUE 3'!N211</f>
        <v>0</v>
      </c>
      <c r="N211" s="148">
        <f t="shared" si="47"/>
        <v>81</v>
      </c>
      <c r="O211" s="148">
        <f t="shared" si="48"/>
        <v>2.8928571428571428</v>
      </c>
      <c r="P211" s="146" t="str">
        <f t="shared" si="49"/>
        <v>ajournee</v>
      </c>
      <c r="Q211" s="146" t="str">
        <f t="shared" si="50"/>
        <v>juin</v>
      </c>
      <c r="R211" s="146">
        <f t="shared" si="51"/>
        <v>1</v>
      </c>
      <c r="S211" s="146">
        <f t="shared" si="52"/>
        <v>1</v>
      </c>
      <c r="T211" s="146">
        <f t="shared" si="53"/>
        <v>1</v>
      </c>
      <c r="U211" s="146">
        <f t="shared" si="54"/>
        <v>1</v>
      </c>
      <c r="V211" s="146">
        <f t="shared" si="55"/>
        <v>1</v>
      </c>
      <c r="W211" s="146">
        <f t="shared" si="56"/>
        <v>1</v>
      </c>
      <c r="X211" s="146">
        <f t="shared" si="57"/>
        <v>0</v>
      </c>
      <c r="Y211" s="146">
        <f t="shared" si="58"/>
        <v>1</v>
      </c>
      <c r="Z211" s="146">
        <f t="shared" si="59"/>
        <v>1</v>
      </c>
      <c r="AA211" s="17">
        <f t="shared" si="60"/>
        <v>1</v>
      </c>
      <c r="AB211" s="91" t="str">
        <f>'REPRODUCTION 3'!M211</f>
        <v>Juin</v>
      </c>
      <c r="AC211" s="91" t="str">
        <f>'RUMINANTS 3'!M211</f>
        <v>Juin</v>
      </c>
      <c r="AD211" s="91" t="str">
        <f>'TOXICOLOGIE 2'!L211</f>
        <v>Juin</v>
      </c>
      <c r="AE211" s="91" t="str">
        <f>'INFECTIEUX 3'!M211</f>
        <v>Juin</v>
      </c>
      <c r="AF211" s="91" t="str">
        <f>'AVIARE 3'!M211</f>
        <v>Juin</v>
      </c>
      <c r="AG211" s="91" t="str">
        <f>'EQUINE 3'!M211</f>
        <v>Juin</v>
      </c>
      <c r="AH211" s="91" t="str">
        <f>'CHIRURGIE 3'!M211</f>
        <v>Juin</v>
      </c>
      <c r="AI211" s="91" t="str">
        <f>'LEGISLATION 2'!L211</f>
        <v>Juin</v>
      </c>
      <c r="AJ211" s="91" t="str">
        <f>'HIDAOA 3'!M211</f>
        <v>Juin</v>
      </c>
      <c r="AK211" s="91" t="str">
        <f>'CLINIQUE 3'!T211</f>
        <v>Juin</v>
      </c>
    </row>
    <row r="212" spans="1:37">
      <c r="A212" s="146">
        <v>205</v>
      </c>
      <c r="B212" s="113" t="s">
        <v>1382</v>
      </c>
      <c r="C212" s="113" t="s">
        <v>2490</v>
      </c>
      <c r="D212" s="163">
        <f>'REPRODUCTION 3'!G212</f>
        <v>26.25</v>
      </c>
      <c r="E212" s="163">
        <f>'RUMINANTS 3'!G212</f>
        <v>11.25</v>
      </c>
      <c r="F212" s="163">
        <f>'TOXICOLOGIE 2'!F212</f>
        <v>0</v>
      </c>
      <c r="G212" s="163">
        <f>'INFECTIEUX 3'!G212</f>
        <v>25.125</v>
      </c>
      <c r="H212" s="163">
        <f>'AVIARE 3'!G212</f>
        <v>19.5</v>
      </c>
      <c r="I212" s="163">
        <f>'EQUINE 3'!G212</f>
        <v>26.25</v>
      </c>
      <c r="J212" s="163">
        <f>'CHIRURGIE 3'!G212</f>
        <v>18</v>
      </c>
      <c r="K212" s="163">
        <f>'LEGISLATION 2'!F212</f>
        <v>30</v>
      </c>
      <c r="L212" s="163">
        <f>'HIDAOA 3'!G212</f>
        <v>28.125</v>
      </c>
      <c r="M212" s="163">
        <f>'CLINIQUE 3'!N212</f>
        <v>0</v>
      </c>
      <c r="N212" s="148">
        <f t="shared" si="47"/>
        <v>184.5</v>
      </c>
      <c r="O212" s="148">
        <f t="shared" si="48"/>
        <v>6.5892857142857144</v>
      </c>
      <c r="P212" s="146" t="str">
        <f t="shared" si="49"/>
        <v>ajournee</v>
      </c>
      <c r="Q212" s="146" t="str">
        <f t="shared" si="50"/>
        <v>juin</v>
      </c>
      <c r="R212" s="146">
        <f t="shared" si="51"/>
        <v>0</v>
      </c>
      <c r="S212" s="146">
        <f t="shared" si="52"/>
        <v>1</v>
      </c>
      <c r="T212" s="146">
        <f t="shared" si="53"/>
        <v>1</v>
      </c>
      <c r="U212" s="146">
        <f t="shared" si="54"/>
        <v>0</v>
      </c>
      <c r="V212" s="146">
        <f t="shared" si="55"/>
        <v>0</v>
      </c>
      <c r="W212" s="146">
        <f t="shared" si="56"/>
        <v>0</v>
      </c>
      <c r="X212" s="146">
        <f t="shared" si="57"/>
        <v>0</v>
      </c>
      <c r="Y212" s="146">
        <f t="shared" si="58"/>
        <v>0</v>
      </c>
      <c r="Z212" s="146">
        <f t="shared" si="59"/>
        <v>0</v>
      </c>
      <c r="AA212" s="17">
        <f t="shared" si="60"/>
        <v>1</v>
      </c>
      <c r="AB212" s="91" t="str">
        <f>'REPRODUCTION 3'!M212</f>
        <v>Juin</v>
      </c>
      <c r="AC212" s="91" t="str">
        <f>'RUMINANTS 3'!M212</f>
        <v>Juin</v>
      </c>
      <c r="AD212" s="91" t="str">
        <f>'TOXICOLOGIE 2'!L212</f>
        <v>Juin</v>
      </c>
      <c r="AE212" s="91" t="str">
        <f>'INFECTIEUX 3'!M212</f>
        <v>Juin</v>
      </c>
      <c r="AF212" s="91" t="str">
        <f>'AVIARE 3'!M212</f>
        <v>Juin</v>
      </c>
      <c r="AG212" s="91" t="str">
        <f>'EQUINE 3'!M212</f>
        <v>Juin</v>
      </c>
      <c r="AH212" s="91" t="str">
        <f>'CHIRURGIE 3'!M212</f>
        <v>Juin</v>
      </c>
      <c r="AI212" s="91" t="str">
        <f>'LEGISLATION 2'!L212</f>
        <v>Juin</v>
      </c>
      <c r="AJ212" s="91" t="str">
        <f>'HIDAOA 3'!M212</f>
        <v>Juin</v>
      </c>
      <c r="AK212" s="91" t="str">
        <f>'CLINIQUE 3'!T212</f>
        <v>Juin</v>
      </c>
    </row>
    <row r="213" spans="1:37">
      <c r="A213" s="146">
        <v>206</v>
      </c>
      <c r="B213" s="113" t="s">
        <v>2646</v>
      </c>
      <c r="C213" s="113" t="s">
        <v>2647</v>
      </c>
      <c r="D213" s="163">
        <f>'REPRODUCTION 3'!G213</f>
        <v>0</v>
      </c>
      <c r="E213" s="163">
        <f>'RUMINANTS 3'!G213</f>
        <v>10.5</v>
      </c>
      <c r="F213" s="163">
        <f>'TOXICOLOGIE 2'!F213</f>
        <v>0</v>
      </c>
      <c r="G213" s="163">
        <f>'INFECTIEUX 3'!G213</f>
        <v>0.75</v>
      </c>
      <c r="H213" s="163">
        <f>'AVIARE 3'!G213</f>
        <v>13.5</v>
      </c>
      <c r="I213" s="163">
        <f>'EQUINE 3'!G213</f>
        <v>8.25</v>
      </c>
      <c r="J213" s="163">
        <f>'CHIRURGIE 3'!G213</f>
        <v>4.5</v>
      </c>
      <c r="K213" s="163">
        <f>'LEGISLATION 2'!F213</f>
        <v>2</v>
      </c>
      <c r="L213" s="163">
        <f>'HIDAOA 3'!G213</f>
        <v>6.75</v>
      </c>
      <c r="M213" s="163">
        <f>'CLINIQUE 3'!N213</f>
        <v>0</v>
      </c>
      <c r="N213" s="148">
        <f t="shared" si="47"/>
        <v>46.25</v>
      </c>
      <c r="O213" s="148">
        <f t="shared" si="48"/>
        <v>1.6517857142857142</v>
      </c>
      <c r="P213" s="146" t="str">
        <f t="shared" si="49"/>
        <v>ajournee</v>
      </c>
      <c r="Q213" s="146" t="str">
        <f t="shared" si="50"/>
        <v>juin</v>
      </c>
      <c r="R213" s="146">
        <f t="shared" si="51"/>
        <v>1</v>
      </c>
      <c r="S213" s="146">
        <f t="shared" si="52"/>
        <v>1</v>
      </c>
      <c r="T213" s="146">
        <f t="shared" si="53"/>
        <v>1</v>
      </c>
      <c r="U213" s="146">
        <f t="shared" si="54"/>
        <v>1</v>
      </c>
      <c r="V213" s="146">
        <f t="shared" si="55"/>
        <v>1</v>
      </c>
      <c r="W213" s="146">
        <f t="shared" si="56"/>
        <v>1</v>
      </c>
      <c r="X213" s="146">
        <f t="shared" si="57"/>
        <v>1</v>
      </c>
      <c r="Y213" s="146">
        <f t="shared" si="58"/>
        <v>1</v>
      </c>
      <c r="Z213" s="146">
        <f t="shared" si="59"/>
        <v>1</v>
      </c>
      <c r="AA213" s="17">
        <f t="shared" si="60"/>
        <v>1</v>
      </c>
      <c r="AB213" s="91" t="str">
        <f>'REPRODUCTION 3'!M213</f>
        <v>Juin</v>
      </c>
      <c r="AC213" s="91" t="str">
        <f>'RUMINANTS 3'!M213</f>
        <v>Juin</v>
      </c>
      <c r="AD213" s="91" t="str">
        <f>'TOXICOLOGIE 2'!L213</f>
        <v>Juin</v>
      </c>
      <c r="AE213" s="91" t="str">
        <f>'INFECTIEUX 3'!M213</f>
        <v>Juin</v>
      </c>
      <c r="AF213" s="91" t="str">
        <f>'AVIARE 3'!M213</f>
        <v>Juin</v>
      </c>
      <c r="AG213" s="91" t="str">
        <f>'EQUINE 3'!M213</f>
        <v>Juin</v>
      </c>
      <c r="AH213" s="91" t="str">
        <f>'CHIRURGIE 3'!M213</f>
        <v>Juin</v>
      </c>
      <c r="AI213" s="91" t="str">
        <f>'LEGISLATION 2'!L213</f>
        <v>Juin</v>
      </c>
      <c r="AJ213" s="91" t="str">
        <f>'HIDAOA 3'!M213</f>
        <v>Juin</v>
      </c>
      <c r="AK213" s="91" t="str">
        <f>'CLINIQUE 3'!T213</f>
        <v>Juin</v>
      </c>
    </row>
    <row r="214" spans="1:37">
      <c r="A214" s="146">
        <v>207</v>
      </c>
      <c r="B214" s="113" t="s">
        <v>1391</v>
      </c>
      <c r="C214" s="113" t="s">
        <v>2648</v>
      </c>
      <c r="D214" s="163">
        <f>'REPRODUCTION 3'!G214</f>
        <v>10.5</v>
      </c>
      <c r="E214" s="163">
        <f>'RUMINANTS 3'!G214</f>
        <v>5.25</v>
      </c>
      <c r="F214" s="163">
        <f>'TOXICOLOGIE 2'!F214</f>
        <v>0</v>
      </c>
      <c r="G214" s="163">
        <f>'INFECTIEUX 3'!G214</f>
        <v>9</v>
      </c>
      <c r="H214" s="163">
        <f>'AVIARE 3'!G214</f>
        <v>16.5</v>
      </c>
      <c r="I214" s="163">
        <f>'EQUINE 3'!G214</f>
        <v>15</v>
      </c>
      <c r="J214" s="163">
        <f>'CHIRURGIE 3'!G214</f>
        <v>15</v>
      </c>
      <c r="K214" s="163">
        <f>'LEGISLATION 2'!F214</f>
        <v>24</v>
      </c>
      <c r="L214" s="163">
        <f>'HIDAOA 3'!G214</f>
        <v>16.125</v>
      </c>
      <c r="M214" s="163">
        <f>'CLINIQUE 3'!N214</f>
        <v>0</v>
      </c>
      <c r="N214" s="148">
        <f t="shared" si="47"/>
        <v>111.375</v>
      </c>
      <c r="O214" s="148">
        <f t="shared" si="48"/>
        <v>3.9776785714285716</v>
      </c>
      <c r="P214" s="146" t="str">
        <f t="shared" si="49"/>
        <v>ajournee</v>
      </c>
      <c r="Q214" s="146" t="str">
        <f t="shared" si="50"/>
        <v>juin</v>
      </c>
      <c r="R214" s="146">
        <f t="shared" si="51"/>
        <v>1</v>
      </c>
      <c r="S214" s="146">
        <f t="shared" si="52"/>
        <v>1</v>
      </c>
      <c r="T214" s="146">
        <f t="shared" si="53"/>
        <v>1</v>
      </c>
      <c r="U214" s="146">
        <f t="shared" si="54"/>
        <v>1</v>
      </c>
      <c r="V214" s="146">
        <f t="shared" si="55"/>
        <v>0</v>
      </c>
      <c r="W214" s="146">
        <f t="shared" si="56"/>
        <v>0</v>
      </c>
      <c r="X214" s="146">
        <f t="shared" si="57"/>
        <v>0</v>
      </c>
      <c r="Y214" s="146">
        <f t="shared" si="58"/>
        <v>0</v>
      </c>
      <c r="Z214" s="146">
        <f t="shared" si="59"/>
        <v>0</v>
      </c>
      <c r="AA214" s="17">
        <f t="shared" si="60"/>
        <v>1</v>
      </c>
      <c r="AB214" s="91" t="str">
        <f>'REPRODUCTION 3'!M214</f>
        <v>Juin</v>
      </c>
      <c r="AC214" s="91" t="str">
        <f>'RUMINANTS 3'!M214</f>
        <v>Juin</v>
      </c>
      <c r="AD214" s="91" t="str">
        <f>'TOXICOLOGIE 2'!L214</f>
        <v>Juin</v>
      </c>
      <c r="AE214" s="91" t="str">
        <f>'INFECTIEUX 3'!M214</f>
        <v>Juin</v>
      </c>
      <c r="AF214" s="91" t="str">
        <f>'AVIARE 3'!M214</f>
        <v>Juin</v>
      </c>
      <c r="AG214" s="91" t="str">
        <f>'EQUINE 3'!M214</f>
        <v>Juin</v>
      </c>
      <c r="AH214" s="91" t="str">
        <f>'CHIRURGIE 3'!M214</f>
        <v>Juin</v>
      </c>
      <c r="AI214" s="91" t="str">
        <f>'LEGISLATION 2'!L214</f>
        <v>Juin</v>
      </c>
      <c r="AJ214" s="91" t="str">
        <f>'HIDAOA 3'!M214</f>
        <v>Juin</v>
      </c>
      <c r="AK214" s="91" t="str">
        <f>'CLINIQUE 3'!T214</f>
        <v>Juin</v>
      </c>
    </row>
    <row r="215" spans="1:37">
      <c r="A215" s="146">
        <v>208</v>
      </c>
      <c r="B215" s="113" t="s">
        <v>246</v>
      </c>
      <c r="C215" s="113" t="s">
        <v>2509</v>
      </c>
      <c r="D215" s="163">
        <f>'REPRODUCTION 3'!G215</f>
        <v>11.25</v>
      </c>
      <c r="E215" s="163">
        <f>'RUMINANTS 3'!G215</f>
        <v>11.25</v>
      </c>
      <c r="F215" s="163">
        <f>'TOXICOLOGIE 2'!F215</f>
        <v>0</v>
      </c>
      <c r="G215" s="163">
        <f>'INFECTIEUX 3'!G215</f>
        <v>2.25</v>
      </c>
      <c r="H215" s="163">
        <f>'AVIARE 3'!G215</f>
        <v>12.75</v>
      </c>
      <c r="I215" s="163">
        <f>'EQUINE 3'!G215</f>
        <v>9.75</v>
      </c>
      <c r="J215" s="163">
        <f>'CHIRURGIE 3'!G215</f>
        <v>15</v>
      </c>
      <c r="K215" s="163">
        <f>'LEGISLATION 2'!F215</f>
        <v>12</v>
      </c>
      <c r="L215" s="163">
        <f>'HIDAOA 3'!G215</f>
        <v>10.5</v>
      </c>
      <c r="M215" s="163">
        <f>'CLINIQUE 3'!N215</f>
        <v>0</v>
      </c>
      <c r="N215" s="148">
        <f t="shared" si="47"/>
        <v>84.75</v>
      </c>
      <c r="O215" s="148">
        <f t="shared" si="48"/>
        <v>3.0267857142857144</v>
      </c>
      <c r="P215" s="146" t="str">
        <f t="shared" si="49"/>
        <v>ajournee</v>
      </c>
      <c r="Q215" s="146" t="str">
        <f t="shared" si="50"/>
        <v>juin</v>
      </c>
      <c r="R215" s="146">
        <f t="shared" si="51"/>
        <v>1</v>
      </c>
      <c r="S215" s="146">
        <f t="shared" si="52"/>
        <v>1</v>
      </c>
      <c r="T215" s="146">
        <f t="shared" si="53"/>
        <v>1</v>
      </c>
      <c r="U215" s="146">
        <f t="shared" si="54"/>
        <v>1</v>
      </c>
      <c r="V215" s="146">
        <f t="shared" si="55"/>
        <v>1</v>
      </c>
      <c r="W215" s="146">
        <f t="shared" si="56"/>
        <v>1</v>
      </c>
      <c r="X215" s="146">
        <f t="shared" si="57"/>
        <v>0</v>
      </c>
      <c r="Y215" s="146">
        <f t="shared" si="58"/>
        <v>0</v>
      </c>
      <c r="Z215" s="146">
        <f t="shared" si="59"/>
        <v>1</v>
      </c>
      <c r="AA215" s="17">
        <f t="shared" si="60"/>
        <v>1</v>
      </c>
      <c r="AB215" s="91" t="str">
        <f>'REPRODUCTION 3'!M215</f>
        <v>Juin</v>
      </c>
      <c r="AC215" s="91" t="str">
        <f>'RUMINANTS 3'!M215</f>
        <v>Juin</v>
      </c>
      <c r="AD215" s="91" t="str">
        <f>'TOXICOLOGIE 2'!L215</f>
        <v>Juin</v>
      </c>
      <c r="AE215" s="91" t="str">
        <f>'INFECTIEUX 3'!M215</f>
        <v>Juin</v>
      </c>
      <c r="AF215" s="91" t="str">
        <f>'AVIARE 3'!M215</f>
        <v>Juin</v>
      </c>
      <c r="AG215" s="91" t="str">
        <f>'EQUINE 3'!M215</f>
        <v>Juin</v>
      </c>
      <c r="AH215" s="91" t="str">
        <f>'CHIRURGIE 3'!M215</f>
        <v>Juin</v>
      </c>
      <c r="AI215" s="91" t="str">
        <f>'LEGISLATION 2'!L215</f>
        <v>Juin</v>
      </c>
      <c r="AJ215" s="91" t="str">
        <f>'HIDAOA 3'!M215</f>
        <v>Juin</v>
      </c>
      <c r="AK215" s="91" t="str">
        <f>'CLINIQUE 3'!T215</f>
        <v>Juin</v>
      </c>
    </row>
    <row r="216" spans="1:37">
      <c r="A216" s="146">
        <v>209</v>
      </c>
      <c r="B216" s="113" t="s">
        <v>2649</v>
      </c>
      <c r="C216" s="113" t="s">
        <v>2622</v>
      </c>
      <c r="D216" s="163">
        <f>'REPRODUCTION 3'!G216</f>
        <v>18</v>
      </c>
      <c r="E216" s="163">
        <f>'RUMINANTS 3'!G216</f>
        <v>5.25</v>
      </c>
      <c r="F216" s="163">
        <f>'TOXICOLOGIE 2'!F216</f>
        <v>0</v>
      </c>
      <c r="G216" s="163">
        <f>'INFECTIEUX 3'!G216</f>
        <v>7.5</v>
      </c>
      <c r="H216" s="163">
        <f>'AVIARE 3'!G216</f>
        <v>23.25</v>
      </c>
      <c r="I216" s="163">
        <f>'EQUINE 3'!G216</f>
        <v>6</v>
      </c>
      <c r="J216" s="163">
        <f>'CHIRURGIE 3'!G216</f>
        <v>16.5</v>
      </c>
      <c r="K216" s="163">
        <f>'LEGISLATION 2'!F216</f>
        <v>16</v>
      </c>
      <c r="L216" s="163">
        <f>'HIDAOA 3'!G216</f>
        <v>17.25</v>
      </c>
      <c r="M216" s="163">
        <f>'CLINIQUE 3'!N216</f>
        <v>0</v>
      </c>
      <c r="N216" s="148">
        <f t="shared" si="47"/>
        <v>109.75</v>
      </c>
      <c r="O216" s="148">
        <f t="shared" si="48"/>
        <v>3.9196428571428572</v>
      </c>
      <c r="P216" s="146" t="str">
        <f t="shared" si="49"/>
        <v>ajournee</v>
      </c>
      <c r="Q216" s="146" t="str">
        <f t="shared" si="50"/>
        <v>juin</v>
      </c>
      <c r="R216" s="146">
        <f t="shared" si="51"/>
        <v>0</v>
      </c>
      <c r="S216" s="146">
        <f t="shared" si="52"/>
        <v>1</v>
      </c>
      <c r="T216" s="146">
        <f t="shared" si="53"/>
        <v>1</v>
      </c>
      <c r="U216" s="146">
        <f t="shared" si="54"/>
        <v>1</v>
      </c>
      <c r="V216" s="146">
        <f t="shared" si="55"/>
        <v>0</v>
      </c>
      <c r="W216" s="146">
        <f t="shared" si="56"/>
        <v>1</v>
      </c>
      <c r="X216" s="146">
        <f t="shared" si="57"/>
        <v>0</v>
      </c>
      <c r="Y216" s="146">
        <f t="shared" si="58"/>
        <v>0</v>
      </c>
      <c r="Z216" s="146">
        <f t="shared" si="59"/>
        <v>0</v>
      </c>
      <c r="AA216" s="17">
        <f t="shared" si="60"/>
        <v>1</v>
      </c>
      <c r="AB216" s="91" t="str">
        <f>'REPRODUCTION 3'!M216</f>
        <v>Juin</v>
      </c>
      <c r="AC216" s="91" t="str">
        <f>'RUMINANTS 3'!M216</f>
        <v>Juin</v>
      </c>
      <c r="AD216" s="91" t="str">
        <f>'TOXICOLOGIE 2'!L216</f>
        <v>Juin</v>
      </c>
      <c r="AE216" s="91" t="str">
        <f>'INFECTIEUX 3'!M216</f>
        <v>Juin</v>
      </c>
      <c r="AF216" s="91" t="str">
        <f>'AVIARE 3'!M216</f>
        <v>Juin</v>
      </c>
      <c r="AG216" s="91" t="str">
        <f>'EQUINE 3'!M216</f>
        <v>Juin</v>
      </c>
      <c r="AH216" s="91" t="str">
        <f>'CHIRURGIE 3'!M216</f>
        <v>Juin</v>
      </c>
      <c r="AI216" s="91" t="str">
        <f>'LEGISLATION 2'!L216</f>
        <v>Juin</v>
      </c>
      <c r="AJ216" s="91" t="str">
        <f>'HIDAOA 3'!M216</f>
        <v>Juin</v>
      </c>
      <c r="AK216" s="91" t="str">
        <f>'CLINIQUE 3'!T216</f>
        <v>Juin</v>
      </c>
    </row>
    <row r="217" spans="1:37">
      <c r="A217" s="146">
        <v>210</v>
      </c>
      <c r="B217" s="113" t="s">
        <v>2650</v>
      </c>
      <c r="C217" s="113" t="s">
        <v>2651</v>
      </c>
      <c r="D217" s="163">
        <f>'REPRODUCTION 3'!G217</f>
        <v>17.25</v>
      </c>
      <c r="E217" s="163">
        <f>'RUMINANTS 3'!G217</f>
        <v>9</v>
      </c>
      <c r="F217" s="163">
        <f>'TOXICOLOGIE 2'!F217</f>
        <v>0</v>
      </c>
      <c r="G217" s="163">
        <f>'INFECTIEUX 3'!G217</f>
        <v>7.5</v>
      </c>
      <c r="H217" s="163">
        <f>'AVIARE 3'!G217</f>
        <v>20.25</v>
      </c>
      <c r="I217" s="163">
        <f>'EQUINE 3'!G217</f>
        <v>15</v>
      </c>
      <c r="J217" s="163">
        <f>'CHIRURGIE 3'!G217</f>
        <v>16.5</v>
      </c>
      <c r="K217" s="163">
        <f>'LEGISLATION 2'!F217</f>
        <v>20</v>
      </c>
      <c r="L217" s="163">
        <f>'HIDAOA 3'!G217</f>
        <v>22.5</v>
      </c>
      <c r="M217" s="163">
        <f>'CLINIQUE 3'!N217</f>
        <v>0</v>
      </c>
      <c r="N217" s="148">
        <f t="shared" si="47"/>
        <v>128</v>
      </c>
      <c r="O217" s="148">
        <f t="shared" si="48"/>
        <v>4.5714285714285712</v>
      </c>
      <c r="P217" s="146" t="str">
        <f t="shared" si="49"/>
        <v>ajournee</v>
      </c>
      <c r="Q217" s="146" t="str">
        <f t="shared" si="50"/>
        <v>juin</v>
      </c>
      <c r="R217" s="146">
        <f t="shared" si="51"/>
        <v>0</v>
      </c>
      <c r="S217" s="146">
        <f t="shared" si="52"/>
        <v>1</v>
      </c>
      <c r="T217" s="146">
        <f t="shared" si="53"/>
        <v>1</v>
      </c>
      <c r="U217" s="146">
        <f t="shared" si="54"/>
        <v>1</v>
      </c>
      <c r="V217" s="146">
        <f t="shared" si="55"/>
        <v>0</v>
      </c>
      <c r="W217" s="146">
        <f t="shared" si="56"/>
        <v>0</v>
      </c>
      <c r="X217" s="146">
        <f t="shared" si="57"/>
        <v>0</v>
      </c>
      <c r="Y217" s="146">
        <f t="shared" si="58"/>
        <v>0</v>
      </c>
      <c r="Z217" s="146">
        <f t="shared" si="59"/>
        <v>0</v>
      </c>
      <c r="AA217" s="17">
        <f t="shared" si="60"/>
        <v>1</v>
      </c>
      <c r="AB217" s="91" t="str">
        <f>'REPRODUCTION 3'!M217</f>
        <v>Juin</v>
      </c>
      <c r="AC217" s="91" t="str">
        <f>'RUMINANTS 3'!M217</f>
        <v>Juin</v>
      </c>
      <c r="AD217" s="91" t="str">
        <f>'TOXICOLOGIE 2'!L217</f>
        <v>Juin</v>
      </c>
      <c r="AE217" s="91" t="str">
        <f>'INFECTIEUX 3'!M217</f>
        <v>Juin</v>
      </c>
      <c r="AF217" s="91" t="str">
        <f>'AVIARE 3'!M217</f>
        <v>Juin</v>
      </c>
      <c r="AG217" s="91" t="str">
        <f>'EQUINE 3'!M217</f>
        <v>Juin</v>
      </c>
      <c r="AH217" s="91" t="str">
        <f>'CHIRURGIE 3'!M217</f>
        <v>Juin</v>
      </c>
      <c r="AI217" s="91" t="str">
        <f>'LEGISLATION 2'!L217</f>
        <v>Juin</v>
      </c>
      <c r="AJ217" s="91" t="str">
        <f>'HIDAOA 3'!M217</f>
        <v>Juin</v>
      </c>
      <c r="AK217" s="91" t="str">
        <f>'CLINIQUE 3'!T217</f>
        <v>Juin</v>
      </c>
    </row>
    <row r="218" spans="1:37">
      <c r="A218" s="146">
        <v>211</v>
      </c>
      <c r="B218" s="113" t="s">
        <v>2650</v>
      </c>
      <c r="C218" s="113" t="s">
        <v>2652</v>
      </c>
      <c r="D218" s="163">
        <f>'REPRODUCTION 3'!G218</f>
        <v>15.75</v>
      </c>
      <c r="E218" s="163">
        <f>'RUMINANTS 3'!G218</f>
        <v>8.25</v>
      </c>
      <c r="F218" s="163">
        <f>'TOXICOLOGIE 2'!F218</f>
        <v>0</v>
      </c>
      <c r="G218" s="163">
        <f>'INFECTIEUX 3'!G218</f>
        <v>1.125</v>
      </c>
      <c r="H218" s="163">
        <f>'AVIARE 3'!G218</f>
        <v>17.25</v>
      </c>
      <c r="I218" s="163">
        <f>'EQUINE 3'!G218</f>
        <v>3.75</v>
      </c>
      <c r="J218" s="163">
        <f>'CHIRURGIE 3'!G218</f>
        <v>12</v>
      </c>
      <c r="K218" s="163">
        <f>'LEGISLATION 2'!F218</f>
        <v>20</v>
      </c>
      <c r="L218" s="163">
        <f>'HIDAOA 3'!G218</f>
        <v>7.5</v>
      </c>
      <c r="M218" s="163">
        <f>'CLINIQUE 3'!N218</f>
        <v>0</v>
      </c>
      <c r="N218" s="148">
        <f t="shared" si="47"/>
        <v>85.625</v>
      </c>
      <c r="O218" s="148">
        <f t="shared" si="48"/>
        <v>3.0580357142857144</v>
      </c>
      <c r="P218" s="146" t="str">
        <f t="shared" si="49"/>
        <v>ajournee</v>
      </c>
      <c r="Q218" s="146" t="str">
        <f t="shared" si="50"/>
        <v>juin</v>
      </c>
      <c r="R218" s="146">
        <f t="shared" si="51"/>
        <v>0</v>
      </c>
      <c r="S218" s="146">
        <f t="shared" si="52"/>
        <v>1</v>
      </c>
      <c r="T218" s="146">
        <f t="shared" si="53"/>
        <v>1</v>
      </c>
      <c r="U218" s="146">
        <f t="shared" si="54"/>
        <v>1</v>
      </c>
      <c r="V218" s="146">
        <f t="shared" si="55"/>
        <v>0</v>
      </c>
      <c r="W218" s="146">
        <f t="shared" si="56"/>
        <v>1</v>
      </c>
      <c r="X218" s="146">
        <f t="shared" si="57"/>
        <v>1</v>
      </c>
      <c r="Y218" s="146">
        <f t="shared" si="58"/>
        <v>0</v>
      </c>
      <c r="Z218" s="146">
        <f t="shared" si="59"/>
        <v>1</v>
      </c>
      <c r="AA218" s="17">
        <f t="shared" si="60"/>
        <v>1</v>
      </c>
      <c r="AB218" s="91" t="str">
        <f>'REPRODUCTION 3'!M218</f>
        <v>Juin</v>
      </c>
      <c r="AC218" s="91" t="str">
        <f>'RUMINANTS 3'!M218</f>
        <v>Juin</v>
      </c>
      <c r="AD218" s="91" t="str">
        <f>'TOXICOLOGIE 2'!L218</f>
        <v>Juin</v>
      </c>
      <c r="AE218" s="91" t="str">
        <f>'INFECTIEUX 3'!M218</f>
        <v>Juin</v>
      </c>
      <c r="AF218" s="91" t="str">
        <f>'AVIARE 3'!M218</f>
        <v>Juin</v>
      </c>
      <c r="AG218" s="91" t="str">
        <f>'EQUINE 3'!M218</f>
        <v>Juin</v>
      </c>
      <c r="AH218" s="91" t="str">
        <f>'CHIRURGIE 3'!M218</f>
        <v>Juin</v>
      </c>
      <c r="AI218" s="91" t="str">
        <f>'LEGISLATION 2'!L218</f>
        <v>Juin</v>
      </c>
      <c r="AJ218" s="91" t="str">
        <f>'HIDAOA 3'!M218</f>
        <v>Juin</v>
      </c>
      <c r="AK218" s="91" t="str">
        <f>'CLINIQUE 3'!T218</f>
        <v>Juin</v>
      </c>
    </row>
    <row r="219" spans="1:37" s="139" customFormat="1">
      <c r="A219" s="146">
        <v>212</v>
      </c>
      <c r="B219" s="113" t="s">
        <v>250</v>
      </c>
      <c r="C219" s="113" t="s">
        <v>2653</v>
      </c>
      <c r="D219" s="163">
        <f>'REPRODUCTION 3'!G219</f>
        <v>9</v>
      </c>
      <c r="E219" s="163">
        <f>'RUMINANTS 3'!G219</f>
        <v>6.75</v>
      </c>
      <c r="F219" s="163">
        <f>'TOXICOLOGIE 2'!F219</f>
        <v>0</v>
      </c>
      <c r="G219" s="163">
        <f>'INFECTIEUX 3'!G219</f>
        <v>18.75</v>
      </c>
      <c r="H219" s="163">
        <f>'AVIARE 3'!G219</f>
        <v>15.75</v>
      </c>
      <c r="I219" s="163">
        <f>'EQUINE 3'!G219</f>
        <v>13.5</v>
      </c>
      <c r="J219" s="163">
        <f>'CHIRURGIE 3'!G219</f>
        <v>6</v>
      </c>
      <c r="K219" s="163">
        <f>'LEGISLATION 2'!F219</f>
        <v>10</v>
      </c>
      <c r="L219" s="163">
        <f>'HIDAOA 3'!G219</f>
        <v>8.25</v>
      </c>
      <c r="M219" s="163">
        <f>'CLINIQUE 3'!N219</f>
        <v>0</v>
      </c>
      <c r="N219" s="148">
        <f t="shared" si="47"/>
        <v>88</v>
      </c>
      <c r="O219" s="148">
        <f t="shared" si="48"/>
        <v>3.1428571428571428</v>
      </c>
      <c r="P219" s="146" t="str">
        <f t="shared" si="49"/>
        <v>ajournee</v>
      </c>
      <c r="Q219" s="146" t="str">
        <f t="shared" si="50"/>
        <v>juin</v>
      </c>
      <c r="R219" s="146">
        <f t="shared" si="51"/>
        <v>1</v>
      </c>
      <c r="S219" s="146">
        <f t="shared" si="52"/>
        <v>1</v>
      </c>
      <c r="T219" s="146">
        <f t="shared" si="53"/>
        <v>1</v>
      </c>
      <c r="U219" s="146">
        <f t="shared" si="54"/>
        <v>0</v>
      </c>
      <c r="V219" s="146">
        <f t="shared" si="55"/>
        <v>0</v>
      </c>
      <c r="W219" s="146">
        <f t="shared" si="56"/>
        <v>1</v>
      </c>
      <c r="X219" s="146">
        <f t="shared" si="57"/>
        <v>1</v>
      </c>
      <c r="Y219" s="146">
        <f t="shared" si="58"/>
        <v>0</v>
      </c>
      <c r="Z219" s="146">
        <f t="shared" si="59"/>
        <v>1</v>
      </c>
      <c r="AA219" s="17">
        <f t="shared" si="60"/>
        <v>1</v>
      </c>
      <c r="AB219" s="91" t="str">
        <f>'REPRODUCTION 3'!M219</f>
        <v>Juin</v>
      </c>
      <c r="AC219" s="91" t="str">
        <f>'RUMINANTS 3'!M219</f>
        <v>Juin</v>
      </c>
      <c r="AD219" s="91" t="str">
        <f>'TOXICOLOGIE 2'!L219</f>
        <v>Juin</v>
      </c>
      <c r="AE219" s="91" t="str">
        <f>'INFECTIEUX 3'!M219</f>
        <v>Juin</v>
      </c>
      <c r="AF219" s="91" t="str">
        <f>'AVIARE 3'!M219</f>
        <v>Juin</v>
      </c>
      <c r="AG219" s="91" t="str">
        <f>'EQUINE 3'!M219</f>
        <v>Juin</v>
      </c>
      <c r="AH219" s="91" t="str">
        <f>'CHIRURGIE 3'!M219</f>
        <v>Juin</v>
      </c>
      <c r="AI219" s="91" t="str">
        <f>'LEGISLATION 2'!L219</f>
        <v>Juin</v>
      </c>
      <c r="AJ219" s="91" t="str">
        <f>'HIDAOA 3'!M219</f>
        <v>Juin</v>
      </c>
      <c r="AK219" s="91" t="str">
        <f>'CLINIQUE 3'!T219</f>
        <v>Juin</v>
      </c>
    </row>
    <row r="220" spans="1:37">
      <c r="A220" s="146">
        <v>213</v>
      </c>
      <c r="B220" s="113" t="s">
        <v>2654</v>
      </c>
      <c r="C220" s="113" t="s">
        <v>2628</v>
      </c>
      <c r="D220" s="163">
        <f>'REPRODUCTION 3'!G220</f>
        <v>18</v>
      </c>
      <c r="E220" s="163">
        <f>'RUMINANTS 3'!G220</f>
        <v>5.25</v>
      </c>
      <c r="F220" s="163">
        <f>'TOXICOLOGIE 2'!F220</f>
        <v>0</v>
      </c>
      <c r="G220" s="163">
        <f>'INFECTIEUX 3'!G220</f>
        <v>7.5</v>
      </c>
      <c r="H220" s="163">
        <f>'AVIARE 3'!G220</f>
        <v>16.5</v>
      </c>
      <c r="I220" s="163">
        <f>'EQUINE 3'!G220</f>
        <v>9</v>
      </c>
      <c r="J220" s="163">
        <f>'CHIRURGIE 3'!G220</f>
        <v>15</v>
      </c>
      <c r="K220" s="163">
        <f>'LEGISLATION 2'!F220</f>
        <v>28</v>
      </c>
      <c r="L220" s="163">
        <f>'HIDAOA 3'!G220</f>
        <v>15</v>
      </c>
      <c r="M220" s="163">
        <f>'CLINIQUE 3'!N220</f>
        <v>0</v>
      </c>
      <c r="N220" s="148">
        <f t="shared" si="47"/>
        <v>114.25</v>
      </c>
      <c r="O220" s="148">
        <f t="shared" si="48"/>
        <v>4.0803571428571432</v>
      </c>
      <c r="P220" s="146" t="str">
        <f t="shared" si="49"/>
        <v>ajournee</v>
      </c>
      <c r="Q220" s="146" t="str">
        <f t="shared" si="50"/>
        <v>juin</v>
      </c>
      <c r="R220" s="146">
        <f t="shared" si="51"/>
        <v>0</v>
      </c>
      <c r="S220" s="146">
        <f t="shared" si="52"/>
        <v>1</v>
      </c>
      <c r="T220" s="146">
        <f t="shared" si="53"/>
        <v>1</v>
      </c>
      <c r="U220" s="146">
        <f t="shared" si="54"/>
        <v>1</v>
      </c>
      <c r="V220" s="146">
        <f t="shared" si="55"/>
        <v>0</v>
      </c>
      <c r="W220" s="146">
        <f t="shared" si="56"/>
        <v>1</v>
      </c>
      <c r="X220" s="146">
        <f t="shared" si="57"/>
        <v>0</v>
      </c>
      <c r="Y220" s="146">
        <f t="shared" si="58"/>
        <v>0</v>
      </c>
      <c r="Z220" s="146">
        <f t="shared" si="59"/>
        <v>0</v>
      </c>
      <c r="AA220" s="17">
        <f t="shared" si="60"/>
        <v>1</v>
      </c>
      <c r="AB220" s="91" t="str">
        <f>'REPRODUCTION 3'!M220</f>
        <v>Juin</v>
      </c>
      <c r="AC220" s="91" t="str">
        <f>'RUMINANTS 3'!M220</f>
        <v>Juin</v>
      </c>
      <c r="AD220" s="91" t="str">
        <f>'TOXICOLOGIE 2'!L220</f>
        <v>Juin</v>
      </c>
      <c r="AE220" s="91" t="str">
        <f>'INFECTIEUX 3'!M220</f>
        <v>Juin</v>
      </c>
      <c r="AF220" s="91" t="str">
        <f>'AVIARE 3'!M220</f>
        <v>Juin</v>
      </c>
      <c r="AG220" s="91" t="str">
        <f>'EQUINE 3'!M220</f>
        <v>Juin</v>
      </c>
      <c r="AH220" s="91" t="str">
        <f>'CHIRURGIE 3'!M220</f>
        <v>Juin</v>
      </c>
      <c r="AI220" s="91" t="str">
        <f>'LEGISLATION 2'!L220</f>
        <v>Juin</v>
      </c>
      <c r="AJ220" s="91" t="str">
        <f>'HIDAOA 3'!M220</f>
        <v>Juin</v>
      </c>
      <c r="AK220" s="91" t="str">
        <f>'CLINIQUE 3'!T220</f>
        <v>Juin</v>
      </c>
    </row>
    <row r="221" spans="1:37">
      <c r="A221" s="146">
        <v>214</v>
      </c>
      <c r="B221" s="113" t="s">
        <v>1419</v>
      </c>
      <c r="C221" s="113" t="s">
        <v>2453</v>
      </c>
      <c r="D221" s="163">
        <f>'REPRODUCTION 3'!G221</f>
        <v>24</v>
      </c>
      <c r="E221" s="163">
        <f>'RUMINANTS 3'!G221</f>
        <v>9</v>
      </c>
      <c r="F221" s="163">
        <f>'TOXICOLOGIE 2'!F221</f>
        <v>0</v>
      </c>
      <c r="G221" s="163">
        <f>'INFECTIEUX 3'!G221</f>
        <v>18</v>
      </c>
      <c r="H221" s="163">
        <f>'AVIARE 3'!G221</f>
        <v>24</v>
      </c>
      <c r="I221" s="163">
        <f>'EQUINE 3'!G221</f>
        <v>21.75</v>
      </c>
      <c r="J221" s="163">
        <f>'CHIRURGIE 3'!G221</f>
        <v>24</v>
      </c>
      <c r="K221" s="163">
        <f>'LEGISLATION 2'!F221</f>
        <v>30</v>
      </c>
      <c r="L221" s="163">
        <f>'HIDAOA 3'!G221</f>
        <v>21</v>
      </c>
      <c r="M221" s="163">
        <f>'CLINIQUE 3'!N221</f>
        <v>0</v>
      </c>
      <c r="N221" s="148">
        <f t="shared" si="47"/>
        <v>171.75</v>
      </c>
      <c r="O221" s="148">
        <f t="shared" si="48"/>
        <v>6.1339285714285712</v>
      </c>
      <c r="P221" s="146" t="str">
        <f t="shared" si="49"/>
        <v>ajournee</v>
      </c>
      <c r="Q221" s="146" t="str">
        <f t="shared" si="50"/>
        <v>juin</v>
      </c>
      <c r="R221" s="146">
        <f t="shared" si="51"/>
        <v>0</v>
      </c>
      <c r="S221" s="146">
        <f t="shared" si="52"/>
        <v>1</v>
      </c>
      <c r="T221" s="146">
        <f t="shared" si="53"/>
        <v>1</v>
      </c>
      <c r="U221" s="146">
        <f t="shared" si="54"/>
        <v>0</v>
      </c>
      <c r="V221" s="146">
        <f t="shared" si="55"/>
        <v>0</v>
      </c>
      <c r="W221" s="146">
        <f t="shared" si="56"/>
        <v>0</v>
      </c>
      <c r="X221" s="146">
        <f t="shared" si="57"/>
        <v>0</v>
      </c>
      <c r="Y221" s="146">
        <f t="shared" si="58"/>
        <v>0</v>
      </c>
      <c r="Z221" s="146">
        <f t="shared" si="59"/>
        <v>0</v>
      </c>
      <c r="AA221" s="17">
        <f t="shared" si="60"/>
        <v>1</v>
      </c>
      <c r="AB221" s="91" t="str">
        <f>'REPRODUCTION 3'!M221</f>
        <v>Juin</v>
      </c>
      <c r="AC221" s="91" t="str">
        <f>'RUMINANTS 3'!M221</f>
        <v>Juin</v>
      </c>
      <c r="AD221" s="91" t="str">
        <f>'TOXICOLOGIE 2'!L221</f>
        <v>Juin</v>
      </c>
      <c r="AE221" s="91" t="str">
        <f>'INFECTIEUX 3'!M221</f>
        <v>Juin</v>
      </c>
      <c r="AF221" s="91" t="str">
        <f>'AVIARE 3'!M221</f>
        <v>Juin</v>
      </c>
      <c r="AG221" s="91" t="str">
        <f>'EQUINE 3'!M221</f>
        <v>Juin</v>
      </c>
      <c r="AH221" s="91" t="str">
        <f>'CHIRURGIE 3'!M221</f>
        <v>Juin</v>
      </c>
      <c r="AI221" s="91" t="str">
        <f>'LEGISLATION 2'!L221</f>
        <v>Juin</v>
      </c>
      <c r="AJ221" s="91" t="str">
        <f>'HIDAOA 3'!M221</f>
        <v>Juin</v>
      </c>
      <c r="AK221" s="91" t="str">
        <f>'CLINIQUE 3'!T221</f>
        <v>Juin</v>
      </c>
    </row>
    <row r="222" spans="1:37">
      <c r="A222" s="146">
        <v>215</v>
      </c>
      <c r="B222" s="113" t="s">
        <v>2655</v>
      </c>
      <c r="C222" s="113" t="s">
        <v>2656</v>
      </c>
      <c r="D222" s="163">
        <f>'REPRODUCTION 3'!G222</f>
        <v>12</v>
      </c>
      <c r="E222" s="163">
        <f>'RUMINANTS 3'!G222</f>
        <v>14.25</v>
      </c>
      <c r="F222" s="163">
        <f>'TOXICOLOGIE 2'!F222</f>
        <v>0</v>
      </c>
      <c r="G222" s="163">
        <f>'INFECTIEUX 3'!G222</f>
        <v>8.25</v>
      </c>
      <c r="H222" s="163">
        <f>'AVIARE 3'!G222</f>
        <v>24</v>
      </c>
      <c r="I222" s="163">
        <f>'EQUINE 3'!G222</f>
        <v>20.25</v>
      </c>
      <c r="J222" s="163">
        <f>'CHIRURGIE 3'!G222</f>
        <v>21</v>
      </c>
      <c r="K222" s="163">
        <f>'LEGISLATION 2'!F222</f>
        <v>28</v>
      </c>
      <c r="L222" s="163">
        <f>'HIDAOA 3'!G222</f>
        <v>18</v>
      </c>
      <c r="M222" s="163">
        <f>'CLINIQUE 3'!N222</f>
        <v>0</v>
      </c>
      <c r="N222" s="148">
        <f t="shared" si="47"/>
        <v>145.75</v>
      </c>
      <c r="O222" s="148">
        <f t="shared" si="48"/>
        <v>5.2053571428571432</v>
      </c>
      <c r="P222" s="146" t="str">
        <f t="shared" si="49"/>
        <v>ajournee</v>
      </c>
      <c r="Q222" s="146" t="str">
        <f t="shared" si="50"/>
        <v>juin</v>
      </c>
      <c r="R222" s="146">
        <f t="shared" si="51"/>
        <v>1</v>
      </c>
      <c r="S222" s="146">
        <f t="shared" si="52"/>
        <v>1</v>
      </c>
      <c r="T222" s="146">
        <f t="shared" si="53"/>
        <v>1</v>
      </c>
      <c r="U222" s="146">
        <f t="shared" si="54"/>
        <v>1</v>
      </c>
      <c r="V222" s="146">
        <f t="shared" si="55"/>
        <v>0</v>
      </c>
      <c r="W222" s="146">
        <f t="shared" si="56"/>
        <v>0</v>
      </c>
      <c r="X222" s="146">
        <f t="shared" si="57"/>
        <v>0</v>
      </c>
      <c r="Y222" s="146">
        <f t="shared" si="58"/>
        <v>0</v>
      </c>
      <c r="Z222" s="146">
        <f t="shared" si="59"/>
        <v>0</v>
      </c>
      <c r="AA222" s="17">
        <f t="shared" si="60"/>
        <v>1</v>
      </c>
      <c r="AB222" s="91" t="str">
        <f>'REPRODUCTION 3'!M222</f>
        <v>Juin</v>
      </c>
      <c r="AC222" s="91" t="str">
        <f>'RUMINANTS 3'!M222</f>
        <v>Juin</v>
      </c>
      <c r="AD222" s="91" t="str">
        <f>'TOXICOLOGIE 2'!L222</f>
        <v>Juin</v>
      </c>
      <c r="AE222" s="91" t="str">
        <f>'INFECTIEUX 3'!M222</f>
        <v>Juin</v>
      </c>
      <c r="AF222" s="91" t="str">
        <f>'AVIARE 3'!M222</f>
        <v>Juin</v>
      </c>
      <c r="AG222" s="91" t="str">
        <f>'EQUINE 3'!M222</f>
        <v>Juin</v>
      </c>
      <c r="AH222" s="91" t="str">
        <f>'CHIRURGIE 3'!M222</f>
        <v>Juin</v>
      </c>
      <c r="AI222" s="91" t="str">
        <f>'LEGISLATION 2'!L222</f>
        <v>Juin</v>
      </c>
      <c r="AJ222" s="91" t="str">
        <f>'HIDAOA 3'!M222</f>
        <v>Juin</v>
      </c>
      <c r="AK222" s="91" t="str">
        <f>'CLINIQUE 3'!T222</f>
        <v>Juin</v>
      </c>
    </row>
    <row r="223" spans="1:37">
      <c r="A223" s="146">
        <v>216</v>
      </c>
      <c r="B223" s="113" t="s">
        <v>2657</v>
      </c>
      <c r="C223" s="113" t="s">
        <v>2658</v>
      </c>
      <c r="D223" s="163">
        <f>'REPRODUCTION 3'!G223</f>
        <v>11.25</v>
      </c>
      <c r="E223" s="163">
        <f>'RUMINANTS 3'!G223</f>
        <v>9.75</v>
      </c>
      <c r="F223" s="163">
        <f>'TOXICOLOGIE 2'!F223</f>
        <v>0</v>
      </c>
      <c r="G223" s="163">
        <f>'INFECTIEUX 3'!G223</f>
        <v>6</v>
      </c>
      <c r="H223" s="163">
        <f>'AVIARE 3'!G223</f>
        <v>13.5</v>
      </c>
      <c r="I223" s="163">
        <f>'EQUINE 3'!G223</f>
        <v>19.125</v>
      </c>
      <c r="J223" s="163">
        <f>'CHIRURGIE 3'!G223</f>
        <v>22.5</v>
      </c>
      <c r="K223" s="163">
        <f>'LEGISLATION 2'!F223</f>
        <v>28</v>
      </c>
      <c r="L223" s="163">
        <f>'HIDAOA 3'!G223</f>
        <v>28.5</v>
      </c>
      <c r="M223" s="163">
        <f>'CLINIQUE 3'!N223</f>
        <v>0</v>
      </c>
      <c r="N223" s="148">
        <f t="shared" si="47"/>
        <v>138.625</v>
      </c>
      <c r="O223" s="148">
        <f t="shared" si="48"/>
        <v>4.9508928571428568</v>
      </c>
      <c r="P223" s="146" t="str">
        <f t="shared" si="49"/>
        <v>ajournee</v>
      </c>
      <c r="Q223" s="146" t="str">
        <f t="shared" si="50"/>
        <v>juin</v>
      </c>
      <c r="R223" s="146">
        <f t="shared" si="51"/>
        <v>1</v>
      </c>
      <c r="S223" s="146">
        <f t="shared" si="52"/>
        <v>1</v>
      </c>
      <c r="T223" s="146">
        <f t="shared" si="53"/>
        <v>1</v>
      </c>
      <c r="U223" s="146">
        <f t="shared" si="54"/>
        <v>1</v>
      </c>
      <c r="V223" s="146">
        <f t="shared" si="55"/>
        <v>1</v>
      </c>
      <c r="W223" s="146">
        <f t="shared" si="56"/>
        <v>0</v>
      </c>
      <c r="X223" s="146">
        <f t="shared" si="57"/>
        <v>0</v>
      </c>
      <c r="Y223" s="146">
        <f t="shared" si="58"/>
        <v>0</v>
      </c>
      <c r="Z223" s="146">
        <f t="shared" si="59"/>
        <v>0</v>
      </c>
      <c r="AA223" s="17">
        <f t="shared" si="60"/>
        <v>1</v>
      </c>
      <c r="AB223" s="91" t="str">
        <f>'REPRODUCTION 3'!M223</f>
        <v>Juin</v>
      </c>
      <c r="AC223" s="91" t="str">
        <f>'RUMINANTS 3'!M223</f>
        <v>Juin</v>
      </c>
      <c r="AD223" s="91" t="str">
        <f>'TOXICOLOGIE 2'!L223</f>
        <v>Juin</v>
      </c>
      <c r="AE223" s="91" t="str">
        <f>'INFECTIEUX 3'!M223</f>
        <v>Juin</v>
      </c>
      <c r="AF223" s="91" t="str">
        <f>'AVIARE 3'!M223</f>
        <v>Juin</v>
      </c>
      <c r="AG223" s="91" t="str">
        <f>'EQUINE 3'!M223</f>
        <v>Juin</v>
      </c>
      <c r="AH223" s="91" t="str">
        <f>'CHIRURGIE 3'!M223</f>
        <v>Juin</v>
      </c>
      <c r="AI223" s="91" t="str">
        <f>'LEGISLATION 2'!L223</f>
        <v>Juin</v>
      </c>
      <c r="AJ223" s="91" t="str">
        <f>'HIDAOA 3'!M223</f>
        <v>Juin</v>
      </c>
      <c r="AK223" s="91" t="str">
        <f>'CLINIQUE 3'!T223</f>
        <v>Juin</v>
      </c>
    </row>
    <row r="224" spans="1:37">
      <c r="A224" s="146">
        <v>217</v>
      </c>
      <c r="B224" s="113" t="s">
        <v>2659</v>
      </c>
      <c r="C224" s="113" t="s">
        <v>2596</v>
      </c>
      <c r="D224" s="163">
        <f>'REPRODUCTION 3'!G224</f>
        <v>21.75</v>
      </c>
      <c r="E224" s="163">
        <f>'RUMINANTS 3'!G224</f>
        <v>5.25</v>
      </c>
      <c r="F224" s="163">
        <f>'TOXICOLOGIE 2'!F224</f>
        <v>0</v>
      </c>
      <c r="G224" s="163">
        <f>'INFECTIEUX 3'!G224</f>
        <v>3.75</v>
      </c>
      <c r="H224" s="163">
        <f>'AVIARE 3'!G224</f>
        <v>18.75</v>
      </c>
      <c r="I224" s="163">
        <f>'EQUINE 3'!G224</f>
        <v>15</v>
      </c>
      <c r="J224" s="163">
        <f>'CHIRURGIE 3'!G224</f>
        <v>16.5</v>
      </c>
      <c r="K224" s="163">
        <f>'LEGISLATION 2'!F224</f>
        <v>18</v>
      </c>
      <c r="L224" s="163">
        <f>'HIDAOA 3'!G224</f>
        <v>21.75</v>
      </c>
      <c r="M224" s="163">
        <f>'CLINIQUE 3'!N224</f>
        <v>0</v>
      </c>
      <c r="N224" s="148">
        <f t="shared" si="47"/>
        <v>120.75</v>
      </c>
      <c r="O224" s="148">
        <f t="shared" si="48"/>
        <v>4.3125</v>
      </c>
      <c r="P224" s="146" t="str">
        <f t="shared" si="49"/>
        <v>ajournee</v>
      </c>
      <c r="Q224" s="146" t="str">
        <f t="shared" si="50"/>
        <v>juin</v>
      </c>
      <c r="R224" s="146">
        <f t="shared" si="51"/>
        <v>0</v>
      </c>
      <c r="S224" s="146">
        <f t="shared" si="52"/>
        <v>1</v>
      </c>
      <c r="T224" s="146">
        <f t="shared" si="53"/>
        <v>1</v>
      </c>
      <c r="U224" s="146">
        <f t="shared" si="54"/>
        <v>1</v>
      </c>
      <c r="V224" s="146">
        <f t="shared" si="55"/>
        <v>0</v>
      </c>
      <c r="W224" s="146">
        <f t="shared" si="56"/>
        <v>0</v>
      </c>
      <c r="X224" s="146">
        <f t="shared" si="57"/>
        <v>0</v>
      </c>
      <c r="Y224" s="146">
        <f t="shared" si="58"/>
        <v>0</v>
      </c>
      <c r="Z224" s="146">
        <f t="shared" si="59"/>
        <v>0</v>
      </c>
      <c r="AA224" s="17">
        <f t="shared" si="60"/>
        <v>1</v>
      </c>
      <c r="AB224" s="91" t="str">
        <f>'REPRODUCTION 3'!M224</f>
        <v>Juin</v>
      </c>
      <c r="AC224" s="91" t="str">
        <f>'RUMINANTS 3'!M224</f>
        <v>Juin</v>
      </c>
      <c r="AD224" s="91" t="str">
        <f>'TOXICOLOGIE 2'!L224</f>
        <v>Juin</v>
      </c>
      <c r="AE224" s="91" t="str">
        <f>'INFECTIEUX 3'!M224</f>
        <v>Juin</v>
      </c>
      <c r="AF224" s="91" t="str">
        <f>'AVIARE 3'!M224</f>
        <v>Juin</v>
      </c>
      <c r="AG224" s="91" t="str">
        <f>'EQUINE 3'!M224</f>
        <v>Juin</v>
      </c>
      <c r="AH224" s="91" t="str">
        <f>'CHIRURGIE 3'!M224</f>
        <v>Juin</v>
      </c>
      <c r="AI224" s="91" t="str">
        <f>'LEGISLATION 2'!L224</f>
        <v>Juin</v>
      </c>
      <c r="AJ224" s="91" t="str">
        <f>'HIDAOA 3'!M224</f>
        <v>Juin</v>
      </c>
      <c r="AK224" s="91" t="str">
        <f>'CLINIQUE 3'!T224</f>
        <v>Juin</v>
      </c>
    </row>
    <row r="225" spans="1:37">
      <c r="A225" s="146">
        <v>218</v>
      </c>
      <c r="B225" s="113" t="s">
        <v>1435</v>
      </c>
      <c r="C225" s="113" t="s">
        <v>2660</v>
      </c>
      <c r="D225" s="163">
        <f>'REPRODUCTION 3'!G225</f>
        <v>6</v>
      </c>
      <c r="E225" s="163">
        <f>'RUMINANTS 3'!G225</f>
        <v>12.75</v>
      </c>
      <c r="F225" s="163">
        <f>'TOXICOLOGIE 2'!F225</f>
        <v>0</v>
      </c>
      <c r="G225" s="163">
        <f>'INFECTIEUX 3'!G225</f>
        <v>3</v>
      </c>
      <c r="H225" s="163">
        <f>'AVIARE 3'!G225</f>
        <v>17.25</v>
      </c>
      <c r="I225" s="163">
        <f>'EQUINE 3'!G225</f>
        <v>6.75</v>
      </c>
      <c r="J225" s="163">
        <f>'CHIRURGIE 3'!G225</f>
        <v>10.5</v>
      </c>
      <c r="K225" s="163">
        <f>'LEGISLATION 2'!F225</f>
        <v>24</v>
      </c>
      <c r="L225" s="163">
        <f>'HIDAOA 3'!G225</f>
        <v>8.25</v>
      </c>
      <c r="M225" s="163">
        <f>'CLINIQUE 3'!N225</f>
        <v>0</v>
      </c>
      <c r="N225" s="148">
        <f t="shared" si="47"/>
        <v>88.5</v>
      </c>
      <c r="O225" s="148">
        <f t="shared" si="48"/>
        <v>3.1607142857142856</v>
      </c>
      <c r="P225" s="146" t="str">
        <f t="shared" si="49"/>
        <v>ajournee</v>
      </c>
      <c r="Q225" s="146" t="str">
        <f t="shared" si="50"/>
        <v>juin</v>
      </c>
      <c r="R225" s="146">
        <f t="shared" si="51"/>
        <v>1</v>
      </c>
      <c r="S225" s="146">
        <f t="shared" si="52"/>
        <v>1</v>
      </c>
      <c r="T225" s="146">
        <f t="shared" si="53"/>
        <v>1</v>
      </c>
      <c r="U225" s="146">
        <f t="shared" si="54"/>
        <v>1</v>
      </c>
      <c r="V225" s="146">
        <f t="shared" si="55"/>
        <v>0</v>
      </c>
      <c r="W225" s="146">
        <f t="shared" si="56"/>
        <v>1</v>
      </c>
      <c r="X225" s="146">
        <f t="shared" si="57"/>
        <v>1</v>
      </c>
      <c r="Y225" s="146">
        <f t="shared" si="58"/>
        <v>0</v>
      </c>
      <c r="Z225" s="146">
        <f t="shared" si="59"/>
        <v>1</v>
      </c>
      <c r="AA225" s="17">
        <f t="shared" si="60"/>
        <v>1</v>
      </c>
      <c r="AB225" s="91" t="str">
        <f>'REPRODUCTION 3'!M225</f>
        <v>Juin</v>
      </c>
      <c r="AC225" s="91" t="str">
        <f>'RUMINANTS 3'!M225</f>
        <v>Juin</v>
      </c>
      <c r="AD225" s="91" t="str">
        <f>'TOXICOLOGIE 2'!L225</f>
        <v>Juin</v>
      </c>
      <c r="AE225" s="91" t="str">
        <f>'INFECTIEUX 3'!M225</f>
        <v>Juin</v>
      </c>
      <c r="AF225" s="91" t="str">
        <f>'AVIARE 3'!M225</f>
        <v>Juin</v>
      </c>
      <c r="AG225" s="91" t="str">
        <f>'EQUINE 3'!M225</f>
        <v>Juin</v>
      </c>
      <c r="AH225" s="91" t="str">
        <f>'CHIRURGIE 3'!M225</f>
        <v>Juin</v>
      </c>
      <c r="AI225" s="91" t="str">
        <f>'LEGISLATION 2'!L225</f>
        <v>Juin</v>
      </c>
      <c r="AJ225" s="91" t="str">
        <f>'HIDAOA 3'!M225</f>
        <v>Juin</v>
      </c>
      <c r="AK225" s="91" t="str">
        <f>'CLINIQUE 3'!T225</f>
        <v>Juin</v>
      </c>
    </row>
    <row r="226" spans="1:37">
      <c r="A226" s="146">
        <v>219</v>
      </c>
      <c r="B226" s="113" t="s">
        <v>2661</v>
      </c>
      <c r="C226" s="113" t="s">
        <v>2662</v>
      </c>
      <c r="D226" s="163">
        <f>'REPRODUCTION 3'!G226</f>
        <v>25.5</v>
      </c>
      <c r="E226" s="163">
        <f>'RUMINANTS 3'!G226</f>
        <v>10.5</v>
      </c>
      <c r="F226" s="163">
        <f>'TOXICOLOGIE 2'!F226</f>
        <v>0</v>
      </c>
      <c r="G226" s="163">
        <f>'INFECTIEUX 3'!G226</f>
        <v>3.75</v>
      </c>
      <c r="H226" s="163">
        <f>'AVIARE 3'!G226</f>
        <v>16.5</v>
      </c>
      <c r="I226" s="163">
        <f>'EQUINE 3'!G226</f>
        <v>5.25</v>
      </c>
      <c r="J226" s="163">
        <f>'CHIRURGIE 3'!G226</f>
        <v>16.5</v>
      </c>
      <c r="K226" s="163">
        <f>'LEGISLATION 2'!F226</f>
        <v>10</v>
      </c>
      <c r="L226" s="163">
        <f>'HIDAOA 3'!G226</f>
        <v>15</v>
      </c>
      <c r="M226" s="163">
        <f>'CLINIQUE 3'!N226</f>
        <v>0</v>
      </c>
      <c r="N226" s="148">
        <f t="shared" si="47"/>
        <v>103</v>
      </c>
      <c r="O226" s="148">
        <f t="shared" si="48"/>
        <v>3.6785714285714284</v>
      </c>
      <c r="P226" s="146" t="str">
        <f t="shared" si="49"/>
        <v>ajournee</v>
      </c>
      <c r="Q226" s="146" t="str">
        <f t="shared" si="50"/>
        <v>juin</v>
      </c>
      <c r="R226" s="146">
        <f t="shared" si="51"/>
        <v>0</v>
      </c>
      <c r="S226" s="146">
        <f t="shared" si="52"/>
        <v>1</v>
      </c>
      <c r="T226" s="146">
        <f t="shared" si="53"/>
        <v>1</v>
      </c>
      <c r="U226" s="146">
        <f t="shared" si="54"/>
        <v>1</v>
      </c>
      <c r="V226" s="146">
        <f t="shared" si="55"/>
        <v>0</v>
      </c>
      <c r="W226" s="146">
        <f t="shared" si="56"/>
        <v>1</v>
      </c>
      <c r="X226" s="146">
        <f t="shared" si="57"/>
        <v>0</v>
      </c>
      <c r="Y226" s="146">
        <f t="shared" si="58"/>
        <v>0</v>
      </c>
      <c r="Z226" s="146">
        <f t="shared" si="59"/>
        <v>0</v>
      </c>
      <c r="AA226" s="17">
        <f t="shared" si="60"/>
        <v>1</v>
      </c>
      <c r="AB226" s="91" t="str">
        <f>'REPRODUCTION 3'!M226</f>
        <v>Juin</v>
      </c>
      <c r="AC226" s="91" t="str">
        <f>'RUMINANTS 3'!M226</f>
        <v>Juin</v>
      </c>
      <c r="AD226" s="91" t="str">
        <f>'TOXICOLOGIE 2'!L226</f>
        <v>Juin</v>
      </c>
      <c r="AE226" s="91" t="str">
        <f>'INFECTIEUX 3'!M226</f>
        <v>Juin</v>
      </c>
      <c r="AF226" s="91" t="str">
        <f>'AVIARE 3'!M226</f>
        <v>Juin</v>
      </c>
      <c r="AG226" s="91" t="str">
        <f>'EQUINE 3'!M226</f>
        <v>Juin</v>
      </c>
      <c r="AH226" s="91" t="str">
        <f>'CHIRURGIE 3'!M226</f>
        <v>Juin</v>
      </c>
      <c r="AI226" s="91" t="str">
        <f>'LEGISLATION 2'!L226</f>
        <v>Juin</v>
      </c>
      <c r="AJ226" s="91" t="str">
        <f>'HIDAOA 3'!M226</f>
        <v>Juin</v>
      </c>
      <c r="AK226" s="91" t="str">
        <f>'CLINIQUE 3'!T226</f>
        <v>Juin</v>
      </c>
    </row>
    <row r="227" spans="1:37">
      <c r="A227" s="146">
        <v>220</v>
      </c>
      <c r="B227" s="113" t="s">
        <v>1445</v>
      </c>
      <c r="C227" s="113" t="s">
        <v>2663</v>
      </c>
      <c r="D227" s="163">
        <f>'REPRODUCTION 3'!G227</f>
        <v>2.25</v>
      </c>
      <c r="E227" s="163">
        <f>'RUMINANTS 3'!G227</f>
        <v>12</v>
      </c>
      <c r="F227" s="163">
        <f>'TOXICOLOGIE 2'!F227</f>
        <v>0</v>
      </c>
      <c r="G227" s="163">
        <f>'INFECTIEUX 3'!G227</f>
        <v>1.125</v>
      </c>
      <c r="H227" s="163">
        <f>'AVIARE 3'!G227</f>
        <v>12</v>
      </c>
      <c r="I227" s="163">
        <f>'EQUINE 3'!G227</f>
        <v>6</v>
      </c>
      <c r="J227" s="163">
        <f>'CHIRURGIE 3'!G227</f>
        <v>25.5</v>
      </c>
      <c r="K227" s="163">
        <f>'LEGISLATION 2'!F227</f>
        <v>2</v>
      </c>
      <c r="L227" s="163">
        <f>'HIDAOA 3'!G227</f>
        <v>5.25</v>
      </c>
      <c r="M227" s="163">
        <f>'CLINIQUE 3'!N227</f>
        <v>0</v>
      </c>
      <c r="N227" s="148">
        <f t="shared" si="47"/>
        <v>66.125</v>
      </c>
      <c r="O227" s="148">
        <f t="shared" si="48"/>
        <v>2.3616071428571428</v>
      </c>
      <c r="P227" s="146" t="str">
        <f t="shared" si="49"/>
        <v>ajournee</v>
      </c>
      <c r="Q227" s="146" t="str">
        <f t="shared" si="50"/>
        <v>juin</v>
      </c>
      <c r="R227" s="146">
        <f t="shared" si="51"/>
        <v>1</v>
      </c>
      <c r="S227" s="146">
        <f t="shared" si="52"/>
        <v>1</v>
      </c>
      <c r="T227" s="146">
        <f t="shared" si="53"/>
        <v>1</v>
      </c>
      <c r="U227" s="146">
        <f t="shared" si="54"/>
        <v>1</v>
      </c>
      <c r="V227" s="146">
        <f t="shared" si="55"/>
        <v>1</v>
      </c>
      <c r="W227" s="146">
        <f t="shared" si="56"/>
        <v>1</v>
      </c>
      <c r="X227" s="146">
        <f t="shared" si="57"/>
        <v>0</v>
      </c>
      <c r="Y227" s="146">
        <f t="shared" si="58"/>
        <v>1</v>
      </c>
      <c r="Z227" s="146">
        <f t="shared" si="59"/>
        <v>1</v>
      </c>
      <c r="AA227" s="17">
        <f t="shared" si="60"/>
        <v>1</v>
      </c>
      <c r="AB227" s="91" t="str">
        <f>'REPRODUCTION 3'!M227</f>
        <v>Juin</v>
      </c>
      <c r="AC227" s="91" t="str">
        <f>'RUMINANTS 3'!M227</f>
        <v>Juin</v>
      </c>
      <c r="AD227" s="91" t="str">
        <f>'TOXICOLOGIE 2'!L227</f>
        <v>Juin</v>
      </c>
      <c r="AE227" s="91" t="str">
        <f>'INFECTIEUX 3'!M227</f>
        <v>Juin</v>
      </c>
      <c r="AF227" s="91" t="str">
        <f>'AVIARE 3'!M227</f>
        <v>Juin</v>
      </c>
      <c r="AG227" s="91" t="str">
        <f>'EQUINE 3'!M227</f>
        <v>Juin</v>
      </c>
      <c r="AH227" s="91" t="str">
        <f>'CHIRURGIE 3'!M227</f>
        <v>Juin</v>
      </c>
      <c r="AI227" s="91" t="str">
        <f>'LEGISLATION 2'!L227</f>
        <v>Juin</v>
      </c>
      <c r="AJ227" s="91" t="str">
        <f>'HIDAOA 3'!M227</f>
        <v>Juin</v>
      </c>
      <c r="AK227" s="91" t="str">
        <f>'CLINIQUE 3'!T227</f>
        <v>Juin</v>
      </c>
    </row>
    <row r="228" spans="1:37">
      <c r="A228" s="146">
        <v>221</v>
      </c>
      <c r="B228" s="113" t="s">
        <v>1449</v>
      </c>
      <c r="C228" s="113" t="s">
        <v>2447</v>
      </c>
      <c r="D228" s="163">
        <f>'REPRODUCTION 3'!G228</f>
        <v>4.5</v>
      </c>
      <c r="E228" s="163">
        <f>'RUMINANTS 3'!G228</f>
        <v>9.75</v>
      </c>
      <c r="F228" s="163">
        <f>'TOXICOLOGIE 2'!F228</f>
        <v>0</v>
      </c>
      <c r="G228" s="163">
        <f>'INFECTIEUX 3'!G228</f>
        <v>1.125</v>
      </c>
      <c r="H228" s="163">
        <f>'AVIARE 3'!G228</f>
        <v>11.25</v>
      </c>
      <c r="I228" s="163">
        <f>'EQUINE 3'!G228</f>
        <v>8.25</v>
      </c>
      <c r="J228" s="163">
        <f>'CHIRURGIE 3'!G228</f>
        <v>6</v>
      </c>
      <c r="K228" s="163">
        <f>'LEGISLATION 2'!F228</f>
        <v>2</v>
      </c>
      <c r="L228" s="163">
        <f>'HIDAOA 3'!G228</f>
        <v>6</v>
      </c>
      <c r="M228" s="163">
        <f>'CLINIQUE 3'!N228</f>
        <v>0</v>
      </c>
      <c r="N228" s="148">
        <f t="shared" si="47"/>
        <v>48.875</v>
      </c>
      <c r="O228" s="148">
        <f t="shared" si="48"/>
        <v>1.7455357142857142</v>
      </c>
      <c r="P228" s="146" t="str">
        <f t="shared" si="49"/>
        <v>ajournee</v>
      </c>
      <c r="Q228" s="146" t="str">
        <f t="shared" si="50"/>
        <v>juin</v>
      </c>
      <c r="R228" s="146">
        <f t="shared" si="51"/>
        <v>1</v>
      </c>
      <c r="S228" s="146">
        <f t="shared" si="52"/>
        <v>1</v>
      </c>
      <c r="T228" s="146">
        <f t="shared" si="53"/>
        <v>1</v>
      </c>
      <c r="U228" s="146">
        <f t="shared" si="54"/>
        <v>1</v>
      </c>
      <c r="V228" s="146">
        <f t="shared" si="55"/>
        <v>1</v>
      </c>
      <c r="W228" s="146">
        <f t="shared" si="56"/>
        <v>1</v>
      </c>
      <c r="X228" s="146">
        <f t="shared" si="57"/>
        <v>1</v>
      </c>
      <c r="Y228" s="146">
        <f t="shared" si="58"/>
        <v>1</v>
      </c>
      <c r="Z228" s="146">
        <f t="shared" si="59"/>
        <v>1</v>
      </c>
      <c r="AA228" s="17">
        <f t="shared" si="60"/>
        <v>1</v>
      </c>
      <c r="AB228" s="91" t="str">
        <f>'REPRODUCTION 3'!M228</f>
        <v>Juin</v>
      </c>
      <c r="AC228" s="91" t="str">
        <f>'RUMINANTS 3'!M228</f>
        <v>Juin</v>
      </c>
      <c r="AD228" s="91" t="str">
        <f>'TOXICOLOGIE 2'!L228</f>
        <v>Juin</v>
      </c>
      <c r="AE228" s="91" t="str">
        <f>'INFECTIEUX 3'!M228</f>
        <v>Juin</v>
      </c>
      <c r="AF228" s="91" t="str">
        <f>'AVIARE 3'!M228</f>
        <v>Juin</v>
      </c>
      <c r="AG228" s="91" t="str">
        <f>'EQUINE 3'!M228</f>
        <v>Juin</v>
      </c>
      <c r="AH228" s="91" t="str">
        <f>'CHIRURGIE 3'!M228</f>
        <v>Juin</v>
      </c>
      <c r="AI228" s="91" t="str">
        <f>'LEGISLATION 2'!L228</f>
        <v>Juin</v>
      </c>
      <c r="AJ228" s="91" t="str">
        <f>'HIDAOA 3'!M228</f>
        <v>Juin</v>
      </c>
      <c r="AK228" s="91" t="str">
        <f>'CLINIQUE 3'!T228</f>
        <v>Juin</v>
      </c>
    </row>
    <row r="229" spans="1:37">
      <c r="A229" s="146">
        <v>222</v>
      </c>
      <c r="B229" s="113" t="s">
        <v>1453</v>
      </c>
      <c r="C229" s="113" t="s">
        <v>2664</v>
      </c>
      <c r="D229" s="163">
        <f>'REPRODUCTION 3'!G229</f>
        <v>24.75</v>
      </c>
      <c r="E229" s="163">
        <f>'RUMINANTS 3'!G229</f>
        <v>9</v>
      </c>
      <c r="F229" s="163">
        <f>'TOXICOLOGIE 2'!F229</f>
        <v>0</v>
      </c>
      <c r="G229" s="163">
        <f>'INFECTIEUX 3'!G229</f>
        <v>7.5</v>
      </c>
      <c r="H229" s="163">
        <f>'AVIARE 3'!G229</f>
        <v>16.5</v>
      </c>
      <c r="I229" s="163">
        <f>'EQUINE 3'!G229</f>
        <v>16.5</v>
      </c>
      <c r="J229" s="163">
        <f>'CHIRURGIE 3'!G229</f>
        <v>18</v>
      </c>
      <c r="K229" s="163">
        <f>'LEGISLATION 2'!F229</f>
        <v>26</v>
      </c>
      <c r="L229" s="163">
        <f>'HIDAOA 3'!G229</f>
        <v>27</v>
      </c>
      <c r="M229" s="163">
        <f>'CLINIQUE 3'!N229</f>
        <v>0</v>
      </c>
      <c r="N229" s="148">
        <f t="shared" si="47"/>
        <v>145.25</v>
      </c>
      <c r="O229" s="148">
        <f t="shared" si="48"/>
        <v>5.1875</v>
      </c>
      <c r="P229" s="146" t="str">
        <f t="shared" si="49"/>
        <v>ajournee</v>
      </c>
      <c r="Q229" s="146" t="str">
        <f t="shared" si="50"/>
        <v>juin</v>
      </c>
      <c r="R229" s="146">
        <f t="shared" si="51"/>
        <v>0</v>
      </c>
      <c r="S229" s="146">
        <f t="shared" si="52"/>
        <v>1</v>
      </c>
      <c r="T229" s="146">
        <f t="shared" si="53"/>
        <v>1</v>
      </c>
      <c r="U229" s="146">
        <f t="shared" si="54"/>
        <v>1</v>
      </c>
      <c r="V229" s="146">
        <f t="shared" si="55"/>
        <v>0</v>
      </c>
      <c r="W229" s="146">
        <f t="shared" si="56"/>
        <v>0</v>
      </c>
      <c r="X229" s="146">
        <f t="shared" si="57"/>
        <v>0</v>
      </c>
      <c r="Y229" s="146">
        <f t="shared" si="58"/>
        <v>0</v>
      </c>
      <c r="Z229" s="146">
        <f t="shared" si="59"/>
        <v>0</v>
      </c>
      <c r="AA229" s="17">
        <f t="shared" si="60"/>
        <v>1</v>
      </c>
      <c r="AB229" s="91" t="str">
        <f>'REPRODUCTION 3'!M229</f>
        <v>Juin</v>
      </c>
      <c r="AC229" s="91" t="str">
        <f>'RUMINANTS 3'!M229</f>
        <v>Juin</v>
      </c>
      <c r="AD229" s="91" t="str">
        <f>'TOXICOLOGIE 2'!L229</f>
        <v>Juin</v>
      </c>
      <c r="AE229" s="91" t="str">
        <f>'INFECTIEUX 3'!M229</f>
        <v>Juin</v>
      </c>
      <c r="AF229" s="91" t="str">
        <f>'AVIARE 3'!M229</f>
        <v>Juin</v>
      </c>
      <c r="AG229" s="91" t="str">
        <f>'EQUINE 3'!M229</f>
        <v>Juin</v>
      </c>
      <c r="AH229" s="91" t="str">
        <f>'CHIRURGIE 3'!M229</f>
        <v>Juin</v>
      </c>
      <c r="AI229" s="91" t="str">
        <f>'LEGISLATION 2'!L229</f>
        <v>Juin</v>
      </c>
      <c r="AJ229" s="91" t="str">
        <f>'HIDAOA 3'!M229</f>
        <v>Juin</v>
      </c>
      <c r="AK229" s="91" t="str">
        <f>'CLINIQUE 3'!T229</f>
        <v>Juin</v>
      </c>
    </row>
    <row r="230" spans="1:37">
      <c r="A230" s="146">
        <v>223</v>
      </c>
      <c r="B230" s="113" t="s">
        <v>1456</v>
      </c>
      <c r="C230" s="113" t="s">
        <v>2636</v>
      </c>
      <c r="D230" s="163">
        <f>'REPRODUCTION 3'!G230</f>
        <v>28.5</v>
      </c>
      <c r="E230" s="163">
        <f>'RUMINANTS 3'!G230</f>
        <v>6.75</v>
      </c>
      <c r="F230" s="163">
        <f>'TOXICOLOGIE 2'!F230</f>
        <v>0</v>
      </c>
      <c r="G230" s="163">
        <f>'INFECTIEUX 3'!G230</f>
        <v>13.5</v>
      </c>
      <c r="H230" s="163">
        <f>'AVIARE 3'!G230</f>
        <v>18.75</v>
      </c>
      <c r="I230" s="163">
        <f>'EQUINE 3'!G230</f>
        <v>11.625</v>
      </c>
      <c r="J230" s="163">
        <f>'CHIRURGIE 3'!G230</f>
        <v>21</v>
      </c>
      <c r="K230" s="163">
        <f>'LEGISLATION 2'!F230</f>
        <v>26</v>
      </c>
      <c r="L230" s="163">
        <f>'HIDAOA 3'!G230</f>
        <v>22.5</v>
      </c>
      <c r="M230" s="163">
        <f>'CLINIQUE 3'!N230</f>
        <v>0</v>
      </c>
      <c r="N230" s="148">
        <f t="shared" si="47"/>
        <v>148.625</v>
      </c>
      <c r="O230" s="148">
        <f t="shared" si="48"/>
        <v>5.3080357142857144</v>
      </c>
      <c r="P230" s="146" t="str">
        <f t="shared" si="49"/>
        <v>ajournee</v>
      </c>
      <c r="Q230" s="146" t="str">
        <f t="shared" si="50"/>
        <v>juin</v>
      </c>
      <c r="R230" s="146">
        <f t="shared" si="51"/>
        <v>0</v>
      </c>
      <c r="S230" s="146">
        <f t="shared" si="52"/>
        <v>1</v>
      </c>
      <c r="T230" s="146">
        <f t="shared" si="53"/>
        <v>1</v>
      </c>
      <c r="U230" s="146">
        <f t="shared" si="54"/>
        <v>1</v>
      </c>
      <c r="V230" s="146">
        <f t="shared" si="55"/>
        <v>0</v>
      </c>
      <c r="W230" s="146">
        <f t="shared" si="56"/>
        <v>1</v>
      </c>
      <c r="X230" s="146">
        <f t="shared" si="57"/>
        <v>0</v>
      </c>
      <c r="Y230" s="146">
        <f t="shared" si="58"/>
        <v>0</v>
      </c>
      <c r="Z230" s="146">
        <f t="shared" si="59"/>
        <v>0</v>
      </c>
      <c r="AA230" s="17">
        <f t="shared" si="60"/>
        <v>1</v>
      </c>
      <c r="AB230" s="91" t="str">
        <f>'REPRODUCTION 3'!M230</f>
        <v>Juin</v>
      </c>
      <c r="AC230" s="91" t="str">
        <f>'RUMINANTS 3'!M230</f>
        <v>Juin</v>
      </c>
      <c r="AD230" s="91" t="str">
        <f>'TOXICOLOGIE 2'!L230</f>
        <v>Juin</v>
      </c>
      <c r="AE230" s="91" t="str">
        <f>'INFECTIEUX 3'!M230</f>
        <v>Juin</v>
      </c>
      <c r="AF230" s="91" t="str">
        <f>'AVIARE 3'!M230</f>
        <v>Juin</v>
      </c>
      <c r="AG230" s="91" t="str">
        <f>'EQUINE 3'!M230</f>
        <v>Juin</v>
      </c>
      <c r="AH230" s="91" t="str">
        <f>'CHIRURGIE 3'!M230</f>
        <v>Juin</v>
      </c>
      <c r="AI230" s="91" t="str">
        <f>'LEGISLATION 2'!L230</f>
        <v>Juin</v>
      </c>
      <c r="AJ230" s="91" t="str">
        <f>'HIDAOA 3'!M230</f>
        <v>Juin</v>
      </c>
      <c r="AK230" s="91" t="str">
        <f>'CLINIQUE 3'!T230</f>
        <v>Juin</v>
      </c>
    </row>
    <row r="231" spans="1:37">
      <c r="A231" s="146">
        <v>224</v>
      </c>
      <c r="B231" s="113" t="s">
        <v>1461</v>
      </c>
      <c r="C231" s="113" t="s">
        <v>2665</v>
      </c>
      <c r="D231" s="163">
        <f>'REPRODUCTION 3'!G231</f>
        <v>9</v>
      </c>
      <c r="E231" s="163">
        <f>'RUMINANTS 3'!G231</f>
        <v>5.25</v>
      </c>
      <c r="F231" s="163">
        <f>'TOXICOLOGIE 2'!F231</f>
        <v>0</v>
      </c>
      <c r="G231" s="163">
        <f>'INFECTIEUX 3'!G231</f>
        <v>2.25</v>
      </c>
      <c r="H231" s="163">
        <f>'AVIARE 3'!G231</f>
        <v>13.5</v>
      </c>
      <c r="I231" s="163">
        <f>'EQUINE 3'!G231</f>
        <v>7.5</v>
      </c>
      <c r="J231" s="163">
        <f>'CHIRURGIE 3'!G231</f>
        <v>16.5</v>
      </c>
      <c r="K231" s="163">
        <f>'LEGISLATION 2'!F231</f>
        <v>20</v>
      </c>
      <c r="L231" s="163">
        <f>'HIDAOA 3'!G231</f>
        <v>8.25</v>
      </c>
      <c r="M231" s="163">
        <f>'CLINIQUE 3'!N231</f>
        <v>0</v>
      </c>
      <c r="N231" s="148">
        <f t="shared" si="47"/>
        <v>82.25</v>
      </c>
      <c r="O231" s="148">
        <f t="shared" si="48"/>
        <v>2.9375</v>
      </c>
      <c r="P231" s="146" t="str">
        <f t="shared" si="49"/>
        <v>ajournee</v>
      </c>
      <c r="Q231" s="146" t="str">
        <f t="shared" si="50"/>
        <v>juin</v>
      </c>
      <c r="R231" s="146">
        <f t="shared" si="51"/>
        <v>1</v>
      </c>
      <c r="S231" s="146">
        <f t="shared" si="52"/>
        <v>1</v>
      </c>
      <c r="T231" s="146">
        <f t="shared" si="53"/>
        <v>1</v>
      </c>
      <c r="U231" s="146">
        <f t="shared" si="54"/>
        <v>1</v>
      </c>
      <c r="V231" s="146">
        <f t="shared" si="55"/>
        <v>1</v>
      </c>
      <c r="W231" s="146">
        <f t="shared" si="56"/>
        <v>1</v>
      </c>
      <c r="X231" s="146">
        <f t="shared" si="57"/>
        <v>0</v>
      </c>
      <c r="Y231" s="146">
        <f t="shared" si="58"/>
        <v>0</v>
      </c>
      <c r="Z231" s="146">
        <f t="shared" si="59"/>
        <v>1</v>
      </c>
      <c r="AA231" s="17">
        <f t="shared" si="60"/>
        <v>1</v>
      </c>
      <c r="AB231" s="91" t="str">
        <f>'REPRODUCTION 3'!M231</f>
        <v>Juin</v>
      </c>
      <c r="AC231" s="91" t="str">
        <f>'RUMINANTS 3'!M231</f>
        <v>Juin</v>
      </c>
      <c r="AD231" s="91" t="str">
        <f>'TOXICOLOGIE 2'!L231</f>
        <v>Juin</v>
      </c>
      <c r="AE231" s="91" t="str">
        <f>'INFECTIEUX 3'!M231</f>
        <v>Juin</v>
      </c>
      <c r="AF231" s="91" t="str">
        <f>'AVIARE 3'!M231</f>
        <v>Juin</v>
      </c>
      <c r="AG231" s="91" t="str">
        <f>'EQUINE 3'!M231</f>
        <v>Juin</v>
      </c>
      <c r="AH231" s="91" t="str">
        <f>'CHIRURGIE 3'!M231</f>
        <v>Juin</v>
      </c>
      <c r="AI231" s="91" t="str">
        <f>'LEGISLATION 2'!L231</f>
        <v>Juin</v>
      </c>
      <c r="AJ231" s="91" t="str">
        <f>'HIDAOA 3'!M231</f>
        <v>Juin</v>
      </c>
      <c r="AK231" s="91" t="str">
        <f>'CLINIQUE 3'!T231</f>
        <v>Juin</v>
      </c>
    </row>
    <row r="232" spans="1:37">
      <c r="A232" s="146">
        <v>225</v>
      </c>
      <c r="B232" s="113" t="s">
        <v>2666</v>
      </c>
      <c r="C232" s="113" t="s">
        <v>2667</v>
      </c>
      <c r="D232" s="163">
        <f>'REPRODUCTION 3'!G232</f>
        <v>9</v>
      </c>
      <c r="E232" s="163">
        <f>'RUMINANTS 3'!G232</f>
        <v>6.75</v>
      </c>
      <c r="F232" s="163">
        <f>'TOXICOLOGIE 2'!F232</f>
        <v>0</v>
      </c>
      <c r="G232" s="163">
        <f>'INFECTIEUX 3'!G232</f>
        <v>6</v>
      </c>
      <c r="H232" s="163">
        <f>'AVIARE 3'!G232</f>
        <v>12.75</v>
      </c>
      <c r="I232" s="163">
        <f>'EQUINE 3'!G232</f>
        <v>1.5</v>
      </c>
      <c r="J232" s="163">
        <f>'CHIRURGIE 3'!G232</f>
        <v>1.5</v>
      </c>
      <c r="K232" s="163">
        <f>'LEGISLATION 2'!F232</f>
        <v>10</v>
      </c>
      <c r="L232" s="163">
        <f>'HIDAOA 3'!G232</f>
        <v>6.75</v>
      </c>
      <c r="M232" s="163">
        <f>'CLINIQUE 3'!N232</f>
        <v>0</v>
      </c>
      <c r="N232" s="148">
        <f t="shared" si="47"/>
        <v>54.25</v>
      </c>
      <c r="O232" s="148">
        <f t="shared" si="48"/>
        <v>1.9375</v>
      </c>
      <c r="P232" s="146" t="str">
        <f t="shared" si="49"/>
        <v>ajournee</v>
      </c>
      <c r="Q232" s="146" t="str">
        <f t="shared" si="50"/>
        <v>juin</v>
      </c>
      <c r="R232" s="146">
        <f t="shared" si="51"/>
        <v>1</v>
      </c>
      <c r="S232" s="146">
        <f t="shared" si="52"/>
        <v>1</v>
      </c>
      <c r="T232" s="146">
        <f t="shared" si="53"/>
        <v>1</v>
      </c>
      <c r="U232" s="146">
        <f t="shared" si="54"/>
        <v>1</v>
      </c>
      <c r="V232" s="146">
        <f t="shared" si="55"/>
        <v>1</v>
      </c>
      <c r="W232" s="146">
        <f t="shared" si="56"/>
        <v>1</v>
      </c>
      <c r="X232" s="146">
        <f t="shared" si="57"/>
        <v>1</v>
      </c>
      <c r="Y232" s="146">
        <f t="shared" si="58"/>
        <v>0</v>
      </c>
      <c r="Z232" s="146">
        <f t="shared" si="59"/>
        <v>1</v>
      </c>
      <c r="AA232" s="17">
        <f t="shared" si="60"/>
        <v>1</v>
      </c>
      <c r="AB232" s="91" t="str">
        <f>'REPRODUCTION 3'!M232</f>
        <v>Juin</v>
      </c>
      <c r="AC232" s="91" t="str">
        <f>'RUMINANTS 3'!M232</f>
        <v>Juin</v>
      </c>
      <c r="AD232" s="91" t="str">
        <f>'TOXICOLOGIE 2'!L232</f>
        <v>Juin</v>
      </c>
      <c r="AE232" s="91" t="str">
        <f>'INFECTIEUX 3'!M232</f>
        <v>Juin</v>
      </c>
      <c r="AF232" s="91" t="str">
        <f>'AVIARE 3'!M232</f>
        <v>Juin</v>
      </c>
      <c r="AG232" s="91" t="str">
        <f>'EQUINE 3'!M232</f>
        <v>Juin</v>
      </c>
      <c r="AH232" s="91" t="str">
        <f>'CHIRURGIE 3'!M232</f>
        <v>Juin</v>
      </c>
      <c r="AI232" s="91" t="str">
        <f>'LEGISLATION 2'!L232</f>
        <v>Juin</v>
      </c>
      <c r="AJ232" s="91" t="str">
        <f>'HIDAOA 3'!M232</f>
        <v>Juin</v>
      </c>
      <c r="AK232" s="91" t="str">
        <f>'CLINIQUE 3'!T232</f>
        <v>Juin</v>
      </c>
    </row>
    <row r="233" spans="1:37">
      <c r="A233" s="146">
        <v>226</v>
      </c>
      <c r="B233" s="113" t="s">
        <v>256</v>
      </c>
      <c r="C233" s="113" t="s">
        <v>2668</v>
      </c>
      <c r="D233" s="163">
        <f>'REPRODUCTION 3'!G233</f>
        <v>9.75</v>
      </c>
      <c r="E233" s="163">
        <f>'RUMINANTS 3'!G233</f>
        <v>8.25</v>
      </c>
      <c r="F233" s="163">
        <f>'TOXICOLOGIE 2'!F233</f>
        <v>0</v>
      </c>
      <c r="G233" s="163">
        <f>'INFECTIEUX 3'!G233</f>
        <v>0.375</v>
      </c>
      <c r="H233" s="163">
        <f>'AVIARE 3'!G233</f>
        <v>14.25</v>
      </c>
      <c r="I233" s="163">
        <f>'EQUINE 3'!G233</f>
        <v>10.5</v>
      </c>
      <c r="J233" s="163">
        <f>'CHIRURGIE 3'!G233</f>
        <v>12</v>
      </c>
      <c r="K233" s="163">
        <f>'LEGISLATION 2'!F233</f>
        <v>8</v>
      </c>
      <c r="L233" s="163">
        <f>'HIDAOA 3'!G233</f>
        <v>16.5</v>
      </c>
      <c r="M233" s="163">
        <f>'CLINIQUE 3'!N233</f>
        <v>0</v>
      </c>
      <c r="N233" s="148">
        <f t="shared" si="47"/>
        <v>79.625</v>
      </c>
      <c r="O233" s="148">
        <f t="shared" si="48"/>
        <v>2.84375</v>
      </c>
      <c r="P233" s="146" t="str">
        <f t="shared" si="49"/>
        <v>ajournee</v>
      </c>
      <c r="Q233" s="146" t="str">
        <f t="shared" si="50"/>
        <v>juin</v>
      </c>
      <c r="R233" s="146">
        <f t="shared" si="51"/>
        <v>1</v>
      </c>
      <c r="S233" s="146">
        <f t="shared" si="52"/>
        <v>1</v>
      </c>
      <c r="T233" s="146">
        <f t="shared" si="53"/>
        <v>1</v>
      </c>
      <c r="U233" s="146">
        <f t="shared" si="54"/>
        <v>1</v>
      </c>
      <c r="V233" s="146">
        <f t="shared" si="55"/>
        <v>1</v>
      </c>
      <c r="W233" s="146">
        <f t="shared" si="56"/>
        <v>1</v>
      </c>
      <c r="X233" s="146">
        <f t="shared" si="57"/>
        <v>1</v>
      </c>
      <c r="Y233" s="146">
        <f t="shared" si="58"/>
        <v>1</v>
      </c>
      <c r="Z233" s="146">
        <f t="shared" si="59"/>
        <v>0</v>
      </c>
      <c r="AA233" s="17">
        <f t="shared" si="60"/>
        <v>1</v>
      </c>
      <c r="AB233" s="91" t="str">
        <f>'REPRODUCTION 3'!M233</f>
        <v>Juin</v>
      </c>
      <c r="AC233" s="91" t="str">
        <f>'RUMINANTS 3'!M233</f>
        <v>Juin</v>
      </c>
      <c r="AD233" s="91" t="str">
        <f>'TOXICOLOGIE 2'!L233</f>
        <v>Juin</v>
      </c>
      <c r="AE233" s="91" t="str">
        <f>'INFECTIEUX 3'!M233</f>
        <v>Juin</v>
      </c>
      <c r="AF233" s="91" t="str">
        <f>'AVIARE 3'!M233</f>
        <v>Juin</v>
      </c>
      <c r="AG233" s="91" t="str">
        <f>'EQUINE 3'!M233</f>
        <v>Juin</v>
      </c>
      <c r="AH233" s="91" t="str">
        <f>'CHIRURGIE 3'!M233</f>
        <v>Juin</v>
      </c>
      <c r="AI233" s="91" t="str">
        <f>'LEGISLATION 2'!L233</f>
        <v>Juin</v>
      </c>
      <c r="AJ233" s="91" t="str">
        <f>'HIDAOA 3'!M233</f>
        <v>Juin</v>
      </c>
      <c r="AK233" s="91" t="str">
        <f>'CLINIQUE 3'!T233</f>
        <v>Juin</v>
      </c>
    </row>
    <row r="234" spans="1:37">
      <c r="A234" s="146">
        <v>227</v>
      </c>
      <c r="B234" s="113" t="s">
        <v>2669</v>
      </c>
      <c r="C234" s="113" t="s">
        <v>2670</v>
      </c>
      <c r="D234" s="163">
        <f>'REPRODUCTION 3'!G234</f>
        <v>18.75</v>
      </c>
      <c r="E234" s="163">
        <f>'RUMINANTS 3'!G234</f>
        <v>10.5</v>
      </c>
      <c r="F234" s="163">
        <f>'TOXICOLOGIE 2'!F234</f>
        <v>0</v>
      </c>
      <c r="G234" s="163">
        <f>'INFECTIEUX 3'!G234</f>
        <v>10.5</v>
      </c>
      <c r="H234" s="163">
        <f>'AVIARE 3'!G234</f>
        <v>18.75</v>
      </c>
      <c r="I234" s="163">
        <f>'EQUINE 3'!G234</f>
        <v>18</v>
      </c>
      <c r="J234" s="163">
        <f>'CHIRURGIE 3'!G234</f>
        <v>21</v>
      </c>
      <c r="K234" s="163">
        <f>'LEGISLATION 2'!F234</f>
        <v>18</v>
      </c>
      <c r="L234" s="163">
        <f>'HIDAOA 3'!G234</f>
        <v>26.625</v>
      </c>
      <c r="M234" s="163">
        <f>'CLINIQUE 3'!N234</f>
        <v>0</v>
      </c>
      <c r="N234" s="148">
        <f t="shared" si="47"/>
        <v>142.125</v>
      </c>
      <c r="O234" s="148">
        <f t="shared" si="48"/>
        <v>5.0758928571428568</v>
      </c>
      <c r="P234" s="146" t="str">
        <f t="shared" si="49"/>
        <v>ajournee</v>
      </c>
      <c r="Q234" s="146" t="str">
        <f t="shared" si="50"/>
        <v>juin</v>
      </c>
      <c r="R234" s="146">
        <f t="shared" si="51"/>
        <v>0</v>
      </c>
      <c r="S234" s="146">
        <f t="shared" si="52"/>
        <v>1</v>
      </c>
      <c r="T234" s="146">
        <f t="shared" si="53"/>
        <v>1</v>
      </c>
      <c r="U234" s="146">
        <f t="shared" si="54"/>
        <v>1</v>
      </c>
      <c r="V234" s="146">
        <f t="shared" si="55"/>
        <v>0</v>
      </c>
      <c r="W234" s="146">
        <f t="shared" si="56"/>
        <v>0</v>
      </c>
      <c r="X234" s="146">
        <f t="shared" si="57"/>
        <v>0</v>
      </c>
      <c r="Y234" s="146">
        <f t="shared" si="58"/>
        <v>0</v>
      </c>
      <c r="Z234" s="146">
        <f t="shared" si="59"/>
        <v>0</v>
      </c>
      <c r="AA234" s="17">
        <f t="shared" si="60"/>
        <v>1</v>
      </c>
      <c r="AB234" s="91" t="str">
        <f>'REPRODUCTION 3'!M234</f>
        <v>Juin</v>
      </c>
      <c r="AC234" s="91" t="str">
        <f>'RUMINANTS 3'!M234</f>
        <v>Juin</v>
      </c>
      <c r="AD234" s="91" t="str">
        <f>'TOXICOLOGIE 2'!L234</f>
        <v>Juin</v>
      </c>
      <c r="AE234" s="91" t="str">
        <f>'INFECTIEUX 3'!M234</f>
        <v>Juin</v>
      </c>
      <c r="AF234" s="91" t="str">
        <f>'AVIARE 3'!M234</f>
        <v>Juin</v>
      </c>
      <c r="AG234" s="91" t="str">
        <f>'EQUINE 3'!M234</f>
        <v>Juin</v>
      </c>
      <c r="AH234" s="91" t="str">
        <f>'CHIRURGIE 3'!M234</f>
        <v>Juin</v>
      </c>
      <c r="AI234" s="91" t="str">
        <f>'LEGISLATION 2'!L234</f>
        <v>Juin</v>
      </c>
      <c r="AJ234" s="91" t="str">
        <f>'HIDAOA 3'!M234</f>
        <v>Juin</v>
      </c>
      <c r="AK234" s="91" t="str">
        <f>'CLINIQUE 3'!T234</f>
        <v>Juin</v>
      </c>
    </row>
    <row r="235" spans="1:37">
      <c r="A235" s="146">
        <v>228</v>
      </c>
      <c r="B235" s="113" t="s">
        <v>1480</v>
      </c>
      <c r="C235" s="113" t="s">
        <v>2671</v>
      </c>
      <c r="D235" s="163">
        <f>'REPRODUCTION 3'!G235</f>
        <v>10.5</v>
      </c>
      <c r="E235" s="163">
        <f>'RUMINANTS 3'!G235</f>
        <v>7.5</v>
      </c>
      <c r="F235" s="163">
        <f>'TOXICOLOGIE 2'!F235</f>
        <v>0</v>
      </c>
      <c r="G235" s="163">
        <f>'INFECTIEUX 3'!G235</f>
        <v>6.375</v>
      </c>
      <c r="H235" s="163">
        <f>'AVIARE 3'!G235</f>
        <v>18</v>
      </c>
      <c r="I235" s="163">
        <f>'EQUINE 3'!G235</f>
        <v>19.5</v>
      </c>
      <c r="J235" s="163">
        <f>'CHIRURGIE 3'!G235</f>
        <v>21</v>
      </c>
      <c r="K235" s="163">
        <f>'LEGISLATION 2'!F235</f>
        <v>22</v>
      </c>
      <c r="L235" s="163">
        <f>'HIDAOA 3'!G235</f>
        <v>13.5</v>
      </c>
      <c r="M235" s="163">
        <f>'CLINIQUE 3'!N235</f>
        <v>0</v>
      </c>
      <c r="N235" s="148">
        <f t="shared" si="47"/>
        <v>118.375</v>
      </c>
      <c r="O235" s="148">
        <f t="shared" si="48"/>
        <v>4.2276785714285712</v>
      </c>
      <c r="P235" s="146" t="str">
        <f t="shared" si="49"/>
        <v>ajournee</v>
      </c>
      <c r="Q235" s="146" t="str">
        <f t="shared" si="50"/>
        <v>juin</v>
      </c>
      <c r="R235" s="146">
        <f t="shared" si="51"/>
        <v>1</v>
      </c>
      <c r="S235" s="146">
        <f t="shared" si="52"/>
        <v>1</v>
      </c>
      <c r="T235" s="146">
        <f t="shared" si="53"/>
        <v>1</v>
      </c>
      <c r="U235" s="146">
        <f t="shared" si="54"/>
        <v>1</v>
      </c>
      <c r="V235" s="146">
        <f t="shared" si="55"/>
        <v>0</v>
      </c>
      <c r="W235" s="146">
        <f t="shared" si="56"/>
        <v>0</v>
      </c>
      <c r="X235" s="146">
        <f t="shared" si="57"/>
        <v>0</v>
      </c>
      <c r="Y235" s="146">
        <f t="shared" si="58"/>
        <v>0</v>
      </c>
      <c r="Z235" s="146">
        <f t="shared" si="59"/>
        <v>1</v>
      </c>
      <c r="AA235" s="17">
        <f t="shared" si="60"/>
        <v>1</v>
      </c>
      <c r="AB235" s="91" t="str">
        <f>'REPRODUCTION 3'!M235</f>
        <v>Juin</v>
      </c>
      <c r="AC235" s="91" t="str">
        <f>'RUMINANTS 3'!M235</f>
        <v>Juin</v>
      </c>
      <c r="AD235" s="91" t="str">
        <f>'TOXICOLOGIE 2'!L235</f>
        <v>Juin</v>
      </c>
      <c r="AE235" s="91" t="str">
        <f>'INFECTIEUX 3'!M235</f>
        <v>Juin</v>
      </c>
      <c r="AF235" s="91" t="str">
        <f>'AVIARE 3'!M235</f>
        <v>Juin</v>
      </c>
      <c r="AG235" s="91" t="str">
        <f>'EQUINE 3'!M235</f>
        <v>Juin</v>
      </c>
      <c r="AH235" s="91" t="str">
        <f>'CHIRURGIE 3'!M235</f>
        <v>Juin</v>
      </c>
      <c r="AI235" s="91" t="str">
        <f>'LEGISLATION 2'!L235</f>
        <v>Juin</v>
      </c>
      <c r="AJ235" s="91" t="str">
        <f>'HIDAOA 3'!M235</f>
        <v>Juin</v>
      </c>
      <c r="AK235" s="91" t="str">
        <f>'CLINIQUE 3'!T235</f>
        <v>Juin</v>
      </c>
    </row>
    <row r="236" spans="1:37">
      <c r="A236" s="146">
        <v>229</v>
      </c>
      <c r="B236" s="113" t="s">
        <v>2672</v>
      </c>
      <c r="C236" s="113" t="s">
        <v>2636</v>
      </c>
      <c r="D236" s="163">
        <f>'REPRODUCTION 3'!G236</f>
        <v>26.25</v>
      </c>
      <c r="E236" s="163">
        <f>'RUMINANTS 3'!G236</f>
        <v>4.5</v>
      </c>
      <c r="F236" s="163">
        <f>'TOXICOLOGIE 2'!F236</f>
        <v>0</v>
      </c>
      <c r="G236" s="163">
        <f>'INFECTIEUX 3'!G236</f>
        <v>0.75</v>
      </c>
      <c r="H236" s="163">
        <f>'AVIARE 3'!G236</f>
        <v>17.25</v>
      </c>
      <c r="I236" s="163">
        <f>'EQUINE 3'!G236</f>
        <v>9.75</v>
      </c>
      <c r="J236" s="163">
        <f>'CHIRURGIE 3'!G236</f>
        <v>19.5</v>
      </c>
      <c r="K236" s="163">
        <f>'LEGISLATION 2'!F236</f>
        <v>28</v>
      </c>
      <c r="L236" s="163">
        <f>'HIDAOA 3'!G236</f>
        <v>12.75</v>
      </c>
      <c r="M236" s="163">
        <f>'CLINIQUE 3'!N236</f>
        <v>0</v>
      </c>
      <c r="N236" s="148">
        <f t="shared" si="47"/>
        <v>118.75</v>
      </c>
      <c r="O236" s="148">
        <f t="shared" si="48"/>
        <v>4.2410714285714288</v>
      </c>
      <c r="P236" s="146" t="str">
        <f t="shared" si="49"/>
        <v>ajournee</v>
      </c>
      <c r="Q236" s="146" t="str">
        <f t="shared" si="50"/>
        <v>juin</v>
      </c>
      <c r="R236" s="146">
        <f t="shared" si="51"/>
        <v>0</v>
      </c>
      <c r="S236" s="146">
        <f t="shared" si="52"/>
        <v>1</v>
      </c>
      <c r="T236" s="146">
        <f t="shared" si="53"/>
        <v>1</v>
      </c>
      <c r="U236" s="146">
        <f t="shared" si="54"/>
        <v>1</v>
      </c>
      <c r="V236" s="146">
        <f t="shared" si="55"/>
        <v>0</v>
      </c>
      <c r="W236" s="146">
        <f t="shared" si="56"/>
        <v>1</v>
      </c>
      <c r="X236" s="146">
        <f t="shared" si="57"/>
        <v>0</v>
      </c>
      <c r="Y236" s="146">
        <f t="shared" si="58"/>
        <v>0</v>
      </c>
      <c r="Z236" s="146">
        <f t="shared" si="59"/>
        <v>1</v>
      </c>
      <c r="AA236" s="17">
        <f t="shared" si="60"/>
        <v>1</v>
      </c>
      <c r="AB236" s="91" t="str">
        <f>'REPRODUCTION 3'!M236</f>
        <v>Juin</v>
      </c>
      <c r="AC236" s="91" t="str">
        <f>'RUMINANTS 3'!M236</f>
        <v>Juin</v>
      </c>
      <c r="AD236" s="91" t="str">
        <f>'TOXICOLOGIE 2'!L236</f>
        <v>Juin</v>
      </c>
      <c r="AE236" s="91" t="str">
        <f>'INFECTIEUX 3'!M236</f>
        <v>Juin</v>
      </c>
      <c r="AF236" s="91" t="str">
        <f>'AVIARE 3'!M236</f>
        <v>Juin</v>
      </c>
      <c r="AG236" s="91" t="str">
        <f>'EQUINE 3'!M236</f>
        <v>Juin</v>
      </c>
      <c r="AH236" s="91" t="str">
        <f>'CHIRURGIE 3'!M236</f>
        <v>Juin</v>
      </c>
      <c r="AI236" s="91" t="str">
        <f>'LEGISLATION 2'!L236</f>
        <v>Juin</v>
      </c>
      <c r="AJ236" s="91" t="str">
        <f>'HIDAOA 3'!M236</f>
        <v>Juin</v>
      </c>
      <c r="AK236" s="91" t="str">
        <f>'CLINIQUE 3'!T236</f>
        <v>Juin</v>
      </c>
    </row>
    <row r="237" spans="1:37">
      <c r="A237" s="146">
        <v>230</v>
      </c>
      <c r="B237" s="113" t="s">
        <v>2673</v>
      </c>
      <c r="C237" s="113" t="s">
        <v>2674</v>
      </c>
      <c r="D237" s="163">
        <f>'REPRODUCTION 3'!G237</f>
        <v>14.25</v>
      </c>
      <c r="E237" s="163">
        <f>'RUMINANTS 3'!G237</f>
        <v>3.75</v>
      </c>
      <c r="F237" s="163">
        <f>'TOXICOLOGIE 2'!F237</f>
        <v>0</v>
      </c>
      <c r="G237" s="163">
        <f>'INFECTIEUX 3'!G237</f>
        <v>3</v>
      </c>
      <c r="H237" s="163">
        <f>'AVIARE 3'!G237</f>
        <v>18.75</v>
      </c>
      <c r="I237" s="163">
        <f>'EQUINE 3'!G237</f>
        <v>6.75</v>
      </c>
      <c r="J237" s="163">
        <f>'CHIRURGIE 3'!G237</f>
        <v>18</v>
      </c>
      <c r="K237" s="163">
        <f>'LEGISLATION 2'!F237</f>
        <v>20</v>
      </c>
      <c r="L237" s="163">
        <f>'HIDAOA 3'!G237</f>
        <v>15</v>
      </c>
      <c r="M237" s="163">
        <f>'CLINIQUE 3'!N237</f>
        <v>0</v>
      </c>
      <c r="N237" s="148">
        <f t="shared" si="47"/>
        <v>99.5</v>
      </c>
      <c r="O237" s="148">
        <f t="shared" si="48"/>
        <v>3.5535714285714284</v>
      </c>
      <c r="P237" s="146" t="str">
        <f t="shared" si="49"/>
        <v>ajournee</v>
      </c>
      <c r="Q237" s="146" t="str">
        <f t="shared" si="50"/>
        <v>juin</v>
      </c>
      <c r="R237" s="146">
        <f t="shared" si="51"/>
        <v>1</v>
      </c>
      <c r="S237" s="146">
        <f t="shared" si="52"/>
        <v>1</v>
      </c>
      <c r="T237" s="146">
        <f t="shared" si="53"/>
        <v>1</v>
      </c>
      <c r="U237" s="146">
        <f t="shared" si="54"/>
        <v>1</v>
      </c>
      <c r="V237" s="146">
        <f t="shared" si="55"/>
        <v>0</v>
      </c>
      <c r="W237" s="146">
        <f t="shared" si="56"/>
        <v>1</v>
      </c>
      <c r="X237" s="146">
        <f t="shared" si="57"/>
        <v>0</v>
      </c>
      <c r="Y237" s="146">
        <f t="shared" si="58"/>
        <v>0</v>
      </c>
      <c r="Z237" s="146">
        <f t="shared" si="59"/>
        <v>0</v>
      </c>
      <c r="AA237" s="17">
        <f t="shared" si="60"/>
        <v>1</v>
      </c>
      <c r="AB237" s="141" t="str">
        <f>'REPRODUCTION 3'!M237</f>
        <v>Juin</v>
      </c>
      <c r="AC237" s="141" t="str">
        <f>'RUMINANTS 3'!M237</f>
        <v>Juin</v>
      </c>
      <c r="AD237" s="141" t="str">
        <f>'TOXICOLOGIE 2'!L237</f>
        <v>Juin</v>
      </c>
      <c r="AE237" s="141" t="str">
        <f>'INFECTIEUX 3'!M237</f>
        <v>Juin</v>
      </c>
      <c r="AF237" s="141" t="str">
        <f>'AVIARE 3'!M237</f>
        <v>Juin</v>
      </c>
      <c r="AG237" s="141" t="str">
        <f>'EQUINE 3'!M237</f>
        <v>Juin</v>
      </c>
      <c r="AH237" s="91" t="str">
        <f>'CHIRURGIE 3'!M237</f>
        <v>Juin</v>
      </c>
      <c r="AI237" s="141" t="str">
        <f>'LEGISLATION 2'!L237</f>
        <v>Juin</v>
      </c>
      <c r="AJ237" s="141" t="str">
        <f>'HIDAOA 3'!M237</f>
        <v>Juin</v>
      </c>
      <c r="AK237" s="141" t="str">
        <f>'CLINIQUE 3'!T237</f>
        <v>Juin</v>
      </c>
    </row>
    <row r="238" spans="1:37">
      <c r="A238" s="146">
        <v>231</v>
      </c>
      <c r="B238" s="113" t="s">
        <v>1496</v>
      </c>
      <c r="C238" s="113" t="s">
        <v>2462</v>
      </c>
      <c r="D238" s="163">
        <f>'REPRODUCTION 3'!G238</f>
        <v>9</v>
      </c>
      <c r="E238" s="163">
        <f>'RUMINANTS 3'!G238</f>
        <v>7.5</v>
      </c>
      <c r="F238" s="163">
        <f>'TOXICOLOGIE 2'!F238</f>
        <v>0</v>
      </c>
      <c r="G238" s="163">
        <f>'INFECTIEUX 3'!G238</f>
        <v>2.25</v>
      </c>
      <c r="H238" s="163">
        <f>'AVIARE 3'!G238</f>
        <v>14.25</v>
      </c>
      <c r="I238" s="163">
        <f>'EQUINE 3'!G238</f>
        <v>16.125</v>
      </c>
      <c r="J238" s="163">
        <f>'CHIRURGIE 3'!G238</f>
        <v>16.5</v>
      </c>
      <c r="K238" s="163">
        <f>'LEGISLATION 2'!F238</f>
        <v>24</v>
      </c>
      <c r="L238" s="163">
        <f>'HIDAOA 3'!G238</f>
        <v>7.5</v>
      </c>
      <c r="M238" s="163">
        <f>'CLINIQUE 3'!N238</f>
        <v>0</v>
      </c>
      <c r="N238" s="148">
        <f t="shared" si="47"/>
        <v>97.125</v>
      </c>
      <c r="O238" s="148">
        <f t="shared" si="48"/>
        <v>3.46875</v>
      </c>
      <c r="P238" s="146" t="str">
        <f t="shared" si="49"/>
        <v>ajournee</v>
      </c>
      <c r="Q238" s="146" t="str">
        <f t="shared" si="50"/>
        <v>juin</v>
      </c>
      <c r="R238" s="146">
        <f t="shared" si="51"/>
        <v>1</v>
      </c>
      <c r="S238" s="146">
        <f t="shared" si="52"/>
        <v>1</v>
      </c>
      <c r="T238" s="146">
        <f t="shared" si="53"/>
        <v>1</v>
      </c>
      <c r="U238" s="146">
        <f t="shared" si="54"/>
        <v>1</v>
      </c>
      <c r="V238" s="146">
        <f t="shared" si="55"/>
        <v>1</v>
      </c>
      <c r="W238" s="146">
        <f t="shared" si="56"/>
        <v>0</v>
      </c>
      <c r="X238" s="146">
        <f t="shared" si="57"/>
        <v>0</v>
      </c>
      <c r="Y238" s="146">
        <f t="shared" si="58"/>
        <v>0</v>
      </c>
      <c r="Z238" s="146">
        <f t="shared" si="59"/>
        <v>1</v>
      </c>
      <c r="AA238" s="17">
        <f t="shared" si="60"/>
        <v>1</v>
      </c>
      <c r="AB238" s="91" t="str">
        <f>'REPRODUCTION 3'!M238</f>
        <v>Juin</v>
      </c>
      <c r="AC238" s="91" t="str">
        <f>'RUMINANTS 3'!M238</f>
        <v>Juin</v>
      </c>
      <c r="AD238" s="91" t="str">
        <f>'TOXICOLOGIE 2'!L238</f>
        <v>Juin</v>
      </c>
      <c r="AE238" s="91" t="str">
        <f>'INFECTIEUX 3'!M238</f>
        <v>Juin</v>
      </c>
      <c r="AF238" s="91" t="str">
        <f>'AVIARE 3'!M238</f>
        <v>Juin</v>
      </c>
      <c r="AG238" s="91" t="str">
        <f>'EQUINE 3'!M238</f>
        <v>Juin</v>
      </c>
      <c r="AH238" s="91" t="str">
        <f>'CHIRURGIE 3'!M238</f>
        <v>Juin</v>
      </c>
      <c r="AI238" s="91" t="str">
        <f>'LEGISLATION 2'!L238</f>
        <v>Juin</v>
      </c>
      <c r="AJ238" s="91" t="str">
        <f>'HIDAOA 3'!M238</f>
        <v>Juin</v>
      </c>
      <c r="AK238" s="91" t="str">
        <f>'CLINIQUE 3'!T238</f>
        <v>Juin</v>
      </c>
    </row>
    <row r="239" spans="1:37" s="134" customFormat="1">
      <c r="A239" s="146">
        <v>232</v>
      </c>
      <c r="B239" s="113" t="s">
        <v>2675</v>
      </c>
      <c r="C239" s="113" t="s">
        <v>2676</v>
      </c>
      <c r="D239" s="163">
        <f>'REPRODUCTION 3'!G239</f>
        <v>22.5</v>
      </c>
      <c r="E239" s="163">
        <f>'RUMINANTS 3'!G239</f>
        <v>6</v>
      </c>
      <c r="F239" s="163">
        <f>'TOXICOLOGIE 2'!F239</f>
        <v>0</v>
      </c>
      <c r="G239" s="163">
        <f>'INFECTIEUX 3'!G239</f>
        <v>1.125</v>
      </c>
      <c r="H239" s="163">
        <f>'AVIARE 3'!G239</f>
        <v>15</v>
      </c>
      <c r="I239" s="163">
        <f>'EQUINE 3'!G239</f>
        <v>10.5</v>
      </c>
      <c r="J239" s="163">
        <f>'CHIRURGIE 3'!G239</f>
        <v>13.5</v>
      </c>
      <c r="K239" s="163">
        <f>'LEGISLATION 2'!F239</f>
        <v>20</v>
      </c>
      <c r="L239" s="163">
        <f>'HIDAOA 3'!G239</f>
        <v>12.75</v>
      </c>
      <c r="M239" s="163">
        <f>'CLINIQUE 3'!N239</f>
        <v>0</v>
      </c>
      <c r="N239" s="148">
        <f t="shared" si="47"/>
        <v>101.375</v>
      </c>
      <c r="O239" s="148">
        <f t="shared" si="48"/>
        <v>3.6205357142857144</v>
      </c>
      <c r="P239" s="146" t="str">
        <f t="shared" si="49"/>
        <v>ajournee</v>
      </c>
      <c r="Q239" s="146" t="str">
        <f t="shared" si="50"/>
        <v>juin</v>
      </c>
      <c r="R239" s="146">
        <f t="shared" si="51"/>
        <v>0</v>
      </c>
      <c r="S239" s="146">
        <f t="shared" si="52"/>
        <v>1</v>
      </c>
      <c r="T239" s="146">
        <f t="shared" si="53"/>
        <v>1</v>
      </c>
      <c r="U239" s="146">
        <f t="shared" si="54"/>
        <v>1</v>
      </c>
      <c r="V239" s="146">
        <f t="shared" si="55"/>
        <v>0</v>
      </c>
      <c r="W239" s="146">
        <f t="shared" si="56"/>
        <v>1</v>
      </c>
      <c r="X239" s="146">
        <f t="shared" si="57"/>
        <v>1</v>
      </c>
      <c r="Y239" s="146">
        <f t="shared" si="58"/>
        <v>0</v>
      </c>
      <c r="Z239" s="146">
        <f t="shared" si="59"/>
        <v>1</v>
      </c>
      <c r="AA239" s="17">
        <f t="shared" si="60"/>
        <v>1</v>
      </c>
      <c r="AB239" s="91" t="str">
        <f>'REPRODUCTION 3'!M239</f>
        <v>Juin</v>
      </c>
      <c r="AC239" s="91" t="str">
        <f>'RUMINANTS 3'!M239</f>
        <v>Juin</v>
      </c>
      <c r="AD239" s="91" t="str">
        <f>'TOXICOLOGIE 2'!L239</f>
        <v>Juin</v>
      </c>
      <c r="AE239" s="91" t="str">
        <f>'INFECTIEUX 3'!M239</f>
        <v>Juin</v>
      </c>
      <c r="AF239" s="91" t="str">
        <f>'AVIARE 3'!M239</f>
        <v>Juin</v>
      </c>
      <c r="AG239" s="91" t="str">
        <f>'EQUINE 3'!M239</f>
        <v>Juin</v>
      </c>
      <c r="AH239" s="91" t="str">
        <f>'CHIRURGIE 3'!M239</f>
        <v>Juin</v>
      </c>
      <c r="AI239" s="91" t="str">
        <f>'LEGISLATION 2'!L239</f>
        <v>Juin</v>
      </c>
      <c r="AJ239" s="91" t="str">
        <f>'HIDAOA 3'!M239</f>
        <v>Juin</v>
      </c>
      <c r="AK239" s="91" t="str">
        <f>'CLINIQUE 3'!T239</f>
        <v>Juin</v>
      </c>
    </row>
    <row r="240" spans="1:37">
      <c r="A240" s="146">
        <v>233</v>
      </c>
      <c r="B240" s="113" t="s">
        <v>1489</v>
      </c>
      <c r="C240" s="113" t="s">
        <v>2481</v>
      </c>
      <c r="D240" s="163">
        <f>'REPRODUCTION 3'!G240</f>
        <v>15.75</v>
      </c>
      <c r="E240" s="163">
        <f>'RUMINANTS 3'!G240</f>
        <v>8.25</v>
      </c>
      <c r="F240" s="163">
        <f>'TOXICOLOGIE 2'!F240</f>
        <v>0</v>
      </c>
      <c r="G240" s="163">
        <f>'INFECTIEUX 3'!G240</f>
        <v>2.25</v>
      </c>
      <c r="H240" s="163">
        <f>'AVIARE 3'!G240</f>
        <v>14.25</v>
      </c>
      <c r="I240" s="163">
        <f>'EQUINE 3'!G240</f>
        <v>7.5</v>
      </c>
      <c r="J240" s="163">
        <f>'CHIRURGIE 3'!G240</f>
        <v>15</v>
      </c>
      <c r="K240" s="163">
        <f>'LEGISLATION 2'!F240</f>
        <v>4</v>
      </c>
      <c r="L240" s="163">
        <f>'HIDAOA 3'!G240</f>
        <v>9.75</v>
      </c>
      <c r="M240" s="163">
        <f>'CLINIQUE 3'!N240</f>
        <v>0</v>
      </c>
      <c r="N240" s="148">
        <f t="shared" si="47"/>
        <v>76.75</v>
      </c>
      <c r="O240" s="148">
        <f t="shared" si="48"/>
        <v>2.7410714285714284</v>
      </c>
      <c r="P240" s="146" t="str">
        <f t="shared" si="49"/>
        <v>ajournee</v>
      </c>
      <c r="Q240" s="146" t="str">
        <f t="shared" si="50"/>
        <v>juin</v>
      </c>
      <c r="R240" s="146">
        <f t="shared" si="51"/>
        <v>0</v>
      </c>
      <c r="S240" s="146">
        <f t="shared" si="52"/>
        <v>1</v>
      </c>
      <c r="T240" s="146">
        <f t="shared" si="53"/>
        <v>1</v>
      </c>
      <c r="U240" s="146">
        <f t="shared" si="54"/>
        <v>1</v>
      </c>
      <c r="V240" s="146">
        <f t="shared" si="55"/>
        <v>1</v>
      </c>
      <c r="W240" s="146">
        <f t="shared" si="56"/>
        <v>1</v>
      </c>
      <c r="X240" s="146">
        <f t="shared" si="57"/>
        <v>0</v>
      </c>
      <c r="Y240" s="146">
        <f t="shared" si="58"/>
        <v>1</v>
      </c>
      <c r="Z240" s="146">
        <f t="shared" si="59"/>
        <v>1</v>
      </c>
      <c r="AA240" s="17">
        <f t="shared" si="60"/>
        <v>1</v>
      </c>
      <c r="AB240" s="91" t="str">
        <f>'REPRODUCTION 3'!M240</f>
        <v>Juin</v>
      </c>
      <c r="AC240" s="91" t="str">
        <f>'RUMINANTS 3'!M240</f>
        <v>Juin</v>
      </c>
      <c r="AD240" s="91" t="str">
        <f>'TOXICOLOGIE 2'!L240</f>
        <v>Juin</v>
      </c>
      <c r="AE240" s="91" t="str">
        <f>'INFECTIEUX 3'!M240</f>
        <v>Juin</v>
      </c>
      <c r="AF240" s="91" t="str">
        <f>'AVIARE 3'!M240</f>
        <v>Juin</v>
      </c>
      <c r="AG240" s="91" t="str">
        <f>'EQUINE 3'!M240</f>
        <v>Juin</v>
      </c>
      <c r="AH240" s="91" t="str">
        <f>'CHIRURGIE 3'!M240</f>
        <v>Juin</v>
      </c>
      <c r="AI240" s="91" t="str">
        <f>'LEGISLATION 2'!L240</f>
        <v>Juin</v>
      </c>
      <c r="AJ240" s="91" t="str">
        <f>'HIDAOA 3'!M240</f>
        <v>Juin</v>
      </c>
      <c r="AK240" s="91" t="str">
        <f>'CLINIQUE 3'!T240</f>
        <v>Juin</v>
      </c>
    </row>
    <row r="241" spans="1:37">
      <c r="A241" s="146">
        <v>234</v>
      </c>
      <c r="B241" s="113" t="s">
        <v>2677</v>
      </c>
      <c r="C241" s="113" t="s">
        <v>2678</v>
      </c>
      <c r="D241" s="163">
        <f>'REPRODUCTION 3'!G241</f>
        <v>15.75</v>
      </c>
      <c r="E241" s="163">
        <f>'RUMINANTS 3'!G241</f>
        <v>8.25</v>
      </c>
      <c r="F241" s="163">
        <f>'TOXICOLOGIE 2'!F241</f>
        <v>0</v>
      </c>
      <c r="G241" s="163">
        <f>'INFECTIEUX 3'!G241</f>
        <v>7.5</v>
      </c>
      <c r="H241" s="163">
        <f>'AVIARE 3'!G241</f>
        <v>21</v>
      </c>
      <c r="I241" s="163">
        <f>'EQUINE 3'!G241</f>
        <v>8.25</v>
      </c>
      <c r="J241" s="163">
        <f>'CHIRURGIE 3'!G241</f>
        <v>19.5</v>
      </c>
      <c r="K241" s="163">
        <f>'LEGISLATION 2'!F241</f>
        <v>26</v>
      </c>
      <c r="L241" s="163">
        <f>'HIDAOA 3'!G241</f>
        <v>18.75</v>
      </c>
      <c r="M241" s="163">
        <f>'CLINIQUE 3'!N241</f>
        <v>0</v>
      </c>
      <c r="N241" s="148">
        <f t="shared" si="47"/>
        <v>125</v>
      </c>
      <c r="O241" s="148">
        <f t="shared" si="48"/>
        <v>4.4642857142857144</v>
      </c>
      <c r="P241" s="146" t="str">
        <f t="shared" si="49"/>
        <v>ajournee</v>
      </c>
      <c r="Q241" s="146" t="str">
        <f t="shared" si="50"/>
        <v>juin</v>
      </c>
      <c r="R241" s="146">
        <f t="shared" si="51"/>
        <v>0</v>
      </c>
      <c r="S241" s="146">
        <f t="shared" si="52"/>
        <v>1</v>
      </c>
      <c r="T241" s="146">
        <f t="shared" si="53"/>
        <v>1</v>
      </c>
      <c r="U241" s="146">
        <f t="shared" si="54"/>
        <v>1</v>
      </c>
      <c r="V241" s="146">
        <f t="shared" si="55"/>
        <v>0</v>
      </c>
      <c r="W241" s="146">
        <f t="shared" si="56"/>
        <v>1</v>
      </c>
      <c r="X241" s="146">
        <f t="shared" si="57"/>
        <v>0</v>
      </c>
      <c r="Y241" s="146">
        <f t="shared" si="58"/>
        <v>0</v>
      </c>
      <c r="Z241" s="146">
        <f t="shared" si="59"/>
        <v>0</v>
      </c>
      <c r="AA241" s="17">
        <f t="shared" si="60"/>
        <v>1</v>
      </c>
      <c r="AB241" s="91" t="str">
        <f>'REPRODUCTION 3'!M241</f>
        <v>Juin</v>
      </c>
      <c r="AC241" s="91" t="str">
        <f>'RUMINANTS 3'!M241</f>
        <v>Juin</v>
      </c>
      <c r="AD241" s="91" t="str">
        <f>'TOXICOLOGIE 2'!L241</f>
        <v>Juin</v>
      </c>
      <c r="AE241" s="91" t="str">
        <f>'INFECTIEUX 3'!M241</f>
        <v>Juin</v>
      </c>
      <c r="AF241" s="91" t="str">
        <f>'AVIARE 3'!M241</f>
        <v>Juin</v>
      </c>
      <c r="AG241" s="91" t="str">
        <f>'EQUINE 3'!M241</f>
        <v>Juin</v>
      </c>
      <c r="AH241" s="91" t="str">
        <f>'CHIRURGIE 3'!M241</f>
        <v>Juin</v>
      </c>
      <c r="AI241" s="91" t="str">
        <f>'LEGISLATION 2'!L241</f>
        <v>Juin</v>
      </c>
      <c r="AJ241" s="91" t="str">
        <f>'HIDAOA 3'!M241</f>
        <v>Juin</v>
      </c>
      <c r="AK241" s="91" t="str">
        <f>'CLINIQUE 3'!T241</f>
        <v>Juin</v>
      </c>
    </row>
    <row r="242" spans="1:37">
      <c r="A242" s="146">
        <v>235</v>
      </c>
      <c r="B242" s="113" t="s">
        <v>1509</v>
      </c>
      <c r="C242" s="113" t="s">
        <v>2449</v>
      </c>
      <c r="D242" s="163">
        <f>'REPRODUCTION 3'!G242</f>
        <v>25.5</v>
      </c>
      <c r="E242" s="163">
        <f>'RUMINANTS 3'!G242</f>
        <v>17.25</v>
      </c>
      <c r="F242" s="163">
        <f>'TOXICOLOGIE 2'!F242</f>
        <v>0</v>
      </c>
      <c r="G242" s="163">
        <f>'INFECTIEUX 3'!G242</f>
        <v>20.25</v>
      </c>
      <c r="H242" s="163">
        <f>'AVIARE 3'!G242</f>
        <v>21</v>
      </c>
      <c r="I242" s="163">
        <f>'EQUINE 3'!G242</f>
        <v>26.25</v>
      </c>
      <c r="J242" s="163">
        <f>'CHIRURGIE 3'!G242</f>
        <v>22.5</v>
      </c>
      <c r="K242" s="163">
        <f>'LEGISLATION 2'!F242</f>
        <v>28</v>
      </c>
      <c r="L242" s="163">
        <f>'HIDAOA 3'!G242</f>
        <v>30</v>
      </c>
      <c r="M242" s="163">
        <f>'CLINIQUE 3'!N242</f>
        <v>0</v>
      </c>
      <c r="N242" s="148">
        <f t="shared" si="47"/>
        <v>190.75</v>
      </c>
      <c r="O242" s="148">
        <f t="shared" si="48"/>
        <v>6.8125</v>
      </c>
      <c r="P242" s="146" t="str">
        <f t="shared" si="49"/>
        <v>ajournee</v>
      </c>
      <c r="Q242" s="146" t="str">
        <f t="shared" si="50"/>
        <v>juin</v>
      </c>
      <c r="R242" s="146">
        <f t="shared" si="51"/>
        <v>0</v>
      </c>
      <c r="S242" s="146">
        <f t="shared" si="52"/>
        <v>0</v>
      </c>
      <c r="T242" s="146">
        <f t="shared" si="53"/>
        <v>1</v>
      </c>
      <c r="U242" s="146">
        <f t="shared" si="54"/>
        <v>0</v>
      </c>
      <c r="V242" s="146">
        <f t="shared" si="55"/>
        <v>0</v>
      </c>
      <c r="W242" s="146">
        <f t="shared" si="56"/>
        <v>0</v>
      </c>
      <c r="X242" s="146">
        <f t="shared" si="57"/>
        <v>0</v>
      </c>
      <c r="Y242" s="146">
        <f t="shared" si="58"/>
        <v>0</v>
      </c>
      <c r="Z242" s="146">
        <f t="shared" si="59"/>
        <v>0</v>
      </c>
      <c r="AA242" s="17">
        <f t="shared" si="60"/>
        <v>1</v>
      </c>
      <c r="AB242" s="91" t="str">
        <f>'REPRODUCTION 3'!M242</f>
        <v>Juin</v>
      </c>
      <c r="AC242" s="91" t="str">
        <f>'RUMINANTS 3'!M242</f>
        <v>Juin</v>
      </c>
      <c r="AD242" s="91" t="str">
        <f>'TOXICOLOGIE 2'!L242</f>
        <v>Juin</v>
      </c>
      <c r="AE242" s="91" t="str">
        <f>'INFECTIEUX 3'!M242</f>
        <v>Juin</v>
      </c>
      <c r="AF242" s="91" t="str">
        <f>'AVIARE 3'!M242</f>
        <v>Juin</v>
      </c>
      <c r="AG242" s="91" t="str">
        <f>'EQUINE 3'!M242</f>
        <v>Juin</v>
      </c>
      <c r="AH242" s="91" t="str">
        <f>'CHIRURGIE 3'!M242</f>
        <v>Juin</v>
      </c>
      <c r="AI242" s="91" t="str">
        <f>'LEGISLATION 2'!L242</f>
        <v>Juin</v>
      </c>
      <c r="AJ242" s="91" t="str">
        <f>'HIDAOA 3'!M242</f>
        <v>Juin</v>
      </c>
      <c r="AK242" s="91" t="str">
        <f>'CLINIQUE 3'!T242</f>
        <v>Juin</v>
      </c>
    </row>
    <row r="243" spans="1:37">
      <c r="A243" s="146">
        <v>236</v>
      </c>
      <c r="B243" s="113" t="s">
        <v>2679</v>
      </c>
      <c r="C243" s="113" t="s">
        <v>2416</v>
      </c>
      <c r="D243" s="163">
        <f>'REPRODUCTION 3'!G243</f>
        <v>10.5</v>
      </c>
      <c r="E243" s="163">
        <f>'RUMINANTS 3'!G243</f>
        <v>12.75</v>
      </c>
      <c r="F243" s="163">
        <f>'TOXICOLOGIE 2'!F243</f>
        <v>0</v>
      </c>
      <c r="G243" s="163">
        <f>'INFECTIEUX 3'!G243</f>
        <v>11.25</v>
      </c>
      <c r="H243" s="163">
        <f>'AVIARE 3'!G243</f>
        <v>18.75</v>
      </c>
      <c r="I243" s="163">
        <f>'EQUINE 3'!G243</f>
        <v>12</v>
      </c>
      <c r="J243" s="163">
        <f>'CHIRURGIE 3'!G243</f>
        <v>13.5</v>
      </c>
      <c r="K243" s="163">
        <f>'LEGISLATION 2'!F243</f>
        <v>24</v>
      </c>
      <c r="L243" s="163">
        <f>'HIDAOA 3'!G243</f>
        <v>24.75</v>
      </c>
      <c r="M243" s="163">
        <f>'CLINIQUE 3'!N243</f>
        <v>0</v>
      </c>
      <c r="N243" s="148">
        <f t="shared" si="47"/>
        <v>127.5</v>
      </c>
      <c r="O243" s="148">
        <f t="shared" si="48"/>
        <v>4.5535714285714288</v>
      </c>
      <c r="P243" s="146" t="str">
        <f t="shared" si="49"/>
        <v>ajournee</v>
      </c>
      <c r="Q243" s="146" t="str">
        <f t="shared" si="50"/>
        <v>juin</v>
      </c>
      <c r="R243" s="146">
        <f t="shared" si="51"/>
        <v>1</v>
      </c>
      <c r="S243" s="146">
        <f t="shared" si="52"/>
        <v>1</v>
      </c>
      <c r="T243" s="146">
        <f t="shared" si="53"/>
        <v>1</v>
      </c>
      <c r="U243" s="146">
        <f t="shared" si="54"/>
        <v>1</v>
      </c>
      <c r="V243" s="146">
        <f t="shared" si="55"/>
        <v>0</v>
      </c>
      <c r="W243" s="146">
        <f t="shared" si="56"/>
        <v>1</v>
      </c>
      <c r="X243" s="146">
        <f t="shared" si="57"/>
        <v>1</v>
      </c>
      <c r="Y243" s="146">
        <f t="shared" si="58"/>
        <v>0</v>
      </c>
      <c r="Z243" s="146">
        <f t="shared" si="59"/>
        <v>0</v>
      </c>
      <c r="AA243" s="17">
        <f t="shared" si="60"/>
        <v>1</v>
      </c>
      <c r="AB243" s="91" t="str">
        <f>'REPRODUCTION 3'!M243</f>
        <v>Juin</v>
      </c>
      <c r="AC243" s="91" t="str">
        <f>'RUMINANTS 3'!M243</f>
        <v>Juin</v>
      </c>
      <c r="AD243" s="91" t="str">
        <f>'TOXICOLOGIE 2'!L243</f>
        <v>Juin</v>
      </c>
      <c r="AE243" s="91" t="str">
        <f>'INFECTIEUX 3'!M243</f>
        <v>Juin</v>
      </c>
      <c r="AF243" s="91" t="str">
        <f>'AVIARE 3'!M243</f>
        <v>Juin</v>
      </c>
      <c r="AG243" s="91" t="str">
        <f>'EQUINE 3'!M243</f>
        <v>Juin</v>
      </c>
      <c r="AH243" s="91" t="str">
        <f>'CHIRURGIE 3'!M243</f>
        <v>Juin</v>
      </c>
      <c r="AI243" s="91" t="str">
        <f>'LEGISLATION 2'!L243</f>
        <v>Juin</v>
      </c>
      <c r="AJ243" s="91" t="str">
        <f>'HIDAOA 3'!M243</f>
        <v>Juin</v>
      </c>
      <c r="AK243" s="91" t="str">
        <f>'CLINIQUE 3'!T243</f>
        <v>Juin</v>
      </c>
    </row>
    <row r="244" spans="1:37">
      <c r="A244" s="146">
        <v>237</v>
      </c>
      <c r="B244" s="113" t="s">
        <v>2680</v>
      </c>
      <c r="C244" s="113" t="s">
        <v>2480</v>
      </c>
      <c r="D244" s="163">
        <f>'REPRODUCTION 3'!G244</f>
        <v>11.25</v>
      </c>
      <c r="E244" s="163">
        <f>'RUMINANTS 3'!G244</f>
        <v>8.25</v>
      </c>
      <c r="F244" s="163">
        <f>'TOXICOLOGIE 2'!F244</f>
        <v>0</v>
      </c>
      <c r="G244" s="163">
        <f>'INFECTIEUX 3'!G244</f>
        <v>22.125</v>
      </c>
      <c r="H244" s="163">
        <f>'AVIARE 3'!G244</f>
        <v>16.5</v>
      </c>
      <c r="I244" s="163">
        <f>'EQUINE 3'!G244</f>
        <v>7.5</v>
      </c>
      <c r="J244" s="163">
        <f>'CHIRURGIE 3'!G244</f>
        <v>15</v>
      </c>
      <c r="K244" s="163">
        <f>'LEGISLATION 2'!F244</f>
        <v>10</v>
      </c>
      <c r="L244" s="163">
        <f>'HIDAOA 3'!G244</f>
        <v>19.5</v>
      </c>
      <c r="M244" s="163">
        <f>'CLINIQUE 3'!N244</f>
        <v>0</v>
      </c>
      <c r="N244" s="148">
        <f t="shared" si="47"/>
        <v>110.125</v>
      </c>
      <c r="O244" s="148">
        <f t="shared" si="48"/>
        <v>3.9330357142857144</v>
      </c>
      <c r="P244" s="146" t="str">
        <f t="shared" si="49"/>
        <v>ajournee</v>
      </c>
      <c r="Q244" s="146" t="str">
        <f t="shared" si="50"/>
        <v>juin</v>
      </c>
      <c r="R244" s="146">
        <f t="shared" si="51"/>
        <v>1</v>
      </c>
      <c r="S244" s="146">
        <f t="shared" si="52"/>
        <v>1</v>
      </c>
      <c r="T244" s="146">
        <f t="shared" si="53"/>
        <v>1</v>
      </c>
      <c r="U244" s="146">
        <f t="shared" si="54"/>
        <v>0</v>
      </c>
      <c r="V244" s="146">
        <f t="shared" si="55"/>
        <v>0</v>
      </c>
      <c r="W244" s="146">
        <f t="shared" si="56"/>
        <v>1</v>
      </c>
      <c r="X244" s="146">
        <f t="shared" si="57"/>
        <v>0</v>
      </c>
      <c r="Y244" s="146">
        <f t="shared" si="58"/>
        <v>0</v>
      </c>
      <c r="Z244" s="146">
        <f t="shared" si="59"/>
        <v>0</v>
      </c>
      <c r="AA244" s="17">
        <f t="shared" si="60"/>
        <v>1</v>
      </c>
      <c r="AB244" s="91" t="str">
        <f>'REPRODUCTION 3'!M244</f>
        <v>Juin</v>
      </c>
      <c r="AC244" s="91" t="str">
        <f>'RUMINANTS 3'!M244</f>
        <v>Juin</v>
      </c>
      <c r="AD244" s="91" t="str">
        <f>'TOXICOLOGIE 2'!L244</f>
        <v>Juin</v>
      </c>
      <c r="AE244" s="91" t="str">
        <f>'INFECTIEUX 3'!M244</f>
        <v>Juin</v>
      </c>
      <c r="AF244" s="91" t="str">
        <f>'AVIARE 3'!M244</f>
        <v>Juin</v>
      </c>
      <c r="AG244" s="91" t="str">
        <f>'EQUINE 3'!M244</f>
        <v>Juin</v>
      </c>
      <c r="AH244" s="91" t="str">
        <f>'CHIRURGIE 3'!M244</f>
        <v>Juin</v>
      </c>
      <c r="AI244" s="91" t="str">
        <f>'LEGISLATION 2'!L244</f>
        <v>Juin</v>
      </c>
      <c r="AJ244" s="91" t="str">
        <f>'HIDAOA 3'!M244</f>
        <v>Juin</v>
      </c>
      <c r="AK244" s="91" t="str">
        <f>'CLINIQUE 3'!T244</f>
        <v>Juin</v>
      </c>
    </row>
    <row r="245" spans="1:37">
      <c r="A245" s="146">
        <v>238</v>
      </c>
      <c r="B245" s="113" t="s">
        <v>1518</v>
      </c>
      <c r="C245" s="113" t="s">
        <v>2490</v>
      </c>
      <c r="D245" s="163">
        <f>'REPRODUCTION 3'!G245</f>
        <v>9.75</v>
      </c>
      <c r="E245" s="163">
        <f>'RUMINANTS 3'!G245</f>
        <v>9</v>
      </c>
      <c r="F245" s="163">
        <f>'TOXICOLOGIE 2'!F245</f>
        <v>0</v>
      </c>
      <c r="G245" s="163">
        <f>'INFECTIEUX 3'!G245</f>
        <v>3.375</v>
      </c>
      <c r="H245" s="163">
        <f>'AVIARE 3'!G245</f>
        <v>17.25</v>
      </c>
      <c r="I245" s="163">
        <f>'EQUINE 3'!G245</f>
        <v>9</v>
      </c>
      <c r="J245" s="163">
        <f>'CHIRURGIE 3'!G245</f>
        <v>18</v>
      </c>
      <c r="K245" s="163">
        <f>'LEGISLATION 2'!F245</f>
        <v>28</v>
      </c>
      <c r="L245" s="163">
        <f>'HIDAOA 3'!G245</f>
        <v>13.5</v>
      </c>
      <c r="M245" s="163">
        <f>'CLINIQUE 3'!N245</f>
        <v>0</v>
      </c>
      <c r="N245" s="148">
        <f t="shared" si="47"/>
        <v>107.875</v>
      </c>
      <c r="O245" s="148">
        <f t="shared" si="48"/>
        <v>3.8526785714285716</v>
      </c>
      <c r="P245" s="146" t="str">
        <f t="shared" si="49"/>
        <v>ajournee</v>
      </c>
      <c r="Q245" s="146" t="str">
        <f t="shared" si="50"/>
        <v>juin</v>
      </c>
      <c r="R245" s="146">
        <f t="shared" si="51"/>
        <v>1</v>
      </c>
      <c r="S245" s="146">
        <f t="shared" si="52"/>
        <v>1</v>
      </c>
      <c r="T245" s="146">
        <f t="shared" si="53"/>
        <v>1</v>
      </c>
      <c r="U245" s="146">
        <f t="shared" si="54"/>
        <v>1</v>
      </c>
      <c r="V245" s="146">
        <f t="shared" si="55"/>
        <v>0</v>
      </c>
      <c r="W245" s="146">
        <f t="shared" si="56"/>
        <v>1</v>
      </c>
      <c r="X245" s="146">
        <f t="shared" si="57"/>
        <v>0</v>
      </c>
      <c r="Y245" s="146">
        <f t="shared" si="58"/>
        <v>0</v>
      </c>
      <c r="Z245" s="146">
        <f t="shared" si="59"/>
        <v>1</v>
      </c>
      <c r="AA245" s="17">
        <f t="shared" si="60"/>
        <v>1</v>
      </c>
      <c r="AB245" s="91" t="str">
        <f>'REPRODUCTION 3'!M245</f>
        <v>Juin</v>
      </c>
      <c r="AC245" s="91" t="str">
        <f>'RUMINANTS 3'!M245</f>
        <v>Juin</v>
      </c>
      <c r="AD245" s="91" t="str">
        <f>'TOXICOLOGIE 2'!L245</f>
        <v>Juin</v>
      </c>
      <c r="AE245" s="91" t="str">
        <f>'INFECTIEUX 3'!M245</f>
        <v>Juin</v>
      </c>
      <c r="AF245" s="91" t="str">
        <f>'AVIARE 3'!M245</f>
        <v>Juin</v>
      </c>
      <c r="AG245" s="91" t="str">
        <f>'EQUINE 3'!M245</f>
        <v>Juin</v>
      </c>
      <c r="AH245" s="91" t="str">
        <f>'CHIRURGIE 3'!M245</f>
        <v>Juin</v>
      </c>
      <c r="AI245" s="91" t="str">
        <f>'LEGISLATION 2'!L245</f>
        <v>Juin</v>
      </c>
      <c r="AJ245" s="91" t="str">
        <f>'HIDAOA 3'!M245</f>
        <v>Juin</v>
      </c>
      <c r="AK245" s="91" t="str">
        <f>'CLINIQUE 3'!T245</f>
        <v>Juin</v>
      </c>
    </row>
    <row r="246" spans="1:37">
      <c r="A246" s="146">
        <v>239</v>
      </c>
      <c r="B246" s="113" t="s">
        <v>1518</v>
      </c>
      <c r="C246" s="113" t="s">
        <v>2681</v>
      </c>
      <c r="D246" s="163">
        <f>'REPRODUCTION 3'!G246</f>
        <v>3</v>
      </c>
      <c r="E246" s="163">
        <f>'RUMINANTS 3'!G246</f>
        <v>8.25</v>
      </c>
      <c r="F246" s="163">
        <f>'TOXICOLOGIE 2'!F246</f>
        <v>0</v>
      </c>
      <c r="G246" s="163">
        <f>'INFECTIEUX 3'!G246</f>
        <v>0.75</v>
      </c>
      <c r="H246" s="163">
        <f>'AVIARE 3'!G246</f>
        <v>13.5</v>
      </c>
      <c r="I246" s="163">
        <f>'EQUINE 3'!G246</f>
        <v>9</v>
      </c>
      <c r="J246" s="163">
        <f>'CHIRURGIE 3'!G246</f>
        <v>21</v>
      </c>
      <c r="K246" s="163">
        <f>'LEGISLATION 2'!F246</f>
        <v>14</v>
      </c>
      <c r="L246" s="163">
        <f>'HIDAOA 3'!G246</f>
        <v>11.25</v>
      </c>
      <c r="M246" s="163">
        <f>'CLINIQUE 3'!N246</f>
        <v>0</v>
      </c>
      <c r="N246" s="148">
        <f t="shared" si="47"/>
        <v>80.75</v>
      </c>
      <c r="O246" s="148">
        <f t="shared" si="48"/>
        <v>2.8839285714285716</v>
      </c>
      <c r="P246" s="146" t="str">
        <f t="shared" si="49"/>
        <v>ajournee</v>
      </c>
      <c r="Q246" s="146" t="str">
        <f t="shared" si="50"/>
        <v>juin</v>
      </c>
      <c r="R246" s="146">
        <f t="shared" si="51"/>
        <v>1</v>
      </c>
      <c r="S246" s="146">
        <f t="shared" si="52"/>
        <v>1</v>
      </c>
      <c r="T246" s="146">
        <f t="shared" si="53"/>
        <v>1</v>
      </c>
      <c r="U246" s="146">
        <f t="shared" si="54"/>
        <v>1</v>
      </c>
      <c r="V246" s="146">
        <f t="shared" si="55"/>
        <v>1</v>
      </c>
      <c r="W246" s="146">
        <f t="shared" si="56"/>
        <v>1</v>
      </c>
      <c r="X246" s="146">
        <f t="shared" si="57"/>
        <v>0</v>
      </c>
      <c r="Y246" s="146">
        <f t="shared" si="58"/>
        <v>0</v>
      </c>
      <c r="Z246" s="146">
        <f t="shared" si="59"/>
        <v>1</v>
      </c>
      <c r="AA246" s="17">
        <f t="shared" si="60"/>
        <v>1</v>
      </c>
      <c r="AB246" s="91" t="str">
        <f>'REPRODUCTION 3'!M246</f>
        <v>Juin</v>
      </c>
      <c r="AC246" s="91" t="str">
        <f>'RUMINANTS 3'!M246</f>
        <v>Juin</v>
      </c>
      <c r="AD246" s="91" t="str">
        <f>'TOXICOLOGIE 2'!L246</f>
        <v>Juin</v>
      </c>
      <c r="AE246" s="91" t="str">
        <f>'INFECTIEUX 3'!M246</f>
        <v>Juin</v>
      </c>
      <c r="AF246" s="91" t="str">
        <f>'AVIARE 3'!M246</f>
        <v>Juin</v>
      </c>
      <c r="AG246" s="91" t="str">
        <f>'EQUINE 3'!M246</f>
        <v>Juin</v>
      </c>
      <c r="AH246" s="91" t="str">
        <f>'CHIRURGIE 3'!M246</f>
        <v>Juin</v>
      </c>
      <c r="AI246" s="91" t="str">
        <f>'LEGISLATION 2'!L246</f>
        <v>Juin</v>
      </c>
      <c r="AJ246" s="91" t="str">
        <f>'HIDAOA 3'!M246</f>
        <v>Juin</v>
      </c>
      <c r="AK246" s="91" t="str">
        <f>'CLINIQUE 3'!T246</f>
        <v>Juin</v>
      </c>
    </row>
    <row r="247" spans="1:37">
      <c r="A247" s="146">
        <v>240</v>
      </c>
      <c r="B247" s="113" t="s">
        <v>1525</v>
      </c>
      <c r="C247" s="113" t="s">
        <v>2682</v>
      </c>
      <c r="D247" s="163">
        <f>'REPRODUCTION 3'!G247</f>
        <v>10.5</v>
      </c>
      <c r="E247" s="163">
        <f>'RUMINANTS 3'!G247</f>
        <v>13.5</v>
      </c>
      <c r="F247" s="163">
        <f>'TOXICOLOGIE 2'!F247</f>
        <v>0</v>
      </c>
      <c r="G247" s="163">
        <f>'INFECTIEUX 3'!G247</f>
        <v>15</v>
      </c>
      <c r="H247" s="163">
        <f>'AVIARE 3'!G247</f>
        <v>16.5</v>
      </c>
      <c r="I247" s="163">
        <f>'EQUINE 3'!G247</f>
        <v>15</v>
      </c>
      <c r="J247" s="163">
        <f>'CHIRURGIE 3'!G247</f>
        <v>18</v>
      </c>
      <c r="K247" s="163">
        <f>'LEGISLATION 2'!F247</f>
        <v>22</v>
      </c>
      <c r="L247" s="163">
        <f>'HIDAOA 3'!G247</f>
        <v>21.75</v>
      </c>
      <c r="M247" s="163">
        <f>'CLINIQUE 3'!N247</f>
        <v>0</v>
      </c>
      <c r="N247" s="148">
        <f t="shared" si="47"/>
        <v>132.25</v>
      </c>
      <c r="O247" s="148">
        <f t="shared" si="48"/>
        <v>4.7232142857142856</v>
      </c>
      <c r="P247" s="146" t="str">
        <f t="shared" si="49"/>
        <v>ajournee</v>
      </c>
      <c r="Q247" s="146" t="str">
        <f t="shared" si="50"/>
        <v>juin</v>
      </c>
      <c r="R247" s="146">
        <f t="shared" si="51"/>
        <v>1</v>
      </c>
      <c r="S247" s="146">
        <f t="shared" si="52"/>
        <v>1</v>
      </c>
      <c r="T247" s="146">
        <f t="shared" si="53"/>
        <v>1</v>
      </c>
      <c r="U247" s="146">
        <f t="shared" si="54"/>
        <v>0</v>
      </c>
      <c r="V247" s="146">
        <f t="shared" si="55"/>
        <v>0</v>
      </c>
      <c r="W247" s="146">
        <f t="shared" si="56"/>
        <v>0</v>
      </c>
      <c r="X247" s="146">
        <f t="shared" si="57"/>
        <v>0</v>
      </c>
      <c r="Y247" s="146">
        <f t="shared" si="58"/>
        <v>0</v>
      </c>
      <c r="Z247" s="146">
        <f t="shared" si="59"/>
        <v>0</v>
      </c>
      <c r="AA247" s="17">
        <f t="shared" si="60"/>
        <v>1</v>
      </c>
      <c r="AB247" s="91" t="str">
        <f>'REPRODUCTION 3'!M247</f>
        <v>Juin</v>
      </c>
      <c r="AC247" s="91" t="str">
        <f>'RUMINANTS 3'!M247</f>
        <v>Juin</v>
      </c>
      <c r="AD247" s="91" t="str">
        <f>'TOXICOLOGIE 2'!L247</f>
        <v>Juin</v>
      </c>
      <c r="AE247" s="91" t="str">
        <f>'INFECTIEUX 3'!M247</f>
        <v>Juin</v>
      </c>
      <c r="AF247" s="91" t="str">
        <f>'AVIARE 3'!M247</f>
        <v>Juin</v>
      </c>
      <c r="AG247" s="91" t="str">
        <f>'EQUINE 3'!M247</f>
        <v>Juin</v>
      </c>
      <c r="AH247" s="91" t="str">
        <f>'CHIRURGIE 3'!M247</f>
        <v>Juin</v>
      </c>
      <c r="AI247" s="91" t="str">
        <f>'LEGISLATION 2'!L247</f>
        <v>Juin</v>
      </c>
      <c r="AJ247" s="91" t="str">
        <f>'HIDAOA 3'!M247</f>
        <v>Juin</v>
      </c>
      <c r="AK247" s="91" t="str">
        <f>'CLINIQUE 3'!T247</f>
        <v>Juin</v>
      </c>
    </row>
    <row r="248" spans="1:37">
      <c r="A248" s="146">
        <v>241</v>
      </c>
      <c r="B248" s="113" t="s">
        <v>1530</v>
      </c>
      <c r="C248" s="113" t="s">
        <v>2508</v>
      </c>
      <c r="D248" s="163">
        <f>'REPRODUCTION 3'!G248</f>
        <v>15</v>
      </c>
      <c r="E248" s="163">
        <f>'RUMINANTS 3'!G248</f>
        <v>9.75</v>
      </c>
      <c r="F248" s="163">
        <f>'TOXICOLOGIE 2'!F248</f>
        <v>0</v>
      </c>
      <c r="G248" s="163">
        <f>'INFECTIEUX 3'!G248</f>
        <v>2.25</v>
      </c>
      <c r="H248" s="163">
        <f>'AVIARE 3'!G248</f>
        <v>12.75</v>
      </c>
      <c r="I248" s="163">
        <f>'EQUINE 3'!G248</f>
        <v>11.25</v>
      </c>
      <c r="J248" s="163">
        <f>'CHIRURGIE 3'!G248</f>
        <v>13.5</v>
      </c>
      <c r="K248" s="163">
        <f>'LEGISLATION 2'!F248</f>
        <v>20</v>
      </c>
      <c r="L248" s="163">
        <f>'HIDAOA 3'!G248</f>
        <v>12</v>
      </c>
      <c r="M248" s="163">
        <f>'CLINIQUE 3'!N248</f>
        <v>0</v>
      </c>
      <c r="N248" s="148">
        <f t="shared" si="47"/>
        <v>96.5</v>
      </c>
      <c r="O248" s="148">
        <f t="shared" si="48"/>
        <v>3.4464285714285716</v>
      </c>
      <c r="P248" s="146" t="str">
        <f t="shared" si="49"/>
        <v>ajournee</v>
      </c>
      <c r="Q248" s="146" t="str">
        <f t="shared" si="50"/>
        <v>juin</v>
      </c>
      <c r="R248" s="146">
        <f t="shared" si="51"/>
        <v>0</v>
      </c>
      <c r="S248" s="146">
        <f t="shared" si="52"/>
        <v>1</v>
      </c>
      <c r="T248" s="146">
        <f t="shared" si="53"/>
        <v>1</v>
      </c>
      <c r="U248" s="146">
        <f t="shared" si="54"/>
        <v>1</v>
      </c>
      <c r="V248" s="146">
        <f t="shared" si="55"/>
        <v>1</v>
      </c>
      <c r="W248" s="146">
        <f t="shared" si="56"/>
        <v>1</v>
      </c>
      <c r="X248" s="146">
        <f t="shared" si="57"/>
        <v>1</v>
      </c>
      <c r="Y248" s="146">
        <f t="shared" si="58"/>
        <v>0</v>
      </c>
      <c r="Z248" s="146">
        <f t="shared" si="59"/>
        <v>1</v>
      </c>
      <c r="AA248" s="17">
        <f t="shared" si="60"/>
        <v>1</v>
      </c>
      <c r="AB248" s="91" t="str">
        <f>'REPRODUCTION 3'!M248</f>
        <v>Juin</v>
      </c>
      <c r="AC248" s="91" t="str">
        <f>'RUMINANTS 3'!M248</f>
        <v>Juin</v>
      </c>
      <c r="AD248" s="91" t="str">
        <f>'TOXICOLOGIE 2'!L248</f>
        <v>Juin</v>
      </c>
      <c r="AE248" s="91" t="str">
        <f>'INFECTIEUX 3'!M248</f>
        <v>Juin</v>
      </c>
      <c r="AF248" s="91" t="str">
        <f>'AVIARE 3'!M248</f>
        <v>Juin</v>
      </c>
      <c r="AG248" s="91" t="str">
        <f>'EQUINE 3'!M248</f>
        <v>Juin</v>
      </c>
      <c r="AH248" s="91" t="str">
        <f>'CHIRURGIE 3'!M248</f>
        <v>Juin</v>
      </c>
      <c r="AI248" s="91" t="str">
        <f>'LEGISLATION 2'!L248</f>
        <v>Juin</v>
      </c>
      <c r="AJ248" s="91" t="str">
        <f>'HIDAOA 3'!M248</f>
        <v>Juin</v>
      </c>
      <c r="AK248" s="91" t="str">
        <f>'CLINIQUE 3'!T248</f>
        <v>Juin</v>
      </c>
    </row>
    <row r="249" spans="1:37">
      <c r="A249" s="146">
        <v>242</v>
      </c>
      <c r="B249" s="113" t="s">
        <v>2683</v>
      </c>
      <c r="C249" s="113" t="s">
        <v>2684</v>
      </c>
      <c r="D249" s="163">
        <f>'REPRODUCTION 3'!G249</f>
        <v>13.5</v>
      </c>
      <c r="E249" s="163">
        <f>'RUMINANTS 3'!G249</f>
        <v>7.5</v>
      </c>
      <c r="F249" s="163">
        <f>'TOXICOLOGIE 2'!F249</f>
        <v>0</v>
      </c>
      <c r="G249" s="163">
        <f>'INFECTIEUX 3'!G249</f>
        <v>3.75</v>
      </c>
      <c r="H249" s="163">
        <f>'AVIARE 3'!G249</f>
        <v>15.75</v>
      </c>
      <c r="I249" s="163">
        <f>'EQUINE 3'!G249</f>
        <v>11.25</v>
      </c>
      <c r="J249" s="163">
        <f>'CHIRURGIE 3'!G249</f>
        <v>16.5</v>
      </c>
      <c r="K249" s="163">
        <f>'LEGISLATION 2'!F249</f>
        <v>16</v>
      </c>
      <c r="L249" s="163">
        <f>'HIDAOA 3'!G249</f>
        <v>13.5</v>
      </c>
      <c r="M249" s="163">
        <f>'CLINIQUE 3'!N249</f>
        <v>0</v>
      </c>
      <c r="N249" s="148">
        <f t="shared" si="47"/>
        <v>97.75</v>
      </c>
      <c r="O249" s="148">
        <f t="shared" si="48"/>
        <v>3.4910714285714284</v>
      </c>
      <c r="P249" s="146" t="str">
        <f t="shared" si="49"/>
        <v>ajournee</v>
      </c>
      <c r="Q249" s="146" t="str">
        <f t="shared" si="50"/>
        <v>juin</v>
      </c>
      <c r="R249" s="146">
        <f t="shared" si="51"/>
        <v>1</v>
      </c>
      <c r="S249" s="146">
        <f t="shared" si="52"/>
        <v>1</v>
      </c>
      <c r="T249" s="146">
        <f t="shared" si="53"/>
        <v>1</v>
      </c>
      <c r="U249" s="146">
        <f t="shared" si="54"/>
        <v>1</v>
      </c>
      <c r="V249" s="146">
        <f t="shared" si="55"/>
        <v>0</v>
      </c>
      <c r="W249" s="146">
        <f t="shared" si="56"/>
        <v>1</v>
      </c>
      <c r="X249" s="146">
        <f t="shared" si="57"/>
        <v>0</v>
      </c>
      <c r="Y249" s="146">
        <f t="shared" si="58"/>
        <v>0</v>
      </c>
      <c r="Z249" s="146">
        <f t="shared" si="59"/>
        <v>1</v>
      </c>
      <c r="AA249" s="17">
        <f t="shared" si="60"/>
        <v>1</v>
      </c>
      <c r="AB249" s="141" t="str">
        <f>'REPRODUCTION 3'!M249</f>
        <v>Juin</v>
      </c>
      <c r="AC249" s="141" t="str">
        <f>'RUMINANTS 3'!M249</f>
        <v>Juin</v>
      </c>
      <c r="AD249" s="141" t="str">
        <f>'TOXICOLOGIE 2'!L249</f>
        <v>Juin</v>
      </c>
      <c r="AE249" s="141" t="str">
        <f>'INFECTIEUX 3'!M249</f>
        <v>Juin</v>
      </c>
      <c r="AF249" s="141" t="str">
        <f>'AVIARE 3'!M249</f>
        <v>Juin</v>
      </c>
      <c r="AG249" s="141" t="str">
        <f>'EQUINE 3'!M249</f>
        <v>Juin</v>
      </c>
      <c r="AH249" s="91" t="str">
        <f>'CHIRURGIE 3'!M249</f>
        <v>Juin</v>
      </c>
      <c r="AI249" s="141" t="str">
        <f>'LEGISLATION 2'!L249</f>
        <v>Juin</v>
      </c>
      <c r="AJ249" s="141" t="str">
        <f>'HIDAOA 3'!M249</f>
        <v>Juin</v>
      </c>
      <c r="AK249" s="141" t="str">
        <f>'CLINIQUE 3'!T249</f>
        <v>Juin</v>
      </c>
    </row>
    <row r="250" spans="1:37">
      <c r="A250" s="146">
        <v>243</v>
      </c>
      <c r="B250" s="113" t="s">
        <v>2685</v>
      </c>
      <c r="C250" s="113" t="s">
        <v>2686</v>
      </c>
      <c r="D250" s="163">
        <f>'REPRODUCTION 3'!G250</f>
        <v>0</v>
      </c>
      <c r="E250" s="163">
        <f>'RUMINANTS 3'!G250</f>
        <v>0</v>
      </c>
      <c r="F250" s="163">
        <f>'TOXICOLOGIE 2'!F250</f>
        <v>0</v>
      </c>
      <c r="G250" s="163">
        <f>'INFECTIEUX 3'!G250</f>
        <v>0</v>
      </c>
      <c r="H250" s="163">
        <f>'AVIARE 3'!G250</f>
        <v>0</v>
      </c>
      <c r="I250" s="163">
        <f>'EQUINE 3'!G250</f>
        <v>0</v>
      </c>
      <c r="J250" s="163">
        <f>'CHIRURGIE 3'!G250</f>
        <v>0</v>
      </c>
      <c r="K250" s="163">
        <f>'LEGISLATION 2'!F250</f>
        <v>0</v>
      </c>
      <c r="L250" s="163">
        <f>'HIDAOA 3'!G250</f>
        <v>0</v>
      </c>
      <c r="M250" s="163">
        <f>'CLINIQUE 3'!N250</f>
        <v>0</v>
      </c>
      <c r="N250" s="148">
        <f t="shared" si="47"/>
        <v>0</v>
      </c>
      <c r="O250" s="148">
        <f t="shared" si="48"/>
        <v>0</v>
      </c>
      <c r="P250" s="146" t="str">
        <f t="shared" si="49"/>
        <v>ajournee</v>
      </c>
      <c r="Q250" s="146" t="str">
        <f t="shared" si="50"/>
        <v>juin</v>
      </c>
      <c r="R250" s="146">
        <f t="shared" si="51"/>
        <v>1</v>
      </c>
      <c r="S250" s="146">
        <f t="shared" si="52"/>
        <v>1</v>
      </c>
      <c r="T250" s="146">
        <f t="shared" si="53"/>
        <v>1</v>
      </c>
      <c r="U250" s="146">
        <f t="shared" si="54"/>
        <v>1</v>
      </c>
      <c r="V250" s="146">
        <f t="shared" si="55"/>
        <v>1</v>
      </c>
      <c r="W250" s="146">
        <f t="shared" si="56"/>
        <v>1</v>
      </c>
      <c r="X250" s="146">
        <f t="shared" si="57"/>
        <v>1</v>
      </c>
      <c r="Y250" s="146">
        <f t="shared" si="58"/>
        <v>1</v>
      </c>
      <c r="Z250" s="146">
        <f t="shared" si="59"/>
        <v>1</v>
      </c>
      <c r="AA250" s="17">
        <f t="shared" si="60"/>
        <v>1</v>
      </c>
      <c r="AB250" s="91" t="str">
        <f>'REPRODUCTION 3'!M250</f>
        <v>Juin</v>
      </c>
      <c r="AC250" s="91" t="str">
        <f>'RUMINANTS 3'!M250</f>
        <v>Juin</v>
      </c>
      <c r="AD250" s="91" t="str">
        <f>'TOXICOLOGIE 2'!L250</f>
        <v>Juin</v>
      </c>
      <c r="AE250" s="91" t="str">
        <f>'INFECTIEUX 3'!M250</f>
        <v>Juin</v>
      </c>
      <c r="AF250" s="91" t="str">
        <f>'AVIARE 3'!M250</f>
        <v>Juin</v>
      </c>
      <c r="AG250" s="91" t="str">
        <f>'EQUINE 3'!M250</f>
        <v>Juin</v>
      </c>
      <c r="AH250" s="91" t="str">
        <f>'CHIRURGIE 3'!M250</f>
        <v>Juin</v>
      </c>
      <c r="AI250" s="91" t="str">
        <f>'LEGISLATION 2'!L250</f>
        <v>Juin</v>
      </c>
      <c r="AJ250" s="91" t="str">
        <f>'HIDAOA 3'!M250</f>
        <v>Juin</v>
      </c>
      <c r="AK250" s="91" t="str">
        <f>'CLINIQUE 3'!T250</f>
        <v>Juin</v>
      </c>
    </row>
    <row r="251" spans="1:37">
      <c r="A251" s="146">
        <v>244</v>
      </c>
      <c r="B251" s="113" t="s">
        <v>2687</v>
      </c>
      <c r="C251" s="113" t="s">
        <v>2688</v>
      </c>
      <c r="D251" s="163">
        <f>'REPRODUCTION 3'!G251</f>
        <v>7.5</v>
      </c>
      <c r="E251" s="163">
        <f>'RUMINANTS 3'!G251</f>
        <v>6</v>
      </c>
      <c r="F251" s="163">
        <f>'TOXICOLOGIE 2'!F251</f>
        <v>0</v>
      </c>
      <c r="G251" s="163">
        <f>'INFECTIEUX 3'!G251</f>
        <v>2.25</v>
      </c>
      <c r="H251" s="163">
        <f>'AVIARE 3'!G251</f>
        <v>15</v>
      </c>
      <c r="I251" s="163">
        <f>'EQUINE 3'!G251</f>
        <v>6</v>
      </c>
      <c r="J251" s="163">
        <f>'CHIRURGIE 3'!G251</f>
        <v>19.5</v>
      </c>
      <c r="K251" s="163">
        <f>'LEGISLATION 2'!F251</f>
        <v>20</v>
      </c>
      <c r="L251" s="163">
        <f>'HIDAOA 3'!G251</f>
        <v>20.25</v>
      </c>
      <c r="M251" s="163">
        <f>'CLINIQUE 3'!N251</f>
        <v>0</v>
      </c>
      <c r="N251" s="148">
        <f t="shared" si="47"/>
        <v>96.5</v>
      </c>
      <c r="O251" s="148">
        <f t="shared" si="48"/>
        <v>3.4464285714285716</v>
      </c>
      <c r="P251" s="146" t="str">
        <f t="shared" si="49"/>
        <v>ajournee</v>
      </c>
      <c r="Q251" s="146" t="str">
        <f t="shared" si="50"/>
        <v>juin</v>
      </c>
      <c r="R251" s="146">
        <f t="shared" si="51"/>
        <v>1</v>
      </c>
      <c r="S251" s="146">
        <f t="shared" si="52"/>
        <v>1</v>
      </c>
      <c r="T251" s="146">
        <f t="shared" si="53"/>
        <v>1</v>
      </c>
      <c r="U251" s="146">
        <f t="shared" si="54"/>
        <v>1</v>
      </c>
      <c r="V251" s="146">
        <f t="shared" si="55"/>
        <v>0</v>
      </c>
      <c r="W251" s="146">
        <f t="shared" si="56"/>
        <v>1</v>
      </c>
      <c r="X251" s="146">
        <f t="shared" si="57"/>
        <v>0</v>
      </c>
      <c r="Y251" s="146">
        <f t="shared" si="58"/>
        <v>0</v>
      </c>
      <c r="Z251" s="146">
        <f t="shared" si="59"/>
        <v>0</v>
      </c>
      <c r="AA251" s="17">
        <f t="shared" si="60"/>
        <v>1</v>
      </c>
      <c r="AB251" s="91" t="str">
        <f>'REPRODUCTION 3'!M251</f>
        <v>Juin</v>
      </c>
      <c r="AC251" s="91" t="str">
        <f>'RUMINANTS 3'!M251</f>
        <v>Juin</v>
      </c>
      <c r="AD251" s="91" t="str">
        <f>'TOXICOLOGIE 2'!L251</f>
        <v>Juin</v>
      </c>
      <c r="AE251" s="91" t="str">
        <f>'INFECTIEUX 3'!M251</f>
        <v>Juin</v>
      </c>
      <c r="AF251" s="91" t="str">
        <f>'AVIARE 3'!M251</f>
        <v>Juin</v>
      </c>
      <c r="AG251" s="91" t="str">
        <f>'EQUINE 3'!M251</f>
        <v>Juin</v>
      </c>
      <c r="AH251" s="91" t="str">
        <f>'CHIRURGIE 3'!M251</f>
        <v>Juin</v>
      </c>
      <c r="AI251" s="91" t="str">
        <f>'LEGISLATION 2'!L251</f>
        <v>Juin</v>
      </c>
      <c r="AJ251" s="91" t="str">
        <f>'HIDAOA 3'!M251</f>
        <v>Juin</v>
      </c>
      <c r="AK251" s="91" t="str">
        <f>'CLINIQUE 3'!T251</f>
        <v>Juin</v>
      </c>
    </row>
    <row r="252" spans="1:37">
      <c r="A252" s="146">
        <v>245</v>
      </c>
      <c r="B252" s="113" t="s">
        <v>264</v>
      </c>
      <c r="C252" s="113" t="s">
        <v>2689</v>
      </c>
      <c r="D252" s="163">
        <f>'REPRODUCTION 3'!G252</f>
        <v>12.75</v>
      </c>
      <c r="E252" s="163">
        <f>'RUMINANTS 3'!G252</f>
        <v>6.75</v>
      </c>
      <c r="F252" s="163">
        <f>'TOXICOLOGIE 2'!F252</f>
        <v>0</v>
      </c>
      <c r="G252" s="163">
        <f>'INFECTIEUX 3'!G252</f>
        <v>4.5</v>
      </c>
      <c r="H252" s="163">
        <f>'AVIARE 3'!G252</f>
        <v>18</v>
      </c>
      <c r="I252" s="163">
        <f>'EQUINE 3'!G252</f>
        <v>12</v>
      </c>
      <c r="J252" s="163">
        <f>'CHIRURGIE 3'!G252</f>
        <v>19.5</v>
      </c>
      <c r="K252" s="163">
        <f>'LEGISLATION 2'!F252</f>
        <v>28</v>
      </c>
      <c r="L252" s="163">
        <f>'HIDAOA 3'!G252</f>
        <v>17.25</v>
      </c>
      <c r="M252" s="163">
        <f>'CLINIQUE 3'!N252</f>
        <v>0</v>
      </c>
      <c r="N252" s="148">
        <f t="shared" si="47"/>
        <v>118.75</v>
      </c>
      <c r="O252" s="148">
        <f t="shared" si="48"/>
        <v>4.2410714285714288</v>
      </c>
      <c r="P252" s="146" t="str">
        <f t="shared" si="49"/>
        <v>ajournee</v>
      </c>
      <c r="Q252" s="146" t="str">
        <f t="shared" si="50"/>
        <v>juin</v>
      </c>
      <c r="R252" s="146">
        <f t="shared" si="51"/>
        <v>1</v>
      </c>
      <c r="S252" s="146">
        <f t="shared" si="52"/>
        <v>1</v>
      </c>
      <c r="T252" s="146">
        <f t="shared" si="53"/>
        <v>1</v>
      </c>
      <c r="U252" s="146">
        <f t="shared" si="54"/>
        <v>1</v>
      </c>
      <c r="V252" s="146">
        <f t="shared" si="55"/>
        <v>0</v>
      </c>
      <c r="W252" s="146">
        <f t="shared" si="56"/>
        <v>1</v>
      </c>
      <c r="X252" s="146">
        <f t="shared" si="57"/>
        <v>0</v>
      </c>
      <c r="Y252" s="146">
        <f t="shared" si="58"/>
        <v>0</v>
      </c>
      <c r="Z252" s="146">
        <f t="shared" si="59"/>
        <v>0</v>
      </c>
      <c r="AA252" s="17">
        <f t="shared" si="60"/>
        <v>1</v>
      </c>
      <c r="AB252" s="91" t="str">
        <f>'REPRODUCTION 3'!M252</f>
        <v>Juin</v>
      </c>
      <c r="AC252" s="91" t="str">
        <f>'RUMINANTS 3'!M252</f>
        <v>Juin</v>
      </c>
      <c r="AD252" s="91" t="str">
        <f>'TOXICOLOGIE 2'!L252</f>
        <v>Juin</v>
      </c>
      <c r="AE252" s="91" t="str">
        <f>'INFECTIEUX 3'!M252</f>
        <v>Juin</v>
      </c>
      <c r="AF252" s="91" t="str">
        <f>'AVIARE 3'!M252</f>
        <v>Juin</v>
      </c>
      <c r="AG252" s="91" t="str">
        <f>'EQUINE 3'!M252</f>
        <v>Juin</v>
      </c>
      <c r="AH252" s="91" t="str">
        <f>'CHIRURGIE 3'!M252</f>
        <v>Juin</v>
      </c>
      <c r="AI252" s="91" t="str">
        <f>'LEGISLATION 2'!L252</f>
        <v>Juin</v>
      </c>
      <c r="AJ252" s="91" t="str">
        <f>'HIDAOA 3'!M252</f>
        <v>Juin</v>
      </c>
      <c r="AK252" s="91" t="str">
        <f>'CLINIQUE 3'!T252</f>
        <v>Juin</v>
      </c>
    </row>
    <row r="253" spans="1:37">
      <c r="A253" s="146">
        <v>246</v>
      </c>
      <c r="B253" s="113" t="s">
        <v>264</v>
      </c>
      <c r="C253" s="113" t="s">
        <v>2470</v>
      </c>
      <c r="D253" s="163">
        <f>'REPRODUCTION 3'!G253</f>
        <v>0.75</v>
      </c>
      <c r="E253" s="163">
        <f>'RUMINANTS 3'!G253</f>
        <v>6.75</v>
      </c>
      <c r="F253" s="163">
        <f>'TOXICOLOGIE 2'!F253</f>
        <v>0</v>
      </c>
      <c r="G253" s="163">
        <f>'INFECTIEUX 3'!G253</f>
        <v>2.25</v>
      </c>
      <c r="H253" s="163">
        <f>'AVIARE 3'!G253</f>
        <v>21.75</v>
      </c>
      <c r="I253" s="163">
        <f>'EQUINE 3'!G253</f>
        <v>15.375</v>
      </c>
      <c r="J253" s="163">
        <f>'CHIRURGIE 3'!G253</f>
        <v>10.5</v>
      </c>
      <c r="K253" s="163">
        <f>'LEGISLATION 2'!F253</f>
        <v>2</v>
      </c>
      <c r="L253" s="163">
        <f>'HIDAOA 3'!G253</f>
        <v>5.25</v>
      </c>
      <c r="M253" s="163">
        <f>'CLINIQUE 3'!N253</f>
        <v>0</v>
      </c>
      <c r="N253" s="148">
        <f t="shared" si="47"/>
        <v>64.625</v>
      </c>
      <c r="O253" s="148">
        <f t="shared" si="48"/>
        <v>2.3080357142857144</v>
      </c>
      <c r="P253" s="146" t="str">
        <f t="shared" si="49"/>
        <v>ajournee</v>
      </c>
      <c r="Q253" s="146" t="str">
        <f t="shared" si="50"/>
        <v>juin</v>
      </c>
      <c r="R253" s="146">
        <f t="shared" si="51"/>
        <v>1</v>
      </c>
      <c r="S253" s="146">
        <f t="shared" si="52"/>
        <v>1</v>
      </c>
      <c r="T253" s="146">
        <f t="shared" si="53"/>
        <v>1</v>
      </c>
      <c r="U253" s="146">
        <f t="shared" si="54"/>
        <v>1</v>
      </c>
      <c r="V253" s="146">
        <f t="shared" si="55"/>
        <v>0</v>
      </c>
      <c r="W253" s="146">
        <f t="shared" si="56"/>
        <v>0</v>
      </c>
      <c r="X253" s="146">
        <f t="shared" si="57"/>
        <v>1</v>
      </c>
      <c r="Y253" s="146">
        <f t="shared" si="58"/>
        <v>1</v>
      </c>
      <c r="Z253" s="146">
        <f t="shared" si="59"/>
        <v>1</v>
      </c>
      <c r="AA253" s="17">
        <f t="shared" si="60"/>
        <v>1</v>
      </c>
      <c r="AB253" s="91" t="str">
        <f>'REPRODUCTION 3'!M253</f>
        <v>Juin</v>
      </c>
      <c r="AC253" s="91" t="str">
        <f>'RUMINANTS 3'!M253</f>
        <v>Juin</v>
      </c>
      <c r="AD253" s="91" t="str">
        <f>'TOXICOLOGIE 2'!L253</f>
        <v>Juin</v>
      </c>
      <c r="AE253" s="91" t="str">
        <f>'INFECTIEUX 3'!M253</f>
        <v>Juin</v>
      </c>
      <c r="AF253" s="91" t="str">
        <f>'AVIARE 3'!M253</f>
        <v>Juin</v>
      </c>
      <c r="AG253" s="91" t="str">
        <f>'EQUINE 3'!M253</f>
        <v>Juin</v>
      </c>
      <c r="AH253" s="91" t="str">
        <f>'CHIRURGIE 3'!M253</f>
        <v>Juin</v>
      </c>
      <c r="AI253" s="91" t="str">
        <f>'LEGISLATION 2'!L253</f>
        <v>Juin</v>
      </c>
      <c r="AJ253" s="91" t="str">
        <f>'HIDAOA 3'!M253</f>
        <v>Juin</v>
      </c>
      <c r="AK253" s="91" t="str">
        <f>'CLINIQUE 3'!T253</f>
        <v>Juin</v>
      </c>
    </row>
    <row r="254" spans="1:37">
      <c r="A254" s="146">
        <v>247</v>
      </c>
      <c r="B254" s="113" t="s">
        <v>1557</v>
      </c>
      <c r="C254" s="113" t="s">
        <v>2690</v>
      </c>
      <c r="D254" s="163">
        <f>'REPRODUCTION 3'!G254</f>
        <v>9</v>
      </c>
      <c r="E254" s="163">
        <f>'RUMINANTS 3'!G254</f>
        <v>7.5</v>
      </c>
      <c r="F254" s="163">
        <f>'TOXICOLOGIE 2'!F254</f>
        <v>0</v>
      </c>
      <c r="G254" s="163">
        <f>'INFECTIEUX 3'!G254</f>
        <v>3</v>
      </c>
      <c r="H254" s="163">
        <f>'AVIARE 3'!G254</f>
        <v>6</v>
      </c>
      <c r="I254" s="163">
        <f>'EQUINE 3'!G254</f>
        <v>9</v>
      </c>
      <c r="J254" s="163">
        <f>'CHIRURGIE 3'!G254</f>
        <v>22.5</v>
      </c>
      <c r="K254" s="163">
        <f>'LEGISLATION 2'!F254</f>
        <v>12</v>
      </c>
      <c r="L254" s="163">
        <f>'HIDAOA 3'!G254</f>
        <v>20.25</v>
      </c>
      <c r="M254" s="163">
        <f>'CLINIQUE 3'!N254</f>
        <v>0</v>
      </c>
      <c r="N254" s="148">
        <f t="shared" si="47"/>
        <v>89.25</v>
      </c>
      <c r="O254" s="148">
        <f t="shared" si="48"/>
        <v>3.1875</v>
      </c>
      <c r="P254" s="146" t="str">
        <f t="shared" si="49"/>
        <v>ajournee</v>
      </c>
      <c r="Q254" s="146" t="str">
        <f t="shared" si="50"/>
        <v>juin</v>
      </c>
      <c r="R254" s="146">
        <f t="shared" si="51"/>
        <v>1</v>
      </c>
      <c r="S254" s="146">
        <f t="shared" si="52"/>
        <v>1</v>
      </c>
      <c r="T254" s="146">
        <f t="shared" si="53"/>
        <v>1</v>
      </c>
      <c r="U254" s="146">
        <f t="shared" si="54"/>
        <v>1</v>
      </c>
      <c r="V254" s="146">
        <f t="shared" si="55"/>
        <v>1</v>
      </c>
      <c r="W254" s="146">
        <f t="shared" si="56"/>
        <v>1</v>
      </c>
      <c r="X254" s="146">
        <f t="shared" si="57"/>
        <v>0</v>
      </c>
      <c r="Y254" s="146">
        <f t="shared" si="58"/>
        <v>0</v>
      </c>
      <c r="Z254" s="146">
        <f t="shared" si="59"/>
        <v>0</v>
      </c>
      <c r="AA254" s="17">
        <f t="shared" si="60"/>
        <v>1</v>
      </c>
      <c r="AB254" s="91" t="str">
        <f>'REPRODUCTION 3'!M254</f>
        <v>Juin</v>
      </c>
      <c r="AC254" s="91" t="str">
        <f>'RUMINANTS 3'!M254</f>
        <v>Juin</v>
      </c>
      <c r="AD254" s="91" t="str">
        <f>'TOXICOLOGIE 2'!L254</f>
        <v>Juin</v>
      </c>
      <c r="AE254" s="91" t="str">
        <f>'INFECTIEUX 3'!M254</f>
        <v>Juin</v>
      </c>
      <c r="AF254" s="91" t="str">
        <f>'AVIARE 3'!M254</f>
        <v>Juin</v>
      </c>
      <c r="AG254" s="91" t="str">
        <f>'EQUINE 3'!M254</f>
        <v>Juin</v>
      </c>
      <c r="AH254" s="91" t="str">
        <f>'CHIRURGIE 3'!M254</f>
        <v>Juin</v>
      </c>
      <c r="AI254" s="91" t="str">
        <f>'LEGISLATION 2'!L254</f>
        <v>Juin</v>
      </c>
      <c r="AJ254" s="91" t="str">
        <f>'HIDAOA 3'!M254</f>
        <v>Juin</v>
      </c>
      <c r="AK254" s="91" t="str">
        <f>'CLINIQUE 3'!T254</f>
        <v>Juin</v>
      </c>
    </row>
    <row r="255" spans="1:37">
      <c r="A255" s="146">
        <v>248</v>
      </c>
      <c r="B255" s="113" t="s">
        <v>1553</v>
      </c>
      <c r="C255" s="113" t="s">
        <v>2453</v>
      </c>
      <c r="D255" s="163">
        <f>'REPRODUCTION 3'!G255</f>
        <v>12</v>
      </c>
      <c r="E255" s="163">
        <f>'RUMINANTS 3'!G255</f>
        <v>18</v>
      </c>
      <c r="F255" s="163">
        <f>'TOXICOLOGIE 2'!F255</f>
        <v>0</v>
      </c>
      <c r="G255" s="163">
        <f>'INFECTIEUX 3'!G255</f>
        <v>2.25</v>
      </c>
      <c r="H255" s="163">
        <f>'AVIARE 3'!G255</f>
        <v>17.25</v>
      </c>
      <c r="I255" s="163">
        <f>'EQUINE 3'!G255</f>
        <v>11.625</v>
      </c>
      <c r="J255" s="163">
        <f>'CHIRURGIE 3'!G255</f>
        <v>19.5</v>
      </c>
      <c r="K255" s="163">
        <f>'LEGISLATION 2'!F255</f>
        <v>26</v>
      </c>
      <c r="L255" s="163">
        <f>'HIDAOA 3'!G255</f>
        <v>15.75</v>
      </c>
      <c r="M255" s="163">
        <f>'CLINIQUE 3'!N255</f>
        <v>0</v>
      </c>
      <c r="N255" s="148">
        <f t="shared" si="47"/>
        <v>122.375</v>
      </c>
      <c r="O255" s="148">
        <f t="shared" si="48"/>
        <v>4.3705357142857144</v>
      </c>
      <c r="P255" s="146" t="str">
        <f t="shared" si="49"/>
        <v>ajournee</v>
      </c>
      <c r="Q255" s="146" t="str">
        <f t="shared" si="50"/>
        <v>juin</v>
      </c>
      <c r="R255" s="146">
        <f t="shared" si="51"/>
        <v>1</v>
      </c>
      <c r="S255" s="146">
        <f t="shared" si="52"/>
        <v>0</v>
      </c>
      <c r="T255" s="146">
        <f t="shared" si="53"/>
        <v>1</v>
      </c>
      <c r="U255" s="146">
        <f t="shared" si="54"/>
        <v>1</v>
      </c>
      <c r="V255" s="146">
        <f t="shared" si="55"/>
        <v>0</v>
      </c>
      <c r="W255" s="146">
        <f t="shared" si="56"/>
        <v>1</v>
      </c>
      <c r="X255" s="146">
        <f t="shared" si="57"/>
        <v>0</v>
      </c>
      <c r="Y255" s="146">
        <f t="shared" si="58"/>
        <v>0</v>
      </c>
      <c r="Z255" s="146">
        <f t="shared" si="59"/>
        <v>0</v>
      </c>
      <c r="AA255" s="17">
        <f t="shared" si="60"/>
        <v>1</v>
      </c>
      <c r="AB255" s="91" t="str">
        <f>'REPRODUCTION 3'!M255</f>
        <v>Juin</v>
      </c>
      <c r="AC255" s="91" t="str">
        <f>'RUMINANTS 3'!M255</f>
        <v>Juin</v>
      </c>
      <c r="AD255" s="91" t="str">
        <f>'TOXICOLOGIE 2'!L255</f>
        <v>Juin</v>
      </c>
      <c r="AE255" s="91" t="str">
        <f>'INFECTIEUX 3'!M255</f>
        <v>Juin</v>
      </c>
      <c r="AF255" s="91" t="str">
        <f>'AVIARE 3'!M255</f>
        <v>Juin</v>
      </c>
      <c r="AG255" s="91" t="str">
        <f>'EQUINE 3'!M255</f>
        <v>Juin</v>
      </c>
      <c r="AH255" s="91" t="str">
        <f>'CHIRURGIE 3'!M255</f>
        <v>Juin</v>
      </c>
      <c r="AI255" s="91" t="str">
        <f>'LEGISLATION 2'!L255</f>
        <v>Juin</v>
      </c>
      <c r="AJ255" s="91" t="str">
        <f>'HIDAOA 3'!M255</f>
        <v>Juin</v>
      </c>
      <c r="AK255" s="91" t="str">
        <f>'CLINIQUE 3'!T255</f>
        <v>Juin</v>
      </c>
    </row>
    <row r="256" spans="1:37">
      <c r="A256" s="146">
        <v>249</v>
      </c>
      <c r="B256" s="113" t="s">
        <v>1560</v>
      </c>
      <c r="C256" s="113" t="s">
        <v>2648</v>
      </c>
      <c r="D256" s="163">
        <f>'REPRODUCTION 3'!G256</f>
        <v>19.5</v>
      </c>
      <c r="E256" s="163">
        <f>'RUMINANTS 3'!G256</f>
        <v>12</v>
      </c>
      <c r="F256" s="163">
        <f>'TOXICOLOGIE 2'!F256</f>
        <v>0</v>
      </c>
      <c r="G256" s="163">
        <f>'INFECTIEUX 3'!G256</f>
        <v>3</v>
      </c>
      <c r="H256" s="163">
        <f>'AVIARE 3'!G256</f>
        <v>20.25</v>
      </c>
      <c r="I256" s="163">
        <f>'EQUINE 3'!G256</f>
        <v>12</v>
      </c>
      <c r="J256" s="163">
        <f>'CHIRURGIE 3'!G256</f>
        <v>19.5</v>
      </c>
      <c r="K256" s="163">
        <f>'LEGISLATION 2'!F256</f>
        <v>28</v>
      </c>
      <c r="L256" s="163">
        <f>'HIDAOA 3'!G256</f>
        <v>12</v>
      </c>
      <c r="M256" s="163">
        <f>'CLINIQUE 3'!N256</f>
        <v>0</v>
      </c>
      <c r="N256" s="148">
        <f t="shared" si="47"/>
        <v>126.25</v>
      </c>
      <c r="O256" s="148">
        <f t="shared" si="48"/>
        <v>4.5089285714285712</v>
      </c>
      <c r="P256" s="146" t="str">
        <f t="shared" si="49"/>
        <v>ajournee</v>
      </c>
      <c r="Q256" s="146" t="str">
        <f t="shared" si="50"/>
        <v>juin</v>
      </c>
      <c r="R256" s="146">
        <f t="shared" si="51"/>
        <v>0</v>
      </c>
      <c r="S256" s="146">
        <f t="shared" si="52"/>
        <v>1</v>
      </c>
      <c r="T256" s="146">
        <f t="shared" si="53"/>
        <v>1</v>
      </c>
      <c r="U256" s="146">
        <f t="shared" si="54"/>
        <v>1</v>
      </c>
      <c r="V256" s="146">
        <f t="shared" si="55"/>
        <v>0</v>
      </c>
      <c r="W256" s="146">
        <f t="shared" si="56"/>
        <v>1</v>
      </c>
      <c r="X256" s="146">
        <f t="shared" si="57"/>
        <v>0</v>
      </c>
      <c r="Y256" s="146">
        <f t="shared" si="58"/>
        <v>0</v>
      </c>
      <c r="Z256" s="146">
        <f t="shared" si="59"/>
        <v>1</v>
      </c>
      <c r="AA256" s="17">
        <f t="shared" si="60"/>
        <v>1</v>
      </c>
      <c r="AB256" s="91" t="str">
        <f>'REPRODUCTION 3'!M256</f>
        <v>Juin</v>
      </c>
      <c r="AC256" s="91" t="str">
        <f>'RUMINANTS 3'!M256</f>
        <v>Juin</v>
      </c>
      <c r="AD256" s="91" t="str">
        <f>'TOXICOLOGIE 2'!L256</f>
        <v>Juin</v>
      </c>
      <c r="AE256" s="91" t="str">
        <f>'INFECTIEUX 3'!M256</f>
        <v>Juin</v>
      </c>
      <c r="AF256" s="91" t="str">
        <f>'AVIARE 3'!M256</f>
        <v>Juin</v>
      </c>
      <c r="AG256" s="91" t="str">
        <f>'EQUINE 3'!M256</f>
        <v>Juin</v>
      </c>
      <c r="AH256" s="91" t="str">
        <f>'CHIRURGIE 3'!M256</f>
        <v>Juin</v>
      </c>
      <c r="AI256" s="91" t="str">
        <f>'LEGISLATION 2'!L256</f>
        <v>Juin</v>
      </c>
      <c r="AJ256" s="91" t="str">
        <f>'HIDAOA 3'!M256</f>
        <v>Juin</v>
      </c>
      <c r="AK256" s="91" t="str">
        <f>'CLINIQUE 3'!T256</f>
        <v>Juin</v>
      </c>
    </row>
    <row r="257" spans="1:37">
      <c r="A257" s="146">
        <v>250</v>
      </c>
      <c r="B257" s="113" t="s">
        <v>1566</v>
      </c>
      <c r="C257" s="113" t="s">
        <v>2531</v>
      </c>
      <c r="D257" s="163">
        <f>'REPRODUCTION 3'!G257</f>
        <v>12</v>
      </c>
      <c r="E257" s="163">
        <f>'RUMINANTS 3'!G257</f>
        <v>12</v>
      </c>
      <c r="F257" s="163">
        <f>'TOXICOLOGIE 2'!F257</f>
        <v>0</v>
      </c>
      <c r="G257" s="163">
        <f>'INFECTIEUX 3'!G257</f>
        <v>3.75</v>
      </c>
      <c r="H257" s="163">
        <f>'AVIARE 3'!G257</f>
        <v>15.75</v>
      </c>
      <c r="I257" s="163">
        <f>'EQUINE 3'!G257</f>
        <v>10.5</v>
      </c>
      <c r="J257" s="163">
        <f>'CHIRURGIE 3'!G257</f>
        <v>18</v>
      </c>
      <c r="K257" s="163">
        <f>'LEGISLATION 2'!F257</f>
        <v>28</v>
      </c>
      <c r="L257" s="163">
        <f>'HIDAOA 3'!G257</f>
        <v>18.75</v>
      </c>
      <c r="M257" s="163">
        <f>'CLINIQUE 3'!N257</f>
        <v>0</v>
      </c>
      <c r="N257" s="148">
        <f t="shared" si="47"/>
        <v>118.75</v>
      </c>
      <c r="O257" s="148">
        <f t="shared" si="48"/>
        <v>4.2410714285714288</v>
      </c>
      <c r="P257" s="146" t="str">
        <f t="shared" si="49"/>
        <v>ajournee</v>
      </c>
      <c r="Q257" s="146" t="str">
        <f t="shared" si="50"/>
        <v>juin</v>
      </c>
      <c r="R257" s="146">
        <f t="shared" si="51"/>
        <v>1</v>
      </c>
      <c r="S257" s="146">
        <f t="shared" si="52"/>
        <v>1</v>
      </c>
      <c r="T257" s="146">
        <f t="shared" si="53"/>
        <v>1</v>
      </c>
      <c r="U257" s="146">
        <f t="shared" si="54"/>
        <v>1</v>
      </c>
      <c r="V257" s="146">
        <f t="shared" si="55"/>
        <v>0</v>
      </c>
      <c r="W257" s="146">
        <f t="shared" si="56"/>
        <v>1</v>
      </c>
      <c r="X257" s="146">
        <f t="shared" si="57"/>
        <v>0</v>
      </c>
      <c r="Y257" s="146">
        <f t="shared" si="58"/>
        <v>0</v>
      </c>
      <c r="Z257" s="146">
        <f t="shared" si="59"/>
        <v>0</v>
      </c>
      <c r="AA257" s="17">
        <f t="shared" si="60"/>
        <v>1</v>
      </c>
      <c r="AB257" s="91" t="str">
        <f>'REPRODUCTION 3'!M257</f>
        <v>Juin</v>
      </c>
      <c r="AC257" s="91" t="str">
        <f>'RUMINANTS 3'!M257</f>
        <v>Juin</v>
      </c>
      <c r="AD257" s="91" t="str">
        <f>'TOXICOLOGIE 2'!L257</f>
        <v>Juin</v>
      </c>
      <c r="AE257" s="91" t="str">
        <f>'INFECTIEUX 3'!M257</f>
        <v>Juin</v>
      </c>
      <c r="AF257" s="91" t="str">
        <f>'AVIARE 3'!M257</f>
        <v>Juin</v>
      </c>
      <c r="AG257" s="91" t="str">
        <f>'EQUINE 3'!M257</f>
        <v>Juin</v>
      </c>
      <c r="AH257" s="91" t="str">
        <f>'CHIRURGIE 3'!M257</f>
        <v>Juin</v>
      </c>
      <c r="AI257" s="91" t="str">
        <f>'LEGISLATION 2'!L257</f>
        <v>Juin</v>
      </c>
      <c r="AJ257" s="91" t="str">
        <f>'HIDAOA 3'!M257</f>
        <v>Juin</v>
      </c>
      <c r="AK257" s="91" t="str">
        <f>'CLINIQUE 3'!T257</f>
        <v>Juin</v>
      </c>
    </row>
    <row r="258" spans="1:37" s="139" customFormat="1">
      <c r="A258" s="146">
        <v>251</v>
      </c>
      <c r="B258" s="113" t="s">
        <v>267</v>
      </c>
      <c r="C258" s="113" t="s">
        <v>2691</v>
      </c>
      <c r="D258" s="163">
        <f>'REPRODUCTION 3'!G258</f>
        <v>17.25</v>
      </c>
      <c r="E258" s="163">
        <f>'RUMINANTS 3'!G258</f>
        <v>7.5</v>
      </c>
      <c r="F258" s="163">
        <f>'TOXICOLOGIE 2'!F258</f>
        <v>0</v>
      </c>
      <c r="G258" s="163">
        <f>'INFECTIEUX 3'!G258</f>
        <v>5.25</v>
      </c>
      <c r="H258" s="163">
        <f>'AVIARE 3'!G258</f>
        <v>16.5</v>
      </c>
      <c r="I258" s="163">
        <f>'EQUINE 3'!G258</f>
        <v>10.5</v>
      </c>
      <c r="J258" s="163">
        <f>'CHIRURGIE 3'!G258</f>
        <v>16.5</v>
      </c>
      <c r="K258" s="163">
        <f>'LEGISLATION 2'!F258</f>
        <v>30</v>
      </c>
      <c r="L258" s="163">
        <f>'HIDAOA 3'!G258</f>
        <v>12</v>
      </c>
      <c r="M258" s="163">
        <f>'CLINIQUE 3'!N258</f>
        <v>0</v>
      </c>
      <c r="N258" s="148">
        <f t="shared" si="47"/>
        <v>115.5</v>
      </c>
      <c r="O258" s="148">
        <f t="shared" si="48"/>
        <v>4.125</v>
      </c>
      <c r="P258" s="146" t="str">
        <f t="shared" si="49"/>
        <v>ajournee</v>
      </c>
      <c r="Q258" s="146" t="str">
        <f t="shared" si="50"/>
        <v>juin</v>
      </c>
      <c r="R258" s="146">
        <f t="shared" si="51"/>
        <v>0</v>
      </c>
      <c r="S258" s="146">
        <f t="shared" si="52"/>
        <v>1</v>
      </c>
      <c r="T258" s="146">
        <f t="shared" si="53"/>
        <v>1</v>
      </c>
      <c r="U258" s="146">
        <f t="shared" si="54"/>
        <v>1</v>
      </c>
      <c r="V258" s="146">
        <f t="shared" si="55"/>
        <v>0</v>
      </c>
      <c r="W258" s="146">
        <f t="shared" si="56"/>
        <v>1</v>
      </c>
      <c r="X258" s="146">
        <f t="shared" si="57"/>
        <v>0</v>
      </c>
      <c r="Y258" s="146">
        <f t="shared" si="58"/>
        <v>0</v>
      </c>
      <c r="Z258" s="146">
        <f t="shared" si="59"/>
        <v>1</v>
      </c>
      <c r="AA258" s="17">
        <f t="shared" si="60"/>
        <v>1</v>
      </c>
      <c r="AB258" s="91" t="str">
        <f>'REPRODUCTION 3'!M258</f>
        <v>Juin</v>
      </c>
      <c r="AC258" s="91" t="str">
        <f>'RUMINANTS 3'!M258</f>
        <v>Juin</v>
      </c>
      <c r="AD258" s="91" t="str">
        <f>'TOXICOLOGIE 2'!L258</f>
        <v>Juin</v>
      </c>
      <c r="AE258" s="91" t="str">
        <f>'INFECTIEUX 3'!M258</f>
        <v>Juin</v>
      </c>
      <c r="AF258" s="91" t="str">
        <f>'AVIARE 3'!M258</f>
        <v>Juin</v>
      </c>
      <c r="AG258" s="91" t="str">
        <f>'EQUINE 3'!M258</f>
        <v>Juin</v>
      </c>
      <c r="AH258" s="91" t="str">
        <f>'CHIRURGIE 3'!M258</f>
        <v>Juin</v>
      </c>
      <c r="AI258" s="91" t="str">
        <f>'LEGISLATION 2'!L258</f>
        <v>Juin</v>
      </c>
      <c r="AJ258" s="91" t="str">
        <f>'HIDAOA 3'!M258</f>
        <v>Juin</v>
      </c>
      <c r="AK258" s="91" t="str">
        <f>'CLINIQUE 3'!T258</f>
        <v>Juin</v>
      </c>
    </row>
    <row r="259" spans="1:37">
      <c r="A259" s="146">
        <v>252</v>
      </c>
      <c r="B259" s="113" t="s">
        <v>2692</v>
      </c>
      <c r="C259" s="113" t="s">
        <v>2693</v>
      </c>
      <c r="D259" s="163">
        <f>'REPRODUCTION 3'!G259</f>
        <v>21</v>
      </c>
      <c r="E259" s="163">
        <f>'RUMINANTS 3'!G259</f>
        <v>10.5</v>
      </c>
      <c r="F259" s="163">
        <f>'TOXICOLOGIE 2'!F259</f>
        <v>0</v>
      </c>
      <c r="G259" s="163">
        <f>'INFECTIEUX 3'!G259</f>
        <v>9</v>
      </c>
      <c r="H259" s="163">
        <f>'AVIARE 3'!G259</f>
        <v>16.5</v>
      </c>
      <c r="I259" s="163">
        <f>'EQUINE 3'!G259</f>
        <v>18</v>
      </c>
      <c r="J259" s="163">
        <f>'CHIRURGIE 3'!G259</f>
        <v>22.5</v>
      </c>
      <c r="K259" s="163">
        <f>'LEGISLATION 2'!F259</f>
        <v>26</v>
      </c>
      <c r="L259" s="163">
        <f>'HIDAOA 3'!G259</f>
        <v>27</v>
      </c>
      <c r="M259" s="163">
        <f>'CLINIQUE 3'!N259</f>
        <v>0</v>
      </c>
      <c r="N259" s="148">
        <f t="shared" si="47"/>
        <v>150.5</v>
      </c>
      <c r="O259" s="148">
        <f t="shared" si="48"/>
        <v>5.375</v>
      </c>
      <c r="P259" s="146" t="str">
        <f t="shared" si="49"/>
        <v>ajournee</v>
      </c>
      <c r="Q259" s="146" t="str">
        <f t="shared" si="50"/>
        <v>juin</v>
      </c>
      <c r="R259" s="146">
        <f t="shared" si="51"/>
        <v>0</v>
      </c>
      <c r="S259" s="146">
        <f t="shared" si="52"/>
        <v>1</v>
      </c>
      <c r="T259" s="146">
        <f t="shared" si="53"/>
        <v>1</v>
      </c>
      <c r="U259" s="146">
        <f t="shared" si="54"/>
        <v>1</v>
      </c>
      <c r="V259" s="146">
        <f t="shared" si="55"/>
        <v>0</v>
      </c>
      <c r="W259" s="146">
        <f t="shared" si="56"/>
        <v>0</v>
      </c>
      <c r="X259" s="146">
        <f t="shared" si="57"/>
        <v>0</v>
      </c>
      <c r="Y259" s="146">
        <f t="shared" si="58"/>
        <v>0</v>
      </c>
      <c r="Z259" s="146">
        <f t="shared" si="59"/>
        <v>0</v>
      </c>
      <c r="AA259" s="17">
        <f t="shared" si="60"/>
        <v>1</v>
      </c>
      <c r="AB259" s="91" t="str">
        <f>'REPRODUCTION 3'!M259</f>
        <v>Juin</v>
      </c>
      <c r="AC259" s="91" t="str">
        <f>'RUMINANTS 3'!M259</f>
        <v>Juin</v>
      </c>
      <c r="AD259" s="91" t="str">
        <f>'TOXICOLOGIE 2'!L259</f>
        <v>Juin</v>
      </c>
      <c r="AE259" s="91" t="str">
        <f>'INFECTIEUX 3'!M259</f>
        <v>Juin</v>
      </c>
      <c r="AF259" s="91" t="str">
        <f>'AVIARE 3'!M259</f>
        <v>Juin</v>
      </c>
      <c r="AG259" s="91" t="str">
        <f>'EQUINE 3'!M259</f>
        <v>Juin</v>
      </c>
      <c r="AH259" s="91" t="str">
        <f>'CHIRURGIE 3'!M259</f>
        <v>Juin</v>
      </c>
      <c r="AI259" s="91" t="str">
        <f>'LEGISLATION 2'!L259</f>
        <v>Juin</v>
      </c>
      <c r="AJ259" s="91" t="str">
        <f>'HIDAOA 3'!M259</f>
        <v>Juin</v>
      </c>
      <c r="AK259" s="91" t="str">
        <f>'CLINIQUE 3'!T259</f>
        <v>Juin</v>
      </c>
    </row>
    <row r="260" spans="1:37">
      <c r="A260" s="146">
        <v>253</v>
      </c>
      <c r="B260" s="113" t="s">
        <v>1580</v>
      </c>
      <c r="C260" s="113" t="s">
        <v>2694</v>
      </c>
      <c r="D260" s="163">
        <f>'REPRODUCTION 3'!G260</f>
        <v>12</v>
      </c>
      <c r="E260" s="163">
        <f>'RUMINANTS 3'!G260</f>
        <v>6.75</v>
      </c>
      <c r="F260" s="163">
        <f>'TOXICOLOGIE 2'!F260</f>
        <v>0</v>
      </c>
      <c r="G260" s="163">
        <f>'INFECTIEUX 3'!G260</f>
        <v>1.125</v>
      </c>
      <c r="H260" s="163">
        <f>'AVIARE 3'!G260</f>
        <v>12</v>
      </c>
      <c r="I260" s="163">
        <f>'EQUINE 3'!G260</f>
        <v>5.25</v>
      </c>
      <c r="J260" s="163">
        <f>'CHIRURGIE 3'!G260</f>
        <v>13.5</v>
      </c>
      <c r="K260" s="163">
        <f>'LEGISLATION 2'!F260</f>
        <v>8</v>
      </c>
      <c r="L260" s="163">
        <f>'HIDAOA 3'!G260</f>
        <v>15</v>
      </c>
      <c r="M260" s="163">
        <f>'CLINIQUE 3'!N260</f>
        <v>0</v>
      </c>
      <c r="N260" s="148">
        <f t="shared" si="47"/>
        <v>73.625</v>
      </c>
      <c r="O260" s="148">
        <f t="shared" si="48"/>
        <v>2.6294642857142856</v>
      </c>
      <c r="P260" s="146" t="str">
        <f t="shared" si="49"/>
        <v>ajournee</v>
      </c>
      <c r="Q260" s="146" t="str">
        <f t="shared" si="50"/>
        <v>juin</v>
      </c>
      <c r="R260" s="146">
        <f t="shared" si="51"/>
        <v>1</v>
      </c>
      <c r="S260" s="146">
        <f t="shared" si="52"/>
        <v>1</v>
      </c>
      <c r="T260" s="146">
        <f t="shared" si="53"/>
        <v>1</v>
      </c>
      <c r="U260" s="146">
        <f t="shared" si="54"/>
        <v>1</v>
      </c>
      <c r="V260" s="146">
        <f t="shared" si="55"/>
        <v>1</v>
      </c>
      <c r="W260" s="146">
        <f t="shared" si="56"/>
        <v>1</v>
      </c>
      <c r="X260" s="146">
        <f t="shared" si="57"/>
        <v>1</v>
      </c>
      <c r="Y260" s="146">
        <f t="shared" si="58"/>
        <v>1</v>
      </c>
      <c r="Z260" s="146">
        <f t="shared" si="59"/>
        <v>0</v>
      </c>
      <c r="AA260" s="17">
        <f t="shared" si="60"/>
        <v>1</v>
      </c>
      <c r="AB260" s="91" t="str">
        <f>'REPRODUCTION 3'!M260</f>
        <v>Juin</v>
      </c>
      <c r="AC260" s="91" t="str">
        <f>'RUMINANTS 3'!M260</f>
        <v>Juin</v>
      </c>
      <c r="AD260" s="91" t="str">
        <f>'TOXICOLOGIE 2'!L260</f>
        <v>Juin</v>
      </c>
      <c r="AE260" s="91" t="str">
        <f>'INFECTIEUX 3'!M260</f>
        <v>Juin</v>
      </c>
      <c r="AF260" s="91" t="str">
        <f>'AVIARE 3'!M260</f>
        <v>Juin</v>
      </c>
      <c r="AG260" s="91" t="str">
        <f>'EQUINE 3'!M260</f>
        <v>Juin</v>
      </c>
      <c r="AH260" s="91" t="str">
        <f>'CHIRURGIE 3'!M260</f>
        <v>Juin</v>
      </c>
      <c r="AI260" s="91" t="str">
        <f>'LEGISLATION 2'!L260</f>
        <v>Juin</v>
      </c>
      <c r="AJ260" s="91" t="str">
        <f>'HIDAOA 3'!M260</f>
        <v>Juin</v>
      </c>
      <c r="AK260" s="91" t="str">
        <f>'CLINIQUE 3'!T260</f>
        <v>Juin</v>
      </c>
    </row>
    <row r="261" spans="1:37">
      <c r="A261" s="146">
        <v>254</v>
      </c>
      <c r="B261" s="113" t="s">
        <v>1585</v>
      </c>
      <c r="C261" s="113" t="s">
        <v>2695</v>
      </c>
      <c r="D261" s="163">
        <f>'REPRODUCTION 3'!G261</f>
        <v>2.25</v>
      </c>
      <c r="E261" s="163">
        <f>'RUMINANTS 3'!G261</f>
        <v>8.25</v>
      </c>
      <c r="F261" s="163">
        <f>'TOXICOLOGIE 2'!F261</f>
        <v>0</v>
      </c>
      <c r="G261" s="163">
        <f>'INFECTIEUX 3'!G261</f>
        <v>1.5</v>
      </c>
      <c r="H261" s="163">
        <f>'AVIARE 3'!G261</f>
        <v>12.75</v>
      </c>
      <c r="I261" s="163">
        <f>'EQUINE 3'!G261</f>
        <v>6</v>
      </c>
      <c r="J261" s="163">
        <f>'CHIRURGIE 3'!G261</f>
        <v>12</v>
      </c>
      <c r="K261" s="163">
        <f>'LEGISLATION 2'!F261</f>
        <v>2</v>
      </c>
      <c r="L261" s="163">
        <f>'HIDAOA 3'!G261</f>
        <v>6.75</v>
      </c>
      <c r="M261" s="163">
        <f>'CLINIQUE 3'!N261</f>
        <v>0</v>
      </c>
      <c r="N261" s="148">
        <f t="shared" si="47"/>
        <v>51.5</v>
      </c>
      <c r="O261" s="148">
        <f t="shared" si="48"/>
        <v>1.8392857142857142</v>
      </c>
      <c r="P261" s="146" t="str">
        <f t="shared" si="49"/>
        <v>ajournee</v>
      </c>
      <c r="Q261" s="146" t="str">
        <f t="shared" si="50"/>
        <v>juin</v>
      </c>
      <c r="R261" s="146">
        <f t="shared" si="51"/>
        <v>1</v>
      </c>
      <c r="S261" s="146">
        <f t="shared" si="52"/>
        <v>1</v>
      </c>
      <c r="T261" s="146">
        <f t="shared" si="53"/>
        <v>1</v>
      </c>
      <c r="U261" s="146">
        <f t="shared" si="54"/>
        <v>1</v>
      </c>
      <c r="V261" s="146">
        <f t="shared" si="55"/>
        <v>1</v>
      </c>
      <c r="W261" s="146">
        <f t="shared" si="56"/>
        <v>1</v>
      </c>
      <c r="X261" s="146">
        <f t="shared" si="57"/>
        <v>1</v>
      </c>
      <c r="Y261" s="146">
        <f t="shared" si="58"/>
        <v>1</v>
      </c>
      <c r="Z261" s="146">
        <f t="shared" si="59"/>
        <v>1</v>
      </c>
      <c r="AA261" s="17">
        <f t="shared" si="60"/>
        <v>1</v>
      </c>
      <c r="AB261" s="91" t="str">
        <f>'REPRODUCTION 3'!M261</f>
        <v>Juin</v>
      </c>
      <c r="AC261" s="91" t="str">
        <f>'RUMINANTS 3'!M261</f>
        <v>Juin</v>
      </c>
      <c r="AD261" s="91" t="str">
        <f>'TOXICOLOGIE 2'!L261</f>
        <v>Juin</v>
      </c>
      <c r="AE261" s="91" t="str">
        <f>'INFECTIEUX 3'!M261</f>
        <v>Juin</v>
      </c>
      <c r="AF261" s="91" t="str">
        <f>'AVIARE 3'!M261</f>
        <v>Juin</v>
      </c>
      <c r="AG261" s="91" t="str">
        <f>'EQUINE 3'!M261</f>
        <v>Juin</v>
      </c>
      <c r="AH261" s="91" t="str">
        <f>'CHIRURGIE 3'!M261</f>
        <v>Juin</v>
      </c>
      <c r="AI261" s="91" t="str">
        <f>'LEGISLATION 2'!L261</f>
        <v>Juin</v>
      </c>
      <c r="AJ261" s="91" t="str">
        <f>'HIDAOA 3'!M261</f>
        <v>Juin</v>
      </c>
      <c r="AK261" s="91" t="str">
        <f>'CLINIQUE 3'!T261</f>
        <v>Juin</v>
      </c>
    </row>
    <row r="262" spans="1:37">
      <c r="A262" s="146">
        <v>255</v>
      </c>
      <c r="B262" s="113" t="s">
        <v>1585</v>
      </c>
      <c r="C262" s="113" t="s">
        <v>2628</v>
      </c>
      <c r="D262" s="163">
        <f>'REPRODUCTION 3'!G262</f>
        <v>12</v>
      </c>
      <c r="E262" s="163">
        <f>'RUMINANTS 3'!G262</f>
        <v>5.25</v>
      </c>
      <c r="F262" s="163">
        <f>'TOXICOLOGIE 2'!F262</f>
        <v>0</v>
      </c>
      <c r="G262" s="163">
        <f>'INFECTIEUX 3'!G262</f>
        <v>1.5</v>
      </c>
      <c r="H262" s="163">
        <f>'AVIARE 3'!G262</f>
        <v>15</v>
      </c>
      <c r="I262" s="163">
        <f>'EQUINE 3'!G262</f>
        <v>11.25</v>
      </c>
      <c r="J262" s="163">
        <f>'CHIRURGIE 3'!G262</f>
        <v>19.5</v>
      </c>
      <c r="K262" s="163">
        <f>'LEGISLATION 2'!F262</f>
        <v>4</v>
      </c>
      <c r="L262" s="163">
        <f>'HIDAOA 3'!G262</f>
        <v>8.25</v>
      </c>
      <c r="M262" s="163">
        <f>'CLINIQUE 3'!N262</f>
        <v>0</v>
      </c>
      <c r="N262" s="148">
        <f t="shared" si="47"/>
        <v>76.75</v>
      </c>
      <c r="O262" s="148">
        <f t="shared" si="48"/>
        <v>2.7410714285714284</v>
      </c>
      <c r="P262" s="146" t="str">
        <f t="shared" si="49"/>
        <v>ajournee</v>
      </c>
      <c r="Q262" s="146" t="str">
        <f t="shared" si="50"/>
        <v>juin</v>
      </c>
      <c r="R262" s="146">
        <f t="shared" si="51"/>
        <v>1</v>
      </c>
      <c r="S262" s="146">
        <f t="shared" si="52"/>
        <v>1</v>
      </c>
      <c r="T262" s="146">
        <f t="shared" si="53"/>
        <v>1</v>
      </c>
      <c r="U262" s="146">
        <f t="shared" si="54"/>
        <v>1</v>
      </c>
      <c r="V262" s="146">
        <f t="shared" si="55"/>
        <v>0</v>
      </c>
      <c r="W262" s="146">
        <f t="shared" si="56"/>
        <v>1</v>
      </c>
      <c r="X262" s="146">
        <f t="shared" si="57"/>
        <v>0</v>
      </c>
      <c r="Y262" s="146">
        <f t="shared" si="58"/>
        <v>1</v>
      </c>
      <c r="Z262" s="146">
        <f t="shared" si="59"/>
        <v>1</v>
      </c>
      <c r="AA262" s="17">
        <f t="shared" si="60"/>
        <v>1</v>
      </c>
      <c r="AB262" s="91" t="str">
        <f>'REPRODUCTION 3'!M262</f>
        <v>Juin</v>
      </c>
      <c r="AC262" s="91" t="str">
        <f>'RUMINANTS 3'!M262</f>
        <v>Juin</v>
      </c>
      <c r="AD262" s="91" t="str">
        <f>'TOXICOLOGIE 2'!L262</f>
        <v>Juin</v>
      </c>
      <c r="AE262" s="91" t="str">
        <f>'INFECTIEUX 3'!M262</f>
        <v>Juin</v>
      </c>
      <c r="AF262" s="91" t="str">
        <f>'AVIARE 3'!M262</f>
        <v>Juin</v>
      </c>
      <c r="AG262" s="91" t="str">
        <f>'EQUINE 3'!M262</f>
        <v>Juin</v>
      </c>
      <c r="AH262" s="91" t="str">
        <f>'CHIRURGIE 3'!M262</f>
        <v>Juin</v>
      </c>
      <c r="AI262" s="91" t="str">
        <f>'LEGISLATION 2'!L262</f>
        <v>Juin</v>
      </c>
      <c r="AJ262" s="91" t="str">
        <f>'HIDAOA 3'!M262</f>
        <v>Juin</v>
      </c>
      <c r="AK262" s="91" t="str">
        <f>'CLINIQUE 3'!T262</f>
        <v>Juin</v>
      </c>
    </row>
    <row r="263" spans="1:37">
      <c r="A263" s="146">
        <v>256</v>
      </c>
      <c r="B263" s="113" t="s">
        <v>1592</v>
      </c>
      <c r="C263" s="113" t="s">
        <v>2585</v>
      </c>
      <c r="D263" s="163">
        <f>'REPRODUCTION 3'!G263</f>
        <v>6.75</v>
      </c>
      <c r="E263" s="163">
        <f>'RUMINANTS 3'!G263</f>
        <v>8.25</v>
      </c>
      <c r="F263" s="163">
        <f>'TOXICOLOGIE 2'!F263</f>
        <v>0</v>
      </c>
      <c r="G263" s="163">
        <f>'INFECTIEUX 3'!G263</f>
        <v>4.5</v>
      </c>
      <c r="H263" s="163">
        <f>'AVIARE 3'!G263</f>
        <v>18.75</v>
      </c>
      <c r="I263" s="163">
        <f>'EQUINE 3'!G263</f>
        <v>6.375</v>
      </c>
      <c r="J263" s="163">
        <f>'CHIRURGIE 3'!G263</f>
        <v>21</v>
      </c>
      <c r="K263" s="163">
        <f>'LEGISLATION 2'!F263</f>
        <v>4</v>
      </c>
      <c r="L263" s="163">
        <f>'HIDAOA 3'!G263</f>
        <v>18.75</v>
      </c>
      <c r="M263" s="163">
        <f>'CLINIQUE 3'!N263</f>
        <v>0</v>
      </c>
      <c r="N263" s="148">
        <f t="shared" si="47"/>
        <v>88.375</v>
      </c>
      <c r="O263" s="148">
        <f t="shared" si="48"/>
        <v>3.15625</v>
      </c>
      <c r="P263" s="146" t="str">
        <f t="shared" si="49"/>
        <v>ajournee</v>
      </c>
      <c r="Q263" s="146" t="str">
        <f t="shared" si="50"/>
        <v>juin</v>
      </c>
      <c r="R263" s="146">
        <f t="shared" si="51"/>
        <v>1</v>
      </c>
      <c r="S263" s="146">
        <f t="shared" si="52"/>
        <v>1</v>
      </c>
      <c r="T263" s="146">
        <f t="shared" si="53"/>
        <v>1</v>
      </c>
      <c r="U263" s="146">
        <f t="shared" si="54"/>
        <v>1</v>
      </c>
      <c r="V263" s="146">
        <f t="shared" si="55"/>
        <v>0</v>
      </c>
      <c r="W263" s="146">
        <f t="shared" si="56"/>
        <v>1</v>
      </c>
      <c r="X263" s="146">
        <f t="shared" si="57"/>
        <v>0</v>
      </c>
      <c r="Y263" s="146">
        <f t="shared" si="58"/>
        <v>1</v>
      </c>
      <c r="Z263" s="146">
        <f t="shared" si="59"/>
        <v>0</v>
      </c>
      <c r="AA263" s="17">
        <f t="shared" si="60"/>
        <v>1</v>
      </c>
      <c r="AB263" s="91" t="str">
        <f>'REPRODUCTION 3'!M263</f>
        <v>Juin</v>
      </c>
      <c r="AC263" s="91" t="str">
        <f>'RUMINANTS 3'!M263</f>
        <v>Juin</v>
      </c>
      <c r="AD263" s="91" t="str">
        <f>'TOXICOLOGIE 2'!L263</f>
        <v>Juin</v>
      </c>
      <c r="AE263" s="91" t="str">
        <f>'INFECTIEUX 3'!M263</f>
        <v>Juin</v>
      </c>
      <c r="AF263" s="91" t="str">
        <f>'AVIARE 3'!M263</f>
        <v>Juin</v>
      </c>
      <c r="AG263" s="91" t="str">
        <f>'EQUINE 3'!M263</f>
        <v>Juin</v>
      </c>
      <c r="AH263" s="91" t="str">
        <f>'CHIRURGIE 3'!M263</f>
        <v>Juin</v>
      </c>
      <c r="AI263" s="91" t="str">
        <f>'LEGISLATION 2'!L263</f>
        <v>Juin</v>
      </c>
      <c r="AJ263" s="91" t="str">
        <f>'HIDAOA 3'!M263</f>
        <v>Juin</v>
      </c>
      <c r="AK263" s="91" t="str">
        <f>'CLINIQUE 3'!T263</f>
        <v>Juin</v>
      </c>
    </row>
    <row r="264" spans="1:37">
      <c r="A264" s="146">
        <v>257</v>
      </c>
      <c r="B264" s="113" t="s">
        <v>1596</v>
      </c>
      <c r="C264" s="113" t="s">
        <v>2509</v>
      </c>
      <c r="D264" s="163">
        <f>'REPRODUCTION 3'!G264</f>
        <v>21.75</v>
      </c>
      <c r="E264" s="163">
        <f>'RUMINANTS 3'!G264</f>
        <v>15</v>
      </c>
      <c r="F264" s="163">
        <f>'TOXICOLOGIE 2'!F264</f>
        <v>0</v>
      </c>
      <c r="G264" s="163">
        <f>'INFECTIEUX 3'!G264</f>
        <v>14.25</v>
      </c>
      <c r="H264" s="163">
        <f>'AVIARE 3'!G264</f>
        <v>18.75</v>
      </c>
      <c r="I264" s="163">
        <f>'EQUINE 3'!G264</f>
        <v>20.25</v>
      </c>
      <c r="J264" s="163">
        <f>'CHIRURGIE 3'!G264</f>
        <v>21</v>
      </c>
      <c r="K264" s="163">
        <f>'LEGISLATION 2'!F264</f>
        <v>30</v>
      </c>
      <c r="L264" s="163">
        <f>'HIDAOA 3'!G264</f>
        <v>28.125</v>
      </c>
      <c r="M264" s="163">
        <f>'CLINIQUE 3'!N264</f>
        <v>0</v>
      </c>
      <c r="N264" s="148">
        <f t="shared" si="47"/>
        <v>169.125</v>
      </c>
      <c r="O264" s="148">
        <f t="shared" si="48"/>
        <v>6.0401785714285712</v>
      </c>
      <c r="P264" s="146" t="str">
        <f t="shared" si="49"/>
        <v>ajournee</v>
      </c>
      <c r="Q264" s="146" t="str">
        <f t="shared" si="50"/>
        <v>juin</v>
      </c>
      <c r="R264" s="146">
        <f t="shared" si="51"/>
        <v>0</v>
      </c>
      <c r="S264" s="146">
        <f t="shared" si="52"/>
        <v>0</v>
      </c>
      <c r="T264" s="146">
        <f t="shared" si="53"/>
        <v>1</v>
      </c>
      <c r="U264" s="146">
        <f t="shared" si="54"/>
        <v>1</v>
      </c>
      <c r="V264" s="146">
        <f t="shared" si="55"/>
        <v>0</v>
      </c>
      <c r="W264" s="146">
        <f t="shared" si="56"/>
        <v>0</v>
      </c>
      <c r="X264" s="146">
        <f t="shared" si="57"/>
        <v>0</v>
      </c>
      <c r="Y264" s="146">
        <f t="shared" si="58"/>
        <v>0</v>
      </c>
      <c r="Z264" s="146">
        <f t="shared" si="59"/>
        <v>0</v>
      </c>
      <c r="AA264" s="17">
        <f t="shared" si="60"/>
        <v>1</v>
      </c>
      <c r="AB264" s="91" t="str">
        <f>'REPRODUCTION 3'!M264</f>
        <v>Juin</v>
      </c>
      <c r="AC264" s="91" t="str">
        <f>'RUMINANTS 3'!M264</f>
        <v>Juin</v>
      </c>
      <c r="AD264" s="91" t="str">
        <f>'TOXICOLOGIE 2'!L264</f>
        <v>Juin</v>
      </c>
      <c r="AE264" s="91" t="str">
        <f>'INFECTIEUX 3'!M264</f>
        <v>Juin</v>
      </c>
      <c r="AF264" s="91" t="str">
        <f>'AVIARE 3'!M264</f>
        <v>Juin</v>
      </c>
      <c r="AG264" s="91" t="str">
        <f>'EQUINE 3'!M264</f>
        <v>Juin</v>
      </c>
      <c r="AH264" s="91" t="str">
        <f>'CHIRURGIE 3'!M264</f>
        <v>Juin</v>
      </c>
      <c r="AI264" s="91" t="str">
        <f>'LEGISLATION 2'!L264</f>
        <v>Juin</v>
      </c>
      <c r="AJ264" s="91" t="str">
        <f>'HIDAOA 3'!M264</f>
        <v>Juin</v>
      </c>
      <c r="AK264" s="91" t="str">
        <f>'CLINIQUE 3'!T264</f>
        <v>Juin</v>
      </c>
    </row>
    <row r="265" spans="1:37">
      <c r="A265" s="146">
        <v>258</v>
      </c>
      <c r="B265" s="113" t="s">
        <v>1599</v>
      </c>
      <c r="C265" s="113" t="s">
        <v>2474</v>
      </c>
      <c r="D265" s="163">
        <f>'REPRODUCTION 3'!G265</f>
        <v>6</v>
      </c>
      <c r="E265" s="163">
        <f>'RUMINANTS 3'!G265</f>
        <v>11.25</v>
      </c>
      <c r="F265" s="163">
        <f>'TOXICOLOGIE 2'!F265</f>
        <v>0</v>
      </c>
      <c r="G265" s="163">
        <f>'INFECTIEUX 3'!G265</f>
        <v>3.75</v>
      </c>
      <c r="H265" s="163">
        <f>'AVIARE 3'!G265</f>
        <v>15</v>
      </c>
      <c r="I265" s="163">
        <f>'EQUINE 3'!G265</f>
        <v>6</v>
      </c>
      <c r="J265" s="163">
        <f>'CHIRURGIE 3'!G265</f>
        <v>15</v>
      </c>
      <c r="K265" s="163">
        <f>'LEGISLATION 2'!F265</f>
        <v>10</v>
      </c>
      <c r="L265" s="163">
        <f>'HIDAOA 3'!G265</f>
        <v>10.5</v>
      </c>
      <c r="M265" s="163">
        <f>'CLINIQUE 3'!N265</f>
        <v>0</v>
      </c>
      <c r="N265" s="148">
        <f t="shared" ref="N265:N328" si="61">SUM(D265:M265)</f>
        <v>77.5</v>
      </c>
      <c r="O265" s="148">
        <f t="shared" ref="O265:O328" si="62">N265/28</f>
        <v>2.7678571428571428</v>
      </c>
      <c r="P265" s="146" t="str">
        <f t="shared" ref="P265:P328" si="63">IF(OR(D265="exclus",E265="exclus",F265="exclus",G265="exclus",H265="exclus",I265="exclus",J265="exclus",K265="exclus",L265="exclus",M265="exclus"),"exclus",IF(AND(SUM(R265:AA265)=0,ROUND(O265,3)&gt;=10),"admis","ajournee"))</f>
        <v>ajournee</v>
      </c>
      <c r="Q265" s="146" t="str">
        <f t="shared" ref="Q265:Q328" si="64">IF(COUNTIF(AB265:AK265,"=Rattrapage")&gt;0,"Rattrapage",IF(COUNTIF(AB265:AK265,"=Synthèse")&gt;0,"Synthèse","juin"))</f>
        <v>juin</v>
      </c>
      <c r="R265" s="146">
        <f t="shared" ref="R265:R328" si="65">IF(D265&lt;15,1,0)</f>
        <v>1</v>
      </c>
      <c r="S265" s="146">
        <f t="shared" ref="S265:S328" si="66">IF(E265&lt;15,1,0)</f>
        <v>1</v>
      </c>
      <c r="T265" s="146">
        <f t="shared" ref="T265:T328" si="67">IF(F265&lt;10,1,0)</f>
        <v>1</v>
      </c>
      <c r="U265" s="146">
        <f t="shared" ref="U265:U328" si="68">IF(G265&lt;15,1,0)</f>
        <v>1</v>
      </c>
      <c r="V265" s="146">
        <f t="shared" ref="V265:V328" si="69">IF(H265&lt;15,1,0)</f>
        <v>0</v>
      </c>
      <c r="W265" s="146">
        <f t="shared" ref="W265:W328" si="70">IF(I265&lt;15,1,0)</f>
        <v>1</v>
      </c>
      <c r="X265" s="146">
        <f t="shared" ref="X265:X328" si="71">IF(J265&lt;15,1,0)</f>
        <v>0</v>
      </c>
      <c r="Y265" s="146">
        <f t="shared" ref="Y265:Y328" si="72">IF(K265&lt;10,1,0)</f>
        <v>0</v>
      </c>
      <c r="Z265" s="146">
        <f t="shared" ref="Z265:Z328" si="73">IF(L265&lt;15,1,0)</f>
        <v>1</v>
      </c>
      <c r="AA265" s="17">
        <f t="shared" ref="AA265:AA328" si="74">IF(M265&lt;15,1,0)</f>
        <v>1</v>
      </c>
      <c r="AB265" s="91" t="str">
        <f>'REPRODUCTION 3'!M265</f>
        <v>Juin</v>
      </c>
      <c r="AC265" s="91" t="str">
        <f>'RUMINANTS 3'!M265</f>
        <v>Juin</v>
      </c>
      <c r="AD265" s="91" t="str">
        <f>'TOXICOLOGIE 2'!L265</f>
        <v>Juin</v>
      </c>
      <c r="AE265" s="91" t="str">
        <f>'INFECTIEUX 3'!M265</f>
        <v>Juin</v>
      </c>
      <c r="AF265" s="91" t="str">
        <f>'AVIARE 3'!M265</f>
        <v>Juin</v>
      </c>
      <c r="AG265" s="91" t="str">
        <f>'EQUINE 3'!M265</f>
        <v>Juin</v>
      </c>
      <c r="AH265" s="91" t="str">
        <f>'CHIRURGIE 3'!M265</f>
        <v>Juin</v>
      </c>
      <c r="AI265" s="91" t="str">
        <f>'LEGISLATION 2'!L265</f>
        <v>Juin</v>
      </c>
      <c r="AJ265" s="91" t="str">
        <f>'HIDAOA 3'!M265</f>
        <v>Juin</v>
      </c>
      <c r="AK265" s="91" t="str">
        <f>'CLINIQUE 3'!T265</f>
        <v>Juin</v>
      </c>
    </row>
    <row r="266" spans="1:37">
      <c r="A266" s="146">
        <v>259</v>
      </c>
      <c r="B266" s="113" t="s">
        <v>2696</v>
      </c>
      <c r="C266" s="113" t="s">
        <v>2697</v>
      </c>
      <c r="D266" s="163">
        <f>'REPRODUCTION 3'!G266</f>
        <v>5.25</v>
      </c>
      <c r="E266" s="163">
        <f>'RUMINANTS 3'!G266</f>
        <v>9.75</v>
      </c>
      <c r="F266" s="163">
        <f>'TOXICOLOGIE 2'!F266</f>
        <v>0</v>
      </c>
      <c r="G266" s="163">
        <f>'INFECTIEUX 3'!G266</f>
        <v>1.875</v>
      </c>
      <c r="H266" s="163">
        <f>'AVIARE 3'!G266</f>
        <v>15.75</v>
      </c>
      <c r="I266" s="163">
        <f>'EQUINE 3'!G266</f>
        <v>5.25</v>
      </c>
      <c r="J266" s="163">
        <f>'CHIRURGIE 3'!G266</f>
        <v>16.5</v>
      </c>
      <c r="K266" s="163">
        <f>'LEGISLATION 2'!F266</f>
        <v>16</v>
      </c>
      <c r="L266" s="163">
        <f>'HIDAOA 3'!G266</f>
        <v>14.25</v>
      </c>
      <c r="M266" s="163">
        <f>'CLINIQUE 3'!N266</f>
        <v>0</v>
      </c>
      <c r="N266" s="148">
        <f t="shared" si="61"/>
        <v>84.625</v>
      </c>
      <c r="O266" s="148">
        <f t="shared" si="62"/>
        <v>3.0223214285714284</v>
      </c>
      <c r="P266" s="146" t="str">
        <f t="shared" si="63"/>
        <v>ajournee</v>
      </c>
      <c r="Q266" s="146" t="str">
        <f t="shared" si="64"/>
        <v>juin</v>
      </c>
      <c r="R266" s="146">
        <f t="shared" si="65"/>
        <v>1</v>
      </c>
      <c r="S266" s="146">
        <f t="shared" si="66"/>
        <v>1</v>
      </c>
      <c r="T266" s="146">
        <f t="shared" si="67"/>
        <v>1</v>
      </c>
      <c r="U266" s="146">
        <f t="shared" si="68"/>
        <v>1</v>
      </c>
      <c r="V266" s="146">
        <f t="shared" si="69"/>
        <v>0</v>
      </c>
      <c r="W266" s="146">
        <f t="shared" si="70"/>
        <v>1</v>
      </c>
      <c r="X266" s="146">
        <f t="shared" si="71"/>
        <v>0</v>
      </c>
      <c r="Y266" s="146">
        <f t="shared" si="72"/>
        <v>0</v>
      </c>
      <c r="Z266" s="146">
        <f t="shared" si="73"/>
        <v>1</v>
      </c>
      <c r="AA266" s="17">
        <f t="shared" si="74"/>
        <v>1</v>
      </c>
      <c r="AB266" s="91" t="str">
        <f>'REPRODUCTION 3'!M266</f>
        <v>Juin</v>
      </c>
      <c r="AC266" s="91" t="str">
        <f>'RUMINANTS 3'!M266</f>
        <v>Juin</v>
      </c>
      <c r="AD266" s="91" t="str">
        <f>'TOXICOLOGIE 2'!L266</f>
        <v>Juin</v>
      </c>
      <c r="AE266" s="91" t="str">
        <f>'INFECTIEUX 3'!M266</f>
        <v>Juin</v>
      </c>
      <c r="AF266" s="91" t="str">
        <f>'AVIARE 3'!M266</f>
        <v>Juin</v>
      </c>
      <c r="AG266" s="91" t="str">
        <f>'EQUINE 3'!M266</f>
        <v>Juin</v>
      </c>
      <c r="AH266" s="91" t="str">
        <f>'CHIRURGIE 3'!M266</f>
        <v>Juin</v>
      </c>
      <c r="AI266" s="91" t="str">
        <f>'LEGISLATION 2'!L266</f>
        <v>Juin</v>
      </c>
      <c r="AJ266" s="91" t="str">
        <f>'HIDAOA 3'!M266</f>
        <v>Juin</v>
      </c>
      <c r="AK266" s="91" t="str">
        <f>'CLINIQUE 3'!T266</f>
        <v>Juin</v>
      </c>
    </row>
    <row r="267" spans="1:37">
      <c r="A267" s="146">
        <v>260</v>
      </c>
      <c r="B267" s="113" t="s">
        <v>2696</v>
      </c>
      <c r="C267" s="113" t="s">
        <v>2582</v>
      </c>
      <c r="D267" s="163">
        <f>'REPRODUCTION 3'!G267</f>
        <v>6</v>
      </c>
      <c r="E267" s="163">
        <f>'RUMINANTS 3'!G267</f>
        <v>7.5</v>
      </c>
      <c r="F267" s="163">
        <f>'TOXICOLOGIE 2'!F267</f>
        <v>0</v>
      </c>
      <c r="G267" s="163">
        <f>'INFECTIEUX 3'!G267</f>
        <v>4.125</v>
      </c>
      <c r="H267" s="163">
        <f>'AVIARE 3'!G267</f>
        <v>14.25</v>
      </c>
      <c r="I267" s="163">
        <f>'EQUINE 3'!G267</f>
        <v>6.75</v>
      </c>
      <c r="J267" s="163">
        <f>'CHIRURGIE 3'!G267</f>
        <v>12</v>
      </c>
      <c r="K267" s="163">
        <f>'LEGISLATION 2'!F267</f>
        <v>14</v>
      </c>
      <c r="L267" s="163">
        <f>'HIDAOA 3'!G267</f>
        <v>12.75</v>
      </c>
      <c r="M267" s="163">
        <f>'CLINIQUE 3'!N267</f>
        <v>0</v>
      </c>
      <c r="N267" s="148">
        <f t="shared" si="61"/>
        <v>77.375</v>
      </c>
      <c r="O267" s="148">
        <f t="shared" si="62"/>
        <v>2.7633928571428572</v>
      </c>
      <c r="P267" s="146" t="str">
        <f t="shared" si="63"/>
        <v>ajournee</v>
      </c>
      <c r="Q267" s="146" t="str">
        <f t="shared" si="64"/>
        <v>juin</v>
      </c>
      <c r="R267" s="146">
        <f t="shared" si="65"/>
        <v>1</v>
      </c>
      <c r="S267" s="146">
        <f t="shared" si="66"/>
        <v>1</v>
      </c>
      <c r="T267" s="146">
        <f t="shared" si="67"/>
        <v>1</v>
      </c>
      <c r="U267" s="146">
        <f t="shared" si="68"/>
        <v>1</v>
      </c>
      <c r="V267" s="146">
        <f t="shared" si="69"/>
        <v>1</v>
      </c>
      <c r="W267" s="146">
        <f t="shared" si="70"/>
        <v>1</v>
      </c>
      <c r="X267" s="146">
        <f t="shared" si="71"/>
        <v>1</v>
      </c>
      <c r="Y267" s="146">
        <f t="shared" si="72"/>
        <v>0</v>
      </c>
      <c r="Z267" s="146">
        <f t="shared" si="73"/>
        <v>1</v>
      </c>
      <c r="AA267" s="17">
        <f t="shared" si="74"/>
        <v>1</v>
      </c>
      <c r="AB267" s="91" t="str">
        <f>'REPRODUCTION 3'!M267</f>
        <v>Juin</v>
      </c>
      <c r="AC267" s="91" t="str">
        <f>'RUMINANTS 3'!M267</f>
        <v>Juin</v>
      </c>
      <c r="AD267" s="91" t="str">
        <f>'TOXICOLOGIE 2'!L267</f>
        <v>Juin</v>
      </c>
      <c r="AE267" s="91" t="str">
        <f>'INFECTIEUX 3'!M267</f>
        <v>Juin</v>
      </c>
      <c r="AF267" s="91" t="str">
        <f>'AVIARE 3'!M267</f>
        <v>Juin</v>
      </c>
      <c r="AG267" s="91" t="str">
        <f>'EQUINE 3'!M267</f>
        <v>Juin</v>
      </c>
      <c r="AH267" s="91" t="str">
        <f>'CHIRURGIE 3'!M267</f>
        <v>Juin</v>
      </c>
      <c r="AI267" s="91" t="str">
        <f>'LEGISLATION 2'!L267</f>
        <v>Juin</v>
      </c>
      <c r="AJ267" s="91" t="str">
        <f>'HIDAOA 3'!M267</f>
        <v>Juin</v>
      </c>
      <c r="AK267" s="91" t="str">
        <f>'CLINIQUE 3'!T267</f>
        <v>Juin</v>
      </c>
    </row>
    <row r="268" spans="1:37">
      <c r="A268" s="146">
        <v>261</v>
      </c>
      <c r="B268" s="113" t="s">
        <v>1610</v>
      </c>
      <c r="C268" s="113" t="s">
        <v>2698</v>
      </c>
      <c r="D268" s="163">
        <f>'REPRODUCTION 3'!G268</f>
        <v>14.25</v>
      </c>
      <c r="E268" s="163">
        <f>'RUMINANTS 3'!G268</f>
        <v>5.25</v>
      </c>
      <c r="F268" s="163">
        <f>'TOXICOLOGIE 2'!F268</f>
        <v>0</v>
      </c>
      <c r="G268" s="163">
        <f>'INFECTIEUX 3'!G268</f>
        <v>6</v>
      </c>
      <c r="H268" s="163">
        <f>'AVIARE 3'!G268</f>
        <v>17.25</v>
      </c>
      <c r="I268" s="163">
        <f>'EQUINE 3'!G268</f>
        <v>13.125</v>
      </c>
      <c r="J268" s="163">
        <f>'CHIRURGIE 3'!G268</f>
        <v>19.5</v>
      </c>
      <c r="K268" s="163">
        <f>'LEGISLATION 2'!F268</f>
        <v>20</v>
      </c>
      <c r="L268" s="163">
        <f>'HIDAOA 3'!G268</f>
        <v>25.5</v>
      </c>
      <c r="M268" s="163">
        <f>'CLINIQUE 3'!N268</f>
        <v>0</v>
      </c>
      <c r="N268" s="148">
        <f t="shared" si="61"/>
        <v>120.875</v>
      </c>
      <c r="O268" s="148">
        <f t="shared" si="62"/>
        <v>4.3169642857142856</v>
      </c>
      <c r="P268" s="146" t="str">
        <f t="shared" si="63"/>
        <v>ajournee</v>
      </c>
      <c r="Q268" s="146" t="str">
        <f t="shared" si="64"/>
        <v>juin</v>
      </c>
      <c r="R268" s="146">
        <f t="shared" si="65"/>
        <v>1</v>
      </c>
      <c r="S268" s="146">
        <f t="shared" si="66"/>
        <v>1</v>
      </c>
      <c r="T268" s="146">
        <f t="shared" si="67"/>
        <v>1</v>
      </c>
      <c r="U268" s="146">
        <f t="shared" si="68"/>
        <v>1</v>
      </c>
      <c r="V268" s="146">
        <f t="shared" si="69"/>
        <v>0</v>
      </c>
      <c r="W268" s="146">
        <f t="shared" si="70"/>
        <v>1</v>
      </c>
      <c r="X268" s="146">
        <f t="shared" si="71"/>
        <v>0</v>
      </c>
      <c r="Y268" s="146">
        <f t="shared" si="72"/>
        <v>0</v>
      </c>
      <c r="Z268" s="146">
        <f t="shared" si="73"/>
        <v>0</v>
      </c>
      <c r="AA268" s="17">
        <f t="shared" si="74"/>
        <v>1</v>
      </c>
      <c r="AB268" s="91" t="str">
        <f>'REPRODUCTION 3'!M268</f>
        <v>Juin</v>
      </c>
      <c r="AC268" s="91" t="str">
        <f>'RUMINANTS 3'!M268</f>
        <v>Juin</v>
      </c>
      <c r="AD268" s="91" t="str">
        <f>'TOXICOLOGIE 2'!L268</f>
        <v>Juin</v>
      </c>
      <c r="AE268" s="91" t="str">
        <f>'INFECTIEUX 3'!M268</f>
        <v>Juin</v>
      </c>
      <c r="AF268" s="91" t="str">
        <f>'AVIARE 3'!M268</f>
        <v>Juin</v>
      </c>
      <c r="AG268" s="91" t="str">
        <f>'EQUINE 3'!M268</f>
        <v>Juin</v>
      </c>
      <c r="AH268" s="91" t="str">
        <f>'CHIRURGIE 3'!M268</f>
        <v>Juin</v>
      </c>
      <c r="AI268" s="91" t="str">
        <f>'LEGISLATION 2'!L268</f>
        <v>Juin</v>
      </c>
      <c r="AJ268" s="91" t="str">
        <f>'HIDAOA 3'!M268</f>
        <v>Juin</v>
      </c>
      <c r="AK268" s="91" t="str">
        <f>'CLINIQUE 3'!T268</f>
        <v>Juin</v>
      </c>
    </row>
    <row r="269" spans="1:37">
      <c r="A269" s="146">
        <v>262</v>
      </c>
      <c r="B269" s="113" t="s">
        <v>1615</v>
      </c>
      <c r="C269" s="113" t="s">
        <v>2670</v>
      </c>
      <c r="D269" s="163">
        <f>'REPRODUCTION 3'!G269</f>
        <v>24.75</v>
      </c>
      <c r="E269" s="163">
        <f>'RUMINANTS 3'!G269</f>
        <v>17.25</v>
      </c>
      <c r="F269" s="163">
        <f>'TOXICOLOGIE 2'!F269</f>
        <v>0</v>
      </c>
      <c r="G269" s="163">
        <f>'INFECTIEUX 3'!G269</f>
        <v>13.5</v>
      </c>
      <c r="H269" s="163">
        <f>'AVIARE 3'!G269</f>
        <v>17.25</v>
      </c>
      <c r="I269" s="163">
        <f>'EQUINE 3'!G269</f>
        <v>23.625</v>
      </c>
      <c r="J269" s="163">
        <f>'CHIRURGIE 3'!G269</f>
        <v>25.5</v>
      </c>
      <c r="K269" s="163">
        <f>'LEGISLATION 2'!F269</f>
        <v>24</v>
      </c>
      <c r="L269" s="163">
        <f>'HIDAOA 3'!G269</f>
        <v>25.5</v>
      </c>
      <c r="M269" s="163">
        <f>'CLINIQUE 3'!N269</f>
        <v>0</v>
      </c>
      <c r="N269" s="148">
        <f t="shared" si="61"/>
        <v>171.375</v>
      </c>
      <c r="O269" s="148">
        <f t="shared" si="62"/>
        <v>6.1205357142857144</v>
      </c>
      <c r="P269" s="146" t="str">
        <f t="shared" si="63"/>
        <v>ajournee</v>
      </c>
      <c r="Q269" s="146" t="str">
        <f t="shared" si="64"/>
        <v>juin</v>
      </c>
      <c r="R269" s="146">
        <f t="shared" si="65"/>
        <v>0</v>
      </c>
      <c r="S269" s="146">
        <f t="shared" si="66"/>
        <v>0</v>
      </c>
      <c r="T269" s="146">
        <f t="shared" si="67"/>
        <v>1</v>
      </c>
      <c r="U269" s="146">
        <f t="shared" si="68"/>
        <v>1</v>
      </c>
      <c r="V269" s="146">
        <f t="shared" si="69"/>
        <v>0</v>
      </c>
      <c r="W269" s="146">
        <f t="shared" si="70"/>
        <v>0</v>
      </c>
      <c r="X269" s="146">
        <f t="shared" si="71"/>
        <v>0</v>
      </c>
      <c r="Y269" s="146">
        <f t="shared" si="72"/>
        <v>0</v>
      </c>
      <c r="Z269" s="146">
        <f t="shared" si="73"/>
        <v>0</v>
      </c>
      <c r="AA269" s="17">
        <f t="shared" si="74"/>
        <v>1</v>
      </c>
      <c r="AB269" s="91" t="str">
        <f>'REPRODUCTION 3'!M269</f>
        <v>Juin</v>
      </c>
      <c r="AC269" s="91" t="str">
        <f>'RUMINANTS 3'!M269</f>
        <v>Juin</v>
      </c>
      <c r="AD269" s="91" t="str">
        <f>'TOXICOLOGIE 2'!L269</f>
        <v>Juin</v>
      </c>
      <c r="AE269" s="91" t="str">
        <f>'INFECTIEUX 3'!M269</f>
        <v>Juin</v>
      </c>
      <c r="AF269" s="91" t="str">
        <f>'AVIARE 3'!M269</f>
        <v>Juin</v>
      </c>
      <c r="AG269" s="91" t="str">
        <f>'EQUINE 3'!M269</f>
        <v>Juin</v>
      </c>
      <c r="AH269" s="91" t="str">
        <f>'CHIRURGIE 3'!M269</f>
        <v>Juin</v>
      </c>
      <c r="AI269" s="91" t="str">
        <f>'LEGISLATION 2'!L269</f>
        <v>Juin</v>
      </c>
      <c r="AJ269" s="91" t="str">
        <f>'HIDAOA 3'!M269</f>
        <v>Juin</v>
      </c>
      <c r="AK269" s="91" t="str">
        <f>'CLINIQUE 3'!T269</f>
        <v>Juin</v>
      </c>
    </row>
    <row r="270" spans="1:37">
      <c r="A270" s="146">
        <v>263</v>
      </c>
      <c r="B270" s="113" t="s">
        <v>2699</v>
      </c>
      <c r="C270" s="113" t="s">
        <v>2486</v>
      </c>
      <c r="D270" s="163">
        <f>'REPRODUCTION 3'!G270</f>
        <v>17.25</v>
      </c>
      <c r="E270" s="163">
        <f>'RUMINANTS 3'!G270</f>
        <v>13.5</v>
      </c>
      <c r="F270" s="163">
        <f>'TOXICOLOGIE 2'!F270</f>
        <v>0</v>
      </c>
      <c r="G270" s="163">
        <f>'INFECTIEUX 3'!G270</f>
        <v>8.625</v>
      </c>
      <c r="H270" s="163">
        <f>'AVIARE 3'!G270</f>
        <v>15.75</v>
      </c>
      <c r="I270" s="163">
        <f>'EQUINE 3'!G270</f>
        <v>6</v>
      </c>
      <c r="J270" s="163">
        <f>'CHIRURGIE 3'!G270</f>
        <v>22.5</v>
      </c>
      <c r="K270" s="163">
        <f>'LEGISLATION 2'!F270</f>
        <v>28</v>
      </c>
      <c r="L270" s="163">
        <f>'HIDAOA 3'!G270</f>
        <v>6.75</v>
      </c>
      <c r="M270" s="163">
        <f>'CLINIQUE 3'!N270</f>
        <v>0</v>
      </c>
      <c r="N270" s="148">
        <f t="shared" si="61"/>
        <v>118.375</v>
      </c>
      <c r="O270" s="148">
        <f t="shared" si="62"/>
        <v>4.2276785714285712</v>
      </c>
      <c r="P270" s="146" t="str">
        <f t="shared" si="63"/>
        <v>ajournee</v>
      </c>
      <c r="Q270" s="146" t="str">
        <f t="shared" si="64"/>
        <v>juin</v>
      </c>
      <c r="R270" s="146">
        <f t="shared" si="65"/>
        <v>0</v>
      </c>
      <c r="S270" s="146">
        <f t="shared" si="66"/>
        <v>1</v>
      </c>
      <c r="T270" s="146">
        <f t="shared" si="67"/>
        <v>1</v>
      </c>
      <c r="U270" s="146">
        <f t="shared" si="68"/>
        <v>1</v>
      </c>
      <c r="V270" s="146">
        <f t="shared" si="69"/>
        <v>0</v>
      </c>
      <c r="W270" s="146">
        <f t="shared" si="70"/>
        <v>1</v>
      </c>
      <c r="X270" s="146">
        <f t="shared" si="71"/>
        <v>0</v>
      </c>
      <c r="Y270" s="146">
        <f t="shared" si="72"/>
        <v>0</v>
      </c>
      <c r="Z270" s="146">
        <f t="shared" si="73"/>
        <v>1</v>
      </c>
      <c r="AA270" s="17">
        <f t="shared" si="74"/>
        <v>1</v>
      </c>
      <c r="AB270" s="91" t="str">
        <f>'REPRODUCTION 3'!M270</f>
        <v>Juin</v>
      </c>
      <c r="AC270" s="91" t="str">
        <f>'RUMINANTS 3'!M270</f>
        <v>Juin</v>
      </c>
      <c r="AD270" s="91" t="str">
        <f>'TOXICOLOGIE 2'!L270</f>
        <v>Juin</v>
      </c>
      <c r="AE270" s="91" t="str">
        <f>'INFECTIEUX 3'!M270</f>
        <v>Juin</v>
      </c>
      <c r="AF270" s="91" t="str">
        <f>'AVIARE 3'!M270</f>
        <v>Juin</v>
      </c>
      <c r="AG270" s="91" t="str">
        <f>'EQUINE 3'!M270</f>
        <v>Juin</v>
      </c>
      <c r="AH270" s="91" t="str">
        <f>'CHIRURGIE 3'!M270</f>
        <v>Juin</v>
      </c>
      <c r="AI270" s="91" t="str">
        <f>'LEGISLATION 2'!L270</f>
        <v>Juin</v>
      </c>
      <c r="AJ270" s="91" t="str">
        <f>'HIDAOA 3'!M270</f>
        <v>Juin</v>
      </c>
      <c r="AK270" s="91" t="str">
        <f>'CLINIQUE 3'!T270</f>
        <v>Juin</v>
      </c>
    </row>
    <row r="271" spans="1:37">
      <c r="A271" s="146">
        <v>264</v>
      </c>
      <c r="B271" s="113" t="s">
        <v>2700</v>
      </c>
      <c r="C271" s="113" t="s">
        <v>2701</v>
      </c>
      <c r="D271" s="163">
        <f>'REPRODUCTION 3'!G271</f>
        <v>17.25</v>
      </c>
      <c r="E271" s="163">
        <f>'RUMINANTS 3'!G271</f>
        <v>10.5</v>
      </c>
      <c r="F271" s="163">
        <f>'TOXICOLOGIE 2'!F271</f>
        <v>0</v>
      </c>
      <c r="G271" s="163">
        <f>'INFECTIEUX 3'!G271</f>
        <v>0.75</v>
      </c>
      <c r="H271" s="163">
        <f>'AVIARE 3'!G271</f>
        <v>15</v>
      </c>
      <c r="I271" s="163">
        <f>'EQUINE 3'!G271</f>
        <v>9.75</v>
      </c>
      <c r="J271" s="163">
        <f>'CHIRURGIE 3'!G271</f>
        <v>13.5</v>
      </c>
      <c r="K271" s="163">
        <f>'LEGISLATION 2'!F271</f>
        <v>10</v>
      </c>
      <c r="L271" s="163">
        <f>'HIDAOA 3'!G271</f>
        <v>8.25</v>
      </c>
      <c r="M271" s="163">
        <f>'CLINIQUE 3'!N271</f>
        <v>0</v>
      </c>
      <c r="N271" s="148">
        <f t="shared" si="61"/>
        <v>85</v>
      </c>
      <c r="O271" s="148">
        <f t="shared" si="62"/>
        <v>3.0357142857142856</v>
      </c>
      <c r="P271" s="146" t="str">
        <f t="shared" si="63"/>
        <v>ajournee</v>
      </c>
      <c r="Q271" s="146" t="str">
        <f t="shared" si="64"/>
        <v>juin</v>
      </c>
      <c r="R271" s="146">
        <f t="shared" si="65"/>
        <v>0</v>
      </c>
      <c r="S271" s="146">
        <f t="shared" si="66"/>
        <v>1</v>
      </c>
      <c r="T271" s="146">
        <f t="shared" si="67"/>
        <v>1</v>
      </c>
      <c r="U271" s="146">
        <f t="shared" si="68"/>
        <v>1</v>
      </c>
      <c r="V271" s="146">
        <f t="shared" si="69"/>
        <v>0</v>
      </c>
      <c r="W271" s="146">
        <f t="shared" si="70"/>
        <v>1</v>
      </c>
      <c r="X271" s="146">
        <f t="shared" si="71"/>
        <v>1</v>
      </c>
      <c r="Y271" s="146">
        <f t="shared" si="72"/>
        <v>0</v>
      </c>
      <c r="Z271" s="146">
        <f t="shared" si="73"/>
        <v>1</v>
      </c>
      <c r="AA271" s="17">
        <f t="shared" si="74"/>
        <v>1</v>
      </c>
      <c r="AB271" s="91" t="str">
        <f>'REPRODUCTION 3'!M271</f>
        <v>Juin</v>
      </c>
      <c r="AC271" s="91" t="str">
        <f>'RUMINANTS 3'!M271</f>
        <v>Juin</v>
      </c>
      <c r="AD271" s="91" t="str">
        <f>'TOXICOLOGIE 2'!L271</f>
        <v>Juin</v>
      </c>
      <c r="AE271" s="91" t="str">
        <f>'INFECTIEUX 3'!M271</f>
        <v>Juin</v>
      </c>
      <c r="AF271" s="91" t="str">
        <f>'AVIARE 3'!M271</f>
        <v>Juin</v>
      </c>
      <c r="AG271" s="91" t="str">
        <f>'EQUINE 3'!M271</f>
        <v>Juin</v>
      </c>
      <c r="AH271" s="91" t="str">
        <f>'CHIRURGIE 3'!M271</f>
        <v>Juin</v>
      </c>
      <c r="AI271" s="91" t="str">
        <f>'LEGISLATION 2'!L271</f>
        <v>Juin</v>
      </c>
      <c r="AJ271" s="91" t="str">
        <f>'HIDAOA 3'!M271</f>
        <v>Juin</v>
      </c>
      <c r="AK271" s="91" t="str">
        <f>'CLINIQUE 3'!T271</f>
        <v>Juin</v>
      </c>
    </row>
    <row r="272" spans="1:37">
      <c r="A272" s="146">
        <v>265</v>
      </c>
      <c r="B272" s="113" t="s">
        <v>1627</v>
      </c>
      <c r="C272" s="113" t="s">
        <v>2702</v>
      </c>
      <c r="D272" s="163">
        <f>'REPRODUCTION 3'!G272</f>
        <v>0.75</v>
      </c>
      <c r="E272" s="163">
        <f>'RUMINANTS 3'!G272</f>
        <v>12.75</v>
      </c>
      <c r="F272" s="163">
        <f>'TOXICOLOGIE 2'!F272</f>
        <v>0</v>
      </c>
      <c r="G272" s="163">
        <f>'INFECTIEUX 3'!G272</f>
        <v>0.75</v>
      </c>
      <c r="H272" s="163">
        <f>'AVIARE 3'!G272</f>
        <v>15</v>
      </c>
      <c r="I272" s="163">
        <f>'EQUINE 3'!G272</f>
        <v>7.125</v>
      </c>
      <c r="J272" s="163">
        <f>'CHIRURGIE 3'!G272</f>
        <v>9</v>
      </c>
      <c r="K272" s="163">
        <f>'LEGISLATION 2'!F272</f>
        <v>20</v>
      </c>
      <c r="L272" s="163">
        <f>'HIDAOA 3'!G272</f>
        <v>13.5</v>
      </c>
      <c r="M272" s="163">
        <f>'CLINIQUE 3'!N272</f>
        <v>0</v>
      </c>
      <c r="N272" s="148">
        <f t="shared" si="61"/>
        <v>78.875</v>
      </c>
      <c r="O272" s="148">
        <f t="shared" si="62"/>
        <v>2.8169642857142856</v>
      </c>
      <c r="P272" s="146" t="str">
        <f t="shared" si="63"/>
        <v>ajournee</v>
      </c>
      <c r="Q272" s="146" t="str">
        <f t="shared" si="64"/>
        <v>juin</v>
      </c>
      <c r="R272" s="146">
        <f t="shared" si="65"/>
        <v>1</v>
      </c>
      <c r="S272" s="146">
        <f t="shared" si="66"/>
        <v>1</v>
      </c>
      <c r="T272" s="146">
        <f t="shared" si="67"/>
        <v>1</v>
      </c>
      <c r="U272" s="146">
        <f t="shared" si="68"/>
        <v>1</v>
      </c>
      <c r="V272" s="146">
        <f t="shared" si="69"/>
        <v>0</v>
      </c>
      <c r="W272" s="146">
        <f t="shared" si="70"/>
        <v>1</v>
      </c>
      <c r="X272" s="146">
        <f t="shared" si="71"/>
        <v>1</v>
      </c>
      <c r="Y272" s="146">
        <f t="shared" si="72"/>
        <v>0</v>
      </c>
      <c r="Z272" s="146">
        <f t="shared" si="73"/>
        <v>1</v>
      </c>
      <c r="AA272" s="17">
        <f t="shared" si="74"/>
        <v>1</v>
      </c>
      <c r="AB272" s="91" t="str">
        <f>'REPRODUCTION 3'!M272</f>
        <v>Juin</v>
      </c>
      <c r="AC272" s="91" t="str">
        <f>'RUMINANTS 3'!M272</f>
        <v>Juin</v>
      </c>
      <c r="AD272" s="91" t="str">
        <f>'TOXICOLOGIE 2'!L272</f>
        <v>Juin</v>
      </c>
      <c r="AE272" s="91" t="str">
        <f>'INFECTIEUX 3'!M272</f>
        <v>Juin</v>
      </c>
      <c r="AF272" s="91" t="str">
        <f>'AVIARE 3'!M272</f>
        <v>Juin</v>
      </c>
      <c r="AG272" s="91" t="str">
        <f>'EQUINE 3'!M272</f>
        <v>Juin</v>
      </c>
      <c r="AH272" s="91" t="str">
        <f>'CHIRURGIE 3'!M272</f>
        <v>Juin</v>
      </c>
      <c r="AI272" s="91" t="str">
        <f>'LEGISLATION 2'!L272</f>
        <v>Juin</v>
      </c>
      <c r="AJ272" s="91" t="str">
        <f>'HIDAOA 3'!M272</f>
        <v>Juin</v>
      </c>
      <c r="AK272" s="91" t="str">
        <f>'CLINIQUE 3'!T272</f>
        <v>Juin</v>
      </c>
    </row>
    <row r="273" spans="1:37">
      <c r="A273" s="146">
        <v>266</v>
      </c>
      <c r="B273" s="113" t="s">
        <v>1632</v>
      </c>
      <c r="C273" s="113" t="s">
        <v>2703</v>
      </c>
      <c r="D273" s="163">
        <f>'REPRODUCTION 3'!G273</f>
        <v>19.5</v>
      </c>
      <c r="E273" s="163">
        <f>'RUMINANTS 3'!G273</f>
        <v>6.75</v>
      </c>
      <c r="F273" s="163">
        <f>'TOXICOLOGIE 2'!F273</f>
        <v>0</v>
      </c>
      <c r="G273" s="163">
        <f>'INFECTIEUX 3'!G273</f>
        <v>4.5</v>
      </c>
      <c r="H273" s="163">
        <f>'AVIARE 3'!G273</f>
        <v>17.25</v>
      </c>
      <c r="I273" s="163">
        <f>'EQUINE 3'!G273</f>
        <v>15</v>
      </c>
      <c r="J273" s="163">
        <f>'CHIRURGIE 3'!G273</f>
        <v>19.5</v>
      </c>
      <c r="K273" s="163">
        <f>'LEGISLATION 2'!F273</f>
        <v>20</v>
      </c>
      <c r="L273" s="163">
        <f>'HIDAOA 3'!G273</f>
        <v>19.5</v>
      </c>
      <c r="M273" s="163">
        <f>'CLINIQUE 3'!N273</f>
        <v>0</v>
      </c>
      <c r="N273" s="148">
        <f t="shared" si="61"/>
        <v>122</v>
      </c>
      <c r="O273" s="148">
        <f t="shared" si="62"/>
        <v>4.3571428571428568</v>
      </c>
      <c r="P273" s="146" t="str">
        <f t="shared" si="63"/>
        <v>ajournee</v>
      </c>
      <c r="Q273" s="146" t="str">
        <f t="shared" si="64"/>
        <v>juin</v>
      </c>
      <c r="R273" s="146">
        <f t="shared" si="65"/>
        <v>0</v>
      </c>
      <c r="S273" s="146">
        <f t="shared" si="66"/>
        <v>1</v>
      </c>
      <c r="T273" s="146">
        <f t="shared" si="67"/>
        <v>1</v>
      </c>
      <c r="U273" s="146">
        <f t="shared" si="68"/>
        <v>1</v>
      </c>
      <c r="V273" s="146">
        <f t="shared" si="69"/>
        <v>0</v>
      </c>
      <c r="W273" s="146">
        <f t="shared" si="70"/>
        <v>0</v>
      </c>
      <c r="X273" s="146">
        <f t="shared" si="71"/>
        <v>0</v>
      </c>
      <c r="Y273" s="146">
        <f t="shared" si="72"/>
        <v>0</v>
      </c>
      <c r="Z273" s="146">
        <f t="shared" si="73"/>
        <v>0</v>
      </c>
      <c r="AA273" s="17">
        <f t="shared" si="74"/>
        <v>1</v>
      </c>
      <c r="AB273" s="91" t="str">
        <f>'REPRODUCTION 3'!M273</f>
        <v>Juin</v>
      </c>
      <c r="AC273" s="91" t="str">
        <f>'RUMINANTS 3'!M273</f>
        <v>Juin</v>
      </c>
      <c r="AD273" s="91" t="str">
        <f>'TOXICOLOGIE 2'!L273</f>
        <v>Juin</v>
      </c>
      <c r="AE273" s="91" t="str">
        <f>'INFECTIEUX 3'!M273</f>
        <v>Juin</v>
      </c>
      <c r="AF273" s="91" t="str">
        <f>'AVIARE 3'!M273</f>
        <v>Juin</v>
      </c>
      <c r="AG273" s="91" t="str">
        <f>'EQUINE 3'!M273</f>
        <v>Juin</v>
      </c>
      <c r="AH273" s="91" t="str">
        <f>'CHIRURGIE 3'!M273</f>
        <v>Juin</v>
      </c>
      <c r="AI273" s="91" t="str">
        <f>'LEGISLATION 2'!L273</f>
        <v>Juin</v>
      </c>
      <c r="AJ273" s="91" t="str">
        <f>'HIDAOA 3'!M273</f>
        <v>Juin</v>
      </c>
      <c r="AK273" s="91" t="str">
        <f>'CLINIQUE 3'!T273</f>
        <v>Juin</v>
      </c>
    </row>
    <row r="274" spans="1:37">
      <c r="A274" s="146">
        <v>267</v>
      </c>
      <c r="B274" s="113" t="s">
        <v>2704</v>
      </c>
      <c r="C274" s="113" t="s">
        <v>2693</v>
      </c>
      <c r="D274" s="163">
        <f>'REPRODUCTION 3'!G274</f>
        <v>27</v>
      </c>
      <c r="E274" s="163">
        <f>'RUMINANTS 3'!G274</f>
        <v>15</v>
      </c>
      <c r="F274" s="163">
        <f>'TOXICOLOGIE 2'!F274</f>
        <v>0</v>
      </c>
      <c r="G274" s="163">
        <f>'INFECTIEUX 3'!G274</f>
        <v>4.5</v>
      </c>
      <c r="H274" s="163">
        <f>'AVIARE 3'!G274</f>
        <v>14.25</v>
      </c>
      <c r="I274" s="163">
        <f>'EQUINE 3'!G274</f>
        <v>15</v>
      </c>
      <c r="J274" s="163">
        <f>'CHIRURGIE 3'!G274</f>
        <v>24</v>
      </c>
      <c r="K274" s="163">
        <f>'LEGISLATION 2'!F274</f>
        <v>34</v>
      </c>
      <c r="L274" s="163">
        <f>'HIDAOA 3'!G274</f>
        <v>15.75</v>
      </c>
      <c r="M274" s="163">
        <f>'CLINIQUE 3'!N274</f>
        <v>0</v>
      </c>
      <c r="N274" s="148">
        <f t="shared" si="61"/>
        <v>149.5</v>
      </c>
      <c r="O274" s="148">
        <f t="shared" si="62"/>
        <v>5.3392857142857144</v>
      </c>
      <c r="P274" s="146" t="str">
        <f t="shared" si="63"/>
        <v>ajournee</v>
      </c>
      <c r="Q274" s="146" t="str">
        <f t="shared" si="64"/>
        <v>juin</v>
      </c>
      <c r="R274" s="146">
        <f t="shared" si="65"/>
        <v>0</v>
      </c>
      <c r="S274" s="146">
        <f t="shared" si="66"/>
        <v>0</v>
      </c>
      <c r="T274" s="146">
        <f t="shared" si="67"/>
        <v>1</v>
      </c>
      <c r="U274" s="146">
        <f t="shared" si="68"/>
        <v>1</v>
      </c>
      <c r="V274" s="146">
        <f t="shared" si="69"/>
        <v>1</v>
      </c>
      <c r="W274" s="146">
        <f t="shared" si="70"/>
        <v>0</v>
      </c>
      <c r="X274" s="146">
        <f t="shared" si="71"/>
        <v>0</v>
      </c>
      <c r="Y274" s="146">
        <f t="shared" si="72"/>
        <v>0</v>
      </c>
      <c r="Z274" s="146">
        <f t="shared" si="73"/>
        <v>0</v>
      </c>
      <c r="AA274" s="17">
        <f t="shared" si="74"/>
        <v>1</v>
      </c>
      <c r="AB274" s="91" t="str">
        <f>'REPRODUCTION 3'!M274</f>
        <v>Juin</v>
      </c>
      <c r="AC274" s="91" t="str">
        <f>'RUMINANTS 3'!M274</f>
        <v>Juin</v>
      </c>
      <c r="AD274" s="91" t="str">
        <f>'TOXICOLOGIE 2'!L274</f>
        <v>Juin</v>
      </c>
      <c r="AE274" s="91" t="str">
        <f>'INFECTIEUX 3'!M274</f>
        <v>Juin</v>
      </c>
      <c r="AF274" s="91" t="str">
        <f>'AVIARE 3'!M274</f>
        <v>Juin</v>
      </c>
      <c r="AG274" s="91" t="str">
        <f>'EQUINE 3'!M274</f>
        <v>Juin</v>
      </c>
      <c r="AH274" s="91" t="str">
        <f>'CHIRURGIE 3'!M274</f>
        <v>Juin</v>
      </c>
      <c r="AI274" s="91" t="str">
        <f>'LEGISLATION 2'!L274</f>
        <v>Juin</v>
      </c>
      <c r="AJ274" s="91" t="str">
        <f>'HIDAOA 3'!M274</f>
        <v>Juin</v>
      </c>
      <c r="AK274" s="91" t="str">
        <f>'CLINIQUE 3'!T274</f>
        <v>Juin</v>
      </c>
    </row>
    <row r="275" spans="1:37">
      <c r="A275" s="146">
        <v>268</v>
      </c>
      <c r="B275" s="113" t="s">
        <v>271</v>
      </c>
      <c r="C275" s="113" t="s">
        <v>2705</v>
      </c>
      <c r="D275" s="163">
        <f>'REPRODUCTION 3'!G275</f>
        <v>11.25</v>
      </c>
      <c r="E275" s="163">
        <f>'RUMINANTS 3'!G275</f>
        <v>7.5</v>
      </c>
      <c r="F275" s="163">
        <f>'TOXICOLOGIE 2'!F275</f>
        <v>0</v>
      </c>
      <c r="G275" s="163">
        <f>'INFECTIEUX 3'!G275</f>
        <v>3</v>
      </c>
      <c r="H275" s="163">
        <f>'AVIARE 3'!G275</f>
        <v>10.5</v>
      </c>
      <c r="I275" s="163">
        <f>'EQUINE 3'!G275</f>
        <v>6.75</v>
      </c>
      <c r="J275" s="163">
        <f>'CHIRURGIE 3'!G275</f>
        <v>10.5</v>
      </c>
      <c r="K275" s="163">
        <f>'LEGISLATION 2'!F275</f>
        <v>28</v>
      </c>
      <c r="L275" s="163">
        <f>'HIDAOA 3'!G275</f>
        <v>13.5</v>
      </c>
      <c r="M275" s="163">
        <f>'CLINIQUE 3'!N275</f>
        <v>0</v>
      </c>
      <c r="N275" s="148">
        <f t="shared" si="61"/>
        <v>91</v>
      </c>
      <c r="O275" s="148">
        <f t="shared" si="62"/>
        <v>3.25</v>
      </c>
      <c r="P275" s="146" t="str">
        <f t="shared" si="63"/>
        <v>ajournee</v>
      </c>
      <c r="Q275" s="146" t="str">
        <f t="shared" si="64"/>
        <v>juin</v>
      </c>
      <c r="R275" s="146">
        <f t="shared" si="65"/>
        <v>1</v>
      </c>
      <c r="S275" s="146">
        <f t="shared" si="66"/>
        <v>1</v>
      </c>
      <c r="T275" s="146">
        <f t="shared" si="67"/>
        <v>1</v>
      </c>
      <c r="U275" s="146">
        <f t="shared" si="68"/>
        <v>1</v>
      </c>
      <c r="V275" s="146">
        <f t="shared" si="69"/>
        <v>1</v>
      </c>
      <c r="W275" s="146">
        <f t="shared" si="70"/>
        <v>1</v>
      </c>
      <c r="X275" s="146">
        <f t="shared" si="71"/>
        <v>1</v>
      </c>
      <c r="Y275" s="146">
        <f t="shared" si="72"/>
        <v>0</v>
      </c>
      <c r="Z275" s="146">
        <f t="shared" si="73"/>
        <v>1</v>
      </c>
      <c r="AA275" s="17">
        <f t="shared" si="74"/>
        <v>1</v>
      </c>
      <c r="AB275" s="91" t="str">
        <f>'REPRODUCTION 3'!M275</f>
        <v>Juin</v>
      </c>
      <c r="AC275" s="91" t="str">
        <f>'RUMINANTS 3'!M275</f>
        <v>Juin</v>
      </c>
      <c r="AD275" s="91" t="str">
        <f>'TOXICOLOGIE 2'!L275</f>
        <v>Juin</v>
      </c>
      <c r="AE275" s="91" t="str">
        <f>'INFECTIEUX 3'!M275</f>
        <v>Juin</v>
      </c>
      <c r="AF275" s="91" t="str">
        <f>'AVIARE 3'!M275</f>
        <v>Juin</v>
      </c>
      <c r="AG275" s="91" t="str">
        <f>'EQUINE 3'!M275</f>
        <v>Juin</v>
      </c>
      <c r="AH275" s="91" t="str">
        <f>'CHIRURGIE 3'!M275</f>
        <v>Juin</v>
      </c>
      <c r="AI275" s="91" t="str">
        <f>'LEGISLATION 2'!L275</f>
        <v>Juin</v>
      </c>
      <c r="AJ275" s="91" t="str">
        <f>'HIDAOA 3'!M275</f>
        <v>Juin</v>
      </c>
      <c r="AK275" s="91" t="str">
        <f>'CLINIQUE 3'!T275</f>
        <v>Juin</v>
      </c>
    </row>
    <row r="276" spans="1:37">
      <c r="A276" s="146">
        <v>269</v>
      </c>
      <c r="B276" s="113" t="s">
        <v>1642</v>
      </c>
      <c r="C276" s="113" t="s">
        <v>2491</v>
      </c>
      <c r="D276" s="163">
        <f>'REPRODUCTION 3'!G276</f>
        <v>14.25</v>
      </c>
      <c r="E276" s="163">
        <f>'RUMINANTS 3'!G276</f>
        <v>5.25</v>
      </c>
      <c r="F276" s="163">
        <f>'TOXICOLOGIE 2'!F276</f>
        <v>0</v>
      </c>
      <c r="G276" s="163">
        <f>'INFECTIEUX 3'!G276</f>
        <v>3.75</v>
      </c>
      <c r="H276" s="163">
        <f>'AVIARE 3'!G276</f>
        <v>12.75</v>
      </c>
      <c r="I276" s="163">
        <f>'EQUINE 3'!G276</f>
        <v>7.5</v>
      </c>
      <c r="J276" s="163">
        <f>'CHIRURGIE 3'!G276</f>
        <v>16.5</v>
      </c>
      <c r="K276" s="163">
        <f>'LEGISLATION 2'!F276</f>
        <v>14</v>
      </c>
      <c r="L276" s="163">
        <f>'HIDAOA 3'!G276</f>
        <v>7.5</v>
      </c>
      <c r="M276" s="163">
        <f>'CLINIQUE 3'!N276</f>
        <v>0</v>
      </c>
      <c r="N276" s="148">
        <f t="shared" si="61"/>
        <v>81.5</v>
      </c>
      <c r="O276" s="148">
        <f t="shared" si="62"/>
        <v>2.9107142857142856</v>
      </c>
      <c r="P276" s="146" t="str">
        <f t="shared" si="63"/>
        <v>ajournee</v>
      </c>
      <c r="Q276" s="146" t="str">
        <f t="shared" si="64"/>
        <v>juin</v>
      </c>
      <c r="R276" s="146">
        <f t="shared" si="65"/>
        <v>1</v>
      </c>
      <c r="S276" s="146">
        <f t="shared" si="66"/>
        <v>1</v>
      </c>
      <c r="T276" s="146">
        <f t="shared" si="67"/>
        <v>1</v>
      </c>
      <c r="U276" s="146">
        <f t="shared" si="68"/>
        <v>1</v>
      </c>
      <c r="V276" s="146">
        <f t="shared" si="69"/>
        <v>1</v>
      </c>
      <c r="W276" s="146">
        <f t="shared" si="70"/>
        <v>1</v>
      </c>
      <c r="X276" s="146">
        <f t="shared" si="71"/>
        <v>0</v>
      </c>
      <c r="Y276" s="146">
        <f t="shared" si="72"/>
        <v>0</v>
      </c>
      <c r="Z276" s="146">
        <f t="shared" si="73"/>
        <v>1</v>
      </c>
      <c r="AA276" s="17">
        <f t="shared" si="74"/>
        <v>1</v>
      </c>
      <c r="AB276" s="91" t="str">
        <f>'REPRODUCTION 3'!M276</f>
        <v>Juin</v>
      </c>
      <c r="AC276" s="91" t="str">
        <f>'RUMINANTS 3'!M276</f>
        <v>Juin</v>
      </c>
      <c r="AD276" s="91" t="str">
        <f>'TOXICOLOGIE 2'!L276</f>
        <v>Juin</v>
      </c>
      <c r="AE276" s="91" t="str">
        <f>'INFECTIEUX 3'!M276</f>
        <v>Juin</v>
      </c>
      <c r="AF276" s="91" t="str">
        <f>'AVIARE 3'!M276</f>
        <v>Juin</v>
      </c>
      <c r="AG276" s="91" t="str">
        <f>'EQUINE 3'!M276</f>
        <v>Juin</v>
      </c>
      <c r="AH276" s="91" t="str">
        <f>'CHIRURGIE 3'!M276</f>
        <v>Juin</v>
      </c>
      <c r="AI276" s="91" t="str">
        <f>'LEGISLATION 2'!L276</f>
        <v>Juin</v>
      </c>
      <c r="AJ276" s="91" t="str">
        <f>'HIDAOA 3'!M276</f>
        <v>Juin</v>
      </c>
      <c r="AK276" s="91" t="str">
        <f>'CLINIQUE 3'!T276</f>
        <v>Juin</v>
      </c>
    </row>
    <row r="277" spans="1:37">
      <c r="A277" s="146">
        <v>270</v>
      </c>
      <c r="B277" s="113" t="s">
        <v>2706</v>
      </c>
      <c r="C277" s="113" t="s">
        <v>2707</v>
      </c>
      <c r="D277" s="163">
        <f>'REPRODUCTION 3'!G277</f>
        <v>13.5</v>
      </c>
      <c r="E277" s="163">
        <f>'RUMINANTS 3'!G277</f>
        <v>15.75</v>
      </c>
      <c r="F277" s="163">
        <f>'TOXICOLOGIE 2'!F277</f>
        <v>0</v>
      </c>
      <c r="G277" s="163">
        <f>'INFECTIEUX 3'!G277</f>
        <v>8.25</v>
      </c>
      <c r="H277" s="163">
        <f>'AVIARE 3'!G277</f>
        <v>15.75</v>
      </c>
      <c r="I277" s="163">
        <f>'EQUINE 3'!G277</f>
        <v>8.625</v>
      </c>
      <c r="J277" s="163">
        <f>'CHIRURGIE 3'!G277</f>
        <v>16.5</v>
      </c>
      <c r="K277" s="163">
        <f>'LEGISLATION 2'!F277</f>
        <v>15</v>
      </c>
      <c r="L277" s="163">
        <f>'HIDAOA 3'!G277</f>
        <v>17.25</v>
      </c>
      <c r="M277" s="163">
        <f>'CLINIQUE 3'!N277</f>
        <v>0</v>
      </c>
      <c r="N277" s="148">
        <f t="shared" si="61"/>
        <v>110.625</v>
      </c>
      <c r="O277" s="148">
        <f t="shared" si="62"/>
        <v>3.9508928571428572</v>
      </c>
      <c r="P277" s="146" t="str">
        <f t="shared" si="63"/>
        <v>ajournee</v>
      </c>
      <c r="Q277" s="146" t="str">
        <f t="shared" si="64"/>
        <v>juin</v>
      </c>
      <c r="R277" s="146">
        <f t="shared" si="65"/>
        <v>1</v>
      </c>
      <c r="S277" s="146">
        <f t="shared" si="66"/>
        <v>0</v>
      </c>
      <c r="T277" s="146">
        <f t="shared" si="67"/>
        <v>1</v>
      </c>
      <c r="U277" s="146">
        <f t="shared" si="68"/>
        <v>1</v>
      </c>
      <c r="V277" s="146">
        <f t="shared" si="69"/>
        <v>0</v>
      </c>
      <c r="W277" s="146">
        <f t="shared" si="70"/>
        <v>1</v>
      </c>
      <c r="X277" s="146">
        <f t="shared" si="71"/>
        <v>0</v>
      </c>
      <c r="Y277" s="146">
        <f t="shared" si="72"/>
        <v>0</v>
      </c>
      <c r="Z277" s="146">
        <f t="shared" si="73"/>
        <v>0</v>
      </c>
      <c r="AA277" s="17">
        <f t="shared" si="74"/>
        <v>1</v>
      </c>
      <c r="AB277" s="91" t="str">
        <f>'REPRODUCTION 3'!M277</f>
        <v>Juin</v>
      </c>
      <c r="AC277" s="91" t="str">
        <f>'RUMINANTS 3'!M277</f>
        <v>Juin</v>
      </c>
      <c r="AD277" s="91" t="str">
        <f>'TOXICOLOGIE 2'!L277</f>
        <v>Juin</v>
      </c>
      <c r="AE277" s="91" t="str">
        <f>'INFECTIEUX 3'!M277</f>
        <v>Juin</v>
      </c>
      <c r="AF277" s="91" t="str">
        <f>'AVIARE 3'!M277</f>
        <v>Juin</v>
      </c>
      <c r="AG277" s="91" t="str">
        <f>'EQUINE 3'!M277</f>
        <v>Juin</v>
      </c>
      <c r="AH277" s="91" t="str">
        <f>'CHIRURGIE 3'!M277</f>
        <v>Juin</v>
      </c>
      <c r="AI277" s="91" t="str">
        <f>'LEGISLATION 2'!L277</f>
        <v>Juin</v>
      </c>
      <c r="AJ277" s="91" t="str">
        <f>'HIDAOA 3'!M277</f>
        <v>Juin</v>
      </c>
      <c r="AK277" s="91" t="str">
        <f>'CLINIQUE 3'!T277</f>
        <v>Juin</v>
      </c>
    </row>
    <row r="278" spans="1:37">
      <c r="A278" s="146">
        <v>271</v>
      </c>
      <c r="B278" s="113" t="s">
        <v>1654</v>
      </c>
      <c r="C278" s="113" t="s">
        <v>2708</v>
      </c>
      <c r="D278" s="163">
        <f>'REPRODUCTION 3'!G278</f>
        <v>8.25</v>
      </c>
      <c r="E278" s="163">
        <f>'RUMINANTS 3'!G278</f>
        <v>9</v>
      </c>
      <c r="F278" s="163">
        <f>'TOXICOLOGIE 2'!F278</f>
        <v>0</v>
      </c>
      <c r="G278" s="163">
        <f>'INFECTIEUX 3'!G278</f>
        <v>10.125</v>
      </c>
      <c r="H278" s="163">
        <f>'AVIARE 3'!G278</f>
        <v>13.5</v>
      </c>
      <c r="I278" s="163">
        <f>'EQUINE 3'!G278</f>
        <v>7.5</v>
      </c>
      <c r="J278" s="163">
        <f>'CHIRURGIE 3'!G278</f>
        <v>18</v>
      </c>
      <c r="K278" s="163">
        <f>'LEGISLATION 2'!F278</f>
        <v>6</v>
      </c>
      <c r="L278" s="163">
        <f>'HIDAOA 3'!G278</f>
        <v>13.5</v>
      </c>
      <c r="M278" s="163">
        <f>'CLINIQUE 3'!N278</f>
        <v>0</v>
      </c>
      <c r="N278" s="148">
        <f t="shared" si="61"/>
        <v>85.875</v>
      </c>
      <c r="O278" s="148">
        <f t="shared" si="62"/>
        <v>3.0669642857142856</v>
      </c>
      <c r="P278" s="146" t="str">
        <f t="shared" si="63"/>
        <v>ajournee</v>
      </c>
      <c r="Q278" s="146" t="str">
        <f t="shared" si="64"/>
        <v>juin</v>
      </c>
      <c r="R278" s="146">
        <f t="shared" si="65"/>
        <v>1</v>
      </c>
      <c r="S278" s="146">
        <f t="shared" si="66"/>
        <v>1</v>
      </c>
      <c r="T278" s="146">
        <f t="shared" si="67"/>
        <v>1</v>
      </c>
      <c r="U278" s="146">
        <f t="shared" si="68"/>
        <v>1</v>
      </c>
      <c r="V278" s="146">
        <f t="shared" si="69"/>
        <v>1</v>
      </c>
      <c r="W278" s="146">
        <f t="shared" si="70"/>
        <v>1</v>
      </c>
      <c r="X278" s="146">
        <f t="shared" si="71"/>
        <v>0</v>
      </c>
      <c r="Y278" s="146">
        <f t="shared" si="72"/>
        <v>1</v>
      </c>
      <c r="Z278" s="146">
        <f t="shared" si="73"/>
        <v>1</v>
      </c>
      <c r="AA278" s="17">
        <f t="shared" si="74"/>
        <v>1</v>
      </c>
      <c r="AB278" s="91" t="str">
        <f>'REPRODUCTION 3'!M278</f>
        <v>Juin</v>
      </c>
      <c r="AC278" s="91" t="str">
        <f>'RUMINANTS 3'!M278</f>
        <v>Juin</v>
      </c>
      <c r="AD278" s="91" t="str">
        <f>'TOXICOLOGIE 2'!L278</f>
        <v>Juin</v>
      </c>
      <c r="AE278" s="91" t="str">
        <f>'INFECTIEUX 3'!M278</f>
        <v>Juin</v>
      </c>
      <c r="AF278" s="91" t="str">
        <f>'AVIARE 3'!M278</f>
        <v>Juin</v>
      </c>
      <c r="AG278" s="91" t="str">
        <f>'EQUINE 3'!M278</f>
        <v>Juin</v>
      </c>
      <c r="AH278" s="91" t="str">
        <f>'CHIRURGIE 3'!M278</f>
        <v>Juin</v>
      </c>
      <c r="AI278" s="91" t="str">
        <f>'LEGISLATION 2'!L278</f>
        <v>Juin</v>
      </c>
      <c r="AJ278" s="91" t="str">
        <f>'HIDAOA 3'!M278</f>
        <v>Juin</v>
      </c>
      <c r="AK278" s="91" t="str">
        <f>'CLINIQUE 3'!T278</f>
        <v>Juin</v>
      </c>
    </row>
    <row r="279" spans="1:37">
      <c r="A279" s="146">
        <v>272</v>
      </c>
      <c r="B279" s="113" t="s">
        <v>1659</v>
      </c>
      <c r="C279" s="113" t="s">
        <v>2709</v>
      </c>
      <c r="D279" s="163">
        <f>'REPRODUCTION 3'!G279</f>
        <v>23.25</v>
      </c>
      <c r="E279" s="163">
        <f>'RUMINANTS 3'!G279</f>
        <v>10.5</v>
      </c>
      <c r="F279" s="163">
        <f>'TOXICOLOGIE 2'!F279</f>
        <v>0</v>
      </c>
      <c r="G279" s="163">
        <f>'INFECTIEUX 3'!G279</f>
        <v>3</v>
      </c>
      <c r="H279" s="163">
        <f>'AVIARE 3'!G279</f>
        <v>14.25</v>
      </c>
      <c r="I279" s="163">
        <f>'EQUINE 3'!G279</f>
        <v>12.75</v>
      </c>
      <c r="J279" s="163">
        <f>'CHIRURGIE 3'!G279</f>
        <v>21</v>
      </c>
      <c r="K279" s="163">
        <f>'LEGISLATION 2'!F279</f>
        <v>28</v>
      </c>
      <c r="L279" s="163">
        <f>'HIDAOA 3'!G279</f>
        <v>6.75</v>
      </c>
      <c r="M279" s="163">
        <f>'CLINIQUE 3'!N279</f>
        <v>0</v>
      </c>
      <c r="N279" s="148">
        <f t="shared" si="61"/>
        <v>119.5</v>
      </c>
      <c r="O279" s="148">
        <f t="shared" si="62"/>
        <v>4.2678571428571432</v>
      </c>
      <c r="P279" s="146" t="str">
        <f t="shared" si="63"/>
        <v>ajournee</v>
      </c>
      <c r="Q279" s="146" t="str">
        <f t="shared" si="64"/>
        <v>juin</v>
      </c>
      <c r="R279" s="146">
        <f t="shared" si="65"/>
        <v>0</v>
      </c>
      <c r="S279" s="146">
        <f t="shared" si="66"/>
        <v>1</v>
      </c>
      <c r="T279" s="146">
        <f t="shared" si="67"/>
        <v>1</v>
      </c>
      <c r="U279" s="146">
        <f t="shared" si="68"/>
        <v>1</v>
      </c>
      <c r="V279" s="146">
        <f t="shared" si="69"/>
        <v>1</v>
      </c>
      <c r="W279" s="146">
        <f t="shared" si="70"/>
        <v>1</v>
      </c>
      <c r="X279" s="146">
        <f t="shared" si="71"/>
        <v>0</v>
      </c>
      <c r="Y279" s="146">
        <f t="shared" si="72"/>
        <v>0</v>
      </c>
      <c r="Z279" s="146">
        <f t="shared" si="73"/>
        <v>1</v>
      </c>
      <c r="AA279" s="17">
        <f t="shared" si="74"/>
        <v>1</v>
      </c>
      <c r="AB279" s="91" t="str">
        <f>'REPRODUCTION 3'!M279</f>
        <v>Juin</v>
      </c>
      <c r="AC279" s="91" t="str">
        <f>'RUMINANTS 3'!M279</f>
        <v>Juin</v>
      </c>
      <c r="AD279" s="91" t="str">
        <f>'TOXICOLOGIE 2'!L279</f>
        <v>Juin</v>
      </c>
      <c r="AE279" s="91" t="str">
        <f>'INFECTIEUX 3'!M279</f>
        <v>Juin</v>
      </c>
      <c r="AF279" s="91" t="str">
        <f>'AVIARE 3'!M279</f>
        <v>Juin</v>
      </c>
      <c r="AG279" s="91" t="str">
        <f>'EQUINE 3'!M279</f>
        <v>Juin</v>
      </c>
      <c r="AH279" s="91" t="str">
        <f>'CHIRURGIE 3'!M279</f>
        <v>Juin</v>
      </c>
      <c r="AI279" s="91" t="str">
        <f>'LEGISLATION 2'!L279</f>
        <v>Juin</v>
      </c>
      <c r="AJ279" s="91" t="str">
        <f>'HIDAOA 3'!M279</f>
        <v>Juin</v>
      </c>
      <c r="AK279" s="91" t="str">
        <f>'CLINIQUE 3'!T279</f>
        <v>Juin</v>
      </c>
    </row>
    <row r="280" spans="1:37">
      <c r="A280" s="146">
        <v>273</v>
      </c>
      <c r="B280" s="113" t="s">
        <v>1665</v>
      </c>
      <c r="C280" s="113" t="s">
        <v>2630</v>
      </c>
      <c r="D280" s="163">
        <f>'REPRODUCTION 3'!G280</f>
        <v>7.5</v>
      </c>
      <c r="E280" s="163">
        <f>'RUMINANTS 3'!G280</f>
        <v>12.75</v>
      </c>
      <c r="F280" s="163">
        <f>'TOXICOLOGIE 2'!F280</f>
        <v>0</v>
      </c>
      <c r="G280" s="163">
        <f>'INFECTIEUX 3'!G280</f>
        <v>1.875</v>
      </c>
      <c r="H280" s="163">
        <f>'AVIARE 3'!G280</f>
        <v>9.75</v>
      </c>
      <c r="I280" s="163">
        <f>'EQUINE 3'!G280</f>
        <v>0.75</v>
      </c>
      <c r="J280" s="163">
        <f>'CHIRURGIE 3'!G280</f>
        <v>16.5</v>
      </c>
      <c r="K280" s="163">
        <f>'LEGISLATION 2'!F280</f>
        <v>6</v>
      </c>
      <c r="L280" s="163">
        <f>'HIDAOA 3'!G280</f>
        <v>5.25</v>
      </c>
      <c r="M280" s="163">
        <f>'CLINIQUE 3'!N280</f>
        <v>0</v>
      </c>
      <c r="N280" s="148">
        <f t="shared" si="61"/>
        <v>60.375</v>
      </c>
      <c r="O280" s="148">
        <f t="shared" si="62"/>
        <v>2.15625</v>
      </c>
      <c r="P280" s="146" t="str">
        <f t="shared" si="63"/>
        <v>ajournee</v>
      </c>
      <c r="Q280" s="146" t="str">
        <f t="shared" si="64"/>
        <v>juin</v>
      </c>
      <c r="R280" s="146">
        <f t="shared" si="65"/>
        <v>1</v>
      </c>
      <c r="S280" s="146">
        <f t="shared" si="66"/>
        <v>1</v>
      </c>
      <c r="T280" s="146">
        <f t="shared" si="67"/>
        <v>1</v>
      </c>
      <c r="U280" s="146">
        <f t="shared" si="68"/>
        <v>1</v>
      </c>
      <c r="V280" s="146">
        <f t="shared" si="69"/>
        <v>1</v>
      </c>
      <c r="W280" s="146">
        <f t="shared" si="70"/>
        <v>1</v>
      </c>
      <c r="X280" s="146">
        <f t="shared" si="71"/>
        <v>0</v>
      </c>
      <c r="Y280" s="146">
        <f t="shared" si="72"/>
        <v>1</v>
      </c>
      <c r="Z280" s="146">
        <f t="shared" si="73"/>
        <v>1</v>
      </c>
      <c r="AA280" s="17">
        <f t="shared" si="74"/>
        <v>1</v>
      </c>
      <c r="AB280" s="91" t="str">
        <f>'REPRODUCTION 3'!M280</f>
        <v>Juin</v>
      </c>
      <c r="AC280" s="91" t="str">
        <f>'RUMINANTS 3'!M280</f>
        <v>Juin</v>
      </c>
      <c r="AD280" s="91" t="str">
        <f>'TOXICOLOGIE 2'!L280</f>
        <v>Juin</v>
      </c>
      <c r="AE280" s="91" t="str">
        <f>'INFECTIEUX 3'!M280</f>
        <v>Juin</v>
      </c>
      <c r="AF280" s="91" t="str">
        <f>'AVIARE 3'!M280</f>
        <v>Juin</v>
      </c>
      <c r="AG280" s="91" t="str">
        <f>'EQUINE 3'!M280</f>
        <v>Juin</v>
      </c>
      <c r="AH280" s="91" t="str">
        <f>'CHIRURGIE 3'!M280</f>
        <v>Juin</v>
      </c>
      <c r="AI280" s="91" t="str">
        <f>'LEGISLATION 2'!L280</f>
        <v>Juin</v>
      </c>
      <c r="AJ280" s="91" t="str">
        <f>'HIDAOA 3'!M280</f>
        <v>Juin</v>
      </c>
      <c r="AK280" s="91" t="str">
        <f>'CLINIQUE 3'!T280</f>
        <v>Juin</v>
      </c>
    </row>
    <row r="281" spans="1:37">
      <c r="A281" s="146">
        <v>274</v>
      </c>
      <c r="B281" s="113" t="s">
        <v>2710</v>
      </c>
      <c r="C281" s="113" t="s">
        <v>2711</v>
      </c>
      <c r="D281" s="163">
        <f>'REPRODUCTION 3'!G281</f>
        <v>26.25</v>
      </c>
      <c r="E281" s="163">
        <f>'RUMINANTS 3'!G281</f>
        <v>15.75</v>
      </c>
      <c r="F281" s="163">
        <f>'TOXICOLOGIE 2'!F281</f>
        <v>0</v>
      </c>
      <c r="G281" s="163">
        <f>'INFECTIEUX 3'!G281</f>
        <v>16.5</v>
      </c>
      <c r="H281" s="163">
        <f>'AVIARE 3'!G281</f>
        <v>20.25</v>
      </c>
      <c r="I281" s="163">
        <f>'EQUINE 3'!G281</f>
        <v>15</v>
      </c>
      <c r="J281" s="163">
        <f>'CHIRURGIE 3'!G281</f>
        <v>19.5</v>
      </c>
      <c r="K281" s="163">
        <f>'LEGISLATION 2'!F281</f>
        <v>34</v>
      </c>
      <c r="L281" s="163">
        <f>'HIDAOA 3'!G281</f>
        <v>26.25</v>
      </c>
      <c r="M281" s="163">
        <f>'CLINIQUE 3'!N281</f>
        <v>0</v>
      </c>
      <c r="N281" s="148">
        <f t="shared" si="61"/>
        <v>173.5</v>
      </c>
      <c r="O281" s="148">
        <f t="shared" si="62"/>
        <v>6.1964285714285712</v>
      </c>
      <c r="P281" s="146" t="str">
        <f t="shared" si="63"/>
        <v>ajournee</v>
      </c>
      <c r="Q281" s="146" t="str">
        <f t="shared" si="64"/>
        <v>juin</v>
      </c>
      <c r="R281" s="146">
        <f t="shared" si="65"/>
        <v>0</v>
      </c>
      <c r="S281" s="146">
        <f t="shared" si="66"/>
        <v>0</v>
      </c>
      <c r="T281" s="146">
        <f t="shared" si="67"/>
        <v>1</v>
      </c>
      <c r="U281" s="146">
        <f t="shared" si="68"/>
        <v>0</v>
      </c>
      <c r="V281" s="146">
        <f t="shared" si="69"/>
        <v>0</v>
      </c>
      <c r="W281" s="146">
        <f t="shared" si="70"/>
        <v>0</v>
      </c>
      <c r="X281" s="146">
        <f t="shared" si="71"/>
        <v>0</v>
      </c>
      <c r="Y281" s="146">
        <f t="shared" si="72"/>
        <v>0</v>
      </c>
      <c r="Z281" s="146">
        <f t="shared" si="73"/>
        <v>0</v>
      </c>
      <c r="AA281" s="17">
        <f t="shared" si="74"/>
        <v>1</v>
      </c>
      <c r="AB281" s="91" t="str">
        <f>'REPRODUCTION 3'!M281</f>
        <v>Juin</v>
      </c>
      <c r="AC281" s="91" t="str">
        <f>'RUMINANTS 3'!M281</f>
        <v>Juin</v>
      </c>
      <c r="AD281" s="91" t="str">
        <f>'TOXICOLOGIE 2'!L281</f>
        <v>Juin</v>
      </c>
      <c r="AE281" s="91" t="str">
        <f>'INFECTIEUX 3'!M281</f>
        <v>Juin</v>
      </c>
      <c r="AF281" s="91" t="str">
        <f>'AVIARE 3'!M281</f>
        <v>Juin</v>
      </c>
      <c r="AG281" s="91" t="str">
        <f>'EQUINE 3'!M281</f>
        <v>Juin</v>
      </c>
      <c r="AH281" s="91" t="str">
        <f>'CHIRURGIE 3'!M281</f>
        <v>Juin</v>
      </c>
      <c r="AI281" s="91" t="str">
        <f>'LEGISLATION 2'!L281</f>
        <v>Juin</v>
      </c>
      <c r="AJ281" s="91" t="str">
        <f>'HIDAOA 3'!M281</f>
        <v>Juin</v>
      </c>
      <c r="AK281" s="91" t="str">
        <f>'CLINIQUE 3'!T281</f>
        <v>Juin</v>
      </c>
    </row>
    <row r="282" spans="1:37">
      <c r="A282" s="146">
        <v>275</v>
      </c>
      <c r="B282" s="113" t="s">
        <v>1673</v>
      </c>
      <c r="C282" s="113" t="s">
        <v>2463</v>
      </c>
      <c r="D282" s="163">
        <f>'REPRODUCTION 3'!G282</f>
        <v>18.75</v>
      </c>
      <c r="E282" s="163">
        <f>'RUMINANTS 3'!G282</f>
        <v>8.25</v>
      </c>
      <c r="F282" s="163">
        <f>'TOXICOLOGIE 2'!F282</f>
        <v>0</v>
      </c>
      <c r="G282" s="163">
        <f>'INFECTIEUX 3'!G282</f>
        <v>12.75</v>
      </c>
      <c r="H282" s="163">
        <f>'AVIARE 3'!G282</f>
        <v>20.25</v>
      </c>
      <c r="I282" s="163">
        <f>'EQUINE 3'!G282</f>
        <v>21.75</v>
      </c>
      <c r="J282" s="163">
        <f>'CHIRURGIE 3'!G282</f>
        <v>24</v>
      </c>
      <c r="K282" s="163">
        <f>'LEGISLATION 2'!F282</f>
        <v>30</v>
      </c>
      <c r="L282" s="163">
        <f>'HIDAOA 3'!G282</f>
        <v>29.25</v>
      </c>
      <c r="M282" s="163">
        <f>'CLINIQUE 3'!N282</f>
        <v>0</v>
      </c>
      <c r="N282" s="148">
        <f t="shared" si="61"/>
        <v>165</v>
      </c>
      <c r="O282" s="148">
        <f t="shared" si="62"/>
        <v>5.8928571428571432</v>
      </c>
      <c r="P282" s="146" t="str">
        <f t="shared" si="63"/>
        <v>ajournee</v>
      </c>
      <c r="Q282" s="146" t="str">
        <f t="shared" si="64"/>
        <v>juin</v>
      </c>
      <c r="R282" s="146">
        <f t="shared" si="65"/>
        <v>0</v>
      </c>
      <c r="S282" s="146">
        <f t="shared" si="66"/>
        <v>1</v>
      </c>
      <c r="T282" s="146">
        <f t="shared" si="67"/>
        <v>1</v>
      </c>
      <c r="U282" s="146">
        <f t="shared" si="68"/>
        <v>1</v>
      </c>
      <c r="V282" s="146">
        <f t="shared" si="69"/>
        <v>0</v>
      </c>
      <c r="W282" s="146">
        <f t="shared" si="70"/>
        <v>0</v>
      </c>
      <c r="X282" s="146">
        <f t="shared" si="71"/>
        <v>0</v>
      </c>
      <c r="Y282" s="146">
        <f t="shared" si="72"/>
        <v>0</v>
      </c>
      <c r="Z282" s="146">
        <f t="shared" si="73"/>
        <v>0</v>
      </c>
      <c r="AA282" s="17">
        <f t="shared" si="74"/>
        <v>1</v>
      </c>
      <c r="AB282" s="91" t="str">
        <f>'REPRODUCTION 3'!M282</f>
        <v>Juin</v>
      </c>
      <c r="AC282" s="91" t="str">
        <f>'RUMINANTS 3'!M282</f>
        <v>Juin</v>
      </c>
      <c r="AD282" s="91" t="str">
        <f>'TOXICOLOGIE 2'!L282</f>
        <v>Juin</v>
      </c>
      <c r="AE282" s="91" t="str">
        <f>'INFECTIEUX 3'!M282</f>
        <v>Juin</v>
      </c>
      <c r="AF282" s="91" t="str">
        <f>'AVIARE 3'!M282</f>
        <v>Juin</v>
      </c>
      <c r="AG282" s="91" t="str">
        <f>'EQUINE 3'!M282</f>
        <v>Juin</v>
      </c>
      <c r="AH282" s="91" t="str">
        <f>'CHIRURGIE 3'!M282</f>
        <v>Juin</v>
      </c>
      <c r="AI282" s="91" t="str">
        <f>'LEGISLATION 2'!L282</f>
        <v>Juin</v>
      </c>
      <c r="AJ282" s="91" t="str">
        <f>'HIDAOA 3'!M282</f>
        <v>Juin</v>
      </c>
      <c r="AK282" s="91" t="str">
        <f>'CLINIQUE 3'!T282</f>
        <v>Juin</v>
      </c>
    </row>
    <row r="283" spans="1:37" s="139" customFormat="1">
      <c r="A283" s="146">
        <v>276</v>
      </c>
      <c r="B283" s="113" t="s">
        <v>1676</v>
      </c>
      <c r="C283" s="113" t="s">
        <v>2431</v>
      </c>
      <c r="D283" s="163">
        <f>'REPRODUCTION 3'!G283</f>
        <v>18</v>
      </c>
      <c r="E283" s="163">
        <f>'RUMINANTS 3'!G283</f>
        <v>12.75</v>
      </c>
      <c r="F283" s="163">
        <f>'TOXICOLOGIE 2'!F283</f>
        <v>0</v>
      </c>
      <c r="G283" s="163">
        <f>'INFECTIEUX 3'!G283</f>
        <v>17.25</v>
      </c>
      <c r="H283" s="163">
        <f>'AVIARE 3'!G283</f>
        <v>19.875</v>
      </c>
      <c r="I283" s="163">
        <f>'EQUINE 3'!G283</f>
        <v>21.75</v>
      </c>
      <c r="J283" s="163">
        <f>'CHIRURGIE 3'!G283</f>
        <v>21</v>
      </c>
      <c r="K283" s="163">
        <f>'LEGISLATION 2'!F283</f>
        <v>22</v>
      </c>
      <c r="L283" s="163">
        <f>'HIDAOA 3'!G283</f>
        <v>27.75</v>
      </c>
      <c r="M283" s="163">
        <f>'CLINIQUE 3'!N283</f>
        <v>0</v>
      </c>
      <c r="N283" s="148">
        <f t="shared" si="61"/>
        <v>160.375</v>
      </c>
      <c r="O283" s="148">
        <f t="shared" si="62"/>
        <v>5.7276785714285712</v>
      </c>
      <c r="P283" s="146" t="str">
        <f t="shared" si="63"/>
        <v>ajournee</v>
      </c>
      <c r="Q283" s="146" t="str">
        <f t="shared" si="64"/>
        <v>juin</v>
      </c>
      <c r="R283" s="146">
        <f t="shared" si="65"/>
        <v>0</v>
      </c>
      <c r="S283" s="146">
        <f t="shared" si="66"/>
        <v>1</v>
      </c>
      <c r="T283" s="146">
        <f t="shared" si="67"/>
        <v>1</v>
      </c>
      <c r="U283" s="146">
        <f t="shared" si="68"/>
        <v>0</v>
      </c>
      <c r="V283" s="146">
        <f t="shared" si="69"/>
        <v>0</v>
      </c>
      <c r="W283" s="146">
        <f t="shared" si="70"/>
        <v>0</v>
      </c>
      <c r="X283" s="146">
        <f t="shared" si="71"/>
        <v>0</v>
      </c>
      <c r="Y283" s="146">
        <f t="shared" si="72"/>
        <v>0</v>
      </c>
      <c r="Z283" s="146">
        <f t="shared" si="73"/>
        <v>0</v>
      </c>
      <c r="AA283" s="17">
        <f t="shared" si="74"/>
        <v>1</v>
      </c>
      <c r="AB283" s="91" t="str">
        <f>'REPRODUCTION 3'!M283</f>
        <v>Juin</v>
      </c>
      <c r="AC283" s="91" t="str">
        <f>'RUMINANTS 3'!M283</f>
        <v>Juin</v>
      </c>
      <c r="AD283" s="91" t="str">
        <f>'TOXICOLOGIE 2'!L283</f>
        <v>Juin</v>
      </c>
      <c r="AE283" s="91" t="str">
        <f>'INFECTIEUX 3'!M283</f>
        <v>Juin</v>
      </c>
      <c r="AF283" s="91" t="str">
        <f>'AVIARE 3'!M283</f>
        <v>Juin</v>
      </c>
      <c r="AG283" s="91" t="str">
        <f>'EQUINE 3'!M283</f>
        <v>Juin</v>
      </c>
      <c r="AH283" s="91" t="str">
        <f>'CHIRURGIE 3'!M283</f>
        <v>Juin</v>
      </c>
      <c r="AI283" s="91" t="str">
        <f>'LEGISLATION 2'!L283</f>
        <v>Juin</v>
      </c>
      <c r="AJ283" s="91" t="str">
        <f>'HIDAOA 3'!M283</f>
        <v>Juin</v>
      </c>
      <c r="AK283" s="91" t="str">
        <f>'CLINIQUE 3'!T283</f>
        <v>Juin</v>
      </c>
    </row>
    <row r="284" spans="1:37">
      <c r="A284" s="146">
        <v>277</v>
      </c>
      <c r="B284" s="113" t="s">
        <v>277</v>
      </c>
      <c r="C284" s="113" t="s">
        <v>2712</v>
      </c>
      <c r="D284" s="163">
        <f>'REPRODUCTION 3'!G284</f>
        <v>6.75</v>
      </c>
      <c r="E284" s="163">
        <f>'RUMINANTS 3'!G284</f>
        <v>12</v>
      </c>
      <c r="F284" s="163">
        <f>'TOXICOLOGIE 2'!F284</f>
        <v>0</v>
      </c>
      <c r="G284" s="163">
        <f>'INFECTIEUX 3'!G284</f>
        <v>1.5</v>
      </c>
      <c r="H284" s="163">
        <f>'AVIARE 3'!G284</f>
        <v>15.75</v>
      </c>
      <c r="I284" s="163">
        <f>'EQUINE 3'!G284</f>
        <v>4.5</v>
      </c>
      <c r="J284" s="163">
        <f>'CHIRURGIE 3'!G284</f>
        <v>9</v>
      </c>
      <c r="K284" s="163">
        <f>'LEGISLATION 2'!F284</f>
        <v>2</v>
      </c>
      <c r="L284" s="163">
        <f>'HIDAOA 3'!G284</f>
        <v>11.25</v>
      </c>
      <c r="M284" s="163">
        <f>'CLINIQUE 3'!N284</f>
        <v>0</v>
      </c>
      <c r="N284" s="148">
        <f t="shared" si="61"/>
        <v>62.75</v>
      </c>
      <c r="O284" s="148">
        <f t="shared" si="62"/>
        <v>2.2410714285714284</v>
      </c>
      <c r="P284" s="146" t="str">
        <f t="shared" si="63"/>
        <v>ajournee</v>
      </c>
      <c r="Q284" s="146" t="str">
        <f t="shared" si="64"/>
        <v>juin</v>
      </c>
      <c r="R284" s="146">
        <f t="shared" si="65"/>
        <v>1</v>
      </c>
      <c r="S284" s="146">
        <f t="shared" si="66"/>
        <v>1</v>
      </c>
      <c r="T284" s="146">
        <f t="shared" si="67"/>
        <v>1</v>
      </c>
      <c r="U284" s="146">
        <f t="shared" si="68"/>
        <v>1</v>
      </c>
      <c r="V284" s="146">
        <f t="shared" si="69"/>
        <v>0</v>
      </c>
      <c r="W284" s="146">
        <f t="shared" si="70"/>
        <v>1</v>
      </c>
      <c r="X284" s="146">
        <f t="shared" si="71"/>
        <v>1</v>
      </c>
      <c r="Y284" s="146">
        <f t="shared" si="72"/>
        <v>1</v>
      </c>
      <c r="Z284" s="146">
        <f t="shared" si="73"/>
        <v>1</v>
      </c>
      <c r="AA284" s="17">
        <f t="shared" si="74"/>
        <v>1</v>
      </c>
      <c r="AB284" s="91" t="str">
        <f>'REPRODUCTION 3'!M284</f>
        <v>Juin</v>
      </c>
      <c r="AC284" s="91" t="str">
        <f>'RUMINANTS 3'!M284</f>
        <v>Juin</v>
      </c>
      <c r="AD284" s="91" t="str">
        <f>'TOXICOLOGIE 2'!L284</f>
        <v>Juin</v>
      </c>
      <c r="AE284" s="91" t="str">
        <f>'INFECTIEUX 3'!M284</f>
        <v>Juin</v>
      </c>
      <c r="AF284" s="91" t="str">
        <f>'AVIARE 3'!M284</f>
        <v>Juin</v>
      </c>
      <c r="AG284" s="91" t="str">
        <f>'EQUINE 3'!M284</f>
        <v>Juin</v>
      </c>
      <c r="AH284" s="91" t="str">
        <f>'CHIRURGIE 3'!M284</f>
        <v>Juin</v>
      </c>
      <c r="AI284" s="91" t="str">
        <f>'LEGISLATION 2'!L284</f>
        <v>Juin</v>
      </c>
      <c r="AJ284" s="91" t="str">
        <f>'HIDAOA 3'!M284</f>
        <v>Juin</v>
      </c>
      <c r="AK284" s="91" t="str">
        <f>'CLINIQUE 3'!T284</f>
        <v>Juin</v>
      </c>
    </row>
    <row r="285" spans="1:37" s="139" customFormat="1">
      <c r="A285" s="146">
        <v>278</v>
      </c>
      <c r="B285" s="113" t="s">
        <v>1682</v>
      </c>
      <c r="C285" s="113" t="s">
        <v>2449</v>
      </c>
      <c r="D285" s="163">
        <f>'REPRODUCTION 3'!G285</f>
        <v>15.75</v>
      </c>
      <c r="E285" s="163">
        <f>'RUMINANTS 3'!G285</f>
        <v>7.5</v>
      </c>
      <c r="F285" s="163">
        <f>'TOXICOLOGIE 2'!F285</f>
        <v>0</v>
      </c>
      <c r="G285" s="163">
        <f>'INFECTIEUX 3'!G285</f>
        <v>7.5</v>
      </c>
      <c r="H285" s="163">
        <f>'AVIARE 3'!G285</f>
        <v>12</v>
      </c>
      <c r="I285" s="163">
        <f>'EQUINE 3'!G285</f>
        <v>19.5</v>
      </c>
      <c r="J285" s="163">
        <f>'CHIRURGIE 3'!G285</f>
        <v>19.5</v>
      </c>
      <c r="K285" s="163">
        <f>'LEGISLATION 2'!F285</f>
        <v>18</v>
      </c>
      <c r="L285" s="163">
        <f>'HIDAOA 3'!G285</f>
        <v>21.75</v>
      </c>
      <c r="M285" s="163">
        <f>'CLINIQUE 3'!N285</f>
        <v>0</v>
      </c>
      <c r="N285" s="148">
        <f t="shared" si="61"/>
        <v>121.5</v>
      </c>
      <c r="O285" s="148">
        <f t="shared" si="62"/>
        <v>4.3392857142857144</v>
      </c>
      <c r="P285" s="146" t="str">
        <f t="shared" si="63"/>
        <v>ajournee</v>
      </c>
      <c r="Q285" s="146" t="str">
        <f t="shared" si="64"/>
        <v>juin</v>
      </c>
      <c r="R285" s="146">
        <f t="shared" si="65"/>
        <v>0</v>
      </c>
      <c r="S285" s="146">
        <f t="shared" si="66"/>
        <v>1</v>
      </c>
      <c r="T285" s="146">
        <f t="shared" si="67"/>
        <v>1</v>
      </c>
      <c r="U285" s="146">
        <f t="shared" si="68"/>
        <v>1</v>
      </c>
      <c r="V285" s="146">
        <f t="shared" si="69"/>
        <v>1</v>
      </c>
      <c r="W285" s="146">
        <f t="shared" si="70"/>
        <v>0</v>
      </c>
      <c r="X285" s="146">
        <f t="shared" si="71"/>
        <v>0</v>
      </c>
      <c r="Y285" s="146">
        <f t="shared" si="72"/>
        <v>0</v>
      </c>
      <c r="Z285" s="146">
        <f t="shared" si="73"/>
        <v>0</v>
      </c>
      <c r="AA285" s="17">
        <f t="shared" si="74"/>
        <v>1</v>
      </c>
      <c r="AB285" s="91" t="str">
        <f>'REPRODUCTION 3'!M285</f>
        <v>Juin</v>
      </c>
      <c r="AC285" s="91" t="str">
        <f>'RUMINANTS 3'!M285</f>
        <v>Juin</v>
      </c>
      <c r="AD285" s="91" t="str">
        <f>'TOXICOLOGIE 2'!L285</f>
        <v>Juin</v>
      </c>
      <c r="AE285" s="91" t="str">
        <f>'INFECTIEUX 3'!M285</f>
        <v>Juin</v>
      </c>
      <c r="AF285" s="91" t="str">
        <f>'AVIARE 3'!M285</f>
        <v>Juin</v>
      </c>
      <c r="AG285" s="91" t="str">
        <f>'EQUINE 3'!M285</f>
        <v>Juin</v>
      </c>
      <c r="AH285" s="91" t="str">
        <f>'CHIRURGIE 3'!M285</f>
        <v>Juin</v>
      </c>
      <c r="AI285" s="91" t="str">
        <f>'LEGISLATION 2'!L285</f>
        <v>Juin</v>
      </c>
      <c r="AJ285" s="91" t="str">
        <f>'HIDAOA 3'!M285</f>
        <v>Juin</v>
      </c>
      <c r="AK285" s="91" t="str">
        <f>'CLINIQUE 3'!T285</f>
        <v>Juin</v>
      </c>
    </row>
    <row r="286" spans="1:37">
      <c r="A286" s="146">
        <v>279</v>
      </c>
      <c r="B286" s="113" t="s">
        <v>1682</v>
      </c>
      <c r="C286" s="113" t="s">
        <v>2462</v>
      </c>
      <c r="D286" s="163">
        <f>'REPRODUCTION 3'!G286</f>
        <v>13.5</v>
      </c>
      <c r="E286" s="163">
        <f>'RUMINANTS 3'!G286</f>
        <v>14.25</v>
      </c>
      <c r="F286" s="163">
        <f>'TOXICOLOGIE 2'!F286</f>
        <v>0</v>
      </c>
      <c r="G286" s="163">
        <f>'INFECTIEUX 3'!G286</f>
        <v>7.5</v>
      </c>
      <c r="H286" s="163">
        <f>'AVIARE 3'!G286</f>
        <v>18</v>
      </c>
      <c r="I286" s="163">
        <f>'EQUINE 3'!G286</f>
        <v>14.25</v>
      </c>
      <c r="J286" s="163">
        <f>'CHIRURGIE 3'!G286</f>
        <v>19.5</v>
      </c>
      <c r="K286" s="163">
        <f>'LEGISLATION 2'!F286</f>
        <v>14</v>
      </c>
      <c r="L286" s="163">
        <f>'HIDAOA 3'!G286</f>
        <v>13.5</v>
      </c>
      <c r="M286" s="163">
        <f>'CLINIQUE 3'!N286</f>
        <v>0</v>
      </c>
      <c r="N286" s="148">
        <f t="shared" si="61"/>
        <v>114.5</v>
      </c>
      <c r="O286" s="148">
        <f t="shared" si="62"/>
        <v>4.0892857142857144</v>
      </c>
      <c r="P286" s="146" t="str">
        <f t="shared" si="63"/>
        <v>ajournee</v>
      </c>
      <c r="Q286" s="146" t="str">
        <f t="shared" si="64"/>
        <v>juin</v>
      </c>
      <c r="R286" s="146">
        <f t="shared" si="65"/>
        <v>1</v>
      </c>
      <c r="S286" s="146">
        <f t="shared" si="66"/>
        <v>1</v>
      </c>
      <c r="T286" s="146">
        <f t="shared" si="67"/>
        <v>1</v>
      </c>
      <c r="U286" s="146">
        <f t="shared" si="68"/>
        <v>1</v>
      </c>
      <c r="V286" s="146">
        <f t="shared" si="69"/>
        <v>0</v>
      </c>
      <c r="W286" s="146">
        <f t="shared" si="70"/>
        <v>1</v>
      </c>
      <c r="X286" s="146">
        <f t="shared" si="71"/>
        <v>0</v>
      </c>
      <c r="Y286" s="146">
        <f t="shared" si="72"/>
        <v>0</v>
      </c>
      <c r="Z286" s="146">
        <f t="shared" si="73"/>
        <v>1</v>
      </c>
      <c r="AA286" s="17">
        <f t="shared" si="74"/>
        <v>1</v>
      </c>
      <c r="AB286" s="91" t="str">
        <f>'REPRODUCTION 3'!M286</f>
        <v>Juin</v>
      </c>
      <c r="AC286" s="91" t="str">
        <f>'RUMINANTS 3'!M286</f>
        <v>Juin</v>
      </c>
      <c r="AD286" s="91" t="str">
        <f>'TOXICOLOGIE 2'!L286</f>
        <v>Juin</v>
      </c>
      <c r="AE286" s="91" t="str">
        <f>'INFECTIEUX 3'!M286</f>
        <v>Juin</v>
      </c>
      <c r="AF286" s="91" t="str">
        <f>'AVIARE 3'!M286</f>
        <v>Juin</v>
      </c>
      <c r="AG286" s="91" t="str">
        <f>'EQUINE 3'!M286</f>
        <v>Juin</v>
      </c>
      <c r="AH286" s="91" t="str">
        <f>'CHIRURGIE 3'!M286</f>
        <v>Juin</v>
      </c>
      <c r="AI286" s="91" t="str">
        <f>'LEGISLATION 2'!L286</f>
        <v>Juin</v>
      </c>
      <c r="AJ286" s="91" t="str">
        <f>'HIDAOA 3'!M286</f>
        <v>Juin</v>
      </c>
      <c r="AK286" s="91" t="str">
        <f>'CLINIQUE 3'!T286</f>
        <v>Juin</v>
      </c>
    </row>
    <row r="287" spans="1:37" s="139" customFormat="1">
      <c r="A287" s="146">
        <v>280</v>
      </c>
      <c r="B287" s="113" t="s">
        <v>1690</v>
      </c>
      <c r="C287" s="113" t="s">
        <v>2713</v>
      </c>
      <c r="D287" s="163">
        <f>'REPRODUCTION 3'!G287</f>
        <v>12</v>
      </c>
      <c r="E287" s="163">
        <f>'RUMINANTS 3'!G287</f>
        <v>9</v>
      </c>
      <c r="F287" s="163">
        <f>'TOXICOLOGIE 2'!F287</f>
        <v>0</v>
      </c>
      <c r="G287" s="163">
        <f>'INFECTIEUX 3'!G287</f>
        <v>9</v>
      </c>
      <c r="H287" s="163">
        <f>'AVIARE 3'!G287</f>
        <v>17.25</v>
      </c>
      <c r="I287" s="163">
        <f>'EQUINE 3'!G287</f>
        <v>10.5</v>
      </c>
      <c r="J287" s="163">
        <f>'CHIRURGIE 3'!G287</f>
        <v>16.5</v>
      </c>
      <c r="K287" s="163">
        <f>'LEGISLATION 2'!F287</f>
        <v>6</v>
      </c>
      <c r="L287" s="163">
        <f>'HIDAOA 3'!G287</f>
        <v>12</v>
      </c>
      <c r="M287" s="163">
        <f>'CLINIQUE 3'!N287</f>
        <v>0</v>
      </c>
      <c r="N287" s="148">
        <f t="shared" si="61"/>
        <v>92.25</v>
      </c>
      <c r="O287" s="148">
        <f t="shared" si="62"/>
        <v>3.2946428571428572</v>
      </c>
      <c r="P287" s="146" t="str">
        <f t="shared" si="63"/>
        <v>ajournee</v>
      </c>
      <c r="Q287" s="146" t="str">
        <f t="shared" si="64"/>
        <v>juin</v>
      </c>
      <c r="R287" s="146">
        <f t="shared" si="65"/>
        <v>1</v>
      </c>
      <c r="S287" s="146">
        <f t="shared" si="66"/>
        <v>1</v>
      </c>
      <c r="T287" s="146">
        <f t="shared" si="67"/>
        <v>1</v>
      </c>
      <c r="U287" s="146">
        <f t="shared" si="68"/>
        <v>1</v>
      </c>
      <c r="V287" s="146">
        <f t="shared" si="69"/>
        <v>0</v>
      </c>
      <c r="W287" s="146">
        <f t="shared" si="70"/>
        <v>1</v>
      </c>
      <c r="X287" s="146">
        <f t="shared" si="71"/>
        <v>0</v>
      </c>
      <c r="Y287" s="146">
        <f t="shared" si="72"/>
        <v>1</v>
      </c>
      <c r="Z287" s="146">
        <f t="shared" si="73"/>
        <v>1</v>
      </c>
      <c r="AA287" s="17">
        <f t="shared" si="74"/>
        <v>1</v>
      </c>
      <c r="AB287" s="91" t="str">
        <f>'REPRODUCTION 3'!M287</f>
        <v>Juin</v>
      </c>
      <c r="AC287" s="91" t="str">
        <f>'RUMINANTS 3'!M287</f>
        <v>Juin</v>
      </c>
      <c r="AD287" s="91" t="str">
        <f>'TOXICOLOGIE 2'!L287</f>
        <v>Juin</v>
      </c>
      <c r="AE287" s="91" t="str">
        <f>'INFECTIEUX 3'!M287</f>
        <v>Juin</v>
      </c>
      <c r="AF287" s="91" t="str">
        <f>'AVIARE 3'!M287</f>
        <v>Juin</v>
      </c>
      <c r="AG287" s="91" t="str">
        <f>'EQUINE 3'!M287</f>
        <v>Juin</v>
      </c>
      <c r="AH287" s="91" t="str">
        <f>'CHIRURGIE 3'!M287</f>
        <v>Juin</v>
      </c>
      <c r="AI287" s="91" t="str">
        <f>'LEGISLATION 2'!L287</f>
        <v>Juin</v>
      </c>
      <c r="AJ287" s="91" t="str">
        <f>'HIDAOA 3'!M287</f>
        <v>Juin</v>
      </c>
      <c r="AK287" s="91" t="str">
        <f>'CLINIQUE 3'!T287</f>
        <v>Juin</v>
      </c>
    </row>
    <row r="288" spans="1:37">
      <c r="A288" s="146">
        <v>281</v>
      </c>
      <c r="B288" s="113" t="s">
        <v>2714</v>
      </c>
      <c r="C288" s="113" t="s">
        <v>2715</v>
      </c>
      <c r="D288" s="163">
        <f>'REPRODUCTION 3'!G288</f>
        <v>17.25</v>
      </c>
      <c r="E288" s="163">
        <f>'RUMINANTS 3'!G288</f>
        <v>8.25</v>
      </c>
      <c r="F288" s="163">
        <f>'TOXICOLOGIE 2'!F288</f>
        <v>0</v>
      </c>
      <c r="G288" s="163">
        <f>'INFECTIEUX 3'!G288</f>
        <v>4.5</v>
      </c>
      <c r="H288" s="163">
        <f>'AVIARE 3'!G288</f>
        <v>18.75</v>
      </c>
      <c r="I288" s="163">
        <f>'EQUINE 3'!G288</f>
        <v>12.75</v>
      </c>
      <c r="J288" s="163">
        <f>'CHIRURGIE 3'!G288</f>
        <v>21</v>
      </c>
      <c r="K288" s="163">
        <f>'LEGISLATION 2'!F288</f>
        <v>24</v>
      </c>
      <c r="L288" s="163">
        <f>'HIDAOA 3'!G288</f>
        <v>20.25</v>
      </c>
      <c r="M288" s="163">
        <f>'CLINIQUE 3'!N288</f>
        <v>0</v>
      </c>
      <c r="N288" s="148">
        <f t="shared" si="61"/>
        <v>126.75</v>
      </c>
      <c r="O288" s="148">
        <f t="shared" si="62"/>
        <v>4.5267857142857144</v>
      </c>
      <c r="P288" s="146" t="str">
        <f t="shared" si="63"/>
        <v>ajournee</v>
      </c>
      <c r="Q288" s="146" t="str">
        <f t="shared" si="64"/>
        <v>juin</v>
      </c>
      <c r="R288" s="146">
        <f t="shared" si="65"/>
        <v>0</v>
      </c>
      <c r="S288" s="146">
        <f t="shared" si="66"/>
        <v>1</v>
      </c>
      <c r="T288" s="146">
        <f t="shared" si="67"/>
        <v>1</v>
      </c>
      <c r="U288" s="146">
        <f t="shared" si="68"/>
        <v>1</v>
      </c>
      <c r="V288" s="146">
        <f t="shared" si="69"/>
        <v>0</v>
      </c>
      <c r="W288" s="146">
        <f t="shared" si="70"/>
        <v>1</v>
      </c>
      <c r="X288" s="146">
        <f t="shared" si="71"/>
        <v>0</v>
      </c>
      <c r="Y288" s="146">
        <f t="shared" si="72"/>
        <v>0</v>
      </c>
      <c r="Z288" s="146">
        <f t="shared" si="73"/>
        <v>0</v>
      </c>
      <c r="AA288" s="17">
        <f t="shared" si="74"/>
        <v>1</v>
      </c>
      <c r="AB288" s="91" t="str">
        <f>'REPRODUCTION 3'!M288</f>
        <v>Juin</v>
      </c>
      <c r="AC288" s="91" t="str">
        <f>'RUMINANTS 3'!M288</f>
        <v>Juin</v>
      </c>
      <c r="AD288" s="91" t="str">
        <f>'TOXICOLOGIE 2'!L288</f>
        <v>Juin</v>
      </c>
      <c r="AE288" s="91" t="str">
        <f>'INFECTIEUX 3'!M288</f>
        <v>Juin</v>
      </c>
      <c r="AF288" s="91" t="str">
        <f>'AVIARE 3'!M288</f>
        <v>Juin</v>
      </c>
      <c r="AG288" s="91" t="str">
        <f>'EQUINE 3'!M288</f>
        <v>Juin</v>
      </c>
      <c r="AH288" s="91" t="str">
        <f>'CHIRURGIE 3'!M288</f>
        <v>Juin</v>
      </c>
      <c r="AI288" s="91" t="str">
        <f>'LEGISLATION 2'!L288</f>
        <v>Juin</v>
      </c>
      <c r="AJ288" s="91" t="str">
        <f>'HIDAOA 3'!M288</f>
        <v>Juin</v>
      </c>
      <c r="AK288" s="91" t="str">
        <f>'CLINIQUE 3'!T288</f>
        <v>Juin</v>
      </c>
    </row>
    <row r="289" spans="1:37">
      <c r="A289" s="146">
        <v>282</v>
      </c>
      <c r="B289" s="113" t="s">
        <v>281</v>
      </c>
      <c r="C289" s="113" t="s">
        <v>2716</v>
      </c>
      <c r="D289" s="163">
        <f>'REPRODUCTION 3'!G289</f>
        <v>18.75</v>
      </c>
      <c r="E289" s="163">
        <f>'RUMINANTS 3'!G289</f>
        <v>11.25</v>
      </c>
      <c r="F289" s="163">
        <f>'TOXICOLOGIE 2'!F289</f>
        <v>0</v>
      </c>
      <c r="G289" s="163">
        <f>'INFECTIEUX 3'!G289</f>
        <v>5.25</v>
      </c>
      <c r="H289" s="163">
        <f>'AVIARE 3'!G289</f>
        <v>18.75</v>
      </c>
      <c r="I289" s="163">
        <f>'EQUINE 3'!G289</f>
        <v>16.5</v>
      </c>
      <c r="J289" s="163">
        <f>'CHIRURGIE 3'!G289</f>
        <v>19.5</v>
      </c>
      <c r="K289" s="163">
        <f>'LEGISLATION 2'!F289</f>
        <v>14</v>
      </c>
      <c r="L289" s="163">
        <f>'HIDAOA 3'!G289</f>
        <v>23.25</v>
      </c>
      <c r="M289" s="163">
        <f>'CLINIQUE 3'!N289</f>
        <v>0</v>
      </c>
      <c r="N289" s="148">
        <f t="shared" si="61"/>
        <v>127.25</v>
      </c>
      <c r="O289" s="148">
        <f t="shared" si="62"/>
        <v>4.5446428571428568</v>
      </c>
      <c r="P289" s="146" t="str">
        <f t="shared" si="63"/>
        <v>ajournee</v>
      </c>
      <c r="Q289" s="146" t="str">
        <f t="shared" si="64"/>
        <v>juin</v>
      </c>
      <c r="R289" s="146">
        <f t="shared" si="65"/>
        <v>0</v>
      </c>
      <c r="S289" s="146">
        <f t="shared" si="66"/>
        <v>1</v>
      </c>
      <c r="T289" s="146">
        <f t="shared" si="67"/>
        <v>1</v>
      </c>
      <c r="U289" s="146">
        <f t="shared" si="68"/>
        <v>1</v>
      </c>
      <c r="V289" s="146">
        <f t="shared" si="69"/>
        <v>0</v>
      </c>
      <c r="W289" s="146">
        <f t="shared" si="70"/>
        <v>0</v>
      </c>
      <c r="X289" s="146">
        <f t="shared" si="71"/>
        <v>0</v>
      </c>
      <c r="Y289" s="146">
        <f t="shared" si="72"/>
        <v>0</v>
      </c>
      <c r="Z289" s="146">
        <f t="shared" si="73"/>
        <v>0</v>
      </c>
      <c r="AA289" s="17">
        <f t="shared" si="74"/>
        <v>1</v>
      </c>
      <c r="AB289" s="91" t="str">
        <f>'REPRODUCTION 3'!M289</f>
        <v>Juin</v>
      </c>
      <c r="AC289" s="91" t="str">
        <f>'RUMINANTS 3'!M289</f>
        <v>Juin</v>
      </c>
      <c r="AD289" s="91" t="str">
        <f>'TOXICOLOGIE 2'!L289</f>
        <v>Juin</v>
      </c>
      <c r="AE289" s="91" t="str">
        <f>'INFECTIEUX 3'!M289</f>
        <v>Juin</v>
      </c>
      <c r="AF289" s="91" t="str">
        <f>'AVIARE 3'!M289</f>
        <v>Juin</v>
      </c>
      <c r="AG289" s="91" t="str">
        <f>'EQUINE 3'!M289</f>
        <v>Juin</v>
      </c>
      <c r="AH289" s="91" t="str">
        <f>'CHIRURGIE 3'!M289</f>
        <v>Juin</v>
      </c>
      <c r="AI289" s="91" t="str">
        <f>'LEGISLATION 2'!L289</f>
        <v>Juin</v>
      </c>
      <c r="AJ289" s="91" t="str">
        <f>'HIDAOA 3'!M289</f>
        <v>Juin</v>
      </c>
      <c r="AK289" s="91" t="str">
        <f>'CLINIQUE 3'!T289</f>
        <v>Juin</v>
      </c>
    </row>
    <row r="290" spans="1:37">
      <c r="A290" s="146">
        <v>283</v>
      </c>
      <c r="B290" s="113" t="s">
        <v>2717</v>
      </c>
      <c r="C290" s="113" t="s">
        <v>2531</v>
      </c>
      <c r="D290" s="163">
        <f>'REPRODUCTION 3'!G290</f>
        <v>9.75</v>
      </c>
      <c r="E290" s="163">
        <f>'RUMINANTS 3'!G290</f>
        <v>16.5</v>
      </c>
      <c r="F290" s="163">
        <f>'TOXICOLOGIE 2'!F290</f>
        <v>0</v>
      </c>
      <c r="G290" s="163">
        <f>'INFECTIEUX 3'!G290</f>
        <v>9</v>
      </c>
      <c r="H290" s="163">
        <f>'AVIARE 3'!G290</f>
        <v>19.5</v>
      </c>
      <c r="I290" s="163">
        <f>'EQUINE 3'!G290</f>
        <v>15</v>
      </c>
      <c r="J290" s="163">
        <f>'CHIRURGIE 3'!G290</f>
        <v>19.5</v>
      </c>
      <c r="K290" s="163">
        <f>'LEGISLATION 2'!F290</f>
        <v>28</v>
      </c>
      <c r="L290" s="163">
        <f>'HIDAOA 3'!G290</f>
        <v>25.5</v>
      </c>
      <c r="M290" s="163">
        <f>'CLINIQUE 3'!N290</f>
        <v>0</v>
      </c>
      <c r="N290" s="148">
        <f t="shared" si="61"/>
        <v>142.75</v>
      </c>
      <c r="O290" s="148">
        <f t="shared" si="62"/>
        <v>5.0982142857142856</v>
      </c>
      <c r="P290" s="146" t="str">
        <f t="shared" si="63"/>
        <v>ajournee</v>
      </c>
      <c r="Q290" s="146" t="str">
        <f t="shared" si="64"/>
        <v>juin</v>
      </c>
      <c r="R290" s="146">
        <f t="shared" si="65"/>
        <v>1</v>
      </c>
      <c r="S290" s="146">
        <f t="shared" si="66"/>
        <v>0</v>
      </c>
      <c r="T290" s="146">
        <f t="shared" si="67"/>
        <v>1</v>
      </c>
      <c r="U290" s="146">
        <f t="shared" si="68"/>
        <v>1</v>
      </c>
      <c r="V290" s="146">
        <f t="shared" si="69"/>
        <v>0</v>
      </c>
      <c r="W290" s="146">
        <f t="shared" si="70"/>
        <v>0</v>
      </c>
      <c r="X290" s="146">
        <f t="shared" si="71"/>
        <v>0</v>
      </c>
      <c r="Y290" s="146">
        <f t="shared" si="72"/>
        <v>0</v>
      </c>
      <c r="Z290" s="146">
        <f t="shared" si="73"/>
        <v>0</v>
      </c>
      <c r="AA290" s="17">
        <f t="shared" si="74"/>
        <v>1</v>
      </c>
      <c r="AB290" s="91" t="str">
        <f>'REPRODUCTION 3'!M290</f>
        <v>Juin</v>
      </c>
      <c r="AC290" s="91" t="str">
        <f>'RUMINANTS 3'!M290</f>
        <v>Juin</v>
      </c>
      <c r="AD290" s="91" t="str">
        <f>'TOXICOLOGIE 2'!L290</f>
        <v>Juin</v>
      </c>
      <c r="AE290" s="91" t="str">
        <f>'INFECTIEUX 3'!M290</f>
        <v>Juin</v>
      </c>
      <c r="AF290" s="91" t="str">
        <f>'AVIARE 3'!M290</f>
        <v>Juin</v>
      </c>
      <c r="AG290" s="91" t="str">
        <f>'EQUINE 3'!M290</f>
        <v>Juin</v>
      </c>
      <c r="AH290" s="91" t="str">
        <f>'CHIRURGIE 3'!M290</f>
        <v>Juin</v>
      </c>
      <c r="AI290" s="91" t="str">
        <f>'LEGISLATION 2'!L290</f>
        <v>Juin</v>
      </c>
      <c r="AJ290" s="91" t="str">
        <f>'HIDAOA 3'!M290</f>
        <v>Juin</v>
      </c>
      <c r="AK290" s="91" t="str">
        <f>'CLINIQUE 3'!T290</f>
        <v>Juin</v>
      </c>
    </row>
    <row r="291" spans="1:37">
      <c r="A291" s="146">
        <v>284</v>
      </c>
      <c r="B291" s="113" t="s">
        <v>2718</v>
      </c>
      <c r="C291" s="113" t="s">
        <v>2719</v>
      </c>
      <c r="D291" s="163">
        <f>'REPRODUCTION 3'!G291</f>
        <v>16.5</v>
      </c>
      <c r="E291" s="163">
        <f>'RUMINANTS 3'!G291</f>
        <v>20.25</v>
      </c>
      <c r="F291" s="163">
        <f>'TOXICOLOGIE 2'!F291</f>
        <v>0</v>
      </c>
      <c r="G291" s="163">
        <f>'INFECTIEUX 3'!G291</f>
        <v>8.25</v>
      </c>
      <c r="H291" s="163">
        <f>'AVIARE 3'!G291</f>
        <v>18.75</v>
      </c>
      <c r="I291" s="163">
        <f>'EQUINE 3'!G291</f>
        <v>15</v>
      </c>
      <c r="J291" s="163">
        <f>'CHIRURGIE 3'!G291</f>
        <v>22.5</v>
      </c>
      <c r="K291" s="163">
        <f>'LEGISLATION 2'!F291</f>
        <v>32</v>
      </c>
      <c r="L291" s="163">
        <f>'HIDAOA 3'!G291</f>
        <v>25.5</v>
      </c>
      <c r="M291" s="163">
        <f>'CLINIQUE 3'!N291</f>
        <v>0</v>
      </c>
      <c r="N291" s="148">
        <f t="shared" si="61"/>
        <v>158.75</v>
      </c>
      <c r="O291" s="148">
        <f t="shared" si="62"/>
        <v>5.6696428571428568</v>
      </c>
      <c r="P291" s="146" t="str">
        <f t="shared" si="63"/>
        <v>ajournee</v>
      </c>
      <c r="Q291" s="146" t="str">
        <f t="shared" si="64"/>
        <v>juin</v>
      </c>
      <c r="R291" s="146">
        <f t="shared" si="65"/>
        <v>0</v>
      </c>
      <c r="S291" s="146">
        <f t="shared" si="66"/>
        <v>0</v>
      </c>
      <c r="T291" s="146">
        <f t="shared" si="67"/>
        <v>1</v>
      </c>
      <c r="U291" s="146">
        <f t="shared" si="68"/>
        <v>1</v>
      </c>
      <c r="V291" s="146">
        <f t="shared" si="69"/>
        <v>0</v>
      </c>
      <c r="W291" s="146">
        <f t="shared" si="70"/>
        <v>0</v>
      </c>
      <c r="X291" s="146">
        <f t="shared" si="71"/>
        <v>0</v>
      </c>
      <c r="Y291" s="146">
        <f t="shared" si="72"/>
        <v>0</v>
      </c>
      <c r="Z291" s="146">
        <f t="shared" si="73"/>
        <v>0</v>
      </c>
      <c r="AA291" s="17">
        <f t="shared" si="74"/>
        <v>1</v>
      </c>
      <c r="AB291" s="141" t="str">
        <f>'REPRODUCTION 3'!M291</f>
        <v>Juin</v>
      </c>
      <c r="AC291" s="141" t="str">
        <f>'RUMINANTS 3'!M291</f>
        <v>Juin</v>
      </c>
      <c r="AD291" s="141" t="str">
        <f>'TOXICOLOGIE 2'!L291</f>
        <v>Juin</v>
      </c>
      <c r="AE291" s="141" t="str">
        <f>'INFECTIEUX 3'!M291</f>
        <v>Juin</v>
      </c>
      <c r="AF291" s="141" t="str">
        <f>'AVIARE 3'!M291</f>
        <v>Juin</v>
      </c>
      <c r="AG291" s="141" t="str">
        <f>'EQUINE 3'!M291</f>
        <v>Juin</v>
      </c>
      <c r="AH291" s="91" t="str">
        <f>'CHIRURGIE 3'!M291</f>
        <v>Juin</v>
      </c>
      <c r="AI291" s="141" t="str">
        <f>'LEGISLATION 2'!L291</f>
        <v>Juin</v>
      </c>
      <c r="AJ291" s="141" t="str">
        <f>'HIDAOA 3'!M291</f>
        <v>Juin</v>
      </c>
      <c r="AK291" s="141" t="str">
        <f>'CLINIQUE 3'!T291</f>
        <v>Juin</v>
      </c>
    </row>
    <row r="292" spans="1:37">
      <c r="A292" s="146">
        <v>285</v>
      </c>
      <c r="B292" s="113" t="s">
        <v>1715</v>
      </c>
      <c r="C292" s="113" t="s">
        <v>2720</v>
      </c>
      <c r="D292" s="163">
        <f>'REPRODUCTION 3'!G292</f>
        <v>4.5</v>
      </c>
      <c r="E292" s="163">
        <f>'RUMINANTS 3'!G292</f>
        <v>9</v>
      </c>
      <c r="F292" s="163">
        <f>'TOXICOLOGIE 2'!F292</f>
        <v>0</v>
      </c>
      <c r="G292" s="163">
        <f>'INFECTIEUX 3'!G292</f>
        <v>1.875</v>
      </c>
      <c r="H292" s="163">
        <f>'AVIARE 3'!G292</f>
        <v>15</v>
      </c>
      <c r="I292" s="163">
        <f>'EQUINE 3'!G292</f>
        <v>12</v>
      </c>
      <c r="J292" s="163">
        <f>'CHIRURGIE 3'!G292</f>
        <v>21</v>
      </c>
      <c r="K292" s="163">
        <f>'LEGISLATION 2'!F292</f>
        <v>22</v>
      </c>
      <c r="L292" s="163">
        <f>'HIDAOA 3'!G292</f>
        <v>12</v>
      </c>
      <c r="M292" s="163">
        <f>'CLINIQUE 3'!N292</f>
        <v>0</v>
      </c>
      <c r="N292" s="148">
        <f t="shared" si="61"/>
        <v>97.375</v>
      </c>
      <c r="O292" s="148">
        <f t="shared" si="62"/>
        <v>3.4776785714285716</v>
      </c>
      <c r="P292" s="146" t="str">
        <f t="shared" si="63"/>
        <v>ajournee</v>
      </c>
      <c r="Q292" s="146" t="str">
        <f t="shared" si="64"/>
        <v>juin</v>
      </c>
      <c r="R292" s="146">
        <f t="shared" si="65"/>
        <v>1</v>
      </c>
      <c r="S292" s="146">
        <f t="shared" si="66"/>
        <v>1</v>
      </c>
      <c r="T292" s="146">
        <f t="shared" si="67"/>
        <v>1</v>
      </c>
      <c r="U292" s="146">
        <f t="shared" si="68"/>
        <v>1</v>
      </c>
      <c r="V292" s="146">
        <f t="shared" si="69"/>
        <v>0</v>
      </c>
      <c r="W292" s="146">
        <f t="shared" si="70"/>
        <v>1</v>
      </c>
      <c r="X292" s="146">
        <f t="shared" si="71"/>
        <v>0</v>
      </c>
      <c r="Y292" s="146">
        <f t="shared" si="72"/>
        <v>0</v>
      </c>
      <c r="Z292" s="146">
        <f t="shared" si="73"/>
        <v>1</v>
      </c>
      <c r="AA292" s="17">
        <f t="shared" si="74"/>
        <v>1</v>
      </c>
      <c r="AB292" s="91" t="str">
        <f>'REPRODUCTION 3'!M292</f>
        <v>Juin</v>
      </c>
      <c r="AC292" s="91" t="str">
        <f>'RUMINANTS 3'!M292</f>
        <v>Juin</v>
      </c>
      <c r="AD292" s="91" t="str">
        <f>'TOXICOLOGIE 2'!L292</f>
        <v>Juin</v>
      </c>
      <c r="AE292" s="91" t="str">
        <f>'INFECTIEUX 3'!M292</f>
        <v>Juin</v>
      </c>
      <c r="AF292" s="91" t="str">
        <f>'AVIARE 3'!M292</f>
        <v>Juin</v>
      </c>
      <c r="AG292" s="91" t="str">
        <f>'EQUINE 3'!M292</f>
        <v>Juin</v>
      </c>
      <c r="AH292" s="91" t="str">
        <f>'CHIRURGIE 3'!M292</f>
        <v>Juin</v>
      </c>
      <c r="AI292" s="91" t="str">
        <f>'LEGISLATION 2'!L292</f>
        <v>Juin</v>
      </c>
      <c r="AJ292" s="91" t="str">
        <f>'HIDAOA 3'!M292</f>
        <v>Juin</v>
      </c>
      <c r="AK292" s="91" t="str">
        <f>'CLINIQUE 3'!T292</f>
        <v>Juin</v>
      </c>
    </row>
    <row r="293" spans="1:37">
      <c r="A293" s="146">
        <v>286</v>
      </c>
      <c r="B293" s="113" t="s">
        <v>1722</v>
      </c>
      <c r="C293" s="113" t="s">
        <v>2721</v>
      </c>
      <c r="D293" s="163">
        <f>'REPRODUCTION 3'!G293</f>
        <v>8.25</v>
      </c>
      <c r="E293" s="163">
        <f>'RUMINANTS 3'!G293</f>
        <v>10.5</v>
      </c>
      <c r="F293" s="163">
        <f>'TOXICOLOGIE 2'!F293</f>
        <v>0</v>
      </c>
      <c r="G293" s="163">
        <f>'INFECTIEUX 3'!G293</f>
        <v>9.75</v>
      </c>
      <c r="H293" s="163">
        <f>'AVIARE 3'!G293</f>
        <v>14.25</v>
      </c>
      <c r="I293" s="163">
        <f>'EQUINE 3'!G293</f>
        <v>15</v>
      </c>
      <c r="J293" s="163">
        <f>'CHIRURGIE 3'!G293</f>
        <v>21</v>
      </c>
      <c r="K293" s="163">
        <f>'LEGISLATION 2'!F293</f>
        <v>16</v>
      </c>
      <c r="L293" s="163">
        <f>'HIDAOA 3'!G293</f>
        <v>7.5</v>
      </c>
      <c r="M293" s="163">
        <f>'CLINIQUE 3'!N293</f>
        <v>0</v>
      </c>
      <c r="N293" s="148">
        <f t="shared" si="61"/>
        <v>102.25</v>
      </c>
      <c r="O293" s="148">
        <f t="shared" si="62"/>
        <v>3.6517857142857144</v>
      </c>
      <c r="P293" s="146" t="str">
        <f t="shared" si="63"/>
        <v>ajournee</v>
      </c>
      <c r="Q293" s="146" t="str">
        <f t="shared" si="64"/>
        <v>juin</v>
      </c>
      <c r="R293" s="146">
        <f t="shared" si="65"/>
        <v>1</v>
      </c>
      <c r="S293" s="146">
        <f t="shared" si="66"/>
        <v>1</v>
      </c>
      <c r="T293" s="146">
        <f t="shared" si="67"/>
        <v>1</v>
      </c>
      <c r="U293" s="146">
        <f t="shared" si="68"/>
        <v>1</v>
      </c>
      <c r="V293" s="146">
        <f t="shared" si="69"/>
        <v>1</v>
      </c>
      <c r="W293" s="146">
        <f t="shared" si="70"/>
        <v>0</v>
      </c>
      <c r="X293" s="146">
        <f t="shared" si="71"/>
        <v>0</v>
      </c>
      <c r="Y293" s="146">
        <f t="shared" si="72"/>
        <v>0</v>
      </c>
      <c r="Z293" s="146">
        <f t="shared" si="73"/>
        <v>1</v>
      </c>
      <c r="AA293" s="17">
        <f t="shared" si="74"/>
        <v>1</v>
      </c>
      <c r="AB293" s="141" t="str">
        <f>'REPRODUCTION 3'!M293</f>
        <v>Juin</v>
      </c>
      <c r="AC293" s="141" t="str">
        <f>'RUMINANTS 3'!M293</f>
        <v>Juin</v>
      </c>
      <c r="AD293" s="141" t="str">
        <f>'TOXICOLOGIE 2'!L293</f>
        <v>Juin</v>
      </c>
      <c r="AE293" s="141" t="str">
        <f>'INFECTIEUX 3'!M293</f>
        <v>Juin</v>
      </c>
      <c r="AF293" s="141" t="str">
        <f>'AVIARE 3'!M293</f>
        <v>Juin</v>
      </c>
      <c r="AG293" s="141" t="str">
        <f>'EQUINE 3'!M293</f>
        <v>Juin</v>
      </c>
      <c r="AH293" s="91" t="str">
        <f>'CHIRURGIE 3'!M293</f>
        <v>Juin</v>
      </c>
      <c r="AI293" s="141" t="str">
        <f>'LEGISLATION 2'!L293</f>
        <v>Juin</v>
      </c>
      <c r="AJ293" s="141" t="str">
        <f>'HIDAOA 3'!M293</f>
        <v>Juin</v>
      </c>
      <c r="AK293" s="141" t="str">
        <f>'CLINIQUE 3'!T293</f>
        <v>Juin</v>
      </c>
    </row>
    <row r="294" spans="1:37">
      <c r="A294" s="146">
        <v>287</v>
      </c>
      <c r="B294" s="113" t="s">
        <v>1727</v>
      </c>
      <c r="C294" s="113" t="s">
        <v>2550</v>
      </c>
      <c r="D294" s="163">
        <f>'REPRODUCTION 3'!G294</f>
        <v>4.5</v>
      </c>
      <c r="E294" s="163">
        <f>'RUMINANTS 3'!G294</f>
        <v>9</v>
      </c>
      <c r="F294" s="163">
        <f>'TOXICOLOGIE 2'!F294</f>
        <v>0</v>
      </c>
      <c r="G294" s="163">
        <f>'INFECTIEUX 3'!G294</f>
        <v>11.25</v>
      </c>
      <c r="H294" s="163">
        <f>'AVIARE 3'!G294</f>
        <v>15</v>
      </c>
      <c r="I294" s="163">
        <f>'EQUINE 3'!G294</f>
        <v>12.75</v>
      </c>
      <c r="J294" s="163">
        <f>'CHIRURGIE 3'!G294</f>
        <v>9</v>
      </c>
      <c r="K294" s="163">
        <f>'LEGISLATION 2'!F294</f>
        <v>18</v>
      </c>
      <c r="L294" s="163">
        <f>'HIDAOA 3'!G294</f>
        <v>12.75</v>
      </c>
      <c r="M294" s="163">
        <f>'CLINIQUE 3'!N294</f>
        <v>0</v>
      </c>
      <c r="N294" s="148">
        <f t="shared" si="61"/>
        <v>92.25</v>
      </c>
      <c r="O294" s="148">
        <f t="shared" si="62"/>
        <v>3.2946428571428572</v>
      </c>
      <c r="P294" s="146" t="str">
        <f t="shared" si="63"/>
        <v>ajournee</v>
      </c>
      <c r="Q294" s="146" t="str">
        <f t="shared" si="64"/>
        <v>juin</v>
      </c>
      <c r="R294" s="146">
        <f t="shared" si="65"/>
        <v>1</v>
      </c>
      <c r="S294" s="146">
        <f t="shared" si="66"/>
        <v>1</v>
      </c>
      <c r="T294" s="146">
        <f t="shared" si="67"/>
        <v>1</v>
      </c>
      <c r="U294" s="146">
        <f t="shared" si="68"/>
        <v>1</v>
      </c>
      <c r="V294" s="146">
        <f t="shared" si="69"/>
        <v>0</v>
      </c>
      <c r="W294" s="146">
        <f t="shared" si="70"/>
        <v>1</v>
      </c>
      <c r="X294" s="146">
        <f t="shared" si="71"/>
        <v>1</v>
      </c>
      <c r="Y294" s="146">
        <f t="shared" si="72"/>
        <v>0</v>
      </c>
      <c r="Z294" s="146">
        <f t="shared" si="73"/>
        <v>1</v>
      </c>
      <c r="AA294" s="17">
        <f t="shared" si="74"/>
        <v>1</v>
      </c>
      <c r="AB294" s="141" t="str">
        <f>'REPRODUCTION 3'!M294</f>
        <v>Juin</v>
      </c>
      <c r="AC294" s="141" t="str">
        <f>'RUMINANTS 3'!M294</f>
        <v>Juin</v>
      </c>
      <c r="AD294" s="141" t="str">
        <f>'TOXICOLOGIE 2'!L294</f>
        <v>Juin</v>
      </c>
      <c r="AE294" s="141" t="str">
        <f>'INFECTIEUX 3'!M294</f>
        <v>Juin</v>
      </c>
      <c r="AF294" s="141" t="str">
        <f>'AVIARE 3'!M294</f>
        <v>Juin</v>
      </c>
      <c r="AG294" s="141" t="str">
        <f>'EQUINE 3'!M294</f>
        <v>Juin</v>
      </c>
      <c r="AH294" s="91" t="str">
        <f>'CHIRURGIE 3'!M294</f>
        <v>Juin</v>
      </c>
      <c r="AI294" s="141" t="str">
        <f>'LEGISLATION 2'!L294</f>
        <v>Juin</v>
      </c>
      <c r="AJ294" s="141" t="str">
        <f>'HIDAOA 3'!M294</f>
        <v>Juin</v>
      </c>
      <c r="AK294" s="141" t="str">
        <f>'CLINIQUE 3'!T294</f>
        <v>Juin</v>
      </c>
    </row>
    <row r="295" spans="1:37">
      <c r="A295" s="146">
        <v>288</v>
      </c>
      <c r="B295" s="113" t="s">
        <v>2722</v>
      </c>
      <c r="C295" s="113" t="s">
        <v>2723</v>
      </c>
      <c r="D295" s="163">
        <f>'REPRODUCTION 3'!G295</f>
        <v>23.25</v>
      </c>
      <c r="E295" s="163">
        <f>'RUMINANTS 3'!G295</f>
        <v>7.5</v>
      </c>
      <c r="F295" s="163">
        <f>'TOXICOLOGIE 2'!F295</f>
        <v>0</v>
      </c>
      <c r="G295" s="163">
        <f>'INFECTIEUX 3'!G295</f>
        <v>7.5</v>
      </c>
      <c r="H295" s="163">
        <f>'AVIARE 3'!G295</f>
        <v>21</v>
      </c>
      <c r="I295" s="163">
        <f>'EQUINE 3'!G295</f>
        <v>21</v>
      </c>
      <c r="J295" s="163">
        <f>'CHIRURGIE 3'!G295</f>
        <v>21</v>
      </c>
      <c r="K295" s="163">
        <f>'LEGISLATION 2'!F295</f>
        <v>28</v>
      </c>
      <c r="L295" s="163">
        <f>'HIDAOA 3'!G295</f>
        <v>24</v>
      </c>
      <c r="M295" s="163">
        <f>'CLINIQUE 3'!N295</f>
        <v>0</v>
      </c>
      <c r="N295" s="148">
        <f t="shared" si="61"/>
        <v>153.25</v>
      </c>
      <c r="O295" s="148">
        <f t="shared" si="62"/>
        <v>5.4732142857142856</v>
      </c>
      <c r="P295" s="146" t="str">
        <f t="shared" si="63"/>
        <v>ajournee</v>
      </c>
      <c r="Q295" s="146" t="str">
        <f t="shared" si="64"/>
        <v>juin</v>
      </c>
      <c r="R295" s="146">
        <f t="shared" si="65"/>
        <v>0</v>
      </c>
      <c r="S295" s="146">
        <f t="shared" si="66"/>
        <v>1</v>
      </c>
      <c r="T295" s="146">
        <f t="shared" si="67"/>
        <v>1</v>
      </c>
      <c r="U295" s="146">
        <f t="shared" si="68"/>
        <v>1</v>
      </c>
      <c r="V295" s="146">
        <f t="shared" si="69"/>
        <v>0</v>
      </c>
      <c r="W295" s="146">
        <f t="shared" si="70"/>
        <v>0</v>
      </c>
      <c r="X295" s="146">
        <f t="shared" si="71"/>
        <v>0</v>
      </c>
      <c r="Y295" s="146">
        <f t="shared" si="72"/>
        <v>0</v>
      </c>
      <c r="Z295" s="146">
        <f t="shared" si="73"/>
        <v>0</v>
      </c>
      <c r="AA295" s="17">
        <f t="shared" si="74"/>
        <v>1</v>
      </c>
      <c r="AB295" s="91" t="str">
        <f>'REPRODUCTION 3'!M295</f>
        <v>Juin</v>
      </c>
      <c r="AC295" s="91" t="str">
        <f>'RUMINANTS 3'!M295</f>
        <v>Juin</v>
      </c>
      <c r="AD295" s="91" t="str">
        <f>'TOXICOLOGIE 2'!L295</f>
        <v>Juin</v>
      </c>
      <c r="AE295" s="91" t="str">
        <f>'INFECTIEUX 3'!M295</f>
        <v>Juin</v>
      </c>
      <c r="AF295" s="91" t="str">
        <f>'AVIARE 3'!M295</f>
        <v>Juin</v>
      </c>
      <c r="AG295" s="91" t="str">
        <f>'EQUINE 3'!M295</f>
        <v>Juin</v>
      </c>
      <c r="AH295" s="91" t="str">
        <f>'CHIRURGIE 3'!M295</f>
        <v>Juin</v>
      </c>
      <c r="AI295" s="91" t="str">
        <f>'LEGISLATION 2'!L295</f>
        <v>Juin</v>
      </c>
      <c r="AJ295" s="91" t="str">
        <f>'HIDAOA 3'!M295</f>
        <v>Juin</v>
      </c>
      <c r="AK295" s="91" t="str">
        <f>'CLINIQUE 3'!T295</f>
        <v>Juin</v>
      </c>
    </row>
    <row r="296" spans="1:37">
      <c r="A296" s="146">
        <v>289</v>
      </c>
      <c r="B296" s="113" t="s">
        <v>2724</v>
      </c>
      <c r="C296" s="113" t="s">
        <v>2725</v>
      </c>
      <c r="D296" s="163">
        <f>'REPRODUCTION 3'!G296</f>
        <v>13.5</v>
      </c>
      <c r="E296" s="163">
        <f>'RUMINANTS 3'!G296</f>
        <v>10.5</v>
      </c>
      <c r="F296" s="163">
        <f>'TOXICOLOGIE 2'!F296</f>
        <v>0</v>
      </c>
      <c r="G296" s="163">
        <f>'INFECTIEUX 3'!G296</f>
        <v>6</v>
      </c>
      <c r="H296" s="163">
        <f>'AVIARE 3'!G296</f>
        <v>15.75</v>
      </c>
      <c r="I296" s="163">
        <f>'EQUINE 3'!G296</f>
        <v>11.25</v>
      </c>
      <c r="J296" s="163">
        <f>'CHIRURGIE 3'!G296</f>
        <v>16.5</v>
      </c>
      <c r="K296" s="163">
        <f>'LEGISLATION 2'!F296</f>
        <v>20</v>
      </c>
      <c r="L296" s="163">
        <f>'HIDAOA 3'!G296</f>
        <v>18</v>
      </c>
      <c r="M296" s="163">
        <f>'CLINIQUE 3'!N296</f>
        <v>0</v>
      </c>
      <c r="N296" s="148">
        <f t="shared" si="61"/>
        <v>111.5</v>
      </c>
      <c r="O296" s="148">
        <f t="shared" si="62"/>
        <v>3.9821428571428572</v>
      </c>
      <c r="P296" s="146" t="str">
        <f t="shared" si="63"/>
        <v>ajournee</v>
      </c>
      <c r="Q296" s="146" t="str">
        <f t="shared" si="64"/>
        <v>juin</v>
      </c>
      <c r="R296" s="146">
        <f t="shared" si="65"/>
        <v>1</v>
      </c>
      <c r="S296" s="146">
        <f t="shared" si="66"/>
        <v>1</v>
      </c>
      <c r="T296" s="146">
        <f t="shared" si="67"/>
        <v>1</v>
      </c>
      <c r="U296" s="146">
        <f t="shared" si="68"/>
        <v>1</v>
      </c>
      <c r="V296" s="146">
        <f t="shared" si="69"/>
        <v>0</v>
      </c>
      <c r="W296" s="146">
        <f t="shared" si="70"/>
        <v>1</v>
      </c>
      <c r="X296" s="146">
        <f t="shared" si="71"/>
        <v>0</v>
      </c>
      <c r="Y296" s="146">
        <f t="shared" si="72"/>
        <v>0</v>
      </c>
      <c r="Z296" s="146">
        <f t="shared" si="73"/>
        <v>0</v>
      </c>
      <c r="AA296" s="17">
        <f t="shared" si="74"/>
        <v>1</v>
      </c>
      <c r="AB296" s="91" t="str">
        <f>'REPRODUCTION 3'!M296</f>
        <v>Juin</v>
      </c>
      <c r="AC296" s="91" t="str">
        <f>'RUMINANTS 3'!M296</f>
        <v>Juin</v>
      </c>
      <c r="AD296" s="91" t="str">
        <f>'TOXICOLOGIE 2'!L296</f>
        <v>Juin</v>
      </c>
      <c r="AE296" s="91" t="str">
        <f>'INFECTIEUX 3'!M296</f>
        <v>Juin</v>
      </c>
      <c r="AF296" s="91" t="str">
        <f>'AVIARE 3'!M296</f>
        <v>Juin</v>
      </c>
      <c r="AG296" s="91" t="str">
        <f>'EQUINE 3'!M296</f>
        <v>Juin</v>
      </c>
      <c r="AH296" s="91" t="str">
        <f>'CHIRURGIE 3'!M296</f>
        <v>Juin</v>
      </c>
      <c r="AI296" s="91" t="str">
        <f>'LEGISLATION 2'!L296</f>
        <v>Juin</v>
      </c>
      <c r="AJ296" s="91" t="str">
        <f>'HIDAOA 3'!M296</f>
        <v>Juin</v>
      </c>
      <c r="AK296" s="91" t="str">
        <f>'CLINIQUE 3'!T296</f>
        <v>Juin</v>
      </c>
    </row>
    <row r="297" spans="1:37">
      <c r="A297" s="146">
        <v>290</v>
      </c>
      <c r="B297" s="113" t="s">
        <v>1741</v>
      </c>
      <c r="C297" s="113" t="s">
        <v>2726</v>
      </c>
      <c r="D297" s="163">
        <f>'REPRODUCTION 3'!G297</f>
        <v>19.5</v>
      </c>
      <c r="E297" s="163">
        <f>'RUMINANTS 3'!G297</f>
        <v>20.25</v>
      </c>
      <c r="F297" s="163">
        <f>'TOXICOLOGIE 2'!F297</f>
        <v>0</v>
      </c>
      <c r="G297" s="163">
        <f>'INFECTIEUX 3'!G297</f>
        <v>7.5</v>
      </c>
      <c r="H297" s="163">
        <f>'AVIARE 3'!G297</f>
        <v>18</v>
      </c>
      <c r="I297" s="163">
        <f>'EQUINE 3'!G297</f>
        <v>11.25</v>
      </c>
      <c r="J297" s="163">
        <f>'CHIRURGIE 3'!G297</f>
        <v>16.5</v>
      </c>
      <c r="K297" s="163">
        <f>'LEGISLATION 2'!F297</f>
        <v>28</v>
      </c>
      <c r="L297" s="163">
        <f>'HIDAOA 3'!G297</f>
        <v>20.25</v>
      </c>
      <c r="M297" s="163">
        <f>'CLINIQUE 3'!N297</f>
        <v>0</v>
      </c>
      <c r="N297" s="148">
        <f t="shared" si="61"/>
        <v>141.25</v>
      </c>
      <c r="O297" s="148">
        <f t="shared" si="62"/>
        <v>5.0446428571428568</v>
      </c>
      <c r="P297" s="146" t="str">
        <f t="shared" si="63"/>
        <v>ajournee</v>
      </c>
      <c r="Q297" s="146" t="str">
        <f t="shared" si="64"/>
        <v>juin</v>
      </c>
      <c r="R297" s="146">
        <f t="shared" si="65"/>
        <v>0</v>
      </c>
      <c r="S297" s="146">
        <f t="shared" si="66"/>
        <v>0</v>
      </c>
      <c r="T297" s="146">
        <f t="shared" si="67"/>
        <v>1</v>
      </c>
      <c r="U297" s="146">
        <f t="shared" si="68"/>
        <v>1</v>
      </c>
      <c r="V297" s="146">
        <f t="shared" si="69"/>
        <v>0</v>
      </c>
      <c r="W297" s="146">
        <f t="shared" si="70"/>
        <v>1</v>
      </c>
      <c r="X297" s="146">
        <f t="shared" si="71"/>
        <v>0</v>
      </c>
      <c r="Y297" s="146">
        <f t="shared" si="72"/>
        <v>0</v>
      </c>
      <c r="Z297" s="146">
        <f t="shared" si="73"/>
        <v>0</v>
      </c>
      <c r="AA297" s="17">
        <f t="shared" si="74"/>
        <v>1</v>
      </c>
      <c r="AB297" s="91" t="str">
        <f>'REPRODUCTION 3'!M297</f>
        <v>Juin</v>
      </c>
      <c r="AC297" s="91" t="str">
        <f>'RUMINANTS 3'!M297</f>
        <v>Juin</v>
      </c>
      <c r="AD297" s="91" t="str">
        <f>'TOXICOLOGIE 2'!L297</f>
        <v>Juin</v>
      </c>
      <c r="AE297" s="91" t="str">
        <f>'INFECTIEUX 3'!M297</f>
        <v>Juin</v>
      </c>
      <c r="AF297" s="91" t="str">
        <f>'AVIARE 3'!M297</f>
        <v>Juin</v>
      </c>
      <c r="AG297" s="91" t="str">
        <f>'EQUINE 3'!M297</f>
        <v>Juin</v>
      </c>
      <c r="AH297" s="91" t="str">
        <f>'CHIRURGIE 3'!M297</f>
        <v>Juin</v>
      </c>
      <c r="AI297" s="91" t="str">
        <f>'LEGISLATION 2'!L297</f>
        <v>Juin</v>
      </c>
      <c r="AJ297" s="91" t="str">
        <f>'HIDAOA 3'!M297</f>
        <v>Juin</v>
      </c>
      <c r="AK297" s="91" t="str">
        <f>'CLINIQUE 3'!T297</f>
        <v>Juin</v>
      </c>
    </row>
    <row r="298" spans="1:37">
      <c r="A298" s="146">
        <v>291</v>
      </c>
      <c r="B298" s="113" t="s">
        <v>2727</v>
      </c>
      <c r="C298" s="113" t="s">
        <v>2728</v>
      </c>
      <c r="D298" s="163">
        <f>'REPRODUCTION 3'!G298</f>
        <v>11.25</v>
      </c>
      <c r="E298" s="163">
        <f>'RUMINANTS 3'!G298</f>
        <v>9.75</v>
      </c>
      <c r="F298" s="163">
        <f>'TOXICOLOGIE 2'!F298</f>
        <v>0</v>
      </c>
      <c r="G298" s="163">
        <f>'INFECTIEUX 3'!G298</f>
        <v>1.5</v>
      </c>
      <c r="H298" s="163">
        <f>'AVIARE 3'!G298</f>
        <v>15.75</v>
      </c>
      <c r="I298" s="163">
        <f>'EQUINE 3'!G298</f>
        <v>3.75</v>
      </c>
      <c r="J298" s="163">
        <f>'CHIRURGIE 3'!G298</f>
        <v>9</v>
      </c>
      <c r="K298" s="163">
        <f>'LEGISLATION 2'!F298</f>
        <v>2</v>
      </c>
      <c r="L298" s="163">
        <f>'HIDAOA 3'!G298</f>
        <v>10.5</v>
      </c>
      <c r="M298" s="163">
        <f>'CLINIQUE 3'!N298</f>
        <v>0</v>
      </c>
      <c r="N298" s="148">
        <f t="shared" si="61"/>
        <v>63.5</v>
      </c>
      <c r="O298" s="148">
        <f t="shared" si="62"/>
        <v>2.2678571428571428</v>
      </c>
      <c r="P298" s="146" t="str">
        <f t="shared" si="63"/>
        <v>ajournee</v>
      </c>
      <c r="Q298" s="146" t="str">
        <f t="shared" si="64"/>
        <v>juin</v>
      </c>
      <c r="R298" s="146">
        <f t="shared" si="65"/>
        <v>1</v>
      </c>
      <c r="S298" s="146">
        <f t="shared" si="66"/>
        <v>1</v>
      </c>
      <c r="T298" s="146">
        <f t="shared" si="67"/>
        <v>1</v>
      </c>
      <c r="U298" s="146">
        <f t="shared" si="68"/>
        <v>1</v>
      </c>
      <c r="V298" s="146">
        <f t="shared" si="69"/>
        <v>0</v>
      </c>
      <c r="W298" s="146">
        <f t="shared" si="70"/>
        <v>1</v>
      </c>
      <c r="X298" s="146">
        <f t="shared" si="71"/>
        <v>1</v>
      </c>
      <c r="Y298" s="146">
        <f t="shared" si="72"/>
        <v>1</v>
      </c>
      <c r="Z298" s="146">
        <f t="shared" si="73"/>
        <v>1</v>
      </c>
      <c r="AA298" s="17">
        <f t="shared" si="74"/>
        <v>1</v>
      </c>
      <c r="AB298" s="91" t="str">
        <f>'REPRODUCTION 3'!M298</f>
        <v>Juin</v>
      </c>
      <c r="AC298" s="91" t="str">
        <f>'RUMINANTS 3'!M298</f>
        <v>Juin</v>
      </c>
      <c r="AD298" s="91" t="str">
        <f>'TOXICOLOGIE 2'!L298</f>
        <v>Juin</v>
      </c>
      <c r="AE298" s="91" t="str">
        <f>'INFECTIEUX 3'!M298</f>
        <v>Juin</v>
      </c>
      <c r="AF298" s="91" t="str">
        <f>'AVIARE 3'!M298</f>
        <v>Juin</v>
      </c>
      <c r="AG298" s="91" t="str">
        <f>'EQUINE 3'!M298</f>
        <v>Juin</v>
      </c>
      <c r="AH298" s="91" t="str">
        <f>'CHIRURGIE 3'!M298</f>
        <v>Juin</v>
      </c>
      <c r="AI298" s="91" t="str">
        <f>'LEGISLATION 2'!L298</f>
        <v>Juin</v>
      </c>
      <c r="AJ298" s="91" t="str">
        <f>'HIDAOA 3'!M298</f>
        <v>Juin</v>
      </c>
      <c r="AK298" s="91" t="str">
        <f>'CLINIQUE 3'!T298</f>
        <v>Juin</v>
      </c>
    </row>
    <row r="299" spans="1:37">
      <c r="A299" s="146">
        <v>292</v>
      </c>
      <c r="B299" s="113" t="s">
        <v>2729</v>
      </c>
      <c r="C299" s="113" t="s">
        <v>2693</v>
      </c>
      <c r="D299" s="163">
        <f>'REPRODUCTION 3'!G299</f>
        <v>4.5</v>
      </c>
      <c r="E299" s="163">
        <f>'RUMINANTS 3'!G299</f>
        <v>8.25</v>
      </c>
      <c r="F299" s="163">
        <f>'TOXICOLOGIE 2'!F299</f>
        <v>0</v>
      </c>
      <c r="G299" s="163">
        <f>'INFECTIEUX 3'!G299</f>
        <v>3.375</v>
      </c>
      <c r="H299" s="163">
        <f>'AVIARE 3'!G299</f>
        <v>10.5</v>
      </c>
      <c r="I299" s="163">
        <f>'EQUINE 3'!G299</f>
        <v>12.75</v>
      </c>
      <c r="J299" s="163">
        <f>'CHIRURGIE 3'!G299</f>
        <v>16.5</v>
      </c>
      <c r="K299" s="163">
        <f>'LEGISLATION 2'!F299</f>
        <v>2</v>
      </c>
      <c r="L299" s="163">
        <f>'HIDAOA 3'!G299</f>
        <v>11.25</v>
      </c>
      <c r="M299" s="163">
        <f>'CLINIQUE 3'!N299</f>
        <v>0</v>
      </c>
      <c r="N299" s="148">
        <f t="shared" si="61"/>
        <v>69.125</v>
      </c>
      <c r="O299" s="148">
        <f t="shared" si="62"/>
        <v>2.46875</v>
      </c>
      <c r="P299" s="146" t="str">
        <f t="shared" si="63"/>
        <v>ajournee</v>
      </c>
      <c r="Q299" s="146" t="str">
        <f t="shared" si="64"/>
        <v>juin</v>
      </c>
      <c r="R299" s="146">
        <f t="shared" si="65"/>
        <v>1</v>
      </c>
      <c r="S299" s="146">
        <f t="shared" si="66"/>
        <v>1</v>
      </c>
      <c r="T299" s="146">
        <f t="shared" si="67"/>
        <v>1</v>
      </c>
      <c r="U299" s="146">
        <f t="shared" si="68"/>
        <v>1</v>
      </c>
      <c r="V299" s="146">
        <f t="shared" si="69"/>
        <v>1</v>
      </c>
      <c r="W299" s="146">
        <f t="shared" si="70"/>
        <v>1</v>
      </c>
      <c r="X299" s="146">
        <f t="shared" si="71"/>
        <v>0</v>
      </c>
      <c r="Y299" s="146">
        <f t="shared" si="72"/>
        <v>1</v>
      </c>
      <c r="Z299" s="146">
        <f t="shared" si="73"/>
        <v>1</v>
      </c>
      <c r="AA299" s="17">
        <f t="shared" si="74"/>
        <v>1</v>
      </c>
      <c r="AB299" s="91" t="str">
        <f>'REPRODUCTION 3'!M299</f>
        <v>Juin</v>
      </c>
      <c r="AC299" s="91" t="str">
        <f>'RUMINANTS 3'!M299</f>
        <v>Juin</v>
      </c>
      <c r="AD299" s="91" t="str">
        <f>'TOXICOLOGIE 2'!L299</f>
        <v>Juin</v>
      </c>
      <c r="AE299" s="91" t="str">
        <f>'INFECTIEUX 3'!M299</f>
        <v>Juin</v>
      </c>
      <c r="AF299" s="91" t="str">
        <f>'AVIARE 3'!M299</f>
        <v>Juin</v>
      </c>
      <c r="AG299" s="91" t="str">
        <f>'EQUINE 3'!M299</f>
        <v>Juin</v>
      </c>
      <c r="AH299" s="91" t="str">
        <f>'CHIRURGIE 3'!M299</f>
        <v>Juin</v>
      </c>
      <c r="AI299" s="91" t="str">
        <f>'LEGISLATION 2'!L299</f>
        <v>Juin</v>
      </c>
      <c r="AJ299" s="91" t="str">
        <f>'HIDAOA 3'!M299</f>
        <v>Juin</v>
      </c>
      <c r="AK299" s="91" t="str">
        <f>'CLINIQUE 3'!T299</f>
        <v>Juin</v>
      </c>
    </row>
    <row r="300" spans="1:37">
      <c r="A300" s="146">
        <v>293</v>
      </c>
      <c r="B300" s="113" t="s">
        <v>1753</v>
      </c>
      <c r="C300" s="113" t="s">
        <v>2730</v>
      </c>
      <c r="D300" s="163">
        <f>'REPRODUCTION 3'!G300</f>
        <v>12</v>
      </c>
      <c r="E300" s="163">
        <f>'RUMINANTS 3'!G300</f>
        <v>9.75</v>
      </c>
      <c r="F300" s="163">
        <f>'TOXICOLOGIE 2'!F300</f>
        <v>0</v>
      </c>
      <c r="G300" s="163">
        <f>'INFECTIEUX 3'!G300</f>
        <v>5.625</v>
      </c>
      <c r="H300" s="163">
        <f>'AVIARE 3'!G300</f>
        <v>18.75</v>
      </c>
      <c r="I300" s="163">
        <f>'EQUINE 3'!G300</f>
        <v>15.75</v>
      </c>
      <c r="J300" s="163">
        <f>'CHIRURGIE 3'!G300</f>
        <v>27</v>
      </c>
      <c r="K300" s="163">
        <f>'LEGISLATION 2'!F300</f>
        <v>30</v>
      </c>
      <c r="L300" s="163">
        <f>'HIDAOA 3'!G300</f>
        <v>28.125</v>
      </c>
      <c r="M300" s="163">
        <f>'CLINIQUE 3'!N300</f>
        <v>0</v>
      </c>
      <c r="N300" s="148">
        <f t="shared" si="61"/>
        <v>147</v>
      </c>
      <c r="O300" s="148">
        <f t="shared" si="62"/>
        <v>5.25</v>
      </c>
      <c r="P300" s="146" t="str">
        <f t="shared" si="63"/>
        <v>ajournee</v>
      </c>
      <c r="Q300" s="146" t="str">
        <f t="shared" si="64"/>
        <v>juin</v>
      </c>
      <c r="R300" s="146">
        <f t="shared" si="65"/>
        <v>1</v>
      </c>
      <c r="S300" s="146">
        <f t="shared" si="66"/>
        <v>1</v>
      </c>
      <c r="T300" s="146">
        <f t="shared" si="67"/>
        <v>1</v>
      </c>
      <c r="U300" s="146">
        <f t="shared" si="68"/>
        <v>1</v>
      </c>
      <c r="V300" s="146">
        <f t="shared" si="69"/>
        <v>0</v>
      </c>
      <c r="W300" s="146">
        <f t="shared" si="70"/>
        <v>0</v>
      </c>
      <c r="X300" s="146">
        <f t="shared" si="71"/>
        <v>0</v>
      </c>
      <c r="Y300" s="146">
        <f t="shared" si="72"/>
        <v>0</v>
      </c>
      <c r="Z300" s="146">
        <f t="shared" si="73"/>
        <v>0</v>
      </c>
      <c r="AA300" s="17">
        <f t="shared" si="74"/>
        <v>1</v>
      </c>
      <c r="AB300" s="91" t="str">
        <f>'REPRODUCTION 3'!M300</f>
        <v>Juin</v>
      </c>
      <c r="AC300" s="91" t="str">
        <f>'RUMINANTS 3'!M300</f>
        <v>Juin</v>
      </c>
      <c r="AD300" s="91" t="str">
        <f>'TOXICOLOGIE 2'!L300</f>
        <v>Juin</v>
      </c>
      <c r="AE300" s="91" t="str">
        <f>'INFECTIEUX 3'!M300</f>
        <v>Juin</v>
      </c>
      <c r="AF300" s="91" t="str">
        <f>'AVIARE 3'!M300</f>
        <v>Juin</v>
      </c>
      <c r="AG300" s="91" t="str">
        <f>'EQUINE 3'!M300</f>
        <v>Juin</v>
      </c>
      <c r="AH300" s="91" t="str">
        <f>'CHIRURGIE 3'!M300</f>
        <v>Juin</v>
      </c>
      <c r="AI300" s="91" t="str">
        <f>'LEGISLATION 2'!L300</f>
        <v>Juin</v>
      </c>
      <c r="AJ300" s="91" t="str">
        <f>'HIDAOA 3'!M300</f>
        <v>Juin</v>
      </c>
      <c r="AK300" s="91" t="str">
        <f>'CLINIQUE 3'!T300</f>
        <v>Juin</v>
      </c>
    </row>
    <row r="301" spans="1:37">
      <c r="A301" s="146">
        <v>294</v>
      </c>
      <c r="B301" s="113" t="s">
        <v>2731</v>
      </c>
      <c r="C301" s="113" t="s">
        <v>2732</v>
      </c>
      <c r="D301" s="163">
        <f>'REPRODUCTION 3'!G301</f>
        <v>6.75</v>
      </c>
      <c r="E301" s="163">
        <f>'RUMINANTS 3'!G301</f>
        <v>9.75</v>
      </c>
      <c r="F301" s="163">
        <f>'TOXICOLOGIE 2'!F301</f>
        <v>0</v>
      </c>
      <c r="G301" s="163">
        <f>'INFECTIEUX 3'!G301</f>
        <v>0.375</v>
      </c>
      <c r="H301" s="163">
        <f>'AVIARE 3'!G301</f>
        <v>14.25</v>
      </c>
      <c r="I301" s="163">
        <f>'EQUINE 3'!G301</f>
        <v>4.5</v>
      </c>
      <c r="J301" s="163">
        <f>'CHIRURGIE 3'!G301</f>
        <v>13.5</v>
      </c>
      <c r="K301" s="163">
        <f>'LEGISLATION 2'!F301</f>
        <v>12</v>
      </c>
      <c r="L301" s="163">
        <f>'HIDAOA 3'!G301</f>
        <v>13.5</v>
      </c>
      <c r="M301" s="163">
        <f>'CLINIQUE 3'!N301</f>
        <v>0</v>
      </c>
      <c r="N301" s="148">
        <f t="shared" si="61"/>
        <v>74.625</v>
      </c>
      <c r="O301" s="148">
        <f t="shared" si="62"/>
        <v>2.6651785714285716</v>
      </c>
      <c r="P301" s="146" t="str">
        <f t="shared" si="63"/>
        <v>ajournee</v>
      </c>
      <c r="Q301" s="146" t="str">
        <f t="shared" si="64"/>
        <v>juin</v>
      </c>
      <c r="R301" s="146">
        <f t="shared" si="65"/>
        <v>1</v>
      </c>
      <c r="S301" s="146">
        <f t="shared" si="66"/>
        <v>1</v>
      </c>
      <c r="T301" s="146">
        <f t="shared" si="67"/>
        <v>1</v>
      </c>
      <c r="U301" s="146">
        <f t="shared" si="68"/>
        <v>1</v>
      </c>
      <c r="V301" s="146">
        <f t="shared" si="69"/>
        <v>1</v>
      </c>
      <c r="W301" s="146">
        <f t="shared" si="70"/>
        <v>1</v>
      </c>
      <c r="X301" s="146">
        <f t="shared" si="71"/>
        <v>1</v>
      </c>
      <c r="Y301" s="146">
        <f t="shared" si="72"/>
        <v>0</v>
      </c>
      <c r="Z301" s="146">
        <f t="shared" si="73"/>
        <v>1</v>
      </c>
      <c r="AA301" s="17">
        <f t="shared" si="74"/>
        <v>1</v>
      </c>
      <c r="AB301" s="91" t="str">
        <f>'REPRODUCTION 3'!M301</f>
        <v>Juin</v>
      </c>
      <c r="AC301" s="91" t="str">
        <f>'RUMINANTS 3'!M301</f>
        <v>Juin</v>
      </c>
      <c r="AD301" s="91" t="str">
        <f>'TOXICOLOGIE 2'!L301</f>
        <v>Juin</v>
      </c>
      <c r="AE301" s="91" t="str">
        <f>'INFECTIEUX 3'!M301</f>
        <v>Juin</v>
      </c>
      <c r="AF301" s="91" t="str">
        <f>'AVIARE 3'!M301</f>
        <v>Juin</v>
      </c>
      <c r="AG301" s="91" t="str">
        <f>'EQUINE 3'!M301</f>
        <v>Juin</v>
      </c>
      <c r="AH301" s="91" t="str">
        <f>'CHIRURGIE 3'!M301</f>
        <v>Juin</v>
      </c>
      <c r="AI301" s="91" t="str">
        <f>'LEGISLATION 2'!L301</f>
        <v>Juin</v>
      </c>
      <c r="AJ301" s="91" t="str">
        <f>'HIDAOA 3'!M301</f>
        <v>Juin</v>
      </c>
      <c r="AK301" s="91" t="str">
        <f>'CLINIQUE 3'!T301</f>
        <v>Juin</v>
      </c>
    </row>
    <row r="302" spans="1:37">
      <c r="A302" s="146">
        <v>295</v>
      </c>
      <c r="B302" s="113" t="s">
        <v>2733</v>
      </c>
      <c r="C302" s="113" t="s">
        <v>2734</v>
      </c>
      <c r="D302" s="163">
        <f>'REPRODUCTION 3'!G302</f>
        <v>8.25</v>
      </c>
      <c r="E302" s="163">
        <f>'RUMINANTS 3'!G302</f>
        <v>6</v>
      </c>
      <c r="F302" s="163">
        <f>'TOXICOLOGIE 2'!F302</f>
        <v>0</v>
      </c>
      <c r="G302" s="163">
        <f>'INFECTIEUX 3'!G302</f>
        <v>5.25</v>
      </c>
      <c r="H302" s="163">
        <f>'AVIARE 3'!G302</f>
        <v>12.75</v>
      </c>
      <c r="I302" s="163">
        <f>'EQUINE 3'!G302</f>
        <v>6.75</v>
      </c>
      <c r="J302" s="163">
        <f>'CHIRURGIE 3'!G302</f>
        <v>10.5</v>
      </c>
      <c r="K302" s="163">
        <f>'LEGISLATION 2'!F302</f>
        <v>18</v>
      </c>
      <c r="L302" s="163">
        <f>'HIDAOA 3'!G302</f>
        <v>10.5</v>
      </c>
      <c r="M302" s="163">
        <f>'CLINIQUE 3'!N302</f>
        <v>0</v>
      </c>
      <c r="N302" s="148">
        <f t="shared" si="61"/>
        <v>78</v>
      </c>
      <c r="O302" s="148">
        <f t="shared" si="62"/>
        <v>2.7857142857142856</v>
      </c>
      <c r="P302" s="146" t="str">
        <f t="shared" si="63"/>
        <v>ajournee</v>
      </c>
      <c r="Q302" s="146" t="str">
        <f t="shared" si="64"/>
        <v>juin</v>
      </c>
      <c r="R302" s="146">
        <f t="shared" si="65"/>
        <v>1</v>
      </c>
      <c r="S302" s="146">
        <f t="shared" si="66"/>
        <v>1</v>
      </c>
      <c r="T302" s="146">
        <f t="shared" si="67"/>
        <v>1</v>
      </c>
      <c r="U302" s="146">
        <f t="shared" si="68"/>
        <v>1</v>
      </c>
      <c r="V302" s="146">
        <f t="shared" si="69"/>
        <v>1</v>
      </c>
      <c r="W302" s="146">
        <f t="shared" si="70"/>
        <v>1</v>
      </c>
      <c r="X302" s="146">
        <f t="shared" si="71"/>
        <v>1</v>
      </c>
      <c r="Y302" s="146">
        <f t="shared" si="72"/>
        <v>0</v>
      </c>
      <c r="Z302" s="146">
        <f t="shared" si="73"/>
        <v>1</v>
      </c>
      <c r="AA302" s="17">
        <f t="shared" si="74"/>
        <v>1</v>
      </c>
      <c r="AB302" s="91" t="str">
        <f>'REPRODUCTION 3'!M302</f>
        <v>Juin</v>
      </c>
      <c r="AC302" s="91" t="str">
        <f>'RUMINANTS 3'!M302</f>
        <v>Juin</v>
      </c>
      <c r="AD302" s="91" t="str">
        <f>'TOXICOLOGIE 2'!L302</f>
        <v>Juin</v>
      </c>
      <c r="AE302" s="91" t="str">
        <f>'INFECTIEUX 3'!M302</f>
        <v>Juin</v>
      </c>
      <c r="AF302" s="91" t="str">
        <f>'AVIARE 3'!M302</f>
        <v>Juin</v>
      </c>
      <c r="AG302" s="91" t="str">
        <f>'EQUINE 3'!M302</f>
        <v>Juin</v>
      </c>
      <c r="AH302" s="91" t="str">
        <f>'CHIRURGIE 3'!M302</f>
        <v>Juin</v>
      </c>
      <c r="AI302" s="91" t="str">
        <f>'LEGISLATION 2'!L302</f>
        <v>Juin</v>
      </c>
      <c r="AJ302" s="91" t="str">
        <f>'HIDAOA 3'!M302</f>
        <v>Juin</v>
      </c>
      <c r="AK302" s="91" t="str">
        <f>'CLINIQUE 3'!T302</f>
        <v>Juin</v>
      </c>
    </row>
    <row r="303" spans="1:37">
      <c r="A303" s="146">
        <v>296</v>
      </c>
      <c r="B303" s="113" t="s">
        <v>2735</v>
      </c>
      <c r="C303" s="113" t="s">
        <v>2565</v>
      </c>
      <c r="D303" s="163">
        <f>'REPRODUCTION 3'!G303</f>
        <v>16.5</v>
      </c>
      <c r="E303" s="163">
        <f>'RUMINANTS 3'!G303</f>
        <v>9.75</v>
      </c>
      <c r="F303" s="163">
        <f>'TOXICOLOGIE 2'!F303</f>
        <v>0</v>
      </c>
      <c r="G303" s="163">
        <f>'INFECTIEUX 3'!G303</f>
        <v>2.25</v>
      </c>
      <c r="H303" s="163">
        <f>'AVIARE 3'!G303</f>
        <v>16.5</v>
      </c>
      <c r="I303" s="163">
        <f>'EQUINE 3'!G303</f>
        <v>18.75</v>
      </c>
      <c r="J303" s="163">
        <f>'CHIRURGIE 3'!G303</f>
        <v>21</v>
      </c>
      <c r="K303" s="163">
        <f>'LEGISLATION 2'!F303</f>
        <v>28</v>
      </c>
      <c r="L303" s="163">
        <f>'HIDAOA 3'!G303</f>
        <v>23.25</v>
      </c>
      <c r="M303" s="163">
        <f>'CLINIQUE 3'!N303</f>
        <v>0</v>
      </c>
      <c r="N303" s="148">
        <f t="shared" si="61"/>
        <v>136</v>
      </c>
      <c r="O303" s="148">
        <f t="shared" si="62"/>
        <v>4.8571428571428568</v>
      </c>
      <c r="P303" s="146" t="str">
        <f t="shared" si="63"/>
        <v>ajournee</v>
      </c>
      <c r="Q303" s="146" t="str">
        <f t="shared" si="64"/>
        <v>juin</v>
      </c>
      <c r="R303" s="146">
        <f t="shared" si="65"/>
        <v>0</v>
      </c>
      <c r="S303" s="146">
        <f t="shared" si="66"/>
        <v>1</v>
      </c>
      <c r="T303" s="146">
        <f t="shared" si="67"/>
        <v>1</v>
      </c>
      <c r="U303" s="146">
        <f t="shared" si="68"/>
        <v>1</v>
      </c>
      <c r="V303" s="146">
        <f t="shared" si="69"/>
        <v>0</v>
      </c>
      <c r="W303" s="146">
        <f t="shared" si="70"/>
        <v>0</v>
      </c>
      <c r="X303" s="146">
        <f t="shared" si="71"/>
        <v>0</v>
      </c>
      <c r="Y303" s="146">
        <f t="shared" si="72"/>
        <v>0</v>
      </c>
      <c r="Z303" s="146">
        <f t="shared" si="73"/>
        <v>0</v>
      </c>
      <c r="AA303" s="17">
        <f t="shared" si="74"/>
        <v>1</v>
      </c>
      <c r="AB303" s="91" t="str">
        <f>'REPRODUCTION 3'!M303</f>
        <v>Juin</v>
      </c>
      <c r="AC303" s="91" t="str">
        <f>'RUMINANTS 3'!M303</f>
        <v>Juin</v>
      </c>
      <c r="AD303" s="91" t="str">
        <f>'TOXICOLOGIE 2'!L303</f>
        <v>Juin</v>
      </c>
      <c r="AE303" s="91" t="str">
        <f>'INFECTIEUX 3'!M303</f>
        <v>Juin</v>
      </c>
      <c r="AF303" s="91" t="str">
        <f>'AVIARE 3'!M303</f>
        <v>Juin</v>
      </c>
      <c r="AG303" s="91" t="str">
        <f>'EQUINE 3'!M303</f>
        <v>Juin</v>
      </c>
      <c r="AH303" s="91" t="str">
        <f>'CHIRURGIE 3'!M303</f>
        <v>Juin</v>
      </c>
      <c r="AI303" s="91" t="str">
        <f>'LEGISLATION 2'!L303</f>
        <v>Juin</v>
      </c>
      <c r="AJ303" s="91" t="str">
        <f>'HIDAOA 3'!M303</f>
        <v>Juin</v>
      </c>
      <c r="AK303" s="91" t="str">
        <f>'CLINIQUE 3'!T303</f>
        <v>Juin</v>
      </c>
    </row>
    <row r="304" spans="1:37">
      <c r="A304" s="146">
        <v>297</v>
      </c>
      <c r="B304" s="113" t="s">
        <v>1770</v>
      </c>
      <c r="C304" s="113" t="s">
        <v>2480</v>
      </c>
      <c r="D304" s="163">
        <f>'REPRODUCTION 3'!G304</f>
        <v>9.75</v>
      </c>
      <c r="E304" s="163">
        <f>'RUMINANTS 3'!G304</f>
        <v>11.25</v>
      </c>
      <c r="F304" s="163">
        <f>'TOXICOLOGIE 2'!F304</f>
        <v>0</v>
      </c>
      <c r="G304" s="163">
        <f>'INFECTIEUX 3'!G304</f>
        <v>3</v>
      </c>
      <c r="H304" s="163">
        <f>'AVIARE 3'!G304</f>
        <v>15</v>
      </c>
      <c r="I304" s="163">
        <f>'EQUINE 3'!G304</f>
        <v>18</v>
      </c>
      <c r="J304" s="163">
        <f>'CHIRURGIE 3'!G304</f>
        <v>21</v>
      </c>
      <c r="K304" s="163">
        <f>'LEGISLATION 2'!F304</f>
        <v>16</v>
      </c>
      <c r="L304" s="163">
        <f>'HIDAOA 3'!G304</f>
        <v>18.75</v>
      </c>
      <c r="M304" s="163">
        <f>'CLINIQUE 3'!N304</f>
        <v>0</v>
      </c>
      <c r="N304" s="148">
        <f t="shared" si="61"/>
        <v>112.75</v>
      </c>
      <c r="O304" s="148">
        <f t="shared" si="62"/>
        <v>4.0267857142857144</v>
      </c>
      <c r="P304" s="146" t="str">
        <f t="shared" si="63"/>
        <v>ajournee</v>
      </c>
      <c r="Q304" s="146" t="str">
        <f t="shared" si="64"/>
        <v>juin</v>
      </c>
      <c r="R304" s="146">
        <f t="shared" si="65"/>
        <v>1</v>
      </c>
      <c r="S304" s="146">
        <f t="shared" si="66"/>
        <v>1</v>
      </c>
      <c r="T304" s="146">
        <f t="shared" si="67"/>
        <v>1</v>
      </c>
      <c r="U304" s="146">
        <f t="shared" si="68"/>
        <v>1</v>
      </c>
      <c r="V304" s="146">
        <f t="shared" si="69"/>
        <v>0</v>
      </c>
      <c r="W304" s="146">
        <f t="shared" si="70"/>
        <v>0</v>
      </c>
      <c r="X304" s="146">
        <f t="shared" si="71"/>
        <v>0</v>
      </c>
      <c r="Y304" s="146">
        <f t="shared" si="72"/>
        <v>0</v>
      </c>
      <c r="Z304" s="146">
        <f t="shared" si="73"/>
        <v>0</v>
      </c>
      <c r="AA304" s="17">
        <f t="shared" si="74"/>
        <v>1</v>
      </c>
      <c r="AB304" s="91" t="str">
        <f>'REPRODUCTION 3'!M304</f>
        <v>Juin</v>
      </c>
      <c r="AC304" s="91" t="str">
        <f>'RUMINANTS 3'!M304</f>
        <v>Juin</v>
      </c>
      <c r="AD304" s="91" t="str">
        <f>'TOXICOLOGIE 2'!L304</f>
        <v>Juin</v>
      </c>
      <c r="AE304" s="91" t="str">
        <f>'INFECTIEUX 3'!M304</f>
        <v>Juin</v>
      </c>
      <c r="AF304" s="91" t="str">
        <f>'AVIARE 3'!M304</f>
        <v>Juin</v>
      </c>
      <c r="AG304" s="91" t="str">
        <f>'EQUINE 3'!M304</f>
        <v>Juin</v>
      </c>
      <c r="AH304" s="91" t="str">
        <f>'CHIRURGIE 3'!M304</f>
        <v>Juin</v>
      </c>
      <c r="AI304" s="91" t="str">
        <f>'LEGISLATION 2'!L304</f>
        <v>Juin</v>
      </c>
      <c r="AJ304" s="91" t="str">
        <f>'HIDAOA 3'!M304</f>
        <v>Juin</v>
      </c>
      <c r="AK304" s="91" t="str">
        <f>'CLINIQUE 3'!T304</f>
        <v>Juin</v>
      </c>
    </row>
    <row r="305" spans="1:37">
      <c r="A305" s="146">
        <v>298</v>
      </c>
      <c r="B305" s="113" t="s">
        <v>2736</v>
      </c>
      <c r="C305" s="113" t="s">
        <v>2737</v>
      </c>
      <c r="D305" s="163">
        <f>'REPRODUCTION 3'!G305</f>
        <v>14.25</v>
      </c>
      <c r="E305" s="163">
        <f>'RUMINANTS 3'!G305</f>
        <v>6</v>
      </c>
      <c r="F305" s="163">
        <f>'TOXICOLOGIE 2'!F305</f>
        <v>0</v>
      </c>
      <c r="G305" s="163">
        <f>'INFECTIEUX 3'!G305</f>
        <v>1.875</v>
      </c>
      <c r="H305" s="163">
        <f>'AVIARE 3'!G305</f>
        <v>14.25</v>
      </c>
      <c r="I305" s="163">
        <f>'EQUINE 3'!G305</f>
        <v>11.25</v>
      </c>
      <c r="J305" s="163">
        <f>'CHIRURGIE 3'!G305</f>
        <v>13.5</v>
      </c>
      <c r="K305" s="163">
        <f>'LEGISLATION 2'!F305</f>
        <v>20</v>
      </c>
      <c r="L305" s="163">
        <f>'HIDAOA 3'!G305</f>
        <v>11.25</v>
      </c>
      <c r="M305" s="163">
        <f>'CLINIQUE 3'!N305</f>
        <v>0</v>
      </c>
      <c r="N305" s="148">
        <f t="shared" si="61"/>
        <v>92.375</v>
      </c>
      <c r="O305" s="148">
        <f t="shared" si="62"/>
        <v>3.2991071428571428</v>
      </c>
      <c r="P305" s="146" t="str">
        <f t="shared" si="63"/>
        <v>ajournee</v>
      </c>
      <c r="Q305" s="146" t="str">
        <f t="shared" si="64"/>
        <v>juin</v>
      </c>
      <c r="R305" s="146">
        <f t="shared" si="65"/>
        <v>1</v>
      </c>
      <c r="S305" s="146">
        <f t="shared" si="66"/>
        <v>1</v>
      </c>
      <c r="T305" s="146">
        <f t="shared" si="67"/>
        <v>1</v>
      </c>
      <c r="U305" s="146">
        <f t="shared" si="68"/>
        <v>1</v>
      </c>
      <c r="V305" s="146">
        <f t="shared" si="69"/>
        <v>1</v>
      </c>
      <c r="W305" s="146">
        <f t="shared" si="70"/>
        <v>1</v>
      </c>
      <c r="X305" s="146">
        <f t="shared" si="71"/>
        <v>1</v>
      </c>
      <c r="Y305" s="146">
        <f t="shared" si="72"/>
        <v>0</v>
      </c>
      <c r="Z305" s="146">
        <f t="shared" si="73"/>
        <v>1</v>
      </c>
      <c r="AA305" s="17">
        <f t="shared" si="74"/>
        <v>1</v>
      </c>
      <c r="AB305" s="91" t="str">
        <f>'REPRODUCTION 3'!M305</f>
        <v>Juin</v>
      </c>
      <c r="AC305" s="91" t="str">
        <f>'RUMINANTS 3'!M305</f>
        <v>Juin</v>
      </c>
      <c r="AD305" s="91" t="str">
        <f>'TOXICOLOGIE 2'!L305</f>
        <v>Juin</v>
      </c>
      <c r="AE305" s="91" t="str">
        <f>'INFECTIEUX 3'!M305</f>
        <v>Juin</v>
      </c>
      <c r="AF305" s="91" t="str">
        <f>'AVIARE 3'!M305</f>
        <v>Juin</v>
      </c>
      <c r="AG305" s="91" t="str">
        <f>'EQUINE 3'!M305</f>
        <v>Juin</v>
      </c>
      <c r="AH305" s="91" t="str">
        <f>'CHIRURGIE 3'!M305</f>
        <v>Juin</v>
      </c>
      <c r="AI305" s="91" t="str">
        <f>'LEGISLATION 2'!L305</f>
        <v>Juin</v>
      </c>
      <c r="AJ305" s="91" t="str">
        <f>'HIDAOA 3'!M305</f>
        <v>Juin</v>
      </c>
      <c r="AK305" s="91" t="str">
        <f>'CLINIQUE 3'!T305</f>
        <v>Juin</v>
      </c>
    </row>
    <row r="306" spans="1:37">
      <c r="A306" s="146">
        <v>299</v>
      </c>
      <c r="B306" s="113" t="s">
        <v>1778</v>
      </c>
      <c r="C306" s="113" t="s">
        <v>2463</v>
      </c>
      <c r="D306" s="163">
        <f>'REPRODUCTION 3'!G306</f>
        <v>16.5</v>
      </c>
      <c r="E306" s="163">
        <f>'RUMINANTS 3'!G306</f>
        <v>4.5</v>
      </c>
      <c r="F306" s="163">
        <f>'TOXICOLOGIE 2'!F306</f>
        <v>0</v>
      </c>
      <c r="G306" s="163">
        <f>'INFECTIEUX 3'!G306</f>
        <v>6.75</v>
      </c>
      <c r="H306" s="163">
        <f>'AVIARE 3'!G306</f>
        <v>15</v>
      </c>
      <c r="I306" s="163">
        <f>'EQUINE 3'!G306</f>
        <v>12.75</v>
      </c>
      <c r="J306" s="163">
        <f>'CHIRURGIE 3'!G306</f>
        <v>22.5</v>
      </c>
      <c r="K306" s="163">
        <f>'LEGISLATION 2'!F306</f>
        <v>22</v>
      </c>
      <c r="L306" s="163">
        <f>'HIDAOA 3'!G306</f>
        <v>25.5</v>
      </c>
      <c r="M306" s="163">
        <f>'CLINIQUE 3'!N306</f>
        <v>0</v>
      </c>
      <c r="N306" s="148">
        <f t="shared" si="61"/>
        <v>125.5</v>
      </c>
      <c r="O306" s="148">
        <f t="shared" si="62"/>
        <v>4.4821428571428568</v>
      </c>
      <c r="P306" s="146" t="str">
        <f t="shared" si="63"/>
        <v>ajournee</v>
      </c>
      <c r="Q306" s="146" t="str">
        <f t="shared" si="64"/>
        <v>juin</v>
      </c>
      <c r="R306" s="146">
        <f t="shared" si="65"/>
        <v>0</v>
      </c>
      <c r="S306" s="146">
        <f t="shared" si="66"/>
        <v>1</v>
      </c>
      <c r="T306" s="146">
        <f t="shared" si="67"/>
        <v>1</v>
      </c>
      <c r="U306" s="146">
        <f t="shared" si="68"/>
        <v>1</v>
      </c>
      <c r="V306" s="146">
        <f t="shared" si="69"/>
        <v>0</v>
      </c>
      <c r="W306" s="146">
        <f t="shared" si="70"/>
        <v>1</v>
      </c>
      <c r="X306" s="146">
        <f t="shared" si="71"/>
        <v>0</v>
      </c>
      <c r="Y306" s="146">
        <f t="shared" si="72"/>
        <v>0</v>
      </c>
      <c r="Z306" s="146">
        <f t="shared" si="73"/>
        <v>0</v>
      </c>
      <c r="AA306" s="17">
        <f t="shared" si="74"/>
        <v>1</v>
      </c>
      <c r="AB306" s="91" t="str">
        <f>'REPRODUCTION 3'!M306</f>
        <v>Juin</v>
      </c>
      <c r="AC306" s="91" t="str">
        <f>'RUMINANTS 3'!M306</f>
        <v>Juin</v>
      </c>
      <c r="AD306" s="91" t="str">
        <f>'TOXICOLOGIE 2'!L306</f>
        <v>Juin</v>
      </c>
      <c r="AE306" s="91" t="str">
        <f>'INFECTIEUX 3'!M306</f>
        <v>Juin</v>
      </c>
      <c r="AF306" s="91" t="str">
        <f>'AVIARE 3'!M306</f>
        <v>Juin</v>
      </c>
      <c r="AG306" s="91" t="str">
        <f>'EQUINE 3'!M306</f>
        <v>Juin</v>
      </c>
      <c r="AH306" s="91" t="str">
        <f>'CHIRURGIE 3'!M306</f>
        <v>Juin</v>
      </c>
      <c r="AI306" s="91" t="str">
        <f>'LEGISLATION 2'!L306</f>
        <v>Juin</v>
      </c>
      <c r="AJ306" s="91" t="str">
        <f>'HIDAOA 3'!M306</f>
        <v>Juin</v>
      </c>
      <c r="AK306" s="91" t="str">
        <f>'CLINIQUE 3'!T306</f>
        <v>Juin</v>
      </c>
    </row>
    <row r="307" spans="1:37">
      <c r="A307" s="146">
        <v>300</v>
      </c>
      <c r="B307" s="113" t="s">
        <v>2738</v>
      </c>
      <c r="C307" s="113" t="s">
        <v>2610</v>
      </c>
      <c r="D307" s="163">
        <f>'REPRODUCTION 3'!G307</f>
        <v>16.5</v>
      </c>
      <c r="E307" s="163">
        <f>'RUMINANTS 3'!G307</f>
        <v>18</v>
      </c>
      <c r="F307" s="163">
        <f>'TOXICOLOGIE 2'!F307</f>
        <v>0</v>
      </c>
      <c r="G307" s="163">
        <f>'INFECTIEUX 3'!G307</f>
        <v>12.75</v>
      </c>
      <c r="H307" s="163">
        <f>'AVIARE 3'!G307</f>
        <v>19.5</v>
      </c>
      <c r="I307" s="163">
        <f>'EQUINE 3'!G307</f>
        <v>18</v>
      </c>
      <c r="J307" s="163">
        <f>'CHIRURGIE 3'!G307</f>
        <v>24</v>
      </c>
      <c r="K307" s="163">
        <f>'LEGISLATION 2'!F307</f>
        <v>38</v>
      </c>
      <c r="L307" s="163">
        <f>'HIDAOA 3'!G307</f>
        <v>27</v>
      </c>
      <c r="M307" s="163">
        <f>'CLINIQUE 3'!N307</f>
        <v>0</v>
      </c>
      <c r="N307" s="148">
        <f t="shared" si="61"/>
        <v>173.75</v>
      </c>
      <c r="O307" s="148">
        <f t="shared" si="62"/>
        <v>6.2053571428571432</v>
      </c>
      <c r="P307" s="146" t="str">
        <f t="shared" si="63"/>
        <v>ajournee</v>
      </c>
      <c r="Q307" s="146" t="str">
        <f t="shared" si="64"/>
        <v>juin</v>
      </c>
      <c r="R307" s="146">
        <f t="shared" si="65"/>
        <v>0</v>
      </c>
      <c r="S307" s="146">
        <f t="shared" si="66"/>
        <v>0</v>
      </c>
      <c r="T307" s="146">
        <f t="shared" si="67"/>
        <v>1</v>
      </c>
      <c r="U307" s="146">
        <f t="shared" si="68"/>
        <v>1</v>
      </c>
      <c r="V307" s="146">
        <f t="shared" si="69"/>
        <v>0</v>
      </c>
      <c r="W307" s="146">
        <f t="shared" si="70"/>
        <v>0</v>
      </c>
      <c r="X307" s="146">
        <f t="shared" si="71"/>
        <v>0</v>
      </c>
      <c r="Y307" s="146">
        <f t="shared" si="72"/>
        <v>0</v>
      </c>
      <c r="Z307" s="146">
        <f t="shared" si="73"/>
        <v>0</v>
      </c>
      <c r="AA307" s="17">
        <f t="shared" si="74"/>
        <v>1</v>
      </c>
      <c r="AB307" s="91" t="str">
        <f>'REPRODUCTION 3'!M307</f>
        <v>Juin</v>
      </c>
      <c r="AC307" s="91" t="str">
        <f>'RUMINANTS 3'!M307</f>
        <v>Juin</v>
      </c>
      <c r="AD307" s="91" t="str">
        <f>'TOXICOLOGIE 2'!L307</f>
        <v>Juin</v>
      </c>
      <c r="AE307" s="91" t="str">
        <f>'INFECTIEUX 3'!M307</f>
        <v>Juin</v>
      </c>
      <c r="AF307" s="91" t="str">
        <f>'AVIARE 3'!M307</f>
        <v>Juin</v>
      </c>
      <c r="AG307" s="91" t="str">
        <f>'EQUINE 3'!M307</f>
        <v>Juin</v>
      </c>
      <c r="AH307" s="91" t="str">
        <f>'CHIRURGIE 3'!M307</f>
        <v>Juin</v>
      </c>
      <c r="AI307" s="91" t="str">
        <f>'LEGISLATION 2'!L307</f>
        <v>Juin</v>
      </c>
      <c r="AJ307" s="91" t="str">
        <f>'HIDAOA 3'!M307</f>
        <v>Juin</v>
      </c>
      <c r="AK307" s="91" t="str">
        <f>'CLINIQUE 3'!T307</f>
        <v>Juin</v>
      </c>
    </row>
    <row r="308" spans="1:37">
      <c r="A308" s="146">
        <v>301</v>
      </c>
      <c r="B308" s="113" t="s">
        <v>2739</v>
      </c>
      <c r="C308" s="113" t="s">
        <v>2740</v>
      </c>
      <c r="D308" s="163">
        <f>'REPRODUCTION 3'!G308</f>
        <v>21.75</v>
      </c>
      <c r="E308" s="163">
        <f>'RUMINANTS 3'!G308</f>
        <v>15</v>
      </c>
      <c r="F308" s="163">
        <f>'TOXICOLOGIE 2'!F308</f>
        <v>0</v>
      </c>
      <c r="G308" s="163">
        <f>'INFECTIEUX 3'!G308</f>
        <v>18</v>
      </c>
      <c r="H308" s="163">
        <f>'AVIARE 3'!G308</f>
        <v>21</v>
      </c>
      <c r="I308" s="163">
        <f>'EQUINE 3'!G308</f>
        <v>18</v>
      </c>
      <c r="J308" s="163">
        <f>'CHIRURGIE 3'!G308</f>
        <v>18</v>
      </c>
      <c r="K308" s="163">
        <f>'LEGISLATION 2'!F308</f>
        <v>28</v>
      </c>
      <c r="L308" s="163">
        <f>'HIDAOA 3'!G308</f>
        <v>29.625</v>
      </c>
      <c r="M308" s="163">
        <f>'CLINIQUE 3'!N308</f>
        <v>0</v>
      </c>
      <c r="N308" s="148">
        <f t="shared" si="61"/>
        <v>169.375</v>
      </c>
      <c r="O308" s="148">
        <f t="shared" si="62"/>
        <v>6.0491071428571432</v>
      </c>
      <c r="P308" s="146" t="str">
        <f t="shared" si="63"/>
        <v>ajournee</v>
      </c>
      <c r="Q308" s="146" t="str">
        <f t="shared" si="64"/>
        <v>juin</v>
      </c>
      <c r="R308" s="146">
        <f t="shared" si="65"/>
        <v>0</v>
      </c>
      <c r="S308" s="146">
        <f t="shared" si="66"/>
        <v>0</v>
      </c>
      <c r="T308" s="146">
        <f t="shared" si="67"/>
        <v>1</v>
      </c>
      <c r="U308" s="146">
        <f t="shared" si="68"/>
        <v>0</v>
      </c>
      <c r="V308" s="146">
        <f t="shared" si="69"/>
        <v>0</v>
      </c>
      <c r="W308" s="146">
        <f t="shared" si="70"/>
        <v>0</v>
      </c>
      <c r="X308" s="146">
        <f t="shared" si="71"/>
        <v>0</v>
      </c>
      <c r="Y308" s="146">
        <f t="shared" si="72"/>
        <v>0</v>
      </c>
      <c r="Z308" s="146">
        <f t="shared" si="73"/>
        <v>0</v>
      </c>
      <c r="AA308" s="17">
        <f t="shared" si="74"/>
        <v>1</v>
      </c>
      <c r="AB308" s="91" t="str">
        <f>'REPRODUCTION 3'!M308</f>
        <v>Juin</v>
      </c>
      <c r="AC308" s="91" t="str">
        <f>'RUMINANTS 3'!M308</f>
        <v>Juin</v>
      </c>
      <c r="AD308" s="91" t="str">
        <f>'TOXICOLOGIE 2'!L308</f>
        <v>Juin</v>
      </c>
      <c r="AE308" s="91" t="str">
        <f>'INFECTIEUX 3'!M308</f>
        <v>Juin</v>
      </c>
      <c r="AF308" s="91" t="str">
        <f>'AVIARE 3'!M308</f>
        <v>Juin</v>
      </c>
      <c r="AG308" s="91" t="str">
        <f>'EQUINE 3'!M308</f>
        <v>Juin</v>
      </c>
      <c r="AH308" s="91" t="str">
        <f>'CHIRURGIE 3'!M308</f>
        <v>Juin</v>
      </c>
      <c r="AI308" s="91" t="str">
        <f>'LEGISLATION 2'!L308</f>
        <v>Juin</v>
      </c>
      <c r="AJ308" s="91" t="str">
        <f>'HIDAOA 3'!M308</f>
        <v>Juin</v>
      </c>
      <c r="AK308" s="91" t="str">
        <f>'CLINIQUE 3'!T308</f>
        <v>Juin</v>
      </c>
    </row>
    <row r="309" spans="1:37" s="139" customFormat="1">
      <c r="A309" s="146">
        <v>302</v>
      </c>
      <c r="B309" s="113" t="s">
        <v>1790</v>
      </c>
      <c r="C309" s="113" t="s">
        <v>2741</v>
      </c>
      <c r="D309" s="163">
        <f>'REPRODUCTION 3'!G309</f>
        <v>15.75</v>
      </c>
      <c r="E309" s="163">
        <f>'RUMINANTS 3'!G309</f>
        <v>7.5</v>
      </c>
      <c r="F309" s="163">
        <f>'TOXICOLOGIE 2'!F309</f>
        <v>0</v>
      </c>
      <c r="G309" s="163">
        <f>'INFECTIEUX 3'!G309</f>
        <v>3</v>
      </c>
      <c r="H309" s="163">
        <f>'AVIARE 3'!G309</f>
        <v>18</v>
      </c>
      <c r="I309" s="163">
        <f>'EQUINE 3'!G309</f>
        <v>7.5</v>
      </c>
      <c r="J309" s="163">
        <f>'CHIRURGIE 3'!G309</f>
        <v>18</v>
      </c>
      <c r="K309" s="163">
        <f>'LEGISLATION 2'!F309</f>
        <v>28</v>
      </c>
      <c r="L309" s="163">
        <f>'HIDAOA 3'!G309</f>
        <v>17.25</v>
      </c>
      <c r="M309" s="163">
        <f>'CLINIQUE 3'!N309</f>
        <v>0</v>
      </c>
      <c r="N309" s="148">
        <f t="shared" si="61"/>
        <v>115</v>
      </c>
      <c r="O309" s="148">
        <f t="shared" si="62"/>
        <v>4.1071428571428568</v>
      </c>
      <c r="P309" s="146" t="str">
        <f t="shared" si="63"/>
        <v>ajournee</v>
      </c>
      <c r="Q309" s="146" t="str">
        <f t="shared" si="64"/>
        <v>juin</v>
      </c>
      <c r="R309" s="146">
        <f t="shared" si="65"/>
        <v>0</v>
      </c>
      <c r="S309" s="146">
        <f t="shared" si="66"/>
        <v>1</v>
      </c>
      <c r="T309" s="146">
        <f t="shared" si="67"/>
        <v>1</v>
      </c>
      <c r="U309" s="146">
        <f t="shared" si="68"/>
        <v>1</v>
      </c>
      <c r="V309" s="146">
        <f t="shared" si="69"/>
        <v>0</v>
      </c>
      <c r="W309" s="146">
        <f t="shared" si="70"/>
        <v>1</v>
      </c>
      <c r="X309" s="146">
        <f t="shared" si="71"/>
        <v>0</v>
      </c>
      <c r="Y309" s="146">
        <f t="shared" si="72"/>
        <v>0</v>
      </c>
      <c r="Z309" s="146">
        <f t="shared" si="73"/>
        <v>0</v>
      </c>
      <c r="AA309" s="17">
        <f t="shared" si="74"/>
        <v>1</v>
      </c>
      <c r="AB309" s="91" t="str">
        <f>'REPRODUCTION 3'!M309</f>
        <v>Juin</v>
      </c>
      <c r="AC309" s="91" t="str">
        <f>'RUMINANTS 3'!M309</f>
        <v>Juin</v>
      </c>
      <c r="AD309" s="91" t="str">
        <f>'TOXICOLOGIE 2'!L309</f>
        <v>Juin</v>
      </c>
      <c r="AE309" s="91" t="str">
        <f>'INFECTIEUX 3'!M309</f>
        <v>Juin</v>
      </c>
      <c r="AF309" s="91" t="str">
        <f>'AVIARE 3'!M309</f>
        <v>Juin</v>
      </c>
      <c r="AG309" s="91" t="str">
        <f>'EQUINE 3'!M309</f>
        <v>Juin</v>
      </c>
      <c r="AH309" s="91" t="str">
        <f>'CHIRURGIE 3'!M309</f>
        <v>Juin</v>
      </c>
      <c r="AI309" s="91" t="str">
        <f>'LEGISLATION 2'!L309</f>
        <v>Juin</v>
      </c>
      <c r="AJ309" s="91" t="str">
        <f>'HIDAOA 3'!M309</f>
        <v>Juin</v>
      </c>
      <c r="AK309" s="91" t="str">
        <f>'CLINIQUE 3'!T309</f>
        <v>Juin</v>
      </c>
    </row>
    <row r="310" spans="1:37">
      <c r="A310" s="146">
        <v>303</v>
      </c>
      <c r="B310" s="113" t="s">
        <v>1794</v>
      </c>
      <c r="C310" s="113" t="s">
        <v>2742</v>
      </c>
      <c r="D310" s="163">
        <f>'REPRODUCTION 3'!G310</f>
        <v>15.75</v>
      </c>
      <c r="E310" s="163">
        <f>'RUMINANTS 3'!G310</f>
        <v>6</v>
      </c>
      <c r="F310" s="163">
        <f>'TOXICOLOGIE 2'!F310</f>
        <v>0</v>
      </c>
      <c r="G310" s="163">
        <f>'INFECTIEUX 3'!G310</f>
        <v>5.25</v>
      </c>
      <c r="H310" s="163">
        <f>'AVIARE 3'!G310</f>
        <v>14.25</v>
      </c>
      <c r="I310" s="163">
        <f>'EQUINE 3'!G310</f>
        <v>6</v>
      </c>
      <c r="J310" s="163">
        <f>'CHIRURGIE 3'!G310</f>
        <v>15</v>
      </c>
      <c r="K310" s="163">
        <f>'LEGISLATION 2'!F310</f>
        <v>14</v>
      </c>
      <c r="L310" s="163">
        <f>'HIDAOA 3'!G310</f>
        <v>12.75</v>
      </c>
      <c r="M310" s="163">
        <f>'CLINIQUE 3'!N310</f>
        <v>0</v>
      </c>
      <c r="N310" s="148">
        <f t="shared" si="61"/>
        <v>89</v>
      </c>
      <c r="O310" s="148">
        <f t="shared" si="62"/>
        <v>3.1785714285714284</v>
      </c>
      <c r="P310" s="146" t="str">
        <f t="shared" si="63"/>
        <v>ajournee</v>
      </c>
      <c r="Q310" s="146" t="str">
        <f t="shared" si="64"/>
        <v>juin</v>
      </c>
      <c r="R310" s="146">
        <f t="shared" si="65"/>
        <v>0</v>
      </c>
      <c r="S310" s="146">
        <f t="shared" si="66"/>
        <v>1</v>
      </c>
      <c r="T310" s="146">
        <f t="shared" si="67"/>
        <v>1</v>
      </c>
      <c r="U310" s="146">
        <f t="shared" si="68"/>
        <v>1</v>
      </c>
      <c r="V310" s="146">
        <f t="shared" si="69"/>
        <v>1</v>
      </c>
      <c r="W310" s="146">
        <f t="shared" si="70"/>
        <v>1</v>
      </c>
      <c r="X310" s="146">
        <f t="shared" si="71"/>
        <v>0</v>
      </c>
      <c r="Y310" s="146">
        <f t="shared" si="72"/>
        <v>0</v>
      </c>
      <c r="Z310" s="146">
        <f t="shared" si="73"/>
        <v>1</v>
      </c>
      <c r="AA310" s="17">
        <f t="shared" si="74"/>
        <v>1</v>
      </c>
      <c r="AB310" s="91" t="str">
        <f>'REPRODUCTION 3'!M310</f>
        <v>Juin</v>
      </c>
      <c r="AC310" s="91" t="str">
        <f>'RUMINANTS 3'!M310</f>
        <v>Juin</v>
      </c>
      <c r="AD310" s="91" t="str">
        <f>'TOXICOLOGIE 2'!L310</f>
        <v>Juin</v>
      </c>
      <c r="AE310" s="91" t="str">
        <f>'INFECTIEUX 3'!M310</f>
        <v>Juin</v>
      </c>
      <c r="AF310" s="91" t="str">
        <f>'AVIARE 3'!M310</f>
        <v>Juin</v>
      </c>
      <c r="AG310" s="91" t="str">
        <f>'EQUINE 3'!M310</f>
        <v>Juin</v>
      </c>
      <c r="AH310" s="91" t="str">
        <f>'CHIRURGIE 3'!M310</f>
        <v>Juin</v>
      </c>
      <c r="AI310" s="91" t="str">
        <f>'LEGISLATION 2'!L310</f>
        <v>Juin</v>
      </c>
      <c r="AJ310" s="91" t="str">
        <f>'HIDAOA 3'!M310</f>
        <v>Juin</v>
      </c>
      <c r="AK310" s="91" t="str">
        <f>'CLINIQUE 3'!T310</f>
        <v>Juin</v>
      </c>
    </row>
    <row r="311" spans="1:37">
      <c r="A311" s="146">
        <v>304</v>
      </c>
      <c r="B311" s="113" t="s">
        <v>2743</v>
      </c>
      <c r="C311" s="113" t="s">
        <v>2744</v>
      </c>
      <c r="D311" s="163">
        <f>'REPRODUCTION 3'!G311</f>
        <v>18.75</v>
      </c>
      <c r="E311" s="163">
        <f>'RUMINANTS 3'!G311</f>
        <v>8.25</v>
      </c>
      <c r="F311" s="163">
        <f>'TOXICOLOGIE 2'!F311</f>
        <v>0</v>
      </c>
      <c r="G311" s="163">
        <f>'INFECTIEUX 3'!G311</f>
        <v>7.5</v>
      </c>
      <c r="H311" s="163">
        <f>'AVIARE 3'!G311</f>
        <v>18.75</v>
      </c>
      <c r="I311" s="163">
        <f>'EQUINE 3'!G311</f>
        <v>18.75</v>
      </c>
      <c r="J311" s="163">
        <f>'CHIRURGIE 3'!G311</f>
        <v>22.5</v>
      </c>
      <c r="K311" s="163">
        <f>'LEGISLATION 2'!F311</f>
        <v>22</v>
      </c>
      <c r="L311" s="163">
        <f>'HIDAOA 3'!G311</f>
        <v>28.125</v>
      </c>
      <c r="M311" s="163">
        <f>'CLINIQUE 3'!N311</f>
        <v>0</v>
      </c>
      <c r="N311" s="148">
        <f t="shared" si="61"/>
        <v>144.625</v>
      </c>
      <c r="O311" s="148">
        <f t="shared" si="62"/>
        <v>5.1651785714285712</v>
      </c>
      <c r="P311" s="146" t="str">
        <f t="shared" si="63"/>
        <v>ajournee</v>
      </c>
      <c r="Q311" s="146" t="str">
        <f t="shared" si="64"/>
        <v>juin</v>
      </c>
      <c r="R311" s="146">
        <f t="shared" si="65"/>
        <v>0</v>
      </c>
      <c r="S311" s="146">
        <f t="shared" si="66"/>
        <v>1</v>
      </c>
      <c r="T311" s="146">
        <f t="shared" si="67"/>
        <v>1</v>
      </c>
      <c r="U311" s="146">
        <f t="shared" si="68"/>
        <v>1</v>
      </c>
      <c r="V311" s="146">
        <f t="shared" si="69"/>
        <v>0</v>
      </c>
      <c r="W311" s="146">
        <f t="shared" si="70"/>
        <v>0</v>
      </c>
      <c r="X311" s="146">
        <f t="shared" si="71"/>
        <v>0</v>
      </c>
      <c r="Y311" s="146">
        <f t="shared" si="72"/>
        <v>0</v>
      </c>
      <c r="Z311" s="146">
        <f t="shared" si="73"/>
        <v>0</v>
      </c>
      <c r="AA311" s="17">
        <f t="shared" si="74"/>
        <v>1</v>
      </c>
      <c r="AB311" s="91" t="str">
        <f>'REPRODUCTION 3'!M311</f>
        <v>Juin</v>
      </c>
      <c r="AC311" s="91" t="str">
        <f>'RUMINANTS 3'!M311</f>
        <v>Juin</v>
      </c>
      <c r="AD311" s="91" t="str">
        <f>'TOXICOLOGIE 2'!L311</f>
        <v>Juin</v>
      </c>
      <c r="AE311" s="91" t="str">
        <f>'INFECTIEUX 3'!M311</f>
        <v>Juin</v>
      </c>
      <c r="AF311" s="91" t="str">
        <f>'AVIARE 3'!M311</f>
        <v>Juin</v>
      </c>
      <c r="AG311" s="91" t="str">
        <f>'EQUINE 3'!M311</f>
        <v>Juin</v>
      </c>
      <c r="AH311" s="91" t="str">
        <f>'CHIRURGIE 3'!M311</f>
        <v>Juin</v>
      </c>
      <c r="AI311" s="91" t="str">
        <f>'LEGISLATION 2'!L311</f>
        <v>Juin</v>
      </c>
      <c r="AJ311" s="91" t="str">
        <f>'HIDAOA 3'!M311</f>
        <v>Juin</v>
      </c>
      <c r="AK311" s="91" t="str">
        <f>'CLINIQUE 3'!T311</f>
        <v>Juin</v>
      </c>
    </row>
    <row r="312" spans="1:37">
      <c r="A312" s="146">
        <v>305</v>
      </c>
      <c r="B312" s="113" t="s">
        <v>290</v>
      </c>
      <c r="C312" s="113" t="s">
        <v>2745</v>
      </c>
      <c r="D312" s="163">
        <f>'REPRODUCTION 3'!G312</f>
        <v>24</v>
      </c>
      <c r="E312" s="163">
        <f>'RUMINANTS 3'!G312</f>
        <v>6</v>
      </c>
      <c r="F312" s="163">
        <f>'TOXICOLOGIE 2'!F312</f>
        <v>0</v>
      </c>
      <c r="G312" s="163">
        <f>'INFECTIEUX 3'!G312</f>
        <v>5.25</v>
      </c>
      <c r="H312" s="163">
        <f>'AVIARE 3'!G312</f>
        <v>16.5</v>
      </c>
      <c r="I312" s="163">
        <f>'EQUINE 3'!G312</f>
        <v>15.375</v>
      </c>
      <c r="J312" s="163">
        <f>'CHIRURGIE 3'!G312</f>
        <v>25.5</v>
      </c>
      <c r="K312" s="163">
        <f>'LEGISLATION 2'!F312</f>
        <v>28</v>
      </c>
      <c r="L312" s="163">
        <f>'HIDAOA 3'!G312</f>
        <v>23.25</v>
      </c>
      <c r="M312" s="163">
        <f>'CLINIQUE 3'!N312</f>
        <v>0</v>
      </c>
      <c r="N312" s="148">
        <f t="shared" si="61"/>
        <v>143.875</v>
      </c>
      <c r="O312" s="148">
        <f t="shared" si="62"/>
        <v>5.1383928571428568</v>
      </c>
      <c r="P312" s="146" t="str">
        <f t="shared" si="63"/>
        <v>ajournee</v>
      </c>
      <c r="Q312" s="146" t="str">
        <f t="shared" si="64"/>
        <v>juin</v>
      </c>
      <c r="R312" s="146">
        <f t="shared" si="65"/>
        <v>0</v>
      </c>
      <c r="S312" s="146">
        <f t="shared" si="66"/>
        <v>1</v>
      </c>
      <c r="T312" s="146">
        <f t="shared" si="67"/>
        <v>1</v>
      </c>
      <c r="U312" s="146">
        <f t="shared" si="68"/>
        <v>1</v>
      </c>
      <c r="V312" s="146">
        <f t="shared" si="69"/>
        <v>0</v>
      </c>
      <c r="W312" s="146">
        <f t="shared" si="70"/>
        <v>0</v>
      </c>
      <c r="X312" s="146">
        <f t="shared" si="71"/>
        <v>0</v>
      </c>
      <c r="Y312" s="146">
        <f t="shared" si="72"/>
        <v>0</v>
      </c>
      <c r="Z312" s="146">
        <f t="shared" si="73"/>
        <v>0</v>
      </c>
      <c r="AA312" s="17">
        <f t="shared" si="74"/>
        <v>1</v>
      </c>
      <c r="AB312" s="91" t="str">
        <f>'REPRODUCTION 3'!M312</f>
        <v>Juin</v>
      </c>
      <c r="AC312" s="91" t="str">
        <f>'RUMINANTS 3'!M312</f>
        <v>Juin</v>
      </c>
      <c r="AD312" s="91" t="str">
        <f>'TOXICOLOGIE 2'!L312</f>
        <v>Juin</v>
      </c>
      <c r="AE312" s="91" t="str">
        <f>'INFECTIEUX 3'!M312</f>
        <v>Juin</v>
      </c>
      <c r="AF312" s="91" t="str">
        <f>'AVIARE 3'!M312</f>
        <v>Juin</v>
      </c>
      <c r="AG312" s="91" t="str">
        <f>'EQUINE 3'!M312</f>
        <v>Juin</v>
      </c>
      <c r="AH312" s="91" t="str">
        <f>'CHIRURGIE 3'!M312</f>
        <v>Juin</v>
      </c>
      <c r="AI312" s="91" t="str">
        <f>'LEGISLATION 2'!L312</f>
        <v>Juin</v>
      </c>
      <c r="AJ312" s="91" t="str">
        <f>'HIDAOA 3'!M312</f>
        <v>Juin</v>
      </c>
      <c r="AK312" s="91" t="str">
        <f>'CLINIQUE 3'!T312</f>
        <v>Juin</v>
      </c>
    </row>
    <row r="313" spans="1:37">
      <c r="A313" s="146">
        <v>306</v>
      </c>
      <c r="B313" s="113" t="s">
        <v>2746</v>
      </c>
      <c r="C313" s="113" t="s">
        <v>2747</v>
      </c>
      <c r="D313" s="163">
        <f>'REPRODUCTION 3'!G313</f>
        <v>14.25</v>
      </c>
      <c r="E313" s="163">
        <f>'RUMINANTS 3'!G313</f>
        <v>6</v>
      </c>
      <c r="F313" s="163">
        <f>'TOXICOLOGIE 2'!F313</f>
        <v>0</v>
      </c>
      <c r="G313" s="163">
        <f>'INFECTIEUX 3'!G313</f>
        <v>1.125</v>
      </c>
      <c r="H313" s="163">
        <f>'AVIARE 3'!G313</f>
        <v>16.5</v>
      </c>
      <c r="I313" s="163">
        <f>'EQUINE 3'!G313</f>
        <v>14.25</v>
      </c>
      <c r="J313" s="163">
        <f>'CHIRURGIE 3'!G313</f>
        <v>15</v>
      </c>
      <c r="K313" s="163">
        <f>'LEGISLATION 2'!F313</f>
        <v>28</v>
      </c>
      <c r="L313" s="163">
        <f>'HIDAOA 3'!G313</f>
        <v>20.25</v>
      </c>
      <c r="M313" s="163">
        <f>'CLINIQUE 3'!N313</f>
        <v>0</v>
      </c>
      <c r="N313" s="148">
        <f t="shared" si="61"/>
        <v>115.375</v>
      </c>
      <c r="O313" s="148">
        <f t="shared" si="62"/>
        <v>4.1205357142857144</v>
      </c>
      <c r="P313" s="146" t="str">
        <f t="shared" si="63"/>
        <v>ajournee</v>
      </c>
      <c r="Q313" s="146" t="str">
        <f t="shared" si="64"/>
        <v>juin</v>
      </c>
      <c r="R313" s="146">
        <f t="shared" si="65"/>
        <v>1</v>
      </c>
      <c r="S313" s="146">
        <f t="shared" si="66"/>
        <v>1</v>
      </c>
      <c r="T313" s="146">
        <f t="shared" si="67"/>
        <v>1</v>
      </c>
      <c r="U313" s="146">
        <f t="shared" si="68"/>
        <v>1</v>
      </c>
      <c r="V313" s="146">
        <f t="shared" si="69"/>
        <v>0</v>
      </c>
      <c r="W313" s="146">
        <f t="shared" si="70"/>
        <v>1</v>
      </c>
      <c r="X313" s="146">
        <f t="shared" si="71"/>
        <v>0</v>
      </c>
      <c r="Y313" s="146">
        <f t="shared" si="72"/>
        <v>0</v>
      </c>
      <c r="Z313" s="146">
        <f t="shared" si="73"/>
        <v>0</v>
      </c>
      <c r="AA313" s="17">
        <f t="shared" si="74"/>
        <v>1</v>
      </c>
      <c r="AB313" s="91" t="str">
        <f>'REPRODUCTION 3'!M313</f>
        <v>Juin</v>
      </c>
      <c r="AC313" s="91" t="str">
        <f>'RUMINANTS 3'!M313</f>
        <v>Juin</v>
      </c>
      <c r="AD313" s="91" t="str">
        <f>'TOXICOLOGIE 2'!L313</f>
        <v>Juin</v>
      </c>
      <c r="AE313" s="91" t="str">
        <f>'INFECTIEUX 3'!M313</f>
        <v>Juin</v>
      </c>
      <c r="AF313" s="91" t="str">
        <f>'AVIARE 3'!M313</f>
        <v>Juin</v>
      </c>
      <c r="AG313" s="91" t="str">
        <f>'EQUINE 3'!M313</f>
        <v>Juin</v>
      </c>
      <c r="AH313" s="91" t="str">
        <f>'CHIRURGIE 3'!M313</f>
        <v>Juin</v>
      </c>
      <c r="AI313" s="91" t="str">
        <f>'LEGISLATION 2'!L313</f>
        <v>Juin</v>
      </c>
      <c r="AJ313" s="91" t="str">
        <f>'HIDAOA 3'!M313</f>
        <v>Juin</v>
      </c>
      <c r="AK313" s="91" t="str">
        <f>'CLINIQUE 3'!T313</f>
        <v>Juin</v>
      </c>
    </row>
    <row r="314" spans="1:37">
      <c r="A314" s="146">
        <v>307</v>
      </c>
      <c r="B314" s="113" t="s">
        <v>2748</v>
      </c>
      <c r="C314" s="113" t="s">
        <v>2749</v>
      </c>
      <c r="D314" s="163">
        <f>'REPRODUCTION 3'!G314</f>
        <v>14.25</v>
      </c>
      <c r="E314" s="163">
        <f>'RUMINANTS 3'!G314</f>
        <v>3</v>
      </c>
      <c r="F314" s="163">
        <f>'TOXICOLOGIE 2'!F314</f>
        <v>0</v>
      </c>
      <c r="G314" s="163">
        <f>'INFECTIEUX 3'!G314</f>
        <v>5.25</v>
      </c>
      <c r="H314" s="163">
        <f>'AVIARE 3'!G314</f>
        <v>18.75</v>
      </c>
      <c r="I314" s="163">
        <f>'EQUINE 3'!G314</f>
        <v>8.25</v>
      </c>
      <c r="J314" s="163">
        <f>'CHIRURGIE 3'!G314</f>
        <v>21</v>
      </c>
      <c r="K314" s="163">
        <f>'LEGISLATION 2'!F314</f>
        <v>20</v>
      </c>
      <c r="L314" s="163">
        <f>'HIDAOA 3'!G314</f>
        <v>21</v>
      </c>
      <c r="M314" s="163">
        <f>'CLINIQUE 3'!N314</f>
        <v>0</v>
      </c>
      <c r="N314" s="148">
        <f t="shared" si="61"/>
        <v>111.5</v>
      </c>
      <c r="O314" s="148">
        <f t="shared" si="62"/>
        <v>3.9821428571428572</v>
      </c>
      <c r="P314" s="146" t="str">
        <f t="shared" si="63"/>
        <v>ajournee</v>
      </c>
      <c r="Q314" s="146" t="str">
        <f t="shared" si="64"/>
        <v>juin</v>
      </c>
      <c r="R314" s="146">
        <f t="shared" si="65"/>
        <v>1</v>
      </c>
      <c r="S314" s="146">
        <f t="shared" si="66"/>
        <v>1</v>
      </c>
      <c r="T314" s="146">
        <f t="shared" si="67"/>
        <v>1</v>
      </c>
      <c r="U314" s="146">
        <f t="shared" si="68"/>
        <v>1</v>
      </c>
      <c r="V314" s="146">
        <f t="shared" si="69"/>
        <v>0</v>
      </c>
      <c r="W314" s="146">
        <f t="shared" si="70"/>
        <v>1</v>
      </c>
      <c r="X314" s="146">
        <f t="shared" si="71"/>
        <v>0</v>
      </c>
      <c r="Y314" s="146">
        <f t="shared" si="72"/>
        <v>0</v>
      </c>
      <c r="Z314" s="146">
        <f t="shared" si="73"/>
        <v>0</v>
      </c>
      <c r="AA314" s="17">
        <f t="shared" si="74"/>
        <v>1</v>
      </c>
      <c r="AB314" s="91" t="str">
        <f>'REPRODUCTION 3'!M314</f>
        <v>Juin</v>
      </c>
      <c r="AC314" s="91" t="str">
        <f>'RUMINANTS 3'!M314</f>
        <v>Juin</v>
      </c>
      <c r="AD314" s="91" t="str">
        <f>'TOXICOLOGIE 2'!L314</f>
        <v>Juin</v>
      </c>
      <c r="AE314" s="91" t="str">
        <f>'INFECTIEUX 3'!M314</f>
        <v>Juin</v>
      </c>
      <c r="AF314" s="91" t="str">
        <f>'AVIARE 3'!M314</f>
        <v>Juin</v>
      </c>
      <c r="AG314" s="91" t="str">
        <f>'EQUINE 3'!M314</f>
        <v>Juin</v>
      </c>
      <c r="AH314" s="91" t="str">
        <f>'CHIRURGIE 3'!M314</f>
        <v>Juin</v>
      </c>
      <c r="AI314" s="91" t="str">
        <f>'LEGISLATION 2'!L314</f>
        <v>Juin</v>
      </c>
      <c r="AJ314" s="91" t="str">
        <f>'HIDAOA 3'!M314</f>
        <v>Juin</v>
      </c>
      <c r="AK314" s="91" t="str">
        <f>'CLINIQUE 3'!T314</f>
        <v>Juin</v>
      </c>
    </row>
    <row r="315" spans="1:37">
      <c r="A315" s="146">
        <v>308</v>
      </c>
      <c r="B315" s="113" t="s">
        <v>292</v>
      </c>
      <c r="C315" s="113" t="s">
        <v>2431</v>
      </c>
      <c r="D315" s="163">
        <f>'REPRODUCTION 3'!G315</f>
        <v>14.25</v>
      </c>
      <c r="E315" s="163">
        <f>'RUMINANTS 3'!G315</f>
        <v>11.25</v>
      </c>
      <c r="F315" s="163">
        <f>'TOXICOLOGIE 2'!F315</f>
        <v>0</v>
      </c>
      <c r="G315" s="163">
        <f>'INFECTIEUX 3'!G315</f>
        <v>3.75</v>
      </c>
      <c r="H315" s="163">
        <f>'AVIARE 3'!G315</f>
        <v>15</v>
      </c>
      <c r="I315" s="163">
        <f>'EQUINE 3'!G315</f>
        <v>10.5</v>
      </c>
      <c r="J315" s="163">
        <f>'CHIRURGIE 3'!G315</f>
        <v>18</v>
      </c>
      <c r="K315" s="163">
        <f>'LEGISLATION 2'!F315</f>
        <v>24</v>
      </c>
      <c r="L315" s="163">
        <f>'HIDAOA 3'!G315</f>
        <v>16.5</v>
      </c>
      <c r="M315" s="163">
        <f>'CLINIQUE 3'!N315</f>
        <v>0</v>
      </c>
      <c r="N315" s="148">
        <f t="shared" si="61"/>
        <v>113.25</v>
      </c>
      <c r="O315" s="148">
        <f t="shared" si="62"/>
        <v>4.0446428571428568</v>
      </c>
      <c r="P315" s="146" t="str">
        <f t="shared" si="63"/>
        <v>ajournee</v>
      </c>
      <c r="Q315" s="146" t="str">
        <f t="shared" si="64"/>
        <v>juin</v>
      </c>
      <c r="R315" s="146">
        <f t="shared" si="65"/>
        <v>1</v>
      </c>
      <c r="S315" s="146">
        <f t="shared" si="66"/>
        <v>1</v>
      </c>
      <c r="T315" s="146">
        <f t="shared" si="67"/>
        <v>1</v>
      </c>
      <c r="U315" s="146">
        <f t="shared" si="68"/>
        <v>1</v>
      </c>
      <c r="V315" s="146">
        <f t="shared" si="69"/>
        <v>0</v>
      </c>
      <c r="W315" s="146">
        <f t="shared" si="70"/>
        <v>1</v>
      </c>
      <c r="X315" s="146">
        <f t="shared" si="71"/>
        <v>0</v>
      </c>
      <c r="Y315" s="146">
        <f t="shared" si="72"/>
        <v>0</v>
      </c>
      <c r="Z315" s="146">
        <f t="shared" si="73"/>
        <v>0</v>
      </c>
      <c r="AA315" s="17">
        <f t="shared" si="74"/>
        <v>1</v>
      </c>
      <c r="AB315" s="91" t="str">
        <f>'REPRODUCTION 3'!M315</f>
        <v>Juin</v>
      </c>
      <c r="AC315" s="91" t="str">
        <f>'RUMINANTS 3'!M315</f>
        <v>Juin</v>
      </c>
      <c r="AD315" s="91" t="str">
        <f>'TOXICOLOGIE 2'!L315</f>
        <v>Juin</v>
      </c>
      <c r="AE315" s="91" t="str">
        <f>'INFECTIEUX 3'!M315</f>
        <v>Juin</v>
      </c>
      <c r="AF315" s="91" t="str">
        <f>'AVIARE 3'!M315</f>
        <v>Juin</v>
      </c>
      <c r="AG315" s="91" t="str">
        <f>'EQUINE 3'!M315</f>
        <v>Juin</v>
      </c>
      <c r="AH315" s="91" t="str">
        <f>'CHIRURGIE 3'!M315</f>
        <v>Juin</v>
      </c>
      <c r="AI315" s="91" t="str">
        <f>'LEGISLATION 2'!L315</f>
        <v>Juin</v>
      </c>
      <c r="AJ315" s="91" t="str">
        <f>'HIDAOA 3'!M315</f>
        <v>Juin</v>
      </c>
      <c r="AK315" s="91" t="str">
        <f>'CLINIQUE 3'!T315</f>
        <v>Juin</v>
      </c>
    </row>
    <row r="316" spans="1:37">
      <c r="A316" s="146">
        <v>309</v>
      </c>
      <c r="B316" s="113" t="s">
        <v>2750</v>
      </c>
      <c r="C316" s="113" t="s">
        <v>2751</v>
      </c>
      <c r="D316" s="163">
        <f>'REPRODUCTION 3'!G316</f>
        <v>6</v>
      </c>
      <c r="E316" s="163">
        <f>'RUMINANTS 3'!G316</f>
        <v>12</v>
      </c>
      <c r="F316" s="163">
        <f>'TOXICOLOGIE 2'!F316</f>
        <v>0</v>
      </c>
      <c r="G316" s="163">
        <f>'INFECTIEUX 3'!G316</f>
        <v>2.625</v>
      </c>
      <c r="H316" s="163">
        <f>'AVIARE 3'!G316</f>
        <v>18.75</v>
      </c>
      <c r="I316" s="163">
        <f>'EQUINE 3'!G316</f>
        <v>16.5</v>
      </c>
      <c r="J316" s="163">
        <f>'CHIRURGIE 3'!G316</f>
        <v>18</v>
      </c>
      <c r="K316" s="163">
        <f>'LEGISLATION 2'!F316</f>
        <v>28</v>
      </c>
      <c r="L316" s="163">
        <f>'HIDAOA 3'!G316</f>
        <v>9.75</v>
      </c>
      <c r="M316" s="163">
        <f>'CLINIQUE 3'!N316</f>
        <v>0</v>
      </c>
      <c r="N316" s="148">
        <f t="shared" si="61"/>
        <v>111.625</v>
      </c>
      <c r="O316" s="148">
        <f t="shared" si="62"/>
        <v>3.9866071428571428</v>
      </c>
      <c r="P316" s="146" t="str">
        <f t="shared" si="63"/>
        <v>ajournee</v>
      </c>
      <c r="Q316" s="146" t="str">
        <f t="shared" si="64"/>
        <v>juin</v>
      </c>
      <c r="R316" s="146">
        <f t="shared" si="65"/>
        <v>1</v>
      </c>
      <c r="S316" s="146">
        <f t="shared" si="66"/>
        <v>1</v>
      </c>
      <c r="T316" s="146">
        <f t="shared" si="67"/>
        <v>1</v>
      </c>
      <c r="U316" s="146">
        <f t="shared" si="68"/>
        <v>1</v>
      </c>
      <c r="V316" s="146">
        <f t="shared" si="69"/>
        <v>0</v>
      </c>
      <c r="W316" s="146">
        <f t="shared" si="70"/>
        <v>0</v>
      </c>
      <c r="X316" s="146">
        <f t="shared" si="71"/>
        <v>0</v>
      </c>
      <c r="Y316" s="146">
        <f t="shared" si="72"/>
        <v>0</v>
      </c>
      <c r="Z316" s="146">
        <f t="shared" si="73"/>
        <v>1</v>
      </c>
      <c r="AA316" s="17">
        <f t="shared" si="74"/>
        <v>1</v>
      </c>
      <c r="AB316" s="91" t="str">
        <f>'REPRODUCTION 3'!M316</f>
        <v>Juin</v>
      </c>
      <c r="AC316" s="91" t="str">
        <f>'RUMINANTS 3'!M316</f>
        <v>Juin</v>
      </c>
      <c r="AD316" s="91" t="str">
        <f>'TOXICOLOGIE 2'!L316</f>
        <v>Juin</v>
      </c>
      <c r="AE316" s="91" t="str">
        <f>'INFECTIEUX 3'!M316</f>
        <v>Juin</v>
      </c>
      <c r="AF316" s="91" t="str">
        <f>'AVIARE 3'!M316</f>
        <v>Juin</v>
      </c>
      <c r="AG316" s="91" t="str">
        <f>'EQUINE 3'!M316</f>
        <v>Juin</v>
      </c>
      <c r="AH316" s="91" t="str">
        <f>'CHIRURGIE 3'!M316</f>
        <v>Juin</v>
      </c>
      <c r="AI316" s="91" t="str">
        <f>'LEGISLATION 2'!L316</f>
        <v>Juin</v>
      </c>
      <c r="AJ316" s="91" t="str">
        <f>'HIDAOA 3'!M316</f>
        <v>Juin</v>
      </c>
      <c r="AK316" s="91" t="str">
        <f>'CLINIQUE 3'!T316</f>
        <v>Juin</v>
      </c>
    </row>
    <row r="317" spans="1:37">
      <c r="A317" s="146">
        <v>310</v>
      </c>
      <c r="B317" s="113" t="s">
        <v>1826</v>
      </c>
      <c r="C317" s="113" t="s">
        <v>2598</v>
      </c>
      <c r="D317" s="163">
        <f>'REPRODUCTION 3'!G317</f>
        <v>15</v>
      </c>
      <c r="E317" s="163">
        <f>'RUMINANTS 3'!G317</f>
        <v>6.75</v>
      </c>
      <c r="F317" s="163">
        <f>'TOXICOLOGIE 2'!F317</f>
        <v>0</v>
      </c>
      <c r="G317" s="163">
        <f>'INFECTIEUX 3'!G317</f>
        <v>4.875</v>
      </c>
      <c r="H317" s="163">
        <f>'AVIARE 3'!G317</f>
        <v>21</v>
      </c>
      <c r="I317" s="163">
        <f>'EQUINE 3'!G317</f>
        <v>15.75</v>
      </c>
      <c r="J317" s="163">
        <f>'CHIRURGIE 3'!G317</f>
        <v>19.5</v>
      </c>
      <c r="K317" s="163">
        <f>'LEGISLATION 2'!F317</f>
        <v>26</v>
      </c>
      <c r="L317" s="163">
        <f>'HIDAOA 3'!G317</f>
        <v>21.75</v>
      </c>
      <c r="M317" s="163">
        <f>'CLINIQUE 3'!N317</f>
        <v>0</v>
      </c>
      <c r="N317" s="148">
        <f t="shared" si="61"/>
        <v>130.625</v>
      </c>
      <c r="O317" s="148">
        <f t="shared" si="62"/>
        <v>4.6651785714285712</v>
      </c>
      <c r="P317" s="146" t="str">
        <f t="shared" si="63"/>
        <v>ajournee</v>
      </c>
      <c r="Q317" s="146" t="str">
        <f t="shared" si="64"/>
        <v>juin</v>
      </c>
      <c r="R317" s="146">
        <f t="shared" si="65"/>
        <v>0</v>
      </c>
      <c r="S317" s="146">
        <f t="shared" si="66"/>
        <v>1</v>
      </c>
      <c r="T317" s="146">
        <f t="shared" si="67"/>
        <v>1</v>
      </c>
      <c r="U317" s="146">
        <f t="shared" si="68"/>
        <v>1</v>
      </c>
      <c r="V317" s="146">
        <f t="shared" si="69"/>
        <v>0</v>
      </c>
      <c r="W317" s="146">
        <f t="shared" si="70"/>
        <v>0</v>
      </c>
      <c r="X317" s="146">
        <f t="shared" si="71"/>
        <v>0</v>
      </c>
      <c r="Y317" s="146">
        <f t="shared" si="72"/>
        <v>0</v>
      </c>
      <c r="Z317" s="146">
        <f t="shared" si="73"/>
        <v>0</v>
      </c>
      <c r="AA317" s="17">
        <f t="shared" si="74"/>
        <v>1</v>
      </c>
      <c r="AB317" s="141" t="str">
        <f>'REPRODUCTION 3'!M317</f>
        <v>Juin</v>
      </c>
      <c r="AC317" s="141" t="str">
        <f>'RUMINANTS 3'!M317</f>
        <v>Juin</v>
      </c>
      <c r="AD317" s="141" t="str">
        <f>'TOXICOLOGIE 2'!L317</f>
        <v>Juin</v>
      </c>
      <c r="AE317" s="141" t="str">
        <f>'INFECTIEUX 3'!M317</f>
        <v>Juin</v>
      </c>
      <c r="AF317" s="141" t="str">
        <f>'AVIARE 3'!M317</f>
        <v>Juin</v>
      </c>
      <c r="AG317" s="141" t="str">
        <f>'EQUINE 3'!M317</f>
        <v>Juin</v>
      </c>
      <c r="AH317" s="91" t="str">
        <f>'CHIRURGIE 3'!M317</f>
        <v>Juin</v>
      </c>
      <c r="AI317" s="141" t="str">
        <f>'LEGISLATION 2'!L317</f>
        <v>Juin</v>
      </c>
      <c r="AJ317" s="141" t="str">
        <f>'HIDAOA 3'!M317</f>
        <v>Juin</v>
      </c>
      <c r="AK317" s="141" t="str">
        <f>'CLINIQUE 3'!T317</f>
        <v>Juin</v>
      </c>
    </row>
    <row r="318" spans="1:37">
      <c r="A318" s="146">
        <v>311</v>
      </c>
      <c r="B318" s="113" t="s">
        <v>2752</v>
      </c>
      <c r="C318" s="113" t="s">
        <v>2753</v>
      </c>
      <c r="D318" s="163">
        <f>'REPRODUCTION 3'!G318</f>
        <v>21</v>
      </c>
      <c r="E318" s="163">
        <f>'RUMINANTS 3'!G318</f>
        <v>12</v>
      </c>
      <c r="F318" s="163">
        <f>'TOXICOLOGIE 2'!F318</f>
        <v>0</v>
      </c>
      <c r="G318" s="163">
        <f>'INFECTIEUX 3'!G318</f>
        <v>18</v>
      </c>
      <c r="H318" s="163">
        <f>'AVIARE 3'!G318</f>
        <v>19.5</v>
      </c>
      <c r="I318" s="163">
        <f>'EQUINE 3'!G318</f>
        <v>16.875</v>
      </c>
      <c r="J318" s="163">
        <f>'CHIRURGIE 3'!G318</f>
        <v>18</v>
      </c>
      <c r="K318" s="163">
        <f>'LEGISLATION 2'!F318</f>
        <v>32</v>
      </c>
      <c r="L318" s="163">
        <f>'HIDAOA 3'!G318</f>
        <v>27</v>
      </c>
      <c r="M318" s="163">
        <f>'CLINIQUE 3'!N318</f>
        <v>0</v>
      </c>
      <c r="N318" s="148">
        <f t="shared" si="61"/>
        <v>164.375</v>
      </c>
      <c r="O318" s="148">
        <f t="shared" si="62"/>
        <v>5.8705357142857144</v>
      </c>
      <c r="P318" s="146" t="str">
        <f t="shared" si="63"/>
        <v>ajournee</v>
      </c>
      <c r="Q318" s="146" t="str">
        <f t="shared" si="64"/>
        <v>juin</v>
      </c>
      <c r="R318" s="146">
        <f t="shared" si="65"/>
        <v>0</v>
      </c>
      <c r="S318" s="146">
        <f t="shared" si="66"/>
        <v>1</v>
      </c>
      <c r="T318" s="146">
        <f t="shared" si="67"/>
        <v>1</v>
      </c>
      <c r="U318" s="146">
        <f t="shared" si="68"/>
        <v>0</v>
      </c>
      <c r="V318" s="146">
        <f t="shared" si="69"/>
        <v>0</v>
      </c>
      <c r="W318" s="146">
        <f t="shared" si="70"/>
        <v>0</v>
      </c>
      <c r="X318" s="146">
        <f t="shared" si="71"/>
        <v>0</v>
      </c>
      <c r="Y318" s="146">
        <f t="shared" si="72"/>
        <v>0</v>
      </c>
      <c r="Z318" s="146">
        <f t="shared" si="73"/>
        <v>0</v>
      </c>
      <c r="AA318" s="17">
        <f t="shared" si="74"/>
        <v>1</v>
      </c>
      <c r="AB318" s="91" t="str">
        <f>'REPRODUCTION 3'!M318</f>
        <v>Juin</v>
      </c>
      <c r="AC318" s="91" t="str">
        <f>'RUMINANTS 3'!M318</f>
        <v>Juin</v>
      </c>
      <c r="AD318" s="91" t="str">
        <f>'TOXICOLOGIE 2'!L318</f>
        <v>Juin</v>
      </c>
      <c r="AE318" s="91" t="str">
        <f>'INFECTIEUX 3'!M318</f>
        <v>Juin</v>
      </c>
      <c r="AF318" s="91" t="str">
        <f>'AVIARE 3'!M318</f>
        <v>Juin</v>
      </c>
      <c r="AG318" s="91" t="str">
        <f>'EQUINE 3'!M318</f>
        <v>Juin</v>
      </c>
      <c r="AH318" s="91" t="str">
        <f>'CHIRURGIE 3'!M318</f>
        <v>Juin</v>
      </c>
      <c r="AI318" s="91" t="str">
        <f>'LEGISLATION 2'!L318</f>
        <v>Juin</v>
      </c>
      <c r="AJ318" s="91" t="str">
        <f>'HIDAOA 3'!M318</f>
        <v>Juin</v>
      </c>
      <c r="AK318" s="91" t="str">
        <f>'CLINIQUE 3'!T318</f>
        <v>Juin</v>
      </c>
    </row>
    <row r="319" spans="1:37">
      <c r="A319" s="146">
        <v>312</v>
      </c>
      <c r="B319" s="113" t="s">
        <v>1835</v>
      </c>
      <c r="C319" s="113" t="s">
        <v>2754</v>
      </c>
      <c r="D319" s="163">
        <f>'REPRODUCTION 3'!G319</f>
        <v>7.5</v>
      </c>
      <c r="E319" s="163">
        <f>'RUMINANTS 3'!G319</f>
        <v>13.5</v>
      </c>
      <c r="F319" s="163">
        <f>'TOXICOLOGIE 2'!F319</f>
        <v>0</v>
      </c>
      <c r="G319" s="163">
        <f>'INFECTIEUX 3'!G319</f>
        <v>1.875</v>
      </c>
      <c r="H319" s="163">
        <f>'AVIARE 3'!G319</f>
        <v>15</v>
      </c>
      <c r="I319" s="163">
        <f>'EQUINE 3'!G319</f>
        <v>6.75</v>
      </c>
      <c r="J319" s="163">
        <f>'CHIRURGIE 3'!G319</f>
        <v>9</v>
      </c>
      <c r="K319" s="163">
        <f>'LEGISLATION 2'!F319</f>
        <v>2</v>
      </c>
      <c r="L319" s="163">
        <f>'HIDAOA 3'!G319</f>
        <v>6</v>
      </c>
      <c r="M319" s="163">
        <f>'CLINIQUE 3'!N319</f>
        <v>0</v>
      </c>
      <c r="N319" s="148">
        <f t="shared" si="61"/>
        <v>61.625</v>
      </c>
      <c r="O319" s="148">
        <f t="shared" si="62"/>
        <v>2.2008928571428572</v>
      </c>
      <c r="P319" s="146" t="str">
        <f t="shared" si="63"/>
        <v>ajournee</v>
      </c>
      <c r="Q319" s="146" t="str">
        <f t="shared" si="64"/>
        <v>juin</v>
      </c>
      <c r="R319" s="146">
        <f t="shared" si="65"/>
        <v>1</v>
      </c>
      <c r="S319" s="146">
        <f t="shared" si="66"/>
        <v>1</v>
      </c>
      <c r="T319" s="146">
        <f t="shared" si="67"/>
        <v>1</v>
      </c>
      <c r="U319" s="146">
        <f t="shared" si="68"/>
        <v>1</v>
      </c>
      <c r="V319" s="146">
        <f t="shared" si="69"/>
        <v>0</v>
      </c>
      <c r="W319" s="146">
        <f t="shared" si="70"/>
        <v>1</v>
      </c>
      <c r="X319" s="146">
        <f t="shared" si="71"/>
        <v>1</v>
      </c>
      <c r="Y319" s="146">
        <f t="shared" si="72"/>
        <v>1</v>
      </c>
      <c r="Z319" s="146">
        <f t="shared" si="73"/>
        <v>1</v>
      </c>
      <c r="AA319" s="17">
        <f t="shared" si="74"/>
        <v>1</v>
      </c>
      <c r="AB319" s="91" t="str">
        <f>'REPRODUCTION 3'!M319</f>
        <v>Juin</v>
      </c>
      <c r="AC319" s="91" t="str">
        <f>'RUMINANTS 3'!M319</f>
        <v>Juin</v>
      </c>
      <c r="AD319" s="91" t="str">
        <f>'TOXICOLOGIE 2'!L319</f>
        <v>Juin</v>
      </c>
      <c r="AE319" s="91" t="str">
        <f>'INFECTIEUX 3'!M319</f>
        <v>Juin</v>
      </c>
      <c r="AF319" s="91" t="str">
        <f>'AVIARE 3'!M319</f>
        <v>Juin</v>
      </c>
      <c r="AG319" s="91" t="str">
        <f>'EQUINE 3'!M319</f>
        <v>Juin</v>
      </c>
      <c r="AH319" s="91" t="str">
        <f>'CHIRURGIE 3'!M319</f>
        <v>Juin</v>
      </c>
      <c r="AI319" s="91" t="str">
        <f>'LEGISLATION 2'!L319</f>
        <v>Juin</v>
      </c>
      <c r="AJ319" s="91" t="str">
        <f>'HIDAOA 3'!M319</f>
        <v>Juin</v>
      </c>
      <c r="AK319" s="91" t="str">
        <f>'CLINIQUE 3'!T319</f>
        <v>Juin</v>
      </c>
    </row>
    <row r="320" spans="1:37">
      <c r="A320" s="146">
        <v>313</v>
      </c>
      <c r="B320" s="113" t="s">
        <v>2755</v>
      </c>
      <c r="C320" s="113" t="s">
        <v>2756</v>
      </c>
      <c r="D320" s="163">
        <f>'REPRODUCTION 3'!G320</f>
        <v>6</v>
      </c>
      <c r="E320" s="163">
        <f>'RUMINANTS 3'!G320</f>
        <v>11.25</v>
      </c>
      <c r="F320" s="163">
        <f>'TOXICOLOGIE 2'!F320</f>
        <v>0</v>
      </c>
      <c r="G320" s="163">
        <f>'INFECTIEUX 3'!G320</f>
        <v>0</v>
      </c>
      <c r="H320" s="163">
        <f>'AVIARE 3'!G320</f>
        <v>17.25</v>
      </c>
      <c r="I320" s="163">
        <f>'EQUINE 3'!G320</f>
        <v>1.5</v>
      </c>
      <c r="J320" s="163">
        <f>'CHIRURGIE 3'!G320</f>
        <v>12</v>
      </c>
      <c r="K320" s="163">
        <f>'LEGISLATION 2'!F320</f>
        <v>2</v>
      </c>
      <c r="L320" s="163">
        <f>'HIDAOA 3'!G320</f>
        <v>4.5</v>
      </c>
      <c r="M320" s="163">
        <f>'CLINIQUE 3'!N320</f>
        <v>0</v>
      </c>
      <c r="N320" s="148">
        <f t="shared" si="61"/>
        <v>54.5</v>
      </c>
      <c r="O320" s="148">
        <f t="shared" si="62"/>
        <v>1.9464285714285714</v>
      </c>
      <c r="P320" s="146" t="str">
        <f t="shared" si="63"/>
        <v>ajournee</v>
      </c>
      <c r="Q320" s="146" t="str">
        <f t="shared" si="64"/>
        <v>juin</v>
      </c>
      <c r="R320" s="146">
        <f t="shared" si="65"/>
        <v>1</v>
      </c>
      <c r="S320" s="146">
        <f t="shared" si="66"/>
        <v>1</v>
      </c>
      <c r="T320" s="146">
        <f t="shared" si="67"/>
        <v>1</v>
      </c>
      <c r="U320" s="146">
        <f t="shared" si="68"/>
        <v>1</v>
      </c>
      <c r="V320" s="146">
        <f t="shared" si="69"/>
        <v>0</v>
      </c>
      <c r="W320" s="146">
        <f t="shared" si="70"/>
        <v>1</v>
      </c>
      <c r="X320" s="146">
        <f t="shared" si="71"/>
        <v>1</v>
      </c>
      <c r="Y320" s="146">
        <f t="shared" si="72"/>
        <v>1</v>
      </c>
      <c r="Z320" s="146">
        <f t="shared" si="73"/>
        <v>1</v>
      </c>
      <c r="AA320" s="17">
        <f t="shared" si="74"/>
        <v>1</v>
      </c>
      <c r="AB320" s="91" t="str">
        <f>'REPRODUCTION 3'!M320</f>
        <v>Juin</v>
      </c>
      <c r="AC320" s="91" t="str">
        <f>'RUMINANTS 3'!M320</f>
        <v>Juin</v>
      </c>
      <c r="AD320" s="91" t="str">
        <f>'TOXICOLOGIE 2'!L320</f>
        <v>Juin</v>
      </c>
      <c r="AE320" s="91" t="str">
        <f>'INFECTIEUX 3'!M320</f>
        <v>Juin</v>
      </c>
      <c r="AF320" s="91" t="str">
        <f>'AVIARE 3'!M320</f>
        <v>Juin</v>
      </c>
      <c r="AG320" s="91" t="str">
        <f>'EQUINE 3'!M320</f>
        <v>Juin</v>
      </c>
      <c r="AH320" s="91" t="str">
        <f>'CHIRURGIE 3'!M320</f>
        <v>Juin</v>
      </c>
      <c r="AI320" s="91" t="str">
        <f>'LEGISLATION 2'!L320</f>
        <v>Juin</v>
      </c>
      <c r="AJ320" s="91" t="str">
        <f>'HIDAOA 3'!M320</f>
        <v>Juin</v>
      </c>
      <c r="AK320" s="91" t="str">
        <f>'CLINIQUE 3'!T320</f>
        <v>Juin</v>
      </c>
    </row>
    <row r="321" spans="1:37">
      <c r="A321" s="146">
        <v>314</v>
      </c>
      <c r="B321" s="113" t="s">
        <v>1843</v>
      </c>
      <c r="C321" s="113" t="s">
        <v>2757</v>
      </c>
      <c r="D321" s="163">
        <f>'REPRODUCTION 3'!G321</f>
        <v>23.25</v>
      </c>
      <c r="E321" s="163">
        <f>'RUMINANTS 3'!G321</f>
        <v>12.75</v>
      </c>
      <c r="F321" s="163">
        <f>'TOXICOLOGIE 2'!F321</f>
        <v>0</v>
      </c>
      <c r="G321" s="163">
        <f>'INFECTIEUX 3'!G321</f>
        <v>7.5</v>
      </c>
      <c r="H321" s="163">
        <f>'AVIARE 3'!G321</f>
        <v>18.75</v>
      </c>
      <c r="I321" s="163">
        <f>'EQUINE 3'!G321</f>
        <v>16.875</v>
      </c>
      <c r="J321" s="163">
        <f>'CHIRURGIE 3'!G321</f>
        <v>21</v>
      </c>
      <c r="K321" s="163">
        <f>'LEGISLATION 2'!F321</f>
        <v>28</v>
      </c>
      <c r="L321" s="163">
        <f>'HIDAOA 3'!G321</f>
        <v>28.5</v>
      </c>
      <c r="M321" s="163">
        <f>'CLINIQUE 3'!N321</f>
        <v>0</v>
      </c>
      <c r="N321" s="148">
        <f t="shared" si="61"/>
        <v>156.625</v>
      </c>
      <c r="O321" s="148">
        <f t="shared" si="62"/>
        <v>5.59375</v>
      </c>
      <c r="P321" s="146" t="str">
        <f t="shared" si="63"/>
        <v>ajournee</v>
      </c>
      <c r="Q321" s="146" t="str">
        <f t="shared" si="64"/>
        <v>juin</v>
      </c>
      <c r="R321" s="146">
        <f t="shared" si="65"/>
        <v>0</v>
      </c>
      <c r="S321" s="146">
        <f t="shared" si="66"/>
        <v>1</v>
      </c>
      <c r="T321" s="146">
        <f t="shared" si="67"/>
        <v>1</v>
      </c>
      <c r="U321" s="146">
        <f t="shared" si="68"/>
        <v>1</v>
      </c>
      <c r="V321" s="146">
        <f t="shared" si="69"/>
        <v>0</v>
      </c>
      <c r="W321" s="146">
        <f t="shared" si="70"/>
        <v>0</v>
      </c>
      <c r="X321" s="146">
        <f t="shared" si="71"/>
        <v>0</v>
      </c>
      <c r="Y321" s="146">
        <f t="shared" si="72"/>
        <v>0</v>
      </c>
      <c r="Z321" s="146">
        <f t="shared" si="73"/>
        <v>0</v>
      </c>
      <c r="AA321" s="17">
        <f t="shared" si="74"/>
        <v>1</v>
      </c>
      <c r="AB321" s="91" t="str">
        <f>'REPRODUCTION 3'!M321</f>
        <v>Juin</v>
      </c>
      <c r="AC321" s="91" t="str">
        <f>'RUMINANTS 3'!M321</f>
        <v>Juin</v>
      </c>
      <c r="AD321" s="91" t="str">
        <f>'TOXICOLOGIE 2'!L321</f>
        <v>Juin</v>
      </c>
      <c r="AE321" s="91" t="str">
        <f>'INFECTIEUX 3'!M321</f>
        <v>Juin</v>
      </c>
      <c r="AF321" s="91" t="str">
        <f>'AVIARE 3'!M321</f>
        <v>Juin</v>
      </c>
      <c r="AG321" s="91" t="str">
        <f>'EQUINE 3'!M321</f>
        <v>Juin</v>
      </c>
      <c r="AH321" s="91" t="str">
        <f>'CHIRURGIE 3'!M321</f>
        <v>Juin</v>
      </c>
      <c r="AI321" s="91" t="str">
        <f>'LEGISLATION 2'!L321</f>
        <v>Juin</v>
      </c>
      <c r="AJ321" s="91" t="str">
        <f>'HIDAOA 3'!M321</f>
        <v>Juin</v>
      </c>
      <c r="AK321" s="91" t="str">
        <f>'CLINIQUE 3'!T321</f>
        <v>Juin</v>
      </c>
    </row>
    <row r="322" spans="1:37">
      <c r="A322" s="146">
        <v>315</v>
      </c>
      <c r="B322" s="113" t="s">
        <v>2758</v>
      </c>
      <c r="C322" s="113" t="s">
        <v>2759</v>
      </c>
      <c r="D322" s="163">
        <f>'REPRODUCTION 3'!G322</f>
        <v>9</v>
      </c>
      <c r="E322" s="163">
        <f>'RUMINANTS 3'!G322</f>
        <v>9</v>
      </c>
      <c r="F322" s="163">
        <f>'TOXICOLOGIE 2'!F322</f>
        <v>0</v>
      </c>
      <c r="G322" s="163">
        <f>'INFECTIEUX 3'!G322</f>
        <v>0.75</v>
      </c>
      <c r="H322" s="163">
        <f>'AVIARE 3'!G322</f>
        <v>17.25</v>
      </c>
      <c r="I322" s="163">
        <f>'EQUINE 3'!G322</f>
        <v>1.5</v>
      </c>
      <c r="J322" s="163">
        <f>'CHIRURGIE 3'!G322</f>
        <v>9</v>
      </c>
      <c r="K322" s="163">
        <f>'LEGISLATION 2'!F322</f>
        <v>2</v>
      </c>
      <c r="L322" s="163">
        <f>'HIDAOA 3'!G322</f>
        <v>9</v>
      </c>
      <c r="M322" s="163">
        <f>'CLINIQUE 3'!N322</f>
        <v>0</v>
      </c>
      <c r="N322" s="148">
        <f t="shared" si="61"/>
        <v>57.5</v>
      </c>
      <c r="O322" s="148">
        <f t="shared" si="62"/>
        <v>2.0535714285714284</v>
      </c>
      <c r="P322" s="146" t="str">
        <f t="shared" si="63"/>
        <v>ajournee</v>
      </c>
      <c r="Q322" s="146" t="str">
        <f t="shared" si="64"/>
        <v>juin</v>
      </c>
      <c r="R322" s="146">
        <f t="shared" si="65"/>
        <v>1</v>
      </c>
      <c r="S322" s="146">
        <f t="shared" si="66"/>
        <v>1</v>
      </c>
      <c r="T322" s="146">
        <f t="shared" si="67"/>
        <v>1</v>
      </c>
      <c r="U322" s="146">
        <f t="shared" si="68"/>
        <v>1</v>
      </c>
      <c r="V322" s="146">
        <f t="shared" si="69"/>
        <v>0</v>
      </c>
      <c r="W322" s="146">
        <f t="shared" si="70"/>
        <v>1</v>
      </c>
      <c r="X322" s="146">
        <f t="shared" si="71"/>
        <v>1</v>
      </c>
      <c r="Y322" s="146">
        <f t="shared" si="72"/>
        <v>1</v>
      </c>
      <c r="Z322" s="146">
        <f t="shared" si="73"/>
        <v>1</v>
      </c>
      <c r="AA322" s="17">
        <f t="shared" si="74"/>
        <v>1</v>
      </c>
      <c r="AB322" s="91" t="str">
        <f>'REPRODUCTION 3'!M322</f>
        <v>Juin</v>
      </c>
      <c r="AC322" s="91" t="str">
        <f>'RUMINANTS 3'!M322</f>
        <v>Juin</v>
      </c>
      <c r="AD322" s="91" t="str">
        <f>'TOXICOLOGIE 2'!L322</f>
        <v>Juin</v>
      </c>
      <c r="AE322" s="91" t="str">
        <f>'INFECTIEUX 3'!M322</f>
        <v>Juin</v>
      </c>
      <c r="AF322" s="91" t="str">
        <f>'AVIARE 3'!M322</f>
        <v>Juin</v>
      </c>
      <c r="AG322" s="91" t="str">
        <f>'EQUINE 3'!M322</f>
        <v>Juin</v>
      </c>
      <c r="AH322" s="91" t="str">
        <f>'CHIRURGIE 3'!M322</f>
        <v>Juin</v>
      </c>
      <c r="AI322" s="91" t="str">
        <f>'LEGISLATION 2'!L322</f>
        <v>Juin</v>
      </c>
      <c r="AJ322" s="91" t="str">
        <f>'HIDAOA 3'!M322</f>
        <v>Juin</v>
      </c>
      <c r="AK322" s="91" t="str">
        <f>'CLINIQUE 3'!T322</f>
        <v>Juin</v>
      </c>
    </row>
    <row r="323" spans="1:37">
      <c r="A323" s="146">
        <v>316</v>
      </c>
      <c r="B323" s="113" t="s">
        <v>297</v>
      </c>
      <c r="C323" s="113" t="s">
        <v>2638</v>
      </c>
      <c r="D323" s="163">
        <f>'REPRODUCTION 3'!G323</f>
        <v>9</v>
      </c>
      <c r="E323" s="163">
        <f>'RUMINANTS 3'!G323</f>
        <v>3.75</v>
      </c>
      <c r="F323" s="163">
        <f>'TOXICOLOGIE 2'!F323</f>
        <v>0</v>
      </c>
      <c r="G323" s="163">
        <f>'INFECTIEUX 3'!G323</f>
        <v>3.375</v>
      </c>
      <c r="H323" s="163">
        <f>'AVIARE 3'!G323</f>
        <v>12</v>
      </c>
      <c r="I323" s="163">
        <f>'EQUINE 3'!G323</f>
        <v>0.75</v>
      </c>
      <c r="J323" s="163">
        <f>'CHIRURGIE 3'!G323</f>
        <v>6</v>
      </c>
      <c r="K323" s="163">
        <f>'LEGISLATION 2'!F323</f>
        <v>14</v>
      </c>
      <c r="L323" s="163">
        <f>'HIDAOA 3'!G323</f>
        <v>7.5</v>
      </c>
      <c r="M323" s="163">
        <f>'CLINIQUE 3'!N323</f>
        <v>0</v>
      </c>
      <c r="N323" s="148">
        <f t="shared" si="61"/>
        <v>56.375</v>
      </c>
      <c r="O323" s="148">
        <f t="shared" si="62"/>
        <v>2.0133928571428572</v>
      </c>
      <c r="P323" s="146" t="str">
        <f t="shared" si="63"/>
        <v>ajournee</v>
      </c>
      <c r="Q323" s="146" t="str">
        <f t="shared" si="64"/>
        <v>juin</v>
      </c>
      <c r="R323" s="146">
        <f t="shared" si="65"/>
        <v>1</v>
      </c>
      <c r="S323" s="146">
        <f t="shared" si="66"/>
        <v>1</v>
      </c>
      <c r="T323" s="146">
        <f t="shared" si="67"/>
        <v>1</v>
      </c>
      <c r="U323" s="146">
        <f t="shared" si="68"/>
        <v>1</v>
      </c>
      <c r="V323" s="146">
        <f t="shared" si="69"/>
        <v>1</v>
      </c>
      <c r="W323" s="146">
        <f t="shared" si="70"/>
        <v>1</v>
      </c>
      <c r="X323" s="146">
        <f t="shared" si="71"/>
        <v>1</v>
      </c>
      <c r="Y323" s="146">
        <f t="shared" si="72"/>
        <v>0</v>
      </c>
      <c r="Z323" s="146">
        <f t="shared" si="73"/>
        <v>1</v>
      </c>
      <c r="AA323" s="17">
        <f t="shared" si="74"/>
        <v>1</v>
      </c>
      <c r="AB323" s="91" t="str">
        <f>'REPRODUCTION 3'!M323</f>
        <v>Juin</v>
      </c>
      <c r="AC323" s="91" t="str">
        <f>'RUMINANTS 3'!M323</f>
        <v>Juin</v>
      </c>
      <c r="AD323" s="91" t="str">
        <f>'TOXICOLOGIE 2'!L323</f>
        <v>Juin</v>
      </c>
      <c r="AE323" s="91" t="str">
        <f>'INFECTIEUX 3'!M323</f>
        <v>Juin</v>
      </c>
      <c r="AF323" s="91" t="str">
        <f>'AVIARE 3'!M323</f>
        <v>Juin</v>
      </c>
      <c r="AG323" s="91" t="str">
        <f>'EQUINE 3'!M323</f>
        <v>Juin</v>
      </c>
      <c r="AH323" s="91" t="str">
        <f>'CHIRURGIE 3'!M323</f>
        <v>Juin</v>
      </c>
      <c r="AI323" s="91" t="str">
        <f>'LEGISLATION 2'!L323</f>
        <v>Juin</v>
      </c>
      <c r="AJ323" s="91" t="str">
        <f>'HIDAOA 3'!M323</f>
        <v>Juin</v>
      </c>
      <c r="AK323" s="91" t="str">
        <f>'CLINIQUE 3'!T323</f>
        <v>Juin</v>
      </c>
    </row>
    <row r="324" spans="1:37">
      <c r="A324" s="146">
        <v>317</v>
      </c>
      <c r="B324" s="113" t="s">
        <v>1855</v>
      </c>
      <c r="C324" s="113" t="s">
        <v>2730</v>
      </c>
      <c r="D324" s="163">
        <f>'REPRODUCTION 3'!G324</f>
        <v>2.25</v>
      </c>
      <c r="E324" s="163">
        <f>'RUMINANTS 3'!G324</f>
        <v>12.75</v>
      </c>
      <c r="F324" s="163">
        <f>'TOXICOLOGIE 2'!F324</f>
        <v>0</v>
      </c>
      <c r="G324" s="163">
        <f>'INFECTIEUX 3'!G324</f>
        <v>4.125</v>
      </c>
      <c r="H324" s="163">
        <f>'AVIARE 3'!G324</f>
        <v>18.75</v>
      </c>
      <c r="I324" s="163">
        <f>'EQUINE 3'!G324</f>
        <v>10.5</v>
      </c>
      <c r="J324" s="163">
        <f>'CHIRURGIE 3'!G324</f>
        <v>13.5</v>
      </c>
      <c r="K324" s="163">
        <f>'LEGISLATION 2'!F324</f>
        <v>24</v>
      </c>
      <c r="L324" s="163">
        <f>'HIDAOA 3'!G324</f>
        <v>15</v>
      </c>
      <c r="M324" s="163">
        <f>'CLINIQUE 3'!N324</f>
        <v>0</v>
      </c>
      <c r="N324" s="148">
        <f t="shared" si="61"/>
        <v>100.875</v>
      </c>
      <c r="O324" s="148">
        <f t="shared" si="62"/>
        <v>3.6026785714285716</v>
      </c>
      <c r="P324" s="146" t="str">
        <f t="shared" si="63"/>
        <v>ajournee</v>
      </c>
      <c r="Q324" s="146" t="str">
        <f t="shared" si="64"/>
        <v>juin</v>
      </c>
      <c r="R324" s="146">
        <f t="shared" si="65"/>
        <v>1</v>
      </c>
      <c r="S324" s="146">
        <f t="shared" si="66"/>
        <v>1</v>
      </c>
      <c r="T324" s="146">
        <f t="shared" si="67"/>
        <v>1</v>
      </c>
      <c r="U324" s="146">
        <f t="shared" si="68"/>
        <v>1</v>
      </c>
      <c r="V324" s="146">
        <f t="shared" si="69"/>
        <v>0</v>
      </c>
      <c r="W324" s="146">
        <f t="shared" si="70"/>
        <v>1</v>
      </c>
      <c r="X324" s="146">
        <f t="shared" si="71"/>
        <v>1</v>
      </c>
      <c r="Y324" s="146">
        <f t="shared" si="72"/>
        <v>0</v>
      </c>
      <c r="Z324" s="146">
        <f t="shared" si="73"/>
        <v>0</v>
      </c>
      <c r="AA324" s="17">
        <f t="shared" si="74"/>
        <v>1</v>
      </c>
      <c r="AB324" s="91" t="str">
        <f>'REPRODUCTION 3'!M324</f>
        <v>Juin</v>
      </c>
      <c r="AC324" s="91" t="str">
        <f>'RUMINANTS 3'!M324</f>
        <v>Juin</v>
      </c>
      <c r="AD324" s="91" t="str">
        <f>'TOXICOLOGIE 2'!L324</f>
        <v>Juin</v>
      </c>
      <c r="AE324" s="91" t="str">
        <f>'INFECTIEUX 3'!M324</f>
        <v>Juin</v>
      </c>
      <c r="AF324" s="91" t="str">
        <f>'AVIARE 3'!M324</f>
        <v>Juin</v>
      </c>
      <c r="AG324" s="91" t="str">
        <f>'EQUINE 3'!M324</f>
        <v>Juin</v>
      </c>
      <c r="AH324" s="91" t="str">
        <f>'CHIRURGIE 3'!M324</f>
        <v>Juin</v>
      </c>
      <c r="AI324" s="91" t="str">
        <f>'LEGISLATION 2'!L324</f>
        <v>Juin</v>
      </c>
      <c r="AJ324" s="91" t="str">
        <f>'HIDAOA 3'!M324</f>
        <v>Juin</v>
      </c>
      <c r="AK324" s="91" t="str">
        <f>'CLINIQUE 3'!T324</f>
        <v>Juin</v>
      </c>
    </row>
    <row r="325" spans="1:37">
      <c r="A325" s="146">
        <v>318</v>
      </c>
      <c r="B325" s="113" t="s">
        <v>2760</v>
      </c>
      <c r="C325" s="113" t="s">
        <v>2761</v>
      </c>
      <c r="D325" s="163">
        <f>'REPRODUCTION 3'!G325</f>
        <v>6.75</v>
      </c>
      <c r="E325" s="163">
        <f>'RUMINANTS 3'!G325</f>
        <v>7.5</v>
      </c>
      <c r="F325" s="163">
        <f>'TOXICOLOGIE 2'!F325</f>
        <v>0</v>
      </c>
      <c r="G325" s="163">
        <f>'INFECTIEUX 3'!G325</f>
        <v>1.5</v>
      </c>
      <c r="H325" s="163">
        <f>'AVIARE 3'!G325</f>
        <v>17.25</v>
      </c>
      <c r="I325" s="163">
        <f>'EQUINE 3'!G325</f>
        <v>7.5</v>
      </c>
      <c r="J325" s="163">
        <f>'CHIRURGIE 3'!G325</f>
        <v>15</v>
      </c>
      <c r="K325" s="163">
        <f>'LEGISLATION 2'!F325</f>
        <v>24</v>
      </c>
      <c r="L325" s="163">
        <f>'HIDAOA 3'!G325</f>
        <v>20.25</v>
      </c>
      <c r="M325" s="163">
        <f>'CLINIQUE 3'!N325</f>
        <v>0</v>
      </c>
      <c r="N325" s="148">
        <f t="shared" si="61"/>
        <v>99.75</v>
      </c>
      <c r="O325" s="148">
        <f t="shared" si="62"/>
        <v>3.5625</v>
      </c>
      <c r="P325" s="146" t="str">
        <f t="shared" si="63"/>
        <v>ajournee</v>
      </c>
      <c r="Q325" s="146" t="str">
        <f t="shared" si="64"/>
        <v>juin</v>
      </c>
      <c r="R325" s="146">
        <f t="shared" si="65"/>
        <v>1</v>
      </c>
      <c r="S325" s="146">
        <f t="shared" si="66"/>
        <v>1</v>
      </c>
      <c r="T325" s="146">
        <f t="shared" si="67"/>
        <v>1</v>
      </c>
      <c r="U325" s="146">
        <f t="shared" si="68"/>
        <v>1</v>
      </c>
      <c r="V325" s="146">
        <f t="shared" si="69"/>
        <v>0</v>
      </c>
      <c r="W325" s="146">
        <f t="shared" si="70"/>
        <v>1</v>
      </c>
      <c r="X325" s="146">
        <f t="shared" si="71"/>
        <v>0</v>
      </c>
      <c r="Y325" s="146">
        <f t="shared" si="72"/>
        <v>0</v>
      </c>
      <c r="Z325" s="146">
        <f t="shared" si="73"/>
        <v>0</v>
      </c>
      <c r="AA325" s="17">
        <f t="shared" si="74"/>
        <v>1</v>
      </c>
      <c r="AB325" s="91" t="str">
        <f>'REPRODUCTION 3'!M325</f>
        <v>Juin</v>
      </c>
      <c r="AC325" s="91" t="str">
        <f>'RUMINANTS 3'!M325</f>
        <v>Juin</v>
      </c>
      <c r="AD325" s="91" t="str">
        <f>'TOXICOLOGIE 2'!L325</f>
        <v>Juin</v>
      </c>
      <c r="AE325" s="91" t="str">
        <f>'INFECTIEUX 3'!M325</f>
        <v>Juin</v>
      </c>
      <c r="AF325" s="91" t="str">
        <f>'AVIARE 3'!M325</f>
        <v>Juin</v>
      </c>
      <c r="AG325" s="91" t="str">
        <f>'EQUINE 3'!M325</f>
        <v>Juin</v>
      </c>
      <c r="AH325" s="91" t="str">
        <f>'CHIRURGIE 3'!M325</f>
        <v>Juin</v>
      </c>
      <c r="AI325" s="91" t="str">
        <f>'LEGISLATION 2'!L325</f>
        <v>Juin</v>
      </c>
      <c r="AJ325" s="91" t="str">
        <f>'HIDAOA 3'!M325</f>
        <v>Juin</v>
      </c>
      <c r="AK325" s="91" t="str">
        <f>'CLINIQUE 3'!T325</f>
        <v>Juin</v>
      </c>
    </row>
    <row r="326" spans="1:37">
      <c r="A326" s="146">
        <v>319</v>
      </c>
      <c r="B326" s="113" t="s">
        <v>1865</v>
      </c>
      <c r="C326" s="113" t="s">
        <v>2762</v>
      </c>
      <c r="D326" s="163">
        <f>'REPRODUCTION 3'!G326</f>
        <v>18</v>
      </c>
      <c r="E326" s="163">
        <f>'RUMINANTS 3'!G326</f>
        <v>6</v>
      </c>
      <c r="F326" s="163">
        <f>'TOXICOLOGIE 2'!F326</f>
        <v>0</v>
      </c>
      <c r="G326" s="163">
        <f>'INFECTIEUX 3'!G326</f>
        <v>10.5</v>
      </c>
      <c r="H326" s="163">
        <f>'AVIARE 3'!G326</f>
        <v>19.5</v>
      </c>
      <c r="I326" s="163">
        <f>'EQUINE 3'!G326</f>
        <v>15</v>
      </c>
      <c r="J326" s="163">
        <f>'CHIRURGIE 3'!G326</f>
        <v>21</v>
      </c>
      <c r="K326" s="163">
        <f>'LEGISLATION 2'!F326</f>
        <v>20</v>
      </c>
      <c r="L326" s="163">
        <f>'HIDAOA 3'!G326</f>
        <v>21</v>
      </c>
      <c r="M326" s="163">
        <f>'CLINIQUE 3'!N326</f>
        <v>0</v>
      </c>
      <c r="N326" s="148">
        <f t="shared" si="61"/>
        <v>131</v>
      </c>
      <c r="O326" s="148">
        <f t="shared" si="62"/>
        <v>4.6785714285714288</v>
      </c>
      <c r="P326" s="146" t="str">
        <f t="shared" si="63"/>
        <v>ajournee</v>
      </c>
      <c r="Q326" s="146" t="str">
        <f t="shared" si="64"/>
        <v>juin</v>
      </c>
      <c r="R326" s="146">
        <f t="shared" si="65"/>
        <v>0</v>
      </c>
      <c r="S326" s="146">
        <f t="shared" si="66"/>
        <v>1</v>
      </c>
      <c r="T326" s="146">
        <f t="shared" si="67"/>
        <v>1</v>
      </c>
      <c r="U326" s="146">
        <f t="shared" si="68"/>
        <v>1</v>
      </c>
      <c r="V326" s="146">
        <f t="shared" si="69"/>
        <v>0</v>
      </c>
      <c r="W326" s="146">
        <f t="shared" si="70"/>
        <v>0</v>
      </c>
      <c r="X326" s="146">
        <f t="shared" si="71"/>
        <v>0</v>
      </c>
      <c r="Y326" s="146">
        <f t="shared" si="72"/>
        <v>0</v>
      </c>
      <c r="Z326" s="146">
        <f t="shared" si="73"/>
        <v>0</v>
      </c>
      <c r="AA326" s="17">
        <f t="shared" si="74"/>
        <v>1</v>
      </c>
      <c r="AB326" s="91" t="str">
        <f>'REPRODUCTION 3'!M326</f>
        <v>Juin</v>
      </c>
      <c r="AC326" s="91" t="str">
        <f>'RUMINANTS 3'!M326</f>
        <v>Juin</v>
      </c>
      <c r="AD326" s="91" t="str">
        <f>'TOXICOLOGIE 2'!L326</f>
        <v>Juin</v>
      </c>
      <c r="AE326" s="91" t="str">
        <f>'INFECTIEUX 3'!M326</f>
        <v>Juin</v>
      </c>
      <c r="AF326" s="91" t="str">
        <f>'AVIARE 3'!M326</f>
        <v>Juin</v>
      </c>
      <c r="AG326" s="91" t="str">
        <f>'EQUINE 3'!M326</f>
        <v>Juin</v>
      </c>
      <c r="AH326" s="91" t="str">
        <f>'CHIRURGIE 3'!M326</f>
        <v>Juin</v>
      </c>
      <c r="AI326" s="91" t="str">
        <f>'LEGISLATION 2'!L326</f>
        <v>Juin</v>
      </c>
      <c r="AJ326" s="91" t="str">
        <f>'HIDAOA 3'!M326</f>
        <v>Juin</v>
      </c>
      <c r="AK326" s="91" t="str">
        <f>'CLINIQUE 3'!T326</f>
        <v>Juin</v>
      </c>
    </row>
    <row r="327" spans="1:37">
      <c r="A327" s="146">
        <v>320</v>
      </c>
      <c r="B327" s="113" t="s">
        <v>2763</v>
      </c>
      <c r="C327" s="113" t="s">
        <v>2480</v>
      </c>
      <c r="D327" s="163">
        <f>'REPRODUCTION 3'!G327</f>
        <v>20.25</v>
      </c>
      <c r="E327" s="163">
        <f>'RUMINANTS 3'!G327</f>
        <v>6</v>
      </c>
      <c r="F327" s="163">
        <f>'TOXICOLOGIE 2'!F327</f>
        <v>0</v>
      </c>
      <c r="G327" s="163">
        <f>'INFECTIEUX 3'!G327</f>
        <v>1.875</v>
      </c>
      <c r="H327" s="163">
        <f>'AVIARE 3'!G327</f>
        <v>13.5</v>
      </c>
      <c r="I327" s="163">
        <f>'EQUINE 3'!G327</f>
        <v>6</v>
      </c>
      <c r="J327" s="163">
        <f>'CHIRURGIE 3'!G327</f>
        <v>18</v>
      </c>
      <c r="K327" s="163">
        <f>'LEGISLATION 2'!F327</f>
        <v>28</v>
      </c>
      <c r="L327" s="163">
        <f>'HIDAOA 3'!G327</f>
        <v>15</v>
      </c>
      <c r="M327" s="163">
        <f>'CLINIQUE 3'!N327</f>
        <v>0</v>
      </c>
      <c r="N327" s="148">
        <f t="shared" si="61"/>
        <v>108.625</v>
      </c>
      <c r="O327" s="148">
        <f t="shared" si="62"/>
        <v>3.8794642857142856</v>
      </c>
      <c r="P327" s="146" t="str">
        <f t="shared" si="63"/>
        <v>ajournee</v>
      </c>
      <c r="Q327" s="146" t="str">
        <f t="shared" si="64"/>
        <v>juin</v>
      </c>
      <c r="R327" s="146">
        <f t="shared" si="65"/>
        <v>0</v>
      </c>
      <c r="S327" s="146">
        <f t="shared" si="66"/>
        <v>1</v>
      </c>
      <c r="T327" s="146">
        <f t="shared" si="67"/>
        <v>1</v>
      </c>
      <c r="U327" s="146">
        <f t="shared" si="68"/>
        <v>1</v>
      </c>
      <c r="V327" s="146">
        <f t="shared" si="69"/>
        <v>1</v>
      </c>
      <c r="W327" s="146">
        <f t="shared" si="70"/>
        <v>1</v>
      </c>
      <c r="X327" s="146">
        <f t="shared" si="71"/>
        <v>0</v>
      </c>
      <c r="Y327" s="146">
        <f t="shared" si="72"/>
        <v>0</v>
      </c>
      <c r="Z327" s="146">
        <f t="shared" si="73"/>
        <v>0</v>
      </c>
      <c r="AA327" s="17">
        <f t="shared" si="74"/>
        <v>1</v>
      </c>
      <c r="AB327" s="91" t="str">
        <f>'REPRODUCTION 3'!M327</f>
        <v>Juin</v>
      </c>
      <c r="AC327" s="91" t="str">
        <f>'RUMINANTS 3'!M327</f>
        <v>Juin</v>
      </c>
      <c r="AD327" s="91" t="str">
        <f>'TOXICOLOGIE 2'!L327</f>
        <v>Juin</v>
      </c>
      <c r="AE327" s="91" t="str">
        <f>'INFECTIEUX 3'!M327</f>
        <v>Juin</v>
      </c>
      <c r="AF327" s="91" t="str">
        <f>'AVIARE 3'!M327</f>
        <v>Juin</v>
      </c>
      <c r="AG327" s="91" t="str">
        <f>'EQUINE 3'!M327</f>
        <v>Juin</v>
      </c>
      <c r="AH327" s="91" t="str">
        <f>'CHIRURGIE 3'!M327</f>
        <v>Juin</v>
      </c>
      <c r="AI327" s="91" t="str">
        <f>'LEGISLATION 2'!L327</f>
        <v>Juin</v>
      </c>
      <c r="AJ327" s="91" t="str">
        <f>'HIDAOA 3'!M327</f>
        <v>Juin</v>
      </c>
      <c r="AK327" s="91" t="str">
        <f>'CLINIQUE 3'!T327</f>
        <v>Juin</v>
      </c>
    </row>
    <row r="328" spans="1:37">
      <c r="A328" s="146">
        <v>321</v>
      </c>
      <c r="B328" s="113" t="s">
        <v>2764</v>
      </c>
      <c r="C328" s="113" t="s">
        <v>2449</v>
      </c>
      <c r="D328" s="163">
        <f>'REPRODUCTION 3'!G328</f>
        <v>11.25</v>
      </c>
      <c r="E328" s="163">
        <f>'RUMINANTS 3'!G328</f>
        <v>12</v>
      </c>
      <c r="F328" s="163">
        <f>'TOXICOLOGIE 2'!F328</f>
        <v>0</v>
      </c>
      <c r="G328" s="163">
        <f>'INFECTIEUX 3'!G328</f>
        <v>3.75</v>
      </c>
      <c r="H328" s="163">
        <f>'AVIARE 3'!G328</f>
        <v>18.75</v>
      </c>
      <c r="I328" s="163">
        <f>'EQUINE 3'!G328</f>
        <v>20.25</v>
      </c>
      <c r="J328" s="163">
        <f>'CHIRURGIE 3'!G328</f>
        <v>22.5</v>
      </c>
      <c r="K328" s="163">
        <f>'LEGISLATION 2'!F328</f>
        <v>32</v>
      </c>
      <c r="L328" s="163">
        <f>'HIDAOA 3'!G328</f>
        <v>16.5</v>
      </c>
      <c r="M328" s="163">
        <f>'CLINIQUE 3'!N328</f>
        <v>0</v>
      </c>
      <c r="N328" s="148">
        <f t="shared" si="61"/>
        <v>137</v>
      </c>
      <c r="O328" s="148">
        <f t="shared" si="62"/>
        <v>4.8928571428571432</v>
      </c>
      <c r="P328" s="146" t="str">
        <f t="shared" si="63"/>
        <v>ajournee</v>
      </c>
      <c r="Q328" s="146" t="str">
        <f t="shared" si="64"/>
        <v>juin</v>
      </c>
      <c r="R328" s="146">
        <f t="shared" si="65"/>
        <v>1</v>
      </c>
      <c r="S328" s="146">
        <f t="shared" si="66"/>
        <v>1</v>
      </c>
      <c r="T328" s="146">
        <f t="shared" si="67"/>
        <v>1</v>
      </c>
      <c r="U328" s="146">
        <f t="shared" si="68"/>
        <v>1</v>
      </c>
      <c r="V328" s="146">
        <f t="shared" si="69"/>
        <v>0</v>
      </c>
      <c r="W328" s="146">
        <f t="shared" si="70"/>
        <v>0</v>
      </c>
      <c r="X328" s="146">
        <f t="shared" si="71"/>
        <v>0</v>
      </c>
      <c r="Y328" s="146">
        <f t="shared" si="72"/>
        <v>0</v>
      </c>
      <c r="Z328" s="146">
        <f t="shared" si="73"/>
        <v>0</v>
      </c>
      <c r="AA328" s="17">
        <f t="shared" si="74"/>
        <v>1</v>
      </c>
      <c r="AB328" s="91" t="str">
        <f>'REPRODUCTION 3'!M328</f>
        <v>Juin</v>
      </c>
      <c r="AC328" s="91" t="str">
        <f>'RUMINANTS 3'!M328</f>
        <v>Juin</v>
      </c>
      <c r="AD328" s="91" t="str">
        <f>'TOXICOLOGIE 2'!L328</f>
        <v>Juin</v>
      </c>
      <c r="AE328" s="91" t="str">
        <f>'INFECTIEUX 3'!M328</f>
        <v>Juin</v>
      </c>
      <c r="AF328" s="91" t="str">
        <f>'AVIARE 3'!M328</f>
        <v>Juin</v>
      </c>
      <c r="AG328" s="91" t="str">
        <f>'EQUINE 3'!M328</f>
        <v>Juin</v>
      </c>
      <c r="AH328" s="91" t="str">
        <f>'CHIRURGIE 3'!M328</f>
        <v>Juin</v>
      </c>
      <c r="AI328" s="91" t="str">
        <f>'LEGISLATION 2'!L328</f>
        <v>Juin</v>
      </c>
      <c r="AJ328" s="91" t="str">
        <f>'HIDAOA 3'!M328</f>
        <v>Juin</v>
      </c>
      <c r="AK328" s="91" t="str">
        <f>'CLINIQUE 3'!T328</f>
        <v>Juin</v>
      </c>
    </row>
    <row r="329" spans="1:37">
      <c r="A329" s="146">
        <v>322</v>
      </c>
      <c r="B329" s="113" t="s">
        <v>2765</v>
      </c>
      <c r="C329" s="113" t="s">
        <v>2766</v>
      </c>
      <c r="D329" s="163">
        <f>'REPRODUCTION 3'!G329</f>
        <v>13.5</v>
      </c>
      <c r="E329" s="163">
        <f>'RUMINANTS 3'!G329</f>
        <v>12.75</v>
      </c>
      <c r="F329" s="163">
        <f>'TOXICOLOGIE 2'!F329</f>
        <v>0</v>
      </c>
      <c r="G329" s="163">
        <f>'INFECTIEUX 3'!G329</f>
        <v>3</v>
      </c>
      <c r="H329" s="163">
        <f>'AVIARE 3'!G329</f>
        <v>14.25</v>
      </c>
      <c r="I329" s="163">
        <f>'EQUINE 3'!G329</f>
        <v>12</v>
      </c>
      <c r="J329" s="163">
        <f>'CHIRURGIE 3'!G329</f>
        <v>18</v>
      </c>
      <c r="K329" s="163">
        <f>'LEGISLATION 2'!F329</f>
        <v>34</v>
      </c>
      <c r="L329" s="163">
        <f>'HIDAOA 3'!G329</f>
        <v>14.25</v>
      </c>
      <c r="M329" s="163">
        <f>'CLINIQUE 3'!N329</f>
        <v>0</v>
      </c>
      <c r="N329" s="148">
        <f t="shared" ref="N329:N392" si="75">SUM(D329:M329)</f>
        <v>121.75</v>
      </c>
      <c r="O329" s="148">
        <f t="shared" ref="O329:O392" si="76">N329/28</f>
        <v>4.3482142857142856</v>
      </c>
      <c r="P329" s="146" t="str">
        <f t="shared" ref="P329:P392" si="77">IF(OR(D329="exclus",E329="exclus",F329="exclus",G329="exclus",H329="exclus",I329="exclus",J329="exclus",K329="exclus",L329="exclus",M329="exclus"),"exclus",IF(AND(SUM(R329:AA329)=0,ROUND(O329,3)&gt;=10),"admis","ajournee"))</f>
        <v>ajournee</v>
      </c>
      <c r="Q329" s="146" t="str">
        <f t="shared" ref="Q329:Q392" si="78">IF(COUNTIF(AB329:AK329,"=Rattrapage")&gt;0,"Rattrapage",IF(COUNTIF(AB329:AK329,"=Synthèse")&gt;0,"Synthèse","juin"))</f>
        <v>juin</v>
      </c>
      <c r="R329" s="146">
        <f t="shared" ref="R329:R392" si="79">IF(D329&lt;15,1,0)</f>
        <v>1</v>
      </c>
      <c r="S329" s="146">
        <f t="shared" ref="S329:S392" si="80">IF(E329&lt;15,1,0)</f>
        <v>1</v>
      </c>
      <c r="T329" s="146">
        <f t="shared" ref="T329:T392" si="81">IF(F329&lt;10,1,0)</f>
        <v>1</v>
      </c>
      <c r="U329" s="146">
        <f t="shared" ref="U329:U392" si="82">IF(G329&lt;15,1,0)</f>
        <v>1</v>
      </c>
      <c r="V329" s="146">
        <f t="shared" ref="V329:V392" si="83">IF(H329&lt;15,1,0)</f>
        <v>1</v>
      </c>
      <c r="W329" s="146">
        <f t="shared" ref="W329:W392" si="84">IF(I329&lt;15,1,0)</f>
        <v>1</v>
      </c>
      <c r="X329" s="146">
        <f t="shared" ref="X329:X392" si="85">IF(J329&lt;15,1,0)</f>
        <v>0</v>
      </c>
      <c r="Y329" s="146">
        <f t="shared" ref="Y329:Y392" si="86">IF(K329&lt;10,1,0)</f>
        <v>0</v>
      </c>
      <c r="Z329" s="146">
        <f t="shared" ref="Z329:Z392" si="87">IF(L329&lt;15,1,0)</f>
        <v>1</v>
      </c>
      <c r="AA329" s="17">
        <f t="shared" ref="AA329:AA392" si="88">IF(M329&lt;15,1,0)</f>
        <v>1</v>
      </c>
      <c r="AB329" s="91" t="str">
        <f>'REPRODUCTION 3'!M329</f>
        <v>Juin</v>
      </c>
      <c r="AC329" s="91" t="str">
        <f>'RUMINANTS 3'!M329</f>
        <v>Juin</v>
      </c>
      <c r="AD329" s="91" t="str">
        <f>'TOXICOLOGIE 2'!L329</f>
        <v>Juin</v>
      </c>
      <c r="AE329" s="91" t="str">
        <f>'INFECTIEUX 3'!M329</f>
        <v>Juin</v>
      </c>
      <c r="AF329" s="91" t="str">
        <f>'AVIARE 3'!M329</f>
        <v>Juin</v>
      </c>
      <c r="AG329" s="91" t="str">
        <f>'EQUINE 3'!M329</f>
        <v>Juin</v>
      </c>
      <c r="AH329" s="91" t="str">
        <f>'CHIRURGIE 3'!M329</f>
        <v>Juin</v>
      </c>
      <c r="AI329" s="91" t="str">
        <f>'LEGISLATION 2'!L329</f>
        <v>Juin</v>
      </c>
      <c r="AJ329" s="91" t="str">
        <f>'HIDAOA 3'!M329</f>
        <v>Juin</v>
      </c>
      <c r="AK329" s="91" t="str">
        <f>'CLINIQUE 3'!T329</f>
        <v>Juin</v>
      </c>
    </row>
    <row r="330" spans="1:37">
      <c r="A330" s="146">
        <v>323</v>
      </c>
      <c r="B330" s="113" t="s">
        <v>1879</v>
      </c>
      <c r="C330" s="113" t="s">
        <v>2767</v>
      </c>
      <c r="D330" s="163">
        <f>'REPRODUCTION 3'!G330</f>
        <v>8.25</v>
      </c>
      <c r="E330" s="163">
        <f>'RUMINANTS 3'!G330</f>
        <v>9</v>
      </c>
      <c r="F330" s="163">
        <f>'TOXICOLOGIE 2'!F330</f>
        <v>0</v>
      </c>
      <c r="G330" s="163">
        <f>'INFECTIEUX 3'!G330</f>
        <v>4.5</v>
      </c>
      <c r="H330" s="163">
        <f>'AVIARE 3'!G330</f>
        <v>16.5</v>
      </c>
      <c r="I330" s="163">
        <f>'EQUINE 3'!G330</f>
        <v>15</v>
      </c>
      <c r="J330" s="163">
        <f>'CHIRURGIE 3'!G330</f>
        <v>12</v>
      </c>
      <c r="K330" s="163">
        <f>'LEGISLATION 2'!F330</f>
        <v>28</v>
      </c>
      <c r="L330" s="163">
        <f>'HIDAOA 3'!G330</f>
        <v>20.25</v>
      </c>
      <c r="M330" s="163">
        <f>'CLINIQUE 3'!N330</f>
        <v>0</v>
      </c>
      <c r="N330" s="148">
        <f t="shared" si="75"/>
        <v>113.5</v>
      </c>
      <c r="O330" s="148">
        <f t="shared" si="76"/>
        <v>4.0535714285714288</v>
      </c>
      <c r="P330" s="146" t="str">
        <f t="shared" si="77"/>
        <v>ajournee</v>
      </c>
      <c r="Q330" s="146" t="str">
        <f t="shared" si="78"/>
        <v>juin</v>
      </c>
      <c r="R330" s="146">
        <f t="shared" si="79"/>
        <v>1</v>
      </c>
      <c r="S330" s="146">
        <f t="shared" si="80"/>
        <v>1</v>
      </c>
      <c r="T330" s="146">
        <f t="shared" si="81"/>
        <v>1</v>
      </c>
      <c r="U330" s="146">
        <f t="shared" si="82"/>
        <v>1</v>
      </c>
      <c r="V330" s="146">
        <f t="shared" si="83"/>
        <v>0</v>
      </c>
      <c r="W330" s="146">
        <f t="shared" si="84"/>
        <v>0</v>
      </c>
      <c r="X330" s="146">
        <f t="shared" si="85"/>
        <v>1</v>
      </c>
      <c r="Y330" s="146">
        <f t="shared" si="86"/>
        <v>0</v>
      </c>
      <c r="Z330" s="146">
        <f t="shared" si="87"/>
        <v>0</v>
      </c>
      <c r="AA330" s="17">
        <f t="shared" si="88"/>
        <v>1</v>
      </c>
      <c r="AB330" s="91" t="str">
        <f>'REPRODUCTION 3'!M330</f>
        <v>Juin</v>
      </c>
      <c r="AC330" s="91" t="str">
        <f>'RUMINANTS 3'!M330</f>
        <v>Juin</v>
      </c>
      <c r="AD330" s="91" t="str">
        <f>'TOXICOLOGIE 2'!L330</f>
        <v>Juin</v>
      </c>
      <c r="AE330" s="91" t="str">
        <f>'INFECTIEUX 3'!M330</f>
        <v>Juin</v>
      </c>
      <c r="AF330" s="91" t="str">
        <f>'AVIARE 3'!M330</f>
        <v>Juin</v>
      </c>
      <c r="AG330" s="91" t="str">
        <f>'EQUINE 3'!M330</f>
        <v>Juin</v>
      </c>
      <c r="AH330" s="91" t="str">
        <f>'CHIRURGIE 3'!M330</f>
        <v>Juin</v>
      </c>
      <c r="AI330" s="91" t="str">
        <f>'LEGISLATION 2'!L330</f>
        <v>Juin</v>
      </c>
      <c r="AJ330" s="91" t="str">
        <f>'HIDAOA 3'!M330</f>
        <v>Juin</v>
      </c>
      <c r="AK330" s="91" t="str">
        <f>'CLINIQUE 3'!T330</f>
        <v>Juin</v>
      </c>
    </row>
    <row r="331" spans="1:37">
      <c r="A331" s="146">
        <v>324</v>
      </c>
      <c r="B331" s="113" t="s">
        <v>2768</v>
      </c>
      <c r="C331" s="113" t="s">
        <v>2769</v>
      </c>
      <c r="D331" s="163">
        <f>'REPRODUCTION 3'!G331</f>
        <v>2.25</v>
      </c>
      <c r="E331" s="163">
        <f>'RUMINANTS 3'!G331</f>
        <v>6</v>
      </c>
      <c r="F331" s="163">
        <f>'TOXICOLOGIE 2'!F331</f>
        <v>0</v>
      </c>
      <c r="G331" s="163">
        <f>'INFECTIEUX 3'!G331</f>
        <v>1.875</v>
      </c>
      <c r="H331" s="163">
        <f>'AVIARE 3'!G331</f>
        <v>20.25</v>
      </c>
      <c r="I331" s="163">
        <f>'EQUINE 3'!G331</f>
        <v>6</v>
      </c>
      <c r="J331" s="163">
        <f>'CHIRURGIE 3'!G331</f>
        <v>12</v>
      </c>
      <c r="K331" s="163">
        <f>'LEGISLATION 2'!F331</f>
        <v>26</v>
      </c>
      <c r="L331" s="163">
        <f>'HIDAOA 3'!G331</f>
        <v>9.75</v>
      </c>
      <c r="M331" s="163">
        <f>'CLINIQUE 3'!N331</f>
        <v>0</v>
      </c>
      <c r="N331" s="148">
        <f t="shared" si="75"/>
        <v>84.125</v>
      </c>
      <c r="O331" s="148">
        <f t="shared" si="76"/>
        <v>3.0044642857142856</v>
      </c>
      <c r="P331" s="146" t="str">
        <f t="shared" si="77"/>
        <v>ajournee</v>
      </c>
      <c r="Q331" s="146" t="str">
        <f t="shared" si="78"/>
        <v>juin</v>
      </c>
      <c r="R331" s="146">
        <f t="shared" si="79"/>
        <v>1</v>
      </c>
      <c r="S331" s="146">
        <f t="shared" si="80"/>
        <v>1</v>
      </c>
      <c r="T331" s="146">
        <f t="shared" si="81"/>
        <v>1</v>
      </c>
      <c r="U331" s="146">
        <f t="shared" si="82"/>
        <v>1</v>
      </c>
      <c r="V331" s="146">
        <f t="shared" si="83"/>
        <v>0</v>
      </c>
      <c r="W331" s="146">
        <f t="shared" si="84"/>
        <v>1</v>
      </c>
      <c r="X331" s="146">
        <f t="shared" si="85"/>
        <v>1</v>
      </c>
      <c r="Y331" s="146">
        <f t="shared" si="86"/>
        <v>0</v>
      </c>
      <c r="Z331" s="146">
        <f t="shared" si="87"/>
        <v>1</v>
      </c>
      <c r="AA331" s="17">
        <f t="shared" si="88"/>
        <v>1</v>
      </c>
      <c r="AB331" s="91" t="str">
        <f>'REPRODUCTION 3'!M331</f>
        <v>Juin</v>
      </c>
      <c r="AC331" s="91" t="str">
        <f>'RUMINANTS 3'!M331</f>
        <v>Juin</v>
      </c>
      <c r="AD331" s="91" t="str">
        <f>'TOXICOLOGIE 2'!L331</f>
        <v>Juin</v>
      </c>
      <c r="AE331" s="91" t="str">
        <f>'INFECTIEUX 3'!M331</f>
        <v>Juin</v>
      </c>
      <c r="AF331" s="91" t="str">
        <f>'AVIARE 3'!M331</f>
        <v>Juin</v>
      </c>
      <c r="AG331" s="91" t="str">
        <f>'EQUINE 3'!M331</f>
        <v>Juin</v>
      </c>
      <c r="AH331" s="91" t="str">
        <f>'CHIRURGIE 3'!M331</f>
        <v>Juin</v>
      </c>
      <c r="AI331" s="91" t="str">
        <f>'LEGISLATION 2'!L331</f>
        <v>Juin</v>
      </c>
      <c r="AJ331" s="91" t="str">
        <f>'HIDAOA 3'!M331</f>
        <v>Juin</v>
      </c>
      <c r="AK331" s="91" t="str">
        <f>'CLINIQUE 3'!T331</f>
        <v>Juin</v>
      </c>
    </row>
    <row r="332" spans="1:37">
      <c r="A332" s="146">
        <v>325</v>
      </c>
      <c r="B332" s="113" t="s">
        <v>1883</v>
      </c>
      <c r="C332" s="113" t="s">
        <v>2470</v>
      </c>
      <c r="D332" s="163">
        <f>'REPRODUCTION 3'!G332</f>
        <v>1.5</v>
      </c>
      <c r="E332" s="163">
        <f>'RUMINANTS 3'!G332</f>
        <v>3.75</v>
      </c>
      <c r="F332" s="163">
        <f>'TOXICOLOGIE 2'!F332</f>
        <v>0</v>
      </c>
      <c r="G332" s="163">
        <f>'INFECTIEUX 3'!G332</f>
        <v>1.875</v>
      </c>
      <c r="H332" s="163">
        <f>'AVIARE 3'!G332</f>
        <v>16.5</v>
      </c>
      <c r="I332" s="163">
        <f>'EQUINE 3'!G332</f>
        <v>5.25</v>
      </c>
      <c r="J332" s="163">
        <f>'CHIRURGIE 3'!G332</f>
        <v>15</v>
      </c>
      <c r="K332" s="163">
        <f>'LEGISLATION 2'!F332</f>
        <v>10</v>
      </c>
      <c r="L332" s="163">
        <f>'HIDAOA 3'!G332</f>
        <v>9.75</v>
      </c>
      <c r="M332" s="163">
        <f>'CLINIQUE 3'!N332</f>
        <v>0</v>
      </c>
      <c r="N332" s="148">
        <f t="shared" si="75"/>
        <v>63.625</v>
      </c>
      <c r="O332" s="148">
        <f t="shared" si="76"/>
        <v>2.2723214285714284</v>
      </c>
      <c r="P332" s="146" t="str">
        <f t="shared" si="77"/>
        <v>ajournee</v>
      </c>
      <c r="Q332" s="146" t="str">
        <f t="shared" si="78"/>
        <v>juin</v>
      </c>
      <c r="R332" s="146">
        <f t="shared" si="79"/>
        <v>1</v>
      </c>
      <c r="S332" s="146">
        <f t="shared" si="80"/>
        <v>1</v>
      </c>
      <c r="T332" s="146">
        <f t="shared" si="81"/>
        <v>1</v>
      </c>
      <c r="U332" s="146">
        <f t="shared" si="82"/>
        <v>1</v>
      </c>
      <c r="V332" s="146">
        <f t="shared" si="83"/>
        <v>0</v>
      </c>
      <c r="W332" s="146">
        <f t="shared" si="84"/>
        <v>1</v>
      </c>
      <c r="X332" s="146">
        <f t="shared" si="85"/>
        <v>0</v>
      </c>
      <c r="Y332" s="146">
        <f t="shared" si="86"/>
        <v>0</v>
      </c>
      <c r="Z332" s="146">
        <f t="shared" si="87"/>
        <v>1</v>
      </c>
      <c r="AA332" s="17">
        <f t="shared" si="88"/>
        <v>1</v>
      </c>
      <c r="AB332" s="91" t="str">
        <f>'REPRODUCTION 3'!M332</f>
        <v>Juin</v>
      </c>
      <c r="AC332" s="91" t="str">
        <f>'RUMINANTS 3'!M332</f>
        <v>Juin</v>
      </c>
      <c r="AD332" s="91" t="str">
        <f>'TOXICOLOGIE 2'!L332</f>
        <v>Juin</v>
      </c>
      <c r="AE332" s="91" t="str">
        <f>'INFECTIEUX 3'!M332</f>
        <v>Juin</v>
      </c>
      <c r="AF332" s="91" t="str">
        <f>'AVIARE 3'!M332</f>
        <v>Juin</v>
      </c>
      <c r="AG332" s="91" t="str">
        <f>'EQUINE 3'!M332</f>
        <v>Juin</v>
      </c>
      <c r="AH332" s="91" t="str">
        <f>'CHIRURGIE 3'!M332</f>
        <v>Juin</v>
      </c>
      <c r="AI332" s="91" t="str">
        <f>'LEGISLATION 2'!L332</f>
        <v>Juin</v>
      </c>
      <c r="AJ332" s="91" t="str">
        <f>'HIDAOA 3'!M332</f>
        <v>Juin</v>
      </c>
      <c r="AK332" s="91" t="str">
        <f>'CLINIQUE 3'!T332</f>
        <v>Juin</v>
      </c>
    </row>
    <row r="333" spans="1:37">
      <c r="A333" s="146">
        <v>326</v>
      </c>
      <c r="B333" s="113" t="s">
        <v>2770</v>
      </c>
      <c r="C333" s="113" t="s">
        <v>2771</v>
      </c>
      <c r="D333" s="163">
        <f>'REPRODUCTION 3'!G333</f>
        <v>12</v>
      </c>
      <c r="E333" s="163">
        <f>'RUMINANTS 3'!G333</f>
        <v>7.5</v>
      </c>
      <c r="F333" s="163">
        <f>'TOXICOLOGIE 2'!F333</f>
        <v>0</v>
      </c>
      <c r="G333" s="163">
        <f>'INFECTIEUX 3'!G333</f>
        <v>5.25</v>
      </c>
      <c r="H333" s="163">
        <f>'AVIARE 3'!G333</f>
        <v>15.75</v>
      </c>
      <c r="I333" s="163">
        <f>'EQUINE 3'!G333</f>
        <v>10.5</v>
      </c>
      <c r="J333" s="163">
        <f>'CHIRURGIE 3'!G333</f>
        <v>18</v>
      </c>
      <c r="K333" s="163">
        <f>'LEGISLATION 2'!F333</f>
        <v>20</v>
      </c>
      <c r="L333" s="163">
        <f>'HIDAOA 3'!G333</f>
        <v>13.5</v>
      </c>
      <c r="M333" s="163">
        <f>'CLINIQUE 3'!N333</f>
        <v>0</v>
      </c>
      <c r="N333" s="148">
        <f t="shared" si="75"/>
        <v>102.5</v>
      </c>
      <c r="O333" s="148">
        <f t="shared" si="76"/>
        <v>3.6607142857142856</v>
      </c>
      <c r="P333" s="146" t="str">
        <f t="shared" si="77"/>
        <v>ajournee</v>
      </c>
      <c r="Q333" s="146" t="str">
        <f t="shared" si="78"/>
        <v>juin</v>
      </c>
      <c r="R333" s="146">
        <f t="shared" si="79"/>
        <v>1</v>
      </c>
      <c r="S333" s="146">
        <f t="shared" si="80"/>
        <v>1</v>
      </c>
      <c r="T333" s="146">
        <f t="shared" si="81"/>
        <v>1</v>
      </c>
      <c r="U333" s="146">
        <f t="shared" si="82"/>
        <v>1</v>
      </c>
      <c r="V333" s="146">
        <f t="shared" si="83"/>
        <v>0</v>
      </c>
      <c r="W333" s="146">
        <f t="shared" si="84"/>
        <v>1</v>
      </c>
      <c r="X333" s="146">
        <f t="shared" si="85"/>
        <v>0</v>
      </c>
      <c r="Y333" s="146">
        <f t="shared" si="86"/>
        <v>0</v>
      </c>
      <c r="Z333" s="146">
        <f t="shared" si="87"/>
        <v>1</v>
      </c>
      <c r="AA333" s="17">
        <f t="shared" si="88"/>
        <v>1</v>
      </c>
      <c r="AB333" s="91" t="str">
        <f>'REPRODUCTION 3'!M333</f>
        <v>Juin</v>
      </c>
      <c r="AC333" s="91" t="str">
        <f>'RUMINANTS 3'!M333</f>
        <v>Juin</v>
      </c>
      <c r="AD333" s="91" t="str">
        <f>'TOXICOLOGIE 2'!L333</f>
        <v>Juin</v>
      </c>
      <c r="AE333" s="91" t="str">
        <f>'INFECTIEUX 3'!M333</f>
        <v>Juin</v>
      </c>
      <c r="AF333" s="91" t="str">
        <f>'AVIARE 3'!M333</f>
        <v>Juin</v>
      </c>
      <c r="AG333" s="91" t="str">
        <f>'EQUINE 3'!M333</f>
        <v>Juin</v>
      </c>
      <c r="AH333" s="91" t="str">
        <f>'CHIRURGIE 3'!M333</f>
        <v>Juin</v>
      </c>
      <c r="AI333" s="91" t="str">
        <f>'LEGISLATION 2'!L333</f>
        <v>Juin</v>
      </c>
      <c r="AJ333" s="91" t="str">
        <f>'HIDAOA 3'!M333</f>
        <v>Juin</v>
      </c>
      <c r="AK333" s="91" t="str">
        <f>'CLINIQUE 3'!T333</f>
        <v>Juin</v>
      </c>
    </row>
    <row r="334" spans="1:37">
      <c r="A334" s="146">
        <v>327</v>
      </c>
      <c r="B334" s="113" t="s">
        <v>2772</v>
      </c>
      <c r="C334" s="113" t="s">
        <v>2567</v>
      </c>
      <c r="D334" s="163">
        <f>'REPRODUCTION 3'!G334</f>
        <v>10.5</v>
      </c>
      <c r="E334" s="163">
        <f>'RUMINANTS 3'!G334</f>
        <v>10.5</v>
      </c>
      <c r="F334" s="163">
        <f>'TOXICOLOGIE 2'!F334</f>
        <v>0</v>
      </c>
      <c r="G334" s="163">
        <f>'INFECTIEUX 3'!G334</f>
        <v>9</v>
      </c>
      <c r="H334" s="163">
        <f>'AVIARE 3'!G334</f>
        <v>14.25</v>
      </c>
      <c r="I334" s="163">
        <f>'EQUINE 3'!G334</f>
        <v>15</v>
      </c>
      <c r="J334" s="163">
        <f>'CHIRURGIE 3'!G334</f>
        <v>22.5</v>
      </c>
      <c r="K334" s="163">
        <f>'LEGISLATION 2'!F334</f>
        <v>34</v>
      </c>
      <c r="L334" s="163">
        <f>'HIDAOA 3'!G334</f>
        <v>18</v>
      </c>
      <c r="M334" s="163">
        <f>'CLINIQUE 3'!N334</f>
        <v>0</v>
      </c>
      <c r="N334" s="148">
        <f t="shared" si="75"/>
        <v>133.75</v>
      </c>
      <c r="O334" s="148">
        <f t="shared" si="76"/>
        <v>4.7767857142857144</v>
      </c>
      <c r="P334" s="146" t="str">
        <f t="shared" si="77"/>
        <v>ajournee</v>
      </c>
      <c r="Q334" s="146" t="str">
        <f t="shared" si="78"/>
        <v>juin</v>
      </c>
      <c r="R334" s="146">
        <f t="shared" si="79"/>
        <v>1</v>
      </c>
      <c r="S334" s="146">
        <f t="shared" si="80"/>
        <v>1</v>
      </c>
      <c r="T334" s="146">
        <f t="shared" si="81"/>
        <v>1</v>
      </c>
      <c r="U334" s="146">
        <f t="shared" si="82"/>
        <v>1</v>
      </c>
      <c r="V334" s="146">
        <f t="shared" si="83"/>
        <v>1</v>
      </c>
      <c r="W334" s="146">
        <f t="shared" si="84"/>
        <v>0</v>
      </c>
      <c r="X334" s="146">
        <f t="shared" si="85"/>
        <v>0</v>
      </c>
      <c r="Y334" s="146">
        <f t="shared" si="86"/>
        <v>0</v>
      </c>
      <c r="Z334" s="146">
        <f t="shared" si="87"/>
        <v>0</v>
      </c>
      <c r="AA334" s="17">
        <f t="shared" si="88"/>
        <v>1</v>
      </c>
      <c r="AB334" s="91" t="str">
        <f>'REPRODUCTION 3'!M334</f>
        <v>Juin</v>
      </c>
      <c r="AC334" s="91" t="str">
        <f>'RUMINANTS 3'!M334</f>
        <v>Juin</v>
      </c>
      <c r="AD334" s="91" t="str">
        <f>'TOXICOLOGIE 2'!L334</f>
        <v>Juin</v>
      </c>
      <c r="AE334" s="91" t="str">
        <f>'INFECTIEUX 3'!M334</f>
        <v>Juin</v>
      </c>
      <c r="AF334" s="91" t="str">
        <f>'AVIARE 3'!M334</f>
        <v>Juin</v>
      </c>
      <c r="AG334" s="91" t="str">
        <f>'EQUINE 3'!M334</f>
        <v>Juin</v>
      </c>
      <c r="AH334" s="91" t="str">
        <f>'CHIRURGIE 3'!M334</f>
        <v>Juin</v>
      </c>
      <c r="AI334" s="91" t="str">
        <f>'LEGISLATION 2'!L334</f>
        <v>Juin</v>
      </c>
      <c r="AJ334" s="91" t="str">
        <f>'HIDAOA 3'!M334</f>
        <v>Juin</v>
      </c>
      <c r="AK334" s="91" t="str">
        <f>'CLINIQUE 3'!T334</f>
        <v>Juin</v>
      </c>
    </row>
    <row r="335" spans="1:37">
      <c r="A335" s="146">
        <v>328</v>
      </c>
      <c r="B335" s="113" t="s">
        <v>2773</v>
      </c>
      <c r="C335" s="113" t="s">
        <v>2643</v>
      </c>
      <c r="D335" s="163">
        <f>'REPRODUCTION 3'!G335</f>
        <v>12</v>
      </c>
      <c r="E335" s="163">
        <f>'RUMINANTS 3'!G335</f>
        <v>5.25</v>
      </c>
      <c r="F335" s="163">
        <f>'TOXICOLOGIE 2'!F335</f>
        <v>0</v>
      </c>
      <c r="G335" s="163">
        <f>'INFECTIEUX 3'!G335</f>
        <v>7.5</v>
      </c>
      <c r="H335" s="163">
        <f>'AVIARE 3'!G335</f>
        <v>17.25</v>
      </c>
      <c r="I335" s="163">
        <f>'EQUINE 3'!G335</f>
        <v>13.5</v>
      </c>
      <c r="J335" s="163">
        <f>'CHIRURGIE 3'!G335</f>
        <v>25.5</v>
      </c>
      <c r="K335" s="163">
        <f>'LEGISLATION 2'!F335</f>
        <v>12</v>
      </c>
      <c r="L335" s="163">
        <f>'HIDAOA 3'!G335</f>
        <v>10.5</v>
      </c>
      <c r="M335" s="163">
        <f>'CLINIQUE 3'!N335</f>
        <v>0</v>
      </c>
      <c r="N335" s="148">
        <f t="shared" si="75"/>
        <v>103.5</v>
      </c>
      <c r="O335" s="148">
        <f t="shared" si="76"/>
        <v>3.6964285714285716</v>
      </c>
      <c r="P335" s="146" t="str">
        <f t="shared" si="77"/>
        <v>ajournee</v>
      </c>
      <c r="Q335" s="146" t="str">
        <f t="shared" si="78"/>
        <v>juin</v>
      </c>
      <c r="R335" s="146">
        <f t="shared" si="79"/>
        <v>1</v>
      </c>
      <c r="S335" s="146">
        <f t="shared" si="80"/>
        <v>1</v>
      </c>
      <c r="T335" s="146">
        <f t="shared" si="81"/>
        <v>1</v>
      </c>
      <c r="U335" s="146">
        <f t="shared" si="82"/>
        <v>1</v>
      </c>
      <c r="V335" s="146">
        <f t="shared" si="83"/>
        <v>0</v>
      </c>
      <c r="W335" s="146">
        <f t="shared" si="84"/>
        <v>1</v>
      </c>
      <c r="X335" s="146">
        <f t="shared" si="85"/>
        <v>0</v>
      </c>
      <c r="Y335" s="146">
        <f t="shared" si="86"/>
        <v>0</v>
      </c>
      <c r="Z335" s="146">
        <f t="shared" si="87"/>
        <v>1</v>
      </c>
      <c r="AA335" s="17">
        <f t="shared" si="88"/>
        <v>1</v>
      </c>
      <c r="AB335" s="91" t="str">
        <f>'REPRODUCTION 3'!M335</f>
        <v>Juin</v>
      </c>
      <c r="AC335" s="91" t="str">
        <f>'RUMINANTS 3'!M335</f>
        <v>Juin</v>
      </c>
      <c r="AD335" s="91" t="str">
        <f>'TOXICOLOGIE 2'!L335</f>
        <v>Juin</v>
      </c>
      <c r="AE335" s="91" t="str">
        <f>'INFECTIEUX 3'!M335</f>
        <v>Juin</v>
      </c>
      <c r="AF335" s="91" t="str">
        <f>'AVIARE 3'!M335</f>
        <v>Juin</v>
      </c>
      <c r="AG335" s="91" t="str">
        <f>'EQUINE 3'!M335</f>
        <v>Juin</v>
      </c>
      <c r="AH335" s="91" t="str">
        <f>'CHIRURGIE 3'!M335</f>
        <v>Juin</v>
      </c>
      <c r="AI335" s="91" t="str">
        <f>'LEGISLATION 2'!L335</f>
        <v>Juin</v>
      </c>
      <c r="AJ335" s="91" t="str">
        <f>'HIDAOA 3'!M335</f>
        <v>Juin</v>
      </c>
      <c r="AK335" s="91" t="str">
        <f>'CLINIQUE 3'!T335</f>
        <v>Juin</v>
      </c>
    </row>
    <row r="336" spans="1:37">
      <c r="A336" s="146">
        <v>329</v>
      </c>
      <c r="B336" s="113" t="s">
        <v>2774</v>
      </c>
      <c r="C336" s="113" t="s">
        <v>2613</v>
      </c>
      <c r="D336" s="163">
        <f>'REPRODUCTION 3'!G336</f>
        <v>5.25</v>
      </c>
      <c r="E336" s="163">
        <f>'RUMINANTS 3'!G336</f>
        <v>9.75</v>
      </c>
      <c r="F336" s="163">
        <f>'TOXICOLOGIE 2'!F336</f>
        <v>0</v>
      </c>
      <c r="G336" s="163">
        <f>'INFECTIEUX 3'!G336</f>
        <v>3</v>
      </c>
      <c r="H336" s="163">
        <f>'AVIARE 3'!G336</f>
        <v>15</v>
      </c>
      <c r="I336" s="163">
        <f>'EQUINE 3'!G336</f>
        <v>8.25</v>
      </c>
      <c r="J336" s="163">
        <f>'CHIRURGIE 3'!G336</f>
        <v>18</v>
      </c>
      <c r="K336" s="163">
        <f>'LEGISLATION 2'!F336</f>
        <v>24</v>
      </c>
      <c r="L336" s="163">
        <f>'HIDAOA 3'!G336</f>
        <v>17.25</v>
      </c>
      <c r="M336" s="163">
        <f>'CLINIQUE 3'!N336</f>
        <v>0</v>
      </c>
      <c r="N336" s="148">
        <f t="shared" si="75"/>
        <v>100.5</v>
      </c>
      <c r="O336" s="148">
        <f t="shared" si="76"/>
        <v>3.5892857142857144</v>
      </c>
      <c r="P336" s="146" t="str">
        <f t="shared" si="77"/>
        <v>ajournee</v>
      </c>
      <c r="Q336" s="146" t="str">
        <f t="shared" si="78"/>
        <v>juin</v>
      </c>
      <c r="R336" s="146">
        <f t="shared" si="79"/>
        <v>1</v>
      </c>
      <c r="S336" s="146">
        <f t="shared" si="80"/>
        <v>1</v>
      </c>
      <c r="T336" s="146">
        <f t="shared" si="81"/>
        <v>1</v>
      </c>
      <c r="U336" s="146">
        <f t="shared" si="82"/>
        <v>1</v>
      </c>
      <c r="V336" s="146">
        <f t="shared" si="83"/>
        <v>0</v>
      </c>
      <c r="W336" s="146">
        <f t="shared" si="84"/>
        <v>1</v>
      </c>
      <c r="X336" s="146">
        <f t="shared" si="85"/>
        <v>0</v>
      </c>
      <c r="Y336" s="146">
        <f t="shared" si="86"/>
        <v>0</v>
      </c>
      <c r="Z336" s="146">
        <f t="shared" si="87"/>
        <v>0</v>
      </c>
      <c r="AA336" s="17">
        <f t="shared" si="88"/>
        <v>1</v>
      </c>
      <c r="AB336" s="91" t="str">
        <f>'REPRODUCTION 3'!M336</f>
        <v>Juin</v>
      </c>
      <c r="AC336" s="91" t="str">
        <f>'RUMINANTS 3'!M336</f>
        <v>Juin</v>
      </c>
      <c r="AD336" s="91" t="str">
        <f>'TOXICOLOGIE 2'!L336</f>
        <v>Juin</v>
      </c>
      <c r="AE336" s="91" t="str">
        <f>'INFECTIEUX 3'!M336</f>
        <v>Juin</v>
      </c>
      <c r="AF336" s="91" t="str">
        <f>'AVIARE 3'!M336</f>
        <v>Juin</v>
      </c>
      <c r="AG336" s="91" t="str">
        <f>'EQUINE 3'!M336</f>
        <v>Juin</v>
      </c>
      <c r="AH336" s="91" t="str">
        <f>'CHIRURGIE 3'!M336</f>
        <v>Juin</v>
      </c>
      <c r="AI336" s="91" t="str">
        <f>'LEGISLATION 2'!L336</f>
        <v>Juin</v>
      </c>
      <c r="AJ336" s="91" t="str">
        <f>'HIDAOA 3'!M336</f>
        <v>Juin</v>
      </c>
      <c r="AK336" s="91" t="str">
        <f>'CLINIQUE 3'!T336</f>
        <v>Juin</v>
      </c>
    </row>
    <row r="337" spans="1:37">
      <c r="A337" s="146">
        <v>330</v>
      </c>
      <c r="B337" s="113" t="s">
        <v>301</v>
      </c>
      <c r="C337" s="113" t="s">
        <v>2585</v>
      </c>
      <c r="D337" s="163">
        <f>'REPRODUCTION 3'!G337</f>
        <v>1.5</v>
      </c>
      <c r="E337" s="163">
        <f>'RUMINANTS 3'!G337</f>
        <v>9.75</v>
      </c>
      <c r="F337" s="163">
        <f>'TOXICOLOGIE 2'!F337</f>
        <v>0</v>
      </c>
      <c r="G337" s="163">
        <f>'INFECTIEUX 3'!G337</f>
        <v>1.5</v>
      </c>
      <c r="H337" s="163">
        <f>'AVIARE 3'!G337</f>
        <v>15.75</v>
      </c>
      <c r="I337" s="163">
        <f>'EQUINE 3'!G337</f>
        <v>8.625</v>
      </c>
      <c r="J337" s="163">
        <f>'CHIRURGIE 3'!G337</f>
        <v>16.5</v>
      </c>
      <c r="K337" s="163">
        <f>'LEGISLATION 2'!F337</f>
        <v>2</v>
      </c>
      <c r="L337" s="163">
        <f>'HIDAOA 3'!G337</f>
        <v>5.25</v>
      </c>
      <c r="M337" s="163">
        <f>'CLINIQUE 3'!N337</f>
        <v>0</v>
      </c>
      <c r="N337" s="148">
        <f t="shared" si="75"/>
        <v>60.875</v>
      </c>
      <c r="O337" s="148">
        <f t="shared" si="76"/>
        <v>2.1741071428571428</v>
      </c>
      <c r="P337" s="146" t="str">
        <f t="shared" si="77"/>
        <v>ajournee</v>
      </c>
      <c r="Q337" s="146" t="str">
        <f t="shared" si="78"/>
        <v>juin</v>
      </c>
      <c r="R337" s="146">
        <f t="shared" si="79"/>
        <v>1</v>
      </c>
      <c r="S337" s="146">
        <f t="shared" si="80"/>
        <v>1</v>
      </c>
      <c r="T337" s="146">
        <f t="shared" si="81"/>
        <v>1</v>
      </c>
      <c r="U337" s="146">
        <f t="shared" si="82"/>
        <v>1</v>
      </c>
      <c r="V337" s="146">
        <f t="shared" si="83"/>
        <v>0</v>
      </c>
      <c r="W337" s="146">
        <f t="shared" si="84"/>
        <v>1</v>
      </c>
      <c r="X337" s="146">
        <f t="shared" si="85"/>
        <v>0</v>
      </c>
      <c r="Y337" s="146">
        <f t="shared" si="86"/>
        <v>1</v>
      </c>
      <c r="Z337" s="146">
        <f t="shared" si="87"/>
        <v>1</v>
      </c>
      <c r="AA337" s="17">
        <f t="shared" si="88"/>
        <v>1</v>
      </c>
      <c r="AB337" s="91" t="str">
        <f>'REPRODUCTION 3'!M337</f>
        <v>Juin</v>
      </c>
      <c r="AC337" s="91" t="str">
        <f>'RUMINANTS 3'!M337</f>
        <v>Juin</v>
      </c>
      <c r="AD337" s="91" t="str">
        <f>'TOXICOLOGIE 2'!L337</f>
        <v>Juin</v>
      </c>
      <c r="AE337" s="91" t="str">
        <f>'INFECTIEUX 3'!M337</f>
        <v>Juin</v>
      </c>
      <c r="AF337" s="91" t="str">
        <f>'AVIARE 3'!M337</f>
        <v>Juin</v>
      </c>
      <c r="AG337" s="91" t="str">
        <f>'EQUINE 3'!M337</f>
        <v>Juin</v>
      </c>
      <c r="AH337" s="91" t="str">
        <f>'CHIRURGIE 3'!M337</f>
        <v>Juin</v>
      </c>
      <c r="AI337" s="91" t="str">
        <f>'LEGISLATION 2'!L337</f>
        <v>Juin</v>
      </c>
      <c r="AJ337" s="91" t="str">
        <f>'HIDAOA 3'!M337</f>
        <v>Juin</v>
      </c>
      <c r="AK337" s="91" t="str">
        <f>'CLINIQUE 3'!T337</f>
        <v>Juin</v>
      </c>
    </row>
    <row r="338" spans="1:37">
      <c r="A338" s="146">
        <v>331</v>
      </c>
      <c r="B338" s="113" t="s">
        <v>304</v>
      </c>
      <c r="C338" s="113" t="s">
        <v>2775</v>
      </c>
      <c r="D338" s="163">
        <f>'REPRODUCTION 3'!G338</f>
        <v>20.25</v>
      </c>
      <c r="E338" s="163">
        <f>'RUMINANTS 3'!G338</f>
        <v>9.75</v>
      </c>
      <c r="F338" s="163">
        <f>'TOXICOLOGIE 2'!F338</f>
        <v>0</v>
      </c>
      <c r="G338" s="163">
        <f>'INFECTIEUX 3'!G338</f>
        <v>5.625</v>
      </c>
      <c r="H338" s="163">
        <f>'AVIARE 3'!G338</f>
        <v>14.25</v>
      </c>
      <c r="I338" s="163">
        <f>'EQUINE 3'!G338</f>
        <v>12</v>
      </c>
      <c r="J338" s="163">
        <f>'CHIRURGIE 3'!G338</f>
        <v>10.5</v>
      </c>
      <c r="K338" s="163">
        <f>'LEGISLATION 2'!F338</f>
        <v>34</v>
      </c>
      <c r="L338" s="163">
        <f>'HIDAOA 3'!G338</f>
        <v>12</v>
      </c>
      <c r="M338" s="163">
        <f>'CLINIQUE 3'!N338</f>
        <v>0</v>
      </c>
      <c r="N338" s="148">
        <f t="shared" si="75"/>
        <v>118.375</v>
      </c>
      <c r="O338" s="148">
        <f t="shared" si="76"/>
        <v>4.2276785714285712</v>
      </c>
      <c r="P338" s="146" t="str">
        <f t="shared" si="77"/>
        <v>ajournee</v>
      </c>
      <c r="Q338" s="146" t="str">
        <f t="shared" si="78"/>
        <v>juin</v>
      </c>
      <c r="R338" s="146">
        <f t="shared" si="79"/>
        <v>0</v>
      </c>
      <c r="S338" s="146">
        <f t="shared" si="80"/>
        <v>1</v>
      </c>
      <c r="T338" s="146">
        <f t="shared" si="81"/>
        <v>1</v>
      </c>
      <c r="U338" s="146">
        <f t="shared" si="82"/>
        <v>1</v>
      </c>
      <c r="V338" s="146">
        <f t="shared" si="83"/>
        <v>1</v>
      </c>
      <c r="W338" s="146">
        <f t="shared" si="84"/>
        <v>1</v>
      </c>
      <c r="X338" s="146">
        <f t="shared" si="85"/>
        <v>1</v>
      </c>
      <c r="Y338" s="146">
        <f t="shared" si="86"/>
        <v>0</v>
      </c>
      <c r="Z338" s="146">
        <f t="shared" si="87"/>
        <v>1</v>
      </c>
      <c r="AA338" s="17">
        <f t="shared" si="88"/>
        <v>1</v>
      </c>
      <c r="AB338" s="91" t="str">
        <f>'REPRODUCTION 3'!M338</f>
        <v>Juin</v>
      </c>
      <c r="AC338" s="91" t="str">
        <f>'RUMINANTS 3'!M338</f>
        <v>Juin</v>
      </c>
      <c r="AD338" s="91" t="str">
        <f>'TOXICOLOGIE 2'!L338</f>
        <v>Juin</v>
      </c>
      <c r="AE338" s="91" t="str">
        <f>'INFECTIEUX 3'!M338</f>
        <v>Juin</v>
      </c>
      <c r="AF338" s="91" t="str">
        <f>'AVIARE 3'!M338</f>
        <v>Juin</v>
      </c>
      <c r="AG338" s="91" t="str">
        <f>'EQUINE 3'!M338</f>
        <v>Juin</v>
      </c>
      <c r="AH338" s="91" t="str">
        <f>'CHIRURGIE 3'!M338</f>
        <v>Juin</v>
      </c>
      <c r="AI338" s="91" t="str">
        <f>'LEGISLATION 2'!L338</f>
        <v>Juin</v>
      </c>
      <c r="AJ338" s="91" t="str">
        <f>'HIDAOA 3'!M338</f>
        <v>Juin</v>
      </c>
      <c r="AK338" s="91" t="str">
        <f>'CLINIQUE 3'!T338</f>
        <v>Juin</v>
      </c>
    </row>
    <row r="339" spans="1:37">
      <c r="A339" s="146">
        <v>332</v>
      </c>
      <c r="B339" s="113" t="s">
        <v>2776</v>
      </c>
      <c r="C339" s="113" t="s">
        <v>2777</v>
      </c>
      <c r="D339" s="163">
        <f>'REPRODUCTION 3'!G339</f>
        <v>13.5</v>
      </c>
      <c r="E339" s="163">
        <f>'RUMINANTS 3'!G339</f>
        <v>4.5</v>
      </c>
      <c r="F339" s="163">
        <f>'TOXICOLOGIE 2'!F339</f>
        <v>0</v>
      </c>
      <c r="G339" s="163">
        <f>'INFECTIEUX 3'!G339</f>
        <v>1.875</v>
      </c>
      <c r="H339" s="163">
        <f>'AVIARE 3'!G339</f>
        <v>15</v>
      </c>
      <c r="I339" s="163">
        <f>'EQUINE 3'!G339</f>
        <v>2.25</v>
      </c>
      <c r="J339" s="163">
        <f>'CHIRURGIE 3'!G339</f>
        <v>24</v>
      </c>
      <c r="K339" s="163">
        <f>'LEGISLATION 2'!F339</f>
        <v>2</v>
      </c>
      <c r="L339" s="163">
        <f>'HIDAOA 3'!G339</f>
        <v>10.5</v>
      </c>
      <c r="M339" s="163">
        <f>'CLINIQUE 3'!N339</f>
        <v>0</v>
      </c>
      <c r="N339" s="148">
        <f t="shared" si="75"/>
        <v>73.625</v>
      </c>
      <c r="O339" s="148">
        <f t="shared" si="76"/>
        <v>2.6294642857142856</v>
      </c>
      <c r="P339" s="146" t="str">
        <f t="shared" si="77"/>
        <v>ajournee</v>
      </c>
      <c r="Q339" s="146" t="str">
        <f t="shared" si="78"/>
        <v>juin</v>
      </c>
      <c r="R339" s="146">
        <f t="shared" si="79"/>
        <v>1</v>
      </c>
      <c r="S339" s="146">
        <f t="shared" si="80"/>
        <v>1</v>
      </c>
      <c r="T339" s="146">
        <f t="shared" si="81"/>
        <v>1</v>
      </c>
      <c r="U339" s="146">
        <f t="shared" si="82"/>
        <v>1</v>
      </c>
      <c r="V339" s="146">
        <f t="shared" si="83"/>
        <v>0</v>
      </c>
      <c r="W339" s="146">
        <f t="shared" si="84"/>
        <v>1</v>
      </c>
      <c r="X339" s="146">
        <f t="shared" si="85"/>
        <v>0</v>
      </c>
      <c r="Y339" s="146">
        <f t="shared" si="86"/>
        <v>1</v>
      </c>
      <c r="Z339" s="146">
        <f t="shared" si="87"/>
        <v>1</v>
      </c>
      <c r="AA339" s="17">
        <f t="shared" si="88"/>
        <v>1</v>
      </c>
      <c r="AB339" s="91" t="str">
        <f>'REPRODUCTION 3'!M339</f>
        <v>Juin</v>
      </c>
      <c r="AC339" s="91" t="str">
        <f>'RUMINANTS 3'!M339</f>
        <v>Juin</v>
      </c>
      <c r="AD339" s="91" t="str">
        <f>'TOXICOLOGIE 2'!L339</f>
        <v>Juin</v>
      </c>
      <c r="AE339" s="91" t="str">
        <f>'INFECTIEUX 3'!M339</f>
        <v>Juin</v>
      </c>
      <c r="AF339" s="91" t="str">
        <f>'AVIARE 3'!M339</f>
        <v>Juin</v>
      </c>
      <c r="AG339" s="91" t="str">
        <f>'EQUINE 3'!M339</f>
        <v>Juin</v>
      </c>
      <c r="AH339" s="91" t="str">
        <f>'CHIRURGIE 3'!M339</f>
        <v>Juin</v>
      </c>
      <c r="AI339" s="91" t="str">
        <f>'LEGISLATION 2'!L339</f>
        <v>Juin</v>
      </c>
      <c r="AJ339" s="91" t="str">
        <f>'HIDAOA 3'!M339</f>
        <v>Juin</v>
      </c>
      <c r="AK339" s="91" t="str">
        <f>'CLINIQUE 3'!T339</f>
        <v>Juin</v>
      </c>
    </row>
    <row r="340" spans="1:37">
      <c r="A340" s="146">
        <v>333</v>
      </c>
      <c r="B340" s="113" t="s">
        <v>2778</v>
      </c>
      <c r="C340" s="113" t="s">
        <v>2474</v>
      </c>
      <c r="D340" s="163">
        <f>'REPRODUCTION 3'!G340</f>
        <v>14.25</v>
      </c>
      <c r="E340" s="163">
        <f>'RUMINANTS 3'!G340</f>
        <v>9</v>
      </c>
      <c r="F340" s="163">
        <f>'TOXICOLOGIE 2'!F340</f>
        <v>0</v>
      </c>
      <c r="G340" s="163">
        <f>'INFECTIEUX 3'!G340</f>
        <v>3.75</v>
      </c>
      <c r="H340" s="163">
        <f>'AVIARE 3'!G340</f>
        <v>12.75</v>
      </c>
      <c r="I340" s="163">
        <f>'EQUINE 3'!G340</f>
        <v>13.5</v>
      </c>
      <c r="J340" s="163">
        <f>'CHIRURGIE 3'!G340</f>
        <v>24</v>
      </c>
      <c r="K340" s="163">
        <f>'LEGISLATION 2'!F340</f>
        <v>16</v>
      </c>
      <c r="L340" s="163">
        <f>'HIDAOA 3'!G340</f>
        <v>24</v>
      </c>
      <c r="M340" s="163">
        <f>'CLINIQUE 3'!N340</f>
        <v>0</v>
      </c>
      <c r="N340" s="148">
        <f t="shared" si="75"/>
        <v>117.25</v>
      </c>
      <c r="O340" s="148">
        <f t="shared" si="76"/>
        <v>4.1875</v>
      </c>
      <c r="P340" s="146" t="str">
        <f t="shared" si="77"/>
        <v>ajournee</v>
      </c>
      <c r="Q340" s="146" t="str">
        <f t="shared" si="78"/>
        <v>juin</v>
      </c>
      <c r="R340" s="146">
        <f t="shared" si="79"/>
        <v>1</v>
      </c>
      <c r="S340" s="146">
        <f t="shared" si="80"/>
        <v>1</v>
      </c>
      <c r="T340" s="146">
        <f t="shared" si="81"/>
        <v>1</v>
      </c>
      <c r="U340" s="146">
        <f t="shared" si="82"/>
        <v>1</v>
      </c>
      <c r="V340" s="146">
        <f t="shared" si="83"/>
        <v>1</v>
      </c>
      <c r="W340" s="146">
        <f t="shared" si="84"/>
        <v>1</v>
      </c>
      <c r="X340" s="146">
        <f t="shared" si="85"/>
        <v>0</v>
      </c>
      <c r="Y340" s="146">
        <f t="shared" si="86"/>
        <v>0</v>
      </c>
      <c r="Z340" s="146">
        <f t="shared" si="87"/>
        <v>0</v>
      </c>
      <c r="AA340" s="17">
        <f t="shared" si="88"/>
        <v>1</v>
      </c>
      <c r="AB340" s="91" t="str">
        <f>'REPRODUCTION 3'!M340</f>
        <v>Juin</v>
      </c>
      <c r="AC340" s="91" t="str">
        <f>'RUMINANTS 3'!M340</f>
        <v>Juin</v>
      </c>
      <c r="AD340" s="91" t="str">
        <f>'TOXICOLOGIE 2'!L340</f>
        <v>Juin</v>
      </c>
      <c r="AE340" s="91" t="str">
        <f>'INFECTIEUX 3'!M340</f>
        <v>Juin</v>
      </c>
      <c r="AF340" s="91" t="str">
        <f>'AVIARE 3'!M340</f>
        <v>Juin</v>
      </c>
      <c r="AG340" s="91" t="str">
        <f>'EQUINE 3'!M340</f>
        <v>Juin</v>
      </c>
      <c r="AH340" s="91" t="str">
        <f>'CHIRURGIE 3'!M340</f>
        <v>Juin</v>
      </c>
      <c r="AI340" s="91" t="str">
        <f>'LEGISLATION 2'!L340</f>
        <v>Juin</v>
      </c>
      <c r="AJ340" s="91" t="str">
        <f>'HIDAOA 3'!M340</f>
        <v>Juin</v>
      </c>
      <c r="AK340" s="91" t="str">
        <f>'CLINIQUE 3'!T340</f>
        <v>Juin</v>
      </c>
    </row>
    <row r="341" spans="1:37">
      <c r="A341" s="146">
        <v>334</v>
      </c>
      <c r="B341" s="113" t="s">
        <v>2778</v>
      </c>
      <c r="C341" s="113" t="s">
        <v>2779</v>
      </c>
      <c r="D341" s="163">
        <f>'REPRODUCTION 3'!G341</f>
        <v>10.5</v>
      </c>
      <c r="E341" s="163">
        <f>'RUMINANTS 3'!G341</f>
        <v>5.25</v>
      </c>
      <c r="F341" s="163">
        <f>'TOXICOLOGIE 2'!F341</f>
        <v>0</v>
      </c>
      <c r="G341" s="163">
        <f>'INFECTIEUX 3'!G341</f>
        <v>5.25</v>
      </c>
      <c r="H341" s="163">
        <f>'AVIARE 3'!G341</f>
        <v>15.75</v>
      </c>
      <c r="I341" s="163">
        <f>'EQUINE 3'!G341</f>
        <v>5.25</v>
      </c>
      <c r="J341" s="163">
        <f>'CHIRURGIE 3'!G341</f>
        <v>24</v>
      </c>
      <c r="K341" s="163">
        <f>'LEGISLATION 2'!F341</f>
        <v>16</v>
      </c>
      <c r="L341" s="163">
        <f>'HIDAOA 3'!G341</f>
        <v>18.75</v>
      </c>
      <c r="M341" s="163">
        <f>'CLINIQUE 3'!N341</f>
        <v>0</v>
      </c>
      <c r="N341" s="148">
        <f t="shared" si="75"/>
        <v>100.75</v>
      </c>
      <c r="O341" s="148">
        <f t="shared" si="76"/>
        <v>3.5982142857142856</v>
      </c>
      <c r="P341" s="146" t="str">
        <f t="shared" si="77"/>
        <v>ajournee</v>
      </c>
      <c r="Q341" s="146" t="str">
        <f t="shared" si="78"/>
        <v>juin</v>
      </c>
      <c r="R341" s="146">
        <f t="shared" si="79"/>
        <v>1</v>
      </c>
      <c r="S341" s="146">
        <f t="shared" si="80"/>
        <v>1</v>
      </c>
      <c r="T341" s="146">
        <f t="shared" si="81"/>
        <v>1</v>
      </c>
      <c r="U341" s="146">
        <f t="shared" si="82"/>
        <v>1</v>
      </c>
      <c r="V341" s="146">
        <f t="shared" si="83"/>
        <v>0</v>
      </c>
      <c r="W341" s="146">
        <f t="shared" si="84"/>
        <v>1</v>
      </c>
      <c r="X341" s="146">
        <f t="shared" si="85"/>
        <v>0</v>
      </c>
      <c r="Y341" s="146">
        <f t="shared" si="86"/>
        <v>0</v>
      </c>
      <c r="Z341" s="146">
        <f t="shared" si="87"/>
        <v>0</v>
      </c>
      <c r="AA341" s="17">
        <f t="shared" si="88"/>
        <v>1</v>
      </c>
      <c r="AB341" s="91" t="str">
        <f>'REPRODUCTION 3'!M341</f>
        <v>Juin</v>
      </c>
      <c r="AC341" s="91" t="str">
        <f>'RUMINANTS 3'!M341</f>
        <v>Juin</v>
      </c>
      <c r="AD341" s="91" t="str">
        <f>'TOXICOLOGIE 2'!L341</f>
        <v>Juin</v>
      </c>
      <c r="AE341" s="91" t="str">
        <f>'INFECTIEUX 3'!M341</f>
        <v>Juin</v>
      </c>
      <c r="AF341" s="91" t="str">
        <f>'AVIARE 3'!M341</f>
        <v>Juin</v>
      </c>
      <c r="AG341" s="91" t="str">
        <f>'EQUINE 3'!M341</f>
        <v>Juin</v>
      </c>
      <c r="AH341" s="91" t="str">
        <f>'CHIRURGIE 3'!M341</f>
        <v>Juin</v>
      </c>
      <c r="AI341" s="91" t="str">
        <f>'LEGISLATION 2'!L341</f>
        <v>Juin</v>
      </c>
      <c r="AJ341" s="91" t="str">
        <f>'HIDAOA 3'!M341</f>
        <v>Juin</v>
      </c>
      <c r="AK341" s="91" t="str">
        <f>'CLINIQUE 3'!T341</f>
        <v>Juin</v>
      </c>
    </row>
    <row r="342" spans="1:37">
      <c r="A342" s="146">
        <v>335</v>
      </c>
      <c r="B342" s="113" t="s">
        <v>2780</v>
      </c>
      <c r="C342" s="113" t="s">
        <v>2781</v>
      </c>
      <c r="D342" s="163">
        <f>'REPRODUCTION 3'!G342</f>
        <v>13.5</v>
      </c>
      <c r="E342" s="163">
        <f>'RUMINANTS 3'!G342</f>
        <v>8.25</v>
      </c>
      <c r="F342" s="163">
        <f>'TOXICOLOGIE 2'!F342</f>
        <v>0</v>
      </c>
      <c r="G342" s="163">
        <f>'INFECTIEUX 3'!G342</f>
        <v>5.625</v>
      </c>
      <c r="H342" s="163">
        <f>'AVIARE 3'!G342</f>
        <v>21.75</v>
      </c>
      <c r="I342" s="163">
        <f>'EQUINE 3'!G342</f>
        <v>16.5</v>
      </c>
      <c r="J342" s="163">
        <f>'CHIRURGIE 3'!G342</f>
        <v>19.5</v>
      </c>
      <c r="K342" s="163">
        <f>'LEGISLATION 2'!F342</f>
        <v>30</v>
      </c>
      <c r="L342" s="163">
        <f>'HIDAOA 3'!G342</f>
        <v>22.5</v>
      </c>
      <c r="M342" s="163">
        <f>'CLINIQUE 3'!N342</f>
        <v>0</v>
      </c>
      <c r="N342" s="148">
        <f t="shared" si="75"/>
        <v>137.625</v>
      </c>
      <c r="O342" s="148">
        <f t="shared" si="76"/>
        <v>4.9151785714285712</v>
      </c>
      <c r="P342" s="146" t="str">
        <f t="shared" si="77"/>
        <v>ajournee</v>
      </c>
      <c r="Q342" s="146" t="str">
        <f t="shared" si="78"/>
        <v>juin</v>
      </c>
      <c r="R342" s="146">
        <f t="shared" si="79"/>
        <v>1</v>
      </c>
      <c r="S342" s="146">
        <f t="shared" si="80"/>
        <v>1</v>
      </c>
      <c r="T342" s="146">
        <f t="shared" si="81"/>
        <v>1</v>
      </c>
      <c r="U342" s="146">
        <f t="shared" si="82"/>
        <v>1</v>
      </c>
      <c r="V342" s="146">
        <f t="shared" si="83"/>
        <v>0</v>
      </c>
      <c r="W342" s="146">
        <f t="shared" si="84"/>
        <v>0</v>
      </c>
      <c r="X342" s="146">
        <f t="shared" si="85"/>
        <v>0</v>
      </c>
      <c r="Y342" s="146">
        <f t="shared" si="86"/>
        <v>0</v>
      </c>
      <c r="Z342" s="146">
        <f t="shared" si="87"/>
        <v>0</v>
      </c>
      <c r="AA342" s="17">
        <f t="shared" si="88"/>
        <v>1</v>
      </c>
      <c r="AB342" s="91" t="str">
        <f>'REPRODUCTION 3'!M342</f>
        <v>Juin</v>
      </c>
      <c r="AC342" s="91" t="str">
        <f>'RUMINANTS 3'!M342</f>
        <v>Juin</v>
      </c>
      <c r="AD342" s="91" t="str">
        <f>'TOXICOLOGIE 2'!L342</f>
        <v>Juin</v>
      </c>
      <c r="AE342" s="91" t="str">
        <f>'INFECTIEUX 3'!M342</f>
        <v>Juin</v>
      </c>
      <c r="AF342" s="91" t="str">
        <f>'AVIARE 3'!M342</f>
        <v>Juin</v>
      </c>
      <c r="AG342" s="91" t="str">
        <f>'EQUINE 3'!M342</f>
        <v>Juin</v>
      </c>
      <c r="AH342" s="91" t="str">
        <f>'CHIRURGIE 3'!M342</f>
        <v>Juin</v>
      </c>
      <c r="AI342" s="91" t="str">
        <f>'LEGISLATION 2'!L342</f>
        <v>Juin</v>
      </c>
      <c r="AJ342" s="91" t="str">
        <f>'HIDAOA 3'!M342</f>
        <v>Juin</v>
      </c>
      <c r="AK342" s="91" t="str">
        <f>'CLINIQUE 3'!T342</f>
        <v>Juin</v>
      </c>
    </row>
    <row r="343" spans="1:37">
      <c r="A343" s="146">
        <v>336</v>
      </c>
      <c r="B343" s="113" t="s">
        <v>2782</v>
      </c>
      <c r="C343" s="113" t="s">
        <v>2783</v>
      </c>
      <c r="D343" s="163">
        <f>'REPRODUCTION 3'!G343</f>
        <v>19.5</v>
      </c>
      <c r="E343" s="163">
        <f>'RUMINANTS 3'!G343</f>
        <v>15.75</v>
      </c>
      <c r="F343" s="163">
        <f>'TOXICOLOGIE 2'!F343</f>
        <v>0</v>
      </c>
      <c r="G343" s="163">
        <f>'INFECTIEUX 3'!G343</f>
        <v>4.5</v>
      </c>
      <c r="H343" s="163">
        <f>'AVIARE 3'!G343</f>
        <v>18.75</v>
      </c>
      <c r="I343" s="163">
        <f>'EQUINE 3'!G343</f>
        <v>13.5</v>
      </c>
      <c r="J343" s="163">
        <f>'CHIRURGIE 3'!G343</f>
        <v>19.5</v>
      </c>
      <c r="K343" s="163">
        <f>'LEGISLATION 2'!F343</f>
        <v>24</v>
      </c>
      <c r="L343" s="163">
        <f>'HIDAOA 3'!G343</f>
        <v>16.875</v>
      </c>
      <c r="M343" s="163">
        <f>'CLINIQUE 3'!N343</f>
        <v>0</v>
      </c>
      <c r="N343" s="148">
        <f t="shared" si="75"/>
        <v>132.375</v>
      </c>
      <c r="O343" s="148">
        <f t="shared" si="76"/>
        <v>4.7276785714285712</v>
      </c>
      <c r="P343" s="146" t="str">
        <f t="shared" si="77"/>
        <v>ajournee</v>
      </c>
      <c r="Q343" s="146" t="str">
        <f t="shared" si="78"/>
        <v>juin</v>
      </c>
      <c r="R343" s="146">
        <f t="shared" si="79"/>
        <v>0</v>
      </c>
      <c r="S343" s="146">
        <f t="shared" si="80"/>
        <v>0</v>
      </c>
      <c r="T343" s="146">
        <f t="shared" si="81"/>
        <v>1</v>
      </c>
      <c r="U343" s="146">
        <f t="shared" si="82"/>
        <v>1</v>
      </c>
      <c r="V343" s="146">
        <f t="shared" si="83"/>
        <v>0</v>
      </c>
      <c r="W343" s="146">
        <f t="shared" si="84"/>
        <v>1</v>
      </c>
      <c r="X343" s="146">
        <f t="shared" si="85"/>
        <v>0</v>
      </c>
      <c r="Y343" s="146">
        <f t="shared" si="86"/>
        <v>0</v>
      </c>
      <c r="Z343" s="146">
        <f t="shared" si="87"/>
        <v>0</v>
      </c>
      <c r="AA343" s="17">
        <f t="shared" si="88"/>
        <v>1</v>
      </c>
      <c r="AB343" s="91" t="str">
        <f>'REPRODUCTION 3'!M343</f>
        <v>Juin</v>
      </c>
      <c r="AC343" s="91" t="str">
        <f>'RUMINANTS 3'!M343</f>
        <v>Juin</v>
      </c>
      <c r="AD343" s="91" t="str">
        <f>'TOXICOLOGIE 2'!L343</f>
        <v>Juin</v>
      </c>
      <c r="AE343" s="91" t="str">
        <f>'INFECTIEUX 3'!M343</f>
        <v>Juin</v>
      </c>
      <c r="AF343" s="91" t="str">
        <f>'AVIARE 3'!M343</f>
        <v>Juin</v>
      </c>
      <c r="AG343" s="91" t="str">
        <f>'EQUINE 3'!M343</f>
        <v>Juin</v>
      </c>
      <c r="AH343" s="91" t="str">
        <f>'CHIRURGIE 3'!M343</f>
        <v>Juin</v>
      </c>
      <c r="AI343" s="91" t="str">
        <f>'LEGISLATION 2'!L343</f>
        <v>Juin</v>
      </c>
      <c r="AJ343" s="91" t="str">
        <f>'HIDAOA 3'!M343</f>
        <v>Juin</v>
      </c>
      <c r="AK343" s="91" t="str">
        <f>'CLINIQUE 3'!T343</f>
        <v>Juin</v>
      </c>
    </row>
    <row r="344" spans="1:37">
      <c r="A344" s="146">
        <v>337</v>
      </c>
      <c r="B344" s="113" t="s">
        <v>2784</v>
      </c>
      <c r="C344" s="113" t="s">
        <v>2785</v>
      </c>
      <c r="D344" s="163">
        <f>'REPRODUCTION 3'!G344</f>
        <v>18.75</v>
      </c>
      <c r="E344" s="163">
        <f>'RUMINANTS 3'!G344</f>
        <v>9</v>
      </c>
      <c r="F344" s="163">
        <f>'TOXICOLOGIE 2'!F344</f>
        <v>0</v>
      </c>
      <c r="G344" s="163">
        <f>'INFECTIEUX 3'!G344</f>
        <v>4.5</v>
      </c>
      <c r="H344" s="163">
        <f>'AVIARE 3'!G344</f>
        <v>16.5</v>
      </c>
      <c r="I344" s="163">
        <f>'EQUINE 3'!G344</f>
        <v>13.5</v>
      </c>
      <c r="J344" s="163">
        <f>'CHIRURGIE 3'!G344</f>
        <v>21</v>
      </c>
      <c r="K344" s="163">
        <f>'LEGISLATION 2'!F344</f>
        <v>10</v>
      </c>
      <c r="L344" s="163">
        <f>'HIDAOA 3'!G344</f>
        <v>18.75</v>
      </c>
      <c r="M344" s="163">
        <f>'CLINIQUE 3'!N344</f>
        <v>0</v>
      </c>
      <c r="N344" s="148">
        <f t="shared" si="75"/>
        <v>112</v>
      </c>
      <c r="O344" s="148">
        <f t="shared" si="76"/>
        <v>4</v>
      </c>
      <c r="P344" s="146" t="str">
        <f t="shared" si="77"/>
        <v>ajournee</v>
      </c>
      <c r="Q344" s="146" t="str">
        <f t="shared" si="78"/>
        <v>juin</v>
      </c>
      <c r="R344" s="146">
        <f t="shared" si="79"/>
        <v>0</v>
      </c>
      <c r="S344" s="146">
        <f t="shared" si="80"/>
        <v>1</v>
      </c>
      <c r="T344" s="146">
        <f t="shared" si="81"/>
        <v>1</v>
      </c>
      <c r="U344" s="146">
        <f t="shared" si="82"/>
        <v>1</v>
      </c>
      <c r="V344" s="146">
        <f t="shared" si="83"/>
        <v>0</v>
      </c>
      <c r="W344" s="146">
        <f t="shared" si="84"/>
        <v>1</v>
      </c>
      <c r="X344" s="146">
        <f t="shared" si="85"/>
        <v>0</v>
      </c>
      <c r="Y344" s="146">
        <f t="shared" si="86"/>
        <v>0</v>
      </c>
      <c r="Z344" s="146">
        <f t="shared" si="87"/>
        <v>0</v>
      </c>
      <c r="AA344" s="17">
        <f t="shared" si="88"/>
        <v>1</v>
      </c>
      <c r="AB344" s="91" t="str">
        <f>'REPRODUCTION 3'!M344</f>
        <v>Juin</v>
      </c>
      <c r="AC344" s="91" t="str">
        <f>'RUMINANTS 3'!M344</f>
        <v>Juin</v>
      </c>
      <c r="AD344" s="91" t="str">
        <f>'TOXICOLOGIE 2'!L344</f>
        <v>Juin</v>
      </c>
      <c r="AE344" s="91" t="str">
        <f>'INFECTIEUX 3'!M344</f>
        <v>Juin</v>
      </c>
      <c r="AF344" s="91" t="str">
        <f>'AVIARE 3'!M344</f>
        <v>Juin</v>
      </c>
      <c r="AG344" s="91" t="str">
        <f>'EQUINE 3'!M344</f>
        <v>Juin</v>
      </c>
      <c r="AH344" s="91" t="str">
        <f>'CHIRURGIE 3'!M344</f>
        <v>Juin</v>
      </c>
      <c r="AI344" s="91" t="str">
        <f>'LEGISLATION 2'!L344</f>
        <v>Juin</v>
      </c>
      <c r="AJ344" s="91" t="str">
        <f>'HIDAOA 3'!M344</f>
        <v>Juin</v>
      </c>
      <c r="AK344" s="91" t="str">
        <f>'CLINIQUE 3'!T344</f>
        <v>Juin</v>
      </c>
    </row>
    <row r="345" spans="1:37">
      <c r="A345" s="146">
        <v>338</v>
      </c>
      <c r="B345" s="113" t="s">
        <v>308</v>
      </c>
      <c r="C345" s="113" t="s">
        <v>2786</v>
      </c>
      <c r="D345" s="163">
        <f>'REPRODUCTION 3'!G345</f>
        <v>12</v>
      </c>
      <c r="E345" s="163">
        <f>'RUMINANTS 3'!G345</f>
        <v>9</v>
      </c>
      <c r="F345" s="163">
        <f>'TOXICOLOGIE 2'!F345</f>
        <v>0</v>
      </c>
      <c r="G345" s="163">
        <f>'INFECTIEUX 3'!G345</f>
        <v>5.625</v>
      </c>
      <c r="H345" s="163">
        <f>'AVIARE 3'!G345</f>
        <v>17.25</v>
      </c>
      <c r="I345" s="163">
        <f>'EQUINE 3'!G345</f>
        <v>12</v>
      </c>
      <c r="J345" s="163">
        <f>'CHIRURGIE 3'!G345</f>
        <v>24</v>
      </c>
      <c r="K345" s="163">
        <f>'LEGISLATION 2'!F345</f>
        <v>20</v>
      </c>
      <c r="L345" s="163">
        <f>'HIDAOA 3'!G345</f>
        <v>12</v>
      </c>
      <c r="M345" s="163">
        <f>'CLINIQUE 3'!N345</f>
        <v>0</v>
      </c>
      <c r="N345" s="148">
        <f t="shared" si="75"/>
        <v>111.875</v>
      </c>
      <c r="O345" s="148">
        <f t="shared" si="76"/>
        <v>3.9955357142857144</v>
      </c>
      <c r="P345" s="146" t="str">
        <f t="shared" si="77"/>
        <v>ajournee</v>
      </c>
      <c r="Q345" s="146" t="str">
        <f t="shared" si="78"/>
        <v>juin</v>
      </c>
      <c r="R345" s="146">
        <f t="shared" si="79"/>
        <v>1</v>
      </c>
      <c r="S345" s="146">
        <f t="shared" si="80"/>
        <v>1</v>
      </c>
      <c r="T345" s="146">
        <f t="shared" si="81"/>
        <v>1</v>
      </c>
      <c r="U345" s="146">
        <f t="shared" si="82"/>
        <v>1</v>
      </c>
      <c r="V345" s="146">
        <f t="shared" si="83"/>
        <v>0</v>
      </c>
      <c r="W345" s="146">
        <f t="shared" si="84"/>
        <v>1</v>
      </c>
      <c r="X345" s="146">
        <f t="shared" si="85"/>
        <v>0</v>
      </c>
      <c r="Y345" s="146">
        <f t="shared" si="86"/>
        <v>0</v>
      </c>
      <c r="Z345" s="146">
        <f t="shared" si="87"/>
        <v>1</v>
      </c>
      <c r="AA345" s="17">
        <f t="shared" si="88"/>
        <v>1</v>
      </c>
      <c r="AB345" s="91" t="str">
        <f>'REPRODUCTION 3'!M345</f>
        <v>Juin</v>
      </c>
      <c r="AC345" s="91" t="str">
        <f>'RUMINANTS 3'!M345</f>
        <v>Juin</v>
      </c>
      <c r="AD345" s="91" t="str">
        <f>'TOXICOLOGIE 2'!L345</f>
        <v>Juin</v>
      </c>
      <c r="AE345" s="91" t="str">
        <f>'INFECTIEUX 3'!M345</f>
        <v>Juin</v>
      </c>
      <c r="AF345" s="91" t="str">
        <f>'AVIARE 3'!M345</f>
        <v>Juin</v>
      </c>
      <c r="AG345" s="91" t="str">
        <f>'EQUINE 3'!M345</f>
        <v>Juin</v>
      </c>
      <c r="AH345" s="91" t="str">
        <f>'CHIRURGIE 3'!M345</f>
        <v>Juin</v>
      </c>
      <c r="AI345" s="91" t="str">
        <f>'LEGISLATION 2'!L345</f>
        <v>Juin</v>
      </c>
      <c r="AJ345" s="91" t="str">
        <f>'HIDAOA 3'!M345</f>
        <v>Juin</v>
      </c>
      <c r="AK345" s="91" t="str">
        <f>'CLINIQUE 3'!T345</f>
        <v>Juin</v>
      </c>
    </row>
    <row r="346" spans="1:37">
      <c r="A346" s="146">
        <v>339</v>
      </c>
      <c r="B346" s="113" t="s">
        <v>308</v>
      </c>
      <c r="C346" s="113" t="s">
        <v>2596</v>
      </c>
      <c r="D346" s="163">
        <f>'REPRODUCTION 3'!G346</f>
        <v>15</v>
      </c>
      <c r="E346" s="163">
        <f>'RUMINANTS 3'!G346</f>
        <v>6</v>
      </c>
      <c r="F346" s="163">
        <f>'TOXICOLOGIE 2'!F346</f>
        <v>0</v>
      </c>
      <c r="G346" s="163">
        <f>'INFECTIEUX 3'!G346</f>
        <v>5.625</v>
      </c>
      <c r="H346" s="163">
        <f>'AVIARE 3'!G346</f>
        <v>18</v>
      </c>
      <c r="I346" s="163">
        <f>'EQUINE 3'!G346</f>
        <v>4.5</v>
      </c>
      <c r="J346" s="163">
        <f>'CHIRURGIE 3'!G346</f>
        <v>19.5</v>
      </c>
      <c r="K346" s="163">
        <f>'LEGISLATION 2'!F346</f>
        <v>26</v>
      </c>
      <c r="L346" s="163">
        <f>'HIDAOA 3'!G346</f>
        <v>17.25</v>
      </c>
      <c r="M346" s="163">
        <f>'CLINIQUE 3'!N346</f>
        <v>0</v>
      </c>
      <c r="N346" s="148">
        <f t="shared" si="75"/>
        <v>111.875</v>
      </c>
      <c r="O346" s="148">
        <f t="shared" si="76"/>
        <v>3.9955357142857144</v>
      </c>
      <c r="P346" s="146" t="str">
        <f t="shared" si="77"/>
        <v>ajournee</v>
      </c>
      <c r="Q346" s="146" t="str">
        <f t="shared" si="78"/>
        <v>juin</v>
      </c>
      <c r="R346" s="146">
        <f t="shared" si="79"/>
        <v>0</v>
      </c>
      <c r="S346" s="146">
        <f t="shared" si="80"/>
        <v>1</v>
      </c>
      <c r="T346" s="146">
        <f t="shared" si="81"/>
        <v>1</v>
      </c>
      <c r="U346" s="146">
        <f t="shared" si="82"/>
        <v>1</v>
      </c>
      <c r="V346" s="146">
        <f t="shared" si="83"/>
        <v>0</v>
      </c>
      <c r="W346" s="146">
        <f t="shared" si="84"/>
        <v>1</v>
      </c>
      <c r="X346" s="146">
        <f t="shared" si="85"/>
        <v>0</v>
      </c>
      <c r="Y346" s="146">
        <f t="shared" si="86"/>
        <v>0</v>
      </c>
      <c r="Z346" s="146">
        <f t="shared" si="87"/>
        <v>0</v>
      </c>
      <c r="AA346" s="17">
        <f t="shared" si="88"/>
        <v>1</v>
      </c>
      <c r="AB346" s="91" t="str">
        <f>'REPRODUCTION 3'!M346</f>
        <v>Juin</v>
      </c>
      <c r="AC346" s="91" t="str">
        <f>'RUMINANTS 3'!M346</f>
        <v>Juin</v>
      </c>
      <c r="AD346" s="91" t="str">
        <f>'TOXICOLOGIE 2'!L346</f>
        <v>Juin</v>
      </c>
      <c r="AE346" s="91" t="str">
        <f>'INFECTIEUX 3'!M346</f>
        <v>Juin</v>
      </c>
      <c r="AF346" s="91" t="str">
        <f>'AVIARE 3'!M346</f>
        <v>Juin</v>
      </c>
      <c r="AG346" s="91" t="str">
        <f>'EQUINE 3'!M346</f>
        <v>Juin</v>
      </c>
      <c r="AH346" s="91" t="str">
        <f>'CHIRURGIE 3'!M346</f>
        <v>Juin</v>
      </c>
      <c r="AI346" s="91" t="str">
        <f>'LEGISLATION 2'!L346</f>
        <v>Juin</v>
      </c>
      <c r="AJ346" s="91" t="str">
        <f>'HIDAOA 3'!M346</f>
        <v>Juin</v>
      </c>
      <c r="AK346" s="91" t="str">
        <f>'CLINIQUE 3'!T346</f>
        <v>Juin</v>
      </c>
    </row>
    <row r="347" spans="1:37">
      <c r="A347" s="146">
        <v>340</v>
      </c>
      <c r="B347" s="113" t="s">
        <v>310</v>
      </c>
      <c r="C347" s="113" t="s">
        <v>2787</v>
      </c>
      <c r="D347" s="163">
        <f>'REPRODUCTION 3'!G347</f>
        <v>6.75</v>
      </c>
      <c r="E347" s="163">
        <f>'RUMINANTS 3'!G347</f>
        <v>6</v>
      </c>
      <c r="F347" s="163">
        <f>'TOXICOLOGIE 2'!F347</f>
        <v>0</v>
      </c>
      <c r="G347" s="163">
        <f>'INFECTIEUX 3'!G347</f>
        <v>0.75</v>
      </c>
      <c r="H347" s="163">
        <f>'AVIARE 3'!G347</f>
        <v>9.75</v>
      </c>
      <c r="I347" s="163">
        <f>'EQUINE 3'!G347</f>
        <v>4.5</v>
      </c>
      <c r="J347" s="163">
        <f>'CHIRURGIE 3'!G347</f>
        <v>3</v>
      </c>
      <c r="K347" s="163">
        <f>'LEGISLATION 2'!F347</f>
        <v>26</v>
      </c>
      <c r="L347" s="163">
        <f>'HIDAOA 3'!G347</f>
        <v>6.75</v>
      </c>
      <c r="M347" s="163">
        <f>'CLINIQUE 3'!N347</f>
        <v>0</v>
      </c>
      <c r="N347" s="148">
        <f t="shared" si="75"/>
        <v>63.5</v>
      </c>
      <c r="O347" s="148">
        <f t="shared" si="76"/>
        <v>2.2678571428571428</v>
      </c>
      <c r="P347" s="146" t="str">
        <f t="shared" si="77"/>
        <v>ajournee</v>
      </c>
      <c r="Q347" s="146" t="str">
        <f t="shared" si="78"/>
        <v>juin</v>
      </c>
      <c r="R347" s="146">
        <f t="shared" si="79"/>
        <v>1</v>
      </c>
      <c r="S347" s="146">
        <f t="shared" si="80"/>
        <v>1</v>
      </c>
      <c r="T347" s="146">
        <f t="shared" si="81"/>
        <v>1</v>
      </c>
      <c r="U347" s="146">
        <f t="shared" si="82"/>
        <v>1</v>
      </c>
      <c r="V347" s="146">
        <f t="shared" si="83"/>
        <v>1</v>
      </c>
      <c r="W347" s="146">
        <f t="shared" si="84"/>
        <v>1</v>
      </c>
      <c r="X347" s="146">
        <f t="shared" si="85"/>
        <v>1</v>
      </c>
      <c r="Y347" s="146">
        <f t="shared" si="86"/>
        <v>0</v>
      </c>
      <c r="Z347" s="146">
        <f t="shared" si="87"/>
        <v>1</v>
      </c>
      <c r="AA347" s="17">
        <f t="shared" si="88"/>
        <v>1</v>
      </c>
      <c r="AB347" s="91" t="str">
        <f>'REPRODUCTION 3'!M347</f>
        <v>Juin</v>
      </c>
      <c r="AC347" s="91" t="str">
        <f>'RUMINANTS 3'!M347</f>
        <v>Juin</v>
      </c>
      <c r="AD347" s="91" t="str">
        <f>'TOXICOLOGIE 2'!L347</f>
        <v>Juin</v>
      </c>
      <c r="AE347" s="91" t="str">
        <f>'INFECTIEUX 3'!M347</f>
        <v>Juin</v>
      </c>
      <c r="AF347" s="91" t="str">
        <f>'AVIARE 3'!M347</f>
        <v>Juin</v>
      </c>
      <c r="AG347" s="91" t="str">
        <f>'EQUINE 3'!M347</f>
        <v>Juin</v>
      </c>
      <c r="AH347" s="91" t="str">
        <f>'CHIRURGIE 3'!M347</f>
        <v>Juin</v>
      </c>
      <c r="AI347" s="91" t="str">
        <f>'LEGISLATION 2'!L347</f>
        <v>Juin</v>
      </c>
      <c r="AJ347" s="91" t="str">
        <f>'HIDAOA 3'!M347</f>
        <v>Juin</v>
      </c>
      <c r="AK347" s="91" t="str">
        <f>'CLINIQUE 3'!T347</f>
        <v>Juin</v>
      </c>
    </row>
    <row r="348" spans="1:37">
      <c r="A348" s="146">
        <v>341</v>
      </c>
      <c r="B348" s="113" t="s">
        <v>311</v>
      </c>
      <c r="C348" s="113" t="s">
        <v>312</v>
      </c>
      <c r="D348" s="163">
        <f>'REPRODUCTION 3'!G348</f>
        <v>0.75</v>
      </c>
      <c r="E348" s="163">
        <f>'RUMINANTS 3'!G348</f>
        <v>40.5</v>
      </c>
      <c r="F348" s="163">
        <f>'TOXICOLOGIE 2'!F348</f>
        <v>22</v>
      </c>
      <c r="G348" s="163">
        <f>'INFECTIEUX 3'!G348</f>
        <v>1.875</v>
      </c>
      <c r="H348" s="163">
        <f>'AVIARE 3'!G348</f>
        <v>31.5</v>
      </c>
      <c r="I348" s="163">
        <f>'EQUINE 3'!G348</f>
        <v>2.25</v>
      </c>
      <c r="J348" s="163">
        <f>'CHIRURGIE 3'!G348</f>
        <v>10.5</v>
      </c>
      <c r="K348" s="163">
        <f>'LEGISLATION 2'!F348</f>
        <v>8</v>
      </c>
      <c r="L348" s="163">
        <f>'HIDAOA 3'!G348</f>
        <v>31.5</v>
      </c>
      <c r="M348" s="163">
        <f>'CLINIQUE 3'!N348</f>
        <v>34</v>
      </c>
      <c r="N348" s="148">
        <f t="shared" si="75"/>
        <v>182.875</v>
      </c>
      <c r="O348" s="148">
        <f t="shared" si="76"/>
        <v>6.53125</v>
      </c>
      <c r="P348" s="146" t="str">
        <f t="shared" si="77"/>
        <v>ajournee</v>
      </c>
      <c r="Q348" s="146" t="str">
        <f t="shared" si="78"/>
        <v>juin</v>
      </c>
      <c r="R348" s="146">
        <f t="shared" si="79"/>
        <v>1</v>
      </c>
      <c r="S348" s="146">
        <f t="shared" si="80"/>
        <v>0</v>
      </c>
      <c r="T348" s="146">
        <f t="shared" si="81"/>
        <v>0</v>
      </c>
      <c r="U348" s="146">
        <f t="shared" si="82"/>
        <v>1</v>
      </c>
      <c r="V348" s="146">
        <f t="shared" si="83"/>
        <v>0</v>
      </c>
      <c r="W348" s="146">
        <f t="shared" si="84"/>
        <v>1</v>
      </c>
      <c r="X348" s="146">
        <f t="shared" si="85"/>
        <v>1</v>
      </c>
      <c r="Y348" s="146">
        <f t="shared" si="86"/>
        <v>1</v>
      </c>
      <c r="Z348" s="146">
        <f t="shared" si="87"/>
        <v>0</v>
      </c>
      <c r="AA348" s="17">
        <f t="shared" si="88"/>
        <v>0</v>
      </c>
      <c r="AB348" s="91" t="str">
        <f>'REPRODUCTION 3'!M348</f>
        <v>Juin</v>
      </c>
      <c r="AC348" s="91" t="str">
        <f>'RUMINANTS 3'!M348</f>
        <v>Juin</v>
      </c>
      <c r="AD348" s="91" t="str">
        <f>'TOXICOLOGIE 2'!L348</f>
        <v>Juin</v>
      </c>
      <c r="AE348" s="91" t="str">
        <f>'INFECTIEUX 3'!M348</f>
        <v>Juin</v>
      </c>
      <c r="AF348" s="91" t="str">
        <f>'AVIARE 3'!M348</f>
        <v>Juin</v>
      </c>
      <c r="AG348" s="91" t="str">
        <f>'EQUINE 3'!M348</f>
        <v>Juin</v>
      </c>
      <c r="AH348" s="91" t="str">
        <f>'CHIRURGIE 3'!M348</f>
        <v>Juin</v>
      </c>
      <c r="AI348" s="91" t="str">
        <f>'LEGISLATION 2'!L348</f>
        <v>Juin</v>
      </c>
      <c r="AJ348" s="91" t="str">
        <f>'HIDAOA 3'!M348</f>
        <v>Juin</v>
      </c>
      <c r="AK348" s="91" t="str">
        <f>'CLINIQUE 3'!T348</f>
        <v>Juin</v>
      </c>
    </row>
    <row r="349" spans="1:37">
      <c r="A349" s="146">
        <v>342</v>
      </c>
      <c r="B349" s="113" t="s">
        <v>1955</v>
      </c>
      <c r="C349" s="113" t="s">
        <v>2788</v>
      </c>
      <c r="D349" s="163">
        <f>'REPRODUCTION 3'!G349</f>
        <v>19.5</v>
      </c>
      <c r="E349" s="163">
        <f>'RUMINANTS 3'!G349</f>
        <v>8.25</v>
      </c>
      <c r="F349" s="163">
        <f>'TOXICOLOGIE 2'!F349</f>
        <v>0</v>
      </c>
      <c r="G349" s="163">
        <f>'INFECTIEUX 3'!G349</f>
        <v>3.375</v>
      </c>
      <c r="H349" s="163">
        <f>'AVIARE 3'!G349</f>
        <v>15.75</v>
      </c>
      <c r="I349" s="163">
        <f>'EQUINE 3'!G349</f>
        <v>10.5</v>
      </c>
      <c r="J349" s="163">
        <f>'CHIRURGIE 3'!G349</f>
        <v>21</v>
      </c>
      <c r="K349" s="163">
        <f>'LEGISLATION 2'!F349</f>
        <v>30</v>
      </c>
      <c r="L349" s="163">
        <f>'HIDAOA 3'!G349</f>
        <v>18.75</v>
      </c>
      <c r="M349" s="163">
        <f>'CLINIQUE 3'!N349</f>
        <v>0</v>
      </c>
      <c r="N349" s="148">
        <f t="shared" si="75"/>
        <v>127.125</v>
      </c>
      <c r="O349" s="148">
        <f t="shared" si="76"/>
        <v>4.5401785714285712</v>
      </c>
      <c r="P349" s="146" t="str">
        <f t="shared" si="77"/>
        <v>ajournee</v>
      </c>
      <c r="Q349" s="146" t="str">
        <f t="shared" si="78"/>
        <v>juin</v>
      </c>
      <c r="R349" s="146">
        <f t="shared" si="79"/>
        <v>0</v>
      </c>
      <c r="S349" s="146">
        <f t="shared" si="80"/>
        <v>1</v>
      </c>
      <c r="T349" s="146">
        <f t="shared" si="81"/>
        <v>1</v>
      </c>
      <c r="U349" s="146">
        <f t="shared" si="82"/>
        <v>1</v>
      </c>
      <c r="V349" s="146">
        <f t="shared" si="83"/>
        <v>0</v>
      </c>
      <c r="W349" s="146">
        <f t="shared" si="84"/>
        <v>1</v>
      </c>
      <c r="X349" s="146">
        <f t="shared" si="85"/>
        <v>0</v>
      </c>
      <c r="Y349" s="146">
        <f t="shared" si="86"/>
        <v>0</v>
      </c>
      <c r="Z349" s="146">
        <f t="shared" si="87"/>
        <v>0</v>
      </c>
      <c r="AA349" s="17">
        <f t="shared" si="88"/>
        <v>1</v>
      </c>
      <c r="AB349" s="91" t="str">
        <f>'REPRODUCTION 3'!M349</f>
        <v>Juin</v>
      </c>
      <c r="AC349" s="91" t="str">
        <f>'RUMINANTS 3'!M349</f>
        <v>Juin</v>
      </c>
      <c r="AD349" s="91" t="str">
        <f>'TOXICOLOGIE 2'!L349</f>
        <v>Juin</v>
      </c>
      <c r="AE349" s="91" t="str">
        <f>'INFECTIEUX 3'!M349</f>
        <v>Juin</v>
      </c>
      <c r="AF349" s="91" t="str">
        <f>'AVIARE 3'!M349</f>
        <v>Juin</v>
      </c>
      <c r="AG349" s="91" t="str">
        <f>'EQUINE 3'!M349</f>
        <v>Juin</v>
      </c>
      <c r="AH349" s="91" t="str">
        <f>'CHIRURGIE 3'!M349</f>
        <v>Juin</v>
      </c>
      <c r="AI349" s="91" t="str">
        <f>'LEGISLATION 2'!L349</f>
        <v>Juin</v>
      </c>
      <c r="AJ349" s="91" t="str">
        <f>'HIDAOA 3'!M349</f>
        <v>Juin</v>
      </c>
      <c r="AK349" s="91" t="str">
        <f>'CLINIQUE 3'!T349</f>
        <v>Juin</v>
      </c>
    </row>
    <row r="350" spans="1:37">
      <c r="A350" s="146">
        <v>343</v>
      </c>
      <c r="B350" s="113" t="s">
        <v>1960</v>
      </c>
      <c r="C350" s="113" t="s">
        <v>2789</v>
      </c>
      <c r="D350" s="163">
        <f>'REPRODUCTION 3'!G350</f>
        <v>14.25</v>
      </c>
      <c r="E350" s="163">
        <f>'RUMINANTS 3'!G350</f>
        <v>8.25</v>
      </c>
      <c r="F350" s="163">
        <f>'TOXICOLOGIE 2'!F350</f>
        <v>0</v>
      </c>
      <c r="G350" s="163">
        <f>'INFECTIEUX 3'!G350</f>
        <v>10.5</v>
      </c>
      <c r="H350" s="163">
        <f>'AVIARE 3'!G350</f>
        <v>15.75</v>
      </c>
      <c r="I350" s="163">
        <f>'EQUINE 3'!G350</f>
        <v>12.75</v>
      </c>
      <c r="J350" s="163">
        <f>'CHIRURGIE 3'!G350</f>
        <v>21</v>
      </c>
      <c r="K350" s="163">
        <f>'LEGISLATION 2'!F350</f>
        <v>20</v>
      </c>
      <c r="L350" s="163">
        <f>'HIDAOA 3'!G350</f>
        <v>23.25</v>
      </c>
      <c r="M350" s="163">
        <f>'CLINIQUE 3'!N350</f>
        <v>0</v>
      </c>
      <c r="N350" s="148">
        <f t="shared" si="75"/>
        <v>125.75</v>
      </c>
      <c r="O350" s="148">
        <f t="shared" si="76"/>
        <v>4.4910714285714288</v>
      </c>
      <c r="P350" s="146" t="str">
        <f t="shared" si="77"/>
        <v>ajournee</v>
      </c>
      <c r="Q350" s="146" t="str">
        <f t="shared" si="78"/>
        <v>juin</v>
      </c>
      <c r="R350" s="146">
        <f t="shared" si="79"/>
        <v>1</v>
      </c>
      <c r="S350" s="146">
        <f t="shared" si="80"/>
        <v>1</v>
      </c>
      <c r="T350" s="146">
        <f t="shared" si="81"/>
        <v>1</v>
      </c>
      <c r="U350" s="146">
        <f t="shared" si="82"/>
        <v>1</v>
      </c>
      <c r="V350" s="146">
        <f t="shared" si="83"/>
        <v>0</v>
      </c>
      <c r="W350" s="146">
        <f t="shared" si="84"/>
        <v>1</v>
      </c>
      <c r="X350" s="146">
        <f t="shared" si="85"/>
        <v>0</v>
      </c>
      <c r="Y350" s="146">
        <f t="shared" si="86"/>
        <v>0</v>
      </c>
      <c r="Z350" s="146">
        <f t="shared" si="87"/>
        <v>0</v>
      </c>
      <c r="AA350" s="17">
        <f t="shared" si="88"/>
        <v>1</v>
      </c>
      <c r="AB350" s="91" t="str">
        <f>'REPRODUCTION 3'!M350</f>
        <v>Juin</v>
      </c>
      <c r="AC350" s="91" t="str">
        <f>'RUMINANTS 3'!M350</f>
        <v>Juin</v>
      </c>
      <c r="AD350" s="91" t="str">
        <f>'TOXICOLOGIE 2'!L350</f>
        <v>Juin</v>
      </c>
      <c r="AE350" s="91" t="str">
        <f>'INFECTIEUX 3'!M350</f>
        <v>Juin</v>
      </c>
      <c r="AF350" s="91" t="str">
        <f>'AVIARE 3'!M350</f>
        <v>Juin</v>
      </c>
      <c r="AG350" s="91" t="str">
        <f>'EQUINE 3'!M350</f>
        <v>Juin</v>
      </c>
      <c r="AH350" s="91" t="str">
        <f>'CHIRURGIE 3'!M350</f>
        <v>Juin</v>
      </c>
      <c r="AI350" s="91" t="str">
        <f>'LEGISLATION 2'!L350</f>
        <v>Juin</v>
      </c>
      <c r="AJ350" s="91" t="str">
        <f>'HIDAOA 3'!M350</f>
        <v>Juin</v>
      </c>
      <c r="AK350" s="91" t="str">
        <f>'CLINIQUE 3'!T350</f>
        <v>Juin</v>
      </c>
    </row>
    <row r="351" spans="1:37">
      <c r="A351" s="146">
        <v>344</v>
      </c>
      <c r="B351" s="113" t="s">
        <v>316</v>
      </c>
      <c r="C351" s="113" t="s">
        <v>2790</v>
      </c>
      <c r="D351" s="163">
        <f>'REPRODUCTION 3'!G351</f>
        <v>6.75</v>
      </c>
      <c r="E351" s="163">
        <f>'RUMINANTS 3'!G351</f>
        <v>5.25</v>
      </c>
      <c r="F351" s="163">
        <f>'TOXICOLOGIE 2'!F351</f>
        <v>0</v>
      </c>
      <c r="G351" s="163">
        <f>'INFECTIEUX 3'!G351</f>
        <v>1.5</v>
      </c>
      <c r="H351" s="163">
        <f>'AVIARE 3'!G351</f>
        <v>11.25</v>
      </c>
      <c r="I351" s="163">
        <f>'EQUINE 3'!G351</f>
        <v>3</v>
      </c>
      <c r="J351" s="163">
        <f>'CHIRURGIE 3'!G351</f>
        <v>12</v>
      </c>
      <c r="K351" s="163">
        <f>'LEGISLATION 2'!F351</f>
        <v>10</v>
      </c>
      <c r="L351" s="163">
        <f>'HIDAOA 3'!G351</f>
        <v>5.25</v>
      </c>
      <c r="M351" s="163">
        <f>'CLINIQUE 3'!N351</f>
        <v>0</v>
      </c>
      <c r="N351" s="148">
        <f t="shared" si="75"/>
        <v>55</v>
      </c>
      <c r="O351" s="148">
        <f t="shared" si="76"/>
        <v>1.9642857142857142</v>
      </c>
      <c r="P351" s="146" t="str">
        <f t="shared" si="77"/>
        <v>ajournee</v>
      </c>
      <c r="Q351" s="146" t="str">
        <f t="shared" si="78"/>
        <v>juin</v>
      </c>
      <c r="R351" s="146">
        <f t="shared" si="79"/>
        <v>1</v>
      </c>
      <c r="S351" s="146">
        <f t="shared" si="80"/>
        <v>1</v>
      </c>
      <c r="T351" s="146">
        <f t="shared" si="81"/>
        <v>1</v>
      </c>
      <c r="U351" s="146">
        <f t="shared" si="82"/>
        <v>1</v>
      </c>
      <c r="V351" s="146">
        <f t="shared" si="83"/>
        <v>1</v>
      </c>
      <c r="W351" s="146">
        <f t="shared" si="84"/>
        <v>1</v>
      </c>
      <c r="X351" s="146">
        <f t="shared" si="85"/>
        <v>1</v>
      </c>
      <c r="Y351" s="146">
        <f t="shared" si="86"/>
        <v>0</v>
      </c>
      <c r="Z351" s="146">
        <f t="shared" si="87"/>
        <v>1</v>
      </c>
      <c r="AA351" s="17">
        <f t="shared" si="88"/>
        <v>1</v>
      </c>
      <c r="AB351" s="91" t="str">
        <f>'REPRODUCTION 3'!M351</f>
        <v>Juin</v>
      </c>
      <c r="AC351" s="91" t="str">
        <f>'RUMINANTS 3'!M351</f>
        <v>Juin</v>
      </c>
      <c r="AD351" s="91" t="str">
        <f>'TOXICOLOGIE 2'!L351</f>
        <v>Juin</v>
      </c>
      <c r="AE351" s="91" t="str">
        <f>'INFECTIEUX 3'!M351</f>
        <v>Juin</v>
      </c>
      <c r="AF351" s="91" t="str">
        <f>'AVIARE 3'!M351</f>
        <v>Juin</v>
      </c>
      <c r="AG351" s="91" t="str">
        <f>'EQUINE 3'!M351</f>
        <v>Juin</v>
      </c>
      <c r="AH351" s="91" t="str">
        <f>'CHIRURGIE 3'!M351</f>
        <v>Juin</v>
      </c>
      <c r="AI351" s="91" t="str">
        <f>'LEGISLATION 2'!L351</f>
        <v>Juin</v>
      </c>
      <c r="AJ351" s="91" t="str">
        <f>'HIDAOA 3'!M351</f>
        <v>Juin</v>
      </c>
      <c r="AK351" s="91" t="str">
        <f>'CLINIQUE 3'!T351</f>
        <v>Juin</v>
      </c>
    </row>
    <row r="352" spans="1:37">
      <c r="A352" s="146">
        <v>345</v>
      </c>
      <c r="B352" s="113" t="s">
        <v>2791</v>
      </c>
      <c r="C352" s="113" t="s">
        <v>2792</v>
      </c>
      <c r="D352" s="163">
        <f>'REPRODUCTION 3'!G352</f>
        <v>13.5</v>
      </c>
      <c r="E352" s="163">
        <f>'RUMINANTS 3'!G352</f>
        <v>6.75</v>
      </c>
      <c r="F352" s="163">
        <f>'TOXICOLOGIE 2'!F352</f>
        <v>0</v>
      </c>
      <c r="G352" s="163">
        <f>'INFECTIEUX 3'!G352</f>
        <v>3</v>
      </c>
      <c r="H352" s="163">
        <f>'AVIARE 3'!G352</f>
        <v>18</v>
      </c>
      <c r="I352" s="163">
        <f>'EQUINE 3'!G352</f>
        <v>7.5</v>
      </c>
      <c r="J352" s="163">
        <f>'CHIRURGIE 3'!G352</f>
        <v>18</v>
      </c>
      <c r="K352" s="163">
        <f>'LEGISLATION 2'!F352</f>
        <v>22</v>
      </c>
      <c r="L352" s="163">
        <f>'HIDAOA 3'!G352</f>
        <v>14.25</v>
      </c>
      <c r="M352" s="163">
        <f>'CLINIQUE 3'!N352</f>
        <v>0</v>
      </c>
      <c r="N352" s="148">
        <f t="shared" si="75"/>
        <v>103</v>
      </c>
      <c r="O352" s="148">
        <f t="shared" si="76"/>
        <v>3.6785714285714284</v>
      </c>
      <c r="P352" s="146" t="str">
        <f t="shared" si="77"/>
        <v>ajournee</v>
      </c>
      <c r="Q352" s="146" t="str">
        <f t="shared" si="78"/>
        <v>juin</v>
      </c>
      <c r="R352" s="146">
        <f t="shared" si="79"/>
        <v>1</v>
      </c>
      <c r="S352" s="146">
        <f t="shared" si="80"/>
        <v>1</v>
      </c>
      <c r="T352" s="146">
        <f t="shared" si="81"/>
        <v>1</v>
      </c>
      <c r="U352" s="146">
        <f t="shared" si="82"/>
        <v>1</v>
      </c>
      <c r="V352" s="146">
        <f t="shared" si="83"/>
        <v>0</v>
      </c>
      <c r="W352" s="146">
        <f t="shared" si="84"/>
        <v>1</v>
      </c>
      <c r="X352" s="146">
        <f t="shared" si="85"/>
        <v>0</v>
      </c>
      <c r="Y352" s="146">
        <f t="shared" si="86"/>
        <v>0</v>
      </c>
      <c r="Z352" s="146">
        <f t="shared" si="87"/>
        <v>1</v>
      </c>
      <c r="AA352" s="17">
        <f t="shared" si="88"/>
        <v>1</v>
      </c>
      <c r="AB352" s="91" t="str">
        <f>'REPRODUCTION 3'!M352</f>
        <v>Juin</v>
      </c>
      <c r="AC352" s="91" t="str">
        <f>'RUMINANTS 3'!M352</f>
        <v>Juin</v>
      </c>
      <c r="AD352" s="91" t="str">
        <f>'TOXICOLOGIE 2'!L352</f>
        <v>Juin</v>
      </c>
      <c r="AE352" s="91" t="str">
        <f>'INFECTIEUX 3'!M352</f>
        <v>Juin</v>
      </c>
      <c r="AF352" s="91" t="str">
        <f>'AVIARE 3'!M352</f>
        <v>Juin</v>
      </c>
      <c r="AG352" s="91" t="str">
        <f>'EQUINE 3'!M352</f>
        <v>Juin</v>
      </c>
      <c r="AH352" s="91" t="str">
        <f>'CHIRURGIE 3'!M352</f>
        <v>Juin</v>
      </c>
      <c r="AI352" s="91" t="str">
        <f>'LEGISLATION 2'!L352</f>
        <v>Juin</v>
      </c>
      <c r="AJ352" s="91" t="str">
        <f>'HIDAOA 3'!M352</f>
        <v>Juin</v>
      </c>
      <c r="AK352" s="91" t="str">
        <f>'CLINIQUE 3'!T352</f>
        <v>Juin</v>
      </c>
    </row>
    <row r="353" spans="1:37">
      <c r="A353" s="146">
        <v>346</v>
      </c>
      <c r="B353" s="113" t="s">
        <v>1978</v>
      </c>
      <c r="C353" s="113" t="s">
        <v>2793</v>
      </c>
      <c r="D353" s="163">
        <f>'REPRODUCTION 3'!G353</f>
        <v>5.25</v>
      </c>
      <c r="E353" s="163">
        <f>'RUMINANTS 3'!G353</f>
        <v>12.75</v>
      </c>
      <c r="F353" s="163">
        <f>'TOXICOLOGIE 2'!F353</f>
        <v>0</v>
      </c>
      <c r="G353" s="163">
        <f>'INFECTIEUX 3'!G353</f>
        <v>1.875</v>
      </c>
      <c r="H353" s="163">
        <f>'AVIARE 3'!G353</f>
        <v>18</v>
      </c>
      <c r="I353" s="163">
        <f>'EQUINE 3'!G353</f>
        <v>9</v>
      </c>
      <c r="J353" s="163">
        <f>'CHIRURGIE 3'!G353</f>
        <v>16.5</v>
      </c>
      <c r="K353" s="163">
        <f>'LEGISLATION 2'!F353</f>
        <v>30</v>
      </c>
      <c r="L353" s="163">
        <f>'HIDAOA 3'!G353</f>
        <v>10.5</v>
      </c>
      <c r="M353" s="163">
        <f>'CLINIQUE 3'!N353</f>
        <v>0</v>
      </c>
      <c r="N353" s="148">
        <f t="shared" si="75"/>
        <v>103.875</v>
      </c>
      <c r="O353" s="148">
        <f t="shared" si="76"/>
        <v>3.7098214285714284</v>
      </c>
      <c r="P353" s="146" t="str">
        <f t="shared" si="77"/>
        <v>ajournee</v>
      </c>
      <c r="Q353" s="146" t="str">
        <f t="shared" si="78"/>
        <v>juin</v>
      </c>
      <c r="R353" s="146">
        <f t="shared" si="79"/>
        <v>1</v>
      </c>
      <c r="S353" s="146">
        <f t="shared" si="80"/>
        <v>1</v>
      </c>
      <c r="T353" s="146">
        <f t="shared" si="81"/>
        <v>1</v>
      </c>
      <c r="U353" s="146">
        <f t="shared" si="82"/>
        <v>1</v>
      </c>
      <c r="V353" s="146">
        <f t="shared" si="83"/>
        <v>0</v>
      </c>
      <c r="W353" s="146">
        <f t="shared" si="84"/>
        <v>1</v>
      </c>
      <c r="X353" s="146">
        <f t="shared" si="85"/>
        <v>0</v>
      </c>
      <c r="Y353" s="146">
        <f t="shared" si="86"/>
        <v>0</v>
      </c>
      <c r="Z353" s="146">
        <f t="shared" si="87"/>
        <v>1</v>
      </c>
      <c r="AA353" s="17">
        <f t="shared" si="88"/>
        <v>1</v>
      </c>
      <c r="AB353" s="91" t="str">
        <f>'REPRODUCTION 3'!M353</f>
        <v>Juin</v>
      </c>
      <c r="AC353" s="91" t="str">
        <f>'RUMINANTS 3'!M353</f>
        <v>Juin</v>
      </c>
      <c r="AD353" s="91" t="str">
        <f>'TOXICOLOGIE 2'!L353</f>
        <v>Juin</v>
      </c>
      <c r="AE353" s="91" t="str">
        <f>'INFECTIEUX 3'!M353</f>
        <v>Juin</v>
      </c>
      <c r="AF353" s="91" t="str">
        <f>'AVIARE 3'!M353</f>
        <v>Juin</v>
      </c>
      <c r="AG353" s="91" t="str">
        <f>'EQUINE 3'!M353</f>
        <v>Juin</v>
      </c>
      <c r="AH353" s="91" t="str">
        <f>'CHIRURGIE 3'!M353</f>
        <v>Juin</v>
      </c>
      <c r="AI353" s="91" t="str">
        <f>'LEGISLATION 2'!L353</f>
        <v>Juin</v>
      </c>
      <c r="AJ353" s="91" t="str">
        <f>'HIDAOA 3'!M353</f>
        <v>Juin</v>
      </c>
      <c r="AK353" s="91" t="str">
        <f>'CLINIQUE 3'!T353</f>
        <v>Juin</v>
      </c>
    </row>
    <row r="354" spans="1:37">
      <c r="A354" s="146">
        <v>347</v>
      </c>
      <c r="B354" s="113" t="s">
        <v>2794</v>
      </c>
      <c r="C354" s="113" t="s">
        <v>2795</v>
      </c>
      <c r="D354" s="163">
        <f>'REPRODUCTION 3'!G354</f>
        <v>24.75</v>
      </c>
      <c r="E354" s="163">
        <f>'RUMINANTS 3'!G354</f>
        <v>9.75</v>
      </c>
      <c r="F354" s="163">
        <f>'TOXICOLOGIE 2'!F354</f>
        <v>0</v>
      </c>
      <c r="G354" s="163">
        <f>'INFECTIEUX 3'!G354</f>
        <v>18.75</v>
      </c>
      <c r="H354" s="163">
        <f>'AVIARE 3'!G354</f>
        <v>18.75</v>
      </c>
      <c r="I354" s="163">
        <f>'EQUINE 3'!G354</f>
        <v>20.25</v>
      </c>
      <c r="J354" s="163">
        <f>'CHIRURGIE 3'!G354</f>
        <v>24</v>
      </c>
      <c r="K354" s="163">
        <f>'LEGISLATION 2'!F354</f>
        <v>32</v>
      </c>
      <c r="L354" s="163">
        <f>'HIDAOA 3'!G354</f>
        <v>28.125</v>
      </c>
      <c r="M354" s="163">
        <f>'CLINIQUE 3'!N354</f>
        <v>0</v>
      </c>
      <c r="N354" s="148">
        <f t="shared" si="75"/>
        <v>176.375</v>
      </c>
      <c r="O354" s="148">
        <f t="shared" si="76"/>
        <v>6.2991071428571432</v>
      </c>
      <c r="P354" s="146" t="str">
        <f t="shared" si="77"/>
        <v>ajournee</v>
      </c>
      <c r="Q354" s="146" t="str">
        <f t="shared" si="78"/>
        <v>juin</v>
      </c>
      <c r="R354" s="146">
        <f t="shared" si="79"/>
        <v>0</v>
      </c>
      <c r="S354" s="146">
        <f t="shared" si="80"/>
        <v>1</v>
      </c>
      <c r="T354" s="146">
        <f t="shared" si="81"/>
        <v>1</v>
      </c>
      <c r="U354" s="146">
        <f t="shared" si="82"/>
        <v>0</v>
      </c>
      <c r="V354" s="146">
        <f t="shared" si="83"/>
        <v>0</v>
      </c>
      <c r="W354" s="146">
        <f t="shared" si="84"/>
        <v>0</v>
      </c>
      <c r="X354" s="146">
        <f t="shared" si="85"/>
        <v>0</v>
      </c>
      <c r="Y354" s="146">
        <f t="shared" si="86"/>
        <v>0</v>
      </c>
      <c r="Z354" s="146">
        <f t="shared" si="87"/>
        <v>0</v>
      </c>
      <c r="AA354" s="17">
        <f t="shared" si="88"/>
        <v>1</v>
      </c>
      <c r="AB354" s="91" t="str">
        <f>'REPRODUCTION 3'!M354</f>
        <v>Juin</v>
      </c>
      <c r="AC354" s="91" t="str">
        <f>'RUMINANTS 3'!M354</f>
        <v>Juin</v>
      </c>
      <c r="AD354" s="91" t="str">
        <f>'TOXICOLOGIE 2'!L354</f>
        <v>Juin</v>
      </c>
      <c r="AE354" s="91" t="str">
        <f>'INFECTIEUX 3'!M354</f>
        <v>Juin</v>
      </c>
      <c r="AF354" s="91" t="str">
        <f>'AVIARE 3'!M354</f>
        <v>Juin</v>
      </c>
      <c r="AG354" s="91" t="str">
        <f>'EQUINE 3'!M354</f>
        <v>Juin</v>
      </c>
      <c r="AH354" s="91" t="str">
        <f>'CHIRURGIE 3'!M354</f>
        <v>Juin</v>
      </c>
      <c r="AI354" s="91" t="str">
        <f>'LEGISLATION 2'!L354</f>
        <v>Juin</v>
      </c>
      <c r="AJ354" s="91" t="str">
        <f>'HIDAOA 3'!M354</f>
        <v>Juin</v>
      </c>
      <c r="AK354" s="91" t="str">
        <f>'CLINIQUE 3'!T354</f>
        <v>Juin</v>
      </c>
    </row>
    <row r="355" spans="1:37">
      <c r="A355" s="146">
        <v>348</v>
      </c>
      <c r="B355" s="113" t="s">
        <v>1986</v>
      </c>
      <c r="C355" s="113" t="s">
        <v>2796</v>
      </c>
      <c r="D355" s="163">
        <f>'REPRODUCTION 3'!G355</f>
        <v>12.75</v>
      </c>
      <c r="E355" s="163">
        <f>'RUMINANTS 3'!G355</f>
        <v>10.5</v>
      </c>
      <c r="F355" s="163">
        <f>'TOXICOLOGIE 2'!F355</f>
        <v>0</v>
      </c>
      <c r="G355" s="163">
        <f>'INFECTIEUX 3'!G355</f>
        <v>1.875</v>
      </c>
      <c r="H355" s="163">
        <f>'AVIARE 3'!G355</f>
        <v>18</v>
      </c>
      <c r="I355" s="163">
        <f>'EQUINE 3'!G355</f>
        <v>6.75</v>
      </c>
      <c r="J355" s="163">
        <f>'CHIRURGIE 3'!G355</f>
        <v>13.5</v>
      </c>
      <c r="K355" s="163">
        <f>'LEGISLATION 2'!F355</f>
        <v>16</v>
      </c>
      <c r="L355" s="163">
        <f>'HIDAOA 3'!G355</f>
        <v>13.5</v>
      </c>
      <c r="M355" s="163">
        <f>'CLINIQUE 3'!N355</f>
        <v>0</v>
      </c>
      <c r="N355" s="148">
        <f t="shared" si="75"/>
        <v>92.875</v>
      </c>
      <c r="O355" s="148">
        <f t="shared" si="76"/>
        <v>3.3169642857142856</v>
      </c>
      <c r="P355" s="146" t="str">
        <f t="shared" si="77"/>
        <v>ajournee</v>
      </c>
      <c r="Q355" s="146" t="str">
        <f t="shared" si="78"/>
        <v>juin</v>
      </c>
      <c r="R355" s="146">
        <f t="shared" si="79"/>
        <v>1</v>
      </c>
      <c r="S355" s="146">
        <f t="shared" si="80"/>
        <v>1</v>
      </c>
      <c r="T355" s="146">
        <f t="shared" si="81"/>
        <v>1</v>
      </c>
      <c r="U355" s="146">
        <f t="shared" si="82"/>
        <v>1</v>
      </c>
      <c r="V355" s="146">
        <f t="shared" si="83"/>
        <v>0</v>
      </c>
      <c r="W355" s="146">
        <f t="shared" si="84"/>
        <v>1</v>
      </c>
      <c r="X355" s="146">
        <f t="shared" si="85"/>
        <v>1</v>
      </c>
      <c r="Y355" s="146">
        <f t="shared" si="86"/>
        <v>0</v>
      </c>
      <c r="Z355" s="146">
        <f t="shared" si="87"/>
        <v>1</v>
      </c>
      <c r="AA355" s="17">
        <f t="shared" si="88"/>
        <v>1</v>
      </c>
      <c r="AB355" s="91" t="str">
        <f>'REPRODUCTION 3'!M355</f>
        <v>Juin</v>
      </c>
      <c r="AC355" s="91" t="str">
        <f>'RUMINANTS 3'!M355</f>
        <v>Juin</v>
      </c>
      <c r="AD355" s="91" t="str">
        <f>'TOXICOLOGIE 2'!L355</f>
        <v>Juin</v>
      </c>
      <c r="AE355" s="91" t="str">
        <f>'INFECTIEUX 3'!M355</f>
        <v>Juin</v>
      </c>
      <c r="AF355" s="91" t="str">
        <f>'AVIARE 3'!M355</f>
        <v>Juin</v>
      </c>
      <c r="AG355" s="91" t="str">
        <f>'EQUINE 3'!M355</f>
        <v>Juin</v>
      </c>
      <c r="AH355" s="91" t="str">
        <f>'CHIRURGIE 3'!M355</f>
        <v>Juin</v>
      </c>
      <c r="AI355" s="91" t="str">
        <f>'LEGISLATION 2'!L355</f>
        <v>Juin</v>
      </c>
      <c r="AJ355" s="91" t="str">
        <f>'HIDAOA 3'!M355</f>
        <v>Juin</v>
      </c>
      <c r="AK355" s="91" t="str">
        <f>'CLINIQUE 3'!T355</f>
        <v>Juin</v>
      </c>
    </row>
    <row r="356" spans="1:37">
      <c r="A356" s="146">
        <v>349</v>
      </c>
      <c r="B356" s="113" t="s">
        <v>321</v>
      </c>
      <c r="C356" s="113" t="s">
        <v>2797</v>
      </c>
      <c r="D356" s="163">
        <f>'REPRODUCTION 3'!G356</f>
        <v>1.5</v>
      </c>
      <c r="E356" s="163">
        <f>'RUMINANTS 3'!G356</f>
        <v>6.75</v>
      </c>
      <c r="F356" s="163">
        <f>'TOXICOLOGIE 2'!F356</f>
        <v>0</v>
      </c>
      <c r="G356" s="163">
        <f>'INFECTIEUX 3'!G356</f>
        <v>1.5</v>
      </c>
      <c r="H356" s="163">
        <f>'AVIARE 3'!G356</f>
        <v>17.25</v>
      </c>
      <c r="I356" s="163">
        <f>'EQUINE 3'!G356</f>
        <v>6</v>
      </c>
      <c r="J356" s="163">
        <f>'CHIRURGIE 3'!G356</f>
        <v>3</v>
      </c>
      <c r="K356" s="163">
        <f>'LEGISLATION 2'!F356</f>
        <v>2</v>
      </c>
      <c r="L356" s="163">
        <f>'HIDAOA 3'!G356</f>
        <v>9</v>
      </c>
      <c r="M356" s="163">
        <f>'CLINIQUE 3'!N356</f>
        <v>0</v>
      </c>
      <c r="N356" s="148">
        <f t="shared" si="75"/>
        <v>47</v>
      </c>
      <c r="O356" s="148">
        <f t="shared" si="76"/>
        <v>1.6785714285714286</v>
      </c>
      <c r="P356" s="146" t="str">
        <f t="shared" si="77"/>
        <v>ajournee</v>
      </c>
      <c r="Q356" s="146" t="str">
        <f t="shared" si="78"/>
        <v>juin</v>
      </c>
      <c r="R356" s="146">
        <f t="shared" si="79"/>
        <v>1</v>
      </c>
      <c r="S356" s="146">
        <f t="shared" si="80"/>
        <v>1</v>
      </c>
      <c r="T356" s="146">
        <f t="shared" si="81"/>
        <v>1</v>
      </c>
      <c r="U356" s="146">
        <f t="shared" si="82"/>
        <v>1</v>
      </c>
      <c r="V356" s="146">
        <f t="shared" si="83"/>
        <v>0</v>
      </c>
      <c r="W356" s="146">
        <f t="shared" si="84"/>
        <v>1</v>
      </c>
      <c r="X356" s="146">
        <f t="shared" si="85"/>
        <v>1</v>
      </c>
      <c r="Y356" s="146">
        <f t="shared" si="86"/>
        <v>1</v>
      </c>
      <c r="Z356" s="146">
        <f t="shared" si="87"/>
        <v>1</v>
      </c>
      <c r="AA356" s="17">
        <f t="shared" si="88"/>
        <v>1</v>
      </c>
      <c r="AB356" s="91" t="str">
        <f>'REPRODUCTION 3'!M356</f>
        <v>Juin</v>
      </c>
      <c r="AC356" s="91" t="str">
        <f>'RUMINANTS 3'!M356</f>
        <v>Juin</v>
      </c>
      <c r="AD356" s="91" t="str">
        <f>'TOXICOLOGIE 2'!L356</f>
        <v>Juin</v>
      </c>
      <c r="AE356" s="91" t="str">
        <f>'INFECTIEUX 3'!M356</f>
        <v>Juin</v>
      </c>
      <c r="AF356" s="91" t="str">
        <f>'AVIARE 3'!M356</f>
        <v>Juin</v>
      </c>
      <c r="AG356" s="91" t="str">
        <f>'EQUINE 3'!M356</f>
        <v>Juin</v>
      </c>
      <c r="AH356" s="91" t="str">
        <f>'CHIRURGIE 3'!M356</f>
        <v>Juin</v>
      </c>
      <c r="AI356" s="91" t="str">
        <f>'LEGISLATION 2'!L356</f>
        <v>Juin</v>
      </c>
      <c r="AJ356" s="91" t="str">
        <f>'HIDAOA 3'!M356</f>
        <v>Juin</v>
      </c>
      <c r="AK356" s="91" t="str">
        <f>'CLINIQUE 3'!T356</f>
        <v>Juin</v>
      </c>
    </row>
    <row r="357" spans="1:37">
      <c r="A357" s="146">
        <v>350</v>
      </c>
      <c r="B357" s="113" t="s">
        <v>1995</v>
      </c>
      <c r="C357" s="113" t="s">
        <v>2779</v>
      </c>
      <c r="D357" s="163">
        <f>'REPRODUCTION 3'!G357</f>
        <v>21.75</v>
      </c>
      <c r="E357" s="163">
        <f>'RUMINANTS 3'!G357</f>
        <v>7.5</v>
      </c>
      <c r="F357" s="163">
        <f>'TOXICOLOGIE 2'!F357</f>
        <v>0</v>
      </c>
      <c r="G357" s="163">
        <f>'INFECTIEUX 3'!G357</f>
        <v>8.25</v>
      </c>
      <c r="H357" s="163">
        <f>'AVIARE 3'!G357</f>
        <v>16.5</v>
      </c>
      <c r="I357" s="163">
        <f>'EQUINE 3'!G357</f>
        <v>15</v>
      </c>
      <c r="J357" s="163">
        <f>'CHIRURGIE 3'!G357</f>
        <v>18</v>
      </c>
      <c r="K357" s="163">
        <f>'LEGISLATION 2'!F357</f>
        <v>28</v>
      </c>
      <c r="L357" s="163">
        <f>'HIDAOA 3'!G357</f>
        <v>21</v>
      </c>
      <c r="M357" s="163">
        <f>'CLINIQUE 3'!N357</f>
        <v>0</v>
      </c>
      <c r="N357" s="148">
        <f t="shared" si="75"/>
        <v>136</v>
      </c>
      <c r="O357" s="148">
        <f t="shared" si="76"/>
        <v>4.8571428571428568</v>
      </c>
      <c r="P357" s="146" t="str">
        <f t="shared" si="77"/>
        <v>ajournee</v>
      </c>
      <c r="Q357" s="146" t="str">
        <f t="shared" si="78"/>
        <v>juin</v>
      </c>
      <c r="R357" s="146">
        <f t="shared" si="79"/>
        <v>0</v>
      </c>
      <c r="S357" s="146">
        <f t="shared" si="80"/>
        <v>1</v>
      </c>
      <c r="T357" s="146">
        <f t="shared" si="81"/>
        <v>1</v>
      </c>
      <c r="U357" s="146">
        <f t="shared" si="82"/>
        <v>1</v>
      </c>
      <c r="V357" s="146">
        <f t="shared" si="83"/>
        <v>0</v>
      </c>
      <c r="W357" s="146">
        <f t="shared" si="84"/>
        <v>0</v>
      </c>
      <c r="X357" s="146">
        <f t="shared" si="85"/>
        <v>0</v>
      </c>
      <c r="Y357" s="146">
        <f t="shared" si="86"/>
        <v>0</v>
      </c>
      <c r="Z357" s="146">
        <f t="shared" si="87"/>
        <v>0</v>
      </c>
      <c r="AA357" s="17">
        <f t="shared" si="88"/>
        <v>1</v>
      </c>
      <c r="AB357" s="91" t="str">
        <f>'REPRODUCTION 3'!M357</f>
        <v>Juin</v>
      </c>
      <c r="AC357" s="91" t="str">
        <f>'RUMINANTS 3'!M357</f>
        <v>Juin</v>
      </c>
      <c r="AD357" s="91" t="str">
        <f>'TOXICOLOGIE 2'!L357</f>
        <v>Juin</v>
      </c>
      <c r="AE357" s="91" t="str">
        <f>'INFECTIEUX 3'!M357</f>
        <v>Juin</v>
      </c>
      <c r="AF357" s="91" t="str">
        <f>'AVIARE 3'!M357</f>
        <v>Juin</v>
      </c>
      <c r="AG357" s="91" t="str">
        <f>'EQUINE 3'!M357</f>
        <v>Juin</v>
      </c>
      <c r="AH357" s="91" t="str">
        <f>'CHIRURGIE 3'!M357</f>
        <v>Juin</v>
      </c>
      <c r="AI357" s="91" t="str">
        <f>'LEGISLATION 2'!L357</f>
        <v>Juin</v>
      </c>
      <c r="AJ357" s="91" t="str">
        <f>'HIDAOA 3'!M357</f>
        <v>Juin</v>
      </c>
      <c r="AK357" s="91" t="str">
        <f>'CLINIQUE 3'!T357</f>
        <v>Juin</v>
      </c>
    </row>
    <row r="358" spans="1:37">
      <c r="A358" s="146">
        <v>351</v>
      </c>
      <c r="B358" s="113" t="s">
        <v>2000</v>
      </c>
      <c r="C358" s="113" t="s">
        <v>2798</v>
      </c>
      <c r="D358" s="163">
        <f>'REPRODUCTION 3'!G358</f>
        <v>8.25</v>
      </c>
      <c r="E358" s="163">
        <f>'RUMINANTS 3'!G358</f>
        <v>9.75</v>
      </c>
      <c r="F358" s="163">
        <f>'TOXICOLOGIE 2'!F358</f>
        <v>0</v>
      </c>
      <c r="G358" s="163">
        <f>'INFECTIEUX 3'!G358</f>
        <v>4.875</v>
      </c>
      <c r="H358" s="163">
        <f>'AVIARE 3'!G358</f>
        <v>17.25</v>
      </c>
      <c r="I358" s="163">
        <f>'EQUINE 3'!G358</f>
        <v>6.75</v>
      </c>
      <c r="J358" s="163">
        <f>'CHIRURGIE 3'!G358</f>
        <v>12</v>
      </c>
      <c r="K358" s="163">
        <f>'LEGISLATION 2'!F358</f>
        <v>28</v>
      </c>
      <c r="L358" s="163">
        <f>'HIDAOA 3'!G358</f>
        <v>19.5</v>
      </c>
      <c r="M358" s="163">
        <f>'CLINIQUE 3'!N358</f>
        <v>0</v>
      </c>
      <c r="N358" s="148">
        <f t="shared" si="75"/>
        <v>106.375</v>
      </c>
      <c r="O358" s="148">
        <f t="shared" si="76"/>
        <v>3.7991071428571428</v>
      </c>
      <c r="P358" s="146" t="str">
        <f t="shared" si="77"/>
        <v>ajournee</v>
      </c>
      <c r="Q358" s="146" t="str">
        <f t="shared" si="78"/>
        <v>juin</v>
      </c>
      <c r="R358" s="146">
        <f t="shared" si="79"/>
        <v>1</v>
      </c>
      <c r="S358" s="146">
        <f t="shared" si="80"/>
        <v>1</v>
      </c>
      <c r="T358" s="146">
        <f t="shared" si="81"/>
        <v>1</v>
      </c>
      <c r="U358" s="146">
        <f t="shared" si="82"/>
        <v>1</v>
      </c>
      <c r="V358" s="146">
        <f t="shared" si="83"/>
        <v>0</v>
      </c>
      <c r="W358" s="146">
        <f t="shared" si="84"/>
        <v>1</v>
      </c>
      <c r="X358" s="146">
        <f t="shared" si="85"/>
        <v>1</v>
      </c>
      <c r="Y358" s="146">
        <f t="shared" si="86"/>
        <v>0</v>
      </c>
      <c r="Z358" s="146">
        <f t="shared" si="87"/>
        <v>0</v>
      </c>
      <c r="AA358" s="17">
        <f t="shared" si="88"/>
        <v>1</v>
      </c>
      <c r="AB358" s="91" t="str">
        <f>'REPRODUCTION 3'!M358</f>
        <v>Juin</v>
      </c>
      <c r="AC358" s="91" t="str">
        <f>'RUMINANTS 3'!M358</f>
        <v>Juin</v>
      </c>
      <c r="AD358" s="91" t="str">
        <f>'TOXICOLOGIE 2'!L358</f>
        <v>Juin</v>
      </c>
      <c r="AE358" s="91" t="str">
        <f>'INFECTIEUX 3'!M358</f>
        <v>Juin</v>
      </c>
      <c r="AF358" s="91" t="str">
        <f>'AVIARE 3'!M358</f>
        <v>Juin</v>
      </c>
      <c r="AG358" s="91" t="str">
        <f>'EQUINE 3'!M358</f>
        <v>Juin</v>
      </c>
      <c r="AH358" s="91" t="str">
        <f>'CHIRURGIE 3'!M358</f>
        <v>Juin</v>
      </c>
      <c r="AI358" s="91" t="str">
        <f>'LEGISLATION 2'!L358</f>
        <v>Juin</v>
      </c>
      <c r="AJ358" s="91" t="str">
        <f>'HIDAOA 3'!M358</f>
        <v>Juin</v>
      </c>
      <c r="AK358" s="91" t="str">
        <f>'CLINIQUE 3'!T358</f>
        <v>Juin</v>
      </c>
    </row>
    <row r="359" spans="1:37">
      <c r="A359" s="146">
        <v>352</v>
      </c>
      <c r="B359" s="113" t="s">
        <v>2799</v>
      </c>
      <c r="C359" s="113" t="s">
        <v>2800</v>
      </c>
      <c r="D359" s="163">
        <f>'REPRODUCTION 3'!G359</f>
        <v>15</v>
      </c>
      <c r="E359" s="163">
        <f>'RUMINANTS 3'!G359</f>
        <v>3.75</v>
      </c>
      <c r="F359" s="163">
        <f>'TOXICOLOGIE 2'!F359</f>
        <v>0</v>
      </c>
      <c r="G359" s="163">
        <f>'INFECTIEUX 3'!G359</f>
        <v>3.375</v>
      </c>
      <c r="H359" s="163">
        <f>'AVIARE 3'!G359</f>
        <v>15.75</v>
      </c>
      <c r="I359" s="163">
        <f>'EQUINE 3'!G359</f>
        <v>12.375</v>
      </c>
      <c r="J359" s="163">
        <f>'CHIRURGIE 3'!G359</f>
        <v>13.5</v>
      </c>
      <c r="K359" s="163">
        <f>'LEGISLATION 2'!F359</f>
        <v>18</v>
      </c>
      <c r="L359" s="163">
        <f>'HIDAOA 3'!G359</f>
        <v>13.5</v>
      </c>
      <c r="M359" s="163">
        <f>'CLINIQUE 3'!N359</f>
        <v>0</v>
      </c>
      <c r="N359" s="148">
        <f t="shared" si="75"/>
        <v>95.25</v>
      </c>
      <c r="O359" s="148">
        <f t="shared" si="76"/>
        <v>3.4017857142857144</v>
      </c>
      <c r="P359" s="146" t="str">
        <f t="shared" si="77"/>
        <v>ajournee</v>
      </c>
      <c r="Q359" s="146" t="str">
        <f t="shared" si="78"/>
        <v>juin</v>
      </c>
      <c r="R359" s="146">
        <f t="shared" si="79"/>
        <v>0</v>
      </c>
      <c r="S359" s="146">
        <f t="shared" si="80"/>
        <v>1</v>
      </c>
      <c r="T359" s="146">
        <f t="shared" si="81"/>
        <v>1</v>
      </c>
      <c r="U359" s="146">
        <f t="shared" si="82"/>
        <v>1</v>
      </c>
      <c r="V359" s="146">
        <f t="shared" si="83"/>
        <v>0</v>
      </c>
      <c r="W359" s="146">
        <f t="shared" si="84"/>
        <v>1</v>
      </c>
      <c r="X359" s="146">
        <f t="shared" si="85"/>
        <v>1</v>
      </c>
      <c r="Y359" s="146">
        <f t="shared" si="86"/>
        <v>0</v>
      </c>
      <c r="Z359" s="146">
        <f t="shared" si="87"/>
        <v>1</v>
      </c>
      <c r="AA359" s="17">
        <f t="shared" si="88"/>
        <v>1</v>
      </c>
      <c r="AB359" s="91" t="str">
        <f>'REPRODUCTION 3'!M359</f>
        <v>Juin</v>
      </c>
      <c r="AC359" s="91" t="str">
        <f>'RUMINANTS 3'!M359</f>
        <v>Juin</v>
      </c>
      <c r="AD359" s="91" t="str">
        <f>'TOXICOLOGIE 2'!L359</f>
        <v>Juin</v>
      </c>
      <c r="AE359" s="91" t="str">
        <f>'INFECTIEUX 3'!M359</f>
        <v>Juin</v>
      </c>
      <c r="AF359" s="91" t="str">
        <f>'AVIARE 3'!M359</f>
        <v>Juin</v>
      </c>
      <c r="AG359" s="91" t="str">
        <f>'EQUINE 3'!M359</f>
        <v>Juin</v>
      </c>
      <c r="AH359" s="91" t="str">
        <f>'CHIRURGIE 3'!M359</f>
        <v>Juin</v>
      </c>
      <c r="AI359" s="91" t="str">
        <f>'LEGISLATION 2'!L359</f>
        <v>Juin</v>
      </c>
      <c r="AJ359" s="91" t="str">
        <f>'HIDAOA 3'!M359</f>
        <v>Juin</v>
      </c>
      <c r="AK359" s="91" t="str">
        <f>'CLINIQUE 3'!T359</f>
        <v>Juin</v>
      </c>
    </row>
    <row r="360" spans="1:37">
      <c r="A360" s="146">
        <v>353</v>
      </c>
      <c r="B360" s="113" t="s">
        <v>2801</v>
      </c>
      <c r="C360" s="113" t="s">
        <v>2802</v>
      </c>
      <c r="D360" s="163">
        <f>'REPRODUCTION 3'!G360</f>
        <v>10.5</v>
      </c>
      <c r="E360" s="163">
        <f>'RUMINANTS 3'!G360</f>
        <v>9</v>
      </c>
      <c r="F360" s="163">
        <f>'TOXICOLOGIE 2'!F360</f>
        <v>0</v>
      </c>
      <c r="G360" s="163">
        <f>'INFECTIEUX 3'!G360</f>
        <v>3</v>
      </c>
      <c r="H360" s="163">
        <f>'AVIARE 3'!G360</f>
        <v>15</v>
      </c>
      <c r="I360" s="163">
        <f>'EQUINE 3'!G360</f>
        <v>12</v>
      </c>
      <c r="J360" s="163">
        <f>'CHIRURGIE 3'!G360</f>
        <v>19.5</v>
      </c>
      <c r="K360" s="163">
        <f>'LEGISLATION 2'!F360</f>
        <v>26</v>
      </c>
      <c r="L360" s="163">
        <f>'HIDAOA 3'!G360</f>
        <v>12.75</v>
      </c>
      <c r="M360" s="163">
        <f>'CLINIQUE 3'!N360</f>
        <v>0</v>
      </c>
      <c r="N360" s="148">
        <f t="shared" si="75"/>
        <v>107.75</v>
      </c>
      <c r="O360" s="148">
        <f t="shared" si="76"/>
        <v>3.8482142857142856</v>
      </c>
      <c r="P360" s="146" t="str">
        <f t="shared" si="77"/>
        <v>ajournee</v>
      </c>
      <c r="Q360" s="146" t="str">
        <f t="shared" si="78"/>
        <v>juin</v>
      </c>
      <c r="R360" s="146">
        <f t="shared" si="79"/>
        <v>1</v>
      </c>
      <c r="S360" s="146">
        <f t="shared" si="80"/>
        <v>1</v>
      </c>
      <c r="T360" s="146">
        <f t="shared" si="81"/>
        <v>1</v>
      </c>
      <c r="U360" s="146">
        <f t="shared" si="82"/>
        <v>1</v>
      </c>
      <c r="V360" s="146">
        <f t="shared" si="83"/>
        <v>0</v>
      </c>
      <c r="W360" s="146">
        <f t="shared" si="84"/>
        <v>1</v>
      </c>
      <c r="X360" s="146">
        <f t="shared" si="85"/>
        <v>0</v>
      </c>
      <c r="Y360" s="146">
        <f t="shared" si="86"/>
        <v>0</v>
      </c>
      <c r="Z360" s="146">
        <f t="shared" si="87"/>
        <v>1</v>
      </c>
      <c r="AA360" s="17">
        <f t="shared" si="88"/>
        <v>1</v>
      </c>
      <c r="AB360" s="91" t="str">
        <f>'REPRODUCTION 3'!M360</f>
        <v>Juin</v>
      </c>
      <c r="AC360" s="91" t="str">
        <f>'RUMINANTS 3'!M360</f>
        <v>Juin</v>
      </c>
      <c r="AD360" s="91" t="str">
        <f>'TOXICOLOGIE 2'!L360</f>
        <v>Juin</v>
      </c>
      <c r="AE360" s="91" t="str">
        <f>'INFECTIEUX 3'!M360</f>
        <v>Juin</v>
      </c>
      <c r="AF360" s="91" t="str">
        <f>'AVIARE 3'!M360</f>
        <v>Juin</v>
      </c>
      <c r="AG360" s="91" t="str">
        <f>'EQUINE 3'!M360</f>
        <v>Juin</v>
      </c>
      <c r="AH360" s="91" t="str">
        <f>'CHIRURGIE 3'!M360</f>
        <v>Juin</v>
      </c>
      <c r="AI360" s="91" t="str">
        <f>'LEGISLATION 2'!L360</f>
        <v>Juin</v>
      </c>
      <c r="AJ360" s="91" t="str">
        <f>'HIDAOA 3'!M360</f>
        <v>Juin</v>
      </c>
      <c r="AK360" s="91" t="str">
        <f>'CLINIQUE 3'!T360</f>
        <v>Juin</v>
      </c>
    </row>
    <row r="361" spans="1:37">
      <c r="A361" s="146">
        <v>354</v>
      </c>
      <c r="B361" s="113" t="s">
        <v>2803</v>
      </c>
      <c r="C361" s="113" t="s">
        <v>2463</v>
      </c>
      <c r="D361" s="163">
        <f>'REPRODUCTION 3'!G361</f>
        <v>3.75</v>
      </c>
      <c r="E361" s="163">
        <f>'RUMINANTS 3'!G361</f>
        <v>6.75</v>
      </c>
      <c r="F361" s="163">
        <f>'TOXICOLOGIE 2'!F361</f>
        <v>0</v>
      </c>
      <c r="G361" s="163">
        <f>'INFECTIEUX 3'!G361</f>
        <v>0.75</v>
      </c>
      <c r="H361" s="163">
        <f>'AVIARE 3'!G361</f>
        <v>12.75</v>
      </c>
      <c r="I361" s="163">
        <f>'EQUINE 3'!G361</f>
        <v>9.75</v>
      </c>
      <c r="J361" s="163">
        <f>'CHIRURGIE 3'!G361</f>
        <v>10.5</v>
      </c>
      <c r="K361" s="163">
        <f>'LEGISLATION 2'!F361</f>
        <v>14</v>
      </c>
      <c r="L361" s="163">
        <f>'HIDAOA 3'!G361</f>
        <v>18</v>
      </c>
      <c r="M361" s="163">
        <f>'CLINIQUE 3'!N361</f>
        <v>0</v>
      </c>
      <c r="N361" s="148">
        <f t="shared" si="75"/>
        <v>76.25</v>
      </c>
      <c r="O361" s="148">
        <f t="shared" si="76"/>
        <v>2.7232142857142856</v>
      </c>
      <c r="P361" s="146" t="str">
        <f t="shared" si="77"/>
        <v>ajournee</v>
      </c>
      <c r="Q361" s="146" t="str">
        <f t="shared" si="78"/>
        <v>juin</v>
      </c>
      <c r="R361" s="146">
        <f t="shared" si="79"/>
        <v>1</v>
      </c>
      <c r="S361" s="146">
        <f t="shared" si="80"/>
        <v>1</v>
      </c>
      <c r="T361" s="146">
        <f t="shared" si="81"/>
        <v>1</v>
      </c>
      <c r="U361" s="146">
        <f t="shared" si="82"/>
        <v>1</v>
      </c>
      <c r="V361" s="146">
        <f t="shared" si="83"/>
        <v>1</v>
      </c>
      <c r="W361" s="146">
        <f t="shared" si="84"/>
        <v>1</v>
      </c>
      <c r="X361" s="146">
        <f t="shared" si="85"/>
        <v>1</v>
      </c>
      <c r="Y361" s="146">
        <f t="shared" si="86"/>
        <v>0</v>
      </c>
      <c r="Z361" s="146">
        <f t="shared" si="87"/>
        <v>0</v>
      </c>
      <c r="AA361" s="17">
        <f t="shared" si="88"/>
        <v>1</v>
      </c>
      <c r="AB361" s="91" t="str">
        <f>'REPRODUCTION 3'!M361</f>
        <v>Juin</v>
      </c>
      <c r="AC361" s="91" t="str">
        <f>'RUMINANTS 3'!M361</f>
        <v>Juin</v>
      </c>
      <c r="AD361" s="91" t="str">
        <f>'TOXICOLOGIE 2'!L361</f>
        <v>Juin</v>
      </c>
      <c r="AE361" s="91" t="str">
        <f>'INFECTIEUX 3'!M361</f>
        <v>Juin</v>
      </c>
      <c r="AF361" s="91" t="str">
        <f>'AVIARE 3'!M361</f>
        <v>Juin</v>
      </c>
      <c r="AG361" s="91" t="str">
        <f>'EQUINE 3'!M361</f>
        <v>Juin</v>
      </c>
      <c r="AH361" s="91" t="str">
        <f>'CHIRURGIE 3'!M361</f>
        <v>Juin</v>
      </c>
      <c r="AI361" s="91" t="str">
        <f>'LEGISLATION 2'!L361</f>
        <v>Juin</v>
      </c>
      <c r="AJ361" s="91" t="str">
        <f>'HIDAOA 3'!M361</f>
        <v>Juin</v>
      </c>
      <c r="AK361" s="91" t="str">
        <f>'CLINIQUE 3'!T361</f>
        <v>Juin</v>
      </c>
    </row>
    <row r="362" spans="1:37">
      <c r="A362" s="146">
        <v>355</v>
      </c>
      <c r="B362" s="113" t="s">
        <v>2019</v>
      </c>
      <c r="C362" s="113" t="s">
        <v>2463</v>
      </c>
      <c r="D362" s="163">
        <f>'REPRODUCTION 3'!G362</f>
        <v>5.25</v>
      </c>
      <c r="E362" s="163">
        <f>'RUMINANTS 3'!G362</f>
        <v>6.75</v>
      </c>
      <c r="F362" s="163">
        <f>'TOXICOLOGIE 2'!F362</f>
        <v>0</v>
      </c>
      <c r="G362" s="163">
        <f>'INFECTIEUX 3'!G362</f>
        <v>7.5</v>
      </c>
      <c r="H362" s="163">
        <f>'AVIARE 3'!G362</f>
        <v>14.25</v>
      </c>
      <c r="I362" s="163">
        <f>'EQUINE 3'!G362</f>
        <v>8.25</v>
      </c>
      <c r="J362" s="163">
        <f>'CHIRURGIE 3'!G362</f>
        <v>15</v>
      </c>
      <c r="K362" s="163">
        <f>'LEGISLATION 2'!F362</f>
        <v>24</v>
      </c>
      <c r="L362" s="163">
        <f>'HIDAOA 3'!G362</f>
        <v>21</v>
      </c>
      <c r="M362" s="163">
        <f>'CLINIQUE 3'!N362</f>
        <v>0</v>
      </c>
      <c r="N362" s="148">
        <f t="shared" si="75"/>
        <v>102</v>
      </c>
      <c r="O362" s="148">
        <f t="shared" si="76"/>
        <v>3.6428571428571428</v>
      </c>
      <c r="P362" s="146" t="str">
        <f t="shared" si="77"/>
        <v>ajournee</v>
      </c>
      <c r="Q362" s="146" t="str">
        <f t="shared" si="78"/>
        <v>juin</v>
      </c>
      <c r="R362" s="146">
        <f t="shared" si="79"/>
        <v>1</v>
      </c>
      <c r="S362" s="146">
        <f t="shared" si="80"/>
        <v>1</v>
      </c>
      <c r="T362" s="146">
        <f t="shared" si="81"/>
        <v>1</v>
      </c>
      <c r="U362" s="146">
        <f t="shared" si="82"/>
        <v>1</v>
      </c>
      <c r="V362" s="146">
        <f t="shared" si="83"/>
        <v>1</v>
      </c>
      <c r="W362" s="146">
        <f t="shared" si="84"/>
        <v>1</v>
      </c>
      <c r="X362" s="146">
        <f t="shared" si="85"/>
        <v>0</v>
      </c>
      <c r="Y362" s="146">
        <f t="shared" si="86"/>
        <v>0</v>
      </c>
      <c r="Z362" s="146">
        <f t="shared" si="87"/>
        <v>0</v>
      </c>
      <c r="AA362" s="17">
        <f t="shared" si="88"/>
        <v>1</v>
      </c>
      <c r="AB362" s="91" t="str">
        <f>'REPRODUCTION 3'!M362</f>
        <v>Juin</v>
      </c>
      <c r="AC362" s="91" t="str">
        <f>'RUMINANTS 3'!M362</f>
        <v>Juin</v>
      </c>
      <c r="AD362" s="91" t="str">
        <f>'TOXICOLOGIE 2'!L362</f>
        <v>Juin</v>
      </c>
      <c r="AE362" s="91" t="str">
        <f>'INFECTIEUX 3'!M362</f>
        <v>Juin</v>
      </c>
      <c r="AF362" s="91" t="str">
        <f>'AVIARE 3'!M362</f>
        <v>Juin</v>
      </c>
      <c r="AG362" s="91" t="str">
        <f>'EQUINE 3'!M362</f>
        <v>Juin</v>
      </c>
      <c r="AH362" s="91" t="str">
        <f>'CHIRURGIE 3'!M362</f>
        <v>Juin</v>
      </c>
      <c r="AI362" s="91" t="str">
        <f>'LEGISLATION 2'!L362</f>
        <v>Juin</v>
      </c>
      <c r="AJ362" s="91" t="str">
        <f>'HIDAOA 3'!M362</f>
        <v>Juin</v>
      </c>
      <c r="AK362" s="91" t="str">
        <f>'CLINIQUE 3'!T362</f>
        <v>Juin</v>
      </c>
    </row>
    <row r="363" spans="1:37">
      <c r="A363" s="146">
        <v>356</v>
      </c>
      <c r="B363" s="113" t="s">
        <v>2023</v>
      </c>
      <c r="C363" s="113" t="s">
        <v>2804</v>
      </c>
      <c r="D363" s="163">
        <f>'REPRODUCTION 3'!G363</f>
        <v>1.5</v>
      </c>
      <c r="E363" s="163">
        <f>'RUMINANTS 3'!G363</f>
        <v>3</v>
      </c>
      <c r="F363" s="163">
        <f>'TOXICOLOGIE 2'!F363</f>
        <v>0</v>
      </c>
      <c r="G363" s="163">
        <f>'INFECTIEUX 3'!G363</f>
        <v>1.125</v>
      </c>
      <c r="H363" s="163">
        <f>'AVIARE 3'!G363</f>
        <v>16.5</v>
      </c>
      <c r="I363" s="163">
        <f>'EQUINE 3'!G363</f>
        <v>15</v>
      </c>
      <c r="J363" s="163">
        <f>'CHIRURGIE 3'!G363</f>
        <v>15</v>
      </c>
      <c r="K363" s="163">
        <f>'LEGISLATION 2'!F363</f>
        <v>10</v>
      </c>
      <c r="L363" s="163">
        <f>'HIDAOA 3'!G363</f>
        <v>15</v>
      </c>
      <c r="M363" s="163">
        <f>'CLINIQUE 3'!N363</f>
        <v>0</v>
      </c>
      <c r="N363" s="148">
        <f t="shared" si="75"/>
        <v>77.125</v>
      </c>
      <c r="O363" s="148">
        <f t="shared" si="76"/>
        <v>2.7544642857142856</v>
      </c>
      <c r="P363" s="146" t="str">
        <f t="shared" si="77"/>
        <v>ajournee</v>
      </c>
      <c r="Q363" s="146" t="str">
        <f t="shared" si="78"/>
        <v>juin</v>
      </c>
      <c r="R363" s="146">
        <f t="shared" si="79"/>
        <v>1</v>
      </c>
      <c r="S363" s="146">
        <f t="shared" si="80"/>
        <v>1</v>
      </c>
      <c r="T363" s="146">
        <f t="shared" si="81"/>
        <v>1</v>
      </c>
      <c r="U363" s="146">
        <f t="shared" si="82"/>
        <v>1</v>
      </c>
      <c r="V363" s="146">
        <f t="shared" si="83"/>
        <v>0</v>
      </c>
      <c r="W363" s="146">
        <f t="shared" si="84"/>
        <v>0</v>
      </c>
      <c r="X363" s="146">
        <f t="shared" si="85"/>
        <v>0</v>
      </c>
      <c r="Y363" s="146">
        <f t="shared" si="86"/>
        <v>0</v>
      </c>
      <c r="Z363" s="146">
        <f t="shared" si="87"/>
        <v>0</v>
      </c>
      <c r="AA363" s="17">
        <f t="shared" si="88"/>
        <v>1</v>
      </c>
      <c r="AB363" s="91" t="str">
        <f>'REPRODUCTION 3'!M363</f>
        <v>Juin</v>
      </c>
      <c r="AC363" s="91" t="str">
        <f>'RUMINANTS 3'!M363</f>
        <v>Juin</v>
      </c>
      <c r="AD363" s="91" t="str">
        <f>'TOXICOLOGIE 2'!L363</f>
        <v>Juin</v>
      </c>
      <c r="AE363" s="91" t="str">
        <f>'INFECTIEUX 3'!M363</f>
        <v>Juin</v>
      </c>
      <c r="AF363" s="91" t="str">
        <f>'AVIARE 3'!M363</f>
        <v>Juin</v>
      </c>
      <c r="AG363" s="91" t="str">
        <f>'EQUINE 3'!M363</f>
        <v>Juin</v>
      </c>
      <c r="AH363" s="91" t="str">
        <f>'CHIRURGIE 3'!M363</f>
        <v>Juin</v>
      </c>
      <c r="AI363" s="91" t="str">
        <f>'LEGISLATION 2'!L363</f>
        <v>Juin</v>
      </c>
      <c r="AJ363" s="91" t="str">
        <f>'HIDAOA 3'!M363</f>
        <v>Juin</v>
      </c>
      <c r="AK363" s="91" t="str">
        <f>'CLINIQUE 3'!T363</f>
        <v>Juin</v>
      </c>
    </row>
    <row r="364" spans="1:37">
      <c r="A364" s="146">
        <v>357</v>
      </c>
      <c r="B364" s="113" t="s">
        <v>2028</v>
      </c>
      <c r="C364" s="113" t="s">
        <v>2805</v>
      </c>
      <c r="D364" s="163">
        <f>'REPRODUCTION 3'!G364</f>
        <v>7.5</v>
      </c>
      <c r="E364" s="163">
        <f>'RUMINANTS 3'!G364</f>
        <v>8.25</v>
      </c>
      <c r="F364" s="163">
        <f>'TOXICOLOGIE 2'!F364</f>
        <v>0</v>
      </c>
      <c r="G364" s="163">
        <f>'INFECTIEUX 3'!G364</f>
        <v>1.5</v>
      </c>
      <c r="H364" s="163">
        <f>'AVIARE 3'!G364</f>
        <v>17.25</v>
      </c>
      <c r="I364" s="163">
        <f>'EQUINE 3'!G364</f>
        <v>11.25</v>
      </c>
      <c r="J364" s="163">
        <f>'CHIRURGIE 3'!G364</f>
        <v>21</v>
      </c>
      <c r="K364" s="163">
        <f>'LEGISLATION 2'!F364</f>
        <v>24</v>
      </c>
      <c r="L364" s="163">
        <f>'HIDAOA 3'!G364</f>
        <v>14.25</v>
      </c>
      <c r="M364" s="163">
        <f>'CLINIQUE 3'!N364</f>
        <v>0</v>
      </c>
      <c r="N364" s="148">
        <f t="shared" si="75"/>
        <v>105</v>
      </c>
      <c r="O364" s="148">
        <f t="shared" si="76"/>
        <v>3.75</v>
      </c>
      <c r="P364" s="146" t="str">
        <f t="shared" si="77"/>
        <v>ajournee</v>
      </c>
      <c r="Q364" s="146" t="str">
        <f t="shared" si="78"/>
        <v>juin</v>
      </c>
      <c r="R364" s="146">
        <f t="shared" si="79"/>
        <v>1</v>
      </c>
      <c r="S364" s="146">
        <f t="shared" si="80"/>
        <v>1</v>
      </c>
      <c r="T364" s="146">
        <f t="shared" si="81"/>
        <v>1</v>
      </c>
      <c r="U364" s="146">
        <f t="shared" si="82"/>
        <v>1</v>
      </c>
      <c r="V364" s="146">
        <f t="shared" si="83"/>
        <v>0</v>
      </c>
      <c r="W364" s="146">
        <f t="shared" si="84"/>
        <v>1</v>
      </c>
      <c r="X364" s="146">
        <f t="shared" si="85"/>
        <v>0</v>
      </c>
      <c r="Y364" s="146">
        <f t="shared" si="86"/>
        <v>0</v>
      </c>
      <c r="Z364" s="146">
        <f t="shared" si="87"/>
        <v>1</v>
      </c>
      <c r="AA364" s="17">
        <f t="shared" si="88"/>
        <v>1</v>
      </c>
      <c r="AB364" s="91" t="str">
        <f>'REPRODUCTION 3'!M364</f>
        <v>Juin</v>
      </c>
      <c r="AC364" s="91" t="str">
        <f>'RUMINANTS 3'!M364</f>
        <v>Juin</v>
      </c>
      <c r="AD364" s="91" t="str">
        <f>'TOXICOLOGIE 2'!L364</f>
        <v>Juin</v>
      </c>
      <c r="AE364" s="91" t="str">
        <f>'INFECTIEUX 3'!M364</f>
        <v>Juin</v>
      </c>
      <c r="AF364" s="91" t="str">
        <f>'AVIARE 3'!M364</f>
        <v>Juin</v>
      </c>
      <c r="AG364" s="91" t="str">
        <f>'EQUINE 3'!M364</f>
        <v>Juin</v>
      </c>
      <c r="AH364" s="91" t="str">
        <f>'CHIRURGIE 3'!M364</f>
        <v>Juin</v>
      </c>
      <c r="AI364" s="91" t="str">
        <f>'LEGISLATION 2'!L364</f>
        <v>Juin</v>
      </c>
      <c r="AJ364" s="91" t="str">
        <f>'HIDAOA 3'!M364</f>
        <v>Juin</v>
      </c>
      <c r="AK364" s="91" t="str">
        <f>'CLINIQUE 3'!T364</f>
        <v>Juin</v>
      </c>
    </row>
    <row r="365" spans="1:37">
      <c r="A365" s="146">
        <v>358</v>
      </c>
      <c r="B365" s="113" t="s">
        <v>2806</v>
      </c>
      <c r="C365" s="113" t="s">
        <v>2493</v>
      </c>
      <c r="D365" s="163">
        <f>'REPRODUCTION 3'!G365</f>
        <v>25.5</v>
      </c>
      <c r="E365" s="163">
        <f>'RUMINANTS 3'!G365</f>
        <v>12</v>
      </c>
      <c r="F365" s="163">
        <f>'TOXICOLOGIE 2'!F365</f>
        <v>0</v>
      </c>
      <c r="G365" s="163">
        <f>'INFECTIEUX 3'!G365</f>
        <v>16.5</v>
      </c>
      <c r="H365" s="163">
        <f>'AVIARE 3'!G365</f>
        <v>20.25</v>
      </c>
      <c r="I365" s="163">
        <f>'EQUINE 3'!G365</f>
        <v>20.25</v>
      </c>
      <c r="J365" s="163">
        <f>'CHIRURGIE 3'!G365</f>
        <v>22.5</v>
      </c>
      <c r="K365" s="163">
        <f>'LEGISLATION 2'!F365</f>
        <v>38</v>
      </c>
      <c r="L365" s="163">
        <f>'HIDAOA 3'!G365</f>
        <v>21.75</v>
      </c>
      <c r="M365" s="163">
        <f>'CLINIQUE 3'!N365</f>
        <v>0</v>
      </c>
      <c r="N365" s="148">
        <f t="shared" si="75"/>
        <v>176.75</v>
      </c>
      <c r="O365" s="148">
        <f t="shared" si="76"/>
        <v>6.3125</v>
      </c>
      <c r="P365" s="146" t="str">
        <f t="shared" si="77"/>
        <v>ajournee</v>
      </c>
      <c r="Q365" s="146" t="str">
        <f t="shared" si="78"/>
        <v>juin</v>
      </c>
      <c r="R365" s="146">
        <f t="shared" si="79"/>
        <v>0</v>
      </c>
      <c r="S365" s="146">
        <f t="shared" si="80"/>
        <v>1</v>
      </c>
      <c r="T365" s="146">
        <f t="shared" si="81"/>
        <v>1</v>
      </c>
      <c r="U365" s="146">
        <f t="shared" si="82"/>
        <v>0</v>
      </c>
      <c r="V365" s="146">
        <f t="shared" si="83"/>
        <v>0</v>
      </c>
      <c r="W365" s="146">
        <f t="shared" si="84"/>
        <v>0</v>
      </c>
      <c r="X365" s="146">
        <f t="shared" si="85"/>
        <v>0</v>
      </c>
      <c r="Y365" s="146">
        <f t="shared" si="86"/>
        <v>0</v>
      </c>
      <c r="Z365" s="146">
        <f t="shared" si="87"/>
        <v>0</v>
      </c>
      <c r="AA365" s="17">
        <f t="shared" si="88"/>
        <v>1</v>
      </c>
      <c r="AB365" s="91" t="str">
        <f>'REPRODUCTION 3'!M365</f>
        <v>Juin</v>
      </c>
      <c r="AC365" s="91" t="str">
        <f>'RUMINANTS 3'!M365</f>
        <v>Juin</v>
      </c>
      <c r="AD365" s="91" t="str">
        <f>'TOXICOLOGIE 2'!L365</f>
        <v>Juin</v>
      </c>
      <c r="AE365" s="91" t="str">
        <f>'INFECTIEUX 3'!M365</f>
        <v>Juin</v>
      </c>
      <c r="AF365" s="91" t="str">
        <f>'AVIARE 3'!M365</f>
        <v>Juin</v>
      </c>
      <c r="AG365" s="91" t="str">
        <f>'EQUINE 3'!M365</f>
        <v>Juin</v>
      </c>
      <c r="AH365" s="91" t="str">
        <f>'CHIRURGIE 3'!M365</f>
        <v>Juin</v>
      </c>
      <c r="AI365" s="91" t="str">
        <f>'LEGISLATION 2'!L365</f>
        <v>Juin</v>
      </c>
      <c r="AJ365" s="91" t="str">
        <f>'HIDAOA 3'!M365</f>
        <v>Juin</v>
      </c>
      <c r="AK365" s="91" t="str">
        <f>'CLINIQUE 3'!T365</f>
        <v>Juin</v>
      </c>
    </row>
    <row r="366" spans="1:37">
      <c r="A366" s="146">
        <v>359</v>
      </c>
      <c r="B366" s="113" t="s">
        <v>2807</v>
      </c>
      <c r="C366" s="113" t="s">
        <v>2808</v>
      </c>
      <c r="D366" s="163">
        <f>'REPRODUCTION 3'!G366</f>
        <v>10.5</v>
      </c>
      <c r="E366" s="163">
        <f>'RUMINANTS 3'!G366</f>
        <v>8.25</v>
      </c>
      <c r="F366" s="163">
        <f>'TOXICOLOGIE 2'!F366</f>
        <v>0</v>
      </c>
      <c r="G366" s="163">
        <f>'INFECTIEUX 3'!G366</f>
        <v>4.5</v>
      </c>
      <c r="H366" s="163">
        <f>'AVIARE 3'!G366</f>
        <v>12</v>
      </c>
      <c r="I366" s="163">
        <f>'EQUINE 3'!G366</f>
        <v>9</v>
      </c>
      <c r="J366" s="163">
        <f>'CHIRURGIE 3'!G366</f>
        <v>21</v>
      </c>
      <c r="K366" s="163">
        <f>'LEGISLATION 2'!F366</f>
        <v>24</v>
      </c>
      <c r="L366" s="163">
        <f>'HIDAOA 3'!G366</f>
        <v>17.25</v>
      </c>
      <c r="M366" s="163">
        <f>'CLINIQUE 3'!N366</f>
        <v>0</v>
      </c>
      <c r="N366" s="148">
        <f t="shared" si="75"/>
        <v>106.5</v>
      </c>
      <c r="O366" s="148">
        <f t="shared" si="76"/>
        <v>3.8035714285714284</v>
      </c>
      <c r="P366" s="146" t="str">
        <f t="shared" si="77"/>
        <v>ajournee</v>
      </c>
      <c r="Q366" s="146" t="str">
        <f t="shared" si="78"/>
        <v>juin</v>
      </c>
      <c r="R366" s="146">
        <f t="shared" si="79"/>
        <v>1</v>
      </c>
      <c r="S366" s="146">
        <f t="shared" si="80"/>
        <v>1</v>
      </c>
      <c r="T366" s="146">
        <f t="shared" si="81"/>
        <v>1</v>
      </c>
      <c r="U366" s="146">
        <f t="shared" si="82"/>
        <v>1</v>
      </c>
      <c r="V366" s="146">
        <f t="shared" si="83"/>
        <v>1</v>
      </c>
      <c r="W366" s="146">
        <f t="shared" si="84"/>
        <v>1</v>
      </c>
      <c r="X366" s="146">
        <f t="shared" si="85"/>
        <v>0</v>
      </c>
      <c r="Y366" s="146">
        <f t="shared" si="86"/>
        <v>0</v>
      </c>
      <c r="Z366" s="146">
        <f t="shared" si="87"/>
        <v>0</v>
      </c>
      <c r="AA366" s="17">
        <f t="shared" si="88"/>
        <v>1</v>
      </c>
      <c r="AB366" s="91" t="str">
        <f>'REPRODUCTION 3'!M366</f>
        <v>Juin</v>
      </c>
      <c r="AC366" s="91" t="str">
        <f>'RUMINANTS 3'!M366</f>
        <v>Juin</v>
      </c>
      <c r="AD366" s="91" t="str">
        <f>'TOXICOLOGIE 2'!L366</f>
        <v>Juin</v>
      </c>
      <c r="AE366" s="91" t="str">
        <f>'INFECTIEUX 3'!M366</f>
        <v>Juin</v>
      </c>
      <c r="AF366" s="91" t="str">
        <f>'AVIARE 3'!M366</f>
        <v>Juin</v>
      </c>
      <c r="AG366" s="91" t="str">
        <f>'EQUINE 3'!M366</f>
        <v>Juin</v>
      </c>
      <c r="AH366" s="91" t="str">
        <f>'CHIRURGIE 3'!M366</f>
        <v>Juin</v>
      </c>
      <c r="AI366" s="91" t="str">
        <f>'LEGISLATION 2'!L366</f>
        <v>Juin</v>
      </c>
      <c r="AJ366" s="91" t="str">
        <f>'HIDAOA 3'!M366</f>
        <v>Juin</v>
      </c>
      <c r="AK366" s="91" t="str">
        <f>'CLINIQUE 3'!T366</f>
        <v>Juin</v>
      </c>
    </row>
    <row r="367" spans="1:37">
      <c r="A367" s="146">
        <v>360</v>
      </c>
      <c r="B367" s="113" t="s">
        <v>324</v>
      </c>
      <c r="C367" s="113" t="s">
        <v>2809</v>
      </c>
      <c r="D367" s="163">
        <f>'REPRODUCTION 3'!G367</f>
        <v>18.75</v>
      </c>
      <c r="E367" s="163">
        <f>'RUMINANTS 3'!G367</f>
        <v>8.25</v>
      </c>
      <c r="F367" s="163">
        <f>'TOXICOLOGIE 2'!F367</f>
        <v>0</v>
      </c>
      <c r="G367" s="163">
        <f>'INFECTIEUX 3'!G367</f>
        <v>9</v>
      </c>
      <c r="H367" s="163">
        <f>'AVIARE 3'!G367</f>
        <v>12.375</v>
      </c>
      <c r="I367" s="163">
        <f>'EQUINE 3'!G367</f>
        <v>16.875</v>
      </c>
      <c r="J367" s="163">
        <f>'CHIRURGIE 3'!G367</f>
        <v>21</v>
      </c>
      <c r="K367" s="163">
        <f>'LEGISLATION 2'!F367</f>
        <v>18</v>
      </c>
      <c r="L367" s="163">
        <f>'HIDAOA 3'!G367</f>
        <v>23.25</v>
      </c>
      <c r="M367" s="163">
        <f>'CLINIQUE 3'!N367</f>
        <v>0</v>
      </c>
      <c r="N367" s="148">
        <f t="shared" si="75"/>
        <v>127.5</v>
      </c>
      <c r="O367" s="148">
        <f t="shared" si="76"/>
        <v>4.5535714285714288</v>
      </c>
      <c r="P367" s="146" t="str">
        <f t="shared" si="77"/>
        <v>ajournee</v>
      </c>
      <c r="Q367" s="146" t="str">
        <f t="shared" si="78"/>
        <v>juin</v>
      </c>
      <c r="R367" s="146">
        <f t="shared" si="79"/>
        <v>0</v>
      </c>
      <c r="S367" s="146">
        <f t="shared" si="80"/>
        <v>1</v>
      </c>
      <c r="T367" s="146">
        <f t="shared" si="81"/>
        <v>1</v>
      </c>
      <c r="U367" s="146">
        <f t="shared" si="82"/>
        <v>1</v>
      </c>
      <c r="V367" s="146">
        <f t="shared" si="83"/>
        <v>1</v>
      </c>
      <c r="W367" s="146">
        <f t="shared" si="84"/>
        <v>0</v>
      </c>
      <c r="X367" s="146">
        <f t="shared" si="85"/>
        <v>0</v>
      </c>
      <c r="Y367" s="146">
        <f t="shared" si="86"/>
        <v>0</v>
      </c>
      <c r="Z367" s="146">
        <f t="shared" si="87"/>
        <v>0</v>
      </c>
      <c r="AA367" s="17">
        <f t="shared" si="88"/>
        <v>1</v>
      </c>
      <c r="AB367" s="91" t="str">
        <f>'REPRODUCTION 3'!M367</f>
        <v>Juin</v>
      </c>
      <c r="AC367" s="91" t="str">
        <f>'RUMINANTS 3'!M367</f>
        <v>Juin</v>
      </c>
      <c r="AD367" s="91" t="str">
        <f>'TOXICOLOGIE 2'!L367</f>
        <v>Juin</v>
      </c>
      <c r="AE367" s="91" t="str">
        <f>'INFECTIEUX 3'!M367</f>
        <v>Juin</v>
      </c>
      <c r="AF367" s="91" t="str">
        <f>'AVIARE 3'!M367</f>
        <v>Juin</v>
      </c>
      <c r="AG367" s="91" t="str">
        <f>'EQUINE 3'!M367</f>
        <v>Juin</v>
      </c>
      <c r="AH367" s="91" t="str">
        <f>'CHIRURGIE 3'!M367</f>
        <v>Juin</v>
      </c>
      <c r="AI367" s="91" t="str">
        <f>'LEGISLATION 2'!L367</f>
        <v>Juin</v>
      </c>
      <c r="AJ367" s="91" t="str">
        <f>'HIDAOA 3'!M367</f>
        <v>Juin</v>
      </c>
      <c r="AK367" s="91" t="str">
        <f>'CLINIQUE 3'!T367</f>
        <v>Juin</v>
      </c>
    </row>
    <row r="368" spans="1:37">
      <c r="A368" s="146">
        <v>361</v>
      </c>
      <c r="B368" s="113" t="s">
        <v>2810</v>
      </c>
      <c r="C368" s="113" t="s">
        <v>2811</v>
      </c>
      <c r="D368" s="163">
        <f>'REPRODUCTION 3'!G368</f>
        <v>9</v>
      </c>
      <c r="E368" s="163">
        <f>'RUMINANTS 3'!G368</f>
        <v>5.25</v>
      </c>
      <c r="F368" s="163">
        <f>'TOXICOLOGIE 2'!F368</f>
        <v>0</v>
      </c>
      <c r="G368" s="163">
        <f>'INFECTIEUX 3'!G368</f>
        <v>3</v>
      </c>
      <c r="H368" s="163">
        <f>'AVIARE 3'!G368</f>
        <v>18</v>
      </c>
      <c r="I368" s="163">
        <f>'EQUINE 3'!G368</f>
        <v>6.75</v>
      </c>
      <c r="J368" s="163">
        <f>'CHIRURGIE 3'!G368</f>
        <v>15</v>
      </c>
      <c r="K368" s="163">
        <f>'LEGISLATION 2'!F368</f>
        <v>22</v>
      </c>
      <c r="L368" s="163">
        <f>'HIDAOA 3'!G368</f>
        <v>12</v>
      </c>
      <c r="M368" s="163">
        <f>'CLINIQUE 3'!N368</f>
        <v>0</v>
      </c>
      <c r="N368" s="148">
        <f t="shared" si="75"/>
        <v>91</v>
      </c>
      <c r="O368" s="148">
        <f t="shared" si="76"/>
        <v>3.25</v>
      </c>
      <c r="P368" s="146" t="str">
        <f t="shared" si="77"/>
        <v>ajournee</v>
      </c>
      <c r="Q368" s="146" t="str">
        <f t="shared" si="78"/>
        <v>juin</v>
      </c>
      <c r="R368" s="146">
        <f t="shared" si="79"/>
        <v>1</v>
      </c>
      <c r="S368" s="146">
        <f t="shared" si="80"/>
        <v>1</v>
      </c>
      <c r="T368" s="146">
        <f t="shared" si="81"/>
        <v>1</v>
      </c>
      <c r="U368" s="146">
        <f t="shared" si="82"/>
        <v>1</v>
      </c>
      <c r="V368" s="146">
        <f t="shared" si="83"/>
        <v>0</v>
      </c>
      <c r="W368" s="146">
        <f t="shared" si="84"/>
        <v>1</v>
      </c>
      <c r="X368" s="146">
        <f t="shared" si="85"/>
        <v>0</v>
      </c>
      <c r="Y368" s="146">
        <f t="shared" si="86"/>
        <v>0</v>
      </c>
      <c r="Z368" s="146">
        <f t="shared" si="87"/>
        <v>1</v>
      </c>
      <c r="AA368" s="17">
        <f t="shared" si="88"/>
        <v>1</v>
      </c>
      <c r="AB368" s="91" t="str">
        <f>'REPRODUCTION 3'!M368</f>
        <v>Juin</v>
      </c>
      <c r="AC368" s="91" t="str">
        <f>'RUMINANTS 3'!M368</f>
        <v>Juin</v>
      </c>
      <c r="AD368" s="91" t="str">
        <f>'TOXICOLOGIE 2'!L368</f>
        <v>Juin</v>
      </c>
      <c r="AE368" s="91" t="str">
        <f>'INFECTIEUX 3'!M368</f>
        <v>Juin</v>
      </c>
      <c r="AF368" s="91" t="str">
        <f>'AVIARE 3'!M368</f>
        <v>Juin</v>
      </c>
      <c r="AG368" s="91" t="str">
        <f>'EQUINE 3'!M368</f>
        <v>Juin</v>
      </c>
      <c r="AH368" s="91" t="str">
        <f>'CHIRURGIE 3'!M368</f>
        <v>Juin</v>
      </c>
      <c r="AI368" s="91" t="str">
        <f>'LEGISLATION 2'!L368</f>
        <v>Juin</v>
      </c>
      <c r="AJ368" s="91" t="str">
        <f>'HIDAOA 3'!M368</f>
        <v>Juin</v>
      </c>
      <c r="AK368" s="91" t="str">
        <f>'CLINIQUE 3'!T368</f>
        <v>Juin</v>
      </c>
    </row>
    <row r="369" spans="1:37">
      <c r="A369" s="146">
        <v>362</v>
      </c>
      <c r="B369" s="113" t="s">
        <v>2812</v>
      </c>
      <c r="C369" s="113" t="s">
        <v>2813</v>
      </c>
      <c r="D369" s="163">
        <f>'REPRODUCTION 3'!G369</f>
        <v>17.25</v>
      </c>
      <c r="E369" s="163">
        <f>'RUMINANTS 3'!G369</f>
        <v>8.25</v>
      </c>
      <c r="F369" s="163">
        <f>'TOXICOLOGIE 2'!F369</f>
        <v>0</v>
      </c>
      <c r="G369" s="163">
        <f>'INFECTIEUX 3'!G369</f>
        <v>10.5</v>
      </c>
      <c r="H369" s="163">
        <f>'AVIARE 3'!G369</f>
        <v>15</v>
      </c>
      <c r="I369" s="163">
        <f>'EQUINE 3'!G369</f>
        <v>13.5</v>
      </c>
      <c r="J369" s="163">
        <f>'CHIRURGIE 3'!G369</f>
        <v>21</v>
      </c>
      <c r="K369" s="163">
        <f>'LEGISLATION 2'!F369</f>
        <v>20</v>
      </c>
      <c r="L369" s="163">
        <f>'HIDAOA 3'!G369</f>
        <v>21.75</v>
      </c>
      <c r="M369" s="163">
        <f>'CLINIQUE 3'!N369</f>
        <v>0</v>
      </c>
      <c r="N369" s="148">
        <f t="shared" si="75"/>
        <v>127.25</v>
      </c>
      <c r="O369" s="148">
        <f t="shared" si="76"/>
        <v>4.5446428571428568</v>
      </c>
      <c r="P369" s="146" t="str">
        <f t="shared" si="77"/>
        <v>ajournee</v>
      </c>
      <c r="Q369" s="146" t="str">
        <f t="shared" si="78"/>
        <v>juin</v>
      </c>
      <c r="R369" s="146">
        <f t="shared" si="79"/>
        <v>0</v>
      </c>
      <c r="S369" s="146">
        <f t="shared" si="80"/>
        <v>1</v>
      </c>
      <c r="T369" s="146">
        <f t="shared" si="81"/>
        <v>1</v>
      </c>
      <c r="U369" s="146">
        <f t="shared" si="82"/>
        <v>1</v>
      </c>
      <c r="V369" s="146">
        <f t="shared" si="83"/>
        <v>0</v>
      </c>
      <c r="W369" s="146">
        <f t="shared" si="84"/>
        <v>1</v>
      </c>
      <c r="X369" s="146">
        <f t="shared" si="85"/>
        <v>0</v>
      </c>
      <c r="Y369" s="146">
        <f t="shared" si="86"/>
        <v>0</v>
      </c>
      <c r="Z369" s="146">
        <f t="shared" si="87"/>
        <v>0</v>
      </c>
      <c r="AA369" s="17">
        <f t="shared" si="88"/>
        <v>1</v>
      </c>
      <c r="AB369" s="91" t="str">
        <f>'REPRODUCTION 3'!M369</f>
        <v>Juin</v>
      </c>
      <c r="AC369" s="91" t="str">
        <f>'RUMINANTS 3'!M369</f>
        <v>Juin</v>
      </c>
      <c r="AD369" s="91" t="str">
        <f>'TOXICOLOGIE 2'!L369</f>
        <v>Juin</v>
      </c>
      <c r="AE369" s="91" t="str">
        <f>'INFECTIEUX 3'!M369</f>
        <v>Juin</v>
      </c>
      <c r="AF369" s="91" t="str">
        <f>'AVIARE 3'!M369</f>
        <v>Juin</v>
      </c>
      <c r="AG369" s="91" t="str">
        <f>'EQUINE 3'!M369</f>
        <v>Juin</v>
      </c>
      <c r="AH369" s="91" t="str">
        <f>'CHIRURGIE 3'!M369</f>
        <v>Juin</v>
      </c>
      <c r="AI369" s="91" t="str">
        <f>'LEGISLATION 2'!L369</f>
        <v>Juin</v>
      </c>
      <c r="AJ369" s="91" t="str">
        <f>'HIDAOA 3'!M369</f>
        <v>Juin</v>
      </c>
      <c r="AK369" s="91" t="str">
        <f>'CLINIQUE 3'!T369</f>
        <v>Juin</v>
      </c>
    </row>
    <row r="370" spans="1:37">
      <c r="A370" s="146">
        <v>363</v>
      </c>
      <c r="B370" s="113" t="s">
        <v>2814</v>
      </c>
      <c r="C370" s="113" t="s">
        <v>2815</v>
      </c>
      <c r="D370" s="163">
        <f>'REPRODUCTION 3'!G370</f>
        <v>14.25</v>
      </c>
      <c r="E370" s="163">
        <f>'RUMINANTS 3'!G370</f>
        <v>6</v>
      </c>
      <c r="F370" s="163">
        <f>'TOXICOLOGIE 2'!F370</f>
        <v>0</v>
      </c>
      <c r="G370" s="163">
        <f>'INFECTIEUX 3'!G370</f>
        <v>6.375</v>
      </c>
      <c r="H370" s="163">
        <f>'AVIARE 3'!G370</f>
        <v>15.75</v>
      </c>
      <c r="I370" s="163">
        <f>'EQUINE 3'!G370</f>
        <v>15</v>
      </c>
      <c r="J370" s="163">
        <f>'CHIRURGIE 3'!G370</f>
        <v>15</v>
      </c>
      <c r="K370" s="163">
        <f>'LEGISLATION 2'!F370</f>
        <v>22</v>
      </c>
      <c r="L370" s="163">
        <f>'HIDAOA 3'!G370</f>
        <v>22.5</v>
      </c>
      <c r="M370" s="163">
        <f>'CLINIQUE 3'!N370</f>
        <v>0</v>
      </c>
      <c r="N370" s="148">
        <f t="shared" si="75"/>
        <v>116.875</v>
      </c>
      <c r="O370" s="148">
        <f t="shared" si="76"/>
        <v>4.1741071428571432</v>
      </c>
      <c r="P370" s="146" t="str">
        <f t="shared" si="77"/>
        <v>ajournee</v>
      </c>
      <c r="Q370" s="146" t="str">
        <f t="shared" si="78"/>
        <v>juin</v>
      </c>
      <c r="R370" s="146">
        <f t="shared" si="79"/>
        <v>1</v>
      </c>
      <c r="S370" s="146">
        <f t="shared" si="80"/>
        <v>1</v>
      </c>
      <c r="T370" s="146">
        <f t="shared" si="81"/>
        <v>1</v>
      </c>
      <c r="U370" s="146">
        <f t="shared" si="82"/>
        <v>1</v>
      </c>
      <c r="V370" s="146">
        <f t="shared" si="83"/>
        <v>0</v>
      </c>
      <c r="W370" s="146">
        <f t="shared" si="84"/>
        <v>0</v>
      </c>
      <c r="X370" s="146">
        <f t="shared" si="85"/>
        <v>0</v>
      </c>
      <c r="Y370" s="146">
        <f t="shared" si="86"/>
        <v>0</v>
      </c>
      <c r="Z370" s="146">
        <f t="shared" si="87"/>
        <v>0</v>
      </c>
      <c r="AA370" s="17">
        <f t="shared" si="88"/>
        <v>1</v>
      </c>
      <c r="AB370" s="91" t="str">
        <f>'REPRODUCTION 3'!M370</f>
        <v>Juin</v>
      </c>
      <c r="AC370" s="91" t="str">
        <f>'RUMINANTS 3'!M370</f>
        <v>Juin</v>
      </c>
      <c r="AD370" s="91" t="str">
        <f>'TOXICOLOGIE 2'!L370</f>
        <v>Juin</v>
      </c>
      <c r="AE370" s="91" t="str">
        <f>'INFECTIEUX 3'!M370</f>
        <v>Juin</v>
      </c>
      <c r="AF370" s="91" t="str">
        <f>'AVIARE 3'!M370</f>
        <v>Juin</v>
      </c>
      <c r="AG370" s="91" t="str">
        <f>'EQUINE 3'!M370</f>
        <v>Juin</v>
      </c>
      <c r="AH370" s="91" t="str">
        <f>'CHIRURGIE 3'!M370</f>
        <v>Juin</v>
      </c>
      <c r="AI370" s="91" t="str">
        <f>'LEGISLATION 2'!L370</f>
        <v>Juin</v>
      </c>
      <c r="AJ370" s="91" t="str">
        <f>'HIDAOA 3'!M370</f>
        <v>Juin</v>
      </c>
      <c r="AK370" s="91" t="str">
        <f>'CLINIQUE 3'!T370</f>
        <v>Juin</v>
      </c>
    </row>
    <row r="371" spans="1:37">
      <c r="A371" s="146">
        <v>364</v>
      </c>
      <c r="B371" s="113" t="s">
        <v>2816</v>
      </c>
      <c r="C371" s="113" t="s">
        <v>2443</v>
      </c>
      <c r="D371" s="163">
        <f>'REPRODUCTION 3'!G371</f>
        <v>18</v>
      </c>
      <c r="E371" s="163">
        <f>'RUMINANTS 3'!G371</f>
        <v>6.75</v>
      </c>
      <c r="F371" s="163">
        <f>'TOXICOLOGIE 2'!F371</f>
        <v>0</v>
      </c>
      <c r="G371" s="163">
        <f>'INFECTIEUX 3'!G371</f>
        <v>3</v>
      </c>
      <c r="H371" s="163">
        <f>'AVIARE 3'!G371</f>
        <v>21</v>
      </c>
      <c r="I371" s="163">
        <f>'EQUINE 3'!G371</f>
        <v>17.25</v>
      </c>
      <c r="J371" s="163">
        <f>'CHIRURGIE 3'!G371</f>
        <v>18</v>
      </c>
      <c r="K371" s="163">
        <f>'LEGISLATION 2'!F371</f>
        <v>26</v>
      </c>
      <c r="L371" s="163">
        <f>'HIDAOA 3'!G371</f>
        <v>22.5</v>
      </c>
      <c r="M371" s="163">
        <f>'CLINIQUE 3'!N371</f>
        <v>0</v>
      </c>
      <c r="N371" s="148">
        <f t="shared" si="75"/>
        <v>132.5</v>
      </c>
      <c r="O371" s="148">
        <f t="shared" si="76"/>
        <v>4.7321428571428568</v>
      </c>
      <c r="P371" s="146" t="str">
        <f t="shared" si="77"/>
        <v>ajournee</v>
      </c>
      <c r="Q371" s="146" t="str">
        <f t="shared" si="78"/>
        <v>juin</v>
      </c>
      <c r="R371" s="146">
        <f t="shared" si="79"/>
        <v>0</v>
      </c>
      <c r="S371" s="146">
        <f t="shared" si="80"/>
        <v>1</v>
      </c>
      <c r="T371" s="146">
        <f t="shared" si="81"/>
        <v>1</v>
      </c>
      <c r="U371" s="146">
        <f t="shared" si="82"/>
        <v>1</v>
      </c>
      <c r="V371" s="146">
        <f t="shared" si="83"/>
        <v>0</v>
      </c>
      <c r="W371" s="146">
        <f t="shared" si="84"/>
        <v>0</v>
      </c>
      <c r="X371" s="146">
        <f t="shared" si="85"/>
        <v>0</v>
      </c>
      <c r="Y371" s="146">
        <f t="shared" si="86"/>
        <v>0</v>
      </c>
      <c r="Z371" s="146">
        <f t="shared" si="87"/>
        <v>0</v>
      </c>
      <c r="AA371" s="17">
        <f t="shared" si="88"/>
        <v>1</v>
      </c>
      <c r="AB371" s="91" t="str">
        <f>'REPRODUCTION 3'!M371</f>
        <v>Juin</v>
      </c>
      <c r="AC371" s="91" t="str">
        <f>'RUMINANTS 3'!M371</f>
        <v>Juin</v>
      </c>
      <c r="AD371" s="91" t="str">
        <f>'TOXICOLOGIE 2'!L371</f>
        <v>Juin</v>
      </c>
      <c r="AE371" s="91" t="str">
        <f>'INFECTIEUX 3'!M371</f>
        <v>Juin</v>
      </c>
      <c r="AF371" s="91" t="str">
        <f>'AVIARE 3'!M371</f>
        <v>Juin</v>
      </c>
      <c r="AG371" s="91" t="str">
        <f>'EQUINE 3'!M371</f>
        <v>Juin</v>
      </c>
      <c r="AH371" s="91" t="str">
        <f>'CHIRURGIE 3'!M371</f>
        <v>Juin</v>
      </c>
      <c r="AI371" s="91" t="str">
        <f>'LEGISLATION 2'!L371</f>
        <v>Juin</v>
      </c>
      <c r="AJ371" s="91" t="str">
        <f>'HIDAOA 3'!M371</f>
        <v>Juin</v>
      </c>
      <c r="AK371" s="91" t="str">
        <f>'CLINIQUE 3'!T371</f>
        <v>Juin</v>
      </c>
    </row>
    <row r="372" spans="1:37">
      <c r="A372" s="146">
        <v>365</v>
      </c>
      <c r="B372" s="113" t="s">
        <v>325</v>
      </c>
      <c r="C372" s="113" t="s">
        <v>2512</v>
      </c>
      <c r="D372" s="163">
        <f>'REPRODUCTION 3'!G372</f>
        <v>0.75</v>
      </c>
      <c r="E372" s="163">
        <f>'RUMINANTS 3'!G372</f>
        <v>2.25</v>
      </c>
      <c r="F372" s="163">
        <f>'TOXICOLOGIE 2'!F372</f>
        <v>0</v>
      </c>
      <c r="G372" s="163">
        <f>'INFECTIEUX 3'!G372</f>
        <v>0</v>
      </c>
      <c r="H372" s="163">
        <f>'AVIARE 3'!G372</f>
        <v>16.5</v>
      </c>
      <c r="I372" s="163">
        <f>'EQUINE 3'!G372</f>
        <v>3</v>
      </c>
      <c r="J372" s="163">
        <f>'CHIRURGIE 3'!G372</f>
        <v>6</v>
      </c>
      <c r="K372" s="163">
        <f>'LEGISLATION 2'!F372</f>
        <v>2</v>
      </c>
      <c r="L372" s="163">
        <f>'HIDAOA 3'!G372</f>
        <v>5.25</v>
      </c>
      <c r="M372" s="163">
        <f>'CLINIQUE 3'!N372</f>
        <v>0</v>
      </c>
      <c r="N372" s="148">
        <f t="shared" si="75"/>
        <v>35.75</v>
      </c>
      <c r="O372" s="148">
        <f t="shared" si="76"/>
        <v>1.2767857142857142</v>
      </c>
      <c r="P372" s="146" t="str">
        <f t="shared" si="77"/>
        <v>ajournee</v>
      </c>
      <c r="Q372" s="146" t="str">
        <f t="shared" si="78"/>
        <v>juin</v>
      </c>
      <c r="R372" s="146">
        <f t="shared" si="79"/>
        <v>1</v>
      </c>
      <c r="S372" s="146">
        <f t="shared" si="80"/>
        <v>1</v>
      </c>
      <c r="T372" s="146">
        <f t="shared" si="81"/>
        <v>1</v>
      </c>
      <c r="U372" s="146">
        <f t="shared" si="82"/>
        <v>1</v>
      </c>
      <c r="V372" s="146">
        <f t="shared" si="83"/>
        <v>0</v>
      </c>
      <c r="W372" s="146">
        <f t="shared" si="84"/>
        <v>1</v>
      </c>
      <c r="X372" s="146">
        <f t="shared" si="85"/>
        <v>1</v>
      </c>
      <c r="Y372" s="146">
        <f t="shared" si="86"/>
        <v>1</v>
      </c>
      <c r="Z372" s="146">
        <f t="shared" si="87"/>
        <v>1</v>
      </c>
      <c r="AA372" s="17">
        <f t="shared" si="88"/>
        <v>1</v>
      </c>
      <c r="AB372" s="91" t="str">
        <f>'REPRODUCTION 3'!M372</f>
        <v>Juin</v>
      </c>
      <c r="AC372" s="91" t="str">
        <f>'RUMINANTS 3'!M372</f>
        <v>Juin</v>
      </c>
      <c r="AD372" s="91" t="str">
        <f>'TOXICOLOGIE 2'!L372</f>
        <v>Juin</v>
      </c>
      <c r="AE372" s="91" t="str">
        <f>'INFECTIEUX 3'!M372</f>
        <v>Juin</v>
      </c>
      <c r="AF372" s="91" t="str">
        <f>'AVIARE 3'!M372</f>
        <v>Juin</v>
      </c>
      <c r="AG372" s="91" t="str">
        <f>'EQUINE 3'!M372</f>
        <v>Juin</v>
      </c>
      <c r="AH372" s="91" t="str">
        <f>'CHIRURGIE 3'!M372</f>
        <v>Juin</v>
      </c>
      <c r="AI372" s="91" t="str">
        <f>'LEGISLATION 2'!L372</f>
        <v>Juin</v>
      </c>
      <c r="AJ372" s="91" t="str">
        <f>'HIDAOA 3'!M372</f>
        <v>Juin</v>
      </c>
      <c r="AK372" s="91" t="str">
        <f>'CLINIQUE 3'!T372</f>
        <v>Juin</v>
      </c>
    </row>
    <row r="373" spans="1:37">
      <c r="A373" s="146">
        <v>366</v>
      </c>
      <c r="B373" s="113" t="s">
        <v>2817</v>
      </c>
      <c r="C373" s="113" t="s">
        <v>2818</v>
      </c>
      <c r="D373" s="163">
        <f>'REPRODUCTION 3'!G373</f>
        <v>15.75</v>
      </c>
      <c r="E373" s="163">
        <f>'RUMINANTS 3'!G373</f>
        <v>6</v>
      </c>
      <c r="F373" s="163">
        <f>'TOXICOLOGIE 2'!F373</f>
        <v>0</v>
      </c>
      <c r="G373" s="163">
        <f>'INFECTIEUX 3'!G373</f>
        <v>7.5</v>
      </c>
      <c r="H373" s="163">
        <f>'AVIARE 3'!G373</f>
        <v>16.5</v>
      </c>
      <c r="I373" s="163">
        <f>'EQUINE 3'!G373</f>
        <v>12</v>
      </c>
      <c r="J373" s="163">
        <f>'CHIRURGIE 3'!G373</f>
        <v>16.5</v>
      </c>
      <c r="K373" s="163">
        <f>'LEGISLATION 2'!F373</f>
        <v>10</v>
      </c>
      <c r="L373" s="163">
        <f>'HIDAOA 3'!G373</f>
        <v>24</v>
      </c>
      <c r="M373" s="163">
        <f>'CLINIQUE 3'!N373</f>
        <v>0</v>
      </c>
      <c r="N373" s="148">
        <f t="shared" si="75"/>
        <v>108.25</v>
      </c>
      <c r="O373" s="148">
        <f t="shared" si="76"/>
        <v>3.8660714285714284</v>
      </c>
      <c r="P373" s="146" t="str">
        <f t="shared" si="77"/>
        <v>ajournee</v>
      </c>
      <c r="Q373" s="146" t="str">
        <f t="shared" si="78"/>
        <v>juin</v>
      </c>
      <c r="R373" s="146">
        <f t="shared" si="79"/>
        <v>0</v>
      </c>
      <c r="S373" s="146">
        <f t="shared" si="80"/>
        <v>1</v>
      </c>
      <c r="T373" s="146">
        <f t="shared" si="81"/>
        <v>1</v>
      </c>
      <c r="U373" s="146">
        <f t="shared" si="82"/>
        <v>1</v>
      </c>
      <c r="V373" s="146">
        <f t="shared" si="83"/>
        <v>0</v>
      </c>
      <c r="W373" s="146">
        <f t="shared" si="84"/>
        <v>1</v>
      </c>
      <c r="X373" s="146">
        <f t="shared" si="85"/>
        <v>0</v>
      </c>
      <c r="Y373" s="146">
        <f t="shared" si="86"/>
        <v>0</v>
      </c>
      <c r="Z373" s="146">
        <f t="shared" si="87"/>
        <v>0</v>
      </c>
      <c r="AA373" s="17">
        <f t="shared" si="88"/>
        <v>1</v>
      </c>
      <c r="AB373" s="91" t="str">
        <f>'REPRODUCTION 3'!M373</f>
        <v>Juin</v>
      </c>
      <c r="AC373" s="91" t="str">
        <f>'RUMINANTS 3'!M373</f>
        <v>Juin</v>
      </c>
      <c r="AD373" s="91" t="str">
        <f>'TOXICOLOGIE 2'!L373</f>
        <v>Juin</v>
      </c>
      <c r="AE373" s="91" t="str">
        <f>'INFECTIEUX 3'!M373</f>
        <v>Juin</v>
      </c>
      <c r="AF373" s="91" t="str">
        <f>'AVIARE 3'!M373</f>
        <v>Juin</v>
      </c>
      <c r="AG373" s="91" t="str">
        <f>'EQUINE 3'!M373</f>
        <v>Juin</v>
      </c>
      <c r="AH373" s="91" t="str">
        <f>'CHIRURGIE 3'!M373</f>
        <v>Juin</v>
      </c>
      <c r="AI373" s="91" t="str">
        <f>'LEGISLATION 2'!L373</f>
        <v>Juin</v>
      </c>
      <c r="AJ373" s="91" t="str">
        <f>'HIDAOA 3'!M373</f>
        <v>Juin</v>
      </c>
      <c r="AK373" s="91" t="str">
        <f>'CLINIQUE 3'!T373</f>
        <v>Juin</v>
      </c>
    </row>
    <row r="374" spans="1:37">
      <c r="A374" s="146">
        <v>367</v>
      </c>
      <c r="B374" s="113" t="s">
        <v>1966</v>
      </c>
      <c r="C374" s="113" t="s">
        <v>2819</v>
      </c>
      <c r="D374" s="163">
        <f>'REPRODUCTION 3'!G374</f>
        <v>10.5</v>
      </c>
      <c r="E374" s="163">
        <f>'RUMINANTS 3'!G374</f>
        <v>8.25</v>
      </c>
      <c r="F374" s="163">
        <f>'TOXICOLOGIE 2'!F374</f>
        <v>0</v>
      </c>
      <c r="G374" s="163">
        <f>'INFECTIEUX 3'!G374</f>
        <v>4.5</v>
      </c>
      <c r="H374" s="163">
        <f>'AVIARE 3'!G374</f>
        <v>19.5</v>
      </c>
      <c r="I374" s="163">
        <f>'EQUINE 3'!G374</f>
        <v>17.25</v>
      </c>
      <c r="J374" s="163">
        <f>'CHIRURGIE 3'!G374</f>
        <v>21</v>
      </c>
      <c r="K374" s="163">
        <f>'LEGISLATION 2'!F374</f>
        <v>28</v>
      </c>
      <c r="L374" s="163">
        <f>'HIDAOA 3'!G374</f>
        <v>20.25</v>
      </c>
      <c r="M374" s="163">
        <f>'CLINIQUE 3'!N374</f>
        <v>0</v>
      </c>
      <c r="N374" s="148">
        <f t="shared" si="75"/>
        <v>129.25</v>
      </c>
      <c r="O374" s="148">
        <f t="shared" si="76"/>
        <v>4.6160714285714288</v>
      </c>
      <c r="P374" s="146" t="str">
        <f t="shared" si="77"/>
        <v>ajournee</v>
      </c>
      <c r="Q374" s="146" t="str">
        <f t="shared" si="78"/>
        <v>juin</v>
      </c>
      <c r="R374" s="146">
        <f t="shared" si="79"/>
        <v>1</v>
      </c>
      <c r="S374" s="146">
        <f t="shared" si="80"/>
        <v>1</v>
      </c>
      <c r="T374" s="146">
        <f t="shared" si="81"/>
        <v>1</v>
      </c>
      <c r="U374" s="146">
        <f t="shared" si="82"/>
        <v>1</v>
      </c>
      <c r="V374" s="146">
        <f t="shared" si="83"/>
        <v>0</v>
      </c>
      <c r="W374" s="146">
        <f t="shared" si="84"/>
        <v>0</v>
      </c>
      <c r="X374" s="146">
        <f t="shared" si="85"/>
        <v>0</v>
      </c>
      <c r="Y374" s="146">
        <f t="shared" si="86"/>
        <v>0</v>
      </c>
      <c r="Z374" s="146">
        <f t="shared" si="87"/>
        <v>0</v>
      </c>
      <c r="AA374" s="17">
        <f t="shared" si="88"/>
        <v>1</v>
      </c>
      <c r="AB374" s="91" t="str">
        <f>'REPRODUCTION 3'!M374</f>
        <v>Juin</v>
      </c>
      <c r="AC374" s="91" t="str">
        <f>'RUMINANTS 3'!M374</f>
        <v>Juin</v>
      </c>
      <c r="AD374" s="91" t="str">
        <f>'TOXICOLOGIE 2'!L374</f>
        <v>Juin</v>
      </c>
      <c r="AE374" s="91" t="str">
        <f>'INFECTIEUX 3'!M374</f>
        <v>Juin</v>
      </c>
      <c r="AF374" s="91" t="str">
        <f>'AVIARE 3'!M374</f>
        <v>Juin</v>
      </c>
      <c r="AG374" s="91" t="str">
        <f>'EQUINE 3'!M374</f>
        <v>Juin</v>
      </c>
      <c r="AH374" s="91" t="str">
        <f>'CHIRURGIE 3'!M374</f>
        <v>Juin</v>
      </c>
      <c r="AI374" s="91" t="str">
        <f>'LEGISLATION 2'!L374</f>
        <v>Juin</v>
      </c>
      <c r="AJ374" s="91" t="str">
        <f>'HIDAOA 3'!M374</f>
        <v>Juin</v>
      </c>
      <c r="AK374" s="91" t="str">
        <f>'CLINIQUE 3'!T374</f>
        <v>Juin</v>
      </c>
    </row>
    <row r="375" spans="1:37">
      <c r="A375" s="146">
        <v>368</v>
      </c>
      <c r="B375" s="113" t="s">
        <v>2069</v>
      </c>
      <c r="C375" s="113" t="s">
        <v>2521</v>
      </c>
      <c r="D375" s="163">
        <f>'REPRODUCTION 3'!G375</f>
        <v>21</v>
      </c>
      <c r="E375" s="163">
        <f>'RUMINANTS 3'!G375</f>
        <v>11.25</v>
      </c>
      <c r="F375" s="163">
        <f>'TOXICOLOGIE 2'!F375</f>
        <v>0</v>
      </c>
      <c r="G375" s="163">
        <f>'INFECTIEUX 3'!G375</f>
        <v>12.75</v>
      </c>
      <c r="H375" s="163">
        <f>'AVIARE 3'!G375</f>
        <v>20.25</v>
      </c>
      <c r="I375" s="163">
        <f>'EQUINE 3'!G375</f>
        <v>21.75</v>
      </c>
      <c r="J375" s="163">
        <f>'CHIRURGIE 3'!G375</f>
        <v>22.5</v>
      </c>
      <c r="K375" s="163">
        <f>'LEGISLATION 2'!F375</f>
        <v>30</v>
      </c>
      <c r="L375" s="163">
        <f>'HIDAOA 3'!G375</f>
        <v>26.25</v>
      </c>
      <c r="M375" s="163">
        <f>'CLINIQUE 3'!N375</f>
        <v>0</v>
      </c>
      <c r="N375" s="148">
        <f t="shared" si="75"/>
        <v>165.75</v>
      </c>
      <c r="O375" s="148">
        <f t="shared" si="76"/>
        <v>5.9196428571428568</v>
      </c>
      <c r="P375" s="146" t="str">
        <f t="shared" si="77"/>
        <v>ajournee</v>
      </c>
      <c r="Q375" s="146" t="str">
        <f t="shared" si="78"/>
        <v>juin</v>
      </c>
      <c r="R375" s="146">
        <f t="shared" si="79"/>
        <v>0</v>
      </c>
      <c r="S375" s="146">
        <f t="shared" si="80"/>
        <v>1</v>
      </c>
      <c r="T375" s="146">
        <f t="shared" si="81"/>
        <v>1</v>
      </c>
      <c r="U375" s="146">
        <f t="shared" si="82"/>
        <v>1</v>
      </c>
      <c r="V375" s="146">
        <f t="shared" si="83"/>
        <v>0</v>
      </c>
      <c r="W375" s="146">
        <f t="shared" si="84"/>
        <v>0</v>
      </c>
      <c r="X375" s="146">
        <f t="shared" si="85"/>
        <v>0</v>
      </c>
      <c r="Y375" s="146">
        <f t="shared" si="86"/>
        <v>0</v>
      </c>
      <c r="Z375" s="146">
        <f t="shared" si="87"/>
        <v>0</v>
      </c>
      <c r="AA375" s="17">
        <f t="shared" si="88"/>
        <v>1</v>
      </c>
      <c r="AB375" s="91" t="str">
        <f>'REPRODUCTION 3'!M375</f>
        <v>Juin</v>
      </c>
      <c r="AC375" s="91" t="str">
        <f>'RUMINANTS 3'!M375</f>
        <v>Juin</v>
      </c>
      <c r="AD375" s="91" t="str">
        <f>'TOXICOLOGIE 2'!L375</f>
        <v>Juin</v>
      </c>
      <c r="AE375" s="91" t="str">
        <f>'INFECTIEUX 3'!M375</f>
        <v>Juin</v>
      </c>
      <c r="AF375" s="91" t="str">
        <f>'AVIARE 3'!M375</f>
        <v>Juin</v>
      </c>
      <c r="AG375" s="91" t="str">
        <f>'EQUINE 3'!M375</f>
        <v>Juin</v>
      </c>
      <c r="AH375" s="91" t="str">
        <f>'CHIRURGIE 3'!M375</f>
        <v>Juin</v>
      </c>
      <c r="AI375" s="91" t="str">
        <f>'LEGISLATION 2'!L375</f>
        <v>Juin</v>
      </c>
      <c r="AJ375" s="91" t="str">
        <f>'HIDAOA 3'!M375</f>
        <v>Juin</v>
      </c>
      <c r="AK375" s="91" t="str">
        <f>'CLINIQUE 3'!T375</f>
        <v>Juin</v>
      </c>
    </row>
    <row r="376" spans="1:37">
      <c r="A376" s="146">
        <v>369</v>
      </c>
      <c r="B376" s="113" t="s">
        <v>2820</v>
      </c>
      <c r="C376" s="113" t="s">
        <v>2821</v>
      </c>
      <c r="D376" s="163">
        <f>'REPRODUCTION 3'!G376</f>
        <v>9.75</v>
      </c>
      <c r="E376" s="163">
        <f>'RUMINANTS 3'!G376</f>
        <v>6.75</v>
      </c>
      <c r="F376" s="163">
        <f>'TOXICOLOGIE 2'!F376</f>
        <v>0</v>
      </c>
      <c r="G376" s="163">
        <f>'INFECTIEUX 3'!G376</f>
        <v>0.375</v>
      </c>
      <c r="H376" s="163">
        <f>'AVIARE 3'!G376</f>
        <v>18</v>
      </c>
      <c r="I376" s="163">
        <f>'EQUINE 3'!G376</f>
        <v>4.875</v>
      </c>
      <c r="J376" s="163">
        <f>'CHIRURGIE 3'!G376</f>
        <v>13.5</v>
      </c>
      <c r="K376" s="163">
        <f>'LEGISLATION 2'!F376</f>
        <v>6</v>
      </c>
      <c r="L376" s="163">
        <f>'HIDAOA 3'!G376</f>
        <v>12.75</v>
      </c>
      <c r="M376" s="163">
        <f>'CLINIQUE 3'!N376</f>
        <v>0</v>
      </c>
      <c r="N376" s="148">
        <f t="shared" si="75"/>
        <v>72</v>
      </c>
      <c r="O376" s="148">
        <f t="shared" si="76"/>
        <v>2.5714285714285716</v>
      </c>
      <c r="P376" s="146" t="str">
        <f t="shared" si="77"/>
        <v>ajournee</v>
      </c>
      <c r="Q376" s="146" t="str">
        <f t="shared" si="78"/>
        <v>juin</v>
      </c>
      <c r="R376" s="146">
        <f t="shared" si="79"/>
        <v>1</v>
      </c>
      <c r="S376" s="146">
        <f t="shared" si="80"/>
        <v>1</v>
      </c>
      <c r="T376" s="146">
        <f t="shared" si="81"/>
        <v>1</v>
      </c>
      <c r="U376" s="146">
        <f t="shared" si="82"/>
        <v>1</v>
      </c>
      <c r="V376" s="146">
        <f t="shared" si="83"/>
        <v>0</v>
      </c>
      <c r="W376" s="146">
        <f t="shared" si="84"/>
        <v>1</v>
      </c>
      <c r="X376" s="146">
        <f t="shared" si="85"/>
        <v>1</v>
      </c>
      <c r="Y376" s="146">
        <f t="shared" si="86"/>
        <v>1</v>
      </c>
      <c r="Z376" s="146">
        <f t="shared" si="87"/>
        <v>1</v>
      </c>
      <c r="AA376" s="17">
        <f t="shared" si="88"/>
        <v>1</v>
      </c>
      <c r="AB376" s="91" t="str">
        <f>'REPRODUCTION 3'!M376</f>
        <v>Juin</v>
      </c>
      <c r="AC376" s="91" t="str">
        <f>'RUMINANTS 3'!M376</f>
        <v>Juin</v>
      </c>
      <c r="AD376" s="91" t="str">
        <f>'TOXICOLOGIE 2'!L376</f>
        <v>Juin</v>
      </c>
      <c r="AE376" s="91" t="str">
        <f>'INFECTIEUX 3'!M376</f>
        <v>Juin</v>
      </c>
      <c r="AF376" s="91" t="str">
        <f>'AVIARE 3'!M376</f>
        <v>Juin</v>
      </c>
      <c r="AG376" s="91" t="str">
        <f>'EQUINE 3'!M376</f>
        <v>Juin</v>
      </c>
      <c r="AH376" s="91" t="str">
        <f>'CHIRURGIE 3'!M376</f>
        <v>Juin</v>
      </c>
      <c r="AI376" s="91" t="str">
        <f>'LEGISLATION 2'!L376</f>
        <v>Juin</v>
      </c>
      <c r="AJ376" s="91" t="str">
        <f>'HIDAOA 3'!M376</f>
        <v>Juin</v>
      </c>
      <c r="AK376" s="91" t="str">
        <f>'CLINIQUE 3'!T376</f>
        <v>Juin</v>
      </c>
    </row>
    <row r="377" spans="1:37">
      <c r="A377" s="146">
        <v>370</v>
      </c>
      <c r="B377" s="113" t="s">
        <v>2822</v>
      </c>
      <c r="C377" s="113" t="s">
        <v>2823</v>
      </c>
      <c r="D377" s="163">
        <f>'REPRODUCTION 3'!G377</f>
        <v>16.5</v>
      </c>
      <c r="E377" s="163">
        <f>'RUMINANTS 3'!G377</f>
        <v>6.75</v>
      </c>
      <c r="F377" s="163">
        <f>'TOXICOLOGIE 2'!F377</f>
        <v>0</v>
      </c>
      <c r="G377" s="163">
        <f>'INFECTIEUX 3'!G377</f>
        <v>7.5</v>
      </c>
      <c r="H377" s="163">
        <f>'AVIARE 3'!G377</f>
        <v>17.25</v>
      </c>
      <c r="I377" s="163">
        <f>'EQUINE 3'!G377</f>
        <v>17.25</v>
      </c>
      <c r="J377" s="163">
        <f>'CHIRURGIE 3'!G377</f>
        <v>22.5</v>
      </c>
      <c r="K377" s="163">
        <f>'LEGISLATION 2'!F377</f>
        <v>22</v>
      </c>
      <c r="L377" s="163">
        <f>'HIDAOA 3'!G377</f>
        <v>21.75</v>
      </c>
      <c r="M377" s="163">
        <f>'CLINIQUE 3'!N377</f>
        <v>0</v>
      </c>
      <c r="N377" s="148">
        <f t="shared" si="75"/>
        <v>131.5</v>
      </c>
      <c r="O377" s="148">
        <f t="shared" si="76"/>
        <v>4.6964285714285712</v>
      </c>
      <c r="P377" s="146" t="str">
        <f t="shared" si="77"/>
        <v>ajournee</v>
      </c>
      <c r="Q377" s="146" t="str">
        <f t="shared" si="78"/>
        <v>juin</v>
      </c>
      <c r="R377" s="146">
        <f t="shared" si="79"/>
        <v>0</v>
      </c>
      <c r="S377" s="146">
        <f t="shared" si="80"/>
        <v>1</v>
      </c>
      <c r="T377" s="146">
        <f t="shared" si="81"/>
        <v>1</v>
      </c>
      <c r="U377" s="146">
        <f t="shared" si="82"/>
        <v>1</v>
      </c>
      <c r="V377" s="146">
        <f t="shared" si="83"/>
        <v>0</v>
      </c>
      <c r="W377" s="146">
        <f t="shared" si="84"/>
        <v>0</v>
      </c>
      <c r="X377" s="146">
        <f t="shared" si="85"/>
        <v>0</v>
      </c>
      <c r="Y377" s="146">
        <f t="shared" si="86"/>
        <v>0</v>
      </c>
      <c r="Z377" s="146">
        <f t="shared" si="87"/>
        <v>0</v>
      </c>
      <c r="AA377" s="17">
        <f t="shared" si="88"/>
        <v>1</v>
      </c>
      <c r="AB377" s="91" t="str">
        <f>'REPRODUCTION 3'!M377</f>
        <v>Juin</v>
      </c>
      <c r="AC377" s="91" t="str">
        <f>'RUMINANTS 3'!M377</f>
        <v>Juin</v>
      </c>
      <c r="AD377" s="91" t="str">
        <f>'TOXICOLOGIE 2'!L377</f>
        <v>Juin</v>
      </c>
      <c r="AE377" s="91" t="str">
        <f>'INFECTIEUX 3'!M377</f>
        <v>Juin</v>
      </c>
      <c r="AF377" s="91" t="str">
        <f>'AVIARE 3'!M377</f>
        <v>Juin</v>
      </c>
      <c r="AG377" s="91" t="str">
        <f>'EQUINE 3'!M377</f>
        <v>Juin</v>
      </c>
      <c r="AH377" s="91" t="str">
        <f>'CHIRURGIE 3'!M377</f>
        <v>Juin</v>
      </c>
      <c r="AI377" s="91" t="str">
        <f>'LEGISLATION 2'!L377</f>
        <v>Juin</v>
      </c>
      <c r="AJ377" s="91" t="str">
        <f>'HIDAOA 3'!M377</f>
        <v>Juin</v>
      </c>
      <c r="AK377" s="91" t="str">
        <f>'CLINIQUE 3'!T377</f>
        <v>Juin</v>
      </c>
    </row>
    <row r="378" spans="1:37">
      <c r="A378" s="146">
        <v>371</v>
      </c>
      <c r="B378" s="113" t="s">
        <v>2083</v>
      </c>
      <c r="C378" s="113" t="s">
        <v>2490</v>
      </c>
      <c r="D378" s="163">
        <f>'REPRODUCTION 3'!G378</f>
        <v>18.75</v>
      </c>
      <c r="E378" s="163">
        <f>'RUMINANTS 3'!G378</f>
        <v>10.5</v>
      </c>
      <c r="F378" s="163">
        <f>'TOXICOLOGIE 2'!F378</f>
        <v>0</v>
      </c>
      <c r="G378" s="163">
        <f>'INFECTIEUX 3'!G378</f>
        <v>10.5</v>
      </c>
      <c r="H378" s="163">
        <f>'AVIARE 3'!G378</f>
        <v>15.75</v>
      </c>
      <c r="I378" s="163">
        <f>'EQUINE 3'!G378</f>
        <v>15.75</v>
      </c>
      <c r="J378" s="163">
        <f>'CHIRURGIE 3'!G378</f>
        <v>15</v>
      </c>
      <c r="K378" s="163">
        <f>'LEGISLATION 2'!F378</f>
        <v>18</v>
      </c>
      <c r="L378" s="163">
        <f>'HIDAOA 3'!G378</f>
        <v>19.5</v>
      </c>
      <c r="M378" s="163">
        <f>'CLINIQUE 3'!N378</f>
        <v>0</v>
      </c>
      <c r="N378" s="148">
        <f t="shared" si="75"/>
        <v>123.75</v>
      </c>
      <c r="O378" s="148">
        <f t="shared" si="76"/>
        <v>4.4196428571428568</v>
      </c>
      <c r="P378" s="146" t="str">
        <f t="shared" si="77"/>
        <v>ajournee</v>
      </c>
      <c r="Q378" s="146" t="str">
        <f t="shared" si="78"/>
        <v>juin</v>
      </c>
      <c r="R378" s="146">
        <f t="shared" si="79"/>
        <v>0</v>
      </c>
      <c r="S378" s="146">
        <f t="shared" si="80"/>
        <v>1</v>
      </c>
      <c r="T378" s="146">
        <f t="shared" si="81"/>
        <v>1</v>
      </c>
      <c r="U378" s="146">
        <f t="shared" si="82"/>
        <v>1</v>
      </c>
      <c r="V378" s="146">
        <f t="shared" si="83"/>
        <v>0</v>
      </c>
      <c r="W378" s="146">
        <f t="shared" si="84"/>
        <v>0</v>
      </c>
      <c r="X378" s="146">
        <f t="shared" si="85"/>
        <v>0</v>
      </c>
      <c r="Y378" s="146">
        <f t="shared" si="86"/>
        <v>0</v>
      </c>
      <c r="Z378" s="146">
        <f t="shared" si="87"/>
        <v>0</v>
      </c>
      <c r="AA378" s="17">
        <f t="shared" si="88"/>
        <v>1</v>
      </c>
      <c r="AB378" s="91" t="str">
        <f>'REPRODUCTION 3'!M378</f>
        <v>Juin</v>
      </c>
      <c r="AC378" s="91" t="str">
        <f>'RUMINANTS 3'!M378</f>
        <v>Juin</v>
      </c>
      <c r="AD378" s="91" t="str">
        <f>'TOXICOLOGIE 2'!L378</f>
        <v>Juin</v>
      </c>
      <c r="AE378" s="91" t="str">
        <f>'INFECTIEUX 3'!M378</f>
        <v>Juin</v>
      </c>
      <c r="AF378" s="91" t="str">
        <f>'AVIARE 3'!M378</f>
        <v>Juin</v>
      </c>
      <c r="AG378" s="91" t="str">
        <f>'EQUINE 3'!M378</f>
        <v>Juin</v>
      </c>
      <c r="AH378" s="91" t="str">
        <f>'CHIRURGIE 3'!M378</f>
        <v>Juin</v>
      </c>
      <c r="AI378" s="91" t="str">
        <f>'LEGISLATION 2'!L378</f>
        <v>Juin</v>
      </c>
      <c r="AJ378" s="91" t="str">
        <f>'HIDAOA 3'!M378</f>
        <v>Juin</v>
      </c>
      <c r="AK378" s="91" t="str">
        <f>'CLINIQUE 3'!T378</f>
        <v>Juin</v>
      </c>
    </row>
    <row r="379" spans="1:37">
      <c r="A379" s="146">
        <v>372</v>
      </c>
      <c r="B379" s="113" t="s">
        <v>2083</v>
      </c>
      <c r="C379" s="113" t="s">
        <v>2419</v>
      </c>
      <c r="D379" s="163">
        <f>'REPRODUCTION 3'!G379</f>
        <v>18.75</v>
      </c>
      <c r="E379" s="163">
        <f>'RUMINANTS 3'!G379</f>
        <v>11.25</v>
      </c>
      <c r="F379" s="163">
        <f>'TOXICOLOGIE 2'!F379</f>
        <v>0</v>
      </c>
      <c r="G379" s="163">
        <f>'INFECTIEUX 3'!G379</f>
        <v>23.25</v>
      </c>
      <c r="H379" s="163">
        <f>'AVIARE 3'!G379</f>
        <v>17.25</v>
      </c>
      <c r="I379" s="163">
        <f>'EQUINE 3'!G379</f>
        <v>21</v>
      </c>
      <c r="J379" s="163">
        <f>'CHIRURGIE 3'!G379</f>
        <v>22.5</v>
      </c>
      <c r="K379" s="163">
        <f>'LEGISLATION 2'!F379</f>
        <v>26</v>
      </c>
      <c r="L379" s="163">
        <f>'HIDAOA 3'!G379</f>
        <v>24.75</v>
      </c>
      <c r="M379" s="163">
        <f>'CLINIQUE 3'!N379</f>
        <v>0</v>
      </c>
      <c r="N379" s="148">
        <f t="shared" si="75"/>
        <v>164.75</v>
      </c>
      <c r="O379" s="148">
        <f t="shared" si="76"/>
        <v>5.8839285714285712</v>
      </c>
      <c r="P379" s="146" t="str">
        <f t="shared" si="77"/>
        <v>ajournee</v>
      </c>
      <c r="Q379" s="146" t="str">
        <f t="shared" si="78"/>
        <v>juin</v>
      </c>
      <c r="R379" s="146">
        <f t="shared" si="79"/>
        <v>0</v>
      </c>
      <c r="S379" s="146">
        <f t="shared" si="80"/>
        <v>1</v>
      </c>
      <c r="T379" s="146">
        <f t="shared" si="81"/>
        <v>1</v>
      </c>
      <c r="U379" s="146">
        <f t="shared" si="82"/>
        <v>0</v>
      </c>
      <c r="V379" s="146">
        <f t="shared" si="83"/>
        <v>0</v>
      </c>
      <c r="W379" s="146">
        <f t="shared" si="84"/>
        <v>0</v>
      </c>
      <c r="X379" s="146">
        <f t="shared" si="85"/>
        <v>0</v>
      </c>
      <c r="Y379" s="146">
        <f t="shared" si="86"/>
        <v>0</v>
      </c>
      <c r="Z379" s="146">
        <f t="shared" si="87"/>
        <v>0</v>
      </c>
      <c r="AA379" s="17">
        <f t="shared" si="88"/>
        <v>1</v>
      </c>
      <c r="AB379" s="91" t="str">
        <f>'REPRODUCTION 3'!M379</f>
        <v>Juin</v>
      </c>
      <c r="AC379" s="91" t="str">
        <f>'RUMINANTS 3'!M379</f>
        <v>Juin</v>
      </c>
      <c r="AD379" s="91" t="str">
        <f>'TOXICOLOGIE 2'!L379</f>
        <v>Juin</v>
      </c>
      <c r="AE379" s="91" t="str">
        <f>'INFECTIEUX 3'!M379</f>
        <v>Juin</v>
      </c>
      <c r="AF379" s="91" t="str">
        <f>'AVIARE 3'!M379</f>
        <v>Juin</v>
      </c>
      <c r="AG379" s="91" t="str">
        <f>'EQUINE 3'!M379</f>
        <v>Juin</v>
      </c>
      <c r="AH379" s="91" t="str">
        <f>'CHIRURGIE 3'!M379</f>
        <v>Juin</v>
      </c>
      <c r="AI379" s="91" t="str">
        <f>'LEGISLATION 2'!L379</f>
        <v>Juin</v>
      </c>
      <c r="AJ379" s="91" t="str">
        <f>'HIDAOA 3'!M379</f>
        <v>Juin</v>
      </c>
      <c r="AK379" s="91" t="str">
        <f>'CLINIQUE 3'!T379</f>
        <v>Juin</v>
      </c>
    </row>
    <row r="380" spans="1:37">
      <c r="A380" s="146">
        <v>373</v>
      </c>
      <c r="B380" s="113" t="s">
        <v>2087</v>
      </c>
      <c r="C380" s="113" t="s">
        <v>2824</v>
      </c>
      <c r="D380" s="163">
        <f>'REPRODUCTION 3'!G380</f>
        <v>9</v>
      </c>
      <c r="E380" s="163">
        <f>'RUMINANTS 3'!G380</f>
        <v>8.25</v>
      </c>
      <c r="F380" s="163">
        <f>'TOXICOLOGIE 2'!F380</f>
        <v>0</v>
      </c>
      <c r="G380" s="163">
        <f>'INFECTIEUX 3'!G380</f>
        <v>4.5</v>
      </c>
      <c r="H380" s="163">
        <f>'AVIARE 3'!G380</f>
        <v>19.125</v>
      </c>
      <c r="I380" s="163">
        <f>'EQUINE 3'!G380</f>
        <v>9.75</v>
      </c>
      <c r="J380" s="163">
        <f>'CHIRURGIE 3'!G380</f>
        <v>16.5</v>
      </c>
      <c r="K380" s="163">
        <f>'LEGISLATION 2'!F380</f>
        <v>26</v>
      </c>
      <c r="L380" s="163">
        <f>'HIDAOA 3'!G380</f>
        <v>17.25</v>
      </c>
      <c r="M380" s="163">
        <f>'CLINIQUE 3'!N380</f>
        <v>0</v>
      </c>
      <c r="N380" s="148">
        <f t="shared" si="75"/>
        <v>110.375</v>
      </c>
      <c r="O380" s="148">
        <f t="shared" si="76"/>
        <v>3.9419642857142856</v>
      </c>
      <c r="P380" s="146" t="str">
        <f t="shared" si="77"/>
        <v>ajournee</v>
      </c>
      <c r="Q380" s="146" t="str">
        <f t="shared" si="78"/>
        <v>juin</v>
      </c>
      <c r="R380" s="146">
        <f t="shared" si="79"/>
        <v>1</v>
      </c>
      <c r="S380" s="146">
        <f t="shared" si="80"/>
        <v>1</v>
      </c>
      <c r="T380" s="146">
        <f t="shared" si="81"/>
        <v>1</v>
      </c>
      <c r="U380" s="146">
        <f t="shared" si="82"/>
        <v>1</v>
      </c>
      <c r="V380" s="146">
        <f t="shared" si="83"/>
        <v>0</v>
      </c>
      <c r="W380" s="146">
        <f t="shared" si="84"/>
        <v>1</v>
      </c>
      <c r="X380" s="146">
        <f t="shared" si="85"/>
        <v>0</v>
      </c>
      <c r="Y380" s="146">
        <f t="shared" si="86"/>
        <v>0</v>
      </c>
      <c r="Z380" s="146">
        <f t="shared" si="87"/>
        <v>0</v>
      </c>
      <c r="AA380" s="17">
        <f t="shared" si="88"/>
        <v>1</v>
      </c>
      <c r="AB380" s="91" t="str">
        <f>'REPRODUCTION 3'!M380</f>
        <v>Juin</v>
      </c>
      <c r="AC380" s="91" t="str">
        <f>'RUMINANTS 3'!M380</f>
        <v>Juin</v>
      </c>
      <c r="AD380" s="91" t="str">
        <f>'TOXICOLOGIE 2'!L380</f>
        <v>Juin</v>
      </c>
      <c r="AE380" s="91" t="str">
        <f>'INFECTIEUX 3'!M380</f>
        <v>Juin</v>
      </c>
      <c r="AF380" s="91" t="str">
        <f>'AVIARE 3'!M380</f>
        <v>Juin</v>
      </c>
      <c r="AG380" s="91" t="str">
        <f>'EQUINE 3'!M380</f>
        <v>Juin</v>
      </c>
      <c r="AH380" s="91" t="str">
        <f>'CHIRURGIE 3'!M380</f>
        <v>Juin</v>
      </c>
      <c r="AI380" s="91" t="str">
        <f>'LEGISLATION 2'!L380</f>
        <v>Juin</v>
      </c>
      <c r="AJ380" s="91" t="str">
        <f>'HIDAOA 3'!M380</f>
        <v>Juin</v>
      </c>
      <c r="AK380" s="91" t="str">
        <f>'CLINIQUE 3'!T380</f>
        <v>Juin</v>
      </c>
    </row>
    <row r="381" spans="1:37">
      <c r="A381" s="146">
        <v>374</v>
      </c>
      <c r="B381" s="113" t="s">
        <v>2825</v>
      </c>
      <c r="C381" s="113" t="s">
        <v>2565</v>
      </c>
      <c r="D381" s="163">
        <f>'REPRODUCTION 3'!G381</f>
        <v>16.5</v>
      </c>
      <c r="E381" s="163">
        <f>'RUMINANTS 3'!G381</f>
        <v>5.25</v>
      </c>
      <c r="F381" s="163">
        <f>'TOXICOLOGIE 2'!F381</f>
        <v>0</v>
      </c>
      <c r="G381" s="163">
        <f>'INFECTIEUX 3'!G381</f>
        <v>6</v>
      </c>
      <c r="H381" s="163">
        <f>'AVIARE 3'!G381</f>
        <v>21</v>
      </c>
      <c r="I381" s="163">
        <f>'EQUINE 3'!G381</f>
        <v>18.75</v>
      </c>
      <c r="J381" s="163">
        <f>'CHIRURGIE 3'!G381</f>
        <v>24</v>
      </c>
      <c r="K381" s="163">
        <f>'LEGISLATION 2'!F381</f>
        <v>16</v>
      </c>
      <c r="L381" s="163">
        <f>'HIDAOA 3'!G381</f>
        <v>22.5</v>
      </c>
      <c r="M381" s="163">
        <f>'CLINIQUE 3'!N381</f>
        <v>0</v>
      </c>
      <c r="N381" s="148">
        <f t="shared" si="75"/>
        <v>130</v>
      </c>
      <c r="O381" s="148">
        <f t="shared" si="76"/>
        <v>4.6428571428571432</v>
      </c>
      <c r="P381" s="146" t="str">
        <f t="shared" si="77"/>
        <v>ajournee</v>
      </c>
      <c r="Q381" s="146" t="str">
        <f t="shared" si="78"/>
        <v>juin</v>
      </c>
      <c r="R381" s="146">
        <f t="shared" si="79"/>
        <v>0</v>
      </c>
      <c r="S381" s="146">
        <f t="shared" si="80"/>
        <v>1</v>
      </c>
      <c r="T381" s="146">
        <f t="shared" si="81"/>
        <v>1</v>
      </c>
      <c r="U381" s="146">
        <f t="shared" si="82"/>
        <v>1</v>
      </c>
      <c r="V381" s="146">
        <f t="shared" si="83"/>
        <v>0</v>
      </c>
      <c r="W381" s="146">
        <f t="shared" si="84"/>
        <v>0</v>
      </c>
      <c r="X381" s="146">
        <f t="shared" si="85"/>
        <v>0</v>
      </c>
      <c r="Y381" s="146">
        <f t="shared" si="86"/>
        <v>0</v>
      </c>
      <c r="Z381" s="146">
        <f t="shared" si="87"/>
        <v>0</v>
      </c>
      <c r="AA381" s="17">
        <f t="shared" si="88"/>
        <v>1</v>
      </c>
      <c r="AB381" s="91" t="str">
        <f>'REPRODUCTION 3'!M381</f>
        <v>Juin</v>
      </c>
      <c r="AC381" s="91" t="str">
        <f>'RUMINANTS 3'!M381</f>
        <v>Juin</v>
      </c>
      <c r="AD381" s="91" t="str">
        <f>'TOXICOLOGIE 2'!L381</f>
        <v>Juin</v>
      </c>
      <c r="AE381" s="91" t="str">
        <f>'INFECTIEUX 3'!M381</f>
        <v>Juin</v>
      </c>
      <c r="AF381" s="91" t="str">
        <f>'AVIARE 3'!M381</f>
        <v>Juin</v>
      </c>
      <c r="AG381" s="91" t="str">
        <f>'EQUINE 3'!M381</f>
        <v>Juin</v>
      </c>
      <c r="AH381" s="91" t="str">
        <f>'CHIRURGIE 3'!M381</f>
        <v>Juin</v>
      </c>
      <c r="AI381" s="91" t="str">
        <f>'LEGISLATION 2'!L381</f>
        <v>Juin</v>
      </c>
      <c r="AJ381" s="91" t="str">
        <f>'HIDAOA 3'!M381</f>
        <v>Juin</v>
      </c>
      <c r="AK381" s="91" t="str">
        <f>'CLINIQUE 3'!T381</f>
        <v>Juin</v>
      </c>
    </row>
    <row r="382" spans="1:37">
      <c r="A382" s="146">
        <v>375</v>
      </c>
      <c r="B382" s="113" t="s">
        <v>329</v>
      </c>
      <c r="C382" s="113" t="s">
        <v>2826</v>
      </c>
      <c r="D382" s="163">
        <f>'REPRODUCTION 3'!G382</f>
        <v>17.25</v>
      </c>
      <c r="E382" s="163">
        <f>'RUMINANTS 3'!G382</f>
        <v>12</v>
      </c>
      <c r="F382" s="163">
        <f>'TOXICOLOGIE 2'!F382</f>
        <v>0</v>
      </c>
      <c r="G382" s="163">
        <f>'INFECTIEUX 3'!G382</f>
        <v>2.625</v>
      </c>
      <c r="H382" s="163">
        <f>'AVIARE 3'!G382</f>
        <v>13.5</v>
      </c>
      <c r="I382" s="163">
        <f>'EQUINE 3'!G382</f>
        <v>15.75</v>
      </c>
      <c r="J382" s="163">
        <f>'CHIRURGIE 3'!G382</f>
        <v>18</v>
      </c>
      <c r="K382" s="163">
        <f>'LEGISLATION 2'!F382</f>
        <v>20</v>
      </c>
      <c r="L382" s="163">
        <f>'HIDAOA 3'!G382</f>
        <v>24</v>
      </c>
      <c r="M382" s="163">
        <f>'CLINIQUE 3'!N382</f>
        <v>0</v>
      </c>
      <c r="N382" s="148">
        <f t="shared" si="75"/>
        <v>123.125</v>
      </c>
      <c r="O382" s="148">
        <f t="shared" si="76"/>
        <v>4.3973214285714288</v>
      </c>
      <c r="P382" s="146" t="str">
        <f t="shared" si="77"/>
        <v>ajournee</v>
      </c>
      <c r="Q382" s="146" t="str">
        <f t="shared" si="78"/>
        <v>juin</v>
      </c>
      <c r="R382" s="146">
        <f t="shared" si="79"/>
        <v>0</v>
      </c>
      <c r="S382" s="146">
        <f t="shared" si="80"/>
        <v>1</v>
      </c>
      <c r="T382" s="146">
        <f t="shared" si="81"/>
        <v>1</v>
      </c>
      <c r="U382" s="146">
        <f t="shared" si="82"/>
        <v>1</v>
      </c>
      <c r="V382" s="146">
        <f t="shared" si="83"/>
        <v>1</v>
      </c>
      <c r="W382" s="146">
        <f t="shared" si="84"/>
        <v>0</v>
      </c>
      <c r="X382" s="146">
        <f t="shared" si="85"/>
        <v>0</v>
      </c>
      <c r="Y382" s="146">
        <f t="shared" si="86"/>
        <v>0</v>
      </c>
      <c r="Z382" s="146">
        <f t="shared" si="87"/>
        <v>0</v>
      </c>
      <c r="AA382" s="17">
        <f t="shared" si="88"/>
        <v>1</v>
      </c>
      <c r="AB382" s="91" t="str">
        <f>'REPRODUCTION 3'!M382</f>
        <v>Juin</v>
      </c>
      <c r="AC382" s="91" t="str">
        <f>'RUMINANTS 3'!M382</f>
        <v>Juin</v>
      </c>
      <c r="AD382" s="91" t="str">
        <f>'TOXICOLOGIE 2'!L382</f>
        <v>Juin</v>
      </c>
      <c r="AE382" s="91" t="str">
        <f>'INFECTIEUX 3'!M382</f>
        <v>Juin</v>
      </c>
      <c r="AF382" s="91" t="str">
        <f>'AVIARE 3'!M382</f>
        <v>Juin</v>
      </c>
      <c r="AG382" s="91" t="str">
        <f>'EQUINE 3'!M382</f>
        <v>Juin</v>
      </c>
      <c r="AH382" s="91" t="str">
        <f>'CHIRURGIE 3'!M382</f>
        <v>Juin</v>
      </c>
      <c r="AI382" s="91" t="str">
        <f>'LEGISLATION 2'!L382</f>
        <v>Juin</v>
      </c>
      <c r="AJ382" s="91" t="str">
        <f>'HIDAOA 3'!M382</f>
        <v>Juin</v>
      </c>
      <c r="AK382" s="91" t="str">
        <f>'CLINIQUE 3'!T382</f>
        <v>Juin</v>
      </c>
    </row>
    <row r="383" spans="1:37">
      <c r="A383" s="146">
        <v>376</v>
      </c>
      <c r="B383" s="113" t="s">
        <v>2827</v>
      </c>
      <c r="C383" s="113" t="s">
        <v>2828</v>
      </c>
      <c r="D383" s="163">
        <f>'REPRODUCTION 3'!G383</f>
        <v>15</v>
      </c>
      <c r="E383" s="163">
        <f>'RUMINANTS 3'!G383</f>
        <v>6</v>
      </c>
      <c r="F383" s="163">
        <f>'TOXICOLOGIE 2'!F383</f>
        <v>0</v>
      </c>
      <c r="G383" s="163">
        <f>'INFECTIEUX 3'!G383</f>
        <v>3.75</v>
      </c>
      <c r="H383" s="163">
        <f>'AVIARE 3'!G383</f>
        <v>16.5</v>
      </c>
      <c r="I383" s="163">
        <f>'EQUINE 3'!G383</f>
        <v>16.5</v>
      </c>
      <c r="J383" s="163">
        <f>'CHIRURGIE 3'!G383</f>
        <v>19.5</v>
      </c>
      <c r="K383" s="163">
        <f>'LEGISLATION 2'!F383</f>
        <v>24</v>
      </c>
      <c r="L383" s="163">
        <f>'HIDAOA 3'!G383</f>
        <v>14.25</v>
      </c>
      <c r="M383" s="163">
        <f>'CLINIQUE 3'!N383</f>
        <v>0</v>
      </c>
      <c r="N383" s="148">
        <f t="shared" si="75"/>
        <v>115.5</v>
      </c>
      <c r="O383" s="148">
        <f t="shared" si="76"/>
        <v>4.125</v>
      </c>
      <c r="P383" s="146" t="str">
        <f t="shared" si="77"/>
        <v>ajournee</v>
      </c>
      <c r="Q383" s="146" t="str">
        <f t="shared" si="78"/>
        <v>juin</v>
      </c>
      <c r="R383" s="146">
        <f t="shared" si="79"/>
        <v>0</v>
      </c>
      <c r="S383" s="146">
        <f t="shared" si="80"/>
        <v>1</v>
      </c>
      <c r="T383" s="146">
        <f t="shared" si="81"/>
        <v>1</v>
      </c>
      <c r="U383" s="146">
        <f t="shared" si="82"/>
        <v>1</v>
      </c>
      <c r="V383" s="146">
        <f t="shared" si="83"/>
        <v>0</v>
      </c>
      <c r="W383" s="146">
        <f t="shared" si="84"/>
        <v>0</v>
      </c>
      <c r="X383" s="146">
        <f t="shared" si="85"/>
        <v>0</v>
      </c>
      <c r="Y383" s="146">
        <f t="shared" si="86"/>
        <v>0</v>
      </c>
      <c r="Z383" s="146">
        <f t="shared" si="87"/>
        <v>1</v>
      </c>
      <c r="AA383" s="17">
        <f t="shared" si="88"/>
        <v>1</v>
      </c>
      <c r="AB383" s="91" t="str">
        <f>'REPRODUCTION 3'!M383</f>
        <v>Juin</v>
      </c>
      <c r="AC383" s="91" t="str">
        <f>'RUMINANTS 3'!M383</f>
        <v>Juin</v>
      </c>
      <c r="AD383" s="91" t="str">
        <f>'TOXICOLOGIE 2'!L383</f>
        <v>Juin</v>
      </c>
      <c r="AE383" s="91" t="str">
        <f>'INFECTIEUX 3'!M383</f>
        <v>Juin</v>
      </c>
      <c r="AF383" s="91" t="str">
        <f>'AVIARE 3'!M383</f>
        <v>Juin</v>
      </c>
      <c r="AG383" s="91" t="str">
        <f>'EQUINE 3'!M383</f>
        <v>Juin</v>
      </c>
      <c r="AH383" s="91" t="str">
        <f>'CHIRURGIE 3'!M383</f>
        <v>Juin</v>
      </c>
      <c r="AI383" s="91" t="str">
        <f>'LEGISLATION 2'!L383</f>
        <v>Juin</v>
      </c>
      <c r="AJ383" s="91" t="str">
        <f>'HIDAOA 3'!M383</f>
        <v>Juin</v>
      </c>
      <c r="AK383" s="91" t="str">
        <f>'CLINIQUE 3'!T383</f>
        <v>Juin</v>
      </c>
    </row>
    <row r="384" spans="1:37">
      <c r="A384" s="146">
        <v>377</v>
      </c>
      <c r="B384" s="113" t="s">
        <v>2829</v>
      </c>
      <c r="C384" s="113" t="s">
        <v>2490</v>
      </c>
      <c r="D384" s="163">
        <f>'REPRODUCTION 3'!G384</f>
        <v>13.5</v>
      </c>
      <c r="E384" s="163">
        <f>'RUMINANTS 3'!G384</f>
        <v>11.25</v>
      </c>
      <c r="F384" s="163">
        <f>'TOXICOLOGIE 2'!F384</f>
        <v>0</v>
      </c>
      <c r="G384" s="163">
        <f>'INFECTIEUX 3'!G384</f>
        <v>4.5</v>
      </c>
      <c r="H384" s="163">
        <f>'AVIARE 3'!G384</f>
        <v>15</v>
      </c>
      <c r="I384" s="163">
        <f>'EQUINE 3'!G384</f>
        <v>16.5</v>
      </c>
      <c r="J384" s="163">
        <f>'CHIRURGIE 3'!G384</f>
        <v>15</v>
      </c>
      <c r="K384" s="163">
        <f>'LEGISLATION 2'!F384</f>
        <v>26</v>
      </c>
      <c r="L384" s="163">
        <f>'HIDAOA 3'!G384</f>
        <v>16.5</v>
      </c>
      <c r="M384" s="163">
        <f>'CLINIQUE 3'!N384</f>
        <v>0</v>
      </c>
      <c r="N384" s="148">
        <f t="shared" si="75"/>
        <v>118.25</v>
      </c>
      <c r="O384" s="148">
        <f t="shared" si="76"/>
        <v>4.2232142857142856</v>
      </c>
      <c r="P384" s="146" t="str">
        <f t="shared" si="77"/>
        <v>ajournee</v>
      </c>
      <c r="Q384" s="146" t="str">
        <f t="shared" si="78"/>
        <v>juin</v>
      </c>
      <c r="R384" s="146">
        <f t="shared" si="79"/>
        <v>1</v>
      </c>
      <c r="S384" s="146">
        <f t="shared" si="80"/>
        <v>1</v>
      </c>
      <c r="T384" s="146">
        <f t="shared" si="81"/>
        <v>1</v>
      </c>
      <c r="U384" s="146">
        <f t="shared" si="82"/>
        <v>1</v>
      </c>
      <c r="V384" s="146">
        <f t="shared" si="83"/>
        <v>0</v>
      </c>
      <c r="W384" s="146">
        <f t="shared" si="84"/>
        <v>0</v>
      </c>
      <c r="X384" s="146">
        <f t="shared" si="85"/>
        <v>0</v>
      </c>
      <c r="Y384" s="146">
        <f t="shared" si="86"/>
        <v>0</v>
      </c>
      <c r="Z384" s="146">
        <f t="shared" si="87"/>
        <v>0</v>
      </c>
      <c r="AA384" s="17">
        <f t="shared" si="88"/>
        <v>1</v>
      </c>
      <c r="AB384" s="91" t="str">
        <f>'REPRODUCTION 3'!M384</f>
        <v>Juin</v>
      </c>
      <c r="AC384" s="91" t="str">
        <f>'RUMINANTS 3'!M384</f>
        <v>Juin</v>
      </c>
      <c r="AD384" s="91" t="str">
        <f>'TOXICOLOGIE 2'!L384</f>
        <v>Juin</v>
      </c>
      <c r="AE384" s="91" t="str">
        <f>'INFECTIEUX 3'!M384</f>
        <v>Juin</v>
      </c>
      <c r="AF384" s="91" t="str">
        <f>'AVIARE 3'!M384</f>
        <v>Juin</v>
      </c>
      <c r="AG384" s="91" t="str">
        <f>'EQUINE 3'!M384</f>
        <v>Juin</v>
      </c>
      <c r="AH384" s="91" t="str">
        <f>'CHIRURGIE 3'!M384</f>
        <v>Juin</v>
      </c>
      <c r="AI384" s="91" t="str">
        <f>'LEGISLATION 2'!L384</f>
        <v>Juin</v>
      </c>
      <c r="AJ384" s="91" t="str">
        <f>'HIDAOA 3'!M384</f>
        <v>Juin</v>
      </c>
      <c r="AK384" s="91" t="str">
        <f>'CLINIQUE 3'!T384</f>
        <v>Juin</v>
      </c>
    </row>
    <row r="385" spans="1:37">
      <c r="A385" s="146">
        <v>378</v>
      </c>
      <c r="B385" s="113" t="s">
        <v>2830</v>
      </c>
      <c r="C385" s="113" t="s">
        <v>2598</v>
      </c>
      <c r="D385" s="163">
        <f>'REPRODUCTION 3'!G385</f>
        <v>14.25</v>
      </c>
      <c r="E385" s="163">
        <f>'RUMINANTS 3'!G385</f>
        <v>14.25</v>
      </c>
      <c r="F385" s="163">
        <f>'TOXICOLOGIE 2'!F385</f>
        <v>0</v>
      </c>
      <c r="G385" s="163">
        <f>'INFECTIEUX 3'!G385</f>
        <v>1.5</v>
      </c>
      <c r="H385" s="163">
        <f>'AVIARE 3'!G385</f>
        <v>16.5</v>
      </c>
      <c r="I385" s="163">
        <f>'EQUINE 3'!G385</f>
        <v>9</v>
      </c>
      <c r="J385" s="163">
        <f>'CHIRURGIE 3'!G385</f>
        <v>16.5</v>
      </c>
      <c r="K385" s="163">
        <f>'LEGISLATION 2'!F385</f>
        <v>16</v>
      </c>
      <c r="L385" s="163">
        <f>'HIDAOA 3'!G385</f>
        <v>21</v>
      </c>
      <c r="M385" s="163">
        <f>'CLINIQUE 3'!N385</f>
        <v>0</v>
      </c>
      <c r="N385" s="148">
        <f t="shared" si="75"/>
        <v>109</v>
      </c>
      <c r="O385" s="148">
        <f t="shared" si="76"/>
        <v>3.8928571428571428</v>
      </c>
      <c r="P385" s="146" t="str">
        <f t="shared" si="77"/>
        <v>ajournee</v>
      </c>
      <c r="Q385" s="146" t="str">
        <f t="shared" si="78"/>
        <v>juin</v>
      </c>
      <c r="R385" s="146">
        <f t="shared" si="79"/>
        <v>1</v>
      </c>
      <c r="S385" s="146">
        <f t="shared" si="80"/>
        <v>1</v>
      </c>
      <c r="T385" s="146">
        <f t="shared" si="81"/>
        <v>1</v>
      </c>
      <c r="U385" s="146">
        <f t="shared" si="82"/>
        <v>1</v>
      </c>
      <c r="V385" s="146">
        <f t="shared" si="83"/>
        <v>0</v>
      </c>
      <c r="W385" s="146">
        <f t="shared" si="84"/>
        <v>1</v>
      </c>
      <c r="X385" s="146">
        <f t="shared" si="85"/>
        <v>0</v>
      </c>
      <c r="Y385" s="146">
        <f t="shared" si="86"/>
        <v>0</v>
      </c>
      <c r="Z385" s="146">
        <f t="shared" si="87"/>
        <v>0</v>
      </c>
      <c r="AA385" s="17">
        <f t="shared" si="88"/>
        <v>1</v>
      </c>
      <c r="AB385" s="91" t="str">
        <f>'REPRODUCTION 3'!M385</f>
        <v>Juin</v>
      </c>
      <c r="AC385" s="91" t="str">
        <f>'RUMINANTS 3'!M385</f>
        <v>Juin</v>
      </c>
      <c r="AD385" s="91" t="str">
        <f>'TOXICOLOGIE 2'!L385</f>
        <v>Juin</v>
      </c>
      <c r="AE385" s="91" t="str">
        <f>'INFECTIEUX 3'!M385</f>
        <v>Juin</v>
      </c>
      <c r="AF385" s="91" t="str">
        <f>'AVIARE 3'!M385</f>
        <v>Juin</v>
      </c>
      <c r="AG385" s="91" t="str">
        <f>'EQUINE 3'!M385</f>
        <v>Juin</v>
      </c>
      <c r="AH385" s="91" t="str">
        <f>'CHIRURGIE 3'!M385</f>
        <v>Juin</v>
      </c>
      <c r="AI385" s="91" t="str">
        <f>'LEGISLATION 2'!L385</f>
        <v>Juin</v>
      </c>
      <c r="AJ385" s="91" t="str">
        <f>'HIDAOA 3'!M385</f>
        <v>Juin</v>
      </c>
      <c r="AK385" s="91" t="str">
        <f>'CLINIQUE 3'!T385</f>
        <v>Juin</v>
      </c>
    </row>
    <row r="386" spans="1:37">
      <c r="A386" s="146">
        <v>379</v>
      </c>
      <c r="B386" s="113" t="s">
        <v>2831</v>
      </c>
      <c r="C386" s="113" t="s">
        <v>2469</v>
      </c>
      <c r="D386" s="163">
        <f>'REPRODUCTION 3'!G386</f>
        <v>26.25</v>
      </c>
      <c r="E386" s="163">
        <f>'RUMINANTS 3'!G386</f>
        <v>9</v>
      </c>
      <c r="F386" s="163">
        <f>'TOXICOLOGIE 2'!F386</f>
        <v>0</v>
      </c>
      <c r="G386" s="163">
        <f>'INFECTIEUX 3'!G386</f>
        <v>3</v>
      </c>
      <c r="H386" s="163">
        <f>'AVIARE 3'!G386</f>
        <v>17.25</v>
      </c>
      <c r="I386" s="163">
        <f>'EQUINE 3'!G386</f>
        <v>8.625</v>
      </c>
      <c r="J386" s="163">
        <f>'CHIRURGIE 3'!G386</f>
        <v>22.5</v>
      </c>
      <c r="K386" s="163">
        <f>'LEGISLATION 2'!F386</f>
        <v>32</v>
      </c>
      <c r="L386" s="163">
        <f>'HIDAOA 3'!G386</f>
        <v>21.75</v>
      </c>
      <c r="M386" s="163">
        <f>'CLINIQUE 3'!N386</f>
        <v>0</v>
      </c>
      <c r="N386" s="148">
        <f t="shared" si="75"/>
        <v>140.375</v>
      </c>
      <c r="O386" s="148">
        <f t="shared" si="76"/>
        <v>5.0133928571428568</v>
      </c>
      <c r="P386" s="146" t="str">
        <f t="shared" si="77"/>
        <v>ajournee</v>
      </c>
      <c r="Q386" s="146" t="str">
        <f t="shared" si="78"/>
        <v>juin</v>
      </c>
      <c r="R386" s="146">
        <f t="shared" si="79"/>
        <v>0</v>
      </c>
      <c r="S386" s="146">
        <f t="shared" si="80"/>
        <v>1</v>
      </c>
      <c r="T386" s="146">
        <f t="shared" si="81"/>
        <v>1</v>
      </c>
      <c r="U386" s="146">
        <f t="shared" si="82"/>
        <v>1</v>
      </c>
      <c r="V386" s="146">
        <f t="shared" si="83"/>
        <v>0</v>
      </c>
      <c r="W386" s="146">
        <f t="shared" si="84"/>
        <v>1</v>
      </c>
      <c r="X386" s="146">
        <f t="shared" si="85"/>
        <v>0</v>
      </c>
      <c r="Y386" s="146">
        <f t="shared" si="86"/>
        <v>0</v>
      </c>
      <c r="Z386" s="146">
        <f t="shared" si="87"/>
        <v>0</v>
      </c>
      <c r="AA386" s="17">
        <f t="shared" si="88"/>
        <v>1</v>
      </c>
      <c r="AB386" s="91" t="str">
        <f>'REPRODUCTION 3'!M386</f>
        <v>Juin</v>
      </c>
      <c r="AC386" s="91" t="str">
        <f>'RUMINANTS 3'!M386</f>
        <v>Juin</v>
      </c>
      <c r="AD386" s="91" t="str">
        <f>'TOXICOLOGIE 2'!L386</f>
        <v>Juin</v>
      </c>
      <c r="AE386" s="91" t="str">
        <f>'INFECTIEUX 3'!M386</f>
        <v>Juin</v>
      </c>
      <c r="AF386" s="91" t="str">
        <f>'AVIARE 3'!M386</f>
        <v>Juin</v>
      </c>
      <c r="AG386" s="91" t="str">
        <f>'EQUINE 3'!M386</f>
        <v>Juin</v>
      </c>
      <c r="AH386" s="91" t="str">
        <f>'CHIRURGIE 3'!M386</f>
        <v>Juin</v>
      </c>
      <c r="AI386" s="91" t="str">
        <f>'LEGISLATION 2'!L386</f>
        <v>Juin</v>
      </c>
      <c r="AJ386" s="91" t="str">
        <f>'HIDAOA 3'!M386</f>
        <v>Juin</v>
      </c>
      <c r="AK386" s="91" t="str">
        <f>'CLINIQUE 3'!T386</f>
        <v>Juin</v>
      </c>
    </row>
    <row r="387" spans="1:37">
      <c r="A387" s="146">
        <v>380</v>
      </c>
      <c r="B387" s="113" t="s">
        <v>2832</v>
      </c>
      <c r="C387" s="113" t="s">
        <v>2833</v>
      </c>
      <c r="D387" s="163">
        <f>'REPRODUCTION 3'!G387</f>
        <v>11.25</v>
      </c>
      <c r="E387" s="163">
        <f>'RUMINANTS 3'!G387</f>
        <v>12</v>
      </c>
      <c r="F387" s="163">
        <f>'TOXICOLOGIE 2'!F387</f>
        <v>0</v>
      </c>
      <c r="G387" s="163">
        <f>'INFECTIEUX 3'!G387</f>
        <v>7.5</v>
      </c>
      <c r="H387" s="163">
        <f>'AVIARE 3'!G387</f>
        <v>13.5</v>
      </c>
      <c r="I387" s="163">
        <f>'EQUINE 3'!G387</f>
        <v>10.125</v>
      </c>
      <c r="J387" s="163">
        <f>'CHIRURGIE 3'!G387</f>
        <v>21</v>
      </c>
      <c r="K387" s="163">
        <f>'LEGISLATION 2'!F387</f>
        <v>24</v>
      </c>
      <c r="L387" s="163">
        <f>'HIDAOA 3'!G387</f>
        <v>23.25</v>
      </c>
      <c r="M387" s="163">
        <f>'CLINIQUE 3'!N387</f>
        <v>0</v>
      </c>
      <c r="N387" s="148">
        <f t="shared" si="75"/>
        <v>122.625</v>
      </c>
      <c r="O387" s="148">
        <f t="shared" si="76"/>
        <v>4.3794642857142856</v>
      </c>
      <c r="P387" s="146" t="str">
        <f t="shared" si="77"/>
        <v>ajournee</v>
      </c>
      <c r="Q387" s="146" t="str">
        <f t="shared" si="78"/>
        <v>juin</v>
      </c>
      <c r="R387" s="146">
        <f t="shared" si="79"/>
        <v>1</v>
      </c>
      <c r="S387" s="146">
        <f t="shared" si="80"/>
        <v>1</v>
      </c>
      <c r="T387" s="146">
        <f t="shared" si="81"/>
        <v>1</v>
      </c>
      <c r="U387" s="146">
        <f t="shared" si="82"/>
        <v>1</v>
      </c>
      <c r="V387" s="146">
        <f t="shared" si="83"/>
        <v>1</v>
      </c>
      <c r="W387" s="146">
        <f t="shared" si="84"/>
        <v>1</v>
      </c>
      <c r="X387" s="146">
        <f t="shared" si="85"/>
        <v>0</v>
      </c>
      <c r="Y387" s="146">
        <f t="shared" si="86"/>
        <v>0</v>
      </c>
      <c r="Z387" s="146">
        <f t="shared" si="87"/>
        <v>0</v>
      </c>
      <c r="AA387" s="17">
        <f t="shared" si="88"/>
        <v>1</v>
      </c>
      <c r="AB387" s="91" t="str">
        <f>'REPRODUCTION 3'!M387</f>
        <v>Juin</v>
      </c>
      <c r="AC387" s="91" t="str">
        <f>'RUMINANTS 3'!M387</f>
        <v>Juin</v>
      </c>
      <c r="AD387" s="91" t="str">
        <f>'TOXICOLOGIE 2'!L387</f>
        <v>Juin</v>
      </c>
      <c r="AE387" s="91" t="str">
        <f>'INFECTIEUX 3'!M387</f>
        <v>Juin</v>
      </c>
      <c r="AF387" s="91" t="str">
        <f>'AVIARE 3'!M387</f>
        <v>Juin</v>
      </c>
      <c r="AG387" s="91" t="str">
        <f>'EQUINE 3'!M387</f>
        <v>Juin</v>
      </c>
      <c r="AH387" s="91" t="str">
        <f>'CHIRURGIE 3'!M387</f>
        <v>Juin</v>
      </c>
      <c r="AI387" s="91" t="str">
        <f>'LEGISLATION 2'!L387</f>
        <v>Juin</v>
      </c>
      <c r="AJ387" s="91" t="str">
        <f>'HIDAOA 3'!M387</f>
        <v>Juin</v>
      </c>
      <c r="AK387" s="91" t="str">
        <f>'CLINIQUE 3'!T387</f>
        <v>Juin</v>
      </c>
    </row>
    <row r="388" spans="1:37">
      <c r="A388" s="146">
        <v>381</v>
      </c>
      <c r="B388" s="113" t="s">
        <v>2834</v>
      </c>
      <c r="C388" s="113" t="s">
        <v>2835</v>
      </c>
      <c r="D388" s="163">
        <f>'REPRODUCTION 3'!G388</f>
        <v>20.25</v>
      </c>
      <c r="E388" s="163">
        <f>'RUMINANTS 3'!G388</f>
        <v>13.5</v>
      </c>
      <c r="F388" s="163">
        <f>'TOXICOLOGIE 2'!F388</f>
        <v>0</v>
      </c>
      <c r="G388" s="163">
        <f>'INFECTIEUX 3'!G388</f>
        <v>15</v>
      </c>
      <c r="H388" s="163">
        <f>'AVIARE 3'!G388</f>
        <v>16.5</v>
      </c>
      <c r="I388" s="163">
        <f>'EQUINE 3'!G388</f>
        <v>23.25</v>
      </c>
      <c r="J388" s="163">
        <f>'CHIRURGIE 3'!G388</f>
        <v>24</v>
      </c>
      <c r="K388" s="163">
        <f>'LEGISLATION 2'!F388</f>
        <v>34</v>
      </c>
      <c r="L388" s="163">
        <f>'HIDAOA 3'!G388</f>
        <v>28.125</v>
      </c>
      <c r="M388" s="163">
        <f>'CLINIQUE 3'!N388</f>
        <v>0</v>
      </c>
      <c r="N388" s="148">
        <f t="shared" si="75"/>
        <v>174.625</v>
      </c>
      <c r="O388" s="148">
        <f t="shared" si="76"/>
        <v>6.2366071428571432</v>
      </c>
      <c r="P388" s="146" t="str">
        <f t="shared" si="77"/>
        <v>ajournee</v>
      </c>
      <c r="Q388" s="146" t="str">
        <f t="shared" si="78"/>
        <v>juin</v>
      </c>
      <c r="R388" s="146">
        <f t="shared" si="79"/>
        <v>0</v>
      </c>
      <c r="S388" s="146">
        <f t="shared" si="80"/>
        <v>1</v>
      </c>
      <c r="T388" s="146">
        <f t="shared" si="81"/>
        <v>1</v>
      </c>
      <c r="U388" s="146">
        <f t="shared" si="82"/>
        <v>0</v>
      </c>
      <c r="V388" s="146">
        <f t="shared" si="83"/>
        <v>0</v>
      </c>
      <c r="W388" s="146">
        <f t="shared" si="84"/>
        <v>0</v>
      </c>
      <c r="X388" s="146">
        <f t="shared" si="85"/>
        <v>0</v>
      </c>
      <c r="Y388" s="146">
        <f t="shared" si="86"/>
        <v>0</v>
      </c>
      <c r="Z388" s="146">
        <f t="shared" si="87"/>
        <v>0</v>
      </c>
      <c r="AA388" s="17">
        <f t="shared" si="88"/>
        <v>1</v>
      </c>
      <c r="AB388" s="91" t="str">
        <f>'REPRODUCTION 3'!M388</f>
        <v>Juin</v>
      </c>
      <c r="AC388" s="91" t="str">
        <f>'RUMINANTS 3'!M388</f>
        <v>Juin</v>
      </c>
      <c r="AD388" s="91" t="str">
        <f>'TOXICOLOGIE 2'!L388</f>
        <v>Juin</v>
      </c>
      <c r="AE388" s="91" t="str">
        <f>'INFECTIEUX 3'!M388</f>
        <v>Juin</v>
      </c>
      <c r="AF388" s="91" t="str">
        <f>'AVIARE 3'!M388</f>
        <v>Juin</v>
      </c>
      <c r="AG388" s="91" t="str">
        <f>'EQUINE 3'!M388</f>
        <v>Juin</v>
      </c>
      <c r="AH388" s="91" t="str">
        <f>'CHIRURGIE 3'!M388</f>
        <v>Juin</v>
      </c>
      <c r="AI388" s="91" t="str">
        <f>'LEGISLATION 2'!L388</f>
        <v>Juin</v>
      </c>
      <c r="AJ388" s="91" t="str">
        <f>'HIDAOA 3'!M388</f>
        <v>Juin</v>
      </c>
      <c r="AK388" s="91" t="str">
        <f>'CLINIQUE 3'!T388</f>
        <v>Juin</v>
      </c>
    </row>
    <row r="389" spans="1:37">
      <c r="A389" s="146">
        <v>382</v>
      </c>
      <c r="B389" s="113" t="s">
        <v>2120</v>
      </c>
      <c r="C389" s="113" t="s">
        <v>2725</v>
      </c>
      <c r="D389" s="163">
        <f>'REPRODUCTION 3'!G389</f>
        <v>9</v>
      </c>
      <c r="E389" s="163">
        <f>'RUMINANTS 3'!G389</f>
        <v>7.5</v>
      </c>
      <c r="F389" s="163">
        <f>'TOXICOLOGIE 2'!F389</f>
        <v>0</v>
      </c>
      <c r="G389" s="163">
        <f>'INFECTIEUX 3'!G389</f>
        <v>6</v>
      </c>
      <c r="H389" s="163">
        <f>'AVIARE 3'!G389</f>
        <v>21</v>
      </c>
      <c r="I389" s="163">
        <f>'EQUINE 3'!G389</f>
        <v>9</v>
      </c>
      <c r="J389" s="163">
        <f>'CHIRURGIE 3'!G389</f>
        <v>13.5</v>
      </c>
      <c r="K389" s="163">
        <f>'LEGISLATION 2'!F389</f>
        <v>20</v>
      </c>
      <c r="L389" s="163">
        <f>'HIDAOA 3'!G389</f>
        <v>18.75</v>
      </c>
      <c r="M389" s="163">
        <f>'CLINIQUE 3'!N389</f>
        <v>0</v>
      </c>
      <c r="N389" s="148">
        <f t="shared" si="75"/>
        <v>104.75</v>
      </c>
      <c r="O389" s="148">
        <f t="shared" si="76"/>
        <v>3.7410714285714284</v>
      </c>
      <c r="P389" s="146" t="str">
        <f t="shared" si="77"/>
        <v>ajournee</v>
      </c>
      <c r="Q389" s="146" t="str">
        <f t="shared" si="78"/>
        <v>juin</v>
      </c>
      <c r="R389" s="146">
        <f t="shared" si="79"/>
        <v>1</v>
      </c>
      <c r="S389" s="146">
        <f t="shared" si="80"/>
        <v>1</v>
      </c>
      <c r="T389" s="146">
        <f t="shared" si="81"/>
        <v>1</v>
      </c>
      <c r="U389" s="146">
        <f t="shared" si="82"/>
        <v>1</v>
      </c>
      <c r="V389" s="146">
        <f t="shared" si="83"/>
        <v>0</v>
      </c>
      <c r="W389" s="146">
        <f t="shared" si="84"/>
        <v>1</v>
      </c>
      <c r="X389" s="146">
        <f t="shared" si="85"/>
        <v>1</v>
      </c>
      <c r="Y389" s="146">
        <f t="shared" si="86"/>
        <v>0</v>
      </c>
      <c r="Z389" s="146">
        <f t="shared" si="87"/>
        <v>0</v>
      </c>
      <c r="AA389" s="17">
        <f t="shared" si="88"/>
        <v>1</v>
      </c>
      <c r="AB389" s="91" t="str">
        <f>'REPRODUCTION 3'!M389</f>
        <v>Juin</v>
      </c>
      <c r="AC389" s="91" t="str">
        <f>'RUMINANTS 3'!M389</f>
        <v>Juin</v>
      </c>
      <c r="AD389" s="91" t="str">
        <f>'TOXICOLOGIE 2'!L389</f>
        <v>Juin</v>
      </c>
      <c r="AE389" s="91" t="str">
        <f>'INFECTIEUX 3'!M389</f>
        <v>Juin</v>
      </c>
      <c r="AF389" s="91" t="str">
        <f>'AVIARE 3'!M389</f>
        <v>Juin</v>
      </c>
      <c r="AG389" s="91" t="str">
        <f>'EQUINE 3'!M389</f>
        <v>Juin</v>
      </c>
      <c r="AH389" s="91" t="str">
        <f>'CHIRURGIE 3'!M389</f>
        <v>Juin</v>
      </c>
      <c r="AI389" s="91" t="str">
        <f>'LEGISLATION 2'!L389</f>
        <v>Juin</v>
      </c>
      <c r="AJ389" s="91" t="str">
        <f>'HIDAOA 3'!M389</f>
        <v>Juin</v>
      </c>
      <c r="AK389" s="91" t="str">
        <f>'CLINIQUE 3'!T389</f>
        <v>Juin</v>
      </c>
    </row>
    <row r="390" spans="1:37">
      <c r="A390" s="146">
        <v>383</v>
      </c>
      <c r="B390" s="113" t="s">
        <v>2836</v>
      </c>
      <c r="C390" s="113" t="s">
        <v>2837</v>
      </c>
      <c r="D390" s="163">
        <f>'REPRODUCTION 3'!G390</f>
        <v>9</v>
      </c>
      <c r="E390" s="163">
        <f>'RUMINANTS 3'!G390</f>
        <v>9</v>
      </c>
      <c r="F390" s="163">
        <f>'TOXICOLOGIE 2'!F390</f>
        <v>0</v>
      </c>
      <c r="G390" s="163">
        <f>'INFECTIEUX 3'!G390</f>
        <v>20.25</v>
      </c>
      <c r="H390" s="163">
        <f>'AVIARE 3'!G390</f>
        <v>18</v>
      </c>
      <c r="I390" s="163">
        <f>'EQUINE 3'!G390</f>
        <v>18.75</v>
      </c>
      <c r="J390" s="163">
        <f>'CHIRURGIE 3'!G390</f>
        <v>18</v>
      </c>
      <c r="K390" s="163">
        <f>'LEGISLATION 2'!F390</f>
        <v>22</v>
      </c>
      <c r="L390" s="163">
        <f>'HIDAOA 3'!G390</f>
        <v>14.25</v>
      </c>
      <c r="M390" s="163">
        <f>'CLINIQUE 3'!N390</f>
        <v>0</v>
      </c>
      <c r="N390" s="148">
        <f t="shared" si="75"/>
        <v>129.25</v>
      </c>
      <c r="O390" s="148">
        <f t="shared" si="76"/>
        <v>4.6160714285714288</v>
      </c>
      <c r="P390" s="146" t="str">
        <f t="shared" si="77"/>
        <v>ajournee</v>
      </c>
      <c r="Q390" s="146" t="str">
        <f t="shared" si="78"/>
        <v>juin</v>
      </c>
      <c r="R390" s="146">
        <f t="shared" si="79"/>
        <v>1</v>
      </c>
      <c r="S390" s="146">
        <f t="shared" si="80"/>
        <v>1</v>
      </c>
      <c r="T390" s="146">
        <f t="shared" si="81"/>
        <v>1</v>
      </c>
      <c r="U390" s="146">
        <f t="shared" si="82"/>
        <v>0</v>
      </c>
      <c r="V390" s="146">
        <f t="shared" si="83"/>
        <v>0</v>
      </c>
      <c r="W390" s="146">
        <f t="shared" si="84"/>
        <v>0</v>
      </c>
      <c r="X390" s="146">
        <f t="shared" si="85"/>
        <v>0</v>
      </c>
      <c r="Y390" s="146">
        <f t="shared" si="86"/>
        <v>0</v>
      </c>
      <c r="Z390" s="146">
        <f t="shared" si="87"/>
        <v>1</v>
      </c>
      <c r="AA390" s="17">
        <f t="shared" si="88"/>
        <v>1</v>
      </c>
      <c r="AB390" s="91" t="str">
        <f>'REPRODUCTION 3'!M390</f>
        <v>Juin</v>
      </c>
      <c r="AC390" s="91" t="str">
        <f>'RUMINANTS 3'!M390</f>
        <v>Juin</v>
      </c>
      <c r="AD390" s="91" t="str">
        <f>'TOXICOLOGIE 2'!L390</f>
        <v>Juin</v>
      </c>
      <c r="AE390" s="91" t="str">
        <f>'INFECTIEUX 3'!M390</f>
        <v>Juin</v>
      </c>
      <c r="AF390" s="91" t="str">
        <f>'AVIARE 3'!M390</f>
        <v>Juin</v>
      </c>
      <c r="AG390" s="91" t="str">
        <f>'EQUINE 3'!M390</f>
        <v>Juin</v>
      </c>
      <c r="AH390" s="91" t="str">
        <f>'CHIRURGIE 3'!M390</f>
        <v>Juin</v>
      </c>
      <c r="AI390" s="91" t="str">
        <f>'LEGISLATION 2'!L390</f>
        <v>Juin</v>
      </c>
      <c r="AJ390" s="91" t="str">
        <f>'HIDAOA 3'!M390</f>
        <v>Juin</v>
      </c>
      <c r="AK390" s="91" t="str">
        <f>'CLINIQUE 3'!T390</f>
        <v>Juin</v>
      </c>
    </row>
    <row r="391" spans="1:37">
      <c r="A391" s="146">
        <v>384</v>
      </c>
      <c r="B391" s="113" t="s">
        <v>2838</v>
      </c>
      <c r="C391" s="113" t="s">
        <v>2839</v>
      </c>
      <c r="D391" s="163">
        <f>'REPRODUCTION 3'!G391</f>
        <v>13.5</v>
      </c>
      <c r="E391" s="163">
        <f>'RUMINANTS 3'!G391</f>
        <v>9</v>
      </c>
      <c r="F391" s="163">
        <f>'TOXICOLOGIE 2'!F391</f>
        <v>0</v>
      </c>
      <c r="G391" s="163">
        <f>'INFECTIEUX 3'!G391</f>
        <v>9.75</v>
      </c>
      <c r="H391" s="163">
        <f>'AVIARE 3'!G391</f>
        <v>17.25</v>
      </c>
      <c r="I391" s="163">
        <f>'EQUINE 3'!G391</f>
        <v>10.5</v>
      </c>
      <c r="J391" s="163">
        <f>'CHIRURGIE 3'!G391</f>
        <v>15</v>
      </c>
      <c r="K391" s="163">
        <f>'LEGISLATION 2'!F391</f>
        <v>4</v>
      </c>
      <c r="L391" s="163">
        <f>'HIDAOA 3'!G391</f>
        <v>0</v>
      </c>
      <c r="M391" s="163">
        <f>'CLINIQUE 3'!N391</f>
        <v>0</v>
      </c>
      <c r="N391" s="148">
        <f t="shared" si="75"/>
        <v>79</v>
      </c>
      <c r="O391" s="148">
        <f t="shared" si="76"/>
        <v>2.8214285714285716</v>
      </c>
      <c r="P391" s="146" t="str">
        <f t="shared" si="77"/>
        <v>ajournee</v>
      </c>
      <c r="Q391" s="146" t="str">
        <f t="shared" si="78"/>
        <v>juin</v>
      </c>
      <c r="R391" s="146">
        <f t="shared" si="79"/>
        <v>1</v>
      </c>
      <c r="S391" s="146">
        <f t="shared" si="80"/>
        <v>1</v>
      </c>
      <c r="T391" s="146">
        <f t="shared" si="81"/>
        <v>1</v>
      </c>
      <c r="U391" s="146">
        <f t="shared" si="82"/>
        <v>1</v>
      </c>
      <c r="V391" s="146">
        <f t="shared" si="83"/>
        <v>0</v>
      </c>
      <c r="W391" s="146">
        <f t="shared" si="84"/>
        <v>1</v>
      </c>
      <c r="X391" s="146">
        <f t="shared" si="85"/>
        <v>0</v>
      </c>
      <c r="Y391" s="146">
        <f t="shared" si="86"/>
        <v>1</v>
      </c>
      <c r="Z391" s="146">
        <f t="shared" si="87"/>
        <v>1</v>
      </c>
      <c r="AA391" s="17">
        <f t="shared" si="88"/>
        <v>1</v>
      </c>
      <c r="AB391" s="91" t="str">
        <f>'REPRODUCTION 3'!M391</f>
        <v>Juin</v>
      </c>
      <c r="AC391" s="91" t="str">
        <f>'RUMINANTS 3'!M391</f>
        <v>Juin</v>
      </c>
      <c r="AD391" s="91" t="str">
        <f>'TOXICOLOGIE 2'!L391</f>
        <v>Juin</v>
      </c>
      <c r="AE391" s="91" t="str">
        <f>'INFECTIEUX 3'!M391</f>
        <v>Juin</v>
      </c>
      <c r="AF391" s="91" t="str">
        <f>'AVIARE 3'!M391</f>
        <v>Juin</v>
      </c>
      <c r="AG391" s="91" t="str">
        <f>'EQUINE 3'!M391</f>
        <v>Juin</v>
      </c>
      <c r="AH391" s="91" t="str">
        <f>'CHIRURGIE 3'!M391</f>
        <v>Juin</v>
      </c>
      <c r="AI391" s="91" t="str">
        <f>'LEGISLATION 2'!L391</f>
        <v>Juin</v>
      </c>
      <c r="AJ391" s="91" t="str">
        <f>'HIDAOA 3'!M391</f>
        <v>Juin</v>
      </c>
      <c r="AK391" s="91" t="str">
        <f>'CLINIQUE 3'!T391</f>
        <v>Juin</v>
      </c>
    </row>
    <row r="392" spans="1:37">
      <c r="A392" s="146">
        <v>385</v>
      </c>
      <c r="B392" s="113" t="s">
        <v>2840</v>
      </c>
      <c r="C392" s="113" t="s">
        <v>2613</v>
      </c>
      <c r="D392" s="163">
        <f>'REPRODUCTION 3'!G392</f>
        <v>21</v>
      </c>
      <c r="E392" s="163">
        <f>'RUMINANTS 3'!G392</f>
        <v>12.75</v>
      </c>
      <c r="F392" s="163">
        <f>'TOXICOLOGIE 2'!F392</f>
        <v>0</v>
      </c>
      <c r="G392" s="163">
        <f>'INFECTIEUX 3'!G392</f>
        <v>13.5</v>
      </c>
      <c r="H392" s="163">
        <f>'AVIARE 3'!G392</f>
        <v>16.5</v>
      </c>
      <c r="I392" s="163">
        <f>'EQUINE 3'!G392</f>
        <v>12.375</v>
      </c>
      <c r="J392" s="163">
        <f>'CHIRURGIE 3'!G392</f>
        <v>25.5</v>
      </c>
      <c r="K392" s="163">
        <f>'LEGISLATION 2'!F392</f>
        <v>20</v>
      </c>
      <c r="L392" s="163">
        <f>'HIDAOA 3'!G392</f>
        <v>18.375</v>
      </c>
      <c r="M392" s="163">
        <f>'CLINIQUE 3'!N392</f>
        <v>0</v>
      </c>
      <c r="N392" s="148">
        <f t="shared" si="75"/>
        <v>140</v>
      </c>
      <c r="O392" s="148">
        <f t="shared" si="76"/>
        <v>5</v>
      </c>
      <c r="P392" s="146" t="str">
        <f t="shared" si="77"/>
        <v>ajournee</v>
      </c>
      <c r="Q392" s="146" t="str">
        <f t="shared" si="78"/>
        <v>juin</v>
      </c>
      <c r="R392" s="146">
        <f t="shared" si="79"/>
        <v>0</v>
      </c>
      <c r="S392" s="146">
        <f t="shared" si="80"/>
        <v>1</v>
      </c>
      <c r="T392" s="146">
        <f t="shared" si="81"/>
        <v>1</v>
      </c>
      <c r="U392" s="146">
        <f t="shared" si="82"/>
        <v>1</v>
      </c>
      <c r="V392" s="146">
        <f t="shared" si="83"/>
        <v>0</v>
      </c>
      <c r="W392" s="146">
        <f t="shared" si="84"/>
        <v>1</v>
      </c>
      <c r="X392" s="146">
        <f t="shared" si="85"/>
        <v>0</v>
      </c>
      <c r="Y392" s="146">
        <f t="shared" si="86"/>
        <v>0</v>
      </c>
      <c r="Z392" s="146">
        <f t="shared" si="87"/>
        <v>0</v>
      </c>
      <c r="AA392" s="17">
        <f t="shared" si="88"/>
        <v>1</v>
      </c>
      <c r="AB392" s="91" t="str">
        <f>'REPRODUCTION 3'!M392</f>
        <v>Juin</v>
      </c>
      <c r="AC392" s="91" t="str">
        <f>'RUMINANTS 3'!M392</f>
        <v>Juin</v>
      </c>
      <c r="AD392" s="91" t="str">
        <f>'TOXICOLOGIE 2'!L392</f>
        <v>Juin</v>
      </c>
      <c r="AE392" s="91" t="str">
        <f>'INFECTIEUX 3'!M392</f>
        <v>Juin</v>
      </c>
      <c r="AF392" s="91" t="str">
        <f>'AVIARE 3'!M392</f>
        <v>Juin</v>
      </c>
      <c r="AG392" s="91" t="str">
        <f>'EQUINE 3'!M392</f>
        <v>Juin</v>
      </c>
      <c r="AH392" s="91" t="str">
        <f>'CHIRURGIE 3'!M392</f>
        <v>Juin</v>
      </c>
      <c r="AI392" s="91" t="str">
        <f>'LEGISLATION 2'!L392</f>
        <v>Juin</v>
      </c>
      <c r="AJ392" s="91" t="str">
        <f>'HIDAOA 3'!M392</f>
        <v>Juin</v>
      </c>
      <c r="AK392" s="91" t="str">
        <f>'CLINIQUE 3'!T392</f>
        <v>Juin</v>
      </c>
    </row>
    <row r="393" spans="1:37">
      <c r="A393" s="146">
        <v>386</v>
      </c>
      <c r="B393" s="113" t="s">
        <v>2137</v>
      </c>
      <c r="C393" s="113" t="s">
        <v>2689</v>
      </c>
      <c r="D393" s="163">
        <f>'REPRODUCTION 3'!G393</f>
        <v>18</v>
      </c>
      <c r="E393" s="163">
        <f>'RUMINANTS 3'!G393</f>
        <v>7.5</v>
      </c>
      <c r="F393" s="163">
        <f>'TOXICOLOGIE 2'!F393</f>
        <v>0</v>
      </c>
      <c r="G393" s="163">
        <f>'INFECTIEUX 3'!G393</f>
        <v>4.5</v>
      </c>
      <c r="H393" s="163">
        <f>'AVIARE 3'!G393</f>
        <v>15.75</v>
      </c>
      <c r="I393" s="163">
        <f>'EQUINE 3'!G393</f>
        <v>18</v>
      </c>
      <c r="J393" s="163">
        <f>'CHIRURGIE 3'!G393</f>
        <v>16.5</v>
      </c>
      <c r="K393" s="163">
        <f>'LEGISLATION 2'!F393</f>
        <v>26</v>
      </c>
      <c r="L393" s="163">
        <f>'HIDAOA 3'!G393</f>
        <v>19.5</v>
      </c>
      <c r="M393" s="163">
        <f>'CLINIQUE 3'!N393</f>
        <v>0</v>
      </c>
      <c r="N393" s="148">
        <f t="shared" ref="N393:N456" si="89">SUM(D393:M393)</f>
        <v>125.75</v>
      </c>
      <c r="O393" s="148">
        <f t="shared" ref="O393:O456" si="90">N393/28</f>
        <v>4.4910714285714288</v>
      </c>
      <c r="P393" s="146" t="str">
        <f t="shared" ref="P393:P456" si="91">IF(OR(D393="exclus",E393="exclus",F393="exclus",G393="exclus",H393="exclus",I393="exclus",J393="exclus",K393="exclus",L393="exclus",M393="exclus"),"exclus",IF(AND(SUM(R393:AA393)=0,ROUND(O393,3)&gt;=10),"admis","ajournee"))</f>
        <v>ajournee</v>
      </c>
      <c r="Q393" s="146" t="str">
        <f t="shared" ref="Q393:Q456" si="92">IF(COUNTIF(AB393:AK393,"=Rattrapage")&gt;0,"Rattrapage",IF(COUNTIF(AB393:AK393,"=Synthèse")&gt;0,"Synthèse","juin"))</f>
        <v>juin</v>
      </c>
      <c r="R393" s="146">
        <f t="shared" ref="R393:R456" si="93">IF(D393&lt;15,1,0)</f>
        <v>0</v>
      </c>
      <c r="S393" s="146">
        <f t="shared" ref="S393:S456" si="94">IF(E393&lt;15,1,0)</f>
        <v>1</v>
      </c>
      <c r="T393" s="146">
        <f t="shared" ref="T393:T456" si="95">IF(F393&lt;10,1,0)</f>
        <v>1</v>
      </c>
      <c r="U393" s="146">
        <f t="shared" ref="U393:U456" si="96">IF(G393&lt;15,1,0)</f>
        <v>1</v>
      </c>
      <c r="V393" s="146">
        <f t="shared" ref="V393:V456" si="97">IF(H393&lt;15,1,0)</f>
        <v>0</v>
      </c>
      <c r="W393" s="146">
        <f t="shared" ref="W393:W456" si="98">IF(I393&lt;15,1,0)</f>
        <v>0</v>
      </c>
      <c r="X393" s="146">
        <f t="shared" ref="X393:X456" si="99">IF(J393&lt;15,1,0)</f>
        <v>0</v>
      </c>
      <c r="Y393" s="146">
        <f t="shared" ref="Y393:Y456" si="100">IF(K393&lt;10,1,0)</f>
        <v>0</v>
      </c>
      <c r="Z393" s="146">
        <f t="shared" ref="Z393:Z456" si="101">IF(L393&lt;15,1,0)</f>
        <v>0</v>
      </c>
      <c r="AA393" s="17">
        <f t="shared" ref="AA393:AA456" si="102">IF(M393&lt;15,1,0)</f>
        <v>1</v>
      </c>
      <c r="AB393" s="91" t="str">
        <f>'REPRODUCTION 3'!M393</f>
        <v>Juin</v>
      </c>
      <c r="AC393" s="91" t="str">
        <f>'RUMINANTS 3'!M393</f>
        <v>Juin</v>
      </c>
      <c r="AD393" s="91" t="str">
        <f>'TOXICOLOGIE 2'!L393</f>
        <v>Juin</v>
      </c>
      <c r="AE393" s="91" t="str">
        <f>'INFECTIEUX 3'!M393</f>
        <v>Juin</v>
      </c>
      <c r="AF393" s="91" t="str">
        <f>'AVIARE 3'!M393</f>
        <v>Juin</v>
      </c>
      <c r="AG393" s="91" t="str">
        <f>'EQUINE 3'!M393</f>
        <v>Juin</v>
      </c>
      <c r="AH393" s="91" t="str">
        <f>'CHIRURGIE 3'!M393</f>
        <v>Juin</v>
      </c>
      <c r="AI393" s="91" t="str">
        <f>'LEGISLATION 2'!L393</f>
        <v>Juin</v>
      </c>
      <c r="AJ393" s="91" t="str">
        <f>'HIDAOA 3'!M393</f>
        <v>Juin</v>
      </c>
      <c r="AK393" s="91" t="str">
        <f>'CLINIQUE 3'!T393</f>
        <v>Juin</v>
      </c>
    </row>
    <row r="394" spans="1:37">
      <c r="A394" s="146">
        <v>387</v>
      </c>
      <c r="B394" s="113" t="s">
        <v>2141</v>
      </c>
      <c r="C394" s="113" t="s">
        <v>2841</v>
      </c>
      <c r="D394" s="163">
        <f>'REPRODUCTION 3'!G394</f>
        <v>8.25</v>
      </c>
      <c r="E394" s="163">
        <f>'RUMINANTS 3'!G394</f>
        <v>8.25</v>
      </c>
      <c r="F394" s="163">
        <f>'TOXICOLOGIE 2'!F394</f>
        <v>0</v>
      </c>
      <c r="G394" s="163">
        <f>'INFECTIEUX 3'!G394</f>
        <v>1.5</v>
      </c>
      <c r="H394" s="163">
        <f>'AVIARE 3'!G394</f>
        <v>15.75</v>
      </c>
      <c r="I394" s="163">
        <f>'EQUINE 3'!G394</f>
        <v>8.25</v>
      </c>
      <c r="J394" s="163">
        <f>'CHIRURGIE 3'!G394</f>
        <v>18</v>
      </c>
      <c r="K394" s="163">
        <f>'LEGISLATION 2'!F394</f>
        <v>16</v>
      </c>
      <c r="L394" s="163">
        <f>'HIDAOA 3'!G394</f>
        <v>16.5</v>
      </c>
      <c r="M394" s="163">
        <f>'CLINIQUE 3'!N394</f>
        <v>0</v>
      </c>
      <c r="N394" s="148">
        <f t="shared" si="89"/>
        <v>92.5</v>
      </c>
      <c r="O394" s="148">
        <f t="shared" si="90"/>
        <v>3.3035714285714284</v>
      </c>
      <c r="P394" s="146" t="str">
        <f t="shared" si="91"/>
        <v>ajournee</v>
      </c>
      <c r="Q394" s="146" t="str">
        <f t="shared" si="92"/>
        <v>juin</v>
      </c>
      <c r="R394" s="146">
        <f t="shared" si="93"/>
        <v>1</v>
      </c>
      <c r="S394" s="146">
        <f t="shared" si="94"/>
        <v>1</v>
      </c>
      <c r="T394" s="146">
        <f t="shared" si="95"/>
        <v>1</v>
      </c>
      <c r="U394" s="146">
        <f t="shared" si="96"/>
        <v>1</v>
      </c>
      <c r="V394" s="146">
        <f t="shared" si="97"/>
        <v>0</v>
      </c>
      <c r="W394" s="146">
        <f t="shared" si="98"/>
        <v>1</v>
      </c>
      <c r="X394" s="146">
        <f t="shared" si="99"/>
        <v>0</v>
      </c>
      <c r="Y394" s="146">
        <f t="shared" si="100"/>
        <v>0</v>
      </c>
      <c r="Z394" s="146">
        <f t="shared" si="101"/>
        <v>0</v>
      </c>
      <c r="AA394" s="17">
        <f t="shared" si="102"/>
        <v>1</v>
      </c>
      <c r="AB394" s="91" t="str">
        <f>'REPRODUCTION 3'!M394</f>
        <v>Juin</v>
      </c>
      <c r="AC394" s="91" t="str">
        <f>'RUMINANTS 3'!M394</f>
        <v>Juin</v>
      </c>
      <c r="AD394" s="91" t="str">
        <f>'TOXICOLOGIE 2'!L394</f>
        <v>Juin</v>
      </c>
      <c r="AE394" s="91" t="str">
        <f>'INFECTIEUX 3'!M394</f>
        <v>Juin</v>
      </c>
      <c r="AF394" s="91" t="str">
        <f>'AVIARE 3'!M394</f>
        <v>Juin</v>
      </c>
      <c r="AG394" s="91" t="str">
        <f>'EQUINE 3'!M394</f>
        <v>Juin</v>
      </c>
      <c r="AH394" s="91" t="str">
        <f>'CHIRURGIE 3'!M394</f>
        <v>Juin</v>
      </c>
      <c r="AI394" s="91" t="str">
        <f>'LEGISLATION 2'!L394</f>
        <v>Juin</v>
      </c>
      <c r="AJ394" s="91" t="str">
        <f>'HIDAOA 3'!M394</f>
        <v>Juin</v>
      </c>
      <c r="AK394" s="91" t="str">
        <f>'CLINIQUE 3'!T394</f>
        <v>Juin</v>
      </c>
    </row>
    <row r="395" spans="1:37">
      <c r="A395" s="146">
        <v>388</v>
      </c>
      <c r="B395" s="113" t="s">
        <v>181</v>
      </c>
      <c r="C395" s="113" t="s">
        <v>2545</v>
      </c>
      <c r="D395" s="163">
        <f>'REPRODUCTION 3'!G395</f>
        <v>11.25</v>
      </c>
      <c r="E395" s="163">
        <f>'RUMINANTS 3'!G395</f>
        <v>10.5</v>
      </c>
      <c r="F395" s="163">
        <f>'TOXICOLOGIE 2'!F395</f>
        <v>0</v>
      </c>
      <c r="G395" s="163">
        <f>'INFECTIEUX 3'!G395</f>
        <v>8.25</v>
      </c>
      <c r="H395" s="163">
        <f>'AVIARE 3'!G395</f>
        <v>19.5</v>
      </c>
      <c r="I395" s="163">
        <f>'EQUINE 3'!G395</f>
        <v>16.5</v>
      </c>
      <c r="J395" s="163">
        <f>'CHIRURGIE 3'!G395</f>
        <v>18</v>
      </c>
      <c r="K395" s="163">
        <f>'LEGISLATION 2'!F395</f>
        <v>16</v>
      </c>
      <c r="L395" s="163">
        <f>'HIDAOA 3'!G395</f>
        <v>24.75</v>
      </c>
      <c r="M395" s="163">
        <f>'CLINIQUE 3'!N395</f>
        <v>0</v>
      </c>
      <c r="N395" s="148">
        <f t="shared" si="89"/>
        <v>124.75</v>
      </c>
      <c r="O395" s="148">
        <f t="shared" si="90"/>
        <v>4.4553571428571432</v>
      </c>
      <c r="P395" s="146" t="str">
        <f t="shared" si="91"/>
        <v>ajournee</v>
      </c>
      <c r="Q395" s="146" t="str">
        <f t="shared" si="92"/>
        <v>juin</v>
      </c>
      <c r="R395" s="146">
        <f t="shared" si="93"/>
        <v>1</v>
      </c>
      <c r="S395" s="146">
        <f t="shared" si="94"/>
        <v>1</v>
      </c>
      <c r="T395" s="146">
        <f t="shared" si="95"/>
        <v>1</v>
      </c>
      <c r="U395" s="146">
        <f t="shared" si="96"/>
        <v>1</v>
      </c>
      <c r="V395" s="146">
        <f t="shared" si="97"/>
        <v>0</v>
      </c>
      <c r="W395" s="146">
        <f t="shared" si="98"/>
        <v>0</v>
      </c>
      <c r="X395" s="146">
        <f t="shared" si="99"/>
        <v>0</v>
      </c>
      <c r="Y395" s="146">
        <f t="shared" si="100"/>
        <v>0</v>
      </c>
      <c r="Z395" s="146">
        <f t="shared" si="101"/>
        <v>0</v>
      </c>
      <c r="AA395" s="17">
        <f t="shared" si="102"/>
        <v>1</v>
      </c>
      <c r="AB395" s="133" t="str">
        <f>'REPRODUCTION 3'!M395</f>
        <v>Juin</v>
      </c>
      <c r="AC395" s="133" t="str">
        <f>'RUMINANTS 3'!M395</f>
        <v>Juin</v>
      </c>
      <c r="AD395" s="133" t="str">
        <f>'TOXICOLOGIE 2'!L395</f>
        <v>Juin</v>
      </c>
      <c r="AE395" s="133" t="str">
        <f>'INFECTIEUX 3'!M395</f>
        <v>Juin</v>
      </c>
      <c r="AF395" s="133" t="str">
        <f>'AVIARE 3'!M395</f>
        <v>Juin</v>
      </c>
      <c r="AG395" s="133" t="str">
        <f>'EQUINE 3'!M395</f>
        <v>Juin</v>
      </c>
      <c r="AH395" s="91" t="str">
        <f>'CHIRURGIE 3'!M395</f>
        <v>Juin</v>
      </c>
      <c r="AI395" s="133" t="str">
        <f>'LEGISLATION 2'!L395</f>
        <v>Juin</v>
      </c>
      <c r="AJ395" s="133" t="str">
        <f>'HIDAOA 3'!M395</f>
        <v>Juin</v>
      </c>
      <c r="AK395" s="133" t="str">
        <f>'CLINIQUE 3'!T395</f>
        <v>Juin</v>
      </c>
    </row>
    <row r="396" spans="1:37">
      <c r="A396" s="146">
        <v>389</v>
      </c>
      <c r="B396" s="113" t="s">
        <v>2150</v>
      </c>
      <c r="C396" s="113" t="s">
        <v>2842</v>
      </c>
      <c r="D396" s="163">
        <f>'REPRODUCTION 3'!G396</f>
        <v>10.5</v>
      </c>
      <c r="E396" s="163">
        <f>'RUMINANTS 3'!G396</f>
        <v>9.75</v>
      </c>
      <c r="F396" s="163">
        <f>'TOXICOLOGIE 2'!F396</f>
        <v>0</v>
      </c>
      <c r="G396" s="163">
        <f>'INFECTIEUX 3'!G396</f>
        <v>4.5</v>
      </c>
      <c r="H396" s="163">
        <f>'AVIARE 3'!G396</f>
        <v>17.25</v>
      </c>
      <c r="I396" s="163">
        <f>'EQUINE 3'!G396</f>
        <v>7.5</v>
      </c>
      <c r="J396" s="163">
        <f>'CHIRURGIE 3'!G396</f>
        <v>16.5</v>
      </c>
      <c r="K396" s="163">
        <f>'LEGISLATION 2'!F396</f>
        <v>2</v>
      </c>
      <c r="L396" s="163">
        <f>'HIDAOA 3'!G396</f>
        <v>19.5</v>
      </c>
      <c r="M396" s="163">
        <f>'CLINIQUE 3'!N396</f>
        <v>0</v>
      </c>
      <c r="N396" s="148">
        <f t="shared" si="89"/>
        <v>87.5</v>
      </c>
      <c r="O396" s="148">
        <f t="shared" si="90"/>
        <v>3.125</v>
      </c>
      <c r="P396" s="146" t="str">
        <f t="shared" si="91"/>
        <v>ajournee</v>
      </c>
      <c r="Q396" s="146" t="str">
        <f t="shared" si="92"/>
        <v>juin</v>
      </c>
      <c r="R396" s="146">
        <f t="shared" si="93"/>
        <v>1</v>
      </c>
      <c r="S396" s="146">
        <f t="shared" si="94"/>
        <v>1</v>
      </c>
      <c r="T396" s="146">
        <f t="shared" si="95"/>
        <v>1</v>
      </c>
      <c r="U396" s="146">
        <f t="shared" si="96"/>
        <v>1</v>
      </c>
      <c r="V396" s="146">
        <f t="shared" si="97"/>
        <v>0</v>
      </c>
      <c r="W396" s="146">
        <f t="shared" si="98"/>
        <v>1</v>
      </c>
      <c r="X396" s="146">
        <f t="shared" si="99"/>
        <v>0</v>
      </c>
      <c r="Y396" s="146">
        <f t="shared" si="100"/>
        <v>1</v>
      </c>
      <c r="Z396" s="146">
        <f t="shared" si="101"/>
        <v>0</v>
      </c>
      <c r="AA396" s="17">
        <f t="shared" si="102"/>
        <v>1</v>
      </c>
      <c r="AB396" s="91" t="str">
        <f>'REPRODUCTION 3'!M396</f>
        <v>Juin</v>
      </c>
      <c r="AC396" s="91" t="str">
        <f>'RUMINANTS 3'!M396</f>
        <v>Juin</v>
      </c>
      <c r="AD396" s="91" t="str">
        <f>'TOXICOLOGIE 2'!L396</f>
        <v>Juin</v>
      </c>
      <c r="AE396" s="91" t="str">
        <f>'INFECTIEUX 3'!M396</f>
        <v>Juin</v>
      </c>
      <c r="AF396" s="91" t="str">
        <f>'AVIARE 3'!M396</f>
        <v>Juin</v>
      </c>
      <c r="AG396" s="91" t="str">
        <f>'EQUINE 3'!M396</f>
        <v>Juin</v>
      </c>
      <c r="AH396" s="91" t="str">
        <f>'CHIRURGIE 3'!M396</f>
        <v>Juin</v>
      </c>
      <c r="AI396" s="91" t="str">
        <f>'LEGISLATION 2'!L396</f>
        <v>Juin</v>
      </c>
      <c r="AJ396" s="91" t="str">
        <f>'HIDAOA 3'!M396</f>
        <v>Juin</v>
      </c>
      <c r="AK396" s="91" t="str">
        <f>'CLINIQUE 3'!T396</f>
        <v>Juin</v>
      </c>
    </row>
    <row r="397" spans="1:37">
      <c r="A397" s="146">
        <v>390</v>
      </c>
      <c r="B397" s="113" t="s">
        <v>2843</v>
      </c>
      <c r="C397" s="113" t="s">
        <v>2844</v>
      </c>
      <c r="D397" s="163">
        <f>'REPRODUCTION 3'!G397</f>
        <v>15.75</v>
      </c>
      <c r="E397" s="163">
        <f>'RUMINANTS 3'!G397</f>
        <v>7.5</v>
      </c>
      <c r="F397" s="163">
        <f>'TOXICOLOGIE 2'!F397</f>
        <v>0</v>
      </c>
      <c r="G397" s="163">
        <f>'INFECTIEUX 3'!G397</f>
        <v>9</v>
      </c>
      <c r="H397" s="163">
        <f>'AVIARE 3'!G397</f>
        <v>21.75</v>
      </c>
      <c r="I397" s="163">
        <f>'EQUINE 3'!G397</f>
        <v>15</v>
      </c>
      <c r="J397" s="163">
        <f>'CHIRURGIE 3'!G397</f>
        <v>19.5</v>
      </c>
      <c r="K397" s="163">
        <f>'LEGISLATION 2'!F397</f>
        <v>26</v>
      </c>
      <c r="L397" s="163">
        <f>'HIDAOA 3'!G397</f>
        <v>18.75</v>
      </c>
      <c r="M397" s="163">
        <f>'CLINIQUE 3'!N397</f>
        <v>0</v>
      </c>
      <c r="N397" s="148">
        <f t="shared" si="89"/>
        <v>133.25</v>
      </c>
      <c r="O397" s="148">
        <f t="shared" si="90"/>
        <v>4.7589285714285712</v>
      </c>
      <c r="P397" s="146" t="str">
        <f t="shared" si="91"/>
        <v>ajournee</v>
      </c>
      <c r="Q397" s="146" t="str">
        <f t="shared" si="92"/>
        <v>juin</v>
      </c>
      <c r="R397" s="146">
        <f t="shared" si="93"/>
        <v>0</v>
      </c>
      <c r="S397" s="146">
        <f t="shared" si="94"/>
        <v>1</v>
      </c>
      <c r="T397" s="146">
        <f t="shared" si="95"/>
        <v>1</v>
      </c>
      <c r="U397" s="146">
        <f t="shared" si="96"/>
        <v>1</v>
      </c>
      <c r="V397" s="146">
        <f t="shared" si="97"/>
        <v>0</v>
      </c>
      <c r="W397" s="146">
        <f t="shared" si="98"/>
        <v>0</v>
      </c>
      <c r="X397" s="146">
        <f t="shared" si="99"/>
        <v>0</v>
      </c>
      <c r="Y397" s="146">
        <f t="shared" si="100"/>
        <v>0</v>
      </c>
      <c r="Z397" s="146">
        <f t="shared" si="101"/>
        <v>0</v>
      </c>
      <c r="AA397" s="17">
        <f t="shared" si="102"/>
        <v>1</v>
      </c>
      <c r="AB397" s="91" t="str">
        <f>'REPRODUCTION 3'!M397</f>
        <v>Juin</v>
      </c>
      <c r="AC397" s="91" t="str">
        <f>'RUMINANTS 3'!M397</f>
        <v>Juin</v>
      </c>
      <c r="AD397" s="91" t="str">
        <f>'TOXICOLOGIE 2'!L397</f>
        <v>Juin</v>
      </c>
      <c r="AE397" s="91" t="str">
        <f>'INFECTIEUX 3'!M397</f>
        <v>Juin</v>
      </c>
      <c r="AF397" s="91" t="str">
        <f>'AVIARE 3'!M397</f>
        <v>Juin</v>
      </c>
      <c r="AG397" s="91" t="str">
        <f>'EQUINE 3'!M397</f>
        <v>Juin</v>
      </c>
      <c r="AH397" s="91" t="str">
        <f>'CHIRURGIE 3'!M397</f>
        <v>Juin</v>
      </c>
      <c r="AI397" s="91" t="str">
        <f>'LEGISLATION 2'!L397</f>
        <v>Juin</v>
      </c>
      <c r="AJ397" s="91" t="str">
        <f>'HIDAOA 3'!M397</f>
        <v>Juin</v>
      </c>
      <c r="AK397" s="91" t="str">
        <f>'CLINIQUE 3'!T397</f>
        <v>Juin</v>
      </c>
    </row>
    <row r="398" spans="1:37">
      <c r="A398" s="146">
        <v>391</v>
      </c>
      <c r="B398" s="113" t="s">
        <v>2845</v>
      </c>
      <c r="C398" s="113" t="s">
        <v>2605</v>
      </c>
      <c r="D398" s="163">
        <f>'REPRODUCTION 3'!G398</f>
        <v>11.25</v>
      </c>
      <c r="E398" s="163">
        <f>'RUMINANTS 3'!G398</f>
        <v>13.5</v>
      </c>
      <c r="F398" s="163">
        <f>'TOXICOLOGIE 2'!F398</f>
        <v>0</v>
      </c>
      <c r="G398" s="163">
        <f>'INFECTIEUX 3'!G398</f>
        <v>4.5</v>
      </c>
      <c r="H398" s="163">
        <f>'AVIARE 3'!G398</f>
        <v>17.25</v>
      </c>
      <c r="I398" s="163">
        <f>'EQUINE 3'!G398</f>
        <v>8.25</v>
      </c>
      <c r="J398" s="163">
        <f>'CHIRURGIE 3'!G398</f>
        <v>10.5</v>
      </c>
      <c r="K398" s="163">
        <f>'LEGISLATION 2'!F398</f>
        <v>20</v>
      </c>
      <c r="L398" s="163">
        <f>'HIDAOA 3'!G398</f>
        <v>15</v>
      </c>
      <c r="M398" s="163">
        <f>'CLINIQUE 3'!N398</f>
        <v>0</v>
      </c>
      <c r="N398" s="148">
        <f t="shared" si="89"/>
        <v>100.25</v>
      </c>
      <c r="O398" s="148">
        <f t="shared" si="90"/>
        <v>3.5803571428571428</v>
      </c>
      <c r="P398" s="146" t="str">
        <f t="shared" si="91"/>
        <v>ajournee</v>
      </c>
      <c r="Q398" s="146" t="str">
        <f t="shared" si="92"/>
        <v>juin</v>
      </c>
      <c r="R398" s="146">
        <f t="shared" si="93"/>
        <v>1</v>
      </c>
      <c r="S398" s="146">
        <f t="shared" si="94"/>
        <v>1</v>
      </c>
      <c r="T398" s="146">
        <f t="shared" si="95"/>
        <v>1</v>
      </c>
      <c r="U398" s="146">
        <f t="shared" si="96"/>
        <v>1</v>
      </c>
      <c r="V398" s="146">
        <f t="shared" si="97"/>
        <v>0</v>
      </c>
      <c r="W398" s="146">
        <f t="shared" si="98"/>
        <v>1</v>
      </c>
      <c r="X398" s="146">
        <f t="shared" si="99"/>
        <v>1</v>
      </c>
      <c r="Y398" s="146">
        <f t="shared" si="100"/>
        <v>0</v>
      </c>
      <c r="Z398" s="146">
        <f t="shared" si="101"/>
        <v>0</v>
      </c>
      <c r="AA398" s="17">
        <f t="shared" si="102"/>
        <v>1</v>
      </c>
      <c r="AB398" s="91" t="str">
        <f>'REPRODUCTION 3'!M398</f>
        <v>Juin</v>
      </c>
      <c r="AC398" s="91" t="str">
        <f>'RUMINANTS 3'!M398</f>
        <v>Juin</v>
      </c>
      <c r="AD398" s="91" t="str">
        <f>'TOXICOLOGIE 2'!L398</f>
        <v>Juin</v>
      </c>
      <c r="AE398" s="91" t="str">
        <f>'INFECTIEUX 3'!M398</f>
        <v>Juin</v>
      </c>
      <c r="AF398" s="91" t="str">
        <f>'AVIARE 3'!M398</f>
        <v>Juin</v>
      </c>
      <c r="AG398" s="91" t="str">
        <f>'EQUINE 3'!M398</f>
        <v>Juin</v>
      </c>
      <c r="AH398" s="91" t="str">
        <f>'CHIRURGIE 3'!M398</f>
        <v>Juin</v>
      </c>
      <c r="AI398" s="91" t="str">
        <f>'LEGISLATION 2'!L398</f>
        <v>Juin</v>
      </c>
      <c r="AJ398" s="91" t="str">
        <f>'HIDAOA 3'!M398</f>
        <v>Juin</v>
      </c>
      <c r="AK398" s="91" t="str">
        <f>'CLINIQUE 3'!T398</f>
        <v>Juin</v>
      </c>
    </row>
    <row r="399" spans="1:37">
      <c r="A399" s="146">
        <v>392</v>
      </c>
      <c r="B399" s="113" t="s">
        <v>2846</v>
      </c>
      <c r="C399" s="113" t="s">
        <v>2725</v>
      </c>
      <c r="D399" s="163">
        <f>'REPRODUCTION 3'!G399</f>
        <v>12</v>
      </c>
      <c r="E399" s="163">
        <f>'RUMINANTS 3'!G399</f>
        <v>12</v>
      </c>
      <c r="F399" s="163">
        <f>'TOXICOLOGIE 2'!F399</f>
        <v>0</v>
      </c>
      <c r="G399" s="163">
        <f>'INFECTIEUX 3'!G399</f>
        <v>7.5</v>
      </c>
      <c r="H399" s="163">
        <f>'AVIARE 3'!G399</f>
        <v>19.5</v>
      </c>
      <c r="I399" s="163">
        <f>'EQUINE 3'!G399</f>
        <v>16.5</v>
      </c>
      <c r="J399" s="163">
        <f>'CHIRURGIE 3'!G399</f>
        <v>18</v>
      </c>
      <c r="K399" s="163">
        <f>'LEGISLATION 2'!F399</f>
        <v>32</v>
      </c>
      <c r="L399" s="163">
        <f>'HIDAOA 3'!G399</f>
        <v>18</v>
      </c>
      <c r="M399" s="163">
        <f>'CLINIQUE 3'!N399</f>
        <v>0</v>
      </c>
      <c r="N399" s="148">
        <f t="shared" si="89"/>
        <v>135.5</v>
      </c>
      <c r="O399" s="148">
        <f t="shared" si="90"/>
        <v>4.8392857142857144</v>
      </c>
      <c r="P399" s="146" t="str">
        <f t="shared" si="91"/>
        <v>ajournee</v>
      </c>
      <c r="Q399" s="146" t="str">
        <f t="shared" si="92"/>
        <v>juin</v>
      </c>
      <c r="R399" s="146">
        <f t="shared" si="93"/>
        <v>1</v>
      </c>
      <c r="S399" s="146">
        <f t="shared" si="94"/>
        <v>1</v>
      </c>
      <c r="T399" s="146">
        <f t="shared" si="95"/>
        <v>1</v>
      </c>
      <c r="U399" s="146">
        <f t="shared" si="96"/>
        <v>1</v>
      </c>
      <c r="V399" s="146">
        <f t="shared" si="97"/>
        <v>0</v>
      </c>
      <c r="W399" s="146">
        <f t="shared" si="98"/>
        <v>0</v>
      </c>
      <c r="X399" s="146">
        <f t="shared" si="99"/>
        <v>0</v>
      </c>
      <c r="Y399" s="146">
        <f t="shared" si="100"/>
        <v>0</v>
      </c>
      <c r="Z399" s="146">
        <f t="shared" si="101"/>
        <v>0</v>
      </c>
      <c r="AA399" s="17">
        <f t="shared" si="102"/>
        <v>1</v>
      </c>
      <c r="AB399" s="91" t="str">
        <f>'REPRODUCTION 3'!M399</f>
        <v>Juin</v>
      </c>
      <c r="AC399" s="91" t="str">
        <f>'RUMINANTS 3'!M399</f>
        <v>Juin</v>
      </c>
      <c r="AD399" s="91" t="str">
        <f>'TOXICOLOGIE 2'!L399</f>
        <v>Juin</v>
      </c>
      <c r="AE399" s="91" t="str">
        <f>'INFECTIEUX 3'!M399</f>
        <v>Juin</v>
      </c>
      <c r="AF399" s="91" t="str">
        <f>'AVIARE 3'!M399</f>
        <v>Juin</v>
      </c>
      <c r="AG399" s="91" t="str">
        <f>'EQUINE 3'!M399</f>
        <v>Juin</v>
      </c>
      <c r="AH399" s="91" t="str">
        <f>'CHIRURGIE 3'!M399</f>
        <v>Juin</v>
      </c>
      <c r="AI399" s="91" t="str">
        <f>'LEGISLATION 2'!L399</f>
        <v>Juin</v>
      </c>
      <c r="AJ399" s="91" t="str">
        <f>'HIDAOA 3'!M399</f>
        <v>Juin</v>
      </c>
      <c r="AK399" s="91" t="str">
        <f>'CLINIQUE 3'!T399</f>
        <v>Juin</v>
      </c>
    </row>
    <row r="400" spans="1:37">
      <c r="A400" s="146">
        <v>393</v>
      </c>
      <c r="B400" s="113" t="s">
        <v>2847</v>
      </c>
      <c r="C400" s="113" t="s">
        <v>2848</v>
      </c>
      <c r="D400" s="163">
        <f>'REPRODUCTION 3'!G400</f>
        <v>21.75</v>
      </c>
      <c r="E400" s="163">
        <f>'RUMINANTS 3'!G400</f>
        <v>12.75</v>
      </c>
      <c r="F400" s="163">
        <f>'TOXICOLOGIE 2'!F400</f>
        <v>0</v>
      </c>
      <c r="G400" s="163">
        <f>'INFECTIEUX 3'!G400</f>
        <v>19.5</v>
      </c>
      <c r="H400" s="163">
        <f>'AVIARE 3'!G400</f>
        <v>18</v>
      </c>
      <c r="I400" s="163">
        <f>'EQUINE 3'!G400</f>
        <v>22.5</v>
      </c>
      <c r="J400" s="163">
        <f>'CHIRURGIE 3'!G400</f>
        <v>25.5</v>
      </c>
      <c r="K400" s="163">
        <f>'LEGISLATION 2'!F400</f>
        <v>26</v>
      </c>
      <c r="L400" s="163">
        <f>'HIDAOA 3'!G400</f>
        <v>27</v>
      </c>
      <c r="M400" s="163">
        <f>'CLINIQUE 3'!N400</f>
        <v>0</v>
      </c>
      <c r="N400" s="148">
        <f t="shared" si="89"/>
        <v>173</v>
      </c>
      <c r="O400" s="148">
        <f t="shared" si="90"/>
        <v>6.1785714285714288</v>
      </c>
      <c r="P400" s="146" t="str">
        <f t="shared" si="91"/>
        <v>ajournee</v>
      </c>
      <c r="Q400" s="146" t="str">
        <f t="shared" si="92"/>
        <v>juin</v>
      </c>
      <c r="R400" s="146">
        <f t="shared" si="93"/>
        <v>0</v>
      </c>
      <c r="S400" s="146">
        <f t="shared" si="94"/>
        <v>1</v>
      </c>
      <c r="T400" s="146">
        <f t="shared" si="95"/>
        <v>1</v>
      </c>
      <c r="U400" s="146">
        <f t="shared" si="96"/>
        <v>0</v>
      </c>
      <c r="V400" s="146">
        <f t="shared" si="97"/>
        <v>0</v>
      </c>
      <c r="W400" s="146">
        <f t="shared" si="98"/>
        <v>0</v>
      </c>
      <c r="X400" s="146">
        <f t="shared" si="99"/>
        <v>0</v>
      </c>
      <c r="Y400" s="146">
        <f t="shared" si="100"/>
        <v>0</v>
      </c>
      <c r="Z400" s="146">
        <f t="shared" si="101"/>
        <v>0</v>
      </c>
      <c r="AA400" s="17">
        <f t="shared" si="102"/>
        <v>1</v>
      </c>
      <c r="AB400" s="91" t="str">
        <f>'REPRODUCTION 3'!M400</f>
        <v>Juin</v>
      </c>
      <c r="AC400" s="91" t="str">
        <f>'RUMINANTS 3'!M400</f>
        <v>Juin</v>
      </c>
      <c r="AD400" s="91" t="str">
        <f>'TOXICOLOGIE 2'!L400</f>
        <v>Juin</v>
      </c>
      <c r="AE400" s="91" t="str">
        <f>'INFECTIEUX 3'!M400</f>
        <v>Juin</v>
      </c>
      <c r="AF400" s="91" t="str">
        <f>'AVIARE 3'!M400</f>
        <v>Juin</v>
      </c>
      <c r="AG400" s="91" t="str">
        <f>'EQUINE 3'!M400</f>
        <v>Juin</v>
      </c>
      <c r="AH400" s="91" t="str">
        <f>'CHIRURGIE 3'!M400</f>
        <v>Juin</v>
      </c>
      <c r="AI400" s="91" t="str">
        <f>'LEGISLATION 2'!L400</f>
        <v>Juin</v>
      </c>
      <c r="AJ400" s="91" t="str">
        <f>'HIDAOA 3'!M400</f>
        <v>Juin</v>
      </c>
      <c r="AK400" s="91" t="str">
        <f>'CLINIQUE 3'!T400</f>
        <v>Juin</v>
      </c>
    </row>
    <row r="401" spans="1:37">
      <c r="A401" s="146">
        <v>394</v>
      </c>
      <c r="B401" s="113" t="s">
        <v>2172</v>
      </c>
      <c r="C401" s="113" t="s">
        <v>2809</v>
      </c>
      <c r="D401" s="163">
        <f>'REPRODUCTION 3'!G401</f>
        <v>14.25</v>
      </c>
      <c r="E401" s="163">
        <f>'RUMINANTS 3'!G401</f>
        <v>15.75</v>
      </c>
      <c r="F401" s="163">
        <f>'TOXICOLOGIE 2'!F401</f>
        <v>0</v>
      </c>
      <c r="G401" s="163">
        <f>'INFECTIEUX 3'!G401</f>
        <v>9</v>
      </c>
      <c r="H401" s="163">
        <f>'AVIARE 3'!G401</f>
        <v>19.5</v>
      </c>
      <c r="I401" s="163">
        <f>'EQUINE 3'!G401</f>
        <v>12</v>
      </c>
      <c r="J401" s="163">
        <f>'CHIRURGIE 3'!G401</f>
        <v>21</v>
      </c>
      <c r="K401" s="163">
        <f>'LEGISLATION 2'!F401</f>
        <v>20</v>
      </c>
      <c r="L401" s="163">
        <f>'HIDAOA 3'!G401</f>
        <v>24.75</v>
      </c>
      <c r="M401" s="163">
        <f>'CLINIQUE 3'!N401</f>
        <v>0</v>
      </c>
      <c r="N401" s="148">
        <f t="shared" si="89"/>
        <v>136.25</v>
      </c>
      <c r="O401" s="148">
        <f t="shared" si="90"/>
        <v>4.8660714285714288</v>
      </c>
      <c r="P401" s="146" t="str">
        <f t="shared" si="91"/>
        <v>ajournee</v>
      </c>
      <c r="Q401" s="146" t="str">
        <f t="shared" si="92"/>
        <v>juin</v>
      </c>
      <c r="R401" s="146">
        <f t="shared" si="93"/>
        <v>1</v>
      </c>
      <c r="S401" s="146">
        <f t="shared" si="94"/>
        <v>0</v>
      </c>
      <c r="T401" s="146">
        <f t="shared" si="95"/>
        <v>1</v>
      </c>
      <c r="U401" s="146">
        <f t="shared" si="96"/>
        <v>1</v>
      </c>
      <c r="V401" s="146">
        <f t="shared" si="97"/>
        <v>0</v>
      </c>
      <c r="W401" s="146">
        <f t="shared" si="98"/>
        <v>1</v>
      </c>
      <c r="X401" s="146">
        <f t="shared" si="99"/>
        <v>0</v>
      </c>
      <c r="Y401" s="146">
        <f t="shared" si="100"/>
        <v>0</v>
      </c>
      <c r="Z401" s="146">
        <f t="shared" si="101"/>
        <v>0</v>
      </c>
      <c r="AA401" s="17">
        <f t="shared" si="102"/>
        <v>1</v>
      </c>
      <c r="AB401" s="91" t="str">
        <f>'REPRODUCTION 3'!M401</f>
        <v>Juin</v>
      </c>
      <c r="AC401" s="91" t="str">
        <f>'RUMINANTS 3'!M401</f>
        <v>Juin</v>
      </c>
      <c r="AD401" s="91" t="str">
        <f>'TOXICOLOGIE 2'!L401</f>
        <v>Juin</v>
      </c>
      <c r="AE401" s="91" t="str">
        <f>'INFECTIEUX 3'!M401</f>
        <v>Juin</v>
      </c>
      <c r="AF401" s="91" t="str">
        <f>'AVIARE 3'!M401</f>
        <v>Juin</v>
      </c>
      <c r="AG401" s="91" t="str">
        <f>'EQUINE 3'!M401</f>
        <v>Juin</v>
      </c>
      <c r="AH401" s="91" t="str">
        <f>'CHIRURGIE 3'!M401</f>
        <v>Juin</v>
      </c>
      <c r="AI401" s="91" t="str">
        <f>'LEGISLATION 2'!L401</f>
        <v>Juin</v>
      </c>
      <c r="AJ401" s="91" t="str">
        <f>'HIDAOA 3'!M401</f>
        <v>Juin</v>
      </c>
      <c r="AK401" s="91" t="str">
        <f>'CLINIQUE 3'!T401</f>
        <v>Juin</v>
      </c>
    </row>
    <row r="402" spans="1:37">
      <c r="A402" s="146">
        <v>395</v>
      </c>
      <c r="B402" s="113" t="s">
        <v>2849</v>
      </c>
      <c r="C402" s="113" t="s">
        <v>2429</v>
      </c>
      <c r="D402" s="163">
        <f>'REPRODUCTION 3'!G402</f>
        <v>26.25</v>
      </c>
      <c r="E402" s="163">
        <f>'RUMINANTS 3'!G402</f>
        <v>20.25</v>
      </c>
      <c r="F402" s="163">
        <f>'TOXICOLOGIE 2'!F402</f>
        <v>0</v>
      </c>
      <c r="G402" s="163">
        <f>'INFECTIEUX 3'!G402</f>
        <v>11.25</v>
      </c>
      <c r="H402" s="163">
        <f>'AVIARE 3'!G402</f>
        <v>15</v>
      </c>
      <c r="I402" s="163">
        <f>'EQUINE 3'!G402</f>
        <v>27</v>
      </c>
      <c r="J402" s="163">
        <f>'CHIRURGIE 3'!G402</f>
        <v>16.5</v>
      </c>
      <c r="K402" s="163">
        <f>'LEGISLATION 2'!F402</f>
        <v>22</v>
      </c>
      <c r="L402" s="163">
        <f>'HIDAOA 3'!G402</f>
        <v>27</v>
      </c>
      <c r="M402" s="163">
        <f>'CLINIQUE 3'!N402</f>
        <v>0</v>
      </c>
      <c r="N402" s="148">
        <f t="shared" si="89"/>
        <v>165.25</v>
      </c>
      <c r="O402" s="148">
        <f t="shared" si="90"/>
        <v>5.9017857142857144</v>
      </c>
      <c r="P402" s="146" t="str">
        <f t="shared" si="91"/>
        <v>ajournee</v>
      </c>
      <c r="Q402" s="146" t="str">
        <f t="shared" si="92"/>
        <v>juin</v>
      </c>
      <c r="R402" s="146">
        <f t="shared" si="93"/>
        <v>0</v>
      </c>
      <c r="S402" s="146">
        <f t="shared" si="94"/>
        <v>0</v>
      </c>
      <c r="T402" s="146">
        <f t="shared" si="95"/>
        <v>1</v>
      </c>
      <c r="U402" s="146">
        <f t="shared" si="96"/>
        <v>1</v>
      </c>
      <c r="V402" s="146">
        <f t="shared" si="97"/>
        <v>0</v>
      </c>
      <c r="W402" s="146">
        <f t="shared" si="98"/>
        <v>0</v>
      </c>
      <c r="X402" s="146">
        <f t="shared" si="99"/>
        <v>0</v>
      </c>
      <c r="Y402" s="146">
        <f t="shared" si="100"/>
        <v>0</v>
      </c>
      <c r="Z402" s="146">
        <f t="shared" si="101"/>
        <v>0</v>
      </c>
      <c r="AA402" s="17">
        <f t="shared" si="102"/>
        <v>1</v>
      </c>
      <c r="AB402" s="91" t="str">
        <f>'REPRODUCTION 3'!M402</f>
        <v>Juin</v>
      </c>
      <c r="AC402" s="91" t="str">
        <f>'RUMINANTS 3'!M402</f>
        <v>Juin</v>
      </c>
      <c r="AD402" s="91" t="str">
        <f>'TOXICOLOGIE 2'!L402</f>
        <v>Juin</v>
      </c>
      <c r="AE402" s="91" t="str">
        <f>'INFECTIEUX 3'!M402</f>
        <v>Juin</v>
      </c>
      <c r="AF402" s="91" t="str">
        <f>'AVIARE 3'!M402</f>
        <v>Juin</v>
      </c>
      <c r="AG402" s="91" t="str">
        <f>'EQUINE 3'!M402</f>
        <v>Juin</v>
      </c>
      <c r="AH402" s="91" t="str">
        <f>'CHIRURGIE 3'!M402</f>
        <v>Juin</v>
      </c>
      <c r="AI402" s="91" t="str">
        <f>'LEGISLATION 2'!L402</f>
        <v>Juin</v>
      </c>
      <c r="AJ402" s="91" t="str">
        <f>'HIDAOA 3'!M402</f>
        <v>Juin</v>
      </c>
      <c r="AK402" s="91" t="str">
        <f>'CLINIQUE 3'!T402</f>
        <v>Juin</v>
      </c>
    </row>
    <row r="403" spans="1:37">
      <c r="A403" s="146">
        <v>396</v>
      </c>
      <c r="B403" s="113" t="s">
        <v>2850</v>
      </c>
      <c r="C403" s="113" t="s">
        <v>2851</v>
      </c>
      <c r="D403" s="163">
        <f>'REPRODUCTION 3'!G403</f>
        <v>18</v>
      </c>
      <c r="E403" s="163">
        <f>'RUMINANTS 3'!G403</f>
        <v>6.75</v>
      </c>
      <c r="F403" s="163">
        <f>'TOXICOLOGIE 2'!F403</f>
        <v>0</v>
      </c>
      <c r="G403" s="163">
        <f>'INFECTIEUX 3'!G403</f>
        <v>0.75</v>
      </c>
      <c r="H403" s="163">
        <f>'AVIARE 3'!G403</f>
        <v>17.25</v>
      </c>
      <c r="I403" s="163">
        <f>'EQUINE 3'!G403</f>
        <v>5.625</v>
      </c>
      <c r="J403" s="163">
        <f>'CHIRURGIE 3'!G403</f>
        <v>15</v>
      </c>
      <c r="K403" s="163">
        <f>'LEGISLATION 2'!F403</f>
        <v>20</v>
      </c>
      <c r="L403" s="163">
        <f>'HIDAOA 3'!G403</f>
        <v>13.5</v>
      </c>
      <c r="M403" s="163">
        <f>'CLINIQUE 3'!N403</f>
        <v>0</v>
      </c>
      <c r="N403" s="148">
        <f t="shared" si="89"/>
        <v>96.875</v>
      </c>
      <c r="O403" s="148">
        <f t="shared" si="90"/>
        <v>3.4598214285714284</v>
      </c>
      <c r="P403" s="146" t="str">
        <f t="shared" si="91"/>
        <v>ajournee</v>
      </c>
      <c r="Q403" s="146" t="str">
        <f t="shared" si="92"/>
        <v>juin</v>
      </c>
      <c r="R403" s="146">
        <f t="shared" si="93"/>
        <v>0</v>
      </c>
      <c r="S403" s="146">
        <f t="shared" si="94"/>
        <v>1</v>
      </c>
      <c r="T403" s="146">
        <f t="shared" si="95"/>
        <v>1</v>
      </c>
      <c r="U403" s="146">
        <f t="shared" si="96"/>
        <v>1</v>
      </c>
      <c r="V403" s="146">
        <f t="shared" si="97"/>
        <v>0</v>
      </c>
      <c r="W403" s="146">
        <f t="shared" si="98"/>
        <v>1</v>
      </c>
      <c r="X403" s="146">
        <f t="shared" si="99"/>
        <v>0</v>
      </c>
      <c r="Y403" s="146">
        <f t="shared" si="100"/>
        <v>0</v>
      </c>
      <c r="Z403" s="146">
        <f t="shared" si="101"/>
        <v>1</v>
      </c>
      <c r="AA403" s="17">
        <f t="shared" si="102"/>
        <v>1</v>
      </c>
      <c r="AB403" s="91" t="str">
        <f>'REPRODUCTION 3'!M403</f>
        <v>Juin</v>
      </c>
      <c r="AC403" s="91" t="str">
        <f>'RUMINANTS 3'!M403</f>
        <v>Juin</v>
      </c>
      <c r="AD403" s="91" t="str">
        <f>'TOXICOLOGIE 2'!L403</f>
        <v>Juin</v>
      </c>
      <c r="AE403" s="91" t="str">
        <f>'INFECTIEUX 3'!M403</f>
        <v>Juin</v>
      </c>
      <c r="AF403" s="91" t="str">
        <f>'AVIARE 3'!M403</f>
        <v>Juin</v>
      </c>
      <c r="AG403" s="91" t="str">
        <f>'EQUINE 3'!M403</f>
        <v>Juin</v>
      </c>
      <c r="AH403" s="91" t="str">
        <f>'CHIRURGIE 3'!M403</f>
        <v>Juin</v>
      </c>
      <c r="AI403" s="91" t="str">
        <f>'LEGISLATION 2'!L403</f>
        <v>Juin</v>
      </c>
      <c r="AJ403" s="91" t="str">
        <f>'HIDAOA 3'!M403</f>
        <v>Juin</v>
      </c>
      <c r="AK403" s="91" t="str">
        <f>'CLINIQUE 3'!T403</f>
        <v>Juin</v>
      </c>
    </row>
    <row r="404" spans="1:37">
      <c r="A404" s="146">
        <v>397</v>
      </c>
      <c r="B404" s="113" t="s">
        <v>2852</v>
      </c>
      <c r="C404" s="113" t="s">
        <v>2493</v>
      </c>
      <c r="D404" s="163">
        <f>'REPRODUCTION 3'!G404</f>
        <v>21</v>
      </c>
      <c r="E404" s="163">
        <f>'RUMINANTS 3'!G404</f>
        <v>9</v>
      </c>
      <c r="F404" s="163">
        <f>'TOXICOLOGIE 2'!F404</f>
        <v>0</v>
      </c>
      <c r="G404" s="163">
        <f>'INFECTIEUX 3'!G404</f>
        <v>8.25</v>
      </c>
      <c r="H404" s="163">
        <f>'AVIARE 3'!G404</f>
        <v>14.25</v>
      </c>
      <c r="I404" s="163">
        <f>'EQUINE 3'!G404</f>
        <v>15</v>
      </c>
      <c r="J404" s="163">
        <f>'CHIRURGIE 3'!G404</f>
        <v>21</v>
      </c>
      <c r="K404" s="163">
        <f>'LEGISLATION 2'!F404</f>
        <v>12</v>
      </c>
      <c r="L404" s="163">
        <f>'HIDAOA 3'!G404</f>
        <v>14.25</v>
      </c>
      <c r="M404" s="163">
        <f>'CLINIQUE 3'!N404</f>
        <v>0</v>
      </c>
      <c r="N404" s="148">
        <f t="shared" si="89"/>
        <v>114.75</v>
      </c>
      <c r="O404" s="148">
        <f t="shared" si="90"/>
        <v>4.0982142857142856</v>
      </c>
      <c r="P404" s="146" t="str">
        <f t="shared" si="91"/>
        <v>ajournee</v>
      </c>
      <c r="Q404" s="146" t="str">
        <f t="shared" si="92"/>
        <v>juin</v>
      </c>
      <c r="R404" s="146">
        <f t="shared" si="93"/>
        <v>0</v>
      </c>
      <c r="S404" s="146">
        <f t="shared" si="94"/>
        <v>1</v>
      </c>
      <c r="T404" s="146">
        <f t="shared" si="95"/>
        <v>1</v>
      </c>
      <c r="U404" s="146">
        <f t="shared" si="96"/>
        <v>1</v>
      </c>
      <c r="V404" s="146">
        <f t="shared" si="97"/>
        <v>1</v>
      </c>
      <c r="W404" s="146">
        <f t="shared" si="98"/>
        <v>0</v>
      </c>
      <c r="X404" s="146">
        <f t="shared" si="99"/>
        <v>0</v>
      </c>
      <c r="Y404" s="146">
        <f t="shared" si="100"/>
        <v>0</v>
      </c>
      <c r="Z404" s="146">
        <f t="shared" si="101"/>
        <v>1</v>
      </c>
      <c r="AA404" s="17">
        <f t="shared" si="102"/>
        <v>1</v>
      </c>
      <c r="AB404" s="91" t="str">
        <f>'REPRODUCTION 3'!M404</f>
        <v>Juin</v>
      </c>
      <c r="AC404" s="91" t="str">
        <f>'RUMINANTS 3'!M404</f>
        <v>Juin</v>
      </c>
      <c r="AD404" s="91" t="str">
        <f>'TOXICOLOGIE 2'!L404</f>
        <v>Juin</v>
      </c>
      <c r="AE404" s="91" t="str">
        <f>'INFECTIEUX 3'!M404</f>
        <v>Juin</v>
      </c>
      <c r="AF404" s="91" t="str">
        <f>'AVIARE 3'!M404</f>
        <v>Juin</v>
      </c>
      <c r="AG404" s="91" t="str">
        <f>'EQUINE 3'!M404</f>
        <v>Juin</v>
      </c>
      <c r="AH404" s="91" t="str">
        <f>'CHIRURGIE 3'!M404</f>
        <v>Juin</v>
      </c>
      <c r="AI404" s="91" t="str">
        <f>'LEGISLATION 2'!L404</f>
        <v>Juin</v>
      </c>
      <c r="AJ404" s="91" t="str">
        <f>'HIDAOA 3'!M404</f>
        <v>Juin</v>
      </c>
      <c r="AK404" s="91" t="str">
        <f>'CLINIQUE 3'!T404</f>
        <v>Juin</v>
      </c>
    </row>
    <row r="405" spans="1:37">
      <c r="A405" s="146">
        <v>398</v>
      </c>
      <c r="B405" s="113" t="s">
        <v>2853</v>
      </c>
      <c r="C405" s="113" t="s">
        <v>2581</v>
      </c>
      <c r="D405" s="163">
        <f>'REPRODUCTION 3'!G405</f>
        <v>9.75</v>
      </c>
      <c r="E405" s="163">
        <f>'RUMINANTS 3'!G405</f>
        <v>12.75</v>
      </c>
      <c r="F405" s="163">
        <f>'TOXICOLOGIE 2'!F405</f>
        <v>0</v>
      </c>
      <c r="G405" s="163">
        <f>'INFECTIEUX 3'!G405</f>
        <v>7.5</v>
      </c>
      <c r="H405" s="163">
        <f>'AVIARE 3'!G405</f>
        <v>16.5</v>
      </c>
      <c r="I405" s="163">
        <f>'EQUINE 3'!G405</f>
        <v>7.125</v>
      </c>
      <c r="J405" s="163">
        <f>'CHIRURGIE 3'!G405</f>
        <v>15</v>
      </c>
      <c r="K405" s="163">
        <f>'LEGISLATION 2'!F405</f>
        <v>20</v>
      </c>
      <c r="L405" s="163">
        <f>'HIDAOA 3'!G405</f>
        <v>13.5</v>
      </c>
      <c r="M405" s="163">
        <f>'CLINIQUE 3'!N405</f>
        <v>0</v>
      </c>
      <c r="N405" s="148">
        <f t="shared" si="89"/>
        <v>102.125</v>
      </c>
      <c r="O405" s="148">
        <f t="shared" si="90"/>
        <v>3.6473214285714284</v>
      </c>
      <c r="P405" s="146" t="str">
        <f t="shared" si="91"/>
        <v>ajournee</v>
      </c>
      <c r="Q405" s="146" t="str">
        <f t="shared" si="92"/>
        <v>juin</v>
      </c>
      <c r="R405" s="146">
        <f t="shared" si="93"/>
        <v>1</v>
      </c>
      <c r="S405" s="146">
        <f t="shared" si="94"/>
        <v>1</v>
      </c>
      <c r="T405" s="146">
        <f t="shared" si="95"/>
        <v>1</v>
      </c>
      <c r="U405" s="146">
        <f t="shared" si="96"/>
        <v>1</v>
      </c>
      <c r="V405" s="146">
        <f t="shared" si="97"/>
        <v>0</v>
      </c>
      <c r="W405" s="146">
        <f t="shared" si="98"/>
        <v>1</v>
      </c>
      <c r="X405" s="146">
        <f t="shared" si="99"/>
        <v>0</v>
      </c>
      <c r="Y405" s="146">
        <f t="shared" si="100"/>
        <v>0</v>
      </c>
      <c r="Z405" s="146">
        <f t="shared" si="101"/>
        <v>1</v>
      </c>
      <c r="AA405" s="17">
        <f t="shared" si="102"/>
        <v>1</v>
      </c>
      <c r="AB405" s="131" t="str">
        <f>'REPRODUCTION 3'!M405</f>
        <v>Juin</v>
      </c>
      <c r="AC405" s="131" t="str">
        <f>'RUMINANTS 3'!M405</f>
        <v>Juin</v>
      </c>
      <c r="AD405" s="131" t="str">
        <f>'TOXICOLOGIE 2'!L405</f>
        <v>Juin</v>
      </c>
      <c r="AE405" s="131" t="str">
        <f>'INFECTIEUX 3'!M405</f>
        <v>Juin</v>
      </c>
      <c r="AF405" s="131" t="str">
        <f>'AVIARE 3'!M405</f>
        <v>Juin</v>
      </c>
      <c r="AG405" s="131" t="str">
        <f>'EQUINE 3'!M405</f>
        <v>Juin</v>
      </c>
      <c r="AH405" s="91" t="str">
        <f>'CHIRURGIE 3'!M405</f>
        <v>Juin</v>
      </c>
      <c r="AI405" s="131" t="str">
        <f>'LEGISLATION 2'!L405</f>
        <v>Juin</v>
      </c>
      <c r="AJ405" s="131" t="str">
        <f>'HIDAOA 3'!M405</f>
        <v>Juin</v>
      </c>
      <c r="AK405" s="131" t="str">
        <f>'CLINIQUE 3'!T405</f>
        <v>Juin</v>
      </c>
    </row>
    <row r="406" spans="1:37">
      <c r="A406" s="146">
        <v>399</v>
      </c>
      <c r="B406" s="113" t="s">
        <v>2854</v>
      </c>
      <c r="C406" s="113" t="s">
        <v>2855</v>
      </c>
      <c r="D406" s="163">
        <f>'REPRODUCTION 3'!G406</f>
        <v>21.75</v>
      </c>
      <c r="E406" s="163">
        <f>'RUMINANTS 3'!G406</f>
        <v>9</v>
      </c>
      <c r="F406" s="163">
        <f>'TOXICOLOGIE 2'!F406</f>
        <v>0</v>
      </c>
      <c r="G406" s="163">
        <f>'INFECTIEUX 3'!G406</f>
        <v>0.375</v>
      </c>
      <c r="H406" s="163">
        <f>'AVIARE 3'!G406</f>
        <v>13.5</v>
      </c>
      <c r="I406" s="163">
        <f>'EQUINE 3'!G406</f>
        <v>6.75</v>
      </c>
      <c r="J406" s="163">
        <f>'CHIRURGIE 3'!G406</f>
        <v>13.5</v>
      </c>
      <c r="K406" s="163">
        <f>'LEGISLATION 2'!F406</f>
        <v>20</v>
      </c>
      <c r="L406" s="163">
        <f>'HIDAOA 3'!G406</f>
        <v>8.25</v>
      </c>
      <c r="M406" s="163">
        <f>'CLINIQUE 3'!N406</f>
        <v>0</v>
      </c>
      <c r="N406" s="148">
        <f t="shared" si="89"/>
        <v>93.125</v>
      </c>
      <c r="O406" s="148">
        <f t="shared" si="90"/>
        <v>3.3258928571428572</v>
      </c>
      <c r="P406" s="146" t="str">
        <f t="shared" si="91"/>
        <v>ajournee</v>
      </c>
      <c r="Q406" s="146" t="str">
        <f t="shared" si="92"/>
        <v>juin</v>
      </c>
      <c r="R406" s="146">
        <f t="shared" si="93"/>
        <v>0</v>
      </c>
      <c r="S406" s="146">
        <f t="shared" si="94"/>
        <v>1</v>
      </c>
      <c r="T406" s="146">
        <f t="shared" si="95"/>
        <v>1</v>
      </c>
      <c r="U406" s="146">
        <f t="shared" si="96"/>
        <v>1</v>
      </c>
      <c r="V406" s="146">
        <f t="shared" si="97"/>
        <v>1</v>
      </c>
      <c r="W406" s="146">
        <f t="shared" si="98"/>
        <v>1</v>
      </c>
      <c r="X406" s="146">
        <f t="shared" si="99"/>
        <v>1</v>
      </c>
      <c r="Y406" s="146">
        <f t="shared" si="100"/>
        <v>0</v>
      </c>
      <c r="Z406" s="146">
        <f t="shared" si="101"/>
        <v>1</v>
      </c>
      <c r="AA406" s="17">
        <f t="shared" si="102"/>
        <v>1</v>
      </c>
      <c r="AB406" s="91" t="str">
        <f>'REPRODUCTION 3'!M406</f>
        <v>Juin</v>
      </c>
      <c r="AC406" s="91" t="str">
        <f>'RUMINANTS 3'!M406</f>
        <v>Juin</v>
      </c>
      <c r="AD406" s="91" t="str">
        <f>'TOXICOLOGIE 2'!L406</f>
        <v>Juin</v>
      </c>
      <c r="AE406" s="91" t="str">
        <f>'INFECTIEUX 3'!M406</f>
        <v>Juin</v>
      </c>
      <c r="AF406" s="91" t="str">
        <f>'AVIARE 3'!M406</f>
        <v>Juin</v>
      </c>
      <c r="AG406" s="91" t="str">
        <f>'EQUINE 3'!M406</f>
        <v>Juin</v>
      </c>
      <c r="AH406" s="91" t="str">
        <f>'CHIRURGIE 3'!M406</f>
        <v>Juin</v>
      </c>
      <c r="AI406" s="91" t="str">
        <f>'LEGISLATION 2'!L406</f>
        <v>Juin</v>
      </c>
      <c r="AJ406" s="91" t="str">
        <f>'HIDAOA 3'!M406</f>
        <v>Juin</v>
      </c>
      <c r="AK406" s="91" t="str">
        <f>'CLINIQUE 3'!T406</f>
        <v>Juin</v>
      </c>
    </row>
    <row r="407" spans="1:37">
      <c r="A407" s="146">
        <v>400</v>
      </c>
      <c r="B407" s="113" t="s">
        <v>2856</v>
      </c>
      <c r="C407" s="113" t="s">
        <v>2857</v>
      </c>
      <c r="D407" s="163">
        <f>'REPRODUCTION 3'!G407</f>
        <v>6.75</v>
      </c>
      <c r="E407" s="163">
        <f>'RUMINANTS 3'!G407</f>
        <v>5.25</v>
      </c>
      <c r="F407" s="163">
        <f>'TOXICOLOGIE 2'!F407</f>
        <v>0</v>
      </c>
      <c r="G407" s="163">
        <f>'INFECTIEUX 3'!G407</f>
        <v>0.75</v>
      </c>
      <c r="H407" s="163">
        <f>'AVIARE 3'!G407</f>
        <v>12.75</v>
      </c>
      <c r="I407" s="163">
        <f>'EQUINE 3'!G407</f>
        <v>7.5</v>
      </c>
      <c r="J407" s="163">
        <f>'CHIRURGIE 3'!G407</f>
        <v>21</v>
      </c>
      <c r="K407" s="163">
        <f>'LEGISLATION 2'!F407</f>
        <v>8</v>
      </c>
      <c r="L407" s="163">
        <f>'HIDAOA 3'!G407</f>
        <v>13.5</v>
      </c>
      <c r="M407" s="163">
        <f>'CLINIQUE 3'!N407</f>
        <v>0</v>
      </c>
      <c r="N407" s="148">
        <f t="shared" si="89"/>
        <v>75.5</v>
      </c>
      <c r="O407" s="148">
        <f t="shared" si="90"/>
        <v>2.6964285714285716</v>
      </c>
      <c r="P407" s="146" t="str">
        <f t="shared" si="91"/>
        <v>ajournee</v>
      </c>
      <c r="Q407" s="146" t="str">
        <f t="shared" si="92"/>
        <v>juin</v>
      </c>
      <c r="R407" s="146">
        <f t="shared" si="93"/>
        <v>1</v>
      </c>
      <c r="S407" s="146">
        <f t="shared" si="94"/>
        <v>1</v>
      </c>
      <c r="T407" s="146">
        <f t="shared" si="95"/>
        <v>1</v>
      </c>
      <c r="U407" s="146">
        <f t="shared" si="96"/>
        <v>1</v>
      </c>
      <c r="V407" s="146">
        <f t="shared" si="97"/>
        <v>1</v>
      </c>
      <c r="W407" s="146">
        <f t="shared" si="98"/>
        <v>1</v>
      </c>
      <c r="X407" s="146">
        <f t="shared" si="99"/>
        <v>0</v>
      </c>
      <c r="Y407" s="146">
        <f t="shared" si="100"/>
        <v>1</v>
      </c>
      <c r="Z407" s="146">
        <f t="shared" si="101"/>
        <v>1</v>
      </c>
      <c r="AA407" s="17">
        <f t="shared" si="102"/>
        <v>1</v>
      </c>
      <c r="AB407" s="91" t="str">
        <f>'REPRODUCTION 3'!M407</f>
        <v>Juin</v>
      </c>
      <c r="AC407" s="91" t="str">
        <f>'RUMINANTS 3'!M407</f>
        <v>Juin</v>
      </c>
      <c r="AD407" s="91" t="str">
        <f>'TOXICOLOGIE 2'!L407</f>
        <v>Juin</v>
      </c>
      <c r="AE407" s="91" t="str">
        <f>'INFECTIEUX 3'!M407</f>
        <v>Juin</v>
      </c>
      <c r="AF407" s="91" t="str">
        <f>'AVIARE 3'!M407</f>
        <v>Juin</v>
      </c>
      <c r="AG407" s="91" t="str">
        <f>'EQUINE 3'!M407</f>
        <v>Juin</v>
      </c>
      <c r="AH407" s="91" t="str">
        <f>'CHIRURGIE 3'!M407</f>
        <v>Juin</v>
      </c>
      <c r="AI407" s="91" t="str">
        <f>'LEGISLATION 2'!L407</f>
        <v>Juin</v>
      </c>
      <c r="AJ407" s="91" t="str">
        <f>'HIDAOA 3'!M407</f>
        <v>Juin</v>
      </c>
      <c r="AK407" s="91" t="str">
        <f>'CLINIQUE 3'!T407</f>
        <v>Juin</v>
      </c>
    </row>
    <row r="408" spans="1:37">
      <c r="A408" s="146">
        <v>401</v>
      </c>
      <c r="B408" s="113" t="s">
        <v>2856</v>
      </c>
      <c r="C408" s="113" t="s">
        <v>2858</v>
      </c>
      <c r="D408" s="163">
        <f>'REPRODUCTION 3'!G408</f>
        <v>8.25</v>
      </c>
      <c r="E408" s="163">
        <f>'RUMINANTS 3'!G408</f>
        <v>12.75</v>
      </c>
      <c r="F408" s="163">
        <f>'TOXICOLOGIE 2'!F408</f>
        <v>0</v>
      </c>
      <c r="G408" s="163">
        <f>'INFECTIEUX 3'!G408</f>
        <v>4.875</v>
      </c>
      <c r="H408" s="163">
        <f>'AVIARE 3'!G408</f>
        <v>19.5</v>
      </c>
      <c r="I408" s="163">
        <f>'EQUINE 3'!G408</f>
        <v>12</v>
      </c>
      <c r="J408" s="163">
        <f>'CHIRURGIE 3'!G408</f>
        <v>21</v>
      </c>
      <c r="K408" s="163">
        <f>'LEGISLATION 2'!F408</f>
        <v>8</v>
      </c>
      <c r="L408" s="163">
        <f>'HIDAOA 3'!G408</f>
        <v>14.25</v>
      </c>
      <c r="M408" s="163">
        <f>'CLINIQUE 3'!N408</f>
        <v>0</v>
      </c>
      <c r="N408" s="148">
        <f t="shared" si="89"/>
        <v>100.625</v>
      </c>
      <c r="O408" s="148">
        <f t="shared" si="90"/>
        <v>3.59375</v>
      </c>
      <c r="P408" s="146" t="str">
        <f t="shared" si="91"/>
        <v>ajournee</v>
      </c>
      <c r="Q408" s="146" t="str">
        <f t="shared" si="92"/>
        <v>juin</v>
      </c>
      <c r="R408" s="146">
        <f t="shared" si="93"/>
        <v>1</v>
      </c>
      <c r="S408" s="146">
        <f t="shared" si="94"/>
        <v>1</v>
      </c>
      <c r="T408" s="146">
        <f t="shared" si="95"/>
        <v>1</v>
      </c>
      <c r="U408" s="146">
        <f t="shared" si="96"/>
        <v>1</v>
      </c>
      <c r="V408" s="146">
        <f t="shared" si="97"/>
        <v>0</v>
      </c>
      <c r="W408" s="146">
        <f t="shared" si="98"/>
        <v>1</v>
      </c>
      <c r="X408" s="146">
        <f t="shared" si="99"/>
        <v>0</v>
      </c>
      <c r="Y408" s="146">
        <f t="shared" si="100"/>
        <v>1</v>
      </c>
      <c r="Z408" s="146">
        <f t="shared" si="101"/>
        <v>1</v>
      </c>
      <c r="AA408" s="17">
        <f t="shared" si="102"/>
        <v>1</v>
      </c>
      <c r="AB408" s="91" t="str">
        <f>'REPRODUCTION 3'!M408</f>
        <v>Juin</v>
      </c>
      <c r="AC408" s="91" t="str">
        <f>'RUMINANTS 3'!M408</f>
        <v>Juin</v>
      </c>
      <c r="AD408" s="91" t="str">
        <f>'TOXICOLOGIE 2'!L408</f>
        <v>Juin</v>
      </c>
      <c r="AE408" s="91" t="str">
        <f>'INFECTIEUX 3'!M408</f>
        <v>Juin</v>
      </c>
      <c r="AF408" s="91" t="str">
        <f>'AVIARE 3'!M408</f>
        <v>Juin</v>
      </c>
      <c r="AG408" s="91" t="str">
        <f>'EQUINE 3'!M408</f>
        <v>Juin</v>
      </c>
      <c r="AH408" s="91" t="str">
        <f>'CHIRURGIE 3'!M408</f>
        <v>Juin</v>
      </c>
      <c r="AI408" s="91" t="str">
        <f>'LEGISLATION 2'!L408</f>
        <v>Juin</v>
      </c>
      <c r="AJ408" s="91" t="str">
        <f>'HIDAOA 3'!M408</f>
        <v>Juin</v>
      </c>
      <c r="AK408" s="91" t="str">
        <f>'CLINIQUE 3'!T408</f>
        <v>Juin</v>
      </c>
    </row>
    <row r="409" spans="1:37">
      <c r="A409" s="146">
        <v>402</v>
      </c>
      <c r="B409" s="113" t="s">
        <v>334</v>
      </c>
      <c r="C409" s="113" t="s">
        <v>330</v>
      </c>
      <c r="D409" s="163">
        <f>'REPRODUCTION 3'!G409</f>
        <v>3.75</v>
      </c>
      <c r="E409" s="163">
        <f>'RUMINANTS 3'!G409</f>
        <v>0</v>
      </c>
      <c r="F409" s="163">
        <f>'TOXICOLOGIE 2'!F409</f>
        <v>0</v>
      </c>
      <c r="G409" s="163">
        <f>'INFECTIEUX 3'!G409</f>
        <v>0.75</v>
      </c>
      <c r="H409" s="163">
        <f>'AVIARE 3'!G409</f>
        <v>30</v>
      </c>
      <c r="I409" s="163">
        <f>'EQUINE 3'!G409</f>
        <v>3</v>
      </c>
      <c r="J409" s="163">
        <f>'CHIRURGIE 3'!G409</f>
        <v>0</v>
      </c>
      <c r="K409" s="163">
        <f>'LEGISLATION 2'!F409</f>
        <v>0</v>
      </c>
      <c r="L409" s="163">
        <f>'HIDAOA 3'!G409</f>
        <v>4.125</v>
      </c>
      <c r="M409" s="163">
        <f>'CLINIQUE 3'!N409</f>
        <v>40</v>
      </c>
      <c r="N409" s="148">
        <f t="shared" si="89"/>
        <v>81.625</v>
      </c>
      <c r="O409" s="148">
        <f t="shared" si="90"/>
        <v>2.9151785714285716</v>
      </c>
      <c r="P409" s="146" t="str">
        <f t="shared" si="91"/>
        <v>ajournee</v>
      </c>
      <c r="Q409" s="146" t="str">
        <f t="shared" si="92"/>
        <v>juin</v>
      </c>
      <c r="R409" s="146">
        <f t="shared" si="93"/>
        <v>1</v>
      </c>
      <c r="S409" s="146">
        <f t="shared" si="94"/>
        <v>1</v>
      </c>
      <c r="T409" s="146">
        <f t="shared" si="95"/>
        <v>1</v>
      </c>
      <c r="U409" s="146">
        <f t="shared" si="96"/>
        <v>1</v>
      </c>
      <c r="V409" s="146">
        <f t="shared" si="97"/>
        <v>0</v>
      </c>
      <c r="W409" s="146">
        <f t="shared" si="98"/>
        <v>1</v>
      </c>
      <c r="X409" s="146">
        <f t="shared" si="99"/>
        <v>1</v>
      </c>
      <c r="Y409" s="146">
        <f t="shared" si="100"/>
        <v>1</v>
      </c>
      <c r="Z409" s="146">
        <f t="shared" si="101"/>
        <v>1</v>
      </c>
      <c r="AA409" s="17">
        <f t="shared" si="102"/>
        <v>0</v>
      </c>
      <c r="AB409" s="91" t="str">
        <f>'REPRODUCTION 3'!M409</f>
        <v>Juin</v>
      </c>
      <c r="AC409" s="91" t="str">
        <f>'RUMINANTS 3'!M409</f>
        <v>Juin</v>
      </c>
      <c r="AD409" s="91" t="str">
        <f>'TOXICOLOGIE 2'!L409</f>
        <v>Juin</v>
      </c>
      <c r="AE409" s="91" t="str">
        <f>'INFECTIEUX 3'!M409</f>
        <v>Juin</v>
      </c>
      <c r="AF409" s="91" t="str">
        <f>'AVIARE 3'!M409</f>
        <v>Juin</v>
      </c>
      <c r="AG409" s="91" t="str">
        <f>'EQUINE 3'!M409</f>
        <v>Juin</v>
      </c>
      <c r="AH409" s="91" t="str">
        <f>'CHIRURGIE 3'!M409</f>
        <v>Juin</v>
      </c>
      <c r="AI409" s="91" t="str">
        <f>'LEGISLATION 2'!L409</f>
        <v>Juin</v>
      </c>
      <c r="AJ409" s="91" t="str">
        <f>'HIDAOA 3'!M409</f>
        <v>Juin</v>
      </c>
      <c r="AK409" s="91" t="str">
        <f>'CLINIQUE 3'!T409</f>
        <v>Juin</v>
      </c>
    </row>
    <row r="410" spans="1:37">
      <c r="A410" s="146">
        <v>403</v>
      </c>
      <c r="B410" s="113" t="s">
        <v>2859</v>
      </c>
      <c r="C410" s="113" t="s">
        <v>2535</v>
      </c>
      <c r="D410" s="163">
        <f>'REPRODUCTION 3'!G410</f>
        <v>21.75</v>
      </c>
      <c r="E410" s="163">
        <f>'RUMINANTS 3'!G410</f>
        <v>6.75</v>
      </c>
      <c r="F410" s="163">
        <f>'TOXICOLOGIE 2'!F410</f>
        <v>0</v>
      </c>
      <c r="G410" s="163">
        <f>'INFECTIEUX 3'!G410</f>
        <v>0</v>
      </c>
      <c r="H410" s="163">
        <f>'AVIARE 3'!G410</f>
        <v>15</v>
      </c>
      <c r="I410" s="163">
        <f>'EQUINE 3'!G410</f>
        <v>15.75</v>
      </c>
      <c r="J410" s="163">
        <f>'CHIRURGIE 3'!G410</f>
        <v>19.5</v>
      </c>
      <c r="K410" s="163">
        <f>'LEGISLATION 2'!F410</f>
        <v>34</v>
      </c>
      <c r="L410" s="163">
        <f>'HIDAOA 3'!G410</f>
        <v>9</v>
      </c>
      <c r="M410" s="163">
        <f>'CLINIQUE 3'!N410</f>
        <v>0</v>
      </c>
      <c r="N410" s="148">
        <f t="shared" si="89"/>
        <v>121.75</v>
      </c>
      <c r="O410" s="148">
        <f t="shared" si="90"/>
        <v>4.3482142857142856</v>
      </c>
      <c r="P410" s="146" t="str">
        <f t="shared" si="91"/>
        <v>ajournee</v>
      </c>
      <c r="Q410" s="146" t="str">
        <f t="shared" si="92"/>
        <v>juin</v>
      </c>
      <c r="R410" s="146">
        <f t="shared" si="93"/>
        <v>0</v>
      </c>
      <c r="S410" s="146">
        <f t="shared" si="94"/>
        <v>1</v>
      </c>
      <c r="T410" s="146">
        <f t="shared" si="95"/>
        <v>1</v>
      </c>
      <c r="U410" s="146">
        <f t="shared" si="96"/>
        <v>1</v>
      </c>
      <c r="V410" s="146">
        <f t="shared" si="97"/>
        <v>0</v>
      </c>
      <c r="W410" s="146">
        <f t="shared" si="98"/>
        <v>0</v>
      </c>
      <c r="X410" s="146">
        <f t="shared" si="99"/>
        <v>0</v>
      </c>
      <c r="Y410" s="146">
        <f t="shared" si="100"/>
        <v>0</v>
      </c>
      <c r="Z410" s="146">
        <f t="shared" si="101"/>
        <v>1</v>
      </c>
      <c r="AA410" s="17">
        <f t="shared" si="102"/>
        <v>1</v>
      </c>
      <c r="AB410" s="91" t="str">
        <f>'REPRODUCTION 3'!M410</f>
        <v>Juin</v>
      </c>
      <c r="AC410" s="91" t="str">
        <f>'RUMINANTS 3'!M410</f>
        <v>Juin</v>
      </c>
      <c r="AD410" s="91" t="str">
        <f>'TOXICOLOGIE 2'!L410</f>
        <v>Juin</v>
      </c>
      <c r="AE410" s="91" t="str">
        <f>'INFECTIEUX 3'!M410</f>
        <v>Juin</v>
      </c>
      <c r="AF410" s="91" t="str">
        <f>'AVIARE 3'!M410</f>
        <v>Juin</v>
      </c>
      <c r="AG410" s="91" t="str">
        <f>'EQUINE 3'!M410</f>
        <v>Juin</v>
      </c>
      <c r="AH410" s="91" t="str">
        <f>'CHIRURGIE 3'!M410</f>
        <v>Juin</v>
      </c>
      <c r="AI410" s="91" t="str">
        <f>'LEGISLATION 2'!L410</f>
        <v>Juin</v>
      </c>
      <c r="AJ410" s="91" t="str">
        <f>'HIDAOA 3'!M410</f>
        <v>Juin</v>
      </c>
      <c r="AK410" s="91" t="str">
        <f>'CLINIQUE 3'!T410</f>
        <v>Juin</v>
      </c>
    </row>
    <row r="411" spans="1:37">
      <c r="A411" s="146">
        <v>404</v>
      </c>
      <c r="B411" s="113" t="s">
        <v>337</v>
      </c>
      <c r="C411" s="113" t="s">
        <v>2753</v>
      </c>
      <c r="D411" s="163">
        <f>'REPRODUCTION 3'!G411</f>
        <v>22.5</v>
      </c>
      <c r="E411" s="163">
        <f>'RUMINANTS 3'!G411</f>
        <v>8.25</v>
      </c>
      <c r="F411" s="163">
        <f>'TOXICOLOGIE 2'!F411</f>
        <v>0</v>
      </c>
      <c r="G411" s="163">
        <f>'INFECTIEUX 3'!G411</f>
        <v>5.25</v>
      </c>
      <c r="H411" s="163">
        <f>'AVIARE 3'!G411</f>
        <v>18</v>
      </c>
      <c r="I411" s="163">
        <f>'EQUINE 3'!G411</f>
        <v>13.5</v>
      </c>
      <c r="J411" s="163">
        <f>'CHIRURGIE 3'!G411</f>
        <v>19.5</v>
      </c>
      <c r="K411" s="163">
        <f>'LEGISLATION 2'!F411</f>
        <v>34</v>
      </c>
      <c r="L411" s="163">
        <f>'HIDAOA 3'!G411</f>
        <v>15</v>
      </c>
      <c r="M411" s="163">
        <f>'CLINIQUE 3'!N411</f>
        <v>0</v>
      </c>
      <c r="N411" s="148">
        <f t="shared" si="89"/>
        <v>136</v>
      </c>
      <c r="O411" s="148">
        <f t="shared" si="90"/>
        <v>4.8571428571428568</v>
      </c>
      <c r="P411" s="146" t="str">
        <f t="shared" si="91"/>
        <v>ajournee</v>
      </c>
      <c r="Q411" s="146" t="str">
        <f t="shared" si="92"/>
        <v>juin</v>
      </c>
      <c r="R411" s="146">
        <f t="shared" si="93"/>
        <v>0</v>
      </c>
      <c r="S411" s="146">
        <f t="shared" si="94"/>
        <v>1</v>
      </c>
      <c r="T411" s="146">
        <f t="shared" si="95"/>
        <v>1</v>
      </c>
      <c r="U411" s="146">
        <f t="shared" si="96"/>
        <v>1</v>
      </c>
      <c r="V411" s="146">
        <f t="shared" si="97"/>
        <v>0</v>
      </c>
      <c r="W411" s="146">
        <f t="shared" si="98"/>
        <v>1</v>
      </c>
      <c r="X411" s="146">
        <f t="shared" si="99"/>
        <v>0</v>
      </c>
      <c r="Y411" s="146">
        <f t="shared" si="100"/>
        <v>0</v>
      </c>
      <c r="Z411" s="146">
        <f t="shared" si="101"/>
        <v>0</v>
      </c>
      <c r="AA411" s="17">
        <f t="shared" si="102"/>
        <v>1</v>
      </c>
      <c r="AB411" s="91" t="str">
        <f>'REPRODUCTION 3'!M411</f>
        <v>Juin</v>
      </c>
      <c r="AC411" s="91" t="str">
        <f>'RUMINANTS 3'!M411</f>
        <v>Juin</v>
      </c>
      <c r="AD411" s="91" t="str">
        <f>'TOXICOLOGIE 2'!L411</f>
        <v>Juin</v>
      </c>
      <c r="AE411" s="91" t="str">
        <f>'INFECTIEUX 3'!M411</f>
        <v>Juin</v>
      </c>
      <c r="AF411" s="91" t="str">
        <f>'AVIARE 3'!M411</f>
        <v>Juin</v>
      </c>
      <c r="AG411" s="91" t="str">
        <f>'EQUINE 3'!M411</f>
        <v>Juin</v>
      </c>
      <c r="AH411" s="91" t="str">
        <f>'CHIRURGIE 3'!M411</f>
        <v>Juin</v>
      </c>
      <c r="AI411" s="91" t="str">
        <f>'LEGISLATION 2'!L411</f>
        <v>Juin</v>
      </c>
      <c r="AJ411" s="91" t="str">
        <f>'HIDAOA 3'!M411</f>
        <v>Juin</v>
      </c>
      <c r="AK411" s="91" t="str">
        <f>'CLINIQUE 3'!T411</f>
        <v>Juin</v>
      </c>
    </row>
    <row r="412" spans="1:37">
      <c r="A412" s="146">
        <v>405</v>
      </c>
      <c r="B412" s="113" t="s">
        <v>2860</v>
      </c>
      <c r="C412" s="113" t="s">
        <v>2861</v>
      </c>
      <c r="D412" s="163">
        <f>'REPRODUCTION 3'!G412</f>
        <v>2.25</v>
      </c>
      <c r="E412" s="163">
        <f>'RUMINANTS 3'!G412</f>
        <v>5.25</v>
      </c>
      <c r="F412" s="163">
        <f>'TOXICOLOGIE 2'!F412</f>
        <v>0</v>
      </c>
      <c r="G412" s="163">
        <f>'INFECTIEUX 3'!G412</f>
        <v>0.75</v>
      </c>
      <c r="H412" s="163">
        <f>'AVIARE 3'!G412</f>
        <v>15.75</v>
      </c>
      <c r="I412" s="163">
        <f>'EQUINE 3'!G412</f>
        <v>10.5</v>
      </c>
      <c r="J412" s="163">
        <f>'CHIRURGIE 3'!G412</f>
        <v>16.5</v>
      </c>
      <c r="K412" s="163">
        <f>'LEGISLATION 2'!F412</f>
        <v>16</v>
      </c>
      <c r="L412" s="163">
        <f>'HIDAOA 3'!G412</f>
        <v>10.5</v>
      </c>
      <c r="M412" s="163">
        <f>'CLINIQUE 3'!N412</f>
        <v>0</v>
      </c>
      <c r="N412" s="148">
        <f t="shared" si="89"/>
        <v>77.5</v>
      </c>
      <c r="O412" s="148">
        <f t="shared" si="90"/>
        <v>2.7678571428571428</v>
      </c>
      <c r="P412" s="146" t="str">
        <f t="shared" si="91"/>
        <v>ajournee</v>
      </c>
      <c r="Q412" s="146" t="str">
        <f t="shared" si="92"/>
        <v>juin</v>
      </c>
      <c r="R412" s="146">
        <f t="shared" si="93"/>
        <v>1</v>
      </c>
      <c r="S412" s="146">
        <f t="shared" si="94"/>
        <v>1</v>
      </c>
      <c r="T412" s="146">
        <f t="shared" si="95"/>
        <v>1</v>
      </c>
      <c r="U412" s="146">
        <f t="shared" si="96"/>
        <v>1</v>
      </c>
      <c r="V412" s="146">
        <f t="shared" si="97"/>
        <v>0</v>
      </c>
      <c r="W412" s="146">
        <f t="shared" si="98"/>
        <v>1</v>
      </c>
      <c r="X412" s="146">
        <f t="shared" si="99"/>
        <v>0</v>
      </c>
      <c r="Y412" s="146">
        <f t="shared" si="100"/>
        <v>0</v>
      </c>
      <c r="Z412" s="146">
        <f t="shared" si="101"/>
        <v>1</v>
      </c>
      <c r="AA412" s="17">
        <f t="shared" si="102"/>
        <v>1</v>
      </c>
      <c r="AB412" s="91" t="str">
        <f>'REPRODUCTION 3'!M412</f>
        <v>Juin</v>
      </c>
      <c r="AC412" s="91" t="str">
        <f>'RUMINANTS 3'!M412</f>
        <v>Juin</v>
      </c>
      <c r="AD412" s="91" t="str">
        <f>'TOXICOLOGIE 2'!L412</f>
        <v>Juin</v>
      </c>
      <c r="AE412" s="91" t="str">
        <f>'INFECTIEUX 3'!M412</f>
        <v>Juin</v>
      </c>
      <c r="AF412" s="91" t="str">
        <f>'AVIARE 3'!M412</f>
        <v>Juin</v>
      </c>
      <c r="AG412" s="91" t="str">
        <f>'EQUINE 3'!M412</f>
        <v>Juin</v>
      </c>
      <c r="AH412" s="91" t="str">
        <f>'CHIRURGIE 3'!M412</f>
        <v>Juin</v>
      </c>
      <c r="AI412" s="91" t="str">
        <f>'LEGISLATION 2'!L412</f>
        <v>Juin</v>
      </c>
      <c r="AJ412" s="91" t="str">
        <f>'HIDAOA 3'!M412</f>
        <v>Juin</v>
      </c>
      <c r="AK412" s="91" t="str">
        <f>'CLINIQUE 3'!T412</f>
        <v>Juin</v>
      </c>
    </row>
    <row r="413" spans="1:37">
      <c r="A413" s="146">
        <v>406</v>
      </c>
      <c r="B413" s="113" t="s">
        <v>2862</v>
      </c>
      <c r="C413" s="113" t="s">
        <v>2863</v>
      </c>
      <c r="D413" s="163">
        <f>'REPRODUCTION 3'!G413</f>
        <v>8.25</v>
      </c>
      <c r="E413" s="163">
        <f>'RUMINANTS 3'!G413</f>
        <v>6</v>
      </c>
      <c r="F413" s="163">
        <f>'TOXICOLOGIE 2'!F413</f>
        <v>0</v>
      </c>
      <c r="G413" s="163">
        <f>'INFECTIEUX 3'!G413</f>
        <v>0.375</v>
      </c>
      <c r="H413" s="163">
        <f>'AVIARE 3'!G413</f>
        <v>20.25</v>
      </c>
      <c r="I413" s="163">
        <f>'EQUINE 3'!G413</f>
        <v>12</v>
      </c>
      <c r="J413" s="163">
        <f>'CHIRURGIE 3'!G413</f>
        <v>7.5</v>
      </c>
      <c r="K413" s="163">
        <f>'LEGISLATION 2'!F413</f>
        <v>2</v>
      </c>
      <c r="L413" s="163">
        <f>'HIDAOA 3'!G413</f>
        <v>5.25</v>
      </c>
      <c r="M413" s="163">
        <f>'CLINIQUE 3'!N413</f>
        <v>0</v>
      </c>
      <c r="N413" s="148">
        <f t="shared" si="89"/>
        <v>61.625</v>
      </c>
      <c r="O413" s="148">
        <f t="shared" si="90"/>
        <v>2.2008928571428572</v>
      </c>
      <c r="P413" s="146" t="str">
        <f t="shared" si="91"/>
        <v>ajournee</v>
      </c>
      <c r="Q413" s="146" t="str">
        <f t="shared" si="92"/>
        <v>juin</v>
      </c>
      <c r="R413" s="146">
        <f t="shared" si="93"/>
        <v>1</v>
      </c>
      <c r="S413" s="146">
        <f t="shared" si="94"/>
        <v>1</v>
      </c>
      <c r="T413" s="146">
        <f t="shared" si="95"/>
        <v>1</v>
      </c>
      <c r="U413" s="146">
        <f t="shared" si="96"/>
        <v>1</v>
      </c>
      <c r="V413" s="146">
        <f t="shared" si="97"/>
        <v>0</v>
      </c>
      <c r="W413" s="146">
        <f t="shared" si="98"/>
        <v>1</v>
      </c>
      <c r="X413" s="146">
        <f t="shared" si="99"/>
        <v>1</v>
      </c>
      <c r="Y413" s="146">
        <f t="shared" si="100"/>
        <v>1</v>
      </c>
      <c r="Z413" s="146">
        <f t="shared" si="101"/>
        <v>1</v>
      </c>
      <c r="AA413" s="17">
        <f t="shared" si="102"/>
        <v>1</v>
      </c>
      <c r="AB413" s="91" t="str">
        <f>'REPRODUCTION 3'!M413</f>
        <v>Juin</v>
      </c>
      <c r="AC413" s="91" t="str">
        <f>'RUMINANTS 3'!M413</f>
        <v>Juin</v>
      </c>
      <c r="AD413" s="91" t="str">
        <f>'TOXICOLOGIE 2'!L413</f>
        <v>Juin</v>
      </c>
      <c r="AE413" s="91" t="str">
        <f>'INFECTIEUX 3'!M413</f>
        <v>Juin</v>
      </c>
      <c r="AF413" s="91" t="str">
        <f>'AVIARE 3'!M413</f>
        <v>Juin</v>
      </c>
      <c r="AG413" s="91" t="str">
        <f>'EQUINE 3'!M413</f>
        <v>Juin</v>
      </c>
      <c r="AH413" s="91" t="str">
        <f>'CHIRURGIE 3'!M413</f>
        <v>Juin</v>
      </c>
      <c r="AI413" s="91" t="str">
        <f>'LEGISLATION 2'!L413</f>
        <v>Juin</v>
      </c>
      <c r="AJ413" s="91" t="str">
        <f>'HIDAOA 3'!M413</f>
        <v>Juin</v>
      </c>
      <c r="AK413" s="91" t="str">
        <f>'CLINIQUE 3'!T413</f>
        <v>Juin</v>
      </c>
    </row>
    <row r="414" spans="1:37">
      <c r="A414" s="146">
        <v>407</v>
      </c>
      <c r="B414" s="113" t="s">
        <v>2864</v>
      </c>
      <c r="C414" s="113" t="s">
        <v>2682</v>
      </c>
      <c r="D414" s="163">
        <f>'REPRODUCTION 3'!G414</f>
        <v>13.5</v>
      </c>
      <c r="E414" s="163">
        <f>'RUMINANTS 3'!G414</f>
        <v>6</v>
      </c>
      <c r="F414" s="163">
        <f>'TOXICOLOGIE 2'!F414</f>
        <v>0</v>
      </c>
      <c r="G414" s="163">
        <f>'INFECTIEUX 3'!G414</f>
        <v>6</v>
      </c>
      <c r="H414" s="163">
        <f>'AVIARE 3'!G414</f>
        <v>13.5</v>
      </c>
      <c r="I414" s="163">
        <f>'EQUINE 3'!G414</f>
        <v>12.75</v>
      </c>
      <c r="J414" s="163">
        <f>'CHIRURGIE 3'!G414</f>
        <v>18</v>
      </c>
      <c r="K414" s="163">
        <f>'LEGISLATION 2'!F414</f>
        <v>16</v>
      </c>
      <c r="L414" s="163">
        <f>'HIDAOA 3'!G414</f>
        <v>19.5</v>
      </c>
      <c r="M414" s="163">
        <f>'CLINIQUE 3'!N414</f>
        <v>0</v>
      </c>
      <c r="N414" s="148">
        <f t="shared" si="89"/>
        <v>105.25</v>
      </c>
      <c r="O414" s="148">
        <f t="shared" si="90"/>
        <v>3.7589285714285716</v>
      </c>
      <c r="P414" s="146" t="str">
        <f t="shared" si="91"/>
        <v>ajournee</v>
      </c>
      <c r="Q414" s="146" t="str">
        <f t="shared" si="92"/>
        <v>juin</v>
      </c>
      <c r="R414" s="146">
        <f t="shared" si="93"/>
        <v>1</v>
      </c>
      <c r="S414" s="146">
        <f t="shared" si="94"/>
        <v>1</v>
      </c>
      <c r="T414" s="146">
        <f t="shared" si="95"/>
        <v>1</v>
      </c>
      <c r="U414" s="146">
        <f t="shared" si="96"/>
        <v>1</v>
      </c>
      <c r="V414" s="146">
        <f t="shared" si="97"/>
        <v>1</v>
      </c>
      <c r="W414" s="146">
        <f t="shared" si="98"/>
        <v>1</v>
      </c>
      <c r="X414" s="146">
        <f t="shared" si="99"/>
        <v>0</v>
      </c>
      <c r="Y414" s="146">
        <f t="shared" si="100"/>
        <v>0</v>
      </c>
      <c r="Z414" s="146">
        <f t="shared" si="101"/>
        <v>0</v>
      </c>
      <c r="AA414" s="17">
        <f t="shared" si="102"/>
        <v>1</v>
      </c>
      <c r="AB414" s="91" t="str">
        <f>'REPRODUCTION 3'!M414</f>
        <v>Juin</v>
      </c>
      <c r="AC414" s="91" t="str">
        <f>'RUMINANTS 3'!M414</f>
        <v>Juin</v>
      </c>
      <c r="AD414" s="91" t="str">
        <f>'TOXICOLOGIE 2'!L414</f>
        <v>Juin</v>
      </c>
      <c r="AE414" s="91" t="str">
        <f>'INFECTIEUX 3'!M414</f>
        <v>Juin</v>
      </c>
      <c r="AF414" s="91" t="str">
        <f>'AVIARE 3'!M414</f>
        <v>Juin</v>
      </c>
      <c r="AG414" s="91" t="str">
        <f>'EQUINE 3'!M414</f>
        <v>Juin</v>
      </c>
      <c r="AH414" s="91" t="str">
        <f>'CHIRURGIE 3'!M414</f>
        <v>Juin</v>
      </c>
      <c r="AI414" s="91" t="str">
        <f>'LEGISLATION 2'!L414</f>
        <v>Juin</v>
      </c>
      <c r="AJ414" s="91" t="str">
        <f>'HIDAOA 3'!M414</f>
        <v>Juin</v>
      </c>
      <c r="AK414" s="91" t="str">
        <f>'CLINIQUE 3'!T414</f>
        <v>Juin</v>
      </c>
    </row>
    <row r="415" spans="1:37">
      <c r="A415" s="146">
        <v>408</v>
      </c>
      <c r="B415" s="113" t="s">
        <v>2222</v>
      </c>
      <c r="C415" s="113" t="s">
        <v>2865</v>
      </c>
      <c r="D415" s="163">
        <f>'REPRODUCTION 3'!G415</f>
        <v>28.5</v>
      </c>
      <c r="E415" s="163">
        <f>'RUMINANTS 3'!G415</f>
        <v>11.25</v>
      </c>
      <c r="F415" s="163">
        <f>'TOXICOLOGIE 2'!F415</f>
        <v>0</v>
      </c>
      <c r="G415" s="163">
        <f>'INFECTIEUX 3'!G415</f>
        <v>22.5</v>
      </c>
      <c r="H415" s="163">
        <f>'AVIARE 3'!G415</f>
        <v>18</v>
      </c>
      <c r="I415" s="163">
        <f>'EQUINE 3'!G415</f>
        <v>23.625</v>
      </c>
      <c r="J415" s="163">
        <f>'CHIRURGIE 3'!G415</f>
        <v>22.5</v>
      </c>
      <c r="K415" s="163">
        <f>'LEGISLATION 2'!F415</f>
        <v>28</v>
      </c>
      <c r="L415" s="163">
        <f>'HIDAOA 3'!G415</f>
        <v>28.5</v>
      </c>
      <c r="M415" s="163">
        <f>'CLINIQUE 3'!N415</f>
        <v>0</v>
      </c>
      <c r="N415" s="148">
        <f t="shared" si="89"/>
        <v>182.875</v>
      </c>
      <c r="O415" s="148">
        <f t="shared" si="90"/>
        <v>6.53125</v>
      </c>
      <c r="P415" s="146" t="str">
        <f t="shared" si="91"/>
        <v>ajournee</v>
      </c>
      <c r="Q415" s="146" t="str">
        <f t="shared" si="92"/>
        <v>juin</v>
      </c>
      <c r="R415" s="146">
        <f t="shared" si="93"/>
        <v>0</v>
      </c>
      <c r="S415" s="146">
        <f t="shared" si="94"/>
        <v>1</v>
      </c>
      <c r="T415" s="146">
        <f t="shared" si="95"/>
        <v>1</v>
      </c>
      <c r="U415" s="146">
        <f t="shared" si="96"/>
        <v>0</v>
      </c>
      <c r="V415" s="146">
        <f t="shared" si="97"/>
        <v>0</v>
      </c>
      <c r="W415" s="146">
        <f t="shared" si="98"/>
        <v>0</v>
      </c>
      <c r="X415" s="146">
        <f t="shared" si="99"/>
        <v>0</v>
      </c>
      <c r="Y415" s="146">
        <f t="shared" si="100"/>
        <v>0</v>
      </c>
      <c r="Z415" s="146">
        <f t="shared" si="101"/>
        <v>0</v>
      </c>
      <c r="AA415" s="17">
        <f t="shared" si="102"/>
        <v>1</v>
      </c>
      <c r="AB415" s="141" t="str">
        <f>'REPRODUCTION 3'!M415</f>
        <v>Juin</v>
      </c>
      <c r="AC415" s="141" t="str">
        <f>'RUMINANTS 3'!M415</f>
        <v>Juin</v>
      </c>
      <c r="AD415" s="141" t="str">
        <f>'TOXICOLOGIE 2'!L415</f>
        <v>Juin</v>
      </c>
      <c r="AE415" s="141" t="str">
        <f>'INFECTIEUX 3'!M415</f>
        <v>Juin</v>
      </c>
      <c r="AF415" s="141" t="str">
        <f>'AVIARE 3'!M415</f>
        <v>Juin</v>
      </c>
      <c r="AG415" s="141" t="str">
        <f>'EQUINE 3'!M415</f>
        <v>Juin</v>
      </c>
      <c r="AH415" s="91" t="str">
        <f>'CHIRURGIE 3'!M415</f>
        <v>Juin</v>
      </c>
      <c r="AI415" s="141" t="str">
        <f>'LEGISLATION 2'!L415</f>
        <v>Juin</v>
      </c>
      <c r="AJ415" s="141" t="str">
        <f>'HIDAOA 3'!M415</f>
        <v>Juin</v>
      </c>
      <c r="AK415" s="141" t="str">
        <f>'CLINIQUE 3'!T415</f>
        <v>Juin</v>
      </c>
    </row>
    <row r="416" spans="1:37">
      <c r="A416" s="146">
        <v>409</v>
      </c>
      <c r="B416" s="113" t="s">
        <v>2866</v>
      </c>
      <c r="C416" s="113" t="s">
        <v>2867</v>
      </c>
      <c r="D416" s="163">
        <f>'REPRODUCTION 3'!G416</f>
        <v>17.25</v>
      </c>
      <c r="E416" s="163">
        <f>'RUMINANTS 3'!G416</f>
        <v>4.5</v>
      </c>
      <c r="F416" s="163">
        <f>'TOXICOLOGIE 2'!F416</f>
        <v>0</v>
      </c>
      <c r="G416" s="163">
        <f>'INFECTIEUX 3'!G416</f>
        <v>8.25</v>
      </c>
      <c r="H416" s="163">
        <f>'AVIARE 3'!G416</f>
        <v>18</v>
      </c>
      <c r="I416" s="163">
        <f>'EQUINE 3'!G416</f>
        <v>9</v>
      </c>
      <c r="J416" s="163">
        <f>'CHIRURGIE 3'!G416</f>
        <v>19.5</v>
      </c>
      <c r="K416" s="163">
        <f>'LEGISLATION 2'!F416</f>
        <v>21</v>
      </c>
      <c r="L416" s="163">
        <f>'HIDAOA 3'!G416</f>
        <v>20.25</v>
      </c>
      <c r="M416" s="163">
        <f>'CLINIQUE 3'!N416</f>
        <v>0</v>
      </c>
      <c r="N416" s="148">
        <f t="shared" si="89"/>
        <v>117.75</v>
      </c>
      <c r="O416" s="148">
        <f t="shared" si="90"/>
        <v>4.2053571428571432</v>
      </c>
      <c r="P416" s="146" t="str">
        <f t="shared" si="91"/>
        <v>ajournee</v>
      </c>
      <c r="Q416" s="146" t="str">
        <f t="shared" si="92"/>
        <v>juin</v>
      </c>
      <c r="R416" s="146">
        <f t="shared" si="93"/>
        <v>0</v>
      </c>
      <c r="S416" s="146">
        <f t="shared" si="94"/>
        <v>1</v>
      </c>
      <c r="T416" s="146">
        <f t="shared" si="95"/>
        <v>1</v>
      </c>
      <c r="U416" s="146">
        <f t="shared" si="96"/>
        <v>1</v>
      </c>
      <c r="V416" s="146">
        <f t="shared" si="97"/>
        <v>0</v>
      </c>
      <c r="W416" s="146">
        <f t="shared" si="98"/>
        <v>1</v>
      </c>
      <c r="X416" s="146">
        <f t="shared" si="99"/>
        <v>0</v>
      </c>
      <c r="Y416" s="146">
        <f t="shared" si="100"/>
        <v>0</v>
      </c>
      <c r="Z416" s="146">
        <f t="shared" si="101"/>
        <v>0</v>
      </c>
      <c r="AA416" s="17">
        <f t="shared" si="102"/>
        <v>1</v>
      </c>
      <c r="AB416" s="91" t="str">
        <f>'REPRODUCTION 3'!M416</f>
        <v>Juin</v>
      </c>
      <c r="AC416" s="91" t="str">
        <f>'RUMINANTS 3'!M416</f>
        <v>Juin</v>
      </c>
      <c r="AD416" s="91" t="str">
        <f>'TOXICOLOGIE 2'!L416</f>
        <v>Juin</v>
      </c>
      <c r="AE416" s="91" t="str">
        <f>'INFECTIEUX 3'!M416</f>
        <v>Juin</v>
      </c>
      <c r="AF416" s="91" t="str">
        <f>'AVIARE 3'!M416</f>
        <v>Juin</v>
      </c>
      <c r="AG416" s="91" t="str">
        <f>'EQUINE 3'!M416</f>
        <v>Juin</v>
      </c>
      <c r="AH416" s="91" t="str">
        <f>'CHIRURGIE 3'!M416</f>
        <v>Juin</v>
      </c>
      <c r="AI416" s="91" t="str">
        <f>'LEGISLATION 2'!L416</f>
        <v>Juin</v>
      </c>
      <c r="AJ416" s="91" t="str">
        <f>'HIDAOA 3'!M416</f>
        <v>Juin</v>
      </c>
      <c r="AK416" s="91" t="str">
        <f>'CLINIQUE 3'!T416</f>
        <v>Juin</v>
      </c>
    </row>
    <row r="417" spans="1:37">
      <c r="A417" s="146">
        <v>410</v>
      </c>
      <c r="B417" s="113" t="s">
        <v>338</v>
      </c>
      <c r="C417" s="113" t="s">
        <v>2745</v>
      </c>
      <c r="D417" s="163">
        <f>'REPRODUCTION 3'!G417</f>
        <v>6.75</v>
      </c>
      <c r="E417" s="163">
        <f>'RUMINANTS 3'!G417</f>
        <v>3</v>
      </c>
      <c r="F417" s="163">
        <f>'TOXICOLOGIE 2'!F417</f>
        <v>0</v>
      </c>
      <c r="G417" s="163">
        <f>'INFECTIEUX 3'!G417</f>
        <v>0.375</v>
      </c>
      <c r="H417" s="163">
        <f>'AVIARE 3'!G417</f>
        <v>15</v>
      </c>
      <c r="I417" s="163">
        <f>'EQUINE 3'!G417</f>
        <v>3</v>
      </c>
      <c r="J417" s="163">
        <f>'CHIRURGIE 3'!G417</f>
        <v>10.5</v>
      </c>
      <c r="K417" s="163">
        <f>'LEGISLATION 2'!F417</f>
        <v>2</v>
      </c>
      <c r="L417" s="163">
        <f>'HIDAOA 3'!G417</f>
        <v>9.8999999999999986</v>
      </c>
      <c r="M417" s="163">
        <f>'CLINIQUE 3'!N417</f>
        <v>0</v>
      </c>
      <c r="N417" s="148">
        <f t="shared" si="89"/>
        <v>50.524999999999999</v>
      </c>
      <c r="O417" s="148">
        <f t="shared" si="90"/>
        <v>1.8044642857142856</v>
      </c>
      <c r="P417" s="146" t="str">
        <f t="shared" si="91"/>
        <v>ajournee</v>
      </c>
      <c r="Q417" s="146" t="str">
        <f t="shared" si="92"/>
        <v>juin</v>
      </c>
      <c r="R417" s="146">
        <f t="shared" si="93"/>
        <v>1</v>
      </c>
      <c r="S417" s="146">
        <f t="shared" si="94"/>
        <v>1</v>
      </c>
      <c r="T417" s="146">
        <f t="shared" si="95"/>
        <v>1</v>
      </c>
      <c r="U417" s="146">
        <f t="shared" si="96"/>
        <v>1</v>
      </c>
      <c r="V417" s="146">
        <f t="shared" si="97"/>
        <v>0</v>
      </c>
      <c r="W417" s="146">
        <f t="shared" si="98"/>
        <v>1</v>
      </c>
      <c r="X417" s="146">
        <f t="shared" si="99"/>
        <v>1</v>
      </c>
      <c r="Y417" s="146">
        <f t="shared" si="100"/>
        <v>1</v>
      </c>
      <c r="Z417" s="146">
        <f t="shared" si="101"/>
        <v>1</v>
      </c>
      <c r="AA417" s="17">
        <f t="shared" si="102"/>
        <v>1</v>
      </c>
      <c r="AB417" s="91" t="str">
        <f>'REPRODUCTION 3'!M417</f>
        <v>Juin</v>
      </c>
      <c r="AC417" s="91" t="str">
        <f>'RUMINANTS 3'!M417</f>
        <v>Juin</v>
      </c>
      <c r="AD417" s="91" t="str">
        <f>'TOXICOLOGIE 2'!L417</f>
        <v>Juin</v>
      </c>
      <c r="AE417" s="91" t="str">
        <f>'INFECTIEUX 3'!M417</f>
        <v>Juin</v>
      </c>
      <c r="AF417" s="91" t="str">
        <f>'AVIARE 3'!M417</f>
        <v>Juin</v>
      </c>
      <c r="AG417" s="91" t="str">
        <f>'EQUINE 3'!M417</f>
        <v>Juin</v>
      </c>
      <c r="AH417" s="91" t="str">
        <f>'CHIRURGIE 3'!M417</f>
        <v>Juin</v>
      </c>
      <c r="AI417" s="91" t="str">
        <f>'LEGISLATION 2'!L417</f>
        <v>Juin</v>
      </c>
      <c r="AJ417" s="91" t="str">
        <f>'HIDAOA 3'!M417</f>
        <v>Juin</v>
      </c>
      <c r="AK417" s="91" t="str">
        <f>'CLINIQUE 3'!T417</f>
        <v>Juin</v>
      </c>
    </row>
    <row r="418" spans="1:37">
      <c r="A418" s="146">
        <v>411</v>
      </c>
      <c r="B418" s="113" t="s">
        <v>2868</v>
      </c>
      <c r="C418" s="113" t="s">
        <v>2869</v>
      </c>
      <c r="D418" s="163">
        <f>'REPRODUCTION 3'!G418</f>
        <v>18</v>
      </c>
      <c r="E418" s="163">
        <f>'RUMINANTS 3'!G418</f>
        <v>11.25</v>
      </c>
      <c r="F418" s="163">
        <f>'TOXICOLOGIE 2'!F418</f>
        <v>0</v>
      </c>
      <c r="G418" s="163">
        <f>'INFECTIEUX 3'!G418</f>
        <v>6.75</v>
      </c>
      <c r="H418" s="163">
        <f>'AVIARE 3'!G418</f>
        <v>15</v>
      </c>
      <c r="I418" s="163">
        <f>'EQUINE 3'!G418</f>
        <v>15</v>
      </c>
      <c r="J418" s="163">
        <f>'CHIRURGIE 3'!G418</f>
        <v>22.5</v>
      </c>
      <c r="K418" s="163">
        <f>'LEGISLATION 2'!F418</f>
        <v>32</v>
      </c>
      <c r="L418" s="163">
        <f>'HIDAOA 3'!G418</f>
        <v>19.5</v>
      </c>
      <c r="M418" s="163">
        <f>'CLINIQUE 3'!N418</f>
        <v>0</v>
      </c>
      <c r="N418" s="148">
        <f t="shared" si="89"/>
        <v>140</v>
      </c>
      <c r="O418" s="148">
        <f t="shared" si="90"/>
        <v>5</v>
      </c>
      <c r="P418" s="146" t="str">
        <f t="shared" si="91"/>
        <v>ajournee</v>
      </c>
      <c r="Q418" s="146" t="str">
        <f t="shared" si="92"/>
        <v>juin</v>
      </c>
      <c r="R418" s="146">
        <f t="shared" si="93"/>
        <v>0</v>
      </c>
      <c r="S418" s="146">
        <f t="shared" si="94"/>
        <v>1</v>
      </c>
      <c r="T418" s="146">
        <f t="shared" si="95"/>
        <v>1</v>
      </c>
      <c r="U418" s="146">
        <f t="shared" si="96"/>
        <v>1</v>
      </c>
      <c r="V418" s="146">
        <f t="shared" si="97"/>
        <v>0</v>
      </c>
      <c r="W418" s="146">
        <f t="shared" si="98"/>
        <v>0</v>
      </c>
      <c r="X418" s="146">
        <f t="shared" si="99"/>
        <v>0</v>
      </c>
      <c r="Y418" s="146">
        <f t="shared" si="100"/>
        <v>0</v>
      </c>
      <c r="Z418" s="146">
        <f t="shared" si="101"/>
        <v>0</v>
      </c>
      <c r="AA418" s="17">
        <f t="shared" si="102"/>
        <v>1</v>
      </c>
      <c r="AB418" s="91" t="str">
        <f>'REPRODUCTION 3'!M418</f>
        <v>Juin</v>
      </c>
      <c r="AC418" s="91" t="str">
        <f>'RUMINANTS 3'!M418</f>
        <v>Juin</v>
      </c>
      <c r="AD418" s="91" t="str">
        <f>'TOXICOLOGIE 2'!L418</f>
        <v>Juin</v>
      </c>
      <c r="AE418" s="91" t="str">
        <f>'INFECTIEUX 3'!M418</f>
        <v>Juin</v>
      </c>
      <c r="AF418" s="91" t="str">
        <f>'AVIARE 3'!M418</f>
        <v>Juin</v>
      </c>
      <c r="AG418" s="91" t="str">
        <f>'EQUINE 3'!M418</f>
        <v>Juin</v>
      </c>
      <c r="AH418" s="91" t="str">
        <f>'CHIRURGIE 3'!M418</f>
        <v>Juin</v>
      </c>
      <c r="AI418" s="91" t="str">
        <f>'LEGISLATION 2'!L418</f>
        <v>Juin</v>
      </c>
      <c r="AJ418" s="91" t="str">
        <f>'HIDAOA 3'!M418</f>
        <v>Juin</v>
      </c>
      <c r="AK418" s="91" t="str">
        <f>'CLINIQUE 3'!T418</f>
        <v>Juin</v>
      </c>
    </row>
    <row r="419" spans="1:37">
      <c r="A419" s="146">
        <v>412</v>
      </c>
      <c r="B419" s="113" t="s">
        <v>2241</v>
      </c>
      <c r="C419" s="113" t="s">
        <v>2509</v>
      </c>
      <c r="D419" s="163">
        <f>'REPRODUCTION 3'!G419</f>
        <v>21</v>
      </c>
      <c r="E419" s="163">
        <f>'RUMINANTS 3'!G419</f>
        <v>16.5</v>
      </c>
      <c r="F419" s="163">
        <f>'TOXICOLOGIE 2'!F419</f>
        <v>0</v>
      </c>
      <c r="G419" s="163">
        <f>'INFECTIEUX 3'!G419</f>
        <v>12.75</v>
      </c>
      <c r="H419" s="163">
        <f>'AVIARE 3'!G419</f>
        <v>20.25</v>
      </c>
      <c r="I419" s="163">
        <f>'EQUINE 3'!G419</f>
        <v>21</v>
      </c>
      <c r="J419" s="163">
        <f>'CHIRURGIE 3'!G419</f>
        <v>22.5</v>
      </c>
      <c r="K419" s="163">
        <f>'LEGISLATION 2'!F419</f>
        <v>10</v>
      </c>
      <c r="L419" s="163">
        <f>'HIDAOA 3'!G419</f>
        <v>21.75</v>
      </c>
      <c r="M419" s="163">
        <f>'CLINIQUE 3'!N419</f>
        <v>0</v>
      </c>
      <c r="N419" s="148">
        <f t="shared" si="89"/>
        <v>145.75</v>
      </c>
      <c r="O419" s="148">
        <f t="shared" si="90"/>
        <v>5.2053571428571432</v>
      </c>
      <c r="P419" s="146" t="str">
        <f t="shared" si="91"/>
        <v>ajournee</v>
      </c>
      <c r="Q419" s="146" t="str">
        <f t="shared" si="92"/>
        <v>juin</v>
      </c>
      <c r="R419" s="146">
        <f t="shared" si="93"/>
        <v>0</v>
      </c>
      <c r="S419" s="146">
        <f t="shared" si="94"/>
        <v>0</v>
      </c>
      <c r="T419" s="146">
        <f t="shared" si="95"/>
        <v>1</v>
      </c>
      <c r="U419" s="146">
        <f t="shared" si="96"/>
        <v>1</v>
      </c>
      <c r="V419" s="146">
        <f t="shared" si="97"/>
        <v>0</v>
      </c>
      <c r="W419" s="146">
        <f t="shared" si="98"/>
        <v>0</v>
      </c>
      <c r="X419" s="146">
        <f t="shared" si="99"/>
        <v>0</v>
      </c>
      <c r="Y419" s="146">
        <f t="shared" si="100"/>
        <v>0</v>
      </c>
      <c r="Z419" s="146">
        <f t="shared" si="101"/>
        <v>0</v>
      </c>
      <c r="AA419" s="17">
        <f t="shared" si="102"/>
        <v>1</v>
      </c>
      <c r="AB419" s="91" t="str">
        <f>'REPRODUCTION 3'!M419</f>
        <v>Juin</v>
      </c>
      <c r="AC419" s="91" t="str">
        <f>'RUMINANTS 3'!M419</f>
        <v>Juin</v>
      </c>
      <c r="AD419" s="91" t="str">
        <f>'TOXICOLOGIE 2'!L419</f>
        <v>Juin</v>
      </c>
      <c r="AE419" s="91" t="str">
        <f>'INFECTIEUX 3'!M419</f>
        <v>Juin</v>
      </c>
      <c r="AF419" s="91" t="str">
        <f>'AVIARE 3'!M419</f>
        <v>Juin</v>
      </c>
      <c r="AG419" s="91" t="str">
        <f>'EQUINE 3'!M419</f>
        <v>Juin</v>
      </c>
      <c r="AH419" s="91" t="str">
        <f>'CHIRURGIE 3'!M419</f>
        <v>Juin</v>
      </c>
      <c r="AI419" s="91" t="str">
        <f>'LEGISLATION 2'!L419</f>
        <v>Juin</v>
      </c>
      <c r="AJ419" s="91" t="str">
        <f>'HIDAOA 3'!M419</f>
        <v>Juin</v>
      </c>
      <c r="AK419" s="91" t="str">
        <f>'CLINIQUE 3'!T419</f>
        <v>Juin</v>
      </c>
    </row>
    <row r="420" spans="1:37">
      <c r="A420" s="146">
        <v>413</v>
      </c>
      <c r="B420" s="113" t="s">
        <v>2245</v>
      </c>
      <c r="C420" s="113" t="s">
        <v>2870</v>
      </c>
      <c r="D420" s="163">
        <f>'REPRODUCTION 3'!G420</f>
        <v>12</v>
      </c>
      <c r="E420" s="163">
        <f>'RUMINANTS 3'!G420</f>
        <v>5.25</v>
      </c>
      <c r="F420" s="163">
        <f>'TOXICOLOGIE 2'!F420</f>
        <v>0</v>
      </c>
      <c r="G420" s="163">
        <f>'INFECTIEUX 3'!G420</f>
        <v>1.875</v>
      </c>
      <c r="H420" s="163">
        <f>'AVIARE 3'!G420</f>
        <v>14.25</v>
      </c>
      <c r="I420" s="163">
        <f>'EQUINE 3'!G420</f>
        <v>6.75</v>
      </c>
      <c r="J420" s="163">
        <f>'CHIRURGIE 3'!G420</f>
        <v>10.5</v>
      </c>
      <c r="K420" s="163">
        <f>'LEGISLATION 2'!F420</f>
        <v>18</v>
      </c>
      <c r="L420" s="163">
        <f>'HIDAOA 3'!G420</f>
        <v>13.5</v>
      </c>
      <c r="M420" s="163">
        <f>'CLINIQUE 3'!N420</f>
        <v>0</v>
      </c>
      <c r="N420" s="148">
        <f t="shared" si="89"/>
        <v>82.125</v>
      </c>
      <c r="O420" s="148">
        <f t="shared" si="90"/>
        <v>2.9330357142857144</v>
      </c>
      <c r="P420" s="146" t="str">
        <f t="shared" si="91"/>
        <v>ajournee</v>
      </c>
      <c r="Q420" s="146" t="str">
        <f t="shared" si="92"/>
        <v>juin</v>
      </c>
      <c r="R420" s="146">
        <f t="shared" si="93"/>
        <v>1</v>
      </c>
      <c r="S420" s="146">
        <f t="shared" si="94"/>
        <v>1</v>
      </c>
      <c r="T420" s="146">
        <f t="shared" si="95"/>
        <v>1</v>
      </c>
      <c r="U420" s="146">
        <f t="shared" si="96"/>
        <v>1</v>
      </c>
      <c r="V420" s="146">
        <f t="shared" si="97"/>
        <v>1</v>
      </c>
      <c r="W420" s="146">
        <f t="shared" si="98"/>
        <v>1</v>
      </c>
      <c r="X420" s="146">
        <f t="shared" si="99"/>
        <v>1</v>
      </c>
      <c r="Y420" s="146">
        <f t="shared" si="100"/>
        <v>0</v>
      </c>
      <c r="Z420" s="146">
        <f t="shared" si="101"/>
        <v>1</v>
      </c>
      <c r="AA420" s="17">
        <f t="shared" si="102"/>
        <v>1</v>
      </c>
      <c r="AB420" s="91" t="str">
        <f>'REPRODUCTION 3'!M420</f>
        <v>Juin</v>
      </c>
      <c r="AC420" s="91" t="str">
        <f>'RUMINANTS 3'!M420</f>
        <v>Juin</v>
      </c>
      <c r="AD420" s="91" t="str">
        <f>'TOXICOLOGIE 2'!L420</f>
        <v>Juin</v>
      </c>
      <c r="AE420" s="91" t="str">
        <f>'INFECTIEUX 3'!M420</f>
        <v>Juin</v>
      </c>
      <c r="AF420" s="91" t="str">
        <f>'AVIARE 3'!M420</f>
        <v>Juin</v>
      </c>
      <c r="AG420" s="91" t="str">
        <f>'EQUINE 3'!M420</f>
        <v>Juin</v>
      </c>
      <c r="AH420" s="91" t="str">
        <f>'CHIRURGIE 3'!M420</f>
        <v>Juin</v>
      </c>
      <c r="AI420" s="91" t="str">
        <f>'LEGISLATION 2'!L420</f>
        <v>Juin</v>
      </c>
      <c r="AJ420" s="91" t="str">
        <f>'HIDAOA 3'!M420</f>
        <v>Juin</v>
      </c>
      <c r="AK420" s="91" t="str">
        <f>'CLINIQUE 3'!T420</f>
        <v>Juin</v>
      </c>
    </row>
    <row r="421" spans="1:37">
      <c r="A421" s="146">
        <v>414</v>
      </c>
      <c r="B421" s="113" t="s">
        <v>339</v>
      </c>
      <c r="C421" s="113" t="s">
        <v>2871</v>
      </c>
      <c r="D421" s="163">
        <f>'REPRODUCTION 3'!G421</f>
        <v>13.5</v>
      </c>
      <c r="E421" s="163">
        <f>'RUMINANTS 3'!G421</f>
        <v>5.25</v>
      </c>
      <c r="F421" s="163">
        <f>'TOXICOLOGIE 2'!F421</f>
        <v>0</v>
      </c>
      <c r="G421" s="163">
        <f>'INFECTIEUX 3'!G421</f>
        <v>3</v>
      </c>
      <c r="H421" s="163">
        <f>'AVIARE 3'!G421</f>
        <v>16.5</v>
      </c>
      <c r="I421" s="163">
        <f>'EQUINE 3'!G421</f>
        <v>15</v>
      </c>
      <c r="J421" s="163">
        <f>'CHIRURGIE 3'!G421</f>
        <v>21</v>
      </c>
      <c r="K421" s="163">
        <f>'LEGISLATION 2'!F421</f>
        <v>20</v>
      </c>
      <c r="L421" s="163">
        <f>'HIDAOA 3'!G421</f>
        <v>21</v>
      </c>
      <c r="M421" s="163">
        <f>'CLINIQUE 3'!N421</f>
        <v>0</v>
      </c>
      <c r="N421" s="148">
        <f t="shared" si="89"/>
        <v>115.25</v>
      </c>
      <c r="O421" s="148">
        <f t="shared" si="90"/>
        <v>4.1160714285714288</v>
      </c>
      <c r="P421" s="146" t="str">
        <f t="shared" si="91"/>
        <v>ajournee</v>
      </c>
      <c r="Q421" s="146" t="str">
        <f t="shared" si="92"/>
        <v>juin</v>
      </c>
      <c r="R421" s="146">
        <f t="shared" si="93"/>
        <v>1</v>
      </c>
      <c r="S421" s="146">
        <f t="shared" si="94"/>
        <v>1</v>
      </c>
      <c r="T421" s="146">
        <f t="shared" si="95"/>
        <v>1</v>
      </c>
      <c r="U421" s="146">
        <f t="shared" si="96"/>
        <v>1</v>
      </c>
      <c r="V421" s="146">
        <f t="shared" si="97"/>
        <v>0</v>
      </c>
      <c r="W421" s="146">
        <f t="shared" si="98"/>
        <v>0</v>
      </c>
      <c r="X421" s="146">
        <f t="shared" si="99"/>
        <v>0</v>
      </c>
      <c r="Y421" s="146">
        <f t="shared" si="100"/>
        <v>0</v>
      </c>
      <c r="Z421" s="146">
        <f t="shared" si="101"/>
        <v>0</v>
      </c>
      <c r="AA421" s="17">
        <f t="shared" si="102"/>
        <v>1</v>
      </c>
      <c r="AB421" s="91" t="str">
        <f>'REPRODUCTION 3'!M421</f>
        <v>Juin</v>
      </c>
      <c r="AC421" s="91" t="str">
        <f>'RUMINANTS 3'!M421</f>
        <v>Juin</v>
      </c>
      <c r="AD421" s="91" t="str">
        <f>'TOXICOLOGIE 2'!L421</f>
        <v>Juin</v>
      </c>
      <c r="AE421" s="91" t="str">
        <f>'INFECTIEUX 3'!M421</f>
        <v>Juin</v>
      </c>
      <c r="AF421" s="91" t="str">
        <f>'AVIARE 3'!M421</f>
        <v>Juin</v>
      </c>
      <c r="AG421" s="91" t="str">
        <f>'EQUINE 3'!M421</f>
        <v>Juin</v>
      </c>
      <c r="AH421" s="91" t="str">
        <f>'CHIRURGIE 3'!M421</f>
        <v>Juin</v>
      </c>
      <c r="AI421" s="91" t="str">
        <f>'LEGISLATION 2'!L421</f>
        <v>Juin</v>
      </c>
      <c r="AJ421" s="91" t="str">
        <f>'HIDAOA 3'!M421</f>
        <v>Juin</v>
      </c>
      <c r="AK421" s="91" t="str">
        <f>'CLINIQUE 3'!T421</f>
        <v>Juin</v>
      </c>
    </row>
    <row r="422" spans="1:37">
      <c r="A422" s="146">
        <v>415</v>
      </c>
      <c r="B422" s="113" t="s">
        <v>2872</v>
      </c>
      <c r="C422" s="113" t="s">
        <v>2873</v>
      </c>
      <c r="D422" s="163">
        <f>'REPRODUCTION 3'!G422</f>
        <v>15</v>
      </c>
      <c r="E422" s="163">
        <f>'RUMINANTS 3'!G422</f>
        <v>9</v>
      </c>
      <c r="F422" s="163">
        <f>'TOXICOLOGIE 2'!F422</f>
        <v>0</v>
      </c>
      <c r="G422" s="163">
        <f>'INFECTIEUX 3'!G422</f>
        <v>5.25</v>
      </c>
      <c r="H422" s="163">
        <f>'AVIARE 3'!G422</f>
        <v>15.75</v>
      </c>
      <c r="I422" s="163">
        <f>'EQUINE 3'!G422</f>
        <v>15</v>
      </c>
      <c r="J422" s="163">
        <f>'CHIRURGIE 3'!G422</f>
        <v>16.5</v>
      </c>
      <c r="K422" s="163">
        <f>'LEGISLATION 2'!F422</f>
        <v>28</v>
      </c>
      <c r="L422" s="163">
        <f>'HIDAOA 3'!G422</f>
        <v>18</v>
      </c>
      <c r="M422" s="163">
        <f>'CLINIQUE 3'!N422</f>
        <v>0</v>
      </c>
      <c r="N422" s="148">
        <f t="shared" si="89"/>
        <v>122.5</v>
      </c>
      <c r="O422" s="148">
        <f t="shared" si="90"/>
        <v>4.375</v>
      </c>
      <c r="P422" s="146" t="str">
        <f t="shared" si="91"/>
        <v>ajournee</v>
      </c>
      <c r="Q422" s="146" t="str">
        <f t="shared" si="92"/>
        <v>juin</v>
      </c>
      <c r="R422" s="146">
        <f t="shared" si="93"/>
        <v>0</v>
      </c>
      <c r="S422" s="146">
        <f t="shared" si="94"/>
        <v>1</v>
      </c>
      <c r="T422" s="146">
        <f t="shared" si="95"/>
        <v>1</v>
      </c>
      <c r="U422" s="146">
        <f t="shared" si="96"/>
        <v>1</v>
      </c>
      <c r="V422" s="146">
        <f t="shared" si="97"/>
        <v>0</v>
      </c>
      <c r="W422" s="146">
        <f t="shared" si="98"/>
        <v>0</v>
      </c>
      <c r="X422" s="146">
        <f t="shared" si="99"/>
        <v>0</v>
      </c>
      <c r="Y422" s="146">
        <f t="shared" si="100"/>
        <v>0</v>
      </c>
      <c r="Z422" s="146">
        <f t="shared" si="101"/>
        <v>0</v>
      </c>
      <c r="AA422" s="17">
        <f t="shared" si="102"/>
        <v>1</v>
      </c>
      <c r="AB422" s="91" t="str">
        <f>'REPRODUCTION 3'!M422</f>
        <v>Juin</v>
      </c>
      <c r="AC422" s="91" t="str">
        <f>'RUMINANTS 3'!M422</f>
        <v>Juin</v>
      </c>
      <c r="AD422" s="91" t="str">
        <f>'TOXICOLOGIE 2'!L422</f>
        <v>Juin</v>
      </c>
      <c r="AE422" s="91" t="str">
        <f>'INFECTIEUX 3'!M422</f>
        <v>Juin</v>
      </c>
      <c r="AF422" s="91" t="str">
        <f>'AVIARE 3'!M422</f>
        <v>Juin</v>
      </c>
      <c r="AG422" s="91" t="str">
        <f>'EQUINE 3'!M422</f>
        <v>Juin</v>
      </c>
      <c r="AH422" s="91" t="str">
        <f>'CHIRURGIE 3'!M422</f>
        <v>Juin</v>
      </c>
      <c r="AI422" s="91" t="str">
        <f>'LEGISLATION 2'!L422</f>
        <v>Juin</v>
      </c>
      <c r="AJ422" s="91" t="str">
        <f>'HIDAOA 3'!M422</f>
        <v>Juin</v>
      </c>
      <c r="AK422" s="91" t="str">
        <f>'CLINIQUE 3'!T422</f>
        <v>Juin</v>
      </c>
    </row>
    <row r="423" spans="1:37">
      <c r="A423" s="146">
        <v>416</v>
      </c>
      <c r="B423" s="113" t="s">
        <v>2258</v>
      </c>
      <c r="C423" s="113" t="s">
        <v>2540</v>
      </c>
      <c r="D423" s="163">
        <f>'REPRODUCTION 3'!G423</f>
        <v>15</v>
      </c>
      <c r="E423" s="163">
        <f>'RUMINANTS 3'!G423</f>
        <v>6</v>
      </c>
      <c r="F423" s="163">
        <f>'TOXICOLOGIE 2'!F423</f>
        <v>0</v>
      </c>
      <c r="G423" s="163">
        <f>'INFECTIEUX 3'!G423</f>
        <v>6</v>
      </c>
      <c r="H423" s="163">
        <f>'AVIARE 3'!G423</f>
        <v>20.25</v>
      </c>
      <c r="I423" s="163">
        <f>'EQUINE 3'!G423</f>
        <v>15.75</v>
      </c>
      <c r="J423" s="163">
        <f>'CHIRURGIE 3'!G423</f>
        <v>19.5</v>
      </c>
      <c r="K423" s="163">
        <f>'LEGISLATION 2'!F423</f>
        <v>28</v>
      </c>
      <c r="L423" s="163">
        <f>'HIDAOA 3'!G423</f>
        <v>25.5</v>
      </c>
      <c r="M423" s="163">
        <f>'CLINIQUE 3'!N423</f>
        <v>0</v>
      </c>
      <c r="N423" s="148">
        <f t="shared" si="89"/>
        <v>136</v>
      </c>
      <c r="O423" s="148">
        <f t="shared" si="90"/>
        <v>4.8571428571428568</v>
      </c>
      <c r="P423" s="146" t="str">
        <f t="shared" si="91"/>
        <v>ajournee</v>
      </c>
      <c r="Q423" s="146" t="str">
        <f t="shared" si="92"/>
        <v>juin</v>
      </c>
      <c r="R423" s="146">
        <f t="shared" si="93"/>
        <v>0</v>
      </c>
      <c r="S423" s="146">
        <f t="shared" si="94"/>
        <v>1</v>
      </c>
      <c r="T423" s="146">
        <f t="shared" si="95"/>
        <v>1</v>
      </c>
      <c r="U423" s="146">
        <f t="shared" si="96"/>
        <v>1</v>
      </c>
      <c r="V423" s="146">
        <f t="shared" si="97"/>
        <v>0</v>
      </c>
      <c r="W423" s="146">
        <f t="shared" si="98"/>
        <v>0</v>
      </c>
      <c r="X423" s="146">
        <f t="shared" si="99"/>
        <v>0</v>
      </c>
      <c r="Y423" s="146">
        <f t="shared" si="100"/>
        <v>0</v>
      </c>
      <c r="Z423" s="146">
        <f t="shared" si="101"/>
        <v>0</v>
      </c>
      <c r="AA423" s="17">
        <f t="shared" si="102"/>
        <v>1</v>
      </c>
      <c r="AB423" s="91" t="str">
        <f>'REPRODUCTION 3'!M423</f>
        <v>Juin</v>
      </c>
      <c r="AC423" s="91" t="str">
        <f>'RUMINANTS 3'!M423</f>
        <v>Juin</v>
      </c>
      <c r="AD423" s="91" t="str">
        <f>'TOXICOLOGIE 2'!L423</f>
        <v>Juin</v>
      </c>
      <c r="AE423" s="91" t="str">
        <f>'INFECTIEUX 3'!M423</f>
        <v>Juin</v>
      </c>
      <c r="AF423" s="91" t="str">
        <f>'AVIARE 3'!M423</f>
        <v>Juin</v>
      </c>
      <c r="AG423" s="91" t="str">
        <f>'EQUINE 3'!M423</f>
        <v>Juin</v>
      </c>
      <c r="AH423" s="91" t="str">
        <f>'CHIRURGIE 3'!M423</f>
        <v>Juin</v>
      </c>
      <c r="AI423" s="91" t="str">
        <f>'LEGISLATION 2'!L423</f>
        <v>Juin</v>
      </c>
      <c r="AJ423" s="91" t="str">
        <f>'HIDAOA 3'!M423</f>
        <v>Juin</v>
      </c>
      <c r="AK423" s="91" t="str">
        <f>'CLINIQUE 3'!T423</f>
        <v>Juin</v>
      </c>
    </row>
    <row r="424" spans="1:37">
      <c r="A424" s="146">
        <v>417</v>
      </c>
      <c r="B424" s="113" t="s">
        <v>341</v>
      </c>
      <c r="C424" s="113" t="s">
        <v>254</v>
      </c>
      <c r="D424" s="163">
        <f>'REPRODUCTION 3'!G424</f>
        <v>0</v>
      </c>
      <c r="E424" s="163">
        <f>'RUMINANTS 3'!G424</f>
        <v>33</v>
      </c>
      <c r="F424" s="163">
        <f>'TOXICOLOGIE 2'!F424</f>
        <v>23</v>
      </c>
      <c r="G424" s="163">
        <f>'INFECTIEUX 3'!G424</f>
        <v>0.375</v>
      </c>
      <c r="H424" s="163">
        <f>'AVIARE 3'!G424</f>
        <v>30.75</v>
      </c>
      <c r="I424" s="163">
        <f>'EQUINE 3'!G424</f>
        <v>0.75</v>
      </c>
      <c r="J424" s="163">
        <f>'CHIRURGIE 3'!G424</f>
        <v>0</v>
      </c>
      <c r="K424" s="163">
        <f>'LEGISLATION 2'!F424</f>
        <v>20</v>
      </c>
      <c r="L424" s="163">
        <f>'HIDAOA 3'!G424</f>
        <v>4.125</v>
      </c>
      <c r="M424" s="163">
        <f>'CLINIQUE 3'!N424</f>
        <v>36</v>
      </c>
      <c r="N424" s="148">
        <f t="shared" si="89"/>
        <v>148</v>
      </c>
      <c r="O424" s="148">
        <f t="shared" si="90"/>
        <v>5.2857142857142856</v>
      </c>
      <c r="P424" s="146" t="str">
        <f t="shared" si="91"/>
        <v>ajournee</v>
      </c>
      <c r="Q424" s="146" t="str">
        <f t="shared" si="92"/>
        <v>juin</v>
      </c>
      <c r="R424" s="146">
        <f t="shared" si="93"/>
        <v>1</v>
      </c>
      <c r="S424" s="146">
        <f t="shared" si="94"/>
        <v>0</v>
      </c>
      <c r="T424" s="146">
        <f t="shared" si="95"/>
        <v>0</v>
      </c>
      <c r="U424" s="146">
        <f t="shared" si="96"/>
        <v>1</v>
      </c>
      <c r="V424" s="146">
        <f t="shared" si="97"/>
        <v>0</v>
      </c>
      <c r="W424" s="146">
        <f t="shared" si="98"/>
        <v>1</v>
      </c>
      <c r="X424" s="146">
        <f t="shared" si="99"/>
        <v>1</v>
      </c>
      <c r="Y424" s="146">
        <f t="shared" si="100"/>
        <v>0</v>
      </c>
      <c r="Z424" s="146">
        <f t="shared" si="101"/>
        <v>1</v>
      </c>
      <c r="AA424" s="17">
        <f t="shared" si="102"/>
        <v>0</v>
      </c>
      <c r="AB424" s="91" t="str">
        <f>'REPRODUCTION 3'!M424</f>
        <v>Juin</v>
      </c>
      <c r="AC424" s="91" t="str">
        <f>'RUMINANTS 3'!M424</f>
        <v>Juin</v>
      </c>
      <c r="AD424" s="91" t="str">
        <f>'TOXICOLOGIE 2'!L424</f>
        <v>Juin</v>
      </c>
      <c r="AE424" s="91" t="str">
        <f>'INFECTIEUX 3'!M424</f>
        <v>Juin</v>
      </c>
      <c r="AF424" s="91" t="str">
        <f>'AVIARE 3'!M424</f>
        <v>Juin</v>
      </c>
      <c r="AG424" s="91" t="str">
        <f>'EQUINE 3'!M424</f>
        <v>Juin</v>
      </c>
      <c r="AH424" s="91" t="str">
        <f>'CHIRURGIE 3'!M424</f>
        <v>Juin</v>
      </c>
      <c r="AI424" s="91" t="str">
        <f>'LEGISLATION 2'!L424</f>
        <v>Juin</v>
      </c>
      <c r="AJ424" s="91" t="str">
        <f>'HIDAOA 3'!M424</f>
        <v>Juin</v>
      </c>
      <c r="AK424" s="91" t="str">
        <f>'CLINIQUE 3'!T424</f>
        <v>Juin</v>
      </c>
    </row>
    <row r="425" spans="1:37">
      <c r="A425" s="146">
        <v>418</v>
      </c>
      <c r="B425" s="113" t="s">
        <v>2874</v>
      </c>
      <c r="C425" s="113" t="s">
        <v>2875</v>
      </c>
      <c r="D425" s="163">
        <f>'REPRODUCTION 3'!G425</f>
        <v>0</v>
      </c>
      <c r="E425" s="163">
        <f>'RUMINANTS 3'!G425</f>
        <v>1.4999999999999999E-2</v>
      </c>
      <c r="F425" s="163">
        <f>'TOXICOLOGIE 2'!F425</f>
        <v>0</v>
      </c>
      <c r="G425" s="163">
        <f>'INFECTIEUX 3'!G425</f>
        <v>0.375</v>
      </c>
      <c r="H425" s="163">
        <f>'AVIARE 3'!G425</f>
        <v>12.75</v>
      </c>
      <c r="I425" s="163">
        <f>'EQUINE 3'!G425</f>
        <v>6.75</v>
      </c>
      <c r="J425" s="163">
        <f>'CHIRURGIE 3'!G425</f>
        <v>15</v>
      </c>
      <c r="K425" s="163">
        <f>'LEGISLATION 2'!F425</f>
        <v>2</v>
      </c>
      <c r="L425" s="163">
        <f>'HIDAOA 3'!G425</f>
        <v>3.75</v>
      </c>
      <c r="M425" s="163">
        <f>'CLINIQUE 3'!N425</f>
        <v>0</v>
      </c>
      <c r="N425" s="148">
        <f t="shared" si="89"/>
        <v>40.64</v>
      </c>
      <c r="O425" s="148">
        <f t="shared" si="90"/>
        <v>1.4514285714285715</v>
      </c>
      <c r="P425" s="146" t="str">
        <f t="shared" si="91"/>
        <v>ajournee</v>
      </c>
      <c r="Q425" s="146" t="str">
        <f t="shared" si="92"/>
        <v>juin</v>
      </c>
      <c r="R425" s="146">
        <f t="shared" si="93"/>
        <v>1</v>
      </c>
      <c r="S425" s="146">
        <f t="shared" si="94"/>
        <v>1</v>
      </c>
      <c r="T425" s="146">
        <f t="shared" si="95"/>
        <v>1</v>
      </c>
      <c r="U425" s="146">
        <f t="shared" si="96"/>
        <v>1</v>
      </c>
      <c r="V425" s="146">
        <f t="shared" si="97"/>
        <v>1</v>
      </c>
      <c r="W425" s="146">
        <f t="shared" si="98"/>
        <v>1</v>
      </c>
      <c r="X425" s="146">
        <f t="shared" si="99"/>
        <v>0</v>
      </c>
      <c r="Y425" s="146">
        <f t="shared" si="100"/>
        <v>1</v>
      </c>
      <c r="Z425" s="146">
        <f t="shared" si="101"/>
        <v>1</v>
      </c>
      <c r="AA425" s="17">
        <f t="shared" si="102"/>
        <v>1</v>
      </c>
      <c r="AB425" s="91" t="str">
        <f>'REPRODUCTION 3'!M425</f>
        <v>Juin</v>
      </c>
      <c r="AC425" s="91" t="str">
        <f>'RUMINANTS 3'!M425</f>
        <v>Juin</v>
      </c>
      <c r="AD425" s="91" t="str">
        <f>'TOXICOLOGIE 2'!L425</f>
        <v>Juin</v>
      </c>
      <c r="AE425" s="91" t="str">
        <f>'INFECTIEUX 3'!M425</f>
        <v>Juin</v>
      </c>
      <c r="AF425" s="91" t="str">
        <f>'AVIARE 3'!M425</f>
        <v>Juin</v>
      </c>
      <c r="AG425" s="91" t="str">
        <f>'EQUINE 3'!M425</f>
        <v>Juin</v>
      </c>
      <c r="AH425" s="91" t="str">
        <f>'CHIRURGIE 3'!M425</f>
        <v>Juin</v>
      </c>
      <c r="AI425" s="91" t="str">
        <f>'LEGISLATION 2'!L425</f>
        <v>Juin</v>
      </c>
      <c r="AJ425" s="91" t="str">
        <f>'HIDAOA 3'!M425</f>
        <v>Juin</v>
      </c>
      <c r="AK425" s="91" t="str">
        <f>'CLINIQUE 3'!T425</f>
        <v>Juin</v>
      </c>
    </row>
    <row r="426" spans="1:37">
      <c r="A426" s="146">
        <v>419</v>
      </c>
      <c r="B426" s="113" t="s">
        <v>2876</v>
      </c>
      <c r="C426" s="113" t="s">
        <v>2877</v>
      </c>
      <c r="D426" s="163">
        <f>'REPRODUCTION 3'!G426</f>
        <v>15.75</v>
      </c>
      <c r="E426" s="163">
        <f>'RUMINANTS 3'!G426</f>
        <v>15</v>
      </c>
      <c r="F426" s="163">
        <f>'TOXICOLOGIE 2'!F426</f>
        <v>0</v>
      </c>
      <c r="G426" s="163">
        <f>'INFECTIEUX 3'!G426</f>
        <v>7.5</v>
      </c>
      <c r="H426" s="163">
        <f>'AVIARE 3'!G426</f>
        <v>19.5</v>
      </c>
      <c r="I426" s="163">
        <f>'EQUINE 3'!G426</f>
        <v>17.25</v>
      </c>
      <c r="J426" s="163">
        <f>'CHIRURGIE 3'!G426</f>
        <v>19.5</v>
      </c>
      <c r="K426" s="163">
        <f>'LEGISLATION 2'!F426</f>
        <v>28</v>
      </c>
      <c r="L426" s="163">
        <f>'HIDAOA 3'!G426</f>
        <v>21.75</v>
      </c>
      <c r="M426" s="163">
        <f>'CLINIQUE 3'!N426</f>
        <v>0</v>
      </c>
      <c r="N426" s="148">
        <f t="shared" si="89"/>
        <v>144.25</v>
      </c>
      <c r="O426" s="148">
        <f t="shared" si="90"/>
        <v>5.1517857142857144</v>
      </c>
      <c r="P426" s="146" t="str">
        <f t="shared" si="91"/>
        <v>ajournee</v>
      </c>
      <c r="Q426" s="146" t="str">
        <f t="shared" si="92"/>
        <v>juin</v>
      </c>
      <c r="R426" s="146">
        <f t="shared" si="93"/>
        <v>0</v>
      </c>
      <c r="S426" s="146">
        <f t="shared" si="94"/>
        <v>0</v>
      </c>
      <c r="T426" s="146">
        <f t="shared" si="95"/>
        <v>1</v>
      </c>
      <c r="U426" s="146">
        <f t="shared" si="96"/>
        <v>1</v>
      </c>
      <c r="V426" s="146">
        <f t="shared" si="97"/>
        <v>0</v>
      </c>
      <c r="W426" s="146">
        <f t="shared" si="98"/>
        <v>0</v>
      </c>
      <c r="X426" s="146">
        <f t="shared" si="99"/>
        <v>0</v>
      </c>
      <c r="Y426" s="146">
        <f t="shared" si="100"/>
        <v>0</v>
      </c>
      <c r="Z426" s="146">
        <f t="shared" si="101"/>
        <v>0</v>
      </c>
      <c r="AA426" s="17">
        <f t="shared" si="102"/>
        <v>1</v>
      </c>
      <c r="AB426" s="91" t="str">
        <f>'REPRODUCTION 3'!M426</f>
        <v>Juin</v>
      </c>
      <c r="AC426" s="91" t="str">
        <f>'RUMINANTS 3'!M426</f>
        <v>Juin</v>
      </c>
      <c r="AD426" s="91" t="str">
        <f>'TOXICOLOGIE 2'!L426</f>
        <v>Juin</v>
      </c>
      <c r="AE426" s="91" t="str">
        <f>'INFECTIEUX 3'!M426</f>
        <v>Juin</v>
      </c>
      <c r="AF426" s="91" t="str">
        <f>'AVIARE 3'!M426</f>
        <v>Juin</v>
      </c>
      <c r="AG426" s="91" t="str">
        <f>'EQUINE 3'!M426</f>
        <v>Juin</v>
      </c>
      <c r="AH426" s="91" t="str">
        <f>'CHIRURGIE 3'!M426</f>
        <v>Juin</v>
      </c>
      <c r="AI426" s="91" t="str">
        <f>'LEGISLATION 2'!L426</f>
        <v>Juin</v>
      </c>
      <c r="AJ426" s="91" t="str">
        <f>'HIDAOA 3'!M426</f>
        <v>Juin</v>
      </c>
      <c r="AK426" s="91" t="str">
        <f>'CLINIQUE 3'!T426</f>
        <v>Juin</v>
      </c>
    </row>
    <row r="427" spans="1:37">
      <c r="A427" s="146">
        <v>420</v>
      </c>
      <c r="B427" s="113" t="s">
        <v>2878</v>
      </c>
      <c r="C427" s="113" t="s">
        <v>2879</v>
      </c>
      <c r="D427" s="163">
        <f>'REPRODUCTION 3'!G427</f>
        <v>12.75</v>
      </c>
      <c r="E427" s="163">
        <f>'RUMINANTS 3'!G427</f>
        <v>12.75</v>
      </c>
      <c r="F427" s="163">
        <f>'TOXICOLOGIE 2'!F427</f>
        <v>0</v>
      </c>
      <c r="G427" s="163">
        <f>'INFECTIEUX 3'!G427</f>
        <v>9.75</v>
      </c>
      <c r="H427" s="163">
        <f>'AVIARE 3'!G427</f>
        <v>17.25</v>
      </c>
      <c r="I427" s="163">
        <f>'EQUINE 3'!G427</f>
        <v>9.75</v>
      </c>
      <c r="J427" s="163">
        <f>'CHIRURGIE 3'!G427</f>
        <v>19.5</v>
      </c>
      <c r="K427" s="163">
        <f>'LEGISLATION 2'!F427</f>
        <v>18</v>
      </c>
      <c r="L427" s="163">
        <f>'HIDAOA 3'!G427</f>
        <v>9.75</v>
      </c>
      <c r="M427" s="163">
        <f>'CLINIQUE 3'!N427</f>
        <v>0</v>
      </c>
      <c r="N427" s="148">
        <f t="shared" si="89"/>
        <v>109.5</v>
      </c>
      <c r="O427" s="148">
        <f t="shared" si="90"/>
        <v>3.9107142857142856</v>
      </c>
      <c r="P427" s="146" t="str">
        <f t="shared" si="91"/>
        <v>ajournee</v>
      </c>
      <c r="Q427" s="146" t="str">
        <f t="shared" si="92"/>
        <v>juin</v>
      </c>
      <c r="R427" s="146">
        <f t="shared" si="93"/>
        <v>1</v>
      </c>
      <c r="S427" s="146">
        <f t="shared" si="94"/>
        <v>1</v>
      </c>
      <c r="T427" s="146">
        <f t="shared" si="95"/>
        <v>1</v>
      </c>
      <c r="U427" s="146">
        <f t="shared" si="96"/>
        <v>1</v>
      </c>
      <c r="V427" s="146">
        <f t="shared" si="97"/>
        <v>0</v>
      </c>
      <c r="W427" s="146">
        <f t="shared" si="98"/>
        <v>1</v>
      </c>
      <c r="X427" s="146">
        <f t="shared" si="99"/>
        <v>0</v>
      </c>
      <c r="Y427" s="146">
        <f t="shared" si="100"/>
        <v>0</v>
      </c>
      <c r="Z427" s="146">
        <f t="shared" si="101"/>
        <v>1</v>
      </c>
      <c r="AA427" s="17">
        <f t="shared" si="102"/>
        <v>1</v>
      </c>
      <c r="AB427" s="91" t="str">
        <f>'REPRODUCTION 3'!M427</f>
        <v>Juin</v>
      </c>
      <c r="AC427" s="91" t="str">
        <f>'RUMINANTS 3'!M427</f>
        <v>Juin</v>
      </c>
      <c r="AD427" s="91" t="str">
        <f>'TOXICOLOGIE 2'!L427</f>
        <v>Juin</v>
      </c>
      <c r="AE427" s="91" t="str">
        <f>'INFECTIEUX 3'!M427</f>
        <v>Juin</v>
      </c>
      <c r="AF427" s="91" t="str">
        <f>'AVIARE 3'!M427</f>
        <v>Juin</v>
      </c>
      <c r="AG427" s="91" t="str">
        <f>'EQUINE 3'!M427</f>
        <v>Juin</v>
      </c>
      <c r="AH427" s="91" t="str">
        <f>'CHIRURGIE 3'!M427</f>
        <v>Juin</v>
      </c>
      <c r="AI427" s="91" t="str">
        <f>'LEGISLATION 2'!L427</f>
        <v>Juin</v>
      </c>
      <c r="AJ427" s="91" t="str">
        <f>'HIDAOA 3'!M427</f>
        <v>Juin</v>
      </c>
      <c r="AK427" s="91" t="str">
        <f>'CLINIQUE 3'!T427</f>
        <v>Juin</v>
      </c>
    </row>
    <row r="428" spans="1:37">
      <c r="A428" s="146">
        <v>421</v>
      </c>
      <c r="B428" s="113" t="s">
        <v>2271</v>
      </c>
      <c r="C428" s="113" t="s">
        <v>2557</v>
      </c>
      <c r="D428" s="163">
        <f>'REPRODUCTION 3'!G428</f>
        <v>24.75</v>
      </c>
      <c r="E428" s="163">
        <f>'RUMINANTS 3'!G428</f>
        <v>9.75</v>
      </c>
      <c r="F428" s="163">
        <f>'TOXICOLOGIE 2'!F428</f>
        <v>0</v>
      </c>
      <c r="G428" s="163">
        <f>'INFECTIEUX 3'!G428</f>
        <v>7.5</v>
      </c>
      <c r="H428" s="163">
        <f>'AVIARE 3'!G428</f>
        <v>12.75</v>
      </c>
      <c r="I428" s="163">
        <f>'EQUINE 3'!G428</f>
        <v>19.5</v>
      </c>
      <c r="J428" s="163">
        <f>'CHIRURGIE 3'!G428</f>
        <v>24</v>
      </c>
      <c r="K428" s="163">
        <f>'LEGISLATION 2'!F428</f>
        <v>24</v>
      </c>
      <c r="L428" s="163">
        <f>'HIDAOA 3'!G428</f>
        <v>21.75</v>
      </c>
      <c r="M428" s="163">
        <f>'CLINIQUE 3'!N428</f>
        <v>0</v>
      </c>
      <c r="N428" s="148">
        <f t="shared" si="89"/>
        <v>144</v>
      </c>
      <c r="O428" s="148">
        <f t="shared" si="90"/>
        <v>5.1428571428571432</v>
      </c>
      <c r="P428" s="146" t="str">
        <f t="shared" si="91"/>
        <v>ajournee</v>
      </c>
      <c r="Q428" s="146" t="str">
        <f t="shared" si="92"/>
        <v>juin</v>
      </c>
      <c r="R428" s="146">
        <f t="shared" si="93"/>
        <v>0</v>
      </c>
      <c r="S428" s="146">
        <f t="shared" si="94"/>
        <v>1</v>
      </c>
      <c r="T428" s="146">
        <f t="shared" si="95"/>
        <v>1</v>
      </c>
      <c r="U428" s="146">
        <f t="shared" si="96"/>
        <v>1</v>
      </c>
      <c r="V428" s="146">
        <f t="shared" si="97"/>
        <v>1</v>
      </c>
      <c r="W428" s="146">
        <f t="shared" si="98"/>
        <v>0</v>
      </c>
      <c r="X428" s="146">
        <f t="shared" si="99"/>
        <v>0</v>
      </c>
      <c r="Y428" s="146">
        <f t="shared" si="100"/>
        <v>0</v>
      </c>
      <c r="Z428" s="146">
        <f t="shared" si="101"/>
        <v>0</v>
      </c>
      <c r="AA428" s="17">
        <f t="shared" si="102"/>
        <v>1</v>
      </c>
      <c r="AB428" s="91" t="str">
        <f>'REPRODUCTION 3'!M428</f>
        <v>Juin</v>
      </c>
      <c r="AC428" s="91" t="str">
        <f>'RUMINANTS 3'!M428</f>
        <v>Juin</v>
      </c>
      <c r="AD428" s="91" t="str">
        <f>'TOXICOLOGIE 2'!L428</f>
        <v>Juin</v>
      </c>
      <c r="AE428" s="91" t="str">
        <f>'INFECTIEUX 3'!M428</f>
        <v>Juin</v>
      </c>
      <c r="AF428" s="91" t="str">
        <f>'AVIARE 3'!M428</f>
        <v>Juin</v>
      </c>
      <c r="AG428" s="91" t="str">
        <f>'EQUINE 3'!M428</f>
        <v>Juin</v>
      </c>
      <c r="AH428" s="91" t="str">
        <f>'CHIRURGIE 3'!M428</f>
        <v>Juin</v>
      </c>
      <c r="AI428" s="91" t="str">
        <f>'LEGISLATION 2'!L428</f>
        <v>Juin</v>
      </c>
      <c r="AJ428" s="91" t="str">
        <f>'HIDAOA 3'!M428</f>
        <v>Juin</v>
      </c>
      <c r="AK428" s="91" t="str">
        <f>'CLINIQUE 3'!T428</f>
        <v>Juin</v>
      </c>
    </row>
    <row r="429" spans="1:37">
      <c r="A429" s="146">
        <v>422</v>
      </c>
      <c r="B429" s="113" t="s">
        <v>2880</v>
      </c>
      <c r="C429" s="113" t="s">
        <v>2881</v>
      </c>
      <c r="D429" s="163">
        <f>'REPRODUCTION 3'!G429</f>
        <v>15.75</v>
      </c>
      <c r="E429" s="163">
        <f>'RUMINANTS 3'!G429</f>
        <v>6</v>
      </c>
      <c r="F429" s="163">
        <f>'TOXICOLOGIE 2'!F429</f>
        <v>0</v>
      </c>
      <c r="G429" s="163">
        <f>'INFECTIEUX 3'!G429</f>
        <v>4.5</v>
      </c>
      <c r="H429" s="163">
        <f>'AVIARE 3'!G429</f>
        <v>15</v>
      </c>
      <c r="I429" s="163">
        <f>'EQUINE 3'!G429</f>
        <v>11.25</v>
      </c>
      <c r="J429" s="163">
        <f>'CHIRURGIE 3'!G429</f>
        <v>22.5</v>
      </c>
      <c r="K429" s="163">
        <f>'LEGISLATION 2'!F429</f>
        <v>6</v>
      </c>
      <c r="L429" s="163">
        <f>'HIDAOA 3'!G429</f>
        <v>7.5</v>
      </c>
      <c r="M429" s="163">
        <f>'CLINIQUE 3'!N429</f>
        <v>0</v>
      </c>
      <c r="N429" s="148">
        <f t="shared" si="89"/>
        <v>88.5</v>
      </c>
      <c r="O429" s="148">
        <f t="shared" si="90"/>
        <v>3.1607142857142856</v>
      </c>
      <c r="P429" s="146" t="str">
        <f t="shared" si="91"/>
        <v>ajournee</v>
      </c>
      <c r="Q429" s="146" t="str">
        <f t="shared" si="92"/>
        <v>juin</v>
      </c>
      <c r="R429" s="146">
        <f t="shared" si="93"/>
        <v>0</v>
      </c>
      <c r="S429" s="146">
        <f t="shared" si="94"/>
        <v>1</v>
      </c>
      <c r="T429" s="146">
        <f t="shared" si="95"/>
        <v>1</v>
      </c>
      <c r="U429" s="146">
        <f t="shared" si="96"/>
        <v>1</v>
      </c>
      <c r="V429" s="146">
        <f t="shared" si="97"/>
        <v>0</v>
      </c>
      <c r="W429" s="146">
        <f t="shared" si="98"/>
        <v>1</v>
      </c>
      <c r="X429" s="146">
        <f t="shared" si="99"/>
        <v>0</v>
      </c>
      <c r="Y429" s="146">
        <f t="shared" si="100"/>
        <v>1</v>
      </c>
      <c r="Z429" s="146">
        <f t="shared" si="101"/>
        <v>1</v>
      </c>
      <c r="AA429" s="17">
        <f t="shared" si="102"/>
        <v>1</v>
      </c>
      <c r="AB429" s="91" t="str">
        <f>'REPRODUCTION 3'!M429</f>
        <v>Juin</v>
      </c>
      <c r="AC429" s="91" t="str">
        <f>'RUMINANTS 3'!M429</f>
        <v>Juin</v>
      </c>
      <c r="AD429" s="91" t="str">
        <f>'TOXICOLOGIE 2'!L429</f>
        <v>Juin</v>
      </c>
      <c r="AE429" s="91" t="str">
        <f>'INFECTIEUX 3'!M429</f>
        <v>Juin</v>
      </c>
      <c r="AF429" s="91" t="str">
        <f>'AVIARE 3'!M429</f>
        <v>Juin</v>
      </c>
      <c r="AG429" s="91" t="str">
        <f>'EQUINE 3'!M429</f>
        <v>Juin</v>
      </c>
      <c r="AH429" s="91" t="str">
        <f>'CHIRURGIE 3'!M429</f>
        <v>Juin</v>
      </c>
      <c r="AI429" s="91" t="str">
        <f>'LEGISLATION 2'!L429</f>
        <v>Juin</v>
      </c>
      <c r="AJ429" s="91" t="str">
        <f>'HIDAOA 3'!M429</f>
        <v>Juin</v>
      </c>
      <c r="AK429" s="91" t="str">
        <f>'CLINIQUE 3'!T429</f>
        <v>Juin</v>
      </c>
    </row>
    <row r="430" spans="1:37">
      <c r="A430" s="146">
        <v>423</v>
      </c>
      <c r="B430" s="113" t="s">
        <v>347</v>
      </c>
      <c r="C430" s="113" t="s">
        <v>2466</v>
      </c>
      <c r="D430" s="163">
        <f>'REPRODUCTION 3'!G430</f>
        <v>9.75</v>
      </c>
      <c r="E430" s="163">
        <f>'RUMINANTS 3'!G430</f>
        <v>12.75</v>
      </c>
      <c r="F430" s="163">
        <f>'TOXICOLOGIE 2'!F430</f>
        <v>0</v>
      </c>
      <c r="G430" s="163">
        <f>'INFECTIEUX 3'!G430</f>
        <v>3</v>
      </c>
      <c r="H430" s="163">
        <f>'AVIARE 3'!G430</f>
        <v>12</v>
      </c>
      <c r="I430" s="163">
        <f>'EQUINE 3'!G430</f>
        <v>6</v>
      </c>
      <c r="J430" s="163">
        <f>'CHIRURGIE 3'!G430</f>
        <v>16.5</v>
      </c>
      <c r="K430" s="163">
        <f>'LEGISLATION 2'!F430</f>
        <v>22</v>
      </c>
      <c r="L430" s="163">
        <f>'HIDAOA 3'!G430</f>
        <v>9</v>
      </c>
      <c r="M430" s="163">
        <f>'CLINIQUE 3'!N430</f>
        <v>0</v>
      </c>
      <c r="N430" s="148">
        <f t="shared" si="89"/>
        <v>91</v>
      </c>
      <c r="O430" s="148">
        <f t="shared" si="90"/>
        <v>3.25</v>
      </c>
      <c r="P430" s="146" t="str">
        <f t="shared" si="91"/>
        <v>ajournee</v>
      </c>
      <c r="Q430" s="146" t="str">
        <f t="shared" si="92"/>
        <v>juin</v>
      </c>
      <c r="R430" s="146">
        <f t="shared" si="93"/>
        <v>1</v>
      </c>
      <c r="S430" s="146">
        <f t="shared" si="94"/>
        <v>1</v>
      </c>
      <c r="T430" s="146">
        <f t="shared" si="95"/>
        <v>1</v>
      </c>
      <c r="U430" s="146">
        <f t="shared" si="96"/>
        <v>1</v>
      </c>
      <c r="V430" s="146">
        <f t="shared" si="97"/>
        <v>1</v>
      </c>
      <c r="W430" s="146">
        <f t="shared" si="98"/>
        <v>1</v>
      </c>
      <c r="X430" s="146">
        <f t="shared" si="99"/>
        <v>0</v>
      </c>
      <c r="Y430" s="146">
        <f t="shared" si="100"/>
        <v>0</v>
      </c>
      <c r="Z430" s="146">
        <f t="shared" si="101"/>
        <v>1</v>
      </c>
      <c r="AA430" s="17">
        <f t="shared" si="102"/>
        <v>1</v>
      </c>
      <c r="AB430" s="91" t="str">
        <f>'REPRODUCTION 3'!M430</f>
        <v>Juin</v>
      </c>
      <c r="AC430" s="91" t="str">
        <f>'RUMINANTS 3'!M430</f>
        <v>Juin</v>
      </c>
      <c r="AD430" s="91" t="str">
        <f>'TOXICOLOGIE 2'!L430</f>
        <v>Juin</v>
      </c>
      <c r="AE430" s="91" t="str">
        <f>'INFECTIEUX 3'!M430</f>
        <v>Juin</v>
      </c>
      <c r="AF430" s="91" t="str">
        <f>'AVIARE 3'!M430</f>
        <v>Juin</v>
      </c>
      <c r="AG430" s="91" t="str">
        <f>'EQUINE 3'!M430</f>
        <v>Juin</v>
      </c>
      <c r="AH430" s="91" t="str">
        <f>'CHIRURGIE 3'!M430</f>
        <v>Juin</v>
      </c>
      <c r="AI430" s="91" t="str">
        <f>'LEGISLATION 2'!L430</f>
        <v>Juin</v>
      </c>
      <c r="AJ430" s="91" t="str">
        <f>'HIDAOA 3'!M430</f>
        <v>Juin</v>
      </c>
      <c r="AK430" s="91" t="str">
        <f>'CLINIQUE 3'!T430</f>
        <v>Juin</v>
      </c>
    </row>
    <row r="431" spans="1:37">
      <c r="A431" s="146">
        <v>424</v>
      </c>
      <c r="B431" s="113" t="s">
        <v>347</v>
      </c>
      <c r="C431" s="113" t="s">
        <v>2882</v>
      </c>
      <c r="D431" s="163">
        <f>'REPRODUCTION 3'!G431</f>
        <v>14.25</v>
      </c>
      <c r="E431" s="163">
        <f>'RUMINANTS 3'!G431</f>
        <v>10.5</v>
      </c>
      <c r="F431" s="163">
        <f>'TOXICOLOGIE 2'!F431</f>
        <v>0</v>
      </c>
      <c r="G431" s="163">
        <f>'INFECTIEUX 3'!G431</f>
        <v>5.25</v>
      </c>
      <c r="H431" s="163">
        <f>'AVIARE 3'!G431</f>
        <v>14.25</v>
      </c>
      <c r="I431" s="163">
        <f>'EQUINE 3'!G431</f>
        <v>16.5</v>
      </c>
      <c r="J431" s="163">
        <f>'CHIRURGIE 3'!G431</f>
        <v>16.5</v>
      </c>
      <c r="K431" s="163">
        <f>'LEGISLATION 2'!F431</f>
        <v>30</v>
      </c>
      <c r="L431" s="163">
        <f>'HIDAOA 3'!G431</f>
        <v>19.875</v>
      </c>
      <c r="M431" s="163">
        <f>'CLINIQUE 3'!N431</f>
        <v>0</v>
      </c>
      <c r="N431" s="148">
        <f t="shared" si="89"/>
        <v>127.125</v>
      </c>
      <c r="O431" s="148">
        <f t="shared" si="90"/>
        <v>4.5401785714285712</v>
      </c>
      <c r="P431" s="146" t="str">
        <f t="shared" si="91"/>
        <v>ajournee</v>
      </c>
      <c r="Q431" s="146" t="str">
        <f t="shared" si="92"/>
        <v>juin</v>
      </c>
      <c r="R431" s="146">
        <f t="shared" si="93"/>
        <v>1</v>
      </c>
      <c r="S431" s="146">
        <f t="shared" si="94"/>
        <v>1</v>
      </c>
      <c r="T431" s="146">
        <f t="shared" si="95"/>
        <v>1</v>
      </c>
      <c r="U431" s="146">
        <f t="shared" si="96"/>
        <v>1</v>
      </c>
      <c r="V431" s="146">
        <f t="shared" si="97"/>
        <v>1</v>
      </c>
      <c r="W431" s="146">
        <f t="shared" si="98"/>
        <v>0</v>
      </c>
      <c r="X431" s="146">
        <f t="shared" si="99"/>
        <v>0</v>
      </c>
      <c r="Y431" s="146">
        <f t="shared" si="100"/>
        <v>0</v>
      </c>
      <c r="Z431" s="146">
        <f t="shared" si="101"/>
        <v>0</v>
      </c>
      <c r="AA431" s="17">
        <f t="shared" si="102"/>
        <v>1</v>
      </c>
      <c r="AB431" s="91" t="str">
        <f>'REPRODUCTION 3'!M431</f>
        <v>Juin</v>
      </c>
      <c r="AC431" s="91" t="str">
        <f>'RUMINANTS 3'!M431</f>
        <v>Juin</v>
      </c>
      <c r="AD431" s="91" t="str">
        <f>'TOXICOLOGIE 2'!L431</f>
        <v>Juin</v>
      </c>
      <c r="AE431" s="91" t="str">
        <f>'INFECTIEUX 3'!M431</f>
        <v>Juin</v>
      </c>
      <c r="AF431" s="91" t="str">
        <f>'AVIARE 3'!M431</f>
        <v>Juin</v>
      </c>
      <c r="AG431" s="91" t="str">
        <f>'EQUINE 3'!M431</f>
        <v>Juin</v>
      </c>
      <c r="AH431" s="91" t="str">
        <f>'CHIRURGIE 3'!M431</f>
        <v>Juin</v>
      </c>
      <c r="AI431" s="91" t="str">
        <f>'LEGISLATION 2'!L431</f>
        <v>Juin</v>
      </c>
      <c r="AJ431" s="91" t="str">
        <f>'HIDAOA 3'!M431</f>
        <v>Juin</v>
      </c>
      <c r="AK431" s="91" t="str">
        <f>'CLINIQUE 3'!T431</f>
        <v>Juin</v>
      </c>
    </row>
    <row r="432" spans="1:37">
      <c r="A432" s="146">
        <v>425</v>
      </c>
      <c r="B432" s="113" t="s">
        <v>347</v>
      </c>
      <c r="C432" s="113" t="s">
        <v>2639</v>
      </c>
      <c r="D432" s="163">
        <f>'REPRODUCTION 3'!G432</f>
        <v>18</v>
      </c>
      <c r="E432" s="163">
        <f>'RUMINANTS 3'!G432</f>
        <v>5.25</v>
      </c>
      <c r="F432" s="163">
        <f>'TOXICOLOGIE 2'!F432</f>
        <v>0</v>
      </c>
      <c r="G432" s="163">
        <f>'INFECTIEUX 3'!G432</f>
        <v>3</v>
      </c>
      <c r="H432" s="163">
        <f>'AVIARE 3'!G432</f>
        <v>20.25</v>
      </c>
      <c r="I432" s="163">
        <f>'EQUINE 3'!G432</f>
        <v>15</v>
      </c>
      <c r="J432" s="163">
        <f>'CHIRURGIE 3'!G432</f>
        <v>19.5</v>
      </c>
      <c r="K432" s="163">
        <f>'LEGISLATION 2'!F432</f>
        <v>26</v>
      </c>
      <c r="L432" s="163">
        <f>'HIDAOA 3'!G432</f>
        <v>18.75</v>
      </c>
      <c r="M432" s="163">
        <f>'CLINIQUE 3'!N432</f>
        <v>0</v>
      </c>
      <c r="N432" s="148">
        <f t="shared" si="89"/>
        <v>125.75</v>
      </c>
      <c r="O432" s="148">
        <f t="shared" si="90"/>
        <v>4.4910714285714288</v>
      </c>
      <c r="P432" s="146" t="str">
        <f t="shared" si="91"/>
        <v>ajournee</v>
      </c>
      <c r="Q432" s="146" t="str">
        <f t="shared" si="92"/>
        <v>juin</v>
      </c>
      <c r="R432" s="146">
        <f t="shared" si="93"/>
        <v>0</v>
      </c>
      <c r="S432" s="146">
        <f t="shared" si="94"/>
        <v>1</v>
      </c>
      <c r="T432" s="146">
        <f t="shared" si="95"/>
        <v>1</v>
      </c>
      <c r="U432" s="146">
        <f t="shared" si="96"/>
        <v>1</v>
      </c>
      <c r="V432" s="146">
        <f t="shared" si="97"/>
        <v>0</v>
      </c>
      <c r="W432" s="146">
        <f t="shared" si="98"/>
        <v>0</v>
      </c>
      <c r="X432" s="146">
        <f t="shared" si="99"/>
        <v>0</v>
      </c>
      <c r="Y432" s="146">
        <f t="shared" si="100"/>
        <v>0</v>
      </c>
      <c r="Z432" s="146">
        <f t="shared" si="101"/>
        <v>0</v>
      </c>
      <c r="AA432" s="17">
        <f t="shared" si="102"/>
        <v>1</v>
      </c>
      <c r="AB432" s="91" t="str">
        <f>'REPRODUCTION 3'!M432</f>
        <v>Juin</v>
      </c>
      <c r="AC432" s="91" t="str">
        <f>'RUMINANTS 3'!M432</f>
        <v>Juin</v>
      </c>
      <c r="AD432" s="91" t="str">
        <f>'TOXICOLOGIE 2'!L432</f>
        <v>Juin</v>
      </c>
      <c r="AE432" s="91" t="str">
        <f>'INFECTIEUX 3'!M432</f>
        <v>Juin</v>
      </c>
      <c r="AF432" s="91" t="str">
        <f>'AVIARE 3'!M432</f>
        <v>Juin</v>
      </c>
      <c r="AG432" s="91" t="str">
        <f>'EQUINE 3'!M432</f>
        <v>Juin</v>
      </c>
      <c r="AH432" s="91" t="str">
        <f>'CHIRURGIE 3'!M432</f>
        <v>Juin</v>
      </c>
      <c r="AI432" s="91" t="str">
        <f>'LEGISLATION 2'!L432</f>
        <v>Juin</v>
      </c>
      <c r="AJ432" s="91" t="str">
        <f>'HIDAOA 3'!M432</f>
        <v>Juin</v>
      </c>
      <c r="AK432" s="91" t="str">
        <f>'CLINIQUE 3'!T432</f>
        <v>Juin</v>
      </c>
    </row>
    <row r="433" spans="1:37">
      <c r="A433" s="146">
        <v>426</v>
      </c>
      <c r="B433" s="113" t="s">
        <v>2288</v>
      </c>
      <c r="C433" s="113" t="s">
        <v>2883</v>
      </c>
      <c r="D433" s="163">
        <f>'REPRODUCTION 3'!G433</f>
        <v>12.75</v>
      </c>
      <c r="E433" s="163">
        <f>'RUMINANTS 3'!G433</f>
        <v>10.5</v>
      </c>
      <c r="F433" s="163">
        <f>'TOXICOLOGIE 2'!F433</f>
        <v>0</v>
      </c>
      <c r="G433" s="163">
        <f>'INFECTIEUX 3'!G433</f>
        <v>2.25</v>
      </c>
      <c r="H433" s="163">
        <f>'AVIARE 3'!G433</f>
        <v>18</v>
      </c>
      <c r="I433" s="163">
        <f>'EQUINE 3'!G433</f>
        <v>9.75</v>
      </c>
      <c r="J433" s="163">
        <f>'CHIRURGIE 3'!G433</f>
        <v>22.5</v>
      </c>
      <c r="K433" s="163">
        <f>'LEGISLATION 2'!F433</f>
        <v>30</v>
      </c>
      <c r="L433" s="163">
        <f>'HIDAOA 3'!G433</f>
        <v>15.75</v>
      </c>
      <c r="M433" s="163">
        <f>'CLINIQUE 3'!N433</f>
        <v>0</v>
      </c>
      <c r="N433" s="148">
        <f t="shared" si="89"/>
        <v>121.5</v>
      </c>
      <c r="O433" s="148">
        <f t="shared" si="90"/>
        <v>4.3392857142857144</v>
      </c>
      <c r="P433" s="146" t="str">
        <f t="shared" si="91"/>
        <v>ajournee</v>
      </c>
      <c r="Q433" s="146" t="str">
        <f t="shared" si="92"/>
        <v>juin</v>
      </c>
      <c r="R433" s="146">
        <f t="shared" si="93"/>
        <v>1</v>
      </c>
      <c r="S433" s="146">
        <f t="shared" si="94"/>
        <v>1</v>
      </c>
      <c r="T433" s="146">
        <f t="shared" si="95"/>
        <v>1</v>
      </c>
      <c r="U433" s="146">
        <f t="shared" si="96"/>
        <v>1</v>
      </c>
      <c r="V433" s="146">
        <f t="shared" si="97"/>
        <v>0</v>
      </c>
      <c r="W433" s="146">
        <f t="shared" si="98"/>
        <v>1</v>
      </c>
      <c r="X433" s="146">
        <f t="shared" si="99"/>
        <v>0</v>
      </c>
      <c r="Y433" s="146">
        <f t="shared" si="100"/>
        <v>0</v>
      </c>
      <c r="Z433" s="146">
        <f t="shared" si="101"/>
        <v>0</v>
      </c>
      <c r="AA433" s="17">
        <f t="shared" si="102"/>
        <v>1</v>
      </c>
      <c r="AB433" s="91" t="str">
        <f>'REPRODUCTION 3'!M433</f>
        <v>Juin</v>
      </c>
      <c r="AC433" s="91" t="str">
        <f>'RUMINANTS 3'!M433</f>
        <v>Juin</v>
      </c>
      <c r="AD433" s="91" t="str">
        <f>'TOXICOLOGIE 2'!L433</f>
        <v>Juin</v>
      </c>
      <c r="AE433" s="91" t="str">
        <f>'INFECTIEUX 3'!M433</f>
        <v>Juin</v>
      </c>
      <c r="AF433" s="91" t="str">
        <f>'AVIARE 3'!M433</f>
        <v>Juin</v>
      </c>
      <c r="AG433" s="91" t="str">
        <f>'EQUINE 3'!M433</f>
        <v>Juin</v>
      </c>
      <c r="AH433" s="91" t="str">
        <f>'CHIRURGIE 3'!M433</f>
        <v>Juin</v>
      </c>
      <c r="AI433" s="91" t="str">
        <f>'LEGISLATION 2'!L433</f>
        <v>Juin</v>
      </c>
      <c r="AJ433" s="91" t="str">
        <f>'HIDAOA 3'!M433</f>
        <v>Juin</v>
      </c>
      <c r="AK433" s="91" t="str">
        <f>'CLINIQUE 3'!T433</f>
        <v>Juin</v>
      </c>
    </row>
    <row r="434" spans="1:37">
      <c r="A434" s="146">
        <v>427</v>
      </c>
      <c r="B434" s="113" t="s">
        <v>2292</v>
      </c>
      <c r="C434" s="113" t="s">
        <v>2884</v>
      </c>
      <c r="D434" s="163">
        <f>'REPRODUCTION 3'!G434</f>
        <v>3.75</v>
      </c>
      <c r="E434" s="163">
        <f>'RUMINANTS 3'!G434</f>
        <v>5.25</v>
      </c>
      <c r="F434" s="163">
        <f>'TOXICOLOGIE 2'!F434</f>
        <v>0</v>
      </c>
      <c r="G434" s="163">
        <f>'INFECTIEUX 3'!G434</f>
        <v>2.25</v>
      </c>
      <c r="H434" s="163">
        <f>'AVIARE 3'!G434</f>
        <v>15</v>
      </c>
      <c r="I434" s="163">
        <f>'EQUINE 3'!G434</f>
        <v>7.875</v>
      </c>
      <c r="J434" s="163">
        <f>'CHIRURGIE 3'!G434</f>
        <v>15</v>
      </c>
      <c r="K434" s="163">
        <f>'LEGISLATION 2'!F434</f>
        <v>28</v>
      </c>
      <c r="L434" s="163">
        <f>'HIDAOA 3'!G434</f>
        <v>14.25</v>
      </c>
      <c r="M434" s="163">
        <f>'CLINIQUE 3'!N434</f>
        <v>0</v>
      </c>
      <c r="N434" s="148">
        <f t="shared" si="89"/>
        <v>91.375</v>
      </c>
      <c r="O434" s="148">
        <f t="shared" si="90"/>
        <v>3.2633928571428572</v>
      </c>
      <c r="P434" s="146" t="str">
        <f t="shared" si="91"/>
        <v>ajournee</v>
      </c>
      <c r="Q434" s="146" t="str">
        <f t="shared" si="92"/>
        <v>juin</v>
      </c>
      <c r="R434" s="146">
        <f t="shared" si="93"/>
        <v>1</v>
      </c>
      <c r="S434" s="146">
        <f t="shared" si="94"/>
        <v>1</v>
      </c>
      <c r="T434" s="146">
        <f t="shared" si="95"/>
        <v>1</v>
      </c>
      <c r="U434" s="146">
        <f t="shared" si="96"/>
        <v>1</v>
      </c>
      <c r="V434" s="146">
        <f t="shared" si="97"/>
        <v>0</v>
      </c>
      <c r="W434" s="146">
        <f t="shared" si="98"/>
        <v>1</v>
      </c>
      <c r="X434" s="146">
        <f t="shared" si="99"/>
        <v>0</v>
      </c>
      <c r="Y434" s="146">
        <f t="shared" si="100"/>
        <v>0</v>
      </c>
      <c r="Z434" s="146">
        <f t="shared" si="101"/>
        <v>1</v>
      </c>
      <c r="AA434" s="17">
        <f t="shared" si="102"/>
        <v>1</v>
      </c>
      <c r="AB434" s="91" t="str">
        <f>'REPRODUCTION 3'!M434</f>
        <v>Juin</v>
      </c>
      <c r="AC434" s="91" t="str">
        <f>'RUMINANTS 3'!M434</f>
        <v>Juin</v>
      </c>
      <c r="AD434" s="91" t="str">
        <f>'TOXICOLOGIE 2'!L434</f>
        <v>Juin</v>
      </c>
      <c r="AE434" s="91" t="str">
        <f>'INFECTIEUX 3'!M434</f>
        <v>Juin</v>
      </c>
      <c r="AF434" s="91" t="str">
        <f>'AVIARE 3'!M434</f>
        <v>Juin</v>
      </c>
      <c r="AG434" s="91" t="str">
        <f>'EQUINE 3'!M434</f>
        <v>Juin</v>
      </c>
      <c r="AH434" s="91" t="str">
        <f>'CHIRURGIE 3'!M434</f>
        <v>Juin</v>
      </c>
      <c r="AI434" s="91" t="str">
        <f>'LEGISLATION 2'!L434</f>
        <v>Juin</v>
      </c>
      <c r="AJ434" s="91" t="str">
        <f>'HIDAOA 3'!M434</f>
        <v>Juin</v>
      </c>
      <c r="AK434" s="91" t="str">
        <f>'CLINIQUE 3'!T434</f>
        <v>Juin</v>
      </c>
    </row>
    <row r="435" spans="1:37">
      <c r="A435" s="146">
        <v>428</v>
      </c>
      <c r="B435" s="113" t="s">
        <v>2301</v>
      </c>
      <c r="C435" s="113" t="s">
        <v>2540</v>
      </c>
      <c r="D435" s="163">
        <f>'REPRODUCTION 3'!G435</f>
        <v>18.75</v>
      </c>
      <c r="E435" s="163">
        <f>'RUMINANTS 3'!G435</f>
        <v>11.25</v>
      </c>
      <c r="F435" s="163">
        <f>'TOXICOLOGIE 2'!F435</f>
        <v>0</v>
      </c>
      <c r="G435" s="163">
        <f>'INFECTIEUX 3'!G435</f>
        <v>3.75</v>
      </c>
      <c r="H435" s="163">
        <f>'AVIARE 3'!G435</f>
        <v>15.75</v>
      </c>
      <c r="I435" s="163">
        <f>'EQUINE 3'!G435</f>
        <v>11.25</v>
      </c>
      <c r="J435" s="163">
        <f>'CHIRURGIE 3'!G435</f>
        <v>21</v>
      </c>
      <c r="K435" s="163">
        <f>'LEGISLATION 2'!F435</f>
        <v>26</v>
      </c>
      <c r="L435" s="163">
        <f>'HIDAOA 3'!G435</f>
        <v>26.25</v>
      </c>
      <c r="M435" s="163">
        <f>'CLINIQUE 3'!N435</f>
        <v>0</v>
      </c>
      <c r="N435" s="148">
        <f t="shared" si="89"/>
        <v>134</v>
      </c>
      <c r="O435" s="148">
        <f t="shared" si="90"/>
        <v>4.7857142857142856</v>
      </c>
      <c r="P435" s="146" t="str">
        <f t="shared" si="91"/>
        <v>ajournee</v>
      </c>
      <c r="Q435" s="146" t="str">
        <f t="shared" si="92"/>
        <v>juin</v>
      </c>
      <c r="R435" s="146">
        <f t="shared" si="93"/>
        <v>0</v>
      </c>
      <c r="S435" s="146">
        <f t="shared" si="94"/>
        <v>1</v>
      </c>
      <c r="T435" s="146">
        <f t="shared" si="95"/>
        <v>1</v>
      </c>
      <c r="U435" s="146">
        <f t="shared" si="96"/>
        <v>1</v>
      </c>
      <c r="V435" s="146">
        <f t="shared" si="97"/>
        <v>0</v>
      </c>
      <c r="W435" s="146">
        <f t="shared" si="98"/>
        <v>1</v>
      </c>
      <c r="X435" s="146">
        <f t="shared" si="99"/>
        <v>0</v>
      </c>
      <c r="Y435" s="146">
        <f t="shared" si="100"/>
        <v>0</v>
      </c>
      <c r="Z435" s="146">
        <f t="shared" si="101"/>
        <v>0</v>
      </c>
      <c r="AA435" s="17">
        <f t="shared" si="102"/>
        <v>1</v>
      </c>
      <c r="AB435" s="91" t="str">
        <f>'REPRODUCTION 3'!M435</f>
        <v>Juin</v>
      </c>
      <c r="AC435" s="91" t="str">
        <f>'RUMINANTS 3'!M435</f>
        <v>Juin</v>
      </c>
      <c r="AD435" s="91" t="str">
        <f>'TOXICOLOGIE 2'!L435</f>
        <v>Juin</v>
      </c>
      <c r="AE435" s="91" t="str">
        <f>'INFECTIEUX 3'!M435</f>
        <v>Juin</v>
      </c>
      <c r="AF435" s="91" t="str">
        <f>'AVIARE 3'!M435</f>
        <v>Juin</v>
      </c>
      <c r="AG435" s="91" t="str">
        <f>'EQUINE 3'!M435</f>
        <v>Juin</v>
      </c>
      <c r="AH435" s="91" t="str">
        <f>'CHIRURGIE 3'!M435</f>
        <v>Juin</v>
      </c>
      <c r="AI435" s="91" t="str">
        <f>'LEGISLATION 2'!L435</f>
        <v>Juin</v>
      </c>
      <c r="AJ435" s="91" t="str">
        <f>'HIDAOA 3'!M435</f>
        <v>Juin</v>
      </c>
      <c r="AK435" s="91" t="str">
        <f>'CLINIQUE 3'!T435</f>
        <v>Juin</v>
      </c>
    </row>
    <row r="436" spans="1:37">
      <c r="A436" s="146">
        <v>429</v>
      </c>
      <c r="B436" s="113" t="s">
        <v>2885</v>
      </c>
      <c r="C436" s="113" t="s">
        <v>2728</v>
      </c>
      <c r="D436" s="163">
        <f>'REPRODUCTION 3'!G436</f>
        <v>9.75</v>
      </c>
      <c r="E436" s="163">
        <f>'RUMINANTS 3'!G436</f>
        <v>6</v>
      </c>
      <c r="F436" s="163">
        <f>'TOXICOLOGIE 2'!F436</f>
        <v>0</v>
      </c>
      <c r="G436" s="163">
        <f>'INFECTIEUX 3'!G436</f>
        <v>2.25</v>
      </c>
      <c r="H436" s="163">
        <f>'AVIARE 3'!G436</f>
        <v>18</v>
      </c>
      <c r="I436" s="163">
        <f>'EQUINE 3'!G436</f>
        <v>9.75</v>
      </c>
      <c r="J436" s="163">
        <f>'CHIRURGIE 3'!G436</f>
        <v>9</v>
      </c>
      <c r="K436" s="163">
        <f>'LEGISLATION 2'!F436</f>
        <v>26</v>
      </c>
      <c r="L436" s="163">
        <f>'HIDAOA 3'!G436</f>
        <v>15.75</v>
      </c>
      <c r="M436" s="163">
        <f>'CLINIQUE 3'!N436</f>
        <v>0</v>
      </c>
      <c r="N436" s="148">
        <f t="shared" si="89"/>
        <v>96.5</v>
      </c>
      <c r="O436" s="148">
        <f t="shared" si="90"/>
        <v>3.4464285714285716</v>
      </c>
      <c r="P436" s="146" t="str">
        <f t="shared" si="91"/>
        <v>ajournee</v>
      </c>
      <c r="Q436" s="146" t="str">
        <f t="shared" si="92"/>
        <v>juin</v>
      </c>
      <c r="R436" s="146">
        <f t="shared" si="93"/>
        <v>1</v>
      </c>
      <c r="S436" s="146">
        <f t="shared" si="94"/>
        <v>1</v>
      </c>
      <c r="T436" s="146">
        <f t="shared" si="95"/>
        <v>1</v>
      </c>
      <c r="U436" s="146">
        <f t="shared" si="96"/>
        <v>1</v>
      </c>
      <c r="V436" s="146">
        <f t="shared" si="97"/>
        <v>0</v>
      </c>
      <c r="W436" s="146">
        <f t="shared" si="98"/>
        <v>1</v>
      </c>
      <c r="X436" s="146">
        <f t="shared" si="99"/>
        <v>1</v>
      </c>
      <c r="Y436" s="146">
        <f t="shared" si="100"/>
        <v>0</v>
      </c>
      <c r="Z436" s="146">
        <f t="shared" si="101"/>
        <v>0</v>
      </c>
      <c r="AA436" s="17">
        <f t="shared" si="102"/>
        <v>1</v>
      </c>
      <c r="AB436" s="91" t="str">
        <f>'REPRODUCTION 3'!M436</f>
        <v>Juin</v>
      </c>
      <c r="AC436" s="91" t="str">
        <f>'RUMINANTS 3'!M436</f>
        <v>Juin</v>
      </c>
      <c r="AD436" s="91" t="str">
        <f>'TOXICOLOGIE 2'!L436</f>
        <v>Juin</v>
      </c>
      <c r="AE436" s="91" t="str">
        <f>'INFECTIEUX 3'!M436</f>
        <v>Juin</v>
      </c>
      <c r="AF436" s="91" t="str">
        <f>'AVIARE 3'!M436</f>
        <v>Juin</v>
      </c>
      <c r="AG436" s="91" t="str">
        <f>'EQUINE 3'!M436</f>
        <v>Juin</v>
      </c>
      <c r="AH436" s="91" t="str">
        <f>'CHIRURGIE 3'!M436</f>
        <v>Juin</v>
      </c>
      <c r="AI436" s="91" t="str">
        <f>'LEGISLATION 2'!L436</f>
        <v>Juin</v>
      </c>
      <c r="AJ436" s="91" t="str">
        <f>'HIDAOA 3'!M436</f>
        <v>Juin</v>
      </c>
      <c r="AK436" s="91" t="str">
        <f>'CLINIQUE 3'!T436</f>
        <v>Juin</v>
      </c>
    </row>
    <row r="437" spans="1:37">
      <c r="A437" s="146">
        <v>430</v>
      </c>
      <c r="B437" s="113" t="s">
        <v>2886</v>
      </c>
      <c r="C437" s="113" t="s">
        <v>2887</v>
      </c>
      <c r="D437" s="163">
        <f>'REPRODUCTION 3'!G437</f>
        <v>9.75</v>
      </c>
      <c r="E437" s="163">
        <f>'RUMINANTS 3'!G437</f>
        <v>9.75</v>
      </c>
      <c r="F437" s="163">
        <f>'TOXICOLOGIE 2'!F437</f>
        <v>0</v>
      </c>
      <c r="G437" s="163">
        <f>'INFECTIEUX 3'!G437</f>
        <v>1.125</v>
      </c>
      <c r="H437" s="163">
        <f>'AVIARE 3'!G437</f>
        <v>16.5</v>
      </c>
      <c r="I437" s="163">
        <f>'EQUINE 3'!G437</f>
        <v>9.75</v>
      </c>
      <c r="J437" s="163">
        <f>'CHIRURGIE 3'!G437</f>
        <v>15</v>
      </c>
      <c r="K437" s="163">
        <f>'LEGISLATION 2'!F437</f>
        <v>26</v>
      </c>
      <c r="L437" s="163">
        <f>'HIDAOA 3'!G437</f>
        <v>11.25</v>
      </c>
      <c r="M437" s="163">
        <f>'CLINIQUE 3'!N437</f>
        <v>0</v>
      </c>
      <c r="N437" s="148">
        <f t="shared" si="89"/>
        <v>99.125</v>
      </c>
      <c r="O437" s="148">
        <f t="shared" si="90"/>
        <v>3.5401785714285716</v>
      </c>
      <c r="P437" s="146" t="str">
        <f t="shared" si="91"/>
        <v>ajournee</v>
      </c>
      <c r="Q437" s="146" t="str">
        <f t="shared" si="92"/>
        <v>juin</v>
      </c>
      <c r="R437" s="146">
        <f t="shared" si="93"/>
        <v>1</v>
      </c>
      <c r="S437" s="146">
        <f t="shared" si="94"/>
        <v>1</v>
      </c>
      <c r="T437" s="146">
        <f t="shared" si="95"/>
        <v>1</v>
      </c>
      <c r="U437" s="146">
        <f t="shared" si="96"/>
        <v>1</v>
      </c>
      <c r="V437" s="146">
        <f t="shared" si="97"/>
        <v>0</v>
      </c>
      <c r="W437" s="146">
        <f t="shared" si="98"/>
        <v>1</v>
      </c>
      <c r="X437" s="146">
        <f t="shared" si="99"/>
        <v>0</v>
      </c>
      <c r="Y437" s="146">
        <f t="shared" si="100"/>
        <v>0</v>
      </c>
      <c r="Z437" s="146">
        <f t="shared" si="101"/>
        <v>1</v>
      </c>
      <c r="AA437" s="17">
        <f t="shared" si="102"/>
        <v>1</v>
      </c>
      <c r="AB437" s="91" t="str">
        <f>'REPRODUCTION 3'!M437</f>
        <v>Juin</v>
      </c>
      <c r="AC437" s="91" t="str">
        <f>'RUMINANTS 3'!M437</f>
        <v>Juin</v>
      </c>
      <c r="AD437" s="91" t="str">
        <f>'TOXICOLOGIE 2'!L437</f>
        <v>Juin</v>
      </c>
      <c r="AE437" s="91" t="str">
        <f>'INFECTIEUX 3'!M437</f>
        <v>Juin</v>
      </c>
      <c r="AF437" s="91" t="str">
        <f>'AVIARE 3'!M437</f>
        <v>Juin</v>
      </c>
      <c r="AG437" s="91" t="str">
        <f>'EQUINE 3'!M437</f>
        <v>Juin</v>
      </c>
      <c r="AH437" s="91" t="str">
        <f>'CHIRURGIE 3'!M437</f>
        <v>Juin</v>
      </c>
      <c r="AI437" s="91" t="str">
        <f>'LEGISLATION 2'!L437</f>
        <v>Juin</v>
      </c>
      <c r="AJ437" s="91" t="str">
        <f>'HIDAOA 3'!M437</f>
        <v>Juin</v>
      </c>
      <c r="AK437" s="91" t="str">
        <f>'CLINIQUE 3'!T437</f>
        <v>Juin</v>
      </c>
    </row>
    <row r="438" spans="1:37">
      <c r="A438" s="146">
        <v>431</v>
      </c>
      <c r="B438" s="113" t="s">
        <v>2888</v>
      </c>
      <c r="C438" s="113" t="s">
        <v>2453</v>
      </c>
      <c r="D438" s="163">
        <f>'REPRODUCTION 3'!G438</f>
        <v>0</v>
      </c>
      <c r="E438" s="163">
        <f>'RUMINANTS 3'!G438</f>
        <v>1.5</v>
      </c>
      <c r="F438" s="163">
        <f>'TOXICOLOGIE 2'!F438</f>
        <v>0</v>
      </c>
      <c r="G438" s="163">
        <f>'INFECTIEUX 3'!G438</f>
        <v>0.75</v>
      </c>
      <c r="H438" s="163">
        <f>'AVIARE 3'!G438</f>
        <v>11.25</v>
      </c>
      <c r="I438" s="163">
        <f>'EQUINE 3'!G438</f>
        <v>1.5</v>
      </c>
      <c r="J438" s="163">
        <f>'CHIRURGIE 3'!G438</f>
        <v>10.5</v>
      </c>
      <c r="K438" s="163">
        <f>'LEGISLATION 2'!F438</f>
        <v>6</v>
      </c>
      <c r="L438" s="163">
        <f>'HIDAOA 3'!G438</f>
        <v>3.75</v>
      </c>
      <c r="M438" s="163">
        <f>'CLINIQUE 3'!N438</f>
        <v>0</v>
      </c>
      <c r="N438" s="148">
        <f t="shared" si="89"/>
        <v>35.25</v>
      </c>
      <c r="O438" s="148">
        <f t="shared" si="90"/>
        <v>1.2589285714285714</v>
      </c>
      <c r="P438" s="146" t="str">
        <f t="shared" si="91"/>
        <v>ajournee</v>
      </c>
      <c r="Q438" s="146" t="str">
        <f t="shared" si="92"/>
        <v>juin</v>
      </c>
      <c r="R438" s="146">
        <f t="shared" si="93"/>
        <v>1</v>
      </c>
      <c r="S438" s="146">
        <f t="shared" si="94"/>
        <v>1</v>
      </c>
      <c r="T438" s="146">
        <f t="shared" si="95"/>
        <v>1</v>
      </c>
      <c r="U438" s="146">
        <f t="shared" si="96"/>
        <v>1</v>
      </c>
      <c r="V438" s="146">
        <f t="shared" si="97"/>
        <v>1</v>
      </c>
      <c r="W438" s="146">
        <f t="shared" si="98"/>
        <v>1</v>
      </c>
      <c r="X438" s="146">
        <f t="shared" si="99"/>
        <v>1</v>
      </c>
      <c r="Y438" s="146">
        <f t="shared" si="100"/>
        <v>1</v>
      </c>
      <c r="Z438" s="146">
        <f t="shared" si="101"/>
        <v>1</v>
      </c>
      <c r="AA438" s="17">
        <f t="shared" si="102"/>
        <v>1</v>
      </c>
      <c r="AB438" s="91" t="str">
        <f>'REPRODUCTION 3'!M438</f>
        <v>Juin</v>
      </c>
      <c r="AC438" s="91" t="str">
        <f>'RUMINANTS 3'!M438</f>
        <v>Juin</v>
      </c>
      <c r="AD438" s="91" t="str">
        <f>'TOXICOLOGIE 2'!L438</f>
        <v>Juin</v>
      </c>
      <c r="AE438" s="91" t="str">
        <f>'INFECTIEUX 3'!M438</f>
        <v>Juin</v>
      </c>
      <c r="AF438" s="91" t="str">
        <f>'AVIARE 3'!M438</f>
        <v>Juin</v>
      </c>
      <c r="AG438" s="91" t="str">
        <f>'EQUINE 3'!M438</f>
        <v>Juin</v>
      </c>
      <c r="AH438" s="91" t="str">
        <f>'CHIRURGIE 3'!M438</f>
        <v>Juin</v>
      </c>
      <c r="AI438" s="91" t="str">
        <f>'LEGISLATION 2'!L438</f>
        <v>Juin</v>
      </c>
      <c r="AJ438" s="91" t="str">
        <f>'HIDAOA 3'!M438</f>
        <v>Juin</v>
      </c>
      <c r="AK438" s="91" t="str">
        <f>'CLINIQUE 3'!T438</f>
        <v>Juin</v>
      </c>
    </row>
    <row r="439" spans="1:37">
      <c r="A439" s="146">
        <v>432</v>
      </c>
      <c r="B439" s="113" t="s">
        <v>2889</v>
      </c>
      <c r="C439" s="113" t="s">
        <v>2890</v>
      </c>
      <c r="D439" s="163">
        <f>'REPRODUCTION 3'!G439</f>
        <v>13.5</v>
      </c>
      <c r="E439" s="163">
        <f>'RUMINANTS 3'!G439</f>
        <v>10.5</v>
      </c>
      <c r="F439" s="163">
        <f>'TOXICOLOGIE 2'!F439</f>
        <v>0</v>
      </c>
      <c r="G439" s="163">
        <f>'INFECTIEUX 3'!G439</f>
        <v>2.25</v>
      </c>
      <c r="H439" s="163">
        <f>'AVIARE 3'!G439</f>
        <v>18</v>
      </c>
      <c r="I439" s="163">
        <f>'EQUINE 3'!G439</f>
        <v>17.25</v>
      </c>
      <c r="J439" s="163">
        <f>'CHIRURGIE 3'!G439</f>
        <v>10.5</v>
      </c>
      <c r="K439" s="163">
        <f>'LEGISLATION 2'!F439</f>
        <v>24</v>
      </c>
      <c r="L439" s="163">
        <f>'HIDAOA 3'!G439</f>
        <v>24.75</v>
      </c>
      <c r="M439" s="163">
        <f>'CLINIQUE 3'!N439</f>
        <v>0</v>
      </c>
      <c r="N439" s="148">
        <f t="shared" si="89"/>
        <v>120.75</v>
      </c>
      <c r="O439" s="148">
        <f t="shared" si="90"/>
        <v>4.3125</v>
      </c>
      <c r="P439" s="146" t="str">
        <f t="shared" si="91"/>
        <v>ajournee</v>
      </c>
      <c r="Q439" s="146" t="str">
        <f t="shared" si="92"/>
        <v>juin</v>
      </c>
      <c r="R439" s="146">
        <f t="shared" si="93"/>
        <v>1</v>
      </c>
      <c r="S439" s="146">
        <f t="shared" si="94"/>
        <v>1</v>
      </c>
      <c r="T439" s="146">
        <f t="shared" si="95"/>
        <v>1</v>
      </c>
      <c r="U439" s="146">
        <f t="shared" si="96"/>
        <v>1</v>
      </c>
      <c r="V439" s="146">
        <f t="shared" si="97"/>
        <v>0</v>
      </c>
      <c r="W439" s="146">
        <f t="shared" si="98"/>
        <v>0</v>
      </c>
      <c r="X439" s="146">
        <f t="shared" si="99"/>
        <v>1</v>
      </c>
      <c r="Y439" s="146">
        <f t="shared" si="100"/>
        <v>0</v>
      </c>
      <c r="Z439" s="146">
        <f t="shared" si="101"/>
        <v>0</v>
      </c>
      <c r="AA439" s="17">
        <f t="shared" si="102"/>
        <v>1</v>
      </c>
      <c r="AB439" s="91" t="str">
        <f>'REPRODUCTION 3'!M439</f>
        <v>Juin</v>
      </c>
      <c r="AC439" s="91" t="str">
        <f>'RUMINANTS 3'!M439</f>
        <v>Juin</v>
      </c>
      <c r="AD439" s="91" t="str">
        <f>'TOXICOLOGIE 2'!L439</f>
        <v>Juin</v>
      </c>
      <c r="AE439" s="91" t="str">
        <f>'INFECTIEUX 3'!M439</f>
        <v>Juin</v>
      </c>
      <c r="AF439" s="91" t="str">
        <f>'AVIARE 3'!M439</f>
        <v>Juin</v>
      </c>
      <c r="AG439" s="91" t="str">
        <f>'EQUINE 3'!M439</f>
        <v>Juin</v>
      </c>
      <c r="AH439" s="91" t="str">
        <f>'CHIRURGIE 3'!M439</f>
        <v>Juin</v>
      </c>
      <c r="AI439" s="91" t="str">
        <f>'LEGISLATION 2'!L439</f>
        <v>Juin</v>
      </c>
      <c r="AJ439" s="91" t="str">
        <f>'HIDAOA 3'!M439</f>
        <v>Juin</v>
      </c>
      <c r="AK439" s="91" t="str">
        <f>'CLINIQUE 3'!T439</f>
        <v>Juin</v>
      </c>
    </row>
    <row r="440" spans="1:37">
      <c r="A440" s="146">
        <v>433</v>
      </c>
      <c r="B440" s="113" t="s">
        <v>2889</v>
      </c>
      <c r="C440" s="113" t="s">
        <v>2891</v>
      </c>
      <c r="D440" s="163">
        <f>'REPRODUCTION 3'!G440</f>
        <v>13.5</v>
      </c>
      <c r="E440" s="163">
        <f>'RUMINANTS 3'!G440</f>
        <v>6.75</v>
      </c>
      <c r="F440" s="163">
        <f>'TOXICOLOGIE 2'!F440</f>
        <v>0</v>
      </c>
      <c r="G440" s="163">
        <f>'INFECTIEUX 3'!G440</f>
        <v>3.75</v>
      </c>
      <c r="H440" s="163">
        <f>'AVIARE 3'!G440</f>
        <v>18</v>
      </c>
      <c r="I440" s="163">
        <f>'EQUINE 3'!G440</f>
        <v>9</v>
      </c>
      <c r="J440" s="163">
        <f>'CHIRURGIE 3'!G440</f>
        <v>21</v>
      </c>
      <c r="K440" s="163">
        <f>'LEGISLATION 2'!F440</f>
        <v>22</v>
      </c>
      <c r="L440" s="163">
        <f>'HIDAOA 3'!G440</f>
        <v>22.5</v>
      </c>
      <c r="M440" s="163">
        <f>'CLINIQUE 3'!N440</f>
        <v>0</v>
      </c>
      <c r="N440" s="148">
        <f t="shared" si="89"/>
        <v>116.5</v>
      </c>
      <c r="O440" s="148">
        <f t="shared" si="90"/>
        <v>4.1607142857142856</v>
      </c>
      <c r="P440" s="146" t="str">
        <f t="shared" si="91"/>
        <v>ajournee</v>
      </c>
      <c r="Q440" s="146" t="str">
        <f t="shared" si="92"/>
        <v>juin</v>
      </c>
      <c r="R440" s="146">
        <f t="shared" si="93"/>
        <v>1</v>
      </c>
      <c r="S440" s="146">
        <f t="shared" si="94"/>
        <v>1</v>
      </c>
      <c r="T440" s="146">
        <f t="shared" si="95"/>
        <v>1</v>
      </c>
      <c r="U440" s="146">
        <f t="shared" si="96"/>
        <v>1</v>
      </c>
      <c r="V440" s="146">
        <f t="shared" si="97"/>
        <v>0</v>
      </c>
      <c r="W440" s="146">
        <f t="shared" si="98"/>
        <v>1</v>
      </c>
      <c r="X440" s="146">
        <f t="shared" si="99"/>
        <v>0</v>
      </c>
      <c r="Y440" s="146">
        <f t="shared" si="100"/>
        <v>0</v>
      </c>
      <c r="Z440" s="146">
        <f t="shared" si="101"/>
        <v>0</v>
      </c>
      <c r="AA440" s="17">
        <f t="shared" si="102"/>
        <v>1</v>
      </c>
      <c r="AB440" s="91" t="str">
        <f>'REPRODUCTION 3'!M440</f>
        <v>Juin</v>
      </c>
      <c r="AC440" s="91" t="str">
        <f>'RUMINANTS 3'!M440</f>
        <v>Juin</v>
      </c>
      <c r="AD440" s="91" t="str">
        <f>'TOXICOLOGIE 2'!L440</f>
        <v>Juin</v>
      </c>
      <c r="AE440" s="91" t="str">
        <f>'INFECTIEUX 3'!M440</f>
        <v>Juin</v>
      </c>
      <c r="AF440" s="91" t="str">
        <f>'AVIARE 3'!M440</f>
        <v>Juin</v>
      </c>
      <c r="AG440" s="91" t="str">
        <f>'EQUINE 3'!M440</f>
        <v>Juin</v>
      </c>
      <c r="AH440" s="91" t="str">
        <f>'CHIRURGIE 3'!M440</f>
        <v>Juin</v>
      </c>
      <c r="AI440" s="91" t="str">
        <f>'LEGISLATION 2'!L440</f>
        <v>Juin</v>
      </c>
      <c r="AJ440" s="91" t="str">
        <f>'HIDAOA 3'!M440</f>
        <v>Juin</v>
      </c>
      <c r="AK440" s="91" t="str">
        <f>'CLINIQUE 3'!T440</f>
        <v>Juin</v>
      </c>
    </row>
    <row r="441" spans="1:37">
      <c r="A441" s="146">
        <v>434</v>
      </c>
      <c r="B441" s="113" t="s">
        <v>2892</v>
      </c>
      <c r="C441" s="113" t="s">
        <v>2893</v>
      </c>
      <c r="D441" s="163">
        <f>'REPRODUCTION 3'!G441</f>
        <v>18</v>
      </c>
      <c r="E441" s="163">
        <f>'RUMINANTS 3'!G441</f>
        <v>10.5</v>
      </c>
      <c r="F441" s="163">
        <f>'TOXICOLOGIE 2'!F441</f>
        <v>0</v>
      </c>
      <c r="G441" s="163">
        <f>'INFECTIEUX 3'!G441</f>
        <v>4.5</v>
      </c>
      <c r="H441" s="163">
        <f>'AVIARE 3'!G441</f>
        <v>21.75</v>
      </c>
      <c r="I441" s="163">
        <f>'EQUINE 3'!G441</f>
        <v>13.5</v>
      </c>
      <c r="J441" s="163">
        <f>'CHIRURGIE 3'!G441</f>
        <v>19.5</v>
      </c>
      <c r="K441" s="163">
        <f>'LEGISLATION 2'!F441</f>
        <v>14</v>
      </c>
      <c r="L441" s="163">
        <f>'HIDAOA 3'!G441</f>
        <v>23.25</v>
      </c>
      <c r="M441" s="163">
        <f>'CLINIQUE 3'!N441</f>
        <v>0</v>
      </c>
      <c r="N441" s="148">
        <f t="shared" si="89"/>
        <v>125</v>
      </c>
      <c r="O441" s="148">
        <f t="shared" si="90"/>
        <v>4.4642857142857144</v>
      </c>
      <c r="P441" s="146" t="str">
        <f t="shared" si="91"/>
        <v>ajournee</v>
      </c>
      <c r="Q441" s="146" t="str">
        <f t="shared" si="92"/>
        <v>juin</v>
      </c>
      <c r="R441" s="146">
        <f t="shared" si="93"/>
        <v>0</v>
      </c>
      <c r="S441" s="146">
        <f t="shared" si="94"/>
        <v>1</v>
      </c>
      <c r="T441" s="146">
        <f t="shared" si="95"/>
        <v>1</v>
      </c>
      <c r="U441" s="146">
        <f t="shared" si="96"/>
        <v>1</v>
      </c>
      <c r="V441" s="146">
        <f t="shared" si="97"/>
        <v>0</v>
      </c>
      <c r="W441" s="146">
        <f t="shared" si="98"/>
        <v>1</v>
      </c>
      <c r="X441" s="146">
        <f t="shared" si="99"/>
        <v>0</v>
      </c>
      <c r="Y441" s="146">
        <f t="shared" si="100"/>
        <v>0</v>
      </c>
      <c r="Z441" s="146">
        <f t="shared" si="101"/>
        <v>0</v>
      </c>
      <c r="AA441" s="17">
        <f t="shared" si="102"/>
        <v>1</v>
      </c>
      <c r="AB441" s="91" t="str">
        <f>'REPRODUCTION 3'!M441</f>
        <v>Juin</v>
      </c>
      <c r="AC441" s="91" t="str">
        <f>'RUMINANTS 3'!M441</f>
        <v>Juin</v>
      </c>
      <c r="AD441" s="91" t="str">
        <f>'TOXICOLOGIE 2'!L441</f>
        <v>Juin</v>
      </c>
      <c r="AE441" s="91" t="str">
        <f>'INFECTIEUX 3'!M441</f>
        <v>Juin</v>
      </c>
      <c r="AF441" s="91" t="str">
        <f>'AVIARE 3'!M441</f>
        <v>Juin</v>
      </c>
      <c r="AG441" s="91" t="str">
        <f>'EQUINE 3'!M441</f>
        <v>Juin</v>
      </c>
      <c r="AH441" s="91" t="str">
        <f>'CHIRURGIE 3'!M441</f>
        <v>Juin</v>
      </c>
      <c r="AI441" s="91" t="str">
        <f>'LEGISLATION 2'!L441</f>
        <v>Juin</v>
      </c>
      <c r="AJ441" s="91" t="str">
        <f>'HIDAOA 3'!M441</f>
        <v>Juin</v>
      </c>
      <c r="AK441" s="91" t="str">
        <f>'CLINIQUE 3'!T441</f>
        <v>Juin</v>
      </c>
    </row>
    <row r="442" spans="1:37">
      <c r="A442" s="146">
        <v>435</v>
      </c>
      <c r="B442" s="113" t="s">
        <v>2894</v>
      </c>
      <c r="C442" s="113" t="s">
        <v>2895</v>
      </c>
      <c r="D442" s="163">
        <f>'REPRODUCTION 3'!G442</f>
        <v>14.25</v>
      </c>
      <c r="E442" s="163">
        <f>'RUMINANTS 3'!G442</f>
        <v>10.5</v>
      </c>
      <c r="F442" s="163">
        <f>'TOXICOLOGIE 2'!F442</f>
        <v>0</v>
      </c>
      <c r="G442" s="163">
        <f>'INFECTIEUX 3'!G442</f>
        <v>5.25</v>
      </c>
      <c r="H442" s="163">
        <f>'AVIARE 3'!G442</f>
        <v>13.5</v>
      </c>
      <c r="I442" s="163">
        <f>'EQUINE 3'!G442</f>
        <v>3.75</v>
      </c>
      <c r="J442" s="163">
        <f>'CHIRURGIE 3'!G442</f>
        <v>12</v>
      </c>
      <c r="K442" s="163">
        <f>'LEGISLATION 2'!F442</f>
        <v>32</v>
      </c>
      <c r="L442" s="163">
        <f>'HIDAOA 3'!G442</f>
        <v>12</v>
      </c>
      <c r="M442" s="163">
        <f>'CLINIQUE 3'!N442</f>
        <v>0</v>
      </c>
      <c r="N442" s="148">
        <f t="shared" si="89"/>
        <v>103.25</v>
      </c>
      <c r="O442" s="148">
        <f t="shared" si="90"/>
        <v>3.6875</v>
      </c>
      <c r="P442" s="146" t="str">
        <f t="shared" si="91"/>
        <v>ajournee</v>
      </c>
      <c r="Q442" s="146" t="str">
        <f t="shared" si="92"/>
        <v>juin</v>
      </c>
      <c r="R442" s="146">
        <f t="shared" si="93"/>
        <v>1</v>
      </c>
      <c r="S442" s="146">
        <f t="shared" si="94"/>
        <v>1</v>
      </c>
      <c r="T442" s="146">
        <f t="shared" si="95"/>
        <v>1</v>
      </c>
      <c r="U442" s="146">
        <f t="shared" si="96"/>
        <v>1</v>
      </c>
      <c r="V442" s="146">
        <f t="shared" si="97"/>
        <v>1</v>
      </c>
      <c r="W442" s="146">
        <f t="shared" si="98"/>
        <v>1</v>
      </c>
      <c r="X442" s="146">
        <f t="shared" si="99"/>
        <v>1</v>
      </c>
      <c r="Y442" s="146">
        <f t="shared" si="100"/>
        <v>0</v>
      </c>
      <c r="Z442" s="146">
        <f t="shared" si="101"/>
        <v>1</v>
      </c>
      <c r="AA442" s="17">
        <f t="shared" si="102"/>
        <v>1</v>
      </c>
      <c r="AB442" s="91" t="str">
        <f>'REPRODUCTION 3'!M442</f>
        <v>Juin</v>
      </c>
      <c r="AC442" s="91" t="str">
        <f>'RUMINANTS 3'!M442</f>
        <v>Juin</v>
      </c>
      <c r="AD442" s="91" t="str">
        <f>'TOXICOLOGIE 2'!L442</f>
        <v>Juin</v>
      </c>
      <c r="AE442" s="91" t="str">
        <f>'INFECTIEUX 3'!M442</f>
        <v>Juin</v>
      </c>
      <c r="AF442" s="91" t="str">
        <f>'AVIARE 3'!M442</f>
        <v>Juin</v>
      </c>
      <c r="AG442" s="91" t="str">
        <f>'EQUINE 3'!M442</f>
        <v>Juin</v>
      </c>
      <c r="AH442" s="91" t="str">
        <f>'CHIRURGIE 3'!M442</f>
        <v>Juin</v>
      </c>
      <c r="AI442" s="91" t="str">
        <f>'LEGISLATION 2'!L442</f>
        <v>Juin</v>
      </c>
      <c r="AJ442" s="91" t="str">
        <f>'HIDAOA 3'!M442</f>
        <v>Juin</v>
      </c>
      <c r="AK442" s="91" t="str">
        <f>'CLINIQUE 3'!T442</f>
        <v>Juin</v>
      </c>
    </row>
    <row r="443" spans="1:37">
      <c r="A443" s="146">
        <v>436</v>
      </c>
      <c r="B443" s="113" t="s">
        <v>2894</v>
      </c>
      <c r="C443" s="113" t="s">
        <v>2730</v>
      </c>
      <c r="D443" s="163">
        <f>'REPRODUCTION 3'!G443</f>
        <v>5.25</v>
      </c>
      <c r="E443" s="163">
        <f>'RUMINANTS 3'!G443</f>
        <v>9.75</v>
      </c>
      <c r="F443" s="163">
        <f>'TOXICOLOGIE 2'!F443</f>
        <v>0</v>
      </c>
      <c r="G443" s="163">
        <f>'INFECTIEUX 3'!G443</f>
        <v>1.125</v>
      </c>
      <c r="H443" s="163">
        <f>'AVIARE 3'!G443</f>
        <v>15</v>
      </c>
      <c r="I443" s="163">
        <f>'EQUINE 3'!G443</f>
        <v>5.25</v>
      </c>
      <c r="J443" s="163">
        <f>'CHIRURGIE 3'!G443</f>
        <v>12</v>
      </c>
      <c r="K443" s="163">
        <f>'LEGISLATION 2'!F443</f>
        <v>20</v>
      </c>
      <c r="L443" s="163">
        <f>'HIDAOA 3'!G443</f>
        <v>12.75</v>
      </c>
      <c r="M443" s="163">
        <f>'CLINIQUE 3'!N443</f>
        <v>0</v>
      </c>
      <c r="N443" s="148">
        <f t="shared" si="89"/>
        <v>81.125</v>
      </c>
      <c r="O443" s="148">
        <f t="shared" si="90"/>
        <v>2.8973214285714284</v>
      </c>
      <c r="P443" s="146" t="str">
        <f t="shared" si="91"/>
        <v>ajournee</v>
      </c>
      <c r="Q443" s="146" t="str">
        <f t="shared" si="92"/>
        <v>juin</v>
      </c>
      <c r="R443" s="146">
        <f t="shared" si="93"/>
        <v>1</v>
      </c>
      <c r="S443" s="146">
        <f t="shared" si="94"/>
        <v>1</v>
      </c>
      <c r="T443" s="146">
        <f t="shared" si="95"/>
        <v>1</v>
      </c>
      <c r="U443" s="146">
        <f t="shared" si="96"/>
        <v>1</v>
      </c>
      <c r="V443" s="146">
        <f t="shared" si="97"/>
        <v>0</v>
      </c>
      <c r="W443" s="146">
        <f t="shared" si="98"/>
        <v>1</v>
      </c>
      <c r="X443" s="146">
        <f t="shared" si="99"/>
        <v>1</v>
      </c>
      <c r="Y443" s="146">
        <f t="shared" si="100"/>
        <v>0</v>
      </c>
      <c r="Z443" s="146">
        <f t="shared" si="101"/>
        <v>1</v>
      </c>
      <c r="AA443" s="17">
        <f t="shared" si="102"/>
        <v>1</v>
      </c>
      <c r="AB443" s="91" t="str">
        <f>'REPRODUCTION 3'!M443</f>
        <v>Juin</v>
      </c>
      <c r="AC443" s="91" t="str">
        <f>'RUMINANTS 3'!M443</f>
        <v>Juin</v>
      </c>
      <c r="AD443" s="91" t="str">
        <f>'TOXICOLOGIE 2'!L443</f>
        <v>Juin</v>
      </c>
      <c r="AE443" s="91" t="str">
        <f>'INFECTIEUX 3'!M443</f>
        <v>Juin</v>
      </c>
      <c r="AF443" s="91" t="str">
        <f>'AVIARE 3'!M443</f>
        <v>Juin</v>
      </c>
      <c r="AG443" s="91" t="str">
        <f>'EQUINE 3'!M443</f>
        <v>Juin</v>
      </c>
      <c r="AH443" s="91" t="str">
        <f>'CHIRURGIE 3'!M443</f>
        <v>Juin</v>
      </c>
      <c r="AI443" s="91" t="str">
        <f>'LEGISLATION 2'!L443</f>
        <v>Juin</v>
      </c>
      <c r="AJ443" s="91" t="str">
        <f>'HIDAOA 3'!M443</f>
        <v>Juin</v>
      </c>
      <c r="AK443" s="91" t="str">
        <f>'CLINIQUE 3'!T443</f>
        <v>Juin</v>
      </c>
    </row>
    <row r="444" spans="1:37">
      <c r="A444" s="146">
        <v>437</v>
      </c>
      <c r="B444" s="113" t="s">
        <v>2896</v>
      </c>
      <c r="C444" s="113" t="s">
        <v>2897</v>
      </c>
      <c r="D444" s="163">
        <f>'REPRODUCTION 3'!G444</f>
        <v>9.75</v>
      </c>
      <c r="E444" s="163">
        <f>'RUMINANTS 3'!G444</f>
        <v>7.5</v>
      </c>
      <c r="F444" s="163">
        <f>'TOXICOLOGIE 2'!F444</f>
        <v>0</v>
      </c>
      <c r="G444" s="163">
        <f>'INFECTIEUX 3'!G444</f>
        <v>2.25</v>
      </c>
      <c r="H444" s="163">
        <f>'AVIARE 3'!G444</f>
        <v>10.5</v>
      </c>
      <c r="I444" s="163">
        <f>'EQUINE 3'!G444</f>
        <v>11.25</v>
      </c>
      <c r="J444" s="163">
        <f>'CHIRURGIE 3'!G444</f>
        <v>21</v>
      </c>
      <c r="K444" s="163">
        <f>'LEGISLATION 2'!F444</f>
        <v>36</v>
      </c>
      <c r="L444" s="163">
        <f>'HIDAOA 3'!G444</f>
        <v>22.5</v>
      </c>
      <c r="M444" s="163">
        <f>'CLINIQUE 3'!N444</f>
        <v>0</v>
      </c>
      <c r="N444" s="148">
        <f t="shared" si="89"/>
        <v>120.75</v>
      </c>
      <c r="O444" s="148">
        <f t="shared" si="90"/>
        <v>4.3125</v>
      </c>
      <c r="P444" s="146" t="str">
        <f t="shared" si="91"/>
        <v>ajournee</v>
      </c>
      <c r="Q444" s="146" t="str">
        <f t="shared" si="92"/>
        <v>juin</v>
      </c>
      <c r="R444" s="146">
        <f t="shared" si="93"/>
        <v>1</v>
      </c>
      <c r="S444" s="146">
        <f t="shared" si="94"/>
        <v>1</v>
      </c>
      <c r="T444" s="146">
        <f t="shared" si="95"/>
        <v>1</v>
      </c>
      <c r="U444" s="146">
        <f t="shared" si="96"/>
        <v>1</v>
      </c>
      <c r="V444" s="146">
        <f t="shared" si="97"/>
        <v>1</v>
      </c>
      <c r="W444" s="146">
        <f t="shared" si="98"/>
        <v>1</v>
      </c>
      <c r="X444" s="146">
        <f t="shared" si="99"/>
        <v>0</v>
      </c>
      <c r="Y444" s="146">
        <f t="shared" si="100"/>
        <v>0</v>
      </c>
      <c r="Z444" s="146">
        <f t="shared" si="101"/>
        <v>0</v>
      </c>
      <c r="AA444" s="17">
        <f t="shared" si="102"/>
        <v>1</v>
      </c>
      <c r="AB444" s="91" t="str">
        <f>'REPRODUCTION 3'!M444</f>
        <v>Juin</v>
      </c>
      <c r="AC444" s="91" t="str">
        <f>'RUMINANTS 3'!M444</f>
        <v>Juin</v>
      </c>
      <c r="AD444" s="91" t="str">
        <f>'TOXICOLOGIE 2'!L444</f>
        <v>Juin</v>
      </c>
      <c r="AE444" s="91" t="str">
        <f>'INFECTIEUX 3'!M444</f>
        <v>Juin</v>
      </c>
      <c r="AF444" s="91" t="str">
        <f>'AVIARE 3'!M444</f>
        <v>Juin</v>
      </c>
      <c r="AG444" s="91" t="str">
        <f>'EQUINE 3'!M444</f>
        <v>Juin</v>
      </c>
      <c r="AH444" s="91" t="str">
        <f>'CHIRURGIE 3'!M444</f>
        <v>Juin</v>
      </c>
      <c r="AI444" s="91" t="str">
        <f>'LEGISLATION 2'!L444</f>
        <v>Juin</v>
      </c>
      <c r="AJ444" s="91" t="str">
        <f>'HIDAOA 3'!M444</f>
        <v>Juin</v>
      </c>
      <c r="AK444" s="91" t="str">
        <f>'CLINIQUE 3'!T444</f>
        <v>Juin</v>
      </c>
    </row>
    <row r="445" spans="1:37">
      <c r="A445" s="146">
        <v>438</v>
      </c>
      <c r="B445" s="113" t="s">
        <v>2898</v>
      </c>
      <c r="C445" s="113" t="s">
        <v>2899</v>
      </c>
      <c r="D445" s="163">
        <f>'REPRODUCTION 3'!G445</f>
        <v>6.75</v>
      </c>
      <c r="E445" s="163">
        <f>'RUMINANTS 3'!G445</f>
        <v>7.5</v>
      </c>
      <c r="F445" s="163">
        <f>'TOXICOLOGIE 2'!F445</f>
        <v>0</v>
      </c>
      <c r="G445" s="163">
        <f>'INFECTIEUX 3'!G445</f>
        <v>1.5</v>
      </c>
      <c r="H445" s="163">
        <f>'AVIARE 3'!G445</f>
        <v>15</v>
      </c>
      <c r="I445" s="163">
        <f>'EQUINE 3'!G445</f>
        <v>11.625</v>
      </c>
      <c r="J445" s="163">
        <f>'CHIRURGIE 3'!G445</f>
        <v>22.5</v>
      </c>
      <c r="K445" s="163">
        <f>'LEGISLATION 2'!F445</f>
        <v>30</v>
      </c>
      <c r="L445" s="163">
        <f>'HIDAOA 3'!G445</f>
        <v>22.5</v>
      </c>
      <c r="M445" s="163">
        <f>'CLINIQUE 3'!N445</f>
        <v>0</v>
      </c>
      <c r="N445" s="148">
        <f t="shared" si="89"/>
        <v>117.375</v>
      </c>
      <c r="O445" s="148">
        <f t="shared" si="90"/>
        <v>4.1919642857142856</v>
      </c>
      <c r="P445" s="146" t="str">
        <f t="shared" si="91"/>
        <v>ajournee</v>
      </c>
      <c r="Q445" s="146" t="str">
        <f t="shared" si="92"/>
        <v>juin</v>
      </c>
      <c r="R445" s="146">
        <f t="shared" si="93"/>
        <v>1</v>
      </c>
      <c r="S445" s="146">
        <f t="shared" si="94"/>
        <v>1</v>
      </c>
      <c r="T445" s="146">
        <f t="shared" si="95"/>
        <v>1</v>
      </c>
      <c r="U445" s="146">
        <f t="shared" si="96"/>
        <v>1</v>
      </c>
      <c r="V445" s="146">
        <f t="shared" si="97"/>
        <v>0</v>
      </c>
      <c r="W445" s="146">
        <f t="shared" si="98"/>
        <v>1</v>
      </c>
      <c r="X445" s="146">
        <f t="shared" si="99"/>
        <v>0</v>
      </c>
      <c r="Y445" s="146">
        <f t="shared" si="100"/>
        <v>0</v>
      </c>
      <c r="Z445" s="146">
        <f t="shared" si="101"/>
        <v>0</v>
      </c>
      <c r="AA445" s="17">
        <f t="shared" si="102"/>
        <v>1</v>
      </c>
      <c r="AB445" s="91" t="str">
        <f>'REPRODUCTION 3'!M445</f>
        <v>Juin</v>
      </c>
      <c r="AC445" s="91" t="str">
        <f>'RUMINANTS 3'!M445</f>
        <v>Juin</v>
      </c>
      <c r="AD445" s="91" t="str">
        <f>'TOXICOLOGIE 2'!L445</f>
        <v>Juin</v>
      </c>
      <c r="AE445" s="91" t="str">
        <f>'INFECTIEUX 3'!M445</f>
        <v>Juin</v>
      </c>
      <c r="AF445" s="91" t="str">
        <f>'AVIARE 3'!M445</f>
        <v>Juin</v>
      </c>
      <c r="AG445" s="91" t="str">
        <f>'EQUINE 3'!M445</f>
        <v>Juin</v>
      </c>
      <c r="AH445" s="91" t="str">
        <f>'CHIRURGIE 3'!M445</f>
        <v>Juin</v>
      </c>
      <c r="AI445" s="91" t="str">
        <f>'LEGISLATION 2'!L445</f>
        <v>Juin</v>
      </c>
      <c r="AJ445" s="91" t="str">
        <f>'HIDAOA 3'!M445</f>
        <v>Juin</v>
      </c>
      <c r="AK445" s="91" t="str">
        <f>'CLINIQUE 3'!T445</f>
        <v>Juin</v>
      </c>
    </row>
    <row r="446" spans="1:37">
      <c r="A446" s="146">
        <v>439</v>
      </c>
      <c r="B446" s="113" t="s">
        <v>2349</v>
      </c>
      <c r="C446" s="113" t="s">
        <v>2900</v>
      </c>
      <c r="D446" s="163">
        <f>'REPRODUCTION 3'!G446</f>
        <v>2.25</v>
      </c>
      <c r="E446" s="163">
        <f>'RUMINANTS 3'!G446</f>
        <v>3.75</v>
      </c>
      <c r="F446" s="163">
        <f>'TOXICOLOGIE 2'!F446</f>
        <v>0</v>
      </c>
      <c r="G446" s="163">
        <f>'INFECTIEUX 3'!G446</f>
        <v>1.5</v>
      </c>
      <c r="H446" s="163">
        <f>'AVIARE 3'!G446</f>
        <v>12.75</v>
      </c>
      <c r="I446" s="163">
        <f>'EQUINE 3'!G446</f>
        <v>3.75</v>
      </c>
      <c r="J446" s="163">
        <f>'CHIRURGIE 3'!G446</f>
        <v>12</v>
      </c>
      <c r="K446" s="163">
        <f>'LEGISLATION 2'!F446</f>
        <v>20</v>
      </c>
      <c r="L446" s="163">
        <f>'HIDAOA 3'!G446</f>
        <v>17.625</v>
      </c>
      <c r="M446" s="163">
        <f>'CLINIQUE 3'!N446</f>
        <v>0</v>
      </c>
      <c r="N446" s="148">
        <f t="shared" si="89"/>
        <v>73.625</v>
      </c>
      <c r="O446" s="148">
        <f t="shared" si="90"/>
        <v>2.6294642857142856</v>
      </c>
      <c r="P446" s="146" t="str">
        <f t="shared" si="91"/>
        <v>ajournee</v>
      </c>
      <c r="Q446" s="146" t="str">
        <f t="shared" si="92"/>
        <v>juin</v>
      </c>
      <c r="R446" s="146">
        <f t="shared" si="93"/>
        <v>1</v>
      </c>
      <c r="S446" s="146">
        <f t="shared" si="94"/>
        <v>1</v>
      </c>
      <c r="T446" s="146">
        <f t="shared" si="95"/>
        <v>1</v>
      </c>
      <c r="U446" s="146">
        <f t="shared" si="96"/>
        <v>1</v>
      </c>
      <c r="V446" s="146">
        <f t="shared" si="97"/>
        <v>1</v>
      </c>
      <c r="W446" s="146">
        <f t="shared" si="98"/>
        <v>1</v>
      </c>
      <c r="X446" s="146">
        <f t="shared" si="99"/>
        <v>1</v>
      </c>
      <c r="Y446" s="146">
        <f t="shared" si="100"/>
        <v>0</v>
      </c>
      <c r="Z446" s="146">
        <f t="shared" si="101"/>
        <v>0</v>
      </c>
      <c r="AA446" s="17">
        <f t="shared" si="102"/>
        <v>1</v>
      </c>
      <c r="AB446" s="91" t="str">
        <f>'REPRODUCTION 3'!M446</f>
        <v>Juin</v>
      </c>
      <c r="AC446" s="91" t="str">
        <f>'RUMINANTS 3'!M446</f>
        <v>Juin</v>
      </c>
      <c r="AD446" s="91" t="str">
        <f>'TOXICOLOGIE 2'!L446</f>
        <v>Juin</v>
      </c>
      <c r="AE446" s="91" t="str">
        <f>'INFECTIEUX 3'!M446</f>
        <v>Juin</v>
      </c>
      <c r="AF446" s="91" t="str">
        <f>'AVIARE 3'!M446</f>
        <v>Juin</v>
      </c>
      <c r="AG446" s="91" t="str">
        <f>'EQUINE 3'!M446</f>
        <v>Juin</v>
      </c>
      <c r="AH446" s="91" t="str">
        <f>'CHIRURGIE 3'!M446</f>
        <v>Juin</v>
      </c>
      <c r="AI446" s="91" t="str">
        <f>'LEGISLATION 2'!L446</f>
        <v>Juin</v>
      </c>
      <c r="AJ446" s="91" t="str">
        <f>'HIDAOA 3'!M446</f>
        <v>Juin</v>
      </c>
      <c r="AK446" s="91" t="str">
        <f>'CLINIQUE 3'!T446</f>
        <v>Juin</v>
      </c>
    </row>
    <row r="447" spans="1:37">
      <c r="A447" s="146">
        <v>440</v>
      </c>
      <c r="B447" s="113" t="s">
        <v>2901</v>
      </c>
      <c r="C447" s="113" t="s">
        <v>2902</v>
      </c>
      <c r="D447" s="163">
        <f>'REPRODUCTION 3'!G447</f>
        <v>15.75</v>
      </c>
      <c r="E447" s="163">
        <f>'RUMINANTS 3'!G447</f>
        <v>7.5</v>
      </c>
      <c r="F447" s="163">
        <f>'TOXICOLOGIE 2'!F447</f>
        <v>0</v>
      </c>
      <c r="G447" s="163">
        <f>'INFECTIEUX 3'!G447</f>
        <v>2.25</v>
      </c>
      <c r="H447" s="163">
        <f>'AVIARE 3'!G447</f>
        <v>15</v>
      </c>
      <c r="I447" s="163">
        <f>'EQUINE 3'!G447</f>
        <v>8.25</v>
      </c>
      <c r="J447" s="163">
        <f>'CHIRURGIE 3'!G447</f>
        <v>16.5</v>
      </c>
      <c r="K447" s="163">
        <f>'LEGISLATION 2'!F447</f>
        <v>30</v>
      </c>
      <c r="L447" s="163">
        <f>'HIDAOA 3'!G447</f>
        <v>18</v>
      </c>
      <c r="M447" s="163">
        <f>'CLINIQUE 3'!N447</f>
        <v>0</v>
      </c>
      <c r="N447" s="148">
        <f t="shared" si="89"/>
        <v>113.25</v>
      </c>
      <c r="O447" s="148">
        <f t="shared" si="90"/>
        <v>4.0446428571428568</v>
      </c>
      <c r="P447" s="146" t="str">
        <f t="shared" si="91"/>
        <v>ajournee</v>
      </c>
      <c r="Q447" s="146" t="str">
        <f t="shared" si="92"/>
        <v>juin</v>
      </c>
      <c r="R447" s="146">
        <f t="shared" si="93"/>
        <v>0</v>
      </c>
      <c r="S447" s="146">
        <f t="shared" si="94"/>
        <v>1</v>
      </c>
      <c r="T447" s="146">
        <f t="shared" si="95"/>
        <v>1</v>
      </c>
      <c r="U447" s="146">
        <f t="shared" si="96"/>
        <v>1</v>
      </c>
      <c r="V447" s="146">
        <f t="shared" si="97"/>
        <v>0</v>
      </c>
      <c r="W447" s="146">
        <f t="shared" si="98"/>
        <v>1</v>
      </c>
      <c r="X447" s="146">
        <f t="shared" si="99"/>
        <v>0</v>
      </c>
      <c r="Y447" s="146">
        <f t="shared" si="100"/>
        <v>0</v>
      </c>
      <c r="Z447" s="146">
        <f t="shared" si="101"/>
        <v>0</v>
      </c>
      <c r="AA447" s="17">
        <f t="shared" si="102"/>
        <v>1</v>
      </c>
      <c r="AB447" s="91" t="str">
        <f>'REPRODUCTION 3'!M447</f>
        <v>Juin</v>
      </c>
      <c r="AC447" s="91" t="str">
        <f>'RUMINANTS 3'!M447</f>
        <v>Juin</v>
      </c>
      <c r="AD447" s="91" t="str">
        <f>'TOXICOLOGIE 2'!L447</f>
        <v>Juin</v>
      </c>
      <c r="AE447" s="91" t="str">
        <f>'INFECTIEUX 3'!M447</f>
        <v>Juin</v>
      </c>
      <c r="AF447" s="91" t="str">
        <f>'AVIARE 3'!M447</f>
        <v>Juin</v>
      </c>
      <c r="AG447" s="91" t="str">
        <f>'EQUINE 3'!M447</f>
        <v>Juin</v>
      </c>
      <c r="AH447" s="91" t="str">
        <f>'CHIRURGIE 3'!M447</f>
        <v>Juin</v>
      </c>
      <c r="AI447" s="91" t="str">
        <f>'LEGISLATION 2'!L447</f>
        <v>Juin</v>
      </c>
      <c r="AJ447" s="91" t="str">
        <f>'HIDAOA 3'!M447</f>
        <v>Juin</v>
      </c>
      <c r="AK447" s="91" t="str">
        <f>'CLINIQUE 3'!T447</f>
        <v>Juin</v>
      </c>
    </row>
    <row r="448" spans="1:37">
      <c r="A448" s="146">
        <v>441</v>
      </c>
      <c r="B448" s="113" t="s">
        <v>2358</v>
      </c>
      <c r="C448" s="113" t="s">
        <v>2903</v>
      </c>
      <c r="D448" s="163">
        <f>'REPRODUCTION 3'!G448</f>
        <v>14.25</v>
      </c>
      <c r="E448" s="163">
        <f>'RUMINANTS 3'!G448</f>
        <v>11.25</v>
      </c>
      <c r="F448" s="163">
        <f>'TOXICOLOGIE 2'!F448</f>
        <v>0</v>
      </c>
      <c r="G448" s="163">
        <f>'INFECTIEUX 3'!G448</f>
        <v>3.75</v>
      </c>
      <c r="H448" s="163">
        <f>'AVIARE 3'!G448</f>
        <v>15</v>
      </c>
      <c r="I448" s="163">
        <f>'EQUINE 3'!G448</f>
        <v>7.875</v>
      </c>
      <c r="J448" s="163">
        <f>'CHIRURGIE 3'!G448</f>
        <v>12</v>
      </c>
      <c r="K448" s="163">
        <f>'LEGISLATION 2'!F448</f>
        <v>18</v>
      </c>
      <c r="L448" s="163">
        <f>'HIDAOA 3'!G448</f>
        <v>10.5</v>
      </c>
      <c r="M448" s="163">
        <f>'CLINIQUE 3'!N448</f>
        <v>0</v>
      </c>
      <c r="N448" s="148">
        <f t="shared" si="89"/>
        <v>92.625</v>
      </c>
      <c r="O448" s="148">
        <f t="shared" si="90"/>
        <v>3.3080357142857144</v>
      </c>
      <c r="P448" s="146" t="str">
        <f t="shared" si="91"/>
        <v>ajournee</v>
      </c>
      <c r="Q448" s="146" t="str">
        <f t="shared" si="92"/>
        <v>juin</v>
      </c>
      <c r="R448" s="146">
        <f t="shared" si="93"/>
        <v>1</v>
      </c>
      <c r="S448" s="146">
        <f t="shared" si="94"/>
        <v>1</v>
      </c>
      <c r="T448" s="146">
        <f t="shared" si="95"/>
        <v>1</v>
      </c>
      <c r="U448" s="146">
        <f t="shared" si="96"/>
        <v>1</v>
      </c>
      <c r="V448" s="146">
        <f t="shared" si="97"/>
        <v>0</v>
      </c>
      <c r="W448" s="146">
        <f t="shared" si="98"/>
        <v>1</v>
      </c>
      <c r="X448" s="146">
        <f t="shared" si="99"/>
        <v>1</v>
      </c>
      <c r="Y448" s="146">
        <f t="shared" si="100"/>
        <v>0</v>
      </c>
      <c r="Z448" s="146">
        <f t="shared" si="101"/>
        <v>1</v>
      </c>
      <c r="AA448" s="17">
        <f t="shared" si="102"/>
        <v>1</v>
      </c>
      <c r="AB448" s="91" t="str">
        <f>'REPRODUCTION 3'!M448</f>
        <v>Juin</v>
      </c>
      <c r="AC448" s="91" t="str">
        <f>'RUMINANTS 3'!M448</f>
        <v>Juin</v>
      </c>
      <c r="AD448" s="91" t="str">
        <f>'TOXICOLOGIE 2'!L448</f>
        <v>Juin</v>
      </c>
      <c r="AE448" s="91" t="str">
        <f>'INFECTIEUX 3'!M448</f>
        <v>Juin</v>
      </c>
      <c r="AF448" s="91" t="str">
        <f>'AVIARE 3'!M448</f>
        <v>Juin</v>
      </c>
      <c r="AG448" s="91" t="str">
        <f>'EQUINE 3'!M448</f>
        <v>Juin</v>
      </c>
      <c r="AH448" s="91" t="str">
        <f>'CHIRURGIE 3'!M448</f>
        <v>Juin</v>
      </c>
      <c r="AI448" s="91" t="str">
        <f>'LEGISLATION 2'!L448</f>
        <v>Juin</v>
      </c>
      <c r="AJ448" s="91" t="str">
        <f>'HIDAOA 3'!M448</f>
        <v>Juin</v>
      </c>
      <c r="AK448" s="91" t="str">
        <f>'CLINIQUE 3'!T448</f>
        <v>Juin</v>
      </c>
    </row>
    <row r="449" spans="1:37">
      <c r="A449" s="146">
        <v>442</v>
      </c>
      <c r="B449" s="113" t="s">
        <v>2361</v>
      </c>
      <c r="C449" s="113" t="s">
        <v>2628</v>
      </c>
      <c r="D449" s="163">
        <f>'REPRODUCTION 3'!G449</f>
        <v>11.25</v>
      </c>
      <c r="E449" s="163">
        <f>'RUMINANTS 3'!G449</f>
        <v>8.25</v>
      </c>
      <c r="F449" s="163">
        <f>'TOXICOLOGIE 2'!F449</f>
        <v>0</v>
      </c>
      <c r="G449" s="163">
        <f>'INFECTIEUX 3'!G449</f>
        <v>8.25</v>
      </c>
      <c r="H449" s="163">
        <f>'AVIARE 3'!G449</f>
        <v>18</v>
      </c>
      <c r="I449" s="163">
        <f>'EQUINE 3'!G449</f>
        <v>16.5</v>
      </c>
      <c r="J449" s="163">
        <f>'CHIRURGIE 3'!G449</f>
        <v>19.5</v>
      </c>
      <c r="K449" s="163">
        <f>'LEGISLATION 2'!F449</f>
        <v>30</v>
      </c>
      <c r="L449" s="163">
        <f>'HIDAOA 3'!G449</f>
        <v>22.125</v>
      </c>
      <c r="M449" s="163">
        <f>'CLINIQUE 3'!N449</f>
        <v>0</v>
      </c>
      <c r="N449" s="148">
        <f t="shared" si="89"/>
        <v>133.875</v>
      </c>
      <c r="O449" s="148">
        <f t="shared" si="90"/>
        <v>4.78125</v>
      </c>
      <c r="P449" s="146" t="str">
        <f t="shared" si="91"/>
        <v>ajournee</v>
      </c>
      <c r="Q449" s="146" t="str">
        <f t="shared" si="92"/>
        <v>juin</v>
      </c>
      <c r="R449" s="146">
        <f t="shared" si="93"/>
        <v>1</v>
      </c>
      <c r="S449" s="146">
        <f t="shared" si="94"/>
        <v>1</v>
      </c>
      <c r="T449" s="146">
        <f t="shared" si="95"/>
        <v>1</v>
      </c>
      <c r="U449" s="146">
        <f t="shared" si="96"/>
        <v>1</v>
      </c>
      <c r="V449" s="146">
        <f t="shared" si="97"/>
        <v>0</v>
      </c>
      <c r="W449" s="146">
        <f t="shared" si="98"/>
        <v>0</v>
      </c>
      <c r="X449" s="146">
        <f t="shared" si="99"/>
        <v>0</v>
      </c>
      <c r="Y449" s="146">
        <f t="shared" si="100"/>
        <v>0</v>
      </c>
      <c r="Z449" s="146">
        <f t="shared" si="101"/>
        <v>0</v>
      </c>
      <c r="AA449" s="17">
        <f t="shared" si="102"/>
        <v>1</v>
      </c>
      <c r="AB449" s="91" t="str">
        <f>'REPRODUCTION 3'!M449</f>
        <v>Juin</v>
      </c>
      <c r="AC449" s="91" t="str">
        <f>'RUMINANTS 3'!M449</f>
        <v>Juin</v>
      </c>
      <c r="AD449" s="91" t="str">
        <f>'TOXICOLOGIE 2'!L449</f>
        <v>Juin</v>
      </c>
      <c r="AE449" s="91" t="str">
        <f>'INFECTIEUX 3'!M449</f>
        <v>Juin</v>
      </c>
      <c r="AF449" s="91" t="str">
        <f>'AVIARE 3'!M449</f>
        <v>Juin</v>
      </c>
      <c r="AG449" s="91" t="str">
        <f>'EQUINE 3'!M449</f>
        <v>Juin</v>
      </c>
      <c r="AH449" s="91" t="str">
        <f>'CHIRURGIE 3'!M449</f>
        <v>Juin</v>
      </c>
      <c r="AI449" s="91" t="str">
        <f>'LEGISLATION 2'!L449</f>
        <v>Juin</v>
      </c>
      <c r="AJ449" s="91" t="str">
        <f>'HIDAOA 3'!M449</f>
        <v>Juin</v>
      </c>
      <c r="AK449" s="91" t="str">
        <f>'CLINIQUE 3'!T449</f>
        <v>Juin</v>
      </c>
    </row>
    <row r="450" spans="1:37">
      <c r="A450" s="146">
        <v>443</v>
      </c>
      <c r="B450" s="113" t="s">
        <v>2904</v>
      </c>
      <c r="C450" s="113" t="s">
        <v>2449</v>
      </c>
      <c r="D450" s="163">
        <f>'REPRODUCTION 3'!G450</f>
        <v>10.5</v>
      </c>
      <c r="E450" s="163">
        <f>'RUMINANTS 3'!G450</f>
        <v>5.25</v>
      </c>
      <c r="F450" s="163">
        <f>'TOXICOLOGIE 2'!F450</f>
        <v>0</v>
      </c>
      <c r="G450" s="163">
        <f>'INFECTIEUX 3'!G450</f>
        <v>3</v>
      </c>
      <c r="H450" s="163">
        <f>'AVIARE 3'!G450</f>
        <v>15.75</v>
      </c>
      <c r="I450" s="163">
        <f>'EQUINE 3'!G450</f>
        <v>4.5</v>
      </c>
      <c r="J450" s="163">
        <f>'CHIRURGIE 3'!G450</f>
        <v>13.5</v>
      </c>
      <c r="K450" s="163">
        <f>'LEGISLATION 2'!F450</f>
        <v>10</v>
      </c>
      <c r="L450" s="163">
        <f>'HIDAOA 3'!G450</f>
        <v>19.5</v>
      </c>
      <c r="M450" s="163">
        <f>'CLINIQUE 3'!N450</f>
        <v>0</v>
      </c>
      <c r="N450" s="148">
        <f t="shared" si="89"/>
        <v>82</v>
      </c>
      <c r="O450" s="148">
        <f t="shared" si="90"/>
        <v>2.9285714285714284</v>
      </c>
      <c r="P450" s="146" t="str">
        <f t="shared" si="91"/>
        <v>ajournee</v>
      </c>
      <c r="Q450" s="146" t="str">
        <f t="shared" si="92"/>
        <v>juin</v>
      </c>
      <c r="R450" s="146">
        <f t="shared" si="93"/>
        <v>1</v>
      </c>
      <c r="S450" s="146">
        <f t="shared" si="94"/>
        <v>1</v>
      </c>
      <c r="T450" s="146">
        <f t="shared" si="95"/>
        <v>1</v>
      </c>
      <c r="U450" s="146">
        <f t="shared" si="96"/>
        <v>1</v>
      </c>
      <c r="V450" s="146">
        <f t="shared" si="97"/>
        <v>0</v>
      </c>
      <c r="W450" s="146">
        <f t="shared" si="98"/>
        <v>1</v>
      </c>
      <c r="X450" s="146">
        <f t="shared" si="99"/>
        <v>1</v>
      </c>
      <c r="Y450" s="146">
        <f t="shared" si="100"/>
        <v>0</v>
      </c>
      <c r="Z450" s="146">
        <f t="shared" si="101"/>
        <v>0</v>
      </c>
      <c r="AA450" s="17">
        <f t="shared" si="102"/>
        <v>1</v>
      </c>
      <c r="AB450" s="91" t="str">
        <f>'REPRODUCTION 3'!M450</f>
        <v>Juin</v>
      </c>
      <c r="AC450" s="91" t="str">
        <f>'RUMINANTS 3'!M450</f>
        <v>Juin</v>
      </c>
      <c r="AD450" s="91" t="str">
        <f>'TOXICOLOGIE 2'!L450</f>
        <v>Juin</v>
      </c>
      <c r="AE450" s="91" t="str">
        <f>'INFECTIEUX 3'!M450</f>
        <v>Juin</v>
      </c>
      <c r="AF450" s="91" t="str">
        <f>'AVIARE 3'!M450</f>
        <v>Juin</v>
      </c>
      <c r="AG450" s="91" t="str">
        <f>'EQUINE 3'!M450</f>
        <v>Juin</v>
      </c>
      <c r="AH450" s="91" t="str">
        <f>'CHIRURGIE 3'!M450</f>
        <v>Juin</v>
      </c>
      <c r="AI450" s="91" t="str">
        <f>'LEGISLATION 2'!L450</f>
        <v>Juin</v>
      </c>
      <c r="AJ450" s="91" t="str">
        <f>'HIDAOA 3'!M450</f>
        <v>Juin</v>
      </c>
      <c r="AK450" s="91" t="str">
        <f>'CLINIQUE 3'!T450</f>
        <v>Juin</v>
      </c>
    </row>
    <row r="451" spans="1:37">
      <c r="A451" s="146">
        <v>444</v>
      </c>
      <c r="B451" s="113" t="s">
        <v>2368</v>
      </c>
      <c r="C451" s="113" t="s">
        <v>2602</v>
      </c>
      <c r="D451" s="163">
        <f>'REPRODUCTION 3'!G451</f>
        <v>15</v>
      </c>
      <c r="E451" s="163">
        <f>'RUMINANTS 3'!G451</f>
        <v>5.25</v>
      </c>
      <c r="F451" s="163">
        <f>'TOXICOLOGIE 2'!F451</f>
        <v>0</v>
      </c>
      <c r="G451" s="163">
        <f>'INFECTIEUX 3'!G451</f>
        <v>4.125</v>
      </c>
      <c r="H451" s="163">
        <f>'AVIARE 3'!G451</f>
        <v>18</v>
      </c>
      <c r="I451" s="163">
        <f>'EQUINE 3'!G451</f>
        <v>17.25</v>
      </c>
      <c r="J451" s="163">
        <f>'CHIRURGIE 3'!G451</f>
        <v>18</v>
      </c>
      <c r="K451" s="163">
        <f>'LEGISLATION 2'!F451</f>
        <v>32</v>
      </c>
      <c r="L451" s="163">
        <f>'HIDAOA 3'!G451</f>
        <v>18.75</v>
      </c>
      <c r="M451" s="163">
        <f>'CLINIQUE 3'!N451</f>
        <v>0</v>
      </c>
      <c r="N451" s="148">
        <f t="shared" si="89"/>
        <v>128.375</v>
      </c>
      <c r="O451" s="148">
        <f t="shared" si="90"/>
        <v>4.5848214285714288</v>
      </c>
      <c r="P451" s="146" t="str">
        <f t="shared" si="91"/>
        <v>ajournee</v>
      </c>
      <c r="Q451" s="146" t="str">
        <f t="shared" si="92"/>
        <v>juin</v>
      </c>
      <c r="R451" s="146">
        <f t="shared" si="93"/>
        <v>0</v>
      </c>
      <c r="S451" s="146">
        <f t="shared" si="94"/>
        <v>1</v>
      </c>
      <c r="T451" s="146">
        <f t="shared" si="95"/>
        <v>1</v>
      </c>
      <c r="U451" s="146">
        <f t="shared" si="96"/>
        <v>1</v>
      </c>
      <c r="V451" s="146">
        <f t="shared" si="97"/>
        <v>0</v>
      </c>
      <c r="W451" s="146">
        <f t="shared" si="98"/>
        <v>0</v>
      </c>
      <c r="X451" s="146">
        <f t="shared" si="99"/>
        <v>0</v>
      </c>
      <c r="Y451" s="146">
        <f t="shared" si="100"/>
        <v>0</v>
      </c>
      <c r="Z451" s="146">
        <f t="shared" si="101"/>
        <v>0</v>
      </c>
      <c r="AA451" s="17">
        <f t="shared" si="102"/>
        <v>1</v>
      </c>
      <c r="AB451" s="91" t="str">
        <f>'REPRODUCTION 3'!M451</f>
        <v>Juin</v>
      </c>
      <c r="AC451" s="91" t="str">
        <f>'RUMINANTS 3'!M451</f>
        <v>Juin</v>
      </c>
      <c r="AD451" s="91" t="str">
        <f>'TOXICOLOGIE 2'!L451</f>
        <v>Juin</v>
      </c>
      <c r="AE451" s="91" t="str">
        <f>'INFECTIEUX 3'!M451</f>
        <v>Juin</v>
      </c>
      <c r="AF451" s="91" t="str">
        <f>'AVIARE 3'!M451</f>
        <v>Juin</v>
      </c>
      <c r="AG451" s="91" t="str">
        <f>'EQUINE 3'!M451</f>
        <v>Juin</v>
      </c>
      <c r="AH451" s="91" t="str">
        <f>'CHIRURGIE 3'!M451</f>
        <v>Juin</v>
      </c>
      <c r="AI451" s="91" t="str">
        <f>'LEGISLATION 2'!L451</f>
        <v>Juin</v>
      </c>
      <c r="AJ451" s="91" t="str">
        <f>'HIDAOA 3'!M451</f>
        <v>Juin</v>
      </c>
      <c r="AK451" s="91" t="str">
        <f>'CLINIQUE 3'!T451</f>
        <v>Juin</v>
      </c>
    </row>
    <row r="452" spans="1:37">
      <c r="A452" s="146">
        <v>445</v>
      </c>
      <c r="B452" s="113" t="s">
        <v>2368</v>
      </c>
      <c r="C452" s="113" t="s">
        <v>2905</v>
      </c>
      <c r="D452" s="163">
        <f>'REPRODUCTION 3'!G452</f>
        <v>12.75</v>
      </c>
      <c r="E452" s="163">
        <f>'RUMINANTS 3'!G452</f>
        <v>6.75</v>
      </c>
      <c r="F452" s="163">
        <f>'TOXICOLOGIE 2'!F452</f>
        <v>0</v>
      </c>
      <c r="G452" s="163">
        <f>'INFECTIEUX 3'!G452</f>
        <v>1.875</v>
      </c>
      <c r="H452" s="163">
        <f>'AVIARE 3'!G452</f>
        <v>14.25</v>
      </c>
      <c r="I452" s="163">
        <f>'EQUINE 3'!G452</f>
        <v>2.25</v>
      </c>
      <c r="J452" s="163">
        <f>'CHIRURGIE 3'!G452</f>
        <v>13.5</v>
      </c>
      <c r="K452" s="163">
        <f>'LEGISLATION 2'!F452</f>
        <v>18</v>
      </c>
      <c r="L452" s="163">
        <f>'HIDAOA 3'!G452</f>
        <v>8.25</v>
      </c>
      <c r="M452" s="163">
        <f>'CLINIQUE 3'!N452</f>
        <v>0</v>
      </c>
      <c r="N452" s="148">
        <f t="shared" si="89"/>
        <v>77.625</v>
      </c>
      <c r="O452" s="148">
        <f t="shared" si="90"/>
        <v>2.7723214285714284</v>
      </c>
      <c r="P452" s="146" t="str">
        <f t="shared" si="91"/>
        <v>ajournee</v>
      </c>
      <c r="Q452" s="146" t="str">
        <f t="shared" si="92"/>
        <v>juin</v>
      </c>
      <c r="R452" s="146">
        <f t="shared" si="93"/>
        <v>1</v>
      </c>
      <c r="S452" s="146">
        <f t="shared" si="94"/>
        <v>1</v>
      </c>
      <c r="T452" s="146">
        <f t="shared" si="95"/>
        <v>1</v>
      </c>
      <c r="U452" s="146">
        <f t="shared" si="96"/>
        <v>1</v>
      </c>
      <c r="V452" s="146">
        <f t="shared" si="97"/>
        <v>1</v>
      </c>
      <c r="W452" s="146">
        <f t="shared" si="98"/>
        <v>1</v>
      </c>
      <c r="X452" s="146">
        <f t="shared" si="99"/>
        <v>1</v>
      </c>
      <c r="Y452" s="146">
        <f t="shared" si="100"/>
        <v>0</v>
      </c>
      <c r="Z452" s="146">
        <f t="shared" si="101"/>
        <v>1</v>
      </c>
      <c r="AA452" s="17">
        <f t="shared" si="102"/>
        <v>1</v>
      </c>
      <c r="AB452" s="91" t="str">
        <f>'REPRODUCTION 3'!M452</f>
        <v>Juin</v>
      </c>
      <c r="AC452" s="91" t="str">
        <f>'RUMINANTS 3'!M452</f>
        <v>Juin</v>
      </c>
      <c r="AD452" s="91" t="str">
        <f>'TOXICOLOGIE 2'!L452</f>
        <v>Juin</v>
      </c>
      <c r="AE452" s="91" t="str">
        <f>'INFECTIEUX 3'!M452</f>
        <v>Juin</v>
      </c>
      <c r="AF452" s="91" t="str">
        <f>'AVIARE 3'!M452</f>
        <v>Juin</v>
      </c>
      <c r="AG452" s="91" t="str">
        <f>'EQUINE 3'!M452</f>
        <v>Juin</v>
      </c>
      <c r="AH452" s="91" t="str">
        <f>'CHIRURGIE 3'!M452</f>
        <v>Juin</v>
      </c>
      <c r="AI452" s="91" t="str">
        <f>'LEGISLATION 2'!L452</f>
        <v>Juin</v>
      </c>
      <c r="AJ452" s="91" t="str">
        <f>'HIDAOA 3'!M452</f>
        <v>Juin</v>
      </c>
      <c r="AK452" s="91" t="str">
        <f>'CLINIQUE 3'!T452</f>
        <v>Juin</v>
      </c>
    </row>
    <row r="453" spans="1:37">
      <c r="A453" s="146">
        <v>446</v>
      </c>
      <c r="B453" s="113" t="s">
        <v>2906</v>
      </c>
      <c r="C453" s="113" t="s">
        <v>2907</v>
      </c>
      <c r="D453" s="163">
        <f>'REPRODUCTION 3'!G453</f>
        <v>12</v>
      </c>
      <c r="E453" s="163">
        <f>'RUMINANTS 3'!G453</f>
        <v>13.5</v>
      </c>
      <c r="F453" s="163">
        <f>'TOXICOLOGIE 2'!F453</f>
        <v>0</v>
      </c>
      <c r="G453" s="163">
        <f>'INFECTIEUX 3'!G453</f>
        <v>6</v>
      </c>
      <c r="H453" s="163">
        <f>'AVIARE 3'!G453</f>
        <v>15.75</v>
      </c>
      <c r="I453" s="163">
        <f>'EQUINE 3'!G453</f>
        <v>8.625</v>
      </c>
      <c r="J453" s="163">
        <f>'CHIRURGIE 3'!G453</f>
        <v>15</v>
      </c>
      <c r="K453" s="163">
        <f>'LEGISLATION 2'!F453</f>
        <v>18</v>
      </c>
      <c r="L453" s="163">
        <f>'HIDAOA 3'!G453</f>
        <v>15</v>
      </c>
      <c r="M453" s="163">
        <f>'CLINIQUE 3'!N453</f>
        <v>0</v>
      </c>
      <c r="N453" s="148">
        <f t="shared" si="89"/>
        <v>103.875</v>
      </c>
      <c r="O453" s="148">
        <f t="shared" si="90"/>
        <v>3.7098214285714284</v>
      </c>
      <c r="P453" s="146" t="str">
        <f t="shared" si="91"/>
        <v>ajournee</v>
      </c>
      <c r="Q453" s="146" t="str">
        <f t="shared" si="92"/>
        <v>juin</v>
      </c>
      <c r="R453" s="146">
        <f t="shared" si="93"/>
        <v>1</v>
      </c>
      <c r="S453" s="146">
        <f t="shared" si="94"/>
        <v>1</v>
      </c>
      <c r="T453" s="146">
        <f t="shared" si="95"/>
        <v>1</v>
      </c>
      <c r="U453" s="146">
        <f t="shared" si="96"/>
        <v>1</v>
      </c>
      <c r="V453" s="146">
        <f t="shared" si="97"/>
        <v>0</v>
      </c>
      <c r="W453" s="146">
        <f t="shared" si="98"/>
        <v>1</v>
      </c>
      <c r="X453" s="146">
        <f t="shared" si="99"/>
        <v>0</v>
      </c>
      <c r="Y453" s="146">
        <f t="shared" si="100"/>
        <v>0</v>
      </c>
      <c r="Z453" s="146">
        <f t="shared" si="101"/>
        <v>0</v>
      </c>
      <c r="AA453" s="17">
        <f t="shared" si="102"/>
        <v>1</v>
      </c>
      <c r="AB453" s="91" t="str">
        <f>'REPRODUCTION 3'!M453</f>
        <v>Juin</v>
      </c>
      <c r="AC453" s="91" t="str">
        <f>'RUMINANTS 3'!M453</f>
        <v>Juin</v>
      </c>
      <c r="AD453" s="91" t="str">
        <f>'TOXICOLOGIE 2'!L453</f>
        <v>Juin</v>
      </c>
      <c r="AE453" s="91" t="str">
        <f>'INFECTIEUX 3'!M453</f>
        <v>Juin</v>
      </c>
      <c r="AF453" s="91" t="str">
        <f>'AVIARE 3'!M453</f>
        <v>Juin</v>
      </c>
      <c r="AG453" s="91" t="str">
        <f>'EQUINE 3'!M453</f>
        <v>Juin</v>
      </c>
      <c r="AH453" s="91" t="str">
        <f>'CHIRURGIE 3'!M453</f>
        <v>Juin</v>
      </c>
      <c r="AI453" s="91" t="str">
        <f>'LEGISLATION 2'!L453</f>
        <v>Juin</v>
      </c>
      <c r="AJ453" s="91" t="str">
        <f>'HIDAOA 3'!M453</f>
        <v>Juin</v>
      </c>
      <c r="AK453" s="91" t="str">
        <f>'CLINIQUE 3'!T453</f>
        <v>Juin</v>
      </c>
    </row>
    <row r="454" spans="1:37">
      <c r="A454" s="146">
        <v>447</v>
      </c>
      <c r="B454" s="113" t="s">
        <v>2377</v>
      </c>
      <c r="C454" s="113" t="s">
        <v>2908</v>
      </c>
      <c r="D454" s="163">
        <f>'REPRODUCTION 3'!G454</f>
        <v>14.25</v>
      </c>
      <c r="E454" s="163">
        <f>'RUMINANTS 3'!G454</f>
        <v>10.5</v>
      </c>
      <c r="F454" s="163">
        <f>'TOXICOLOGIE 2'!F454</f>
        <v>0</v>
      </c>
      <c r="G454" s="163">
        <f>'INFECTIEUX 3'!G454</f>
        <v>8.25</v>
      </c>
      <c r="H454" s="163">
        <f>'AVIARE 3'!G454</f>
        <v>18.75</v>
      </c>
      <c r="I454" s="163">
        <f>'EQUINE 3'!G454</f>
        <v>12.375</v>
      </c>
      <c r="J454" s="163">
        <f>'CHIRURGIE 3'!G454</f>
        <v>18</v>
      </c>
      <c r="K454" s="163">
        <f>'LEGISLATION 2'!F454</f>
        <v>24</v>
      </c>
      <c r="L454" s="163">
        <f>'HIDAOA 3'!G454</f>
        <v>15</v>
      </c>
      <c r="M454" s="163">
        <f>'CLINIQUE 3'!N454</f>
        <v>0</v>
      </c>
      <c r="N454" s="148">
        <f t="shared" si="89"/>
        <v>121.125</v>
      </c>
      <c r="O454" s="148">
        <f t="shared" si="90"/>
        <v>4.3258928571428568</v>
      </c>
      <c r="P454" s="146" t="str">
        <f t="shared" si="91"/>
        <v>ajournee</v>
      </c>
      <c r="Q454" s="146" t="str">
        <f t="shared" si="92"/>
        <v>juin</v>
      </c>
      <c r="R454" s="146">
        <f t="shared" si="93"/>
        <v>1</v>
      </c>
      <c r="S454" s="146">
        <f t="shared" si="94"/>
        <v>1</v>
      </c>
      <c r="T454" s="146">
        <f t="shared" si="95"/>
        <v>1</v>
      </c>
      <c r="U454" s="146">
        <f t="shared" si="96"/>
        <v>1</v>
      </c>
      <c r="V454" s="146">
        <f t="shared" si="97"/>
        <v>0</v>
      </c>
      <c r="W454" s="146">
        <f t="shared" si="98"/>
        <v>1</v>
      </c>
      <c r="X454" s="146">
        <f t="shared" si="99"/>
        <v>0</v>
      </c>
      <c r="Y454" s="146">
        <f t="shared" si="100"/>
        <v>0</v>
      </c>
      <c r="Z454" s="146">
        <f t="shared" si="101"/>
        <v>0</v>
      </c>
      <c r="AA454" s="17">
        <f t="shared" si="102"/>
        <v>1</v>
      </c>
      <c r="AB454" s="91" t="str">
        <f>'REPRODUCTION 3'!M454</f>
        <v>Juin</v>
      </c>
      <c r="AC454" s="91" t="str">
        <f>'RUMINANTS 3'!M454</f>
        <v>Juin</v>
      </c>
      <c r="AD454" s="91" t="str">
        <f>'TOXICOLOGIE 2'!L454</f>
        <v>Juin</v>
      </c>
      <c r="AE454" s="91" t="str">
        <f>'INFECTIEUX 3'!M454</f>
        <v>Juin</v>
      </c>
      <c r="AF454" s="91" t="str">
        <f>'AVIARE 3'!M454</f>
        <v>Juin</v>
      </c>
      <c r="AG454" s="91" t="str">
        <f>'EQUINE 3'!M454</f>
        <v>Juin</v>
      </c>
      <c r="AH454" s="91" t="str">
        <f>'CHIRURGIE 3'!M454</f>
        <v>Juin</v>
      </c>
      <c r="AI454" s="91" t="str">
        <f>'LEGISLATION 2'!L454</f>
        <v>Juin</v>
      </c>
      <c r="AJ454" s="91" t="str">
        <f>'HIDAOA 3'!M454</f>
        <v>Juin</v>
      </c>
      <c r="AK454" s="91" t="str">
        <f>'CLINIQUE 3'!T454</f>
        <v>Juin</v>
      </c>
    </row>
    <row r="455" spans="1:37">
      <c r="A455" s="146">
        <v>448</v>
      </c>
      <c r="B455" s="113" t="s">
        <v>2909</v>
      </c>
      <c r="C455" s="113" t="s">
        <v>2910</v>
      </c>
      <c r="D455" s="163">
        <f>'REPRODUCTION 3'!G455</f>
        <v>26.25</v>
      </c>
      <c r="E455" s="163">
        <f>'RUMINANTS 3'!G455</f>
        <v>6.75</v>
      </c>
      <c r="F455" s="163">
        <f>'TOXICOLOGIE 2'!F455</f>
        <v>0</v>
      </c>
      <c r="G455" s="163">
        <f>'INFECTIEUX 3'!G455</f>
        <v>15</v>
      </c>
      <c r="H455" s="163">
        <f>'AVIARE 3'!G455</f>
        <v>16.5</v>
      </c>
      <c r="I455" s="163">
        <f>'EQUINE 3'!G455</f>
        <v>20.25</v>
      </c>
      <c r="J455" s="163">
        <f>'CHIRURGIE 3'!G455</f>
        <v>24</v>
      </c>
      <c r="K455" s="163">
        <f>'LEGISLATION 2'!F455</f>
        <v>30</v>
      </c>
      <c r="L455" s="163">
        <f>'HIDAOA 3'!G455</f>
        <v>19.5</v>
      </c>
      <c r="M455" s="163">
        <f>'CLINIQUE 3'!N455</f>
        <v>0</v>
      </c>
      <c r="N455" s="148">
        <f t="shared" si="89"/>
        <v>158.25</v>
      </c>
      <c r="O455" s="148">
        <f t="shared" si="90"/>
        <v>5.6517857142857144</v>
      </c>
      <c r="P455" s="146" t="str">
        <f t="shared" si="91"/>
        <v>ajournee</v>
      </c>
      <c r="Q455" s="146" t="str">
        <f t="shared" si="92"/>
        <v>juin</v>
      </c>
      <c r="R455" s="146">
        <f t="shared" si="93"/>
        <v>0</v>
      </c>
      <c r="S455" s="146">
        <f t="shared" si="94"/>
        <v>1</v>
      </c>
      <c r="T455" s="146">
        <f t="shared" si="95"/>
        <v>1</v>
      </c>
      <c r="U455" s="146">
        <f t="shared" si="96"/>
        <v>0</v>
      </c>
      <c r="V455" s="146">
        <f t="shared" si="97"/>
        <v>0</v>
      </c>
      <c r="W455" s="146">
        <f t="shared" si="98"/>
        <v>0</v>
      </c>
      <c r="X455" s="146">
        <f t="shared" si="99"/>
        <v>0</v>
      </c>
      <c r="Y455" s="146">
        <f t="shared" si="100"/>
        <v>0</v>
      </c>
      <c r="Z455" s="146">
        <f t="shared" si="101"/>
        <v>0</v>
      </c>
      <c r="AA455" s="17">
        <f t="shared" si="102"/>
        <v>1</v>
      </c>
      <c r="AB455" s="91" t="str">
        <f>'REPRODUCTION 3'!M455</f>
        <v>Juin</v>
      </c>
      <c r="AC455" s="91" t="str">
        <f>'RUMINANTS 3'!M455</f>
        <v>Juin</v>
      </c>
      <c r="AD455" s="91" t="str">
        <f>'TOXICOLOGIE 2'!L455</f>
        <v>Juin</v>
      </c>
      <c r="AE455" s="91" t="str">
        <f>'INFECTIEUX 3'!M455</f>
        <v>Juin</v>
      </c>
      <c r="AF455" s="91" t="str">
        <f>'AVIARE 3'!M455</f>
        <v>Juin</v>
      </c>
      <c r="AG455" s="91" t="str">
        <f>'EQUINE 3'!M455</f>
        <v>Juin</v>
      </c>
      <c r="AH455" s="91" t="str">
        <f>'CHIRURGIE 3'!M455</f>
        <v>Juin</v>
      </c>
      <c r="AI455" s="91" t="str">
        <f>'LEGISLATION 2'!L455</f>
        <v>Juin</v>
      </c>
      <c r="AJ455" s="91" t="str">
        <f>'HIDAOA 3'!M455</f>
        <v>Juin</v>
      </c>
      <c r="AK455" s="91" t="str">
        <f>'CLINIQUE 3'!T455</f>
        <v>Juin</v>
      </c>
    </row>
    <row r="456" spans="1:37">
      <c r="A456" s="146">
        <v>449</v>
      </c>
      <c r="B456" s="113" t="s">
        <v>2911</v>
      </c>
      <c r="C456" s="113" t="s">
        <v>2861</v>
      </c>
      <c r="D456" s="163">
        <f>'REPRODUCTION 3'!G456</f>
        <v>14.25</v>
      </c>
      <c r="E456" s="163">
        <f>'RUMINANTS 3'!G456</f>
        <v>6</v>
      </c>
      <c r="F456" s="163">
        <f>'TOXICOLOGIE 2'!F456</f>
        <v>0</v>
      </c>
      <c r="G456" s="163">
        <f>'INFECTIEUX 3'!G456</f>
        <v>15</v>
      </c>
      <c r="H456" s="163">
        <f>'AVIARE 3'!G456</f>
        <v>18.75</v>
      </c>
      <c r="I456" s="163">
        <f>'EQUINE 3'!G456</f>
        <v>10.875</v>
      </c>
      <c r="J456" s="163">
        <f>'CHIRURGIE 3'!G456</f>
        <v>19.5</v>
      </c>
      <c r="K456" s="163">
        <f>'LEGISLATION 2'!F456</f>
        <v>16</v>
      </c>
      <c r="L456" s="163">
        <f>'HIDAOA 3'!G456</f>
        <v>15.75</v>
      </c>
      <c r="M456" s="163">
        <f>'CLINIQUE 3'!N456</f>
        <v>0</v>
      </c>
      <c r="N456" s="148">
        <f t="shared" si="89"/>
        <v>116.125</v>
      </c>
      <c r="O456" s="148">
        <f t="shared" si="90"/>
        <v>4.1473214285714288</v>
      </c>
      <c r="P456" s="146" t="str">
        <f t="shared" si="91"/>
        <v>ajournee</v>
      </c>
      <c r="Q456" s="146" t="str">
        <f t="shared" si="92"/>
        <v>juin</v>
      </c>
      <c r="R456" s="146">
        <f t="shared" si="93"/>
        <v>1</v>
      </c>
      <c r="S456" s="146">
        <f t="shared" si="94"/>
        <v>1</v>
      </c>
      <c r="T456" s="146">
        <f t="shared" si="95"/>
        <v>1</v>
      </c>
      <c r="U456" s="146">
        <f t="shared" si="96"/>
        <v>0</v>
      </c>
      <c r="V456" s="146">
        <f t="shared" si="97"/>
        <v>0</v>
      </c>
      <c r="W456" s="146">
        <f t="shared" si="98"/>
        <v>1</v>
      </c>
      <c r="X456" s="146">
        <f t="shared" si="99"/>
        <v>0</v>
      </c>
      <c r="Y456" s="146">
        <f t="shared" si="100"/>
        <v>0</v>
      </c>
      <c r="Z456" s="146">
        <f t="shared" si="101"/>
        <v>0</v>
      </c>
      <c r="AA456" s="17">
        <f t="shared" si="102"/>
        <v>1</v>
      </c>
      <c r="AB456" s="91" t="str">
        <f>'REPRODUCTION 3'!M456</f>
        <v>Juin</v>
      </c>
      <c r="AC456" s="91" t="str">
        <f>'RUMINANTS 3'!M456</f>
        <v>Juin</v>
      </c>
      <c r="AD456" s="91" t="str">
        <f>'TOXICOLOGIE 2'!L456</f>
        <v>Juin</v>
      </c>
      <c r="AE456" s="91" t="str">
        <f>'INFECTIEUX 3'!M456</f>
        <v>Juin</v>
      </c>
      <c r="AF456" s="91" t="str">
        <f>'AVIARE 3'!M456</f>
        <v>Juin</v>
      </c>
      <c r="AG456" s="91" t="str">
        <f>'EQUINE 3'!M456</f>
        <v>Juin</v>
      </c>
      <c r="AH456" s="91" t="str">
        <f>'CHIRURGIE 3'!M456</f>
        <v>Juin</v>
      </c>
      <c r="AI456" s="91" t="str">
        <f>'LEGISLATION 2'!L456</f>
        <v>Juin</v>
      </c>
      <c r="AJ456" s="91" t="str">
        <f>'HIDAOA 3'!M456</f>
        <v>Juin</v>
      </c>
      <c r="AK456" s="91" t="str">
        <f>'CLINIQUE 3'!T456</f>
        <v>Juin</v>
      </c>
    </row>
    <row r="457" spans="1:37">
      <c r="A457" s="146">
        <v>450</v>
      </c>
      <c r="B457" s="113" t="s">
        <v>2393</v>
      </c>
      <c r="C457" s="113" t="s">
        <v>2912</v>
      </c>
      <c r="D457" s="163">
        <f>'REPRODUCTION 3'!G457</f>
        <v>1.5</v>
      </c>
      <c r="E457" s="163">
        <f>'RUMINANTS 3'!G457</f>
        <v>4.5</v>
      </c>
      <c r="F457" s="163">
        <f>'TOXICOLOGIE 2'!F457</f>
        <v>0</v>
      </c>
      <c r="G457" s="163">
        <f>'INFECTIEUX 3'!G457</f>
        <v>2.25</v>
      </c>
      <c r="H457" s="163">
        <f>'AVIARE 3'!G457</f>
        <v>19.5</v>
      </c>
      <c r="I457" s="163">
        <f>'EQUINE 3'!G457</f>
        <v>2.25</v>
      </c>
      <c r="J457" s="163">
        <f>'CHIRURGIE 3'!G457</f>
        <v>10.5</v>
      </c>
      <c r="K457" s="163">
        <f>'LEGISLATION 2'!F457</f>
        <v>2</v>
      </c>
      <c r="L457" s="163">
        <f>'HIDAOA 3'!G457</f>
        <v>4.125</v>
      </c>
      <c r="M457" s="163">
        <f>'CLINIQUE 3'!N457</f>
        <v>0</v>
      </c>
      <c r="N457" s="148">
        <f t="shared" ref="N457:N459" si="103">SUM(D457:M457)</f>
        <v>46.625</v>
      </c>
      <c r="O457" s="148">
        <f t="shared" ref="O457:O459" si="104">N457/28</f>
        <v>1.6651785714285714</v>
      </c>
      <c r="P457" s="146" t="str">
        <f t="shared" ref="P457:P459" si="105">IF(OR(D457="exclus",E457="exclus",F457="exclus",G457="exclus",H457="exclus",I457="exclus",J457="exclus",K457="exclus",L457="exclus",M457="exclus"),"exclus",IF(AND(SUM(R457:AA457)=0,ROUND(O457,3)&gt;=10),"admis","ajournee"))</f>
        <v>ajournee</v>
      </c>
      <c r="Q457" s="146" t="str">
        <f t="shared" ref="Q457:Q459" si="106">IF(COUNTIF(AB457:AK457,"=Rattrapage")&gt;0,"Rattrapage",IF(COUNTIF(AB457:AK457,"=Synthèse")&gt;0,"Synthèse","juin"))</f>
        <v>juin</v>
      </c>
      <c r="R457" s="146">
        <f t="shared" ref="R457:R459" si="107">IF(D457&lt;15,1,0)</f>
        <v>1</v>
      </c>
      <c r="S457" s="146">
        <f t="shared" ref="S457:S459" si="108">IF(E457&lt;15,1,0)</f>
        <v>1</v>
      </c>
      <c r="T457" s="146">
        <f t="shared" ref="T457:T459" si="109">IF(F457&lt;10,1,0)</f>
        <v>1</v>
      </c>
      <c r="U457" s="146">
        <f t="shared" ref="U457:U459" si="110">IF(G457&lt;15,1,0)</f>
        <v>1</v>
      </c>
      <c r="V457" s="146">
        <f t="shared" ref="V457:V459" si="111">IF(H457&lt;15,1,0)</f>
        <v>0</v>
      </c>
      <c r="W457" s="146">
        <f t="shared" ref="W457:W459" si="112">IF(I457&lt;15,1,0)</f>
        <v>1</v>
      </c>
      <c r="X457" s="146">
        <f t="shared" ref="X457:X459" si="113">IF(J457&lt;15,1,0)</f>
        <v>1</v>
      </c>
      <c r="Y457" s="146">
        <f t="shared" ref="Y457:Y459" si="114">IF(K457&lt;10,1,0)</f>
        <v>1</v>
      </c>
      <c r="Z457" s="146">
        <f t="shared" ref="Z457:Z459" si="115">IF(L457&lt;15,1,0)</f>
        <v>1</v>
      </c>
      <c r="AA457" s="17">
        <f t="shared" ref="AA457:AA459" si="116">IF(M457&lt;15,1,0)</f>
        <v>1</v>
      </c>
      <c r="AB457" s="91" t="str">
        <f>'REPRODUCTION 3'!M457</f>
        <v>Juin</v>
      </c>
      <c r="AC457" s="91" t="str">
        <f>'RUMINANTS 3'!M457</f>
        <v>Juin</v>
      </c>
      <c r="AD457" s="91" t="str">
        <f>'TOXICOLOGIE 2'!L457</f>
        <v>Juin</v>
      </c>
      <c r="AE457" s="91" t="str">
        <f>'INFECTIEUX 3'!M457</f>
        <v>Juin</v>
      </c>
      <c r="AF457" s="91" t="str">
        <f>'AVIARE 3'!M457</f>
        <v>Juin</v>
      </c>
      <c r="AG457" s="91" t="str">
        <f>'EQUINE 3'!M457</f>
        <v>Juin</v>
      </c>
      <c r="AH457" s="91" t="str">
        <f>'CHIRURGIE 3'!M457</f>
        <v>Juin</v>
      </c>
      <c r="AI457" s="91" t="str">
        <f>'LEGISLATION 2'!L457</f>
        <v>Juin</v>
      </c>
      <c r="AJ457" s="91" t="str">
        <f>'HIDAOA 3'!M457</f>
        <v>Juin</v>
      </c>
      <c r="AK457" s="91" t="str">
        <f>'CLINIQUE 3'!T457</f>
        <v>Juin</v>
      </c>
    </row>
    <row r="458" spans="1:37">
      <c r="A458" s="146">
        <v>451</v>
      </c>
      <c r="B458" s="113" t="s">
        <v>352</v>
      </c>
      <c r="C458" s="113" t="s">
        <v>2431</v>
      </c>
      <c r="D458" s="163">
        <f>'REPRODUCTION 3'!G458</f>
        <v>7.5</v>
      </c>
      <c r="E458" s="163">
        <f>'RUMINANTS 3'!G458</f>
        <v>6</v>
      </c>
      <c r="F458" s="163">
        <f>'TOXICOLOGIE 2'!F458</f>
        <v>0</v>
      </c>
      <c r="G458" s="163">
        <f>'INFECTIEUX 3'!G458</f>
        <v>2.25</v>
      </c>
      <c r="H458" s="163">
        <f>'AVIARE 3'!G458</f>
        <v>16.5</v>
      </c>
      <c r="I458" s="163">
        <f>'EQUINE 3'!G458</f>
        <v>7.5</v>
      </c>
      <c r="J458" s="163">
        <f>'CHIRURGIE 3'!G458</f>
        <v>13.5</v>
      </c>
      <c r="K458" s="163">
        <f>'LEGISLATION 2'!F458</f>
        <v>20</v>
      </c>
      <c r="L458" s="163">
        <f>'HIDAOA 3'!G458</f>
        <v>11.25</v>
      </c>
      <c r="M458" s="163">
        <f>'CLINIQUE 3'!N458</f>
        <v>0</v>
      </c>
      <c r="N458" s="148">
        <f t="shared" si="103"/>
        <v>84.5</v>
      </c>
      <c r="O458" s="148">
        <f t="shared" si="104"/>
        <v>3.0178571428571428</v>
      </c>
      <c r="P458" s="146" t="str">
        <f t="shared" si="105"/>
        <v>ajournee</v>
      </c>
      <c r="Q458" s="146" t="str">
        <f t="shared" si="106"/>
        <v>juin</v>
      </c>
      <c r="R458" s="146">
        <f t="shared" si="107"/>
        <v>1</v>
      </c>
      <c r="S458" s="146">
        <f t="shared" si="108"/>
        <v>1</v>
      </c>
      <c r="T458" s="146">
        <f t="shared" si="109"/>
        <v>1</v>
      </c>
      <c r="U458" s="146">
        <f t="shared" si="110"/>
        <v>1</v>
      </c>
      <c r="V458" s="146">
        <f t="shared" si="111"/>
        <v>0</v>
      </c>
      <c r="W458" s="146">
        <f t="shared" si="112"/>
        <v>1</v>
      </c>
      <c r="X458" s="146">
        <f t="shared" si="113"/>
        <v>1</v>
      </c>
      <c r="Y458" s="146">
        <f t="shared" si="114"/>
        <v>0</v>
      </c>
      <c r="Z458" s="146">
        <f t="shared" si="115"/>
        <v>1</v>
      </c>
      <c r="AA458" s="17">
        <f t="shared" si="116"/>
        <v>1</v>
      </c>
      <c r="AB458" s="91" t="str">
        <f>'REPRODUCTION 3'!M458</f>
        <v>Juin</v>
      </c>
      <c r="AC458" s="91" t="str">
        <f>'RUMINANTS 3'!M458</f>
        <v>Juin</v>
      </c>
      <c r="AD458" s="91" t="str">
        <f>'TOXICOLOGIE 2'!L458</f>
        <v>Juin</v>
      </c>
      <c r="AE458" s="91" t="str">
        <f>'INFECTIEUX 3'!M458</f>
        <v>Juin</v>
      </c>
      <c r="AF458" s="91" t="str">
        <f>'AVIARE 3'!M458</f>
        <v>Juin</v>
      </c>
      <c r="AG458" s="91" t="str">
        <f>'EQUINE 3'!M458</f>
        <v>Juin</v>
      </c>
      <c r="AH458" s="91" t="str">
        <f>'CHIRURGIE 3'!M458</f>
        <v>Juin</v>
      </c>
      <c r="AI458" s="91" t="str">
        <f>'LEGISLATION 2'!L458</f>
        <v>Juin</v>
      </c>
      <c r="AJ458" s="91" t="str">
        <f>'HIDAOA 3'!M458</f>
        <v>Juin</v>
      </c>
      <c r="AK458" s="91" t="str">
        <f>'CLINIQUE 3'!T458</f>
        <v>Juin</v>
      </c>
    </row>
    <row r="459" spans="1:37">
      <c r="A459" s="146">
        <v>452</v>
      </c>
      <c r="B459" s="113" t="s">
        <v>2913</v>
      </c>
      <c r="C459" s="113" t="s">
        <v>2664</v>
      </c>
      <c r="D459" s="163">
        <f>'REPRODUCTION 3'!G459</f>
        <v>23.25</v>
      </c>
      <c r="E459" s="163">
        <f>'RUMINANTS 3'!G459</f>
        <v>6</v>
      </c>
      <c r="F459" s="163">
        <f>'TOXICOLOGIE 2'!F459</f>
        <v>0</v>
      </c>
      <c r="G459" s="163">
        <f>'INFECTIEUX 3'!G459</f>
        <v>7.5</v>
      </c>
      <c r="H459" s="163">
        <f>'AVIARE 3'!G459</f>
        <v>19.5</v>
      </c>
      <c r="I459" s="163">
        <f>'EQUINE 3'!G459</f>
        <v>15</v>
      </c>
      <c r="J459" s="163">
        <f>'CHIRURGIE 3'!G459</f>
        <v>18</v>
      </c>
      <c r="K459" s="163">
        <f>'LEGISLATION 2'!F459</f>
        <v>24</v>
      </c>
      <c r="L459" s="163">
        <f>'HIDAOA 3'!G459</f>
        <v>11.25</v>
      </c>
      <c r="M459" s="163">
        <f>'CLINIQUE 3'!N459</f>
        <v>0</v>
      </c>
      <c r="N459" s="148">
        <f t="shared" si="103"/>
        <v>124.5</v>
      </c>
      <c r="O459" s="148">
        <f t="shared" si="104"/>
        <v>4.4464285714285712</v>
      </c>
      <c r="P459" s="146" t="str">
        <f t="shared" si="105"/>
        <v>ajournee</v>
      </c>
      <c r="Q459" s="146" t="str">
        <f t="shared" si="106"/>
        <v>juin</v>
      </c>
      <c r="R459" s="146">
        <f t="shared" si="107"/>
        <v>0</v>
      </c>
      <c r="S459" s="146">
        <f t="shared" si="108"/>
        <v>1</v>
      </c>
      <c r="T459" s="146">
        <f t="shared" si="109"/>
        <v>1</v>
      </c>
      <c r="U459" s="146">
        <f t="shared" si="110"/>
        <v>1</v>
      </c>
      <c r="V459" s="146">
        <f t="shared" si="111"/>
        <v>0</v>
      </c>
      <c r="W459" s="146">
        <f t="shared" si="112"/>
        <v>0</v>
      </c>
      <c r="X459" s="146">
        <f t="shared" si="113"/>
        <v>0</v>
      </c>
      <c r="Y459" s="146">
        <f t="shared" si="114"/>
        <v>0</v>
      </c>
      <c r="Z459" s="146">
        <f t="shared" si="115"/>
        <v>1</v>
      </c>
      <c r="AA459" s="17">
        <f t="shared" si="116"/>
        <v>1</v>
      </c>
      <c r="AB459" s="91" t="str">
        <f>'REPRODUCTION 3'!M459</f>
        <v>Juin</v>
      </c>
      <c r="AC459" s="91" t="str">
        <f>'RUMINANTS 3'!M459</f>
        <v>Juin</v>
      </c>
      <c r="AD459" s="91" t="str">
        <f>'TOXICOLOGIE 2'!L459</f>
        <v>Juin</v>
      </c>
      <c r="AE459" s="91" t="str">
        <f>'INFECTIEUX 3'!M459</f>
        <v>Juin</v>
      </c>
      <c r="AF459" s="91" t="str">
        <f>'AVIARE 3'!M459</f>
        <v>Juin</v>
      </c>
      <c r="AG459" s="91" t="str">
        <f>'EQUINE 3'!M459</f>
        <v>Juin</v>
      </c>
      <c r="AH459" s="91" t="str">
        <f>'CHIRURGIE 3'!M459</f>
        <v>Juin</v>
      </c>
      <c r="AI459" s="91" t="str">
        <f>'LEGISLATION 2'!L459</f>
        <v>Juin</v>
      </c>
      <c r="AJ459" s="91" t="str">
        <f>'HIDAOA 3'!M459</f>
        <v>Juin</v>
      </c>
      <c r="AK459" s="91" t="str">
        <f>'CLINIQUE 3'!T459</f>
        <v>Juin</v>
      </c>
    </row>
    <row r="460" spans="1:37">
      <c r="A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</row>
    <row r="461" spans="1:37" s="145" customFormat="1" ht="22.5" customHeight="1">
      <c r="B461" s="87"/>
      <c r="C461" s="636" t="s">
        <v>389</v>
      </c>
      <c r="D461" s="147">
        <f>COUNTIFS(P10:P459,"=admis")</f>
        <v>0</v>
      </c>
      <c r="E461" s="147">
        <f>D461/381</f>
        <v>0</v>
      </c>
    </row>
    <row r="462" spans="1:37" s="145" customFormat="1" ht="22.5" customHeight="1">
      <c r="B462" s="87"/>
      <c r="C462" s="636" t="s">
        <v>390</v>
      </c>
      <c r="D462" s="146">
        <f>COUNTIFS(P7:P459,"=admis",Q7:Q459,"=Juin")</f>
        <v>0</v>
      </c>
      <c r="E462" s="148">
        <f>D462/551</f>
        <v>0</v>
      </c>
    </row>
    <row r="463" spans="1:37" s="145" customFormat="1" ht="22.5" customHeight="1">
      <c r="B463" s="87"/>
      <c r="C463" s="636" t="s">
        <v>391</v>
      </c>
      <c r="D463" s="146">
        <f>COUNTIFS(Q178:Q459,"=admis(e)",R178:R459,"=Synthèse")</f>
        <v>0</v>
      </c>
      <c r="E463" s="146">
        <f>D463/381</f>
        <v>0</v>
      </c>
    </row>
    <row r="464" spans="1:37" s="145" customFormat="1" ht="22.5" customHeight="1">
      <c r="B464" s="87"/>
      <c r="C464" s="636" t="s">
        <v>392</v>
      </c>
      <c r="D464" s="146">
        <f>COUNTIFS(Q178:Q459,"=admis(e)",R178:R459,"=rattrapage")</f>
        <v>0</v>
      </c>
      <c r="E464" s="146">
        <f>D464/381</f>
        <v>0</v>
      </c>
    </row>
    <row r="465" spans="1:26" s="145" customFormat="1" ht="22.5" customHeight="1">
      <c r="B465" s="87"/>
      <c r="C465" s="636" t="s">
        <v>393</v>
      </c>
      <c r="D465" s="146">
        <f>551-(D462+D463+D464)</f>
        <v>551</v>
      </c>
      <c r="E465" s="146">
        <f>D465/551</f>
        <v>1</v>
      </c>
    </row>
    <row r="466" spans="1:26">
      <c r="A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</row>
    <row r="467" spans="1:26">
      <c r="A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</row>
    <row r="468" spans="1:26">
      <c r="A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</row>
    <row r="469" spans="1:26">
      <c r="A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</row>
    <row r="470" spans="1:26">
      <c r="A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</row>
    <row r="471" spans="1:26">
      <c r="A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</row>
    <row r="472" spans="1:26">
      <c r="A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</row>
    <row r="473" spans="1:26">
      <c r="A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</row>
    <row r="474" spans="1:26">
      <c r="A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</row>
    <row r="475" spans="1:26">
      <c r="A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</row>
    <row r="476" spans="1:26">
      <c r="A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</row>
    <row r="477" spans="1:26">
      <c r="A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</row>
    <row r="478" spans="1:26">
      <c r="A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</row>
  </sheetData>
  <mergeCells count="1">
    <mergeCell ref="C6:H6"/>
  </mergeCells>
  <conditionalFormatting sqref="P7">
    <cfRule type="cellIs" dxfId="19" priority="4" operator="equal">
      <formula>"Ajourné(e)"</formula>
    </cfRule>
  </conditionalFormatting>
  <conditionalFormatting sqref="P8:P459">
    <cfRule type="cellIs" dxfId="18" priority="2" operator="equal">
      <formula>"admis"</formula>
    </cfRule>
    <cfRule type="cellIs" dxfId="17" priority="3" operator="equal">
      <formula>"ajournee"</formula>
    </cfRule>
  </conditionalFormatting>
  <conditionalFormatting sqref="Q8:Q459">
    <cfRule type="cellIs" dxfId="16" priority="1" operator="equal">
      <formula>"juin"</formula>
    </cfRule>
  </conditionalFormatting>
  <pageMargins left="0.17" right="0.17" top="0.39" bottom="0.53" header="0.31496062992125984" footer="0.18"/>
  <pageSetup paperSize="9" scale="70" orientation="landscape" r:id="rId1"/>
  <headerFooter>
    <oddFooter>Page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2:AK459"/>
  <sheetViews>
    <sheetView topLeftCell="A94" workbookViewId="0">
      <selection activeCell="A7" sqref="A7:XFD7"/>
    </sheetView>
  </sheetViews>
  <sheetFormatPr baseColWidth="10" defaultRowHeight="15"/>
  <cols>
    <col min="1" max="1" width="5.140625" customWidth="1"/>
    <col min="2" max="2" width="16.85546875" customWidth="1"/>
    <col min="3" max="3" width="15.140625" customWidth="1"/>
    <col min="4" max="4" width="9.28515625" customWidth="1"/>
    <col min="5" max="5" width="8.5703125" customWidth="1"/>
    <col min="6" max="6" width="9" customWidth="1"/>
    <col min="9" max="9" width="7.28515625" customWidth="1"/>
    <col min="10" max="10" width="8.5703125" customWidth="1"/>
    <col min="11" max="11" width="7.42578125" customWidth="1"/>
    <col min="18" max="27" width="3.42578125" customWidth="1"/>
  </cols>
  <sheetData>
    <row r="2" spans="1:37" ht="15.75">
      <c r="C2" s="637"/>
      <c r="D2" s="638"/>
      <c r="E2" s="639" t="s">
        <v>0</v>
      </c>
      <c r="F2" s="639"/>
      <c r="G2" s="639"/>
      <c r="H2" s="150"/>
      <c r="I2" s="150"/>
    </row>
    <row r="3" spans="1:37" ht="15.75">
      <c r="C3" s="637"/>
      <c r="D3" s="638"/>
      <c r="E3" s="639" t="s">
        <v>1</v>
      </c>
      <c r="F3" s="639"/>
      <c r="G3" s="639"/>
      <c r="H3" s="150"/>
      <c r="I3" s="150"/>
    </row>
    <row r="4" spans="1:37" ht="15.75">
      <c r="C4" s="637"/>
      <c r="D4" s="638"/>
      <c r="E4" s="639" t="s">
        <v>402</v>
      </c>
      <c r="F4" s="639"/>
      <c r="G4" s="639"/>
      <c r="H4" s="150"/>
      <c r="I4" s="150"/>
    </row>
    <row r="5" spans="1:37" ht="15.75">
      <c r="C5" s="637"/>
      <c r="D5" s="638"/>
      <c r="E5" s="639" t="s">
        <v>2</v>
      </c>
      <c r="F5" s="639"/>
      <c r="G5" s="639"/>
      <c r="H5" s="150"/>
      <c r="I5" s="150"/>
    </row>
    <row r="6" spans="1:37" ht="21.75" thickBot="1">
      <c r="C6" s="707" t="s">
        <v>2915</v>
      </c>
      <c r="D6" s="707"/>
      <c r="E6" s="707"/>
      <c r="F6" s="707"/>
      <c r="G6" s="707"/>
      <c r="H6" s="707"/>
      <c r="I6" s="150"/>
    </row>
    <row r="7" spans="1:37" s="87" customFormat="1" ht="77.25" customHeight="1">
      <c r="A7" s="88" t="s">
        <v>4</v>
      </c>
      <c r="B7" s="89" t="s">
        <v>5</v>
      </c>
      <c r="C7" s="89" t="s">
        <v>6</v>
      </c>
      <c r="D7" s="94" t="s">
        <v>355</v>
      </c>
      <c r="E7" s="94" t="s">
        <v>356</v>
      </c>
      <c r="F7" s="94" t="s">
        <v>357</v>
      </c>
      <c r="G7" s="94" t="s">
        <v>358</v>
      </c>
      <c r="H7" s="94" t="s">
        <v>359</v>
      </c>
      <c r="I7" s="94" t="s">
        <v>360</v>
      </c>
      <c r="J7" s="94" t="s">
        <v>361</v>
      </c>
      <c r="K7" s="94" t="s">
        <v>362</v>
      </c>
      <c r="L7" s="94" t="s">
        <v>363</v>
      </c>
      <c r="M7" s="94" t="s">
        <v>364</v>
      </c>
      <c r="N7" s="95" t="s">
        <v>365</v>
      </c>
      <c r="O7" s="95" t="s">
        <v>366</v>
      </c>
      <c r="P7" s="90" t="s">
        <v>367</v>
      </c>
      <c r="Q7" s="90" t="s">
        <v>368</v>
      </c>
      <c r="R7" s="92" t="s">
        <v>355</v>
      </c>
      <c r="S7" s="92" t="s">
        <v>356</v>
      </c>
      <c r="T7" s="92" t="s">
        <v>357</v>
      </c>
      <c r="U7" s="92" t="s">
        <v>358</v>
      </c>
      <c r="V7" s="92" t="s">
        <v>359</v>
      </c>
      <c r="W7" s="92" t="s">
        <v>360</v>
      </c>
      <c r="X7" s="92" t="s">
        <v>361</v>
      </c>
      <c r="Y7" s="92" t="s">
        <v>362</v>
      </c>
      <c r="Z7" s="92" t="s">
        <v>363</v>
      </c>
      <c r="AA7" s="92" t="s">
        <v>364</v>
      </c>
      <c r="AB7" s="93" t="s">
        <v>355</v>
      </c>
      <c r="AC7" s="93" t="s">
        <v>356</v>
      </c>
      <c r="AD7" s="93" t="s">
        <v>357</v>
      </c>
      <c r="AE7" s="93" t="s">
        <v>358</v>
      </c>
      <c r="AF7" s="93" t="s">
        <v>359</v>
      </c>
      <c r="AG7" s="93" t="s">
        <v>360</v>
      </c>
      <c r="AH7" s="93" t="s">
        <v>361</v>
      </c>
      <c r="AI7" s="93" t="s">
        <v>362</v>
      </c>
      <c r="AJ7" s="93" t="s">
        <v>363</v>
      </c>
      <c r="AK7" s="93" t="s">
        <v>364</v>
      </c>
    </row>
    <row r="8" spans="1:37" ht="18.75">
      <c r="A8" s="17">
        <v>1</v>
      </c>
      <c r="B8" s="625" t="s">
        <v>468</v>
      </c>
      <c r="C8" s="625" t="s">
        <v>2412</v>
      </c>
      <c r="D8" s="91">
        <f>'REPRODUCTION 3'!K8</f>
        <v>16.5</v>
      </c>
      <c r="E8" s="91">
        <f>'RUMINANTS 3'!K8</f>
        <v>11.25</v>
      </c>
      <c r="F8" s="91">
        <f>'TOXICOLOGIE 2'!J8</f>
        <v>0</v>
      </c>
      <c r="G8" s="91">
        <f>'INFECTIEUX 3'!K8</f>
        <v>5.625</v>
      </c>
      <c r="H8" s="91">
        <f>'AVIARE 3'!K8</f>
        <v>18</v>
      </c>
      <c r="I8" s="91">
        <f>'EQUINE 3'!K8</f>
        <v>15</v>
      </c>
      <c r="J8" s="91">
        <f>'CHIRURGIE 3'!K8</f>
        <v>19.5</v>
      </c>
      <c r="K8" s="91">
        <f>'LEGISLATION 2'!J8</f>
        <v>22</v>
      </c>
      <c r="L8" s="91">
        <f>'HIDAOA 3'!K8</f>
        <v>15</v>
      </c>
      <c r="M8" s="91">
        <f>'CLINIQUE 3'!R8</f>
        <v>0</v>
      </c>
      <c r="N8" s="91">
        <f>SUM(D8:M8)</f>
        <v>122.875</v>
      </c>
      <c r="O8" s="91">
        <f>N8/28</f>
        <v>4.3883928571428568</v>
      </c>
      <c r="P8" s="17" t="str">
        <f>IF(OR(D8="exclus",E8="exclus",F8="exclus",G8="exclus",H8="exclus",I8="exclus",J8="exclus",K8="exclus",L8="exclus",M8="exclus"),"exclus",IF(AND(SUM(R8:AA8)=0,ROUND(O8,3)&gt;=10),"admis","ajournee"))</f>
        <v>ajournee</v>
      </c>
      <c r="Q8" s="17" t="str">
        <f>IF(COUNTIF(AB8:AK8,"=Rattrapage")&gt;0,"Rattrapage",IF(COUNTIF(AB8:AK8,"=Synthèse")&gt;0,"Synthèse","juin"))</f>
        <v>juin</v>
      </c>
      <c r="R8" s="17">
        <f>IF(D8&lt;15,1,0)</f>
        <v>0</v>
      </c>
      <c r="S8" s="17">
        <f>IF(E8&lt;15,1,0)</f>
        <v>1</v>
      </c>
      <c r="T8" s="17">
        <f>IF(F8&lt;10,1,0)</f>
        <v>1</v>
      </c>
      <c r="U8" s="17">
        <f>IF(G8&lt;15,1,0)</f>
        <v>1</v>
      </c>
      <c r="V8" s="17">
        <f>IF(H8&lt;15,1,0)</f>
        <v>0</v>
      </c>
      <c r="W8" s="17">
        <f>IF(I8&lt;15,1,0)</f>
        <v>0</v>
      </c>
      <c r="X8" s="17">
        <f>IF(J8&lt;15,1,0)</f>
        <v>0</v>
      </c>
      <c r="Y8" s="17">
        <f>IF(K8&lt;10,1,0)</f>
        <v>0</v>
      </c>
      <c r="Z8" s="17">
        <f>IF(L8&lt;15,1,0)</f>
        <v>0</v>
      </c>
      <c r="AA8" s="17">
        <f>IF(M8&lt;15,1,0)</f>
        <v>1</v>
      </c>
      <c r="AB8" s="91" t="str">
        <f>'REPRODUCTION 3'!M8</f>
        <v>Juin</v>
      </c>
      <c r="AC8" s="91" t="str">
        <f>'RUMINANTS 3'!M8</f>
        <v>Juin</v>
      </c>
      <c r="AD8" s="91" t="str">
        <f>'TOXICOLOGIE 2'!L8</f>
        <v>Juin</v>
      </c>
      <c r="AE8" s="91" t="str">
        <f>'INFECTIEUX 3'!M8</f>
        <v>Juin</v>
      </c>
      <c r="AF8" s="91" t="str">
        <f>'AVIARE 3'!M8</f>
        <v>Juin</v>
      </c>
      <c r="AG8" s="91" t="str">
        <f>'EQUINE 3'!M8</f>
        <v>Juin</v>
      </c>
      <c r="AH8" s="91" t="str">
        <f>'CHIRURGIE 3'!M8</f>
        <v>Juin</v>
      </c>
      <c r="AI8" s="91" t="str">
        <f>'LEGISLATION 2'!L8</f>
        <v>Juin</v>
      </c>
      <c r="AJ8" s="91" t="str">
        <f>'HIDAOA 3'!M8</f>
        <v>Juin</v>
      </c>
      <c r="AK8" s="91" t="str">
        <f>'CLINIQUE 3'!T8</f>
        <v>Juin</v>
      </c>
    </row>
    <row r="9" spans="1:37" ht="18.75">
      <c r="A9" s="17">
        <v>2</v>
      </c>
      <c r="B9" s="625" t="s">
        <v>481</v>
      </c>
      <c r="C9" s="625" t="s">
        <v>2413</v>
      </c>
      <c r="D9" s="91">
        <f>'REPRODUCTION 3'!K9</f>
        <v>9.75</v>
      </c>
      <c r="E9" s="91">
        <f>'RUMINANTS 3'!K9</f>
        <v>8.25</v>
      </c>
      <c r="F9" s="91">
        <f>'TOXICOLOGIE 2'!J9</f>
        <v>0</v>
      </c>
      <c r="G9" s="91">
        <f>'INFECTIEUX 3'!K9</f>
        <v>0.375</v>
      </c>
      <c r="H9" s="91">
        <f>'AVIARE 3'!K9</f>
        <v>12.75</v>
      </c>
      <c r="I9" s="91">
        <f>'EQUINE 3'!K9</f>
        <v>5.25</v>
      </c>
      <c r="J9" s="91">
        <f>'CHIRURGIE 3'!K9</f>
        <v>16.5</v>
      </c>
      <c r="K9" s="91">
        <f>'LEGISLATION 2'!J9</f>
        <v>2</v>
      </c>
      <c r="L9" s="91">
        <f>'HIDAOA 3'!K9</f>
        <v>19.5</v>
      </c>
      <c r="M9" s="91">
        <f>'CLINIQUE 3'!R9</f>
        <v>0</v>
      </c>
      <c r="N9" s="91">
        <f t="shared" ref="N9:N72" si="0">SUM(D9:M9)</f>
        <v>74.375</v>
      </c>
      <c r="O9" s="91">
        <f t="shared" ref="O9:O72" si="1">N9/28</f>
        <v>2.65625</v>
      </c>
      <c r="P9" s="17" t="str">
        <f t="shared" ref="P9:P72" si="2">IF(OR(D9="exclus",E9="exclus",F9="exclus",G9="exclus",H9="exclus",I9="exclus",J9="exclus",K9="exclus",L9="exclus",M9="exclus"),"exclus",IF(AND(SUM(R9:AA9)=0,ROUND(O9,3)&gt;=10),"admis","ajournee"))</f>
        <v>ajournee</v>
      </c>
      <c r="Q9" s="17" t="str">
        <f t="shared" ref="Q9:Q72" si="3">IF(COUNTIF(AB9:AK9,"=Rattrapage")&gt;0,"Rattrapage",IF(COUNTIF(AB9:AK9,"=Synthèse")&gt;0,"Synthèse","juin"))</f>
        <v>juin</v>
      </c>
      <c r="R9" s="17">
        <f t="shared" ref="R9:R72" si="4">IF(D9&lt;15,1,0)</f>
        <v>1</v>
      </c>
      <c r="S9" s="17">
        <f t="shared" ref="S9:S72" si="5">IF(E9&lt;15,1,0)</f>
        <v>1</v>
      </c>
      <c r="T9" s="17">
        <f t="shared" ref="T9:T72" si="6">IF(F9&lt;10,1,0)</f>
        <v>1</v>
      </c>
      <c r="U9" s="17">
        <f t="shared" ref="U9:U72" si="7">IF(G9&lt;15,1,0)</f>
        <v>1</v>
      </c>
      <c r="V9" s="17">
        <f t="shared" ref="V9:V72" si="8">IF(H9&lt;15,1,0)</f>
        <v>1</v>
      </c>
      <c r="W9" s="17">
        <f t="shared" ref="W9:W72" si="9">IF(I9&lt;15,1,0)</f>
        <v>1</v>
      </c>
      <c r="X9" s="17">
        <f t="shared" ref="X9:X72" si="10">IF(J9&lt;15,1,0)</f>
        <v>0</v>
      </c>
      <c r="Y9" s="17">
        <f t="shared" ref="Y9:Y72" si="11">IF(K9&lt;10,1,0)</f>
        <v>1</v>
      </c>
      <c r="Z9" s="17">
        <f t="shared" ref="Z9:Z72" si="12">IF(L9&lt;15,1,0)</f>
        <v>0</v>
      </c>
      <c r="AA9" s="17">
        <f t="shared" ref="AA9:AA72" si="13">IF(M9&lt;15,1,0)</f>
        <v>1</v>
      </c>
      <c r="AB9" s="91" t="str">
        <f>'REPRODUCTION 3'!M9</f>
        <v>Juin</v>
      </c>
      <c r="AC9" s="91" t="str">
        <f>'RUMINANTS 3'!M9</f>
        <v>Juin</v>
      </c>
      <c r="AD9" s="91" t="str">
        <f>'TOXICOLOGIE 2'!L9</f>
        <v>Juin</v>
      </c>
      <c r="AE9" s="91" t="str">
        <f>'INFECTIEUX 3'!M9</f>
        <v>Juin</v>
      </c>
      <c r="AF9" s="91" t="str">
        <f>'AVIARE 3'!M9</f>
        <v>Juin</v>
      </c>
      <c r="AG9" s="91" t="str">
        <f>'EQUINE 3'!M9</f>
        <v>Juin</v>
      </c>
      <c r="AH9" s="91" t="str">
        <f>'CHIRURGIE 3'!M9</f>
        <v>Juin</v>
      </c>
      <c r="AI9" s="91" t="str">
        <f>'LEGISLATION 2'!L9</f>
        <v>Juin</v>
      </c>
      <c r="AJ9" s="91" t="str">
        <f>'HIDAOA 3'!M9</f>
        <v>Juin</v>
      </c>
      <c r="AK9" s="91" t="str">
        <f>'CLINIQUE 3'!T9</f>
        <v>Juin</v>
      </c>
    </row>
    <row r="10" spans="1:37" ht="18.75">
      <c r="A10" s="17">
        <v>3</v>
      </c>
      <c r="B10" s="625" t="s">
        <v>489</v>
      </c>
      <c r="C10" s="625" t="s">
        <v>2414</v>
      </c>
      <c r="D10" s="91">
        <f>'REPRODUCTION 3'!K10</f>
        <v>6.75</v>
      </c>
      <c r="E10" s="91">
        <f>'RUMINANTS 3'!K10</f>
        <v>3.75</v>
      </c>
      <c r="F10" s="91">
        <f>'TOXICOLOGIE 2'!J10</f>
        <v>0</v>
      </c>
      <c r="G10" s="91">
        <f>'INFECTIEUX 3'!K10</f>
        <v>0.75</v>
      </c>
      <c r="H10" s="91">
        <f>'AVIARE 3'!K10</f>
        <v>9.75</v>
      </c>
      <c r="I10" s="91">
        <f>'EQUINE 3'!K10</f>
        <v>1.5</v>
      </c>
      <c r="J10" s="91">
        <f>'CHIRURGIE 3'!K10</f>
        <v>10.5</v>
      </c>
      <c r="K10" s="91">
        <f>'LEGISLATION 2'!J10</f>
        <v>2</v>
      </c>
      <c r="L10" s="91">
        <f>'HIDAOA 3'!K10</f>
        <v>3.75</v>
      </c>
      <c r="M10" s="91">
        <f>'CLINIQUE 3'!R10</f>
        <v>0</v>
      </c>
      <c r="N10" s="91">
        <f t="shared" si="0"/>
        <v>38.75</v>
      </c>
      <c r="O10" s="91">
        <f t="shared" si="1"/>
        <v>1.3839285714285714</v>
      </c>
      <c r="P10" s="17" t="str">
        <f t="shared" si="2"/>
        <v>ajournee</v>
      </c>
      <c r="Q10" s="17" t="str">
        <f t="shared" si="3"/>
        <v>juin</v>
      </c>
      <c r="R10" s="17">
        <f t="shared" si="4"/>
        <v>1</v>
      </c>
      <c r="S10" s="17">
        <f t="shared" si="5"/>
        <v>1</v>
      </c>
      <c r="T10" s="17">
        <f t="shared" si="6"/>
        <v>1</v>
      </c>
      <c r="U10" s="17">
        <f t="shared" si="7"/>
        <v>1</v>
      </c>
      <c r="V10" s="17">
        <f t="shared" si="8"/>
        <v>1</v>
      </c>
      <c r="W10" s="17">
        <f t="shared" si="9"/>
        <v>1</v>
      </c>
      <c r="X10" s="17">
        <f t="shared" si="10"/>
        <v>1</v>
      </c>
      <c r="Y10" s="17">
        <f t="shared" si="11"/>
        <v>1</v>
      </c>
      <c r="Z10" s="17">
        <f t="shared" si="12"/>
        <v>1</v>
      </c>
      <c r="AA10" s="17">
        <f t="shared" si="13"/>
        <v>1</v>
      </c>
      <c r="AB10" s="91" t="str">
        <f>'REPRODUCTION 3'!M10</f>
        <v>Juin</v>
      </c>
      <c r="AC10" s="91" t="str">
        <f>'RUMINANTS 3'!M10</f>
        <v>Juin</v>
      </c>
      <c r="AD10" s="91" t="str">
        <f>'TOXICOLOGIE 2'!L10</f>
        <v>Juin</v>
      </c>
      <c r="AE10" s="91" t="str">
        <f>'INFECTIEUX 3'!M10</f>
        <v>Juin</v>
      </c>
      <c r="AF10" s="91" t="str">
        <f>'AVIARE 3'!M10</f>
        <v>Juin</v>
      </c>
      <c r="AG10" s="91" t="str">
        <f>'EQUINE 3'!M10</f>
        <v>Juin</v>
      </c>
      <c r="AH10" s="91" t="str">
        <f>'CHIRURGIE 3'!M10</f>
        <v>Juin</v>
      </c>
      <c r="AI10" s="91" t="str">
        <f>'LEGISLATION 2'!L10</f>
        <v>Juin</v>
      </c>
      <c r="AJ10" s="91" t="str">
        <f>'HIDAOA 3'!M10</f>
        <v>Juin</v>
      </c>
      <c r="AK10" s="91" t="str">
        <f>'CLINIQUE 3'!T10</f>
        <v>Juin</v>
      </c>
    </row>
    <row r="11" spans="1:37" ht="18.75">
      <c r="A11" s="17">
        <v>4</v>
      </c>
      <c r="B11" s="625" t="s">
        <v>42</v>
      </c>
      <c r="C11" s="625" t="s">
        <v>2415</v>
      </c>
      <c r="D11" s="91">
        <f>'REPRODUCTION 3'!K11</f>
        <v>15</v>
      </c>
      <c r="E11" s="91">
        <f>'RUMINANTS 3'!K11</f>
        <v>6.75</v>
      </c>
      <c r="F11" s="91">
        <f>'TOXICOLOGIE 2'!J11</f>
        <v>0</v>
      </c>
      <c r="G11" s="91">
        <f>'INFECTIEUX 3'!K11</f>
        <v>3</v>
      </c>
      <c r="H11" s="91">
        <f>'AVIARE 3'!K11</f>
        <v>17.25</v>
      </c>
      <c r="I11" s="91">
        <f>'EQUINE 3'!K11</f>
        <v>14.25</v>
      </c>
      <c r="J11" s="91">
        <f>'CHIRURGIE 3'!K11</f>
        <v>22.5</v>
      </c>
      <c r="K11" s="91">
        <f>'LEGISLATION 2'!J11</f>
        <v>20</v>
      </c>
      <c r="L11" s="91">
        <f>'HIDAOA 3'!K11</f>
        <v>23.25</v>
      </c>
      <c r="M11" s="91">
        <f>'CLINIQUE 3'!R11</f>
        <v>0</v>
      </c>
      <c r="N11" s="91">
        <f t="shared" si="0"/>
        <v>122</v>
      </c>
      <c r="O11" s="91">
        <f t="shared" si="1"/>
        <v>4.3571428571428568</v>
      </c>
      <c r="P11" s="17" t="str">
        <f t="shared" si="2"/>
        <v>ajournee</v>
      </c>
      <c r="Q11" s="17" t="str">
        <f t="shared" si="3"/>
        <v>juin</v>
      </c>
      <c r="R11" s="17">
        <f t="shared" si="4"/>
        <v>0</v>
      </c>
      <c r="S11" s="17">
        <f t="shared" si="5"/>
        <v>1</v>
      </c>
      <c r="T11" s="17">
        <f t="shared" si="6"/>
        <v>1</v>
      </c>
      <c r="U11" s="17">
        <f t="shared" si="7"/>
        <v>1</v>
      </c>
      <c r="V11" s="17">
        <f t="shared" si="8"/>
        <v>0</v>
      </c>
      <c r="W11" s="17">
        <f t="shared" si="9"/>
        <v>1</v>
      </c>
      <c r="X11" s="17">
        <f t="shared" si="10"/>
        <v>0</v>
      </c>
      <c r="Y11" s="17">
        <f t="shared" si="11"/>
        <v>0</v>
      </c>
      <c r="Z11" s="17">
        <f t="shared" si="12"/>
        <v>0</v>
      </c>
      <c r="AA11" s="17">
        <f t="shared" si="13"/>
        <v>1</v>
      </c>
      <c r="AB11" s="91" t="str">
        <f>'REPRODUCTION 3'!M11</f>
        <v>Juin</v>
      </c>
      <c r="AC11" s="91" t="str">
        <f>'RUMINANTS 3'!M11</f>
        <v>Juin</v>
      </c>
      <c r="AD11" s="91" t="str">
        <f>'TOXICOLOGIE 2'!L11</f>
        <v>Juin</v>
      </c>
      <c r="AE11" s="91" t="str">
        <f>'INFECTIEUX 3'!M11</f>
        <v>Juin</v>
      </c>
      <c r="AF11" s="91" t="str">
        <f>'AVIARE 3'!M11</f>
        <v>Juin</v>
      </c>
      <c r="AG11" s="91" t="str">
        <f>'EQUINE 3'!M11</f>
        <v>Juin</v>
      </c>
      <c r="AH11" s="91" t="str">
        <f>'CHIRURGIE 3'!M11</f>
        <v>Juin</v>
      </c>
      <c r="AI11" s="91" t="str">
        <f>'LEGISLATION 2'!L11</f>
        <v>Juin</v>
      </c>
      <c r="AJ11" s="91" t="str">
        <f>'HIDAOA 3'!M11</f>
        <v>Juin</v>
      </c>
      <c r="AK11" s="91" t="str">
        <f>'CLINIQUE 3'!T11</f>
        <v>Juin</v>
      </c>
    </row>
    <row r="12" spans="1:37" ht="18.75">
      <c r="A12" s="17">
        <v>5</v>
      </c>
      <c r="B12" s="625" t="s">
        <v>116</v>
      </c>
      <c r="C12" s="625" t="s">
        <v>2416</v>
      </c>
      <c r="D12" s="91">
        <f>'REPRODUCTION 3'!K12</f>
        <v>18.75</v>
      </c>
      <c r="E12" s="91">
        <f>'RUMINANTS 3'!K12</f>
        <v>15</v>
      </c>
      <c r="F12" s="91">
        <f>'TOXICOLOGIE 2'!J12</f>
        <v>0</v>
      </c>
      <c r="G12" s="91">
        <f>'INFECTIEUX 3'!K12</f>
        <v>7.5</v>
      </c>
      <c r="H12" s="91">
        <f>'AVIARE 3'!K12</f>
        <v>18.75</v>
      </c>
      <c r="I12" s="91">
        <f>'EQUINE 3'!K12</f>
        <v>16.5</v>
      </c>
      <c r="J12" s="91">
        <f>'CHIRURGIE 3'!K12</f>
        <v>22.5</v>
      </c>
      <c r="K12" s="91">
        <f>'LEGISLATION 2'!J12</f>
        <v>16</v>
      </c>
      <c r="L12" s="91">
        <f>'HIDAOA 3'!K12</f>
        <v>21.75</v>
      </c>
      <c r="M12" s="91">
        <f>'CLINIQUE 3'!R12</f>
        <v>0</v>
      </c>
      <c r="N12" s="91">
        <f t="shared" si="0"/>
        <v>136.75</v>
      </c>
      <c r="O12" s="91">
        <f t="shared" si="1"/>
        <v>4.8839285714285712</v>
      </c>
      <c r="P12" s="17" t="str">
        <f t="shared" si="2"/>
        <v>ajournee</v>
      </c>
      <c r="Q12" s="17" t="str">
        <f t="shared" si="3"/>
        <v>juin</v>
      </c>
      <c r="R12" s="17">
        <f t="shared" si="4"/>
        <v>0</v>
      </c>
      <c r="S12" s="17">
        <f t="shared" si="5"/>
        <v>0</v>
      </c>
      <c r="T12" s="17">
        <f t="shared" si="6"/>
        <v>1</v>
      </c>
      <c r="U12" s="17">
        <f t="shared" si="7"/>
        <v>1</v>
      </c>
      <c r="V12" s="17">
        <f t="shared" si="8"/>
        <v>0</v>
      </c>
      <c r="W12" s="17">
        <f t="shared" si="9"/>
        <v>0</v>
      </c>
      <c r="X12" s="17">
        <f t="shared" si="10"/>
        <v>0</v>
      </c>
      <c r="Y12" s="17">
        <f t="shared" si="11"/>
        <v>0</v>
      </c>
      <c r="Z12" s="17">
        <f t="shared" si="12"/>
        <v>0</v>
      </c>
      <c r="AA12" s="17">
        <f t="shared" si="13"/>
        <v>1</v>
      </c>
      <c r="AB12" s="91" t="str">
        <f>'REPRODUCTION 3'!M12</f>
        <v>Juin</v>
      </c>
      <c r="AC12" s="91" t="str">
        <f>'RUMINANTS 3'!M12</f>
        <v>Juin</v>
      </c>
      <c r="AD12" s="91" t="str">
        <f>'TOXICOLOGIE 2'!L12</f>
        <v>Juin</v>
      </c>
      <c r="AE12" s="91" t="str">
        <f>'INFECTIEUX 3'!M12</f>
        <v>Juin</v>
      </c>
      <c r="AF12" s="91" t="str">
        <f>'AVIARE 3'!M12</f>
        <v>Juin</v>
      </c>
      <c r="AG12" s="91" t="str">
        <f>'EQUINE 3'!M12</f>
        <v>Juin</v>
      </c>
      <c r="AH12" s="91" t="str">
        <f>'CHIRURGIE 3'!M12</f>
        <v>Juin</v>
      </c>
      <c r="AI12" s="91" t="str">
        <f>'LEGISLATION 2'!L12</f>
        <v>Juin</v>
      </c>
      <c r="AJ12" s="91" t="str">
        <f>'HIDAOA 3'!M12</f>
        <v>Juin</v>
      </c>
      <c r="AK12" s="91" t="str">
        <f>'CLINIQUE 3'!T12</f>
        <v>Juin</v>
      </c>
    </row>
    <row r="13" spans="1:37" ht="18.75">
      <c r="A13" s="17">
        <v>6</v>
      </c>
      <c r="B13" s="625" t="s">
        <v>2417</v>
      </c>
      <c r="C13" s="625" t="s">
        <v>2418</v>
      </c>
      <c r="D13" s="91">
        <f>'REPRODUCTION 3'!K13</f>
        <v>3</v>
      </c>
      <c r="E13" s="91">
        <f>'RUMINANTS 3'!K13</f>
        <v>10.5</v>
      </c>
      <c r="F13" s="91">
        <f>'TOXICOLOGIE 2'!J13</f>
        <v>0</v>
      </c>
      <c r="G13" s="91">
        <f>'INFECTIEUX 3'!K13</f>
        <v>9</v>
      </c>
      <c r="H13" s="91">
        <f>'AVIARE 3'!K13</f>
        <v>18</v>
      </c>
      <c r="I13" s="91">
        <f>'EQUINE 3'!K13</f>
        <v>13.5</v>
      </c>
      <c r="J13" s="91">
        <f>'CHIRURGIE 3'!K13</f>
        <v>12</v>
      </c>
      <c r="K13" s="91">
        <f>'LEGISLATION 2'!J13</f>
        <v>22</v>
      </c>
      <c r="L13" s="91">
        <f>'HIDAOA 3'!K13</f>
        <v>20.25</v>
      </c>
      <c r="M13" s="91">
        <f>'CLINIQUE 3'!R13</f>
        <v>0</v>
      </c>
      <c r="N13" s="91">
        <f t="shared" si="0"/>
        <v>108.25</v>
      </c>
      <c r="O13" s="91">
        <f t="shared" si="1"/>
        <v>3.8660714285714284</v>
      </c>
      <c r="P13" s="17" t="str">
        <f t="shared" si="2"/>
        <v>ajournee</v>
      </c>
      <c r="Q13" s="17" t="str">
        <f t="shared" si="3"/>
        <v>juin</v>
      </c>
      <c r="R13" s="17">
        <f t="shared" si="4"/>
        <v>1</v>
      </c>
      <c r="S13" s="17">
        <f t="shared" si="5"/>
        <v>1</v>
      </c>
      <c r="T13" s="17">
        <f t="shared" si="6"/>
        <v>1</v>
      </c>
      <c r="U13" s="17">
        <f t="shared" si="7"/>
        <v>1</v>
      </c>
      <c r="V13" s="17">
        <f t="shared" si="8"/>
        <v>0</v>
      </c>
      <c r="W13" s="17">
        <f t="shared" si="9"/>
        <v>1</v>
      </c>
      <c r="X13" s="17">
        <f t="shared" si="10"/>
        <v>1</v>
      </c>
      <c r="Y13" s="17">
        <f t="shared" si="11"/>
        <v>0</v>
      </c>
      <c r="Z13" s="17">
        <f t="shared" si="12"/>
        <v>0</v>
      </c>
      <c r="AA13" s="17">
        <f t="shared" si="13"/>
        <v>1</v>
      </c>
      <c r="AB13" s="91" t="str">
        <f>'REPRODUCTION 3'!M13</f>
        <v>Juin</v>
      </c>
      <c r="AC13" s="91" t="str">
        <f>'RUMINANTS 3'!M13</f>
        <v>Juin</v>
      </c>
      <c r="AD13" s="91" t="str">
        <f>'TOXICOLOGIE 2'!L13</f>
        <v>Juin</v>
      </c>
      <c r="AE13" s="91" t="str">
        <f>'INFECTIEUX 3'!M13</f>
        <v>Juin</v>
      </c>
      <c r="AF13" s="91" t="str">
        <f>'AVIARE 3'!M13</f>
        <v>Juin</v>
      </c>
      <c r="AG13" s="91" t="str">
        <f>'EQUINE 3'!M13</f>
        <v>Juin</v>
      </c>
      <c r="AH13" s="91" t="str">
        <f>'CHIRURGIE 3'!M13</f>
        <v>Juin</v>
      </c>
      <c r="AI13" s="91" t="str">
        <f>'LEGISLATION 2'!L13</f>
        <v>Juin</v>
      </c>
      <c r="AJ13" s="91" t="str">
        <f>'HIDAOA 3'!M13</f>
        <v>Juin</v>
      </c>
      <c r="AK13" s="91" t="str">
        <f>'CLINIQUE 3'!T13</f>
        <v>Juin</v>
      </c>
    </row>
    <row r="14" spans="1:37" ht="18.75">
      <c r="A14" s="17">
        <v>7</v>
      </c>
      <c r="B14" s="625" t="s">
        <v>513</v>
      </c>
      <c r="C14" s="625" t="s">
        <v>2419</v>
      </c>
      <c r="D14" s="91">
        <f>'REPRODUCTION 3'!K14</f>
        <v>17.25</v>
      </c>
      <c r="E14" s="91">
        <f>'RUMINANTS 3'!K14</f>
        <v>7.5</v>
      </c>
      <c r="F14" s="91">
        <f>'TOXICOLOGIE 2'!J14</f>
        <v>0</v>
      </c>
      <c r="G14" s="91">
        <f>'INFECTIEUX 3'!K14</f>
        <v>5.25</v>
      </c>
      <c r="H14" s="91">
        <f>'AVIARE 3'!K14</f>
        <v>19.5</v>
      </c>
      <c r="I14" s="91">
        <f>'EQUINE 3'!K14</f>
        <v>9.75</v>
      </c>
      <c r="J14" s="91">
        <f>'CHIRURGIE 3'!K14</f>
        <v>21</v>
      </c>
      <c r="K14" s="91">
        <f>'LEGISLATION 2'!J14</f>
        <v>14</v>
      </c>
      <c r="L14" s="91">
        <f>'HIDAOA 3'!K14</f>
        <v>22.5</v>
      </c>
      <c r="M14" s="91">
        <f>'CLINIQUE 3'!R14</f>
        <v>0</v>
      </c>
      <c r="N14" s="91">
        <f t="shared" si="0"/>
        <v>116.75</v>
      </c>
      <c r="O14" s="91">
        <f t="shared" si="1"/>
        <v>4.1696428571428568</v>
      </c>
      <c r="P14" s="17" t="str">
        <f t="shared" si="2"/>
        <v>ajournee</v>
      </c>
      <c r="Q14" s="17" t="str">
        <f t="shared" si="3"/>
        <v>juin</v>
      </c>
      <c r="R14" s="17">
        <f t="shared" si="4"/>
        <v>0</v>
      </c>
      <c r="S14" s="17">
        <f t="shared" si="5"/>
        <v>1</v>
      </c>
      <c r="T14" s="17">
        <f t="shared" si="6"/>
        <v>1</v>
      </c>
      <c r="U14" s="17">
        <f t="shared" si="7"/>
        <v>1</v>
      </c>
      <c r="V14" s="17">
        <f t="shared" si="8"/>
        <v>0</v>
      </c>
      <c r="W14" s="17">
        <f t="shared" si="9"/>
        <v>1</v>
      </c>
      <c r="X14" s="17">
        <f t="shared" si="10"/>
        <v>0</v>
      </c>
      <c r="Y14" s="17">
        <f t="shared" si="11"/>
        <v>0</v>
      </c>
      <c r="Z14" s="17">
        <f t="shared" si="12"/>
        <v>0</v>
      </c>
      <c r="AA14" s="17">
        <f t="shared" si="13"/>
        <v>1</v>
      </c>
      <c r="AB14" s="91" t="str">
        <f>'REPRODUCTION 3'!M14</f>
        <v>Juin</v>
      </c>
      <c r="AC14" s="91" t="str">
        <f>'RUMINANTS 3'!M14</f>
        <v>Juin</v>
      </c>
      <c r="AD14" s="91" t="str">
        <f>'TOXICOLOGIE 2'!L14</f>
        <v>Juin</v>
      </c>
      <c r="AE14" s="91" t="str">
        <f>'INFECTIEUX 3'!M14</f>
        <v>Juin</v>
      </c>
      <c r="AF14" s="91" t="str">
        <f>'AVIARE 3'!M14</f>
        <v>Juin</v>
      </c>
      <c r="AG14" s="91" t="str">
        <f>'EQUINE 3'!M14</f>
        <v>Juin</v>
      </c>
      <c r="AH14" s="91" t="str">
        <f>'CHIRURGIE 3'!M14</f>
        <v>Juin</v>
      </c>
      <c r="AI14" s="91" t="str">
        <f>'LEGISLATION 2'!L14</f>
        <v>Juin</v>
      </c>
      <c r="AJ14" s="91" t="str">
        <f>'HIDAOA 3'!M14</f>
        <v>Juin</v>
      </c>
      <c r="AK14" s="91" t="str">
        <f>'CLINIQUE 3'!T14</f>
        <v>Juin</v>
      </c>
    </row>
    <row r="15" spans="1:37" ht="18.75">
      <c r="A15" s="17">
        <v>8</v>
      </c>
      <c r="B15" s="625" t="s">
        <v>2420</v>
      </c>
      <c r="C15" s="625" t="s">
        <v>2421</v>
      </c>
      <c r="D15" s="91">
        <f>'REPRODUCTION 3'!K15</f>
        <v>6</v>
      </c>
      <c r="E15" s="91">
        <f>'RUMINANTS 3'!K15</f>
        <v>3.75</v>
      </c>
      <c r="F15" s="91">
        <f>'TOXICOLOGIE 2'!J15</f>
        <v>0</v>
      </c>
      <c r="G15" s="91">
        <f>'INFECTIEUX 3'!K15</f>
        <v>2.25</v>
      </c>
      <c r="H15" s="91">
        <f>'AVIARE 3'!K15</f>
        <v>14.25</v>
      </c>
      <c r="I15" s="91">
        <f>'EQUINE 3'!K15</f>
        <v>11.25</v>
      </c>
      <c r="J15" s="91">
        <f>'CHIRURGIE 3'!K15</f>
        <v>13.5</v>
      </c>
      <c r="K15" s="91">
        <f>'LEGISLATION 2'!J15</f>
        <v>14</v>
      </c>
      <c r="L15" s="91">
        <f>'HIDAOA 3'!K15</f>
        <v>15</v>
      </c>
      <c r="M15" s="91">
        <f>'CLINIQUE 3'!R15</f>
        <v>0</v>
      </c>
      <c r="N15" s="91">
        <f t="shared" si="0"/>
        <v>80</v>
      </c>
      <c r="O15" s="91">
        <f t="shared" si="1"/>
        <v>2.8571428571428572</v>
      </c>
      <c r="P15" s="17" t="str">
        <f t="shared" si="2"/>
        <v>ajournee</v>
      </c>
      <c r="Q15" s="17" t="str">
        <f t="shared" si="3"/>
        <v>juin</v>
      </c>
      <c r="R15" s="17">
        <f t="shared" si="4"/>
        <v>1</v>
      </c>
      <c r="S15" s="17">
        <f t="shared" si="5"/>
        <v>1</v>
      </c>
      <c r="T15" s="17">
        <f t="shared" si="6"/>
        <v>1</v>
      </c>
      <c r="U15" s="17">
        <f t="shared" si="7"/>
        <v>1</v>
      </c>
      <c r="V15" s="17">
        <f t="shared" si="8"/>
        <v>1</v>
      </c>
      <c r="W15" s="17">
        <f t="shared" si="9"/>
        <v>1</v>
      </c>
      <c r="X15" s="17">
        <f t="shared" si="10"/>
        <v>1</v>
      </c>
      <c r="Y15" s="17">
        <f t="shared" si="11"/>
        <v>0</v>
      </c>
      <c r="Z15" s="17">
        <f t="shared" si="12"/>
        <v>0</v>
      </c>
      <c r="AA15" s="17">
        <f t="shared" si="13"/>
        <v>1</v>
      </c>
      <c r="AB15" s="91" t="str">
        <f>'REPRODUCTION 3'!M15</f>
        <v>Juin</v>
      </c>
      <c r="AC15" s="91" t="str">
        <f>'RUMINANTS 3'!M15</f>
        <v>Juin</v>
      </c>
      <c r="AD15" s="91" t="str">
        <f>'TOXICOLOGIE 2'!L15</f>
        <v>Juin</v>
      </c>
      <c r="AE15" s="91" t="str">
        <f>'INFECTIEUX 3'!M15</f>
        <v>Juin</v>
      </c>
      <c r="AF15" s="91" t="str">
        <f>'AVIARE 3'!M15</f>
        <v>Juin</v>
      </c>
      <c r="AG15" s="91" t="str">
        <f>'EQUINE 3'!M15</f>
        <v>Juin</v>
      </c>
      <c r="AH15" s="91" t="str">
        <f>'CHIRURGIE 3'!M15</f>
        <v>Juin</v>
      </c>
      <c r="AI15" s="91" t="str">
        <f>'LEGISLATION 2'!L15</f>
        <v>Juin</v>
      </c>
      <c r="AJ15" s="91" t="str">
        <f>'HIDAOA 3'!M15</f>
        <v>Juin</v>
      </c>
      <c r="AK15" s="91" t="str">
        <f>'CLINIQUE 3'!T15</f>
        <v>Juin</v>
      </c>
    </row>
    <row r="16" spans="1:37" ht="18.75">
      <c r="A16" s="17">
        <v>9</v>
      </c>
      <c r="B16" s="625" t="s">
        <v>523</v>
      </c>
      <c r="C16" s="625" t="s">
        <v>2422</v>
      </c>
      <c r="D16" s="91">
        <f>'REPRODUCTION 3'!K16</f>
        <v>21</v>
      </c>
      <c r="E16" s="91">
        <f>'RUMINANTS 3'!K16</f>
        <v>15.75</v>
      </c>
      <c r="F16" s="91">
        <f>'TOXICOLOGIE 2'!J16</f>
        <v>0</v>
      </c>
      <c r="G16" s="91">
        <f>'INFECTIEUX 3'!K16</f>
        <v>7.5</v>
      </c>
      <c r="H16" s="91">
        <f>'AVIARE 3'!K16</f>
        <v>15</v>
      </c>
      <c r="I16" s="91">
        <f>'EQUINE 3'!K16</f>
        <v>10.5</v>
      </c>
      <c r="J16" s="91">
        <f>'CHIRURGIE 3'!K16</f>
        <v>22.5</v>
      </c>
      <c r="K16" s="91">
        <f>'LEGISLATION 2'!J16</f>
        <v>20</v>
      </c>
      <c r="L16" s="91">
        <f>'HIDAOA 3'!K16</f>
        <v>17.25</v>
      </c>
      <c r="M16" s="91">
        <f>'CLINIQUE 3'!R16</f>
        <v>0</v>
      </c>
      <c r="N16" s="91">
        <f t="shared" si="0"/>
        <v>129.5</v>
      </c>
      <c r="O16" s="91">
        <f t="shared" si="1"/>
        <v>4.625</v>
      </c>
      <c r="P16" s="17" t="str">
        <f t="shared" si="2"/>
        <v>ajournee</v>
      </c>
      <c r="Q16" s="17" t="str">
        <f t="shared" si="3"/>
        <v>juin</v>
      </c>
      <c r="R16" s="17">
        <f t="shared" si="4"/>
        <v>0</v>
      </c>
      <c r="S16" s="17">
        <f t="shared" si="5"/>
        <v>0</v>
      </c>
      <c r="T16" s="17">
        <f t="shared" si="6"/>
        <v>1</v>
      </c>
      <c r="U16" s="17">
        <f t="shared" si="7"/>
        <v>1</v>
      </c>
      <c r="V16" s="17">
        <f t="shared" si="8"/>
        <v>0</v>
      </c>
      <c r="W16" s="17">
        <f t="shared" si="9"/>
        <v>1</v>
      </c>
      <c r="X16" s="17">
        <f t="shared" si="10"/>
        <v>0</v>
      </c>
      <c r="Y16" s="17">
        <f t="shared" si="11"/>
        <v>0</v>
      </c>
      <c r="Z16" s="17">
        <f t="shared" si="12"/>
        <v>0</v>
      </c>
      <c r="AA16" s="17">
        <f t="shared" si="13"/>
        <v>1</v>
      </c>
      <c r="AB16" s="91" t="str">
        <f>'REPRODUCTION 3'!M16</f>
        <v>Juin</v>
      </c>
      <c r="AC16" s="91" t="str">
        <f>'RUMINANTS 3'!M16</f>
        <v>Juin</v>
      </c>
      <c r="AD16" s="91" t="str">
        <f>'TOXICOLOGIE 2'!L16</f>
        <v>Juin</v>
      </c>
      <c r="AE16" s="91" t="str">
        <f>'INFECTIEUX 3'!M16</f>
        <v>Juin</v>
      </c>
      <c r="AF16" s="91" t="str">
        <f>'AVIARE 3'!M16</f>
        <v>Juin</v>
      </c>
      <c r="AG16" s="91" t="str">
        <f>'EQUINE 3'!M16</f>
        <v>Juin</v>
      </c>
      <c r="AH16" s="91" t="str">
        <f>'CHIRURGIE 3'!M16</f>
        <v>Juin</v>
      </c>
      <c r="AI16" s="91" t="str">
        <f>'LEGISLATION 2'!L16</f>
        <v>Juin</v>
      </c>
      <c r="AJ16" s="91" t="str">
        <f>'HIDAOA 3'!M16</f>
        <v>Juin</v>
      </c>
      <c r="AK16" s="91" t="str">
        <f>'CLINIQUE 3'!T16</f>
        <v>Juin</v>
      </c>
    </row>
    <row r="17" spans="1:37" ht="18.75">
      <c r="A17" s="17">
        <v>10</v>
      </c>
      <c r="B17" s="625" t="s">
        <v>529</v>
      </c>
      <c r="C17" s="625" t="s">
        <v>2423</v>
      </c>
      <c r="D17" s="91">
        <f>'REPRODUCTION 3'!K17</f>
        <v>15</v>
      </c>
      <c r="E17" s="91">
        <f>'RUMINANTS 3'!K17</f>
        <v>9.75</v>
      </c>
      <c r="F17" s="91">
        <f>'TOXICOLOGIE 2'!J17</f>
        <v>0</v>
      </c>
      <c r="G17" s="91">
        <f>'INFECTIEUX 3'!K17</f>
        <v>2.25</v>
      </c>
      <c r="H17" s="91">
        <f>'AVIARE 3'!K17</f>
        <v>18.75</v>
      </c>
      <c r="I17" s="91">
        <f>'EQUINE 3'!K17</f>
        <v>7.5</v>
      </c>
      <c r="J17" s="91">
        <f>'CHIRURGIE 3'!K17</f>
        <v>21</v>
      </c>
      <c r="K17" s="91">
        <f>'LEGISLATION 2'!J17</f>
        <v>22</v>
      </c>
      <c r="L17" s="91">
        <f>'HIDAOA 3'!K17</f>
        <v>15.75</v>
      </c>
      <c r="M17" s="91">
        <f>'CLINIQUE 3'!R17</f>
        <v>0</v>
      </c>
      <c r="N17" s="91">
        <f t="shared" si="0"/>
        <v>112</v>
      </c>
      <c r="O17" s="91">
        <f t="shared" si="1"/>
        <v>4</v>
      </c>
      <c r="P17" s="17" t="str">
        <f t="shared" si="2"/>
        <v>ajournee</v>
      </c>
      <c r="Q17" s="17" t="str">
        <f t="shared" si="3"/>
        <v>juin</v>
      </c>
      <c r="R17" s="17">
        <f t="shared" si="4"/>
        <v>0</v>
      </c>
      <c r="S17" s="17">
        <f t="shared" si="5"/>
        <v>1</v>
      </c>
      <c r="T17" s="17">
        <f t="shared" si="6"/>
        <v>1</v>
      </c>
      <c r="U17" s="17">
        <f t="shared" si="7"/>
        <v>1</v>
      </c>
      <c r="V17" s="17">
        <f t="shared" si="8"/>
        <v>0</v>
      </c>
      <c r="W17" s="17">
        <f t="shared" si="9"/>
        <v>1</v>
      </c>
      <c r="X17" s="17">
        <f t="shared" si="10"/>
        <v>0</v>
      </c>
      <c r="Y17" s="17">
        <f t="shared" si="11"/>
        <v>0</v>
      </c>
      <c r="Z17" s="17">
        <f t="shared" si="12"/>
        <v>0</v>
      </c>
      <c r="AA17" s="17">
        <f t="shared" si="13"/>
        <v>1</v>
      </c>
      <c r="AB17" s="91" t="str">
        <f>'REPRODUCTION 3'!M17</f>
        <v>Juin</v>
      </c>
      <c r="AC17" s="91" t="str">
        <f>'RUMINANTS 3'!M17</f>
        <v>Juin</v>
      </c>
      <c r="AD17" s="91" t="str">
        <f>'TOXICOLOGIE 2'!L17</f>
        <v>Juin</v>
      </c>
      <c r="AE17" s="91" t="str">
        <f>'INFECTIEUX 3'!M17</f>
        <v>Juin</v>
      </c>
      <c r="AF17" s="91" t="str">
        <f>'AVIARE 3'!M17</f>
        <v>Juin</v>
      </c>
      <c r="AG17" s="91" t="str">
        <f>'EQUINE 3'!M17</f>
        <v>Juin</v>
      </c>
      <c r="AH17" s="91" t="str">
        <f>'CHIRURGIE 3'!M17</f>
        <v>Juin</v>
      </c>
      <c r="AI17" s="91" t="str">
        <f>'LEGISLATION 2'!L17</f>
        <v>Juin</v>
      </c>
      <c r="AJ17" s="91" t="str">
        <f>'HIDAOA 3'!M17</f>
        <v>Juin</v>
      </c>
      <c r="AK17" s="91" t="str">
        <f>'CLINIQUE 3'!T17</f>
        <v>Juin</v>
      </c>
    </row>
    <row r="18" spans="1:37" ht="18.75">
      <c r="A18" s="17">
        <v>11</v>
      </c>
      <c r="B18" s="625" t="s">
        <v>2424</v>
      </c>
      <c r="C18" s="625" t="s">
        <v>2425</v>
      </c>
      <c r="D18" s="91">
        <f>'REPRODUCTION 3'!K18</f>
        <v>27</v>
      </c>
      <c r="E18" s="91">
        <f>'RUMINANTS 3'!K18</f>
        <v>9.75</v>
      </c>
      <c r="F18" s="91">
        <f>'TOXICOLOGIE 2'!J18</f>
        <v>0</v>
      </c>
      <c r="G18" s="91">
        <f>'INFECTIEUX 3'!K18</f>
        <v>9</v>
      </c>
      <c r="H18" s="91">
        <f>'AVIARE 3'!K18</f>
        <v>12.75</v>
      </c>
      <c r="I18" s="91">
        <f>'EQUINE 3'!K18</f>
        <v>15.75</v>
      </c>
      <c r="J18" s="91">
        <f>'CHIRURGIE 3'!K18</f>
        <v>16.5</v>
      </c>
      <c r="K18" s="91">
        <f>'LEGISLATION 2'!J18</f>
        <v>32</v>
      </c>
      <c r="L18" s="91">
        <f>'HIDAOA 3'!K18</f>
        <v>19.5</v>
      </c>
      <c r="M18" s="91">
        <f>'CLINIQUE 3'!R18</f>
        <v>0</v>
      </c>
      <c r="N18" s="91">
        <f t="shared" si="0"/>
        <v>142.25</v>
      </c>
      <c r="O18" s="91">
        <f t="shared" si="1"/>
        <v>5.0803571428571432</v>
      </c>
      <c r="P18" s="17" t="str">
        <f t="shared" si="2"/>
        <v>ajournee</v>
      </c>
      <c r="Q18" s="17" t="str">
        <f t="shared" si="3"/>
        <v>juin</v>
      </c>
      <c r="R18" s="17">
        <f t="shared" si="4"/>
        <v>0</v>
      </c>
      <c r="S18" s="17">
        <f t="shared" si="5"/>
        <v>1</v>
      </c>
      <c r="T18" s="17">
        <f t="shared" si="6"/>
        <v>1</v>
      </c>
      <c r="U18" s="17">
        <f t="shared" si="7"/>
        <v>1</v>
      </c>
      <c r="V18" s="17">
        <f t="shared" si="8"/>
        <v>1</v>
      </c>
      <c r="W18" s="17">
        <f t="shared" si="9"/>
        <v>0</v>
      </c>
      <c r="X18" s="17">
        <f t="shared" si="10"/>
        <v>0</v>
      </c>
      <c r="Y18" s="17">
        <f t="shared" si="11"/>
        <v>0</v>
      </c>
      <c r="Z18" s="17">
        <f t="shared" si="12"/>
        <v>0</v>
      </c>
      <c r="AA18" s="17">
        <f t="shared" si="13"/>
        <v>1</v>
      </c>
      <c r="AB18" s="91" t="str">
        <f>'REPRODUCTION 3'!M18</f>
        <v>Juin</v>
      </c>
      <c r="AC18" s="91" t="str">
        <f>'RUMINANTS 3'!M18</f>
        <v>Juin</v>
      </c>
      <c r="AD18" s="91" t="str">
        <f>'TOXICOLOGIE 2'!L18</f>
        <v>Juin</v>
      </c>
      <c r="AE18" s="91" t="str">
        <f>'INFECTIEUX 3'!M18</f>
        <v>Juin</v>
      </c>
      <c r="AF18" s="91" t="str">
        <f>'AVIARE 3'!M18</f>
        <v>Juin</v>
      </c>
      <c r="AG18" s="91" t="str">
        <f>'EQUINE 3'!M18</f>
        <v>Juin</v>
      </c>
      <c r="AH18" s="91" t="str">
        <f>'CHIRURGIE 3'!M18</f>
        <v>Juin</v>
      </c>
      <c r="AI18" s="91" t="str">
        <f>'LEGISLATION 2'!L18</f>
        <v>Juin</v>
      </c>
      <c r="AJ18" s="91" t="str">
        <f>'HIDAOA 3'!M18</f>
        <v>Juin</v>
      </c>
      <c r="AK18" s="91" t="str">
        <f>'CLINIQUE 3'!T18</f>
        <v>Juin</v>
      </c>
    </row>
    <row r="19" spans="1:37" ht="18.75">
      <c r="A19" s="17">
        <v>12</v>
      </c>
      <c r="B19" s="625" t="s">
        <v>2426</v>
      </c>
      <c r="C19" s="625" t="s">
        <v>2427</v>
      </c>
      <c r="D19" s="91">
        <f>'REPRODUCTION 3'!K19</f>
        <v>21</v>
      </c>
      <c r="E19" s="91">
        <f>'RUMINANTS 3'!K19</f>
        <v>7.5</v>
      </c>
      <c r="F19" s="91">
        <f>'TOXICOLOGIE 2'!J19</f>
        <v>0</v>
      </c>
      <c r="G19" s="91">
        <f>'INFECTIEUX 3'!K19</f>
        <v>7.5</v>
      </c>
      <c r="H19" s="91">
        <f>'AVIARE 3'!K19</f>
        <v>19.5</v>
      </c>
      <c r="I19" s="91">
        <f>'EQUINE 3'!K19</f>
        <v>22.5</v>
      </c>
      <c r="J19" s="91">
        <f>'CHIRURGIE 3'!K19</f>
        <v>21</v>
      </c>
      <c r="K19" s="91">
        <f>'LEGISLATION 2'!J19</f>
        <v>28</v>
      </c>
      <c r="L19" s="91">
        <f>'HIDAOA 3'!K19</f>
        <v>17.25</v>
      </c>
      <c r="M19" s="91">
        <f>'CLINIQUE 3'!R19</f>
        <v>0</v>
      </c>
      <c r="N19" s="91">
        <f t="shared" si="0"/>
        <v>144.25</v>
      </c>
      <c r="O19" s="91">
        <f t="shared" si="1"/>
        <v>5.1517857142857144</v>
      </c>
      <c r="P19" s="17" t="str">
        <f t="shared" si="2"/>
        <v>ajournee</v>
      </c>
      <c r="Q19" s="17" t="str">
        <f t="shared" si="3"/>
        <v>juin</v>
      </c>
      <c r="R19" s="17">
        <f t="shared" si="4"/>
        <v>0</v>
      </c>
      <c r="S19" s="17">
        <f t="shared" si="5"/>
        <v>1</v>
      </c>
      <c r="T19" s="17">
        <f t="shared" si="6"/>
        <v>1</v>
      </c>
      <c r="U19" s="17">
        <f t="shared" si="7"/>
        <v>1</v>
      </c>
      <c r="V19" s="17">
        <f t="shared" si="8"/>
        <v>0</v>
      </c>
      <c r="W19" s="17">
        <f t="shared" si="9"/>
        <v>0</v>
      </c>
      <c r="X19" s="17">
        <f t="shared" si="10"/>
        <v>0</v>
      </c>
      <c r="Y19" s="17">
        <f t="shared" si="11"/>
        <v>0</v>
      </c>
      <c r="Z19" s="17">
        <f t="shared" si="12"/>
        <v>0</v>
      </c>
      <c r="AA19" s="17">
        <f t="shared" si="13"/>
        <v>1</v>
      </c>
      <c r="AB19" s="91" t="str">
        <f>'REPRODUCTION 3'!M19</f>
        <v>Juin</v>
      </c>
      <c r="AC19" s="91" t="str">
        <f>'RUMINANTS 3'!M19</f>
        <v>Juin</v>
      </c>
      <c r="AD19" s="91" t="str">
        <f>'TOXICOLOGIE 2'!L19</f>
        <v>Juin</v>
      </c>
      <c r="AE19" s="91" t="str">
        <f>'INFECTIEUX 3'!M19</f>
        <v>Juin</v>
      </c>
      <c r="AF19" s="91" t="str">
        <f>'AVIARE 3'!M19</f>
        <v>Juin</v>
      </c>
      <c r="AG19" s="91" t="str">
        <f>'EQUINE 3'!M19</f>
        <v>Juin</v>
      </c>
      <c r="AH19" s="91" t="str">
        <f>'CHIRURGIE 3'!M19</f>
        <v>Juin</v>
      </c>
      <c r="AI19" s="91" t="str">
        <f>'LEGISLATION 2'!L19</f>
        <v>Juin</v>
      </c>
      <c r="AJ19" s="91" t="str">
        <f>'HIDAOA 3'!M19</f>
        <v>Juin</v>
      </c>
      <c r="AK19" s="91" t="str">
        <f>'CLINIQUE 3'!T19</f>
        <v>Juin</v>
      </c>
    </row>
    <row r="20" spans="1:37" ht="18.75">
      <c r="A20" s="17">
        <v>13</v>
      </c>
      <c r="B20" s="625" t="s">
        <v>546</v>
      </c>
      <c r="C20" s="625" t="s">
        <v>2428</v>
      </c>
      <c r="D20" s="91">
        <f>'REPRODUCTION 3'!K20</f>
        <v>10.5</v>
      </c>
      <c r="E20" s="91">
        <f>'RUMINANTS 3'!K20</f>
        <v>7.5</v>
      </c>
      <c r="F20" s="91">
        <f>'TOXICOLOGIE 2'!J20</f>
        <v>0</v>
      </c>
      <c r="G20" s="91">
        <f>'INFECTIEUX 3'!K20</f>
        <v>3</v>
      </c>
      <c r="H20" s="91">
        <f>'AVIARE 3'!K20</f>
        <v>15</v>
      </c>
      <c r="I20" s="91">
        <f>'EQUINE 3'!K20</f>
        <v>16.5</v>
      </c>
      <c r="J20" s="91">
        <f>'CHIRURGIE 3'!K20</f>
        <v>16.5</v>
      </c>
      <c r="K20" s="91">
        <f>'LEGISLATION 2'!J20</f>
        <v>20</v>
      </c>
      <c r="L20" s="91">
        <f>'HIDAOA 3'!K20</f>
        <v>9.75</v>
      </c>
      <c r="M20" s="91">
        <f>'CLINIQUE 3'!R20</f>
        <v>0</v>
      </c>
      <c r="N20" s="91">
        <f t="shared" si="0"/>
        <v>98.75</v>
      </c>
      <c r="O20" s="91">
        <f t="shared" si="1"/>
        <v>3.5267857142857144</v>
      </c>
      <c r="P20" s="17" t="str">
        <f t="shared" si="2"/>
        <v>ajournee</v>
      </c>
      <c r="Q20" s="17" t="str">
        <f t="shared" si="3"/>
        <v>juin</v>
      </c>
      <c r="R20" s="17">
        <f t="shared" si="4"/>
        <v>1</v>
      </c>
      <c r="S20" s="17">
        <f t="shared" si="5"/>
        <v>1</v>
      </c>
      <c r="T20" s="17">
        <f t="shared" si="6"/>
        <v>1</v>
      </c>
      <c r="U20" s="17">
        <f t="shared" si="7"/>
        <v>1</v>
      </c>
      <c r="V20" s="17">
        <f t="shared" si="8"/>
        <v>0</v>
      </c>
      <c r="W20" s="17">
        <f t="shared" si="9"/>
        <v>0</v>
      </c>
      <c r="X20" s="17">
        <f t="shared" si="10"/>
        <v>0</v>
      </c>
      <c r="Y20" s="17">
        <f t="shared" si="11"/>
        <v>0</v>
      </c>
      <c r="Z20" s="17">
        <f t="shared" si="12"/>
        <v>1</v>
      </c>
      <c r="AA20" s="17">
        <f t="shared" si="13"/>
        <v>1</v>
      </c>
      <c r="AB20" s="91" t="str">
        <f>'REPRODUCTION 3'!M20</f>
        <v>Juin</v>
      </c>
      <c r="AC20" s="91" t="str">
        <f>'RUMINANTS 3'!M20</f>
        <v>Juin</v>
      </c>
      <c r="AD20" s="91" t="str">
        <f>'TOXICOLOGIE 2'!L20</f>
        <v>Juin</v>
      </c>
      <c r="AE20" s="91" t="str">
        <f>'INFECTIEUX 3'!M20</f>
        <v>Juin</v>
      </c>
      <c r="AF20" s="91" t="str">
        <f>'AVIARE 3'!M20</f>
        <v>Juin</v>
      </c>
      <c r="AG20" s="91" t="str">
        <f>'EQUINE 3'!M20</f>
        <v>Juin</v>
      </c>
      <c r="AH20" s="91" t="str">
        <f>'CHIRURGIE 3'!M20</f>
        <v>Juin</v>
      </c>
      <c r="AI20" s="91" t="str">
        <f>'LEGISLATION 2'!L20</f>
        <v>Juin</v>
      </c>
      <c r="AJ20" s="91" t="str">
        <f>'HIDAOA 3'!M20</f>
        <v>Juin</v>
      </c>
      <c r="AK20" s="91" t="str">
        <f>'CLINIQUE 3'!T20</f>
        <v>Juin</v>
      </c>
    </row>
    <row r="21" spans="1:37" ht="18.75">
      <c r="A21" s="17">
        <v>14</v>
      </c>
      <c r="B21" s="625" t="s">
        <v>551</v>
      </c>
      <c r="C21" s="625" t="s">
        <v>2429</v>
      </c>
      <c r="D21" s="91">
        <f>'REPRODUCTION 3'!K21</f>
        <v>18.75</v>
      </c>
      <c r="E21" s="91">
        <f>'RUMINANTS 3'!K21</f>
        <v>8.25</v>
      </c>
      <c r="F21" s="91">
        <f>'TOXICOLOGIE 2'!J21</f>
        <v>0</v>
      </c>
      <c r="G21" s="91">
        <f>'INFECTIEUX 3'!K21</f>
        <v>7.5</v>
      </c>
      <c r="H21" s="91">
        <f>'AVIARE 3'!K21</f>
        <v>19.5</v>
      </c>
      <c r="I21" s="91">
        <f>'EQUINE 3'!K21</f>
        <v>18.75</v>
      </c>
      <c r="J21" s="91">
        <f>'CHIRURGIE 3'!K21</f>
        <v>19.5</v>
      </c>
      <c r="K21" s="91">
        <f>'LEGISLATION 2'!J21</f>
        <v>28</v>
      </c>
      <c r="L21" s="91">
        <f>'HIDAOA 3'!K21</f>
        <v>22.5</v>
      </c>
      <c r="M21" s="91">
        <f>'CLINIQUE 3'!R21</f>
        <v>0</v>
      </c>
      <c r="N21" s="91">
        <f t="shared" si="0"/>
        <v>142.75</v>
      </c>
      <c r="O21" s="91">
        <f t="shared" si="1"/>
        <v>5.0982142857142856</v>
      </c>
      <c r="P21" s="17" t="str">
        <f t="shared" si="2"/>
        <v>ajournee</v>
      </c>
      <c r="Q21" s="17" t="str">
        <f t="shared" si="3"/>
        <v>juin</v>
      </c>
      <c r="R21" s="17">
        <f t="shared" si="4"/>
        <v>0</v>
      </c>
      <c r="S21" s="17">
        <f t="shared" si="5"/>
        <v>1</v>
      </c>
      <c r="T21" s="17">
        <f t="shared" si="6"/>
        <v>1</v>
      </c>
      <c r="U21" s="17">
        <f t="shared" si="7"/>
        <v>1</v>
      </c>
      <c r="V21" s="17">
        <f t="shared" si="8"/>
        <v>0</v>
      </c>
      <c r="W21" s="17">
        <f t="shared" si="9"/>
        <v>0</v>
      </c>
      <c r="X21" s="17">
        <f t="shared" si="10"/>
        <v>0</v>
      </c>
      <c r="Y21" s="17">
        <f t="shared" si="11"/>
        <v>0</v>
      </c>
      <c r="Z21" s="17">
        <f t="shared" si="12"/>
        <v>0</v>
      </c>
      <c r="AA21" s="17">
        <f t="shared" si="13"/>
        <v>1</v>
      </c>
      <c r="AB21" s="91" t="str">
        <f>'REPRODUCTION 3'!M21</f>
        <v>Juin</v>
      </c>
      <c r="AC21" s="91" t="str">
        <f>'RUMINANTS 3'!M21</f>
        <v>Juin</v>
      </c>
      <c r="AD21" s="91" t="str">
        <f>'TOXICOLOGIE 2'!L21</f>
        <v>Juin</v>
      </c>
      <c r="AE21" s="91" t="str">
        <f>'INFECTIEUX 3'!M21</f>
        <v>Juin</v>
      </c>
      <c r="AF21" s="91" t="str">
        <f>'AVIARE 3'!M21</f>
        <v>Juin</v>
      </c>
      <c r="AG21" s="91" t="str">
        <f>'EQUINE 3'!M21</f>
        <v>Juin</v>
      </c>
      <c r="AH21" s="91" t="str">
        <f>'CHIRURGIE 3'!M21</f>
        <v>Juin</v>
      </c>
      <c r="AI21" s="91" t="str">
        <f>'LEGISLATION 2'!L21</f>
        <v>Juin</v>
      </c>
      <c r="AJ21" s="91" t="str">
        <f>'HIDAOA 3'!M21</f>
        <v>Juin</v>
      </c>
      <c r="AK21" s="91" t="str">
        <f>'CLINIQUE 3'!T21</f>
        <v>Juin</v>
      </c>
    </row>
    <row r="22" spans="1:37" ht="18.75">
      <c r="A22" s="17">
        <v>15</v>
      </c>
      <c r="B22" s="625" t="s">
        <v>2430</v>
      </c>
      <c r="C22" s="625" t="s">
        <v>2431</v>
      </c>
      <c r="D22" s="91">
        <f>'REPRODUCTION 3'!K22</f>
        <v>17.25</v>
      </c>
      <c r="E22" s="91">
        <f>'RUMINANTS 3'!K22</f>
        <v>9.75</v>
      </c>
      <c r="F22" s="91">
        <f>'TOXICOLOGIE 2'!J22</f>
        <v>0</v>
      </c>
      <c r="G22" s="91">
        <f>'INFECTIEUX 3'!K22</f>
        <v>4.5</v>
      </c>
      <c r="H22" s="91">
        <f>'AVIARE 3'!K22</f>
        <v>18</v>
      </c>
      <c r="I22" s="91">
        <f>'EQUINE 3'!K22</f>
        <v>16.5</v>
      </c>
      <c r="J22" s="91">
        <f>'CHIRURGIE 3'!K22</f>
        <v>18</v>
      </c>
      <c r="K22" s="91">
        <f>'LEGISLATION 2'!J22</f>
        <v>20</v>
      </c>
      <c r="L22" s="91">
        <f>'HIDAOA 3'!K22</f>
        <v>18.75</v>
      </c>
      <c r="M22" s="91">
        <f>'CLINIQUE 3'!R22</f>
        <v>0</v>
      </c>
      <c r="N22" s="91">
        <f t="shared" si="0"/>
        <v>122.75</v>
      </c>
      <c r="O22" s="91">
        <f t="shared" si="1"/>
        <v>4.3839285714285712</v>
      </c>
      <c r="P22" s="17" t="str">
        <f t="shared" si="2"/>
        <v>ajournee</v>
      </c>
      <c r="Q22" s="17" t="str">
        <f t="shared" si="3"/>
        <v>juin</v>
      </c>
      <c r="R22" s="17">
        <f t="shared" si="4"/>
        <v>0</v>
      </c>
      <c r="S22" s="17">
        <f t="shared" si="5"/>
        <v>1</v>
      </c>
      <c r="T22" s="17">
        <f t="shared" si="6"/>
        <v>1</v>
      </c>
      <c r="U22" s="17">
        <f t="shared" si="7"/>
        <v>1</v>
      </c>
      <c r="V22" s="17">
        <f t="shared" si="8"/>
        <v>0</v>
      </c>
      <c r="W22" s="17">
        <f t="shared" si="9"/>
        <v>0</v>
      </c>
      <c r="X22" s="17">
        <f t="shared" si="10"/>
        <v>0</v>
      </c>
      <c r="Y22" s="17">
        <f t="shared" si="11"/>
        <v>0</v>
      </c>
      <c r="Z22" s="17">
        <f t="shared" si="12"/>
        <v>0</v>
      </c>
      <c r="AA22" s="17">
        <f t="shared" si="13"/>
        <v>1</v>
      </c>
      <c r="AB22" s="91" t="str">
        <f>'REPRODUCTION 3'!M22</f>
        <v>Juin</v>
      </c>
      <c r="AC22" s="91" t="str">
        <f>'RUMINANTS 3'!M22</f>
        <v>Juin</v>
      </c>
      <c r="AD22" s="91" t="str">
        <f>'TOXICOLOGIE 2'!L22</f>
        <v>Juin</v>
      </c>
      <c r="AE22" s="91" t="str">
        <f>'INFECTIEUX 3'!M22</f>
        <v>Juin</v>
      </c>
      <c r="AF22" s="91" t="str">
        <f>'AVIARE 3'!M22</f>
        <v>Juin</v>
      </c>
      <c r="AG22" s="91" t="str">
        <f>'EQUINE 3'!M22</f>
        <v>Juin</v>
      </c>
      <c r="AH22" s="91" t="str">
        <f>'CHIRURGIE 3'!M22</f>
        <v>Juin</v>
      </c>
      <c r="AI22" s="91" t="str">
        <f>'LEGISLATION 2'!L22</f>
        <v>Juin</v>
      </c>
      <c r="AJ22" s="91" t="str">
        <f>'HIDAOA 3'!M22</f>
        <v>Juin</v>
      </c>
      <c r="AK22" s="91" t="str">
        <f>'CLINIQUE 3'!T22</f>
        <v>Juin</v>
      </c>
    </row>
    <row r="23" spans="1:37" ht="18.75">
      <c r="A23" s="17">
        <v>16</v>
      </c>
      <c r="B23" s="625" t="s">
        <v>2430</v>
      </c>
      <c r="C23" s="625" t="s">
        <v>2432</v>
      </c>
      <c r="D23" s="91">
        <f>'REPRODUCTION 3'!K23</f>
        <v>21.75</v>
      </c>
      <c r="E23" s="91">
        <f>'RUMINANTS 3'!K23</f>
        <v>6</v>
      </c>
      <c r="F23" s="91">
        <f>'TOXICOLOGIE 2'!J23</f>
        <v>0</v>
      </c>
      <c r="G23" s="91">
        <f>'INFECTIEUX 3'!K23</f>
        <v>7.5</v>
      </c>
      <c r="H23" s="91">
        <f>'AVIARE 3'!K23</f>
        <v>18</v>
      </c>
      <c r="I23" s="91">
        <f>'EQUINE 3'!K23</f>
        <v>17.25</v>
      </c>
      <c r="J23" s="91">
        <f>'CHIRURGIE 3'!K23</f>
        <v>19.5</v>
      </c>
      <c r="K23" s="91">
        <f>'LEGISLATION 2'!J23</f>
        <v>30</v>
      </c>
      <c r="L23" s="91">
        <f>'HIDAOA 3'!K23</f>
        <v>22.875</v>
      </c>
      <c r="M23" s="91">
        <f>'CLINIQUE 3'!R23</f>
        <v>0</v>
      </c>
      <c r="N23" s="91">
        <f t="shared" si="0"/>
        <v>142.875</v>
      </c>
      <c r="O23" s="91">
        <f t="shared" si="1"/>
        <v>5.1026785714285712</v>
      </c>
      <c r="P23" s="17" t="str">
        <f t="shared" si="2"/>
        <v>ajournee</v>
      </c>
      <c r="Q23" s="17" t="str">
        <f t="shared" si="3"/>
        <v>juin</v>
      </c>
      <c r="R23" s="17">
        <f t="shared" si="4"/>
        <v>0</v>
      </c>
      <c r="S23" s="17">
        <f t="shared" si="5"/>
        <v>1</v>
      </c>
      <c r="T23" s="17">
        <f t="shared" si="6"/>
        <v>1</v>
      </c>
      <c r="U23" s="17">
        <f t="shared" si="7"/>
        <v>1</v>
      </c>
      <c r="V23" s="17">
        <f t="shared" si="8"/>
        <v>0</v>
      </c>
      <c r="W23" s="17">
        <f t="shared" si="9"/>
        <v>0</v>
      </c>
      <c r="X23" s="17">
        <f t="shared" si="10"/>
        <v>0</v>
      </c>
      <c r="Y23" s="17">
        <f t="shared" si="11"/>
        <v>0</v>
      </c>
      <c r="Z23" s="17">
        <f t="shared" si="12"/>
        <v>0</v>
      </c>
      <c r="AA23" s="17">
        <f t="shared" si="13"/>
        <v>1</v>
      </c>
      <c r="AB23" s="91" t="str">
        <f>'REPRODUCTION 3'!M23</f>
        <v>Juin</v>
      </c>
      <c r="AC23" s="91" t="str">
        <f>'RUMINANTS 3'!M23</f>
        <v>Juin</v>
      </c>
      <c r="AD23" s="91" t="str">
        <f>'TOXICOLOGIE 2'!L23</f>
        <v>Juin</v>
      </c>
      <c r="AE23" s="91" t="str">
        <f>'INFECTIEUX 3'!M23</f>
        <v>Juin</v>
      </c>
      <c r="AF23" s="91" t="str">
        <f>'AVIARE 3'!M23</f>
        <v>Juin</v>
      </c>
      <c r="AG23" s="91" t="str">
        <f>'EQUINE 3'!M23</f>
        <v>Juin</v>
      </c>
      <c r="AH23" s="91" t="str">
        <f>'CHIRURGIE 3'!M23</f>
        <v>Juin</v>
      </c>
      <c r="AI23" s="91" t="str">
        <f>'LEGISLATION 2'!L23</f>
        <v>Juin</v>
      </c>
      <c r="AJ23" s="91" t="str">
        <f>'HIDAOA 3'!M23</f>
        <v>Juin</v>
      </c>
      <c r="AK23" s="91" t="str">
        <f>'CLINIQUE 3'!T23</f>
        <v>Juin</v>
      </c>
    </row>
    <row r="24" spans="1:37" ht="18.75">
      <c r="A24" s="17">
        <v>17</v>
      </c>
      <c r="B24" s="625" t="s">
        <v>559</v>
      </c>
      <c r="C24" s="625" t="s">
        <v>2433</v>
      </c>
      <c r="D24" s="91">
        <f>'REPRODUCTION 3'!K24</f>
        <v>21</v>
      </c>
      <c r="E24" s="91">
        <f>'RUMINANTS 3'!K24</f>
        <v>11.25</v>
      </c>
      <c r="F24" s="91">
        <f>'TOXICOLOGIE 2'!J24</f>
        <v>0</v>
      </c>
      <c r="G24" s="91">
        <f>'INFECTIEUX 3'!K24</f>
        <v>6.375</v>
      </c>
      <c r="H24" s="91">
        <f>'AVIARE 3'!K24</f>
        <v>21.75</v>
      </c>
      <c r="I24" s="91">
        <f>'EQUINE 3'!K24</f>
        <v>12.75</v>
      </c>
      <c r="J24" s="91">
        <f>'CHIRURGIE 3'!K24</f>
        <v>16.5</v>
      </c>
      <c r="K24" s="91">
        <f>'LEGISLATION 2'!J24</f>
        <v>36</v>
      </c>
      <c r="L24" s="91">
        <f>'HIDAOA 3'!K24</f>
        <v>20.25</v>
      </c>
      <c r="M24" s="91">
        <f>'CLINIQUE 3'!R24</f>
        <v>0</v>
      </c>
      <c r="N24" s="91">
        <f t="shared" si="0"/>
        <v>145.875</v>
      </c>
      <c r="O24" s="91">
        <f t="shared" si="1"/>
        <v>5.2098214285714288</v>
      </c>
      <c r="P24" s="17" t="str">
        <f t="shared" si="2"/>
        <v>ajournee</v>
      </c>
      <c r="Q24" s="17" t="str">
        <f t="shared" si="3"/>
        <v>juin</v>
      </c>
      <c r="R24" s="17">
        <f t="shared" si="4"/>
        <v>0</v>
      </c>
      <c r="S24" s="17">
        <f t="shared" si="5"/>
        <v>1</v>
      </c>
      <c r="T24" s="17">
        <f t="shared" si="6"/>
        <v>1</v>
      </c>
      <c r="U24" s="17">
        <f t="shared" si="7"/>
        <v>1</v>
      </c>
      <c r="V24" s="17">
        <f t="shared" si="8"/>
        <v>0</v>
      </c>
      <c r="W24" s="17">
        <f t="shared" si="9"/>
        <v>1</v>
      </c>
      <c r="X24" s="17">
        <f t="shared" si="10"/>
        <v>0</v>
      </c>
      <c r="Y24" s="17">
        <f t="shared" si="11"/>
        <v>0</v>
      </c>
      <c r="Z24" s="17">
        <f t="shared" si="12"/>
        <v>0</v>
      </c>
      <c r="AA24" s="17">
        <f t="shared" si="13"/>
        <v>1</v>
      </c>
      <c r="AB24" s="91" t="str">
        <f>'REPRODUCTION 3'!M24</f>
        <v>Juin</v>
      </c>
      <c r="AC24" s="91" t="str">
        <f>'RUMINANTS 3'!M24</f>
        <v>Juin</v>
      </c>
      <c r="AD24" s="91" t="str">
        <f>'TOXICOLOGIE 2'!L24</f>
        <v>Juin</v>
      </c>
      <c r="AE24" s="91" t="str">
        <f>'INFECTIEUX 3'!M24</f>
        <v>Juin</v>
      </c>
      <c r="AF24" s="91" t="str">
        <f>'AVIARE 3'!M24</f>
        <v>Juin</v>
      </c>
      <c r="AG24" s="91" t="str">
        <f>'EQUINE 3'!M24</f>
        <v>Juin</v>
      </c>
      <c r="AH24" s="91" t="str">
        <f>'CHIRURGIE 3'!M24</f>
        <v>Juin</v>
      </c>
      <c r="AI24" s="91" t="str">
        <f>'LEGISLATION 2'!L24</f>
        <v>Juin</v>
      </c>
      <c r="AJ24" s="91" t="str">
        <f>'HIDAOA 3'!M24</f>
        <v>Juin</v>
      </c>
      <c r="AK24" s="91" t="str">
        <f>'CLINIQUE 3'!T24</f>
        <v>Juin</v>
      </c>
    </row>
    <row r="25" spans="1:37" ht="18.75">
      <c r="A25" s="17">
        <v>18</v>
      </c>
      <c r="B25" s="625" t="s">
        <v>564</v>
      </c>
      <c r="C25" s="625" t="s">
        <v>2434</v>
      </c>
      <c r="D25" s="91">
        <f>'REPRODUCTION 3'!K25</f>
        <v>18.75</v>
      </c>
      <c r="E25" s="91">
        <f>'RUMINANTS 3'!K25</f>
        <v>10.5</v>
      </c>
      <c r="F25" s="91">
        <f>'TOXICOLOGIE 2'!J25</f>
        <v>0</v>
      </c>
      <c r="G25" s="91">
        <f>'INFECTIEUX 3'!K25</f>
        <v>6</v>
      </c>
      <c r="H25" s="91">
        <f>'AVIARE 3'!K25</f>
        <v>17.25</v>
      </c>
      <c r="I25" s="91">
        <f>'EQUINE 3'!K25</f>
        <v>15</v>
      </c>
      <c r="J25" s="91">
        <f>'CHIRURGIE 3'!K25</f>
        <v>19.5</v>
      </c>
      <c r="K25" s="91">
        <f>'LEGISLATION 2'!J25</f>
        <v>26</v>
      </c>
      <c r="L25" s="91">
        <f>'HIDAOA 3'!K25</f>
        <v>20.25</v>
      </c>
      <c r="M25" s="91">
        <f>'CLINIQUE 3'!R25</f>
        <v>0</v>
      </c>
      <c r="N25" s="91">
        <f t="shared" si="0"/>
        <v>133.25</v>
      </c>
      <c r="O25" s="91">
        <f t="shared" si="1"/>
        <v>4.7589285714285712</v>
      </c>
      <c r="P25" s="17" t="str">
        <f t="shared" si="2"/>
        <v>ajournee</v>
      </c>
      <c r="Q25" s="17" t="str">
        <f t="shared" si="3"/>
        <v>juin</v>
      </c>
      <c r="R25" s="17">
        <f t="shared" si="4"/>
        <v>0</v>
      </c>
      <c r="S25" s="17">
        <f t="shared" si="5"/>
        <v>1</v>
      </c>
      <c r="T25" s="17">
        <f t="shared" si="6"/>
        <v>1</v>
      </c>
      <c r="U25" s="17">
        <f t="shared" si="7"/>
        <v>1</v>
      </c>
      <c r="V25" s="17">
        <f t="shared" si="8"/>
        <v>0</v>
      </c>
      <c r="W25" s="17">
        <f t="shared" si="9"/>
        <v>0</v>
      </c>
      <c r="X25" s="17">
        <f t="shared" si="10"/>
        <v>0</v>
      </c>
      <c r="Y25" s="17">
        <f t="shared" si="11"/>
        <v>0</v>
      </c>
      <c r="Z25" s="17">
        <f t="shared" si="12"/>
        <v>0</v>
      </c>
      <c r="AA25" s="17">
        <f t="shared" si="13"/>
        <v>1</v>
      </c>
      <c r="AB25" s="91" t="str">
        <f>'REPRODUCTION 3'!M25</f>
        <v>Juin</v>
      </c>
      <c r="AC25" s="91" t="str">
        <f>'RUMINANTS 3'!M25</f>
        <v>Juin</v>
      </c>
      <c r="AD25" s="91" t="str">
        <f>'TOXICOLOGIE 2'!L25</f>
        <v>Juin</v>
      </c>
      <c r="AE25" s="91" t="str">
        <f>'INFECTIEUX 3'!M25</f>
        <v>Juin</v>
      </c>
      <c r="AF25" s="91" t="str">
        <f>'AVIARE 3'!M25</f>
        <v>Juin</v>
      </c>
      <c r="AG25" s="91" t="str">
        <f>'EQUINE 3'!M25</f>
        <v>Juin</v>
      </c>
      <c r="AH25" s="91" t="str">
        <f>'CHIRURGIE 3'!M25</f>
        <v>Juin</v>
      </c>
      <c r="AI25" s="91" t="str">
        <f>'LEGISLATION 2'!L25</f>
        <v>Juin</v>
      </c>
      <c r="AJ25" s="91" t="str">
        <f>'HIDAOA 3'!M25</f>
        <v>Juin</v>
      </c>
      <c r="AK25" s="91" t="str">
        <f>'CLINIQUE 3'!T25</f>
        <v>Juin</v>
      </c>
    </row>
    <row r="26" spans="1:37" ht="18.75">
      <c r="A26" s="17">
        <v>19</v>
      </c>
      <c r="B26" s="625" t="s">
        <v>568</v>
      </c>
      <c r="C26" s="625" t="s">
        <v>2435</v>
      </c>
      <c r="D26" s="91">
        <f>'REPRODUCTION 3'!K26</f>
        <v>10.5</v>
      </c>
      <c r="E26" s="91">
        <f>'RUMINANTS 3'!K26</f>
        <v>5.25</v>
      </c>
      <c r="F26" s="91">
        <f>'TOXICOLOGIE 2'!J26</f>
        <v>0</v>
      </c>
      <c r="G26" s="91">
        <f>'INFECTIEUX 3'!K26</f>
        <v>0</v>
      </c>
      <c r="H26" s="91">
        <f>'AVIARE 3'!K26</f>
        <v>13.5</v>
      </c>
      <c r="I26" s="91">
        <f>'EQUINE 3'!K26</f>
        <v>5.25</v>
      </c>
      <c r="J26" s="91">
        <f>'CHIRURGIE 3'!K26</f>
        <v>9</v>
      </c>
      <c r="K26" s="91">
        <f>'LEGISLATION 2'!J26</f>
        <v>2</v>
      </c>
      <c r="L26" s="91">
        <f>'HIDAOA 3'!K26</f>
        <v>6</v>
      </c>
      <c r="M26" s="91">
        <f>'CLINIQUE 3'!R26</f>
        <v>0</v>
      </c>
      <c r="N26" s="91">
        <f t="shared" si="0"/>
        <v>51.5</v>
      </c>
      <c r="O26" s="91">
        <f t="shared" si="1"/>
        <v>1.8392857142857142</v>
      </c>
      <c r="P26" s="17" t="str">
        <f t="shared" si="2"/>
        <v>ajournee</v>
      </c>
      <c r="Q26" s="17" t="str">
        <f t="shared" si="3"/>
        <v>juin</v>
      </c>
      <c r="R26" s="17">
        <f t="shared" si="4"/>
        <v>1</v>
      </c>
      <c r="S26" s="17">
        <f t="shared" si="5"/>
        <v>1</v>
      </c>
      <c r="T26" s="17">
        <f t="shared" si="6"/>
        <v>1</v>
      </c>
      <c r="U26" s="17">
        <f t="shared" si="7"/>
        <v>1</v>
      </c>
      <c r="V26" s="17">
        <f t="shared" si="8"/>
        <v>1</v>
      </c>
      <c r="W26" s="17">
        <f t="shared" si="9"/>
        <v>1</v>
      </c>
      <c r="X26" s="17">
        <f t="shared" si="10"/>
        <v>1</v>
      </c>
      <c r="Y26" s="17">
        <f t="shared" si="11"/>
        <v>1</v>
      </c>
      <c r="Z26" s="17">
        <f t="shared" si="12"/>
        <v>1</v>
      </c>
      <c r="AA26" s="17">
        <f t="shared" si="13"/>
        <v>1</v>
      </c>
      <c r="AB26" s="91" t="str">
        <f>'REPRODUCTION 3'!M26</f>
        <v>Juin</v>
      </c>
      <c r="AC26" s="91" t="str">
        <f>'RUMINANTS 3'!M26</f>
        <v>Juin</v>
      </c>
      <c r="AD26" s="91" t="str">
        <f>'TOXICOLOGIE 2'!L26</f>
        <v>Juin</v>
      </c>
      <c r="AE26" s="91" t="str">
        <f>'INFECTIEUX 3'!M26</f>
        <v>Juin</v>
      </c>
      <c r="AF26" s="91" t="str">
        <f>'AVIARE 3'!M26</f>
        <v>Juin</v>
      </c>
      <c r="AG26" s="91" t="str">
        <f>'EQUINE 3'!M26</f>
        <v>Juin</v>
      </c>
      <c r="AH26" s="91" t="str">
        <f>'CHIRURGIE 3'!M26</f>
        <v>Juin</v>
      </c>
      <c r="AI26" s="91" t="str">
        <f>'LEGISLATION 2'!L26</f>
        <v>Juin</v>
      </c>
      <c r="AJ26" s="91" t="str">
        <f>'HIDAOA 3'!M26</f>
        <v>Juin</v>
      </c>
      <c r="AK26" s="91" t="str">
        <f>'CLINIQUE 3'!T26</f>
        <v>Juin</v>
      </c>
    </row>
    <row r="27" spans="1:37" ht="18.75">
      <c r="A27" s="17">
        <v>20</v>
      </c>
      <c r="B27" s="625" t="s">
        <v>2436</v>
      </c>
      <c r="C27" s="625" t="s">
        <v>2437</v>
      </c>
      <c r="D27" s="91">
        <f>'REPRODUCTION 3'!K27</f>
        <v>19.5</v>
      </c>
      <c r="E27" s="91">
        <f>'RUMINANTS 3'!K27</f>
        <v>6</v>
      </c>
      <c r="F27" s="91">
        <f>'TOXICOLOGIE 2'!J27</f>
        <v>0</v>
      </c>
      <c r="G27" s="91">
        <f>'INFECTIEUX 3'!K27</f>
        <v>9</v>
      </c>
      <c r="H27" s="91">
        <f>'AVIARE 3'!K27</f>
        <v>17.25</v>
      </c>
      <c r="I27" s="91">
        <f>'EQUINE 3'!K27</f>
        <v>15</v>
      </c>
      <c r="J27" s="91">
        <f>'CHIRURGIE 3'!K27</f>
        <v>19.5</v>
      </c>
      <c r="K27" s="91">
        <f>'LEGISLATION 2'!J27</f>
        <v>22</v>
      </c>
      <c r="L27" s="91">
        <f>'HIDAOA 3'!K27</f>
        <v>14.25</v>
      </c>
      <c r="M27" s="91">
        <f>'CLINIQUE 3'!R27</f>
        <v>0</v>
      </c>
      <c r="N27" s="91">
        <f t="shared" si="0"/>
        <v>122.5</v>
      </c>
      <c r="O27" s="91">
        <f t="shared" si="1"/>
        <v>4.375</v>
      </c>
      <c r="P27" s="17" t="str">
        <f t="shared" si="2"/>
        <v>ajournee</v>
      </c>
      <c r="Q27" s="17" t="str">
        <f t="shared" si="3"/>
        <v>juin</v>
      </c>
      <c r="R27" s="17">
        <f t="shared" si="4"/>
        <v>0</v>
      </c>
      <c r="S27" s="17">
        <f t="shared" si="5"/>
        <v>1</v>
      </c>
      <c r="T27" s="17">
        <f t="shared" si="6"/>
        <v>1</v>
      </c>
      <c r="U27" s="17">
        <f t="shared" si="7"/>
        <v>1</v>
      </c>
      <c r="V27" s="17">
        <f t="shared" si="8"/>
        <v>0</v>
      </c>
      <c r="W27" s="17">
        <f t="shared" si="9"/>
        <v>0</v>
      </c>
      <c r="X27" s="17">
        <f t="shared" si="10"/>
        <v>0</v>
      </c>
      <c r="Y27" s="17">
        <f t="shared" si="11"/>
        <v>0</v>
      </c>
      <c r="Z27" s="17">
        <f t="shared" si="12"/>
        <v>1</v>
      </c>
      <c r="AA27" s="17">
        <f t="shared" si="13"/>
        <v>1</v>
      </c>
      <c r="AB27" s="91" t="str">
        <f>'REPRODUCTION 3'!M27</f>
        <v>Juin</v>
      </c>
      <c r="AC27" s="91" t="str">
        <f>'RUMINANTS 3'!M27</f>
        <v>Juin</v>
      </c>
      <c r="AD27" s="91" t="str">
        <f>'TOXICOLOGIE 2'!L27</f>
        <v>Juin</v>
      </c>
      <c r="AE27" s="91" t="str">
        <f>'INFECTIEUX 3'!M27</f>
        <v>Juin</v>
      </c>
      <c r="AF27" s="91" t="str">
        <f>'AVIARE 3'!M27</f>
        <v>Juin</v>
      </c>
      <c r="AG27" s="91" t="str">
        <f>'EQUINE 3'!M27</f>
        <v>Juin</v>
      </c>
      <c r="AH27" s="91" t="str">
        <f>'CHIRURGIE 3'!M27</f>
        <v>Juin</v>
      </c>
      <c r="AI27" s="91" t="str">
        <f>'LEGISLATION 2'!L27</f>
        <v>Juin</v>
      </c>
      <c r="AJ27" s="91" t="str">
        <f>'HIDAOA 3'!M27</f>
        <v>Juin</v>
      </c>
      <c r="AK27" s="91" t="str">
        <f>'CLINIQUE 3'!T27</f>
        <v>Juin</v>
      </c>
    </row>
    <row r="28" spans="1:37" ht="18.75">
      <c r="A28" s="17">
        <v>21</v>
      </c>
      <c r="B28" s="625" t="s">
        <v>69</v>
      </c>
      <c r="C28" s="625" t="s">
        <v>2438</v>
      </c>
      <c r="D28" s="91">
        <f>'REPRODUCTION 3'!K28</f>
        <v>21.75</v>
      </c>
      <c r="E28" s="91">
        <f>'RUMINANTS 3'!K28</f>
        <v>9</v>
      </c>
      <c r="F28" s="91">
        <f>'TOXICOLOGIE 2'!J28</f>
        <v>0</v>
      </c>
      <c r="G28" s="91">
        <f>'INFECTIEUX 3'!K28</f>
        <v>5.625</v>
      </c>
      <c r="H28" s="91">
        <f>'AVIARE 3'!K28</f>
        <v>16.5</v>
      </c>
      <c r="I28" s="91">
        <f>'EQUINE 3'!K28</f>
        <v>12</v>
      </c>
      <c r="J28" s="91">
        <f>'CHIRURGIE 3'!K28</f>
        <v>19.5</v>
      </c>
      <c r="K28" s="91">
        <f>'LEGISLATION 2'!J28</f>
        <v>28</v>
      </c>
      <c r="L28" s="91">
        <f>'HIDAOA 3'!K28</f>
        <v>24.75</v>
      </c>
      <c r="M28" s="91">
        <f>'CLINIQUE 3'!R28</f>
        <v>0</v>
      </c>
      <c r="N28" s="91">
        <f t="shared" si="0"/>
        <v>137.125</v>
      </c>
      <c r="O28" s="91">
        <f t="shared" si="1"/>
        <v>4.8973214285714288</v>
      </c>
      <c r="P28" s="17" t="str">
        <f t="shared" si="2"/>
        <v>ajournee</v>
      </c>
      <c r="Q28" s="17" t="str">
        <f t="shared" si="3"/>
        <v>juin</v>
      </c>
      <c r="R28" s="17">
        <f t="shared" si="4"/>
        <v>0</v>
      </c>
      <c r="S28" s="17">
        <f t="shared" si="5"/>
        <v>1</v>
      </c>
      <c r="T28" s="17">
        <f t="shared" si="6"/>
        <v>1</v>
      </c>
      <c r="U28" s="17">
        <f t="shared" si="7"/>
        <v>1</v>
      </c>
      <c r="V28" s="17">
        <f t="shared" si="8"/>
        <v>0</v>
      </c>
      <c r="W28" s="17">
        <f t="shared" si="9"/>
        <v>1</v>
      </c>
      <c r="X28" s="17">
        <f t="shared" si="10"/>
        <v>0</v>
      </c>
      <c r="Y28" s="17">
        <f t="shared" si="11"/>
        <v>0</v>
      </c>
      <c r="Z28" s="17">
        <f t="shared" si="12"/>
        <v>0</v>
      </c>
      <c r="AA28" s="17">
        <f t="shared" si="13"/>
        <v>1</v>
      </c>
      <c r="AB28" s="91" t="str">
        <f>'REPRODUCTION 3'!M28</f>
        <v>Juin</v>
      </c>
      <c r="AC28" s="91" t="str">
        <f>'RUMINANTS 3'!M28</f>
        <v>Juin</v>
      </c>
      <c r="AD28" s="91" t="str">
        <f>'TOXICOLOGIE 2'!L28</f>
        <v>Juin</v>
      </c>
      <c r="AE28" s="91" t="str">
        <f>'INFECTIEUX 3'!M28</f>
        <v>Juin</v>
      </c>
      <c r="AF28" s="91" t="str">
        <f>'AVIARE 3'!M28</f>
        <v>Juin</v>
      </c>
      <c r="AG28" s="91" t="str">
        <f>'EQUINE 3'!M28</f>
        <v>Juin</v>
      </c>
      <c r="AH28" s="91" t="str">
        <f>'CHIRURGIE 3'!M28</f>
        <v>Juin</v>
      </c>
      <c r="AI28" s="91" t="str">
        <f>'LEGISLATION 2'!L28</f>
        <v>Juin</v>
      </c>
      <c r="AJ28" s="91" t="str">
        <f>'HIDAOA 3'!M28</f>
        <v>Juin</v>
      </c>
      <c r="AK28" s="91" t="str">
        <f>'CLINIQUE 3'!T28</f>
        <v>Juin</v>
      </c>
    </row>
    <row r="29" spans="1:37" ht="18.75">
      <c r="A29" s="17">
        <v>22</v>
      </c>
      <c r="B29" s="625" t="s">
        <v>2439</v>
      </c>
      <c r="C29" s="625" t="s">
        <v>2440</v>
      </c>
      <c r="D29" s="91">
        <f>'REPRODUCTION 3'!K29</f>
        <v>22.5</v>
      </c>
      <c r="E29" s="91">
        <f>'RUMINANTS 3'!K29</f>
        <v>9</v>
      </c>
      <c r="F29" s="91">
        <f>'TOXICOLOGIE 2'!J29</f>
        <v>0</v>
      </c>
      <c r="G29" s="91">
        <f>'INFECTIEUX 3'!K29</f>
        <v>2.625</v>
      </c>
      <c r="H29" s="91">
        <f>'AVIARE 3'!K29</f>
        <v>17.25</v>
      </c>
      <c r="I29" s="91">
        <f>'EQUINE 3'!K29</f>
        <v>12</v>
      </c>
      <c r="J29" s="91">
        <f>'CHIRURGIE 3'!K29</f>
        <v>19.5</v>
      </c>
      <c r="K29" s="91">
        <f>'LEGISLATION 2'!J29</f>
        <v>20</v>
      </c>
      <c r="L29" s="91">
        <f>'HIDAOA 3'!K29</f>
        <v>17.25</v>
      </c>
      <c r="M29" s="91">
        <f>'CLINIQUE 3'!R29</f>
        <v>0</v>
      </c>
      <c r="N29" s="91">
        <f t="shared" si="0"/>
        <v>120.125</v>
      </c>
      <c r="O29" s="91">
        <f t="shared" si="1"/>
        <v>4.2901785714285712</v>
      </c>
      <c r="P29" s="17" t="str">
        <f t="shared" si="2"/>
        <v>ajournee</v>
      </c>
      <c r="Q29" s="17" t="str">
        <f t="shared" si="3"/>
        <v>juin</v>
      </c>
      <c r="R29" s="17">
        <f t="shared" si="4"/>
        <v>0</v>
      </c>
      <c r="S29" s="17">
        <f t="shared" si="5"/>
        <v>1</v>
      </c>
      <c r="T29" s="17">
        <f t="shared" si="6"/>
        <v>1</v>
      </c>
      <c r="U29" s="17">
        <f t="shared" si="7"/>
        <v>1</v>
      </c>
      <c r="V29" s="17">
        <f t="shared" si="8"/>
        <v>0</v>
      </c>
      <c r="W29" s="17">
        <f t="shared" si="9"/>
        <v>1</v>
      </c>
      <c r="X29" s="17">
        <f t="shared" si="10"/>
        <v>0</v>
      </c>
      <c r="Y29" s="17">
        <f t="shared" si="11"/>
        <v>0</v>
      </c>
      <c r="Z29" s="17">
        <f t="shared" si="12"/>
        <v>0</v>
      </c>
      <c r="AA29" s="17">
        <f t="shared" si="13"/>
        <v>1</v>
      </c>
      <c r="AB29" s="91" t="str">
        <f>'REPRODUCTION 3'!M29</f>
        <v>Juin</v>
      </c>
      <c r="AC29" s="91" t="str">
        <f>'RUMINANTS 3'!M29</f>
        <v>Juin</v>
      </c>
      <c r="AD29" s="91" t="str">
        <f>'TOXICOLOGIE 2'!L29</f>
        <v>Juin</v>
      </c>
      <c r="AE29" s="91" t="str">
        <f>'INFECTIEUX 3'!M29</f>
        <v>Juin</v>
      </c>
      <c r="AF29" s="91" t="str">
        <f>'AVIARE 3'!M29</f>
        <v>Juin</v>
      </c>
      <c r="AG29" s="91" t="str">
        <f>'EQUINE 3'!M29</f>
        <v>Juin</v>
      </c>
      <c r="AH29" s="91" t="str">
        <f>'CHIRURGIE 3'!M29</f>
        <v>Juin</v>
      </c>
      <c r="AI29" s="91" t="str">
        <f>'LEGISLATION 2'!L29</f>
        <v>Juin</v>
      </c>
      <c r="AJ29" s="91" t="str">
        <f>'HIDAOA 3'!M29</f>
        <v>Juin</v>
      </c>
      <c r="AK29" s="91" t="str">
        <f>'CLINIQUE 3'!T29</f>
        <v>Juin</v>
      </c>
    </row>
    <row r="30" spans="1:37" ht="18.75">
      <c r="A30" s="17">
        <v>23</v>
      </c>
      <c r="B30" s="625" t="s">
        <v>592</v>
      </c>
      <c r="C30" s="625" t="s">
        <v>2441</v>
      </c>
      <c r="D30" s="91">
        <f>'REPRODUCTION 3'!K30</f>
        <v>15.75</v>
      </c>
      <c r="E30" s="91">
        <f>'RUMINANTS 3'!K30</f>
        <v>9.75</v>
      </c>
      <c r="F30" s="91">
        <f>'TOXICOLOGIE 2'!J30</f>
        <v>0</v>
      </c>
      <c r="G30" s="91">
        <f>'INFECTIEUX 3'!K30</f>
        <v>4.5</v>
      </c>
      <c r="H30" s="91">
        <f>'AVIARE 3'!K30</f>
        <v>18.75</v>
      </c>
      <c r="I30" s="91">
        <f>'EQUINE 3'!K30</f>
        <v>15.75</v>
      </c>
      <c r="J30" s="91">
        <f>'CHIRURGIE 3'!K30</f>
        <v>21</v>
      </c>
      <c r="K30" s="91">
        <f>'LEGISLATION 2'!J30</f>
        <v>20</v>
      </c>
      <c r="L30" s="91">
        <f>'HIDAOA 3'!K30</f>
        <v>24</v>
      </c>
      <c r="M30" s="91">
        <f>'CLINIQUE 3'!R30</f>
        <v>0</v>
      </c>
      <c r="N30" s="91">
        <f t="shared" si="0"/>
        <v>129.5</v>
      </c>
      <c r="O30" s="91">
        <f t="shared" si="1"/>
        <v>4.625</v>
      </c>
      <c r="P30" s="17" t="str">
        <f t="shared" si="2"/>
        <v>ajournee</v>
      </c>
      <c r="Q30" s="17" t="str">
        <f t="shared" si="3"/>
        <v>juin</v>
      </c>
      <c r="R30" s="17">
        <f t="shared" si="4"/>
        <v>0</v>
      </c>
      <c r="S30" s="17">
        <f t="shared" si="5"/>
        <v>1</v>
      </c>
      <c r="T30" s="17">
        <f t="shared" si="6"/>
        <v>1</v>
      </c>
      <c r="U30" s="17">
        <f t="shared" si="7"/>
        <v>1</v>
      </c>
      <c r="V30" s="17">
        <f t="shared" si="8"/>
        <v>0</v>
      </c>
      <c r="W30" s="17">
        <f t="shared" si="9"/>
        <v>0</v>
      </c>
      <c r="X30" s="17">
        <f t="shared" si="10"/>
        <v>0</v>
      </c>
      <c r="Y30" s="17">
        <f t="shared" si="11"/>
        <v>0</v>
      </c>
      <c r="Z30" s="17">
        <f t="shared" si="12"/>
        <v>0</v>
      </c>
      <c r="AA30" s="17">
        <f t="shared" si="13"/>
        <v>1</v>
      </c>
      <c r="AB30" s="91" t="str">
        <f>'REPRODUCTION 3'!M30</f>
        <v>Juin</v>
      </c>
      <c r="AC30" s="91" t="str">
        <f>'RUMINANTS 3'!M30</f>
        <v>Juin</v>
      </c>
      <c r="AD30" s="91" t="str">
        <f>'TOXICOLOGIE 2'!L30</f>
        <v>Juin</v>
      </c>
      <c r="AE30" s="91" t="str">
        <f>'INFECTIEUX 3'!M30</f>
        <v>Juin</v>
      </c>
      <c r="AF30" s="91" t="str">
        <f>'AVIARE 3'!M30</f>
        <v>Juin</v>
      </c>
      <c r="AG30" s="91" t="str">
        <f>'EQUINE 3'!M30</f>
        <v>Juin</v>
      </c>
      <c r="AH30" s="91" t="str">
        <f>'CHIRURGIE 3'!M30</f>
        <v>Juin</v>
      </c>
      <c r="AI30" s="91" t="str">
        <f>'LEGISLATION 2'!L30</f>
        <v>Juin</v>
      </c>
      <c r="AJ30" s="91" t="str">
        <f>'HIDAOA 3'!M30</f>
        <v>Juin</v>
      </c>
      <c r="AK30" s="91" t="str">
        <f>'CLINIQUE 3'!T30</f>
        <v>Juin</v>
      </c>
    </row>
    <row r="31" spans="1:37" ht="18.75">
      <c r="A31" s="17">
        <v>24</v>
      </c>
      <c r="B31" s="625" t="s">
        <v>2442</v>
      </c>
      <c r="C31" s="625" t="s">
        <v>2443</v>
      </c>
      <c r="D31" s="91">
        <f>'REPRODUCTION 3'!K31</f>
        <v>9.75</v>
      </c>
      <c r="E31" s="91">
        <f>'RUMINANTS 3'!K31</f>
        <v>5.25</v>
      </c>
      <c r="F31" s="91">
        <f>'TOXICOLOGIE 2'!J31</f>
        <v>0</v>
      </c>
      <c r="G31" s="91">
        <f>'INFECTIEUX 3'!K31</f>
        <v>1.5</v>
      </c>
      <c r="H31" s="91">
        <f>'AVIARE 3'!K31</f>
        <v>15.75</v>
      </c>
      <c r="I31" s="91">
        <f>'EQUINE 3'!K31</f>
        <v>4.5</v>
      </c>
      <c r="J31" s="91">
        <f>'CHIRURGIE 3'!K31</f>
        <v>18</v>
      </c>
      <c r="K31" s="91">
        <f>'LEGISLATION 2'!J31</f>
        <v>12</v>
      </c>
      <c r="L31" s="91">
        <f>'HIDAOA 3'!K31</f>
        <v>4.5</v>
      </c>
      <c r="M31" s="91">
        <f>'CLINIQUE 3'!R31</f>
        <v>0</v>
      </c>
      <c r="N31" s="91">
        <f t="shared" si="0"/>
        <v>71.25</v>
      </c>
      <c r="O31" s="91">
        <f t="shared" si="1"/>
        <v>2.5446428571428572</v>
      </c>
      <c r="P31" s="17" t="str">
        <f t="shared" si="2"/>
        <v>ajournee</v>
      </c>
      <c r="Q31" s="17" t="str">
        <f t="shared" si="3"/>
        <v>juin</v>
      </c>
      <c r="R31" s="17">
        <f t="shared" si="4"/>
        <v>1</v>
      </c>
      <c r="S31" s="17">
        <f t="shared" si="5"/>
        <v>1</v>
      </c>
      <c r="T31" s="17">
        <f t="shared" si="6"/>
        <v>1</v>
      </c>
      <c r="U31" s="17">
        <f t="shared" si="7"/>
        <v>1</v>
      </c>
      <c r="V31" s="17">
        <f t="shared" si="8"/>
        <v>0</v>
      </c>
      <c r="W31" s="17">
        <f t="shared" si="9"/>
        <v>1</v>
      </c>
      <c r="X31" s="17">
        <f t="shared" si="10"/>
        <v>0</v>
      </c>
      <c r="Y31" s="17">
        <f t="shared" si="11"/>
        <v>0</v>
      </c>
      <c r="Z31" s="17">
        <f t="shared" si="12"/>
        <v>1</v>
      </c>
      <c r="AA31" s="17">
        <f t="shared" si="13"/>
        <v>1</v>
      </c>
      <c r="AB31" s="91" t="str">
        <f>'REPRODUCTION 3'!M31</f>
        <v>Juin</v>
      </c>
      <c r="AC31" s="91" t="str">
        <f>'RUMINANTS 3'!M31</f>
        <v>Juin</v>
      </c>
      <c r="AD31" s="91" t="str">
        <f>'TOXICOLOGIE 2'!L31</f>
        <v>Juin</v>
      </c>
      <c r="AE31" s="91" t="str">
        <f>'INFECTIEUX 3'!M31</f>
        <v>Juin</v>
      </c>
      <c r="AF31" s="91" t="str">
        <f>'AVIARE 3'!M31</f>
        <v>Juin</v>
      </c>
      <c r="AG31" s="91" t="str">
        <f>'EQUINE 3'!M31</f>
        <v>Juin</v>
      </c>
      <c r="AH31" s="91" t="str">
        <f>'CHIRURGIE 3'!M31</f>
        <v>Juin</v>
      </c>
      <c r="AI31" s="91" t="str">
        <f>'LEGISLATION 2'!L31</f>
        <v>Juin</v>
      </c>
      <c r="AJ31" s="91" t="str">
        <f>'HIDAOA 3'!M31</f>
        <v>Juin</v>
      </c>
      <c r="AK31" s="91" t="str">
        <f>'CLINIQUE 3'!T31</f>
        <v>Juin</v>
      </c>
    </row>
    <row r="32" spans="1:37" ht="18.75">
      <c r="A32" s="17">
        <v>25</v>
      </c>
      <c r="B32" s="625" t="s">
        <v>603</v>
      </c>
      <c r="C32" s="625" t="s">
        <v>2444</v>
      </c>
      <c r="D32" s="91">
        <f>'REPRODUCTION 3'!K32</f>
        <v>7.5</v>
      </c>
      <c r="E32" s="91">
        <f>'RUMINANTS 3'!K32</f>
        <v>4.5</v>
      </c>
      <c r="F32" s="91">
        <f>'TOXICOLOGIE 2'!J32</f>
        <v>0</v>
      </c>
      <c r="G32" s="91">
        <f>'INFECTIEUX 3'!K32</f>
        <v>10.5</v>
      </c>
      <c r="H32" s="91">
        <f>'AVIARE 3'!K32</f>
        <v>18.75</v>
      </c>
      <c r="I32" s="91">
        <f>'EQUINE 3'!K32</f>
        <v>12.75</v>
      </c>
      <c r="J32" s="91">
        <f>'CHIRURGIE 3'!K32</f>
        <v>12</v>
      </c>
      <c r="K32" s="91">
        <f>'LEGISLATION 2'!J32</f>
        <v>22</v>
      </c>
      <c r="L32" s="91">
        <f>'HIDAOA 3'!K32</f>
        <v>17.25</v>
      </c>
      <c r="M32" s="91">
        <f>'CLINIQUE 3'!R32</f>
        <v>0</v>
      </c>
      <c r="N32" s="91">
        <f t="shared" si="0"/>
        <v>105.25</v>
      </c>
      <c r="O32" s="91">
        <f t="shared" si="1"/>
        <v>3.7589285714285716</v>
      </c>
      <c r="P32" s="17" t="str">
        <f t="shared" si="2"/>
        <v>ajournee</v>
      </c>
      <c r="Q32" s="17" t="str">
        <f t="shared" si="3"/>
        <v>juin</v>
      </c>
      <c r="R32" s="17">
        <f t="shared" si="4"/>
        <v>1</v>
      </c>
      <c r="S32" s="17">
        <f t="shared" si="5"/>
        <v>1</v>
      </c>
      <c r="T32" s="17">
        <f t="shared" si="6"/>
        <v>1</v>
      </c>
      <c r="U32" s="17">
        <f t="shared" si="7"/>
        <v>1</v>
      </c>
      <c r="V32" s="17">
        <f t="shared" si="8"/>
        <v>0</v>
      </c>
      <c r="W32" s="17">
        <f t="shared" si="9"/>
        <v>1</v>
      </c>
      <c r="X32" s="17">
        <f t="shared" si="10"/>
        <v>1</v>
      </c>
      <c r="Y32" s="17">
        <f t="shared" si="11"/>
        <v>0</v>
      </c>
      <c r="Z32" s="17">
        <f t="shared" si="12"/>
        <v>0</v>
      </c>
      <c r="AA32" s="17">
        <f t="shared" si="13"/>
        <v>1</v>
      </c>
      <c r="AB32" s="91" t="str">
        <f>'REPRODUCTION 3'!M32</f>
        <v>Juin</v>
      </c>
      <c r="AC32" s="91" t="str">
        <f>'RUMINANTS 3'!M32</f>
        <v>Juin</v>
      </c>
      <c r="AD32" s="91" t="str">
        <f>'TOXICOLOGIE 2'!L32</f>
        <v>Juin</v>
      </c>
      <c r="AE32" s="91" t="str">
        <f>'INFECTIEUX 3'!M32</f>
        <v>Juin</v>
      </c>
      <c r="AF32" s="91" t="str">
        <f>'AVIARE 3'!M32</f>
        <v>Juin</v>
      </c>
      <c r="AG32" s="91" t="str">
        <f>'EQUINE 3'!M32</f>
        <v>Juin</v>
      </c>
      <c r="AH32" s="91" t="str">
        <f>'CHIRURGIE 3'!M32</f>
        <v>Juin</v>
      </c>
      <c r="AI32" s="91" t="str">
        <f>'LEGISLATION 2'!L32</f>
        <v>Juin</v>
      </c>
      <c r="AJ32" s="91" t="str">
        <f>'HIDAOA 3'!M32</f>
        <v>Juin</v>
      </c>
      <c r="AK32" s="91" t="str">
        <f>'CLINIQUE 3'!T32</f>
        <v>Juin</v>
      </c>
    </row>
    <row r="33" spans="1:37" ht="18.75">
      <c r="A33" s="17">
        <v>26</v>
      </c>
      <c r="B33" s="625" t="s">
        <v>2445</v>
      </c>
      <c r="C33" s="625" t="s">
        <v>2446</v>
      </c>
      <c r="D33" s="91">
        <f>'REPRODUCTION 3'!K33</f>
        <v>21</v>
      </c>
      <c r="E33" s="91">
        <f>'RUMINANTS 3'!K33</f>
        <v>12</v>
      </c>
      <c r="F33" s="91">
        <f>'TOXICOLOGIE 2'!J33</f>
        <v>0</v>
      </c>
      <c r="G33" s="91">
        <f>'INFECTIEUX 3'!K33</f>
        <v>4.5</v>
      </c>
      <c r="H33" s="91">
        <f>'AVIARE 3'!K33</f>
        <v>15.75</v>
      </c>
      <c r="I33" s="91">
        <f>'EQUINE 3'!K33</f>
        <v>15</v>
      </c>
      <c r="J33" s="91">
        <f>'CHIRURGIE 3'!K33</f>
        <v>21</v>
      </c>
      <c r="K33" s="91">
        <f>'LEGISLATION 2'!J33</f>
        <v>18</v>
      </c>
      <c r="L33" s="91">
        <f>'HIDAOA 3'!K33</f>
        <v>23.25</v>
      </c>
      <c r="M33" s="91">
        <f>'CLINIQUE 3'!R33</f>
        <v>0</v>
      </c>
      <c r="N33" s="91">
        <f t="shared" si="0"/>
        <v>130.5</v>
      </c>
      <c r="O33" s="91">
        <f t="shared" si="1"/>
        <v>4.6607142857142856</v>
      </c>
      <c r="P33" s="17" t="str">
        <f t="shared" si="2"/>
        <v>ajournee</v>
      </c>
      <c r="Q33" s="17" t="str">
        <f t="shared" si="3"/>
        <v>juin</v>
      </c>
      <c r="R33" s="17">
        <f t="shared" si="4"/>
        <v>0</v>
      </c>
      <c r="S33" s="17">
        <f t="shared" si="5"/>
        <v>1</v>
      </c>
      <c r="T33" s="17">
        <f t="shared" si="6"/>
        <v>1</v>
      </c>
      <c r="U33" s="17">
        <f t="shared" si="7"/>
        <v>1</v>
      </c>
      <c r="V33" s="17">
        <f t="shared" si="8"/>
        <v>0</v>
      </c>
      <c r="W33" s="17">
        <f t="shared" si="9"/>
        <v>0</v>
      </c>
      <c r="X33" s="17">
        <f t="shared" si="10"/>
        <v>0</v>
      </c>
      <c r="Y33" s="17">
        <f t="shared" si="11"/>
        <v>0</v>
      </c>
      <c r="Z33" s="17">
        <f t="shared" si="12"/>
        <v>0</v>
      </c>
      <c r="AA33" s="17">
        <f t="shared" si="13"/>
        <v>1</v>
      </c>
      <c r="AB33" s="91" t="str">
        <f>'REPRODUCTION 3'!M33</f>
        <v>Juin</v>
      </c>
      <c r="AC33" s="91" t="str">
        <f>'RUMINANTS 3'!M33</f>
        <v>Juin</v>
      </c>
      <c r="AD33" s="91" t="str">
        <f>'TOXICOLOGIE 2'!L33</f>
        <v>Juin</v>
      </c>
      <c r="AE33" s="91" t="str">
        <f>'INFECTIEUX 3'!M33</f>
        <v>Juin</v>
      </c>
      <c r="AF33" s="91" t="str">
        <f>'AVIARE 3'!M33</f>
        <v>Juin</v>
      </c>
      <c r="AG33" s="91" t="str">
        <f>'EQUINE 3'!M33</f>
        <v>Juin</v>
      </c>
      <c r="AH33" s="91" t="str">
        <f>'CHIRURGIE 3'!M33</f>
        <v>Juin</v>
      </c>
      <c r="AI33" s="91" t="str">
        <f>'LEGISLATION 2'!L33</f>
        <v>Juin</v>
      </c>
      <c r="AJ33" s="91" t="str">
        <f>'HIDAOA 3'!M33</f>
        <v>Juin</v>
      </c>
      <c r="AK33" s="91" t="str">
        <f>'CLINIQUE 3'!T33</f>
        <v>Juin</v>
      </c>
    </row>
    <row r="34" spans="1:37" ht="18.75">
      <c r="A34" s="17">
        <v>27</v>
      </c>
      <c r="B34" s="625" t="s">
        <v>135</v>
      </c>
      <c r="C34" s="625" t="s">
        <v>2447</v>
      </c>
      <c r="D34" s="91">
        <f>'REPRODUCTION 3'!K34</f>
        <v>9</v>
      </c>
      <c r="E34" s="91">
        <f>'RUMINANTS 3'!K34</f>
        <v>10.5</v>
      </c>
      <c r="F34" s="91">
        <f>'TOXICOLOGIE 2'!J34</f>
        <v>0</v>
      </c>
      <c r="G34" s="91">
        <f>'INFECTIEUX 3'!K34</f>
        <v>3.75</v>
      </c>
      <c r="H34" s="91">
        <f>'AVIARE 3'!K34</f>
        <v>18</v>
      </c>
      <c r="I34" s="91">
        <f>'EQUINE 3'!K34</f>
        <v>9</v>
      </c>
      <c r="J34" s="91">
        <f>'CHIRURGIE 3'!K34</f>
        <v>12</v>
      </c>
      <c r="K34" s="91">
        <f>'LEGISLATION 2'!J34</f>
        <v>20</v>
      </c>
      <c r="L34" s="91">
        <f>'HIDAOA 3'!K34</f>
        <v>11.25</v>
      </c>
      <c r="M34" s="91">
        <f>'CLINIQUE 3'!R34</f>
        <v>0</v>
      </c>
      <c r="N34" s="91">
        <f t="shared" si="0"/>
        <v>93.5</v>
      </c>
      <c r="O34" s="91">
        <f t="shared" si="1"/>
        <v>3.3392857142857144</v>
      </c>
      <c r="P34" s="17" t="str">
        <f t="shared" si="2"/>
        <v>ajournee</v>
      </c>
      <c r="Q34" s="17" t="str">
        <f t="shared" si="3"/>
        <v>juin</v>
      </c>
      <c r="R34" s="17">
        <f t="shared" si="4"/>
        <v>1</v>
      </c>
      <c r="S34" s="17">
        <f t="shared" si="5"/>
        <v>1</v>
      </c>
      <c r="T34" s="17">
        <f t="shared" si="6"/>
        <v>1</v>
      </c>
      <c r="U34" s="17">
        <f t="shared" si="7"/>
        <v>1</v>
      </c>
      <c r="V34" s="17">
        <f t="shared" si="8"/>
        <v>0</v>
      </c>
      <c r="W34" s="17">
        <f t="shared" si="9"/>
        <v>1</v>
      </c>
      <c r="X34" s="17">
        <f t="shared" si="10"/>
        <v>1</v>
      </c>
      <c r="Y34" s="17">
        <f t="shared" si="11"/>
        <v>0</v>
      </c>
      <c r="Z34" s="17">
        <f t="shared" si="12"/>
        <v>1</v>
      </c>
      <c r="AA34" s="17">
        <f t="shared" si="13"/>
        <v>1</v>
      </c>
      <c r="AB34" s="91" t="str">
        <f>'REPRODUCTION 3'!M34</f>
        <v>Juin</v>
      </c>
      <c r="AC34" s="91" t="str">
        <f>'RUMINANTS 3'!M34</f>
        <v>Juin</v>
      </c>
      <c r="AD34" s="91" t="str">
        <f>'TOXICOLOGIE 2'!L34</f>
        <v>Juin</v>
      </c>
      <c r="AE34" s="91" t="str">
        <f>'INFECTIEUX 3'!M34</f>
        <v>Juin</v>
      </c>
      <c r="AF34" s="91" t="str">
        <f>'AVIARE 3'!M34</f>
        <v>Juin</v>
      </c>
      <c r="AG34" s="91" t="str">
        <f>'EQUINE 3'!M34</f>
        <v>Juin</v>
      </c>
      <c r="AH34" s="91" t="str">
        <f>'CHIRURGIE 3'!M34</f>
        <v>Juin</v>
      </c>
      <c r="AI34" s="91" t="str">
        <f>'LEGISLATION 2'!L34</f>
        <v>Juin</v>
      </c>
      <c r="AJ34" s="91" t="str">
        <f>'HIDAOA 3'!M34</f>
        <v>Juin</v>
      </c>
      <c r="AK34" s="91" t="str">
        <f>'CLINIQUE 3'!T34</f>
        <v>Juin</v>
      </c>
    </row>
    <row r="35" spans="1:37" ht="18.75">
      <c r="A35" s="17">
        <v>28</v>
      </c>
      <c r="B35" s="625" t="s">
        <v>2448</v>
      </c>
      <c r="C35" s="625" t="s">
        <v>2449</v>
      </c>
      <c r="D35" s="91">
        <f>'REPRODUCTION 3'!K35</f>
        <v>17.25</v>
      </c>
      <c r="E35" s="91">
        <f>'RUMINANTS 3'!K35</f>
        <v>8.25</v>
      </c>
      <c r="F35" s="91">
        <f>'TOXICOLOGIE 2'!J35</f>
        <v>0</v>
      </c>
      <c r="G35" s="91">
        <f>'INFECTIEUX 3'!K35</f>
        <v>1.5</v>
      </c>
      <c r="H35" s="91">
        <f>'AVIARE 3'!K35</f>
        <v>17.25</v>
      </c>
      <c r="I35" s="91">
        <f>'EQUINE 3'!K35</f>
        <v>5.25</v>
      </c>
      <c r="J35" s="91">
        <f>'CHIRURGIE 3'!K35</f>
        <v>15</v>
      </c>
      <c r="K35" s="91">
        <f>'LEGISLATION 2'!J35</f>
        <v>16</v>
      </c>
      <c r="L35" s="91">
        <f>'HIDAOA 3'!K35</f>
        <v>14.25</v>
      </c>
      <c r="M35" s="91">
        <f>'CLINIQUE 3'!R35</f>
        <v>0</v>
      </c>
      <c r="N35" s="91">
        <f t="shared" si="0"/>
        <v>94.75</v>
      </c>
      <c r="O35" s="91">
        <f t="shared" si="1"/>
        <v>3.3839285714285716</v>
      </c>
      <c r="P35" s="17" t="str">
        <f t="shared" si="2"/>
        <v>ajournee</v>
      </c>
      <c r="Q35" s="17" t="str">
        <f t="shared" si="3"/>
        <v>juin</v>
      </c>
      <c r="R35" s="17">
        <f t="shared" si="4"/>
        <v>0</v>
      </c>
      <c r="S35" s="17">
        <f t="shared" si="5"/>
        <v>1</v>
      </c>
      <c r="T35" s="17">
        <f t="shared" si="6"/>
        <v>1</v>
      </c>
      <c r="U35" s="17">
        <f t="shared" si="7"/>
        <v>1</v>
      </c>
      <c r="V35" s="17">
        <f t="shared" si="8"/>
        <v>0</v>
      </c>
      <c r="W35" s="17">
        <f t="shared" si="9"/>
        <v>1</v>
      </c>
      <c r="X35" s="17">
        <f t="shared" si="10"/>
        <v>0</v>
      </c>
      <c r="Y35" s="17">
        <f t="shared" si="11"/>
        <v>0</v>
      </c>
      <c r="Z35" s="17">
        <f t="shared" si="12"/>
        <v>1</v>
      </c>
      <c r="AA35" s="17">
        <f t="shared" si="13"/>
        <v>1</v>
      </c>
      <c r="AB35" s="91" t="str">
        <f>'REPRODUCTION 3'!M35</f>
        <v>Juin</v>
      </c>
      <c r="AC35" s="91" t="str">
        <f>'RUMINANTS 3'!M35</f>
        <v>Juin</v>
      </c>
      <c r="AD35" s="91" t="str">
        <f>'TOXICOLOGIE 2'!L35</f>
        <v>Juin</v>
      </c>
      <c r="AE35" s="91" t="str">
        <f>'INFECTIEUX 3'!M35</f>
        <v>Juin</v>
      </c>
      <c r="AF35" s="91" t="str">
        <f>'AVIARE 3'!M35</f>
        <v>Juin</v>
      </c>
      <c r="AG35" s="91" t="str">
        <f>'EQUINE 3'!M35</f>
        <v>Juin</v>
      </c>
      <c r="AH35" s="91" t="str">
        <f>'CHIRURGIE 3'!M35</f>
        <v>Juin</v>
      </c>
      <c r="AI35" s="91" t="str">
        <f>'LEGISLATION 2'!L35</f>
        <v>Juin</v>
      </c>
      <c r="AJ35" s="91" t="str">
        <f>'HIDAOA 3'!M35</f>
        <v>Juin</v>
      </c>
      <c r="AK35" s="91" t="str">
        <f>'CLINIQUE 3'!T35</f>
        <v>Juin</v>
      </c>
    </row>
    <row r="36" spans="1:37" ht="18.75">
      <c r="A36" s="17">
        <v>29</v>
      </c>
      <c r="B36" s="625" t="s">
        <v>624</v>
      </c>
      <c r="C36" s="625" t="s">
        <v>2450</v>
      </c>
      <c r="D36" s="91">
        <f>'REPRODUCTION 3'!K36</f>
        <v>11.25</v>
      </c>
      <c r="E36" s="91">
        <f>'RUMINANTS 3'!K36</f>
        <v>5.25</v>
      </c>
      <c r="F36" s="91">
        <f>'TOXICOLOGIE 2'!J36</f>
        <v>0</v>
      </c>
      <c r="G36" s="91">
        <f>'INFECTIEUX 3'!K36</f>
        <v>3.75</v>
      </c>
      <c r="H36" s="91">
        <f>'AVIARE 3'!K36</f>
        <v>17.25</v>
      </c>
      <c r="I36" s="91">
        <f>'EQUINE 3'!K36</f>
        <v>9.75</v>
      </c>
      <c r="J36" s="91">
        <f>'CHIRURGIE 3'!K36</f>
        <v>18</v>
      </c>
      <c r="K36" s="91">
        <f>'LEGISLATION 2'!J36</f>
        <v>22</v>
      </c>
      <c r="L36" s="91">
        <f>'HIDAOA 3'!K36</f>
        <v>21</v>
      </c>
      <c r="M36" s="91">
        <f>'CLINIQUE 3'!R36</f>
        <v>0</v>
      </c>
      <c r="N36" s="91">
        <f t="shared" si="0"/>
        <v>108.25</v>
      </c>
      <c r="O36" s="91">
        <f t="shared" si="1"/>
        <v>3.8660714285714284</v>
      </c>
      <c r="P36" s="17" t="str">
        <f t="shared" si="2"/>
        <v>ajournee</v>
      </c>
      <c r="Q36" s="17" t="str">
        <f t="shared" si="3"/>
        <v>juin</v>
      </c>
      <c r="R36" s="17">
        <f t="shared" si="4"/>
        <v>1</v>
      </c>
      <c r="S36" s="17">
        <f t="shared" si="5"/>
        <v>1</v>
      </c>
      <c r="T36" s="17">
        <f t="shared" si="6"/>
        <v>1</v>
      </c>
      <c r="U36" s="17">
        <f t="shared" si="7"/>
        <v>1</v>
      </c>
      <c r="V36" s="17">
        <f t="shared" si="8"/>
        <v>0</v>
      </c>
      <c r="W36" s="17">
        <f t="shared" si="9"/>
        <v>1</v>
      </c>
      <c r="X36" s="17">
        <f t="shared" si="10"/>
        <v>0</v>
      </c>
      <c r="Y36" s="17">
        <f t="shared" si="11"/>
        <v>0</v>
      </c>
      <c r="Z36" s="17">
        <f t="shared" si="12"/>
        <v>0</v>
      </c>
      <c r="AA36" s="17">
        <f t="shared" si="13"/>
        <v>1</v>
      </c>
      <c r="AB36" s="91" t="str">
        <f>'REPRODUCTION 3'!M36</f>
        <v>Juin</v>
      </c>
      <c r="AC36" s="91" t="str">
        <f>'RUMINANTS 3'!M36</f>
        <v>Juin</v>
      </c>
      <c r="AD36" s="91" t="str">
        <f>'TOXICOLOGIE 2'!L36</f>
        <v>Juin</v>
      </c>
      <c r="AE36" s="91" t="str">
        <f>'INFECTIEUX 3'!M36</f>
        <v>Juin</v>
      </c>
      <c r="AF36" s="91" t="str">
        <f>'AVIARE 3'!M36</f>
        <v>Juin</v>
      </c>
      <c r="AG36" s="91" t="str">
        <f>'EQUINE 3'!M36</f>
        <v>Juin</v>
      </c>
      <c r="AH36" s="91" t="str">
        <f>'CHIRURGIE 3'!M36</f>
        <v>Juin</v>
      </c>
      <c r="AI36" s="91" t="str">
        <f>'LEGISLATION 2'!L36</f>
        <v>Juin</v>
      </c>
      <c r="AJ36" s="91" t="str">
        <f>'HIDAOA 3'!M36</f>
        <v>Juin</v>
      </c>
      <c r="AK36" s="91" t="str">
        <f>'CLINIQUE 3'!T36</f>
        <v>Juin</v>
      </c>
    </row>
    <row r="37" spans="1:37" ht="18.75">
      <c r="A37" s="17">
        <v>30</v>
      </c>
      <c r="B37" s="625" t="s">
        <v>624</v>
      </c>
      <c r="C37" s="625" t="s">
        <v>2451</v>
      </c>
      <c r="D37" s="91">
        <f>'REPRODUCTION 3'!K37</f>
        <v>21</v>
      </c>
      <c r="E37" s="91">
        <f>'RUMINANTS 3'!K37</f>
        <v>18</v>
      </c>
      <c r="F37" s="91">
        <f>'TOXICOLOGIE 2'!J37</f>
        <v>0</v>
      </c>
      <c r="G37" s="91">
        <f>'INFECTIEUX 3'!K37</f>
        <v>6</v>
      </c>
      <c r="H37" s="91">
        <f>'AVIARE 3'!K37</f>
        <v>17.25</v>
      </c>
      <c r="I37" s="91">
        <f>'EQUINE 3'!K37</f>
        <v>13.5</v>
      </c>
      <c r="J37" s="91">
        <f>'CHIRURGIE 3'!K37</f>
        <v>18</v>
      </c>
      <c r="K37" s="91">
        <f>'LEGISLATION 2'!J37</f>
        <v>22</v>
      </c>
      <c r="L37" s="91">
        <f>'HIDAOA 3'!K37</f>
        <v>12</v>
      </c>
      <c r="M37" s="91">
        <f>'CLINIQUE 3'!R37</f>
        <v>0</v>
      </c>
      <c r="N37" s="91">
        <f t="shared" si="0"/>
        <v>127.75</v>
      </c>
      <c r="O37" s="91">
        <f t="shared" si="1"/>
        <v>4.5625</v>
      </c>
      <c r="P37" s="17" t="str">
        <f t="shared" si="2"/>
        <v>ajournee</v>
      </c>
      <c r="Q37" s="17" t="str">
        <f t="shared" si="3"/>
        <v>juin</v>
      </c>
      <c r="R37" s="17">
        <f t="shared" si="4"/>
        <v>0</v>
      </c>
      <c r="S37" s="17">
        <f t="shared" si="5"/>
        <v>0</v>
      </c>
      <c r="T37" s="17">
        <f t="shared" si="6"/>
        <v>1</v>
      </c>
      <c r="U37" s="17">
        <f t="shared" si="7"/>
        <v>1</v>
      </c>
      <c r="V37" s="17">
        <f t="shared" si="8"/>
        <v>0</v>
      </c>
      <c r="W37" s="17">
        <f t="shared" si="9"/>
        <v>1</v>
      </c>
      <c r="X37" s="17">
        <f t="shared" si="10"/>
        <v>0</v>
      </c>
      <c r="Y37" s="17">
        <f t="shared" si="11"/>
        <v>0</v>
      </c>
      <c r="Z37" s="17">
        <f t="shared" si="12"/>
        <v>1</v>
      </c>
      <c r="AA37" s="17">
        <f t="shared" si="13"/>
        <v>1</v>
      </c>
      <c r="AB37" s="91" t="str">
        <f>'REPRODUCTION 3'!M37</f>
        <v>Juin</v>
      </c>
      <c r="AC37" s="91" t="str">
        <f>'RUMINANTS 3'!M37</f>
        <v>Juin</v>
      </c>
      <c r="AD37" s="91" t="str">
        <f>'TOXICOLOGIE 2'!L37</f>
        <v>Juin</v>
      </c>
      <c r="AE37" s="91" t="str">
        <f>'INFECTIEUX 3'!M37</f>
        <v>Juin</v>
      </c>
      <c r="AF37" s="91" t="str">
        <f>'AVIARE 3'!M37</f>
        <v>Juin</v>
      </c>
      <c r="AG37" s="91" t="str">
        <f>'EQUINE 3'!M37</f>
        <v>Juin</v>
      </c>
      <c r="AH37" s="91" t="str">
        <f>'CHIRURGIE 3'!M37</f>
        <v>Juin</v>
      </c>
      <c r="AI37" s="91" t="str">
        <f>'LEGISLATION 2'!L37</f>
        <v>Juin</v>
      </c>
      <c r="AJ37" s="91" t="str">
        <f>'HIDAOA 3'!M37</f>
        <v>Juin</v>
      </c>
      <c r="AK37" s="91" t="str">
        <f>'CLINIQUE 3'!T37</f>
        <v>Juin</v>
      </c>
    </row>
    <row r="38" spans="1:37" ht="18.75">
      <c r="A38" s="17">
        <v>31</v>
      </c>
      <c r="B38" s="625" t="s">
        <v>2452</v>
      </c>
      <c r="C38" s="625" t="s">
        <v>2453</v>
      </c>
      <c r="D38" s="91">
        <f>'REPRODUCTION 3'!K38</f>
        <v>24</v>
      </c>
      <c r="E38" s="91">
        <f>'RUMINANTS 3'!K38</f>
        <v>8.25</v>
      </c>
      <c r="F38" s="91">
        <f>'TOXICOLOGIE 2'!J38</f>
        <v>0</v>
      </c>
      <c r="G38" s="91">
        <f>'INFECTIEUX 3'!K38</f>
        <v>9</v>
      </c>
      <c r="H38" s="91">
        <f>'AVIARE 3'!K38</f>
        <v>15</v>
      </c>
      <c r="I38" s="91">
        <f>'EQUINE 3'!K38</f>
        <v>17.25</v>
      </c>
      <c r="J38" s="91">
        <f>'CHIRURGIE 3'!K38</f>
        <v>22.5</v>
      </c>
      <c r="K38" s="91">
        <f>'LEGISLATION 2'!J38</f>
        <v>14</v>
      </c>
      <c r="L38" s="91">
        <f>'HIDAOA 3'!K38</f>
        <v>18</v>
      </c>
      <c r="M38" s="91">
        <f>'CLINIQUE 3'!R38</f>
        <v>0</v>
      </c>
      <c r="N38" s="91">
        <f t="shared" si="0"/>
        <v>128</v>
      </c>
      <c r="O38" s="91">
        <f t="shared" si="1"/>
        <v>4.5714285714285712</v>
      </c>
      <c r="P38" s="17" t="str">
        <f t="shared" si="2"/>
        <v>ajournee</v>
      </c>
      <c r="Q38" s="17" t="str">
        <f t="shared" si="3"/>
        <v>juin</v>
      </c>
      <c r="R38" s="17">
        <f t="shared" si="4"/>
        <v>0</v>
      </c>
      <c r="S38" s="17">
        <f t="shared" si="5"/>
        <v>1</v>
      </c>
      <c r="T38" s="17">
        <f t="shared" si="6"/>
        <v>1</v>
      </c>
      <c r="U38" s="17">
        <f t="shared" si="7"/>
        <v>1</v>
      </c>
      <c r="V38" s="17">
        <f t="shared" si="8"/>
        <v>0</v>
      </c>
      <c r="W38" s="17">
        <f t="shared" si="9"/>
        <v>0</v>
      </c>
      <c r="X38" s="17">
        <f t="shared" si="10"/>
        <v>0</v>
      </c>
      <c r="Y38" s="17">
        <f t="shared" si="11"/>
        <v>0</v>
      </c>
      <c r="Z38" s="17">
        <f t="shared" si="12"/>
        <v>0</v>
      </c>
      <c r="AA38" s="17">
        <f t="shared" si="13"/>
        <v>1</v>
      </c>
      <c r="AB38" s="91" t="str">
        <f>'REPRODUCTION 3'!M38</f>
        <v>Juin</v>
      </c>
      <c r="AC38" s="91" t="str">
        <f>'RUMINANTS 3'!M38</f>
        <v>Juin</v>
      </c>
      <c r="AD38" s="91" t="str">
        <f>'TOXICOLOGIE 2'!L38</f>
        <v>Juin</v>
      </c>
      <c r="AE38" s="91" t="str">
        <f>'INFECTIEUX 3'!M38</f>
        <v>Juin</v>
      </c>
      <c r="AF38" s="91" t="str">
        <f>'AVIARE 3'!M38</f>
        <v>Juin</v>
      </c>
      <c r="AG38" s="91" t="str">
        <f>'EQUINE 3'!M38</f>
        <v>Juin</v>
      </c>
      <c r="AH38" s="91" t="str">
        <f>'CHIRURGIE 3'!M38</f>
        <v>Juin</v>
      </c>
      <c r="AI38" s="91" t="str">
        <f>'LEGISLATION 2'!L38</f>
        <v>Juin</v>
      </c>
      <c r="AJ38" s="91" t="str">
        <f>'HIDAOA 3'!M38</f>
        <v>Juin</v>
      </c>
      <c r="AK38" s="91" t="str">
        <f>'CLINIQUE 3'!T38</f>
        <v>Juin</v>
      </c>
    </row>
    <row r="39" spans="1:37" ht="18.75">
      <c r="A39" s="17">
        <v>32</v>
      </c>
      <c r="B39" s="625" t="s">
        <v>2452</v>
      </c>
      <c r="C39" s="625" t="s">
        <v>2454</v>
      </c>
      <c r="D39" s="91">
        <f>'REPRODUCTION 3'!K39</f>
        <v>18.75</v>
      </c>
      <c r="E39" s="91">
        <f>'RUMINANTS 3'!K39</f>
        <v>5.25</v>
      </c>
      <c r="F39" s="91">
        <f>'TOXICOLOGIE 2'!J39</f>
        <v>0</v>
      </c>
      <c r="G39" s="91">
        <f>'INFECTIEUX 3'!K39</f>
        <v>8.25</v>
      </c>
      <c r="H39" s="91">
        <f>'AVIARE 3'!K39</f>
        <v>20.25</v>
      </c>
      <c r="I39" s="91">
        <f>'EQUINE 3'!K39</f>
        <v>16.875</v>
      </c>
      <c r="J39" s="91">
        <f>'CHIRURGIE 3'!K39</f>
        <v>22.5</v>
      </c>
      <c r="K39" s="91">
        <f>'LEGISLATION 2'!J39</f>
        <v>18</v>
      </c>
      <c r="L39" s="91">
        <f>'HIDAOA 3'!K39</f>
        <v>12</v>
      </c>
      <c r="M39" s="91">
        <f>'CLINIQUE 3'!R39</f>
        <v>0</v>
      </c>
      <c r="N39" s="91">
        <f t="shared" si="0"/>
        <v>121.875</v>
      </c>
      <c r="O39" s="91">
        <f t="shared" si="1"/>
        <v>4.3526785714285712</v>
      </c>
      <c r="P39" s="17" t="str">
        <f t="shared" si="2"/>
        <v>ajournee</v>
      </c>
      <c r="Q39" s="17" t="str">
        <f t="shared" si="3"/>
        <v>juin</v>
      </c>
      <c r="R39" s="17">
        <f t="shared" si="4"/>
        <v>0</v>
      </c>
      <c r="S39" s="17">
        <f t="shared" si="5"/>
        <v>1</v>
      </c>
      <c r="T39" s="17">
        <f t="shared" si="6"/>
        <v>1</v>
      </c>
      <c r="U39" s="17">
        <f t="shared" si="7"/>
        <v>1</v>
      </c>
      <c r="V39" s="17">
        <f t="shared" si="8"/>
        <v>0</v>
      </c>
      <c r="W39" s="17">
        <f t="shared" si="9"/>
        <v>0</v>
      </c>
      <c r="X39" s="17">
        <f t="shared" si="10"/>
        <v>0</v>
      </c>
      <c r="Y39" s="17">
        <f t="shared" si="11"/>
        <v>0</v>
      </c>
      <c r="Z39" s="17">
        <f t="shared" si="12"/>
        <v>1</v>
      </c>
      <c r="AA39" s="17">
        <f t="shared" si="13"/>
        <v>1</v>
      </c>
      <c r="AB39" s="91" t="str">
        <f>'REPRODUCTION 3'!M39</f>
        <v>Juin</v>
      </c>
      <c r="AC39" s="91" t="str">
        <f>'RUMINANTS 3'!M39</f>
        <v>Juin</v>
      </c>
      <c r="AD39" s="91" t="str">
        <f>'TOXICOLOGIE 2'!L39</f>
        <v>Juin</v>
      </c>
      <c r="AE39" s="91" t="str">
        <f>'INFECTIEUX 3'!M39</f>
        <v>Juin</v>
      </c>
      <c r="AF39" s="91" t="str">
        <f>'AVIARE 3'!M39</f>
        <v>Juin</v>
      </c>
      <c r="AG39" s="91" t="str">
        <f>'EQUINE 3'!M39</f>
        <v>Juin</v>
      </c>
      <c r="AH39" s="91" t="str">
        <f>'CHIRURGIE 3'!M39</f>
        <v>Juin</v>
      </c>
      <c r="AI39" s="91" t="str">
        <f>'LEGISLATION 2'!L39</f>
        <v>Juin</v>
      </c>
      <c r="AJ39" s="91" t="str">
        <f>'HIDAOA 3'!M39</f>
        <v>Juin</v>
      </c>
      <c r="AK39" s="91" t="str">
        <f>'CLINIQUE 3'!T39</f>
        <v>Juin</v>
      </c>
    </row>
    <row r="40" spans="1:37" ht="18.75">
      <c r="A40" s="17">
        <v>33</v>
      </c>
      <c r="B40" s="625" t="s">
        <v>645</v>
      </c>
      <c r="C40" s="625" t="s">
        <v>2455</v>
      </c>
      <c r="D40" s="91">
        <f>'REPRODUCTION 3'!K40</f>
        <v>10.5</v>
      </c>
      <c r="E40" s="91">
        <f>'RUMINANTS 3'!K40</f>
        <v>7.5</v>
      </c>
      <c r="F40" s="91">
        <f>'TOXICOLOGIE 2'!J40</f>
        <v>0</v>
      </c>
      <c r="G40" s="91">
        <f>'INFECTIEUX 3'!K40</f>
        <v>2.25</v>
      </c>
      <c r="H40" s="91">
        <f>'AVIARE 3'!K40</f>
        <v>14.25</v>
      </c>
      <c r="I40" s="91">
        <f>'EQUINE 3'!K40</f>
        <v>11.25</v>
      </c>
      <c r="J40" s="91">
        <f>'CHIRURGIE 3'!K40</f>
        <v>22.5</v>
      </c>
      <c r="K40" s="91">
        <f>'LEGISLATION 2'!J40</f>
        <v>38</v>
      </c>
      <c r="L40" s="91">
        <f>'HIDAOA 3'!K40</f>
        <v>23.25</v>
      </c>
      <c r="M40" s="91">
        <f>'CLINIQUE 3'!R40</f>
        <v>0</v>
      </c>
      <c r="N40" s="91">
        <f t="shared" si="0"/>
        <v>129.5</v>
      </c>
      <c r="O40" s="91">
        <f t="shared" si="1"/>
        <v>4.625</v>
      </c>
      <c r="P40" s="17" t="str">
        <f t="shared" si="2"/>
        <v>ajournee</v>
      </c>
      <c r="Q40" s="17" t="str">
        <f t="shared" si="3"/>
        <v>juin</v>
      </c>
      <c r="R40" s="17">
        <f t="shared" si="4"/>
        <v>1</v>
      </c>
      <c r="S40" s="17">
        <f t="shared" si="5"/>
        <v>1</v>
      </c>
      <c r="T40" s="17">
        <f t="shared" si="6"/>
        <v>1</v>
      </c>
      <c r="U40" s="17">
        <f t="shared" si="7"/>
        <v>1</v>
      </c>
      <c r="V40" s="17">
        <f t="shared" si="8"/>
        <v>1</v>
      </c>
      <c r="W40" s="17">
        <f t="shared" si="9"/>
        <v>1</v>
      </c>
      <c r="X40" s="17">
        <f t="shared" si="10"/>
        <v>0</v>
      </c>
      <c r="Y40" s="17">
        <f t="shared" si="11"/>
        <v>0</v>
      </c>
      <c r="Z40" s="17">
        <f t="shared" si="12"/>
        <v>0</v>
      </c>
      <c r="AA40" s="17">
        <f t="shared" si="13"/>
        <v>1</v>
      </c>
      <c r="AB40" s="91" t="str">
        <f>'REPRODUCTION 3'!M40</f>
        <v>Juin</v>
      </c>
      <c r="AC40" s="91" t="str">
        <f>'RUMINANTS 3'!M40</f>
        <v>Juin</v>
      </c>
      <c r="AD40" s="91" t="str">
        <f>'TOXICOLOGIE 2'!L40</f>
        <v>Juin</v>
      </c>
      <c r="AE40" s="91" t="str">
        <f>'INFECTIEUX 3'!M40</f>
        <v>Juin</v>
      </c>
      <c r="AF40" s="91" t="str">
        <f>'AVIARE 3'!M40</f>
        <v>Juin</v>
      </c>
      <c r="AG40" s="91" t="str">
        <f>'EQUINE 3'!M40</f>
        <v>Juin</v>
      </c>
      <c r="AH40" s="91" t="str">
        <f>'CHIRURGIE 3'!M40</f>
        <v>Juin</v>
      </c>
      <c r="AI40" s="91" t="str">
        <f>'LEGISLATION 2'!L40</f>
        <v>Juin</v>
      </c>
      <c r="AJ40" s="91" t="str">
        <f>'HIDAOA 3'!M40</f>
        <v>Juin</v>
      </c>
      <c r="AK40" s="91" t="str">
        <f>'CLINIQUE 3'!T40</f>
        <v>Juin</v>
      </c>
    </row>
    <row r="41" spans="1:37" ht="18.75">
      <c r="A41" s="17">
        <v>34</v>
      </c>
      <c r="B41" s="625" t="s">
        <v>2456</v>
      </c>
      <c r="C41" s="625" t="s">
        <v>119</v>
      </c>
      <c r="D41" s="91">
        <f>'REPRODUCTION 3'!K41</f>
        <v>12</v>
      </c>
      <c r="E41" s="91">
        <f>'RUMINANTS 3'!K41</f>
        <v>7.5</v>
      </c>
      <c r="F41" s="91">
        <f>'TOXICOLOGIE 2'!J41</f>
        <v>0</v>
      </c>
      <c r="G41" s="91">
        <f>'INFECTIEUX 3'!K41</f>
        <v>7.5</v>
      </c>
      <c r="H41" s="91">
        <f>'AVIARE 3'!K41</f>
        <v>18.75</v>
      </c>
      <c r="I41" s="91">
        <f>'EQUINE 3'!K41</f>
        <v>12</v>
      </c>
      <c r="J41" s="91">
        <f>'CHIRURGIE 3'!K41</f>
        <v>18</v>
      </c>
      <c r="K41" s="91">
        <f>'LEGISLATION 2'!J41</f>
        <v>28</v>
      </c>
      <c r="L41" s="91">
        <f>'HIDAOA 3'!K41</f>
        <v>21.75</v>
      </c>
      <c r="M41" s="91">
        <f>'CLINIQUE 3'!R41</f>
        <v>0</v>
      </c>
      <c r="N41" s="91">
        <f t="shared" si="0"/>
        <v>125.5</v>
      </c>
      <c r="O41" s="91">
        <f t="shared" si="1"/>
        <v>4.4821428571428568</v>
      </c>
      <c r="P41" s="17" t="str">
        <f t="shared" si="2"/>
        <v>ajournee</v>
      </c>
      <c r="Q41" s="17" t="str">
        <f t="shared" si="3"/>
        <v>juin</v>
      </c>
      <c r="R41" s="17">
        <f t="shared" si="4"/>
        <v>1</v>
      </c>
      <c r="S41" s="17">
        <f t="shared" si="5"/>
        <v>1</v>
      </c>
      <c r="T41" s="17">
        <f t="shared" si="6"/>
        <v>1</v>
      </c>
      <c r="U41" s="17">
        <f t="shared" si="7"/>
        <v>1</v>
      </c>
      <c r="V41" s="17">
        <f t="shared" si="8"/>
        <v>0</v>
      </c>
      <c r="W41" s="17">
        <f t="shared" si="9"/>
        <v>1</v>
      </c>
      <c r="X41" s="17">
        <f t="shared" si="10"/>
        <v>0</v>
      </c>
      <c r="Y41" s="17">
        <f t="shared" si="11"/>
        <v>0</v>
      </c>
      <c r="Z41" s="17">
        <f t="shared" si="12"/>
        <v>0</v>
      </c>
      <c r="AA41" s="17">
        <f t="shared" si="13"/>
        <v>1</v>
      </c>
      <c r="AB41" s="91" t="str">
        <f>'REPRODUCTION 3'!M41</f>
        <v>Juin</v>
      </c>
      <c r="AC41" s="91" t="str">
        <f>'RUMINANTS 3'!M41</f>
        <v>Juin</v>
      </c>
      <c r="AD41" s="91" t="str">
        <f>'TOXICOLOGIE 2'!L41</f>
        <v>Juin</v>
      </c>
      <c r="AE41" s="91" t="str">
        <f>'INFECTIEUX 3'!M41</f>
        <v>Juin</v>
      </c>
      <c r="AF41" s="91" t="str">
        <f>'AVIARE 3'!M41</f>
        <v>Juin</v>
      </c>
      <c r="AG41" s="91" t="str">
        <f>'EQUINE 3'!M41</f>
        <v>Juin</v>
      </c>
      <c r="AH41" s="91" t="str">
        <f>'CHIRURGIE 3'!M41</f>
        <v>Juin</v>
      </c>
      <c r="AI41" s="91" t="str">
        <f>'LEGISLATION 2'!L41</f>
        <v>Juin</v>
      </c>
      <c r="AJ41" s="91" t="str">
        <f>'HIDAOA 3'!M41</f>
        <v>Juin</v>
      </c>
      <c r="AK41" s="91" t="str">
        <f>'CLINIQUE 3'!T41</f>
        <v>Juin</v>
      </c>
    </row>
    <row r="42" spans="1:37" ht="18.75">
      <c r="A42" s="17">
        <v>35</v>
      </c>
      <c r="B42" s="625" t="s">
        <v>2457</v>
      </c>
      <c r="C42" s="625" t="s">
        <v>2458</v>
      </c>
      <c r="D42" s="91">
        <f>'REPRODUCTION 3'!K42</f>
        <v>25.5</v>
      </c>
      <c r="E42" s="91">
        <f>'RUMINANTS 3'!K42</f>
        <v>15</v>
      </c>
      <c r="F42" s="91">
        <f>'TOXICOLOGIE 2'!J42</f>
        <v>0</v>
      </c>
      <c r="G42" s="91">
        <f>'INFECTIEUX 3'!K42</f>
        <v>15</v>
      </c>
      <c r="H42" s="91">
        <f>'AVIARE 3'!K42</f>
        <v>13.5</v>
      </c>
      <c r="I42" s="91">
        <f>'EQUINE 3'!K42</f>
        <v>16.5</v>
      </c>
      <c r="J42" s="91">
        <f>'CHIRURGIE 3'!K42</f>
        <v>22.5</v>
      </c>
      <c r="K42" s="91">
        <f>'LEGISLATION 2'!J42</f>
        <v>26</v>
      </c>
      <c r="L42" s="91">
        <f>'HIDAOA 3'!K42</f>
        <v>27</v>
      </c>
      <c r="M42" s="91">
        <f>'CLINIQUE 3'!R42</f>
        <v>0</v>
      </c>
      <c r="N42" s="91">
        <f t="shared" si="0"/>
        <v>161</v>
      </c>
      <c r="O42" s="91">
        <f t="shared" si="1"/>
        <v>5.75</v>
      </c>
      <c r="P42" s="17" t="str">
        <f t="shared" si="2"/>
        <v>ajournee</v>
      </c>
      <c r="Q42" s="17" t="str">
        <f t="shared" si="3"/>
        <v>juin</v>
      </c>
      <c r="R42" s="17">
        <f t="shared" si="4"/>
        <v>0</v>
      </c>
      <c r="S42" s="17">
        <f t="shared" si="5"/>
        <v>0</v>
      </c>
      <c r="T42" s="17">
        <f t="shared" si="6"/>
        <v>1</v>
      </c>
      <c r="U42" s="17">
        <f t="shared" si="7"/>
        <v>0</v>
      </c>
      <c r="V42" s="17">
        <f t="shared" si="8"/>
        <v>1</v>
      </c>
      <c r="W42" s="17">
        <f t="shared" si="9"/>
        <v>0</v>
      </c>
      <c r="X42" s="17">
        <f t="shared" si="10"/>
        <v>0</v>
      </c>
      <c r="Y42" s="17">
        <f t="shared" si="11"/>
        <v>0</v>
      </c>
      <c r="Z42" s="17">
        <f t="shared" si="12"/>
        <v>0</v>
      </c>
      <c r="AA42" s="17">
        <f t="shared" si="13"/>
        <v>1</v>
      </c>
      <c r="AB42" s="91" t="str">
        <f>'REPRODUCTION 3'!M42</f>
        <v>Juin</v>
      </c>
      <c r="AC42" s="91" t="str">
        <f>'RUMINANTS 3'!M42</f>
        <v>Juin</v>
      </c>
      <c r="AD42" s="91" t="str">
        <f>'TOXICOLOGIE 2'!L42</f>
        <v>Juin</v>
      </c>
      <c r="AE42" s="91" t="str">
        <f>'INFECTIEUX 3'!M42</f>
        <v>Juin</v>
      </c>
      <c r="AF42" s="91" t="str">
        <f>'AVIARE 3'!M42</f>
        <v>Juin</v>
      </c>
      <c r="AG42" s="91" t="str">
        <f>'EQUINE 3'!M42</f>
        <v>Juin</v>
      </c>
      <c r="AH42" s="91" t="str">
        <f>'CHIRURGIE 3'!M42</f>
        <v>Juin</v>
      </c>
      <c r="AI42" s="91" t="str">
        <f>'LEGISLATION 2'!L42</f>
        <v>Juin</v>
      </c>
      <c r="AJ42" s="91" t="str">
        <f>'HIDAOA 3'!M42</f>
        <v>Juin</v>
      </c>
      <c r="AK42" s="91" t="str">
        <f>'CLINIQUE 3'!T42</f>
        <v>Juin</v>
      </c>
    </row>
    <row r="43" spans="1:37" ht="18.75">
      <c r="A43" s="17">
        <v>36</v>
      </c>
      <c r="B43" s="625" t="s">
        <v>659</v>
      </c>
      <c r="C43" s="625" t="s">
        <v>2459</v>
      </c>
      <c r="D43" s="91">
        <f>'REPRODUCTION 3'!K43</f>
        <v>16.5</v>
      </c>
      <c r="E43" s="91">
        <f>'RUMINANTS 3'!K43</f>
        <v>6</v>
      </c>
      <c r="F43" s="91">
        <f>'TOXICOLOGIE 2'!J43</f>
        <v>0</v>
      </c>
      <c r="G43" s="91">
        <f>'INFECTIEUX 3'!K43</f>
        <v>13.5</v>
      </c>
      <c r="H43" s="91">
        <f>'AVIARE 3'!K43</f>
        <v>16.5</v>
      </c>
      <c r="I43" s="91">
        <f>'EQUINE 3'!K43</f>
        <v>11.25</v>
      </c>
      <c r="J43" s="91">
        <f>'CHIRURGIE 3'!K43</f>
        <v>19.5</v>
      </c>
      <c r="K43" s="91">
        <f>'LEGISLATION 2'!J43</f>
        <v>26</v>
      </c>
      <c r="L43" s="91">
        <f>'HIDAOA 3'!K43</f>
        <v>15</v>
      </c>
      <c r="M43" s="91">
        <f>'CLINIQUE 3'!R43</f>
        <v>0</v>
      </c>
      <c r="N43" s="91">
        <f t="shared" si="0"/>
        <v>124.25</v>
      </c>
      <c r="O43" s="91">
        <f t="shared" si="1"/>
        <v>4.4375</v>
      </c>
      <c r="P43" s="17" t="str">
        <f t="shared" si="2"/>
        <v>ajournee</v>
      </c>
      <c r="Q43" s="17" t="str">
        <f t="shared" si="3"/>
        <v>juin</v>
      </c>
      <c r="R43" s="17">
        <f t="shared" si="4"/>
        <v>0</v>
      </c>
      <c r="S43" s="17">
        <f t="shared" si="5"/>
        <v>1</v>
      </c>
      <c r="T43" s="17">
        <f t="shared" si="6"/>
        <v>1</v>
      </c>
      <c r="U43" s="17">
        <f t="shared" si="7"/>
        <v>1</v>
      </c>
      <c r="V43" s="17">
        <f t="shared" si="8"/>
        <v>0</v>
      </c>
      <c r="W43" s="17">
        <f t="shared" si="9"/>
        <v>1</v>
      </c>
      <c r="X43" s="17">
        <f t="shared" si="10"/>
        <v>0</v>
      </c>
      <c r="Y43" s="17">
        <f t="shared" si="11"/>
        <v>0</v>
      </c>
      <c r="Z43" s="17">
        <f t="shared" si="12"/>
        <v>0</v>
      </c>
      <c r="AA43" s="17">
        <f t="shared" si="13"/>
        <v>1</v>
      </c>
      <c r="AB43" s="91" t="str">
        <f>'REPRODUCTION 3'!M43</f>
        <v>Juin</v>
      </c>
      <c r="AC43" s="91" t="str">
        <f>'RUMINANTS 3'!M43</f>
        <v>Juin</v>
      </c>
      <c r="AD43" s="91" t="str">
        <f>'TOXICOLOGIE 2'!L43</f>
        <v>Juin</v>
      </c>
      <c r="AE43" s="91" t="str">
        <f>'INFECTIEUX 3'!M43</f>
        <v>Juin</v>
      </c>
      <c r="AF43" s="91" t="str">
        <f>'AVIARE 3'!M43</f>
        <v>Juin</v>
      </c>
      <c r="AG43" s="91" t="str">
        <f>'EQUINE 3'!M43</f>
        <v>Juin</v>
      </c>
      <c r="AH43" s="91" t="str">
        <f>'CHIRURGIE 3'!M43</f>
        <v>Juin</v>
      </c>
      <c r="AI43" s="91" t="str">
        <f>'LEGISLATION 2'!L43</f>
        <v>Juin</v>
      </c>
      <c r="AJ43" s="91" t="str">
        <f>'HIDAOA 3'!M43</f>
        <v>Juin</v>
      </c>
      <c r="AK43" s="91" t="str">
        <f>'CLINIQUE 3'!T43</f>
        <v>Juin</v>
      </c>
    </row>
    <row r="44" spans="1:37" ht="18.75">
      <c r="A44" s="17">
        <v>37</v>
      </c>
      <c r="B44" s="625" t="s">
        <v>664</v>
      </c>
      <c r="C44" s="625" t="s">
        <v>2460</v>
      </c>
      <c r="D44" s="91">
        <f>'REPRODUCTION 3'!K44</f>
        <v>17.25</v>
      </c>
      <c r="E44" s="91">
        <f>'RUMINANTS 3'!K44</f>
        <v>7.5</v>
      </c>
      <c r="F44" s="91">
        <f>'TOXICOLOGIE 2'!J44</f>
        <v>0</v>
      </c>
      <c r="G44" s="91">
        <f>'INFECTIEUX 3'!K44</f>
        <v>2.25</v>
      </c>
      <c r="H44" s="91">
        <f>'AVIARE 3'!K44</f>
        <v>13.5</v>
      </c>
      <c r="I44" s="91">
        <f>'EQUINE 3'!K44</f>
        <v>9</v>
      </c>
      <c r="J44" s="91">
        <f>'CHIRURGIE 3'!K44</f>
        <v>19.5</v>
      </c>
      <c r="K44" s="91">
        <f>'LEGISLATION 2'!J44</f>
        <v>10</v>
      </c>
      <c r="L44" s="91">
        <f>'HIDAOA 3'!K44</f>
        <v>9</v>
      </c>
      <c r="M44" s="91">
        <f>'CLINIQUE 3'!R44</f>
        <v>0</v>
      </c>
      <c r="N44" s="91">
        <f t="shared" si="0"/>
        <v>88</v>
      </c>
      <c r="O44" s="91">
        <f t="shared" si="1"/>
        <v>3.1428571428571428</v>
      </c>
      <c r="P44" s="17" t="str">
        <f t="shared" si="2"/>
        <v>ajournee</v>
      </c>
      <c r="Q44" s="17" t="str">
        <f t="shared" si="3"/>
        <v>juin</v>
      </c>
      <c r="R44" s="17">
        <f t="shared" si="4"/>
        <v>0</v>
      </c>
      <c r="S44" s="17">
        <f t="shared" si="5"/>
        <v>1</v>
      </c>
      <c r="T44" s="17">
        <f t="shared" si="6"/>
        <v>1</v>
      </c>
      <c r="U44" s="17">
        <f t="shared" si="7"/>
        <v>1</v>
      </c>
      <c r="V44" s="17">
        <f t="shared" si="8"/>
        <v>1</v>
      </c>
      <c r="W44" s="17">
        <f t="shared" si="9"/>
        <v>1</v>
      </c>
      <c r="X44" s="17">
        <f t="shared" si="10"/>
        <v>0</v>
      </c>
      <c r="Y44" s="17">
        <f t="shared" si="11"/>
        <v>0</v>
      </c>
      <c r="Z44" s="17">
        <f t="shared" si="12"/>
        <v>1</v>
      </c>
      <c r="AA44" s="17">
        <f t="shared" si="13"/>
        <v>1</v>
      </c>
      <c r="AB44" s="91" t="str">
        <f>'REPRODUCTION 3'!M44</f>
        <v>Juin</v>
      </c>
      <c r="AC44" s="91" t="str">
        <f>'RUMINANTS 3'!M44</f>
        <v>Juin</v>
      </c>
      <c r="AD44" s="91" t="str">
        <f>'TOXICOLOGIE 2'!L44</f>
        <v>Juin</v>
      </c>
      <c r="AE44" s="91" t="str">
        <f>'INFECTIEUX 3'!M44</f>
        <v>Juin</v>
      </c>
      <c r="AF44" s="91" t="str">
        <f>'AVIARE 3'!M44</f>
        <v>Juin</v>
      </c>
      <c r="AG44" s="91" t="str">
        <f>'EQUINE 3'!M44</f>
        <v>Juin</v>
      </c>
      <c r="AH44" s="91" t="str">
        <f>'CHIRURGIE 3'!M44</f>
        <v>Juin</v>
      </c>
      <c r="AI44" s="91" t="str">
        <f>'LEGISLATION 2'!L44</f>
        <v>Juin</v>
      </c>
      <c r="AJ44" s="91" t="str">
        <f>'HIDAOA 3'!M44</f>
        <v>Juin</v>
      </c>
      <c r="AK44" s="91" t="str">
        <f>'CLINIQUE 3'!T44</f>
        <v>Juin</v>
      </c>
    </row>
    <row r="45" spans="1:37" ht="18.75">
      <c r="A45" s="17">
        <v>38</v>
      </c>
      <c r="B45" s="625" t="s">
        <v>2461</v>
      </c>
      <c r="C45" s="625" t="s">
        <v>2451</v>
      </c>
      <c r="D45" s="91">
        <f>'REPRODUCTION 3'!K45</f>
        <v>11.25</v>
      </c>
      <c r="E45" s="91">
        <f>'RUMINANTS 3'!K45</f>
        <v>6</v>
      </c>
      <c r="F45" s="91">
        <f>'TOXICOLOGIE 2'!J45</f>
        <v>0</v>
      </c>
      <c r="G45" s="91">
        <f>'INFECTIEUX 3'!K45</f>
        <v>2.25</v>
      </c>
      <c r="H45" s="91">
        <f>'AVIARE 3'!K45</f>
        <v>14.25</v>
      </c>
      <c r="I45" s="91">
        <f>'EQUINE 3'!K45</f>
        <v>9</v>
      </c>
      <c r="J45" s="91">
        <f>'CHIRURGIE 3'!K45</f>
        <v>21</v>
      </c>
      <c r="K45" s="91">
        <f>'LEGISLATION 2'!J45</f>
        <v>10</v>
      </c>
      <c r="L45" s="91">
        <f>'HIDAOA 3'!K45</f>
        <v>15.75</v>
      </c>
      <c r="M45" s="91">
        <f>'CLINIQUE 3'!R45</f>
        <v>0</v>
      </c>
      <c r="N45" s="91">
        <f t="shared" si="0"/>
        <v>89.5</v>
      </c>
      <c r="O45" s="91">
        <f t="shared" si="1"/>
        <v>3.1964285714285716</v>
      </c>
      <c r="P45" s="17" t="str">
        <f t="shared" si="2"/>
        <v>ajournee</v>
      </c>
      <c r="Q45" s="17" t="str">
        <f t="shared" si="3"/>
        <v>juin</v>
      </c>
      <c r="R45" s="17">
        <f t="shared" si="4"/>
        <v>1</v>
      </c>
      <c r="S45" s="17">
        <f t="shared" si="5"/>
        <v>1</v>
      </c>
      <c r="T45" s="17">
        <f t="shared" si="6"/>
        <v>1</v>
      </c>
      <c r="U45" s="17">
        <f t="shared" si="7"/>
        <v>1</v>
      </c>
      <c r="V45" s="17">
        <f t="shared" si="8"/>
        <v>1</v>
      </c>
      <c r="W45" s="17">
        <f t="shared" si="9"/>
        <v>1</v>
      </c>
      <c r="X45" s="17">
        <f t="shared" si="10"/>
        <v>0</v>
      </c>
      <c r="Y45" s="17">
        <f t="shared" si="11"/>
        <v>0</v>
      </c>
      <c r="Z45" s="17">
        <f t="shared" si="12"/>
        <v>0</v>
      </c>
      <c r="AA45" s="17">
        <f t="shared" si="13"/>
        <v>1</v>
      </c>
      <c r="AB45" s="91" t="str">
        <f>'REPRODUCTION 3'!M45</f>
        <v>Juin</v>
      </c>
      <c r="AC45" s="91" t="str">
        <f>'RUMINANTS 3'!M45</f>
        <v>Juin</v>
      </c>
      <c r="AD45" s="91" t="str">
        <f>'TOXICOLOGIE 2'!L45</f>
        <v>Juin</v>
      </c>
      <c r="AE45" s="91" t="str">
        <f>'INFECTIEUX 3'!M45</f>
        <v>Juin</v>
      </c>
      <c r="AF45" s="91" t="str">
        <f>'AVIARE 3'!M45</f>
        <v>Juin</v>
      </c>
      <c r="AG45" s="91" t="str">
        <f>'EQUINE 3'!M45</f>
        <v>Juin</v>
      </c>
      <c r="AH45" s="91" t="str">
        <f>'CHIRURGIE 3'!M45</f>
        <v>Juin</v>
      </c>
      <c r="AI45" s="91" t="str">
        <f>'LEGISLATION 2'!L45</f>
        <v>Juin</v>
      </c>
      <c r="AJ45" s="91" t="str">
        <f>'HIDAOA 3'!M45</f>
        <v>Juin</v>
      </c>
      <c r="AK45" s="91" t="str">
        <f>'CLINIQUE 3'!T45</f>
        <v>Juin</v>
      </c>
    </row>
    <row r="46" spans="1:37" ht="18.75">
      <c r="A46" s="17">
        <v>39</v>
      </c>
      <c r="B46" s="625" t="s">
        <v>673</v>
      </c>
      <c r="C46" s="625" t="s">
        <v>2462</v>
      </c>
      <c r="D46" s="91">
        <f>'REPRODUCTION 3'!K46</f>
        <v>9.75</v>
      </c>
      <c r="E46" s="91">
        <f>'RUMINANTS 3'!K46</f>
        <v>5.25</v>
      </c>
      <c r="F46" s="91">
        <f>'TOXICOLOGIE 2'!J46</f>
        <v>0</v>
      </c>
      <c r="G46" s="91">
        <f>'INFECTIEUX 3'!K46</f>
        <v>1.125</v>
      </c>
      <c r="H46" s="91">
        <f>'AVIARE 3'!K46</f>
        <v>15.75</v>
      </c>
      <c r="I46" s="91">
        <f>'EQUINE 3'!K46</f>
        <v>0.75</v>
      </c>
      <c r="J46" s="91">
        <f>'CHIRURGIE 3'!K46</f>
        <v>4.5</v>
      </c>
      <c r="K46" s="91">
        <f>'LEGISLATION 2'!J46</f>
        <v>12</v>
      </c>
      <c r="L46" s="91">
        <f>'HIDAOA 3'!K46</f>
        <v>7.5</v>
      </c>
      <c r="M46" s="91">
        <f>'CLINIQUE 3'!R46</f>
        <v>0</v>
      </c>
      <c r="N46" s="91">
        <f t="shared" si="0"/>
        <v>56.625</v>
      </c>
      <c r="O46" s="91">
        <f t="shared" si="1"/>
        <v>2.0223214285714284</v>
      </c>
      <c r="P46" s="17" t="str">
        <f t="shared" si="2"/>
        <v>ajournee</v>
      </c>
      <c r="Q46" s="17" t="str">
        <f t="shared" si="3"/>
        <v>juin</v>
      </c>
      <c r="R46" s="17">
        <f t="shared" si="4"/>
        <v>1</v>
      </c>
      <c r="S46" s="17">
        <f t="shared" si="5"/>
        <v>1</v>
      </c>
      <c r="T46" s="17">
        <f t="shared" si="6"/>
        <v>1</v>
      </c>
      <c r="U46" s="17">
        <f t="shared" si="7"/>
        <v>1</v>
      </c>
      <c r="V46" s="17">
        <f t="shared" si="8"/>
        <v>0</v>
      </c>
      <c r="W46" s="17">
        <f t="shared" si="9"/>
        <v>1</v>
      </c>
      <c r="X46" s="17">
        <f t="shared" si="10"/>
        <v>1</v>
      </c>
      <c r="Y46" s="17">
        <f t="shared" si="11"/>
        <v>0</v>
      </c>
      <c r="Z46" s="17">
        <f t="shared" si="12"/>
        <v>1</v>
      </c>
      <c r="AA46" s="17">
        <f t="shared" si="13"/>
        <v>1</v>
      </c>
      <c r="AB46" s="91" t="str">
        <f>'REPRODUCTION 3'!M46</f>
        <v>Juin</v>
      </c>
      <c r="AC46" s="91" t="str">
        <f>'RUMINANTS 3'!M46</f>
        <v>Juin</v>
      </c>
      <c r="AD46" s="91" t="str">
        <f>'TOXICOLOGIE 2'!L46</f>
        <v>Juin</v>
      </c>
      <c r="AE46" s="91" t="str">
        <f>'INFECTIEUX 3'!M46</f>
        <v>Juin</v>
      </c>
      <c r="AF46" s="91" t="str">
        <f>'AVIARE 3'!M46</f>
        <v>Juin</v>
      </c>
      <c r="AG46" s="91" t="str">
        <f>'EQUINE 3'!M46</f>
        <v>Juin</v>
      </c>
      <c r="AH46" s="91" t="str">
        <f>'CHIRURGIE 3'!M46</f>
        <v>Juin</v>
      </c>
      <c r="AI46" s="91" t="str">
        <f>'LEGISLATION 2'!L46</f>
        <v>Juin</v>
      </c>
      <c r="AJ46" s="91" t="str">
        <f>'HIDAOA 3'!M46</f>
        <v>Juin</v>
      </c>
      <c r="AK46" s="91" t="str">
        <f>'CLINIQUE 3'!T46</f>
        <v>Juin</v>
      </c>
    </row>
    <row r="47" spans="1:37" ht="18.75">
      <c r="A47" s="17">
        <v>40</v>
      </c>
      <c r="B47" s="625" t="s">
        <v>677</v>
      </c>
      <c r="C47" s="625" t="s">
        <v>2463</v>
      </c>
      <c r="D47" s="91">
        <f>'REPRODUCTION 3'!K47</f>
        <v>4.5</v>
      </c>
      <c r="E47" s="91">
        <f>'RUMINANTS 3'!K47</f>
        <v>2.25</v>
      </c>
      <c r="F47" s="91">
        <f>'TOXICOLOGIE 2'!J47</f>
        <v>0</v>
      </c>
      <c r="G47" s="91">
        <f>'INFECTIEUX 3'!K47</f>
        <v>1.5</v>
      </c>
      <c r="H47" s="91">
        <f>'AVIARE 3'!K47</f>
        <v>13.5</v>
      </c>
      <c r="I47" s="91">
        <f>'EQUINE 3'!K47</f>
        <v>8.25</v>
      </c>
      <c r="J47" s="91">
        <f>'CHIRURGIE 3'!K47</f>
        <v>15</v>
      </c>
      <c r="K47" s="91">
        <f>'LEGISLATION 2'!J47</f>
        <v>22</v>
      </c>
      <c r="L47" s="91">
        <f>'HIDAOA 3'!K47</f>
        <v>10.5</v>
      </c>
      <c r="M47" s="91">
        <f>'CLINIQUE 3'!R47</f>
        <v>0</v>
      </c>
      <c r="N47" s="91">
        <f t="shared" si="0"/>
        <v>77.5</v>
      </c>
      <c r="O47" s="91">
        <f t="shared" si="1"/>
        <v>2.7678571428571428</v>
      </c>
      <c r="P47" s="17" t="str">
        <f t="shared" si="2"/>
        <v>ajournee</v>
      </c>
      <c r="Q47" s="17" t="str">
        <f t="shared" si="3"/>
        <v>juin</v>
      </c>
      <c r="R47" s="17">
        <f t="shared" si="4"/>
        <v>1</v>
      </c>
      <c r="S47" s="17">
        <f t="shared" si="5"/>
        <v>1</v>
      </c>
      <c r="T47" s="17">
        <f t="shared" si="6"/>
        <v>1</v>
      </c>
      <c r="U47" s="17">
        <f t="shared" si="7"/>
        <v>1</v>
      </c>
      <c r="V47" s="17">
        <f t="shared" si="8"/>
        <v>1</v>
      </c>
      <c r="W47" s="17">
        <f t="shared" si="9"/>
        <v>1</v>
      </c>
      <c r="X47" s="17">
        <f t="shared" si="10"/>
        <v>0</v>
      </c>
      <c r="Y47" s="17">
        <f t="shared" si="11"/>
        <v>0</v>
      </c>
      <c r="Z47" s="17">
        <f t="shared" si="12"/>
        <v>1</v>
      </c>
      <c r="AA47" s="17">
        <f t="shared" si="13"/>
        <v>1</v>
      </c>
      <c r="AB47" s="91" t="str">
        <f>'REPRODUCTION 3'!M47</f>
        <v>Juin</v>
      </c>
      <c r="AC47" s="91" t="str">
        <f>'RUMINANTS 3'!M47</f>
        <v>Juin</v>
      </c>
      <c r="AD47" s="91" t="str">
        <f>'TOXICOLOGIE 2'!L47</f>
        <v>Juin</v>
      </c>
      <c r="AE47" s="91" t="str">
        <f>'INFECTIEUX 3'!M47</f>
        <v>Juin</v>
      </c>
      <c r="AF47" s="91" t="str">
        <f>'AVIARE 3'!M47</f>
        <v>Juin</v>
      </c>
      <c r="AG47" s="91" t="str">
        <f>'EQUINE 3'!M47</f>
        <v>Juin</v>
      </c>
      <c r="AH47" s="91" t="str">
        <f>'CHIRURGIE 3'!M47</f>
        <v>Juin</v>
      </c>
      <c r="AI47" s="91" t="str">
        <f>'LEGISLATION 2'!L47</f>
        <v>Juin</v>
      </c>
      <c r="AJ47" s="91" t="str">
        <f>'HIDAOA 3'!M47</f>
        <v>Juin</v>
      </c>
      <c r="AK47" s="91" t="str">
        <f>'CLINIQUE 3'!T47</f>
        <v>Juin</v>
      </c>
    </row>
    <row r="48" spans="1:37" ht="18.75">
      <c r="A48" s="17">
        <v>41</v>
      </c>
      <c r="B48" s="625" t="s">
        <v>677</v>
      </c>
      <c r="C48" s="625" t="s">
        <v>2464</v>
      </c>
      <c r="D48" s="91">
        <f>'REPRODUCTION 3'!K48</f>
        <v>9</v>
      </c>
      <c r="E48" s="91">
        <f>'RUMINANTS 3'!K48</f>
        <v>5.25</v>
      </c>
      <c r="F48" s="91">
        <f>'TOXICOLOGIE 2'!J48</f>
        <v>0</v>
      </c>
      <c r="G48" s="91">
        <f>'INFECTIEUX 3'!K48</f>
        <v>2.25</v>
      </c>
      <c r="H48" s="91">
        <f>'AVIARE 3'!K48</f>
        <v>18.75</v>
      </c>
      <c r="I48" s="91">
        <f>'EQUINE 3'!K48</f>
        <v>11.25</v>
      </c>
      <c r="J48" s="91">
        <f>'CHIRURGIE 3'!K48</f>
        <v>16.5</v>
      </c>
      <c r="K48" s="91">
        <f>'LEGISLATION 2'!J48</f>
        <v>26</v>
      </c>
      <c r="L48" s="91">
        <f>'HIDAOA 3'!K48</f>
        <v>24.75</v>
      </c>
      <c r="M48" s="91">
        <f>'CLINIQUE 3'!R48</f>
        <v>0</v>
      </c>
      <c r="N48" s="91">
        <f t="shared" si="0"/>
        <v>113.75</v>
      </c>
      <c r="O48" s="91">
        <f t="shared" si="1"/>
        <v>4.0625</v>
      </c>
      <c r="P48" s="17" t="str">
        <f t="shared" si="2"/>
        <v>ajournee</v>
      </c>
      <c r="Q48" s="17" t="str">
        <f t="shared" si="3"/>
        <v>juin</v>
      </c>
      <c r="R48" s="17">
        <f t="shared" si="4"/>
        <v>1</v>
      </c>
      <c r="S48" s="17">
        <f t="shared" si="5"/>
        <v>1</v>
      </c>
      <c r="T48" s="17">
        <f t="shared" si="6"/>
        <v>1</v>
      </c>
      <c r="U48" s="17">
        <f t="shared" si="7"/>
        <v>1</v>
      </c>
      <c r="V48" s="17">
        <f t="shared" si="8"/>
        <v>0</v>
      </c>
      <c r="W48" s="17">
        <f t="shared" si="9"/>
        <v>1</v>
      </c>
      <c r="X48" s="17">
        <f t="shared" si="10"/>
        <v>0</v>
      </c>
      <c r="Y48" s="17">
        <f t="shared" si="11"/>
        <v>0</v>
      </c>
      <c r="Z48" s="17">
        <f t="shared" si="12"/>
        <v>0</v>
      </c>
      <c r="AA48" s="17">
        <f t="shared" si="13"/>
        <v>1</v>
      </c>
      <c r="AB48" s="91" t="str">
        <f>'REPRODUCTION 3'!M48</f>
        <v>Juin</v>
      </c>
      <c r="AC48" s="91" t="str">
        <f>'RUMINANTS 3'!M48</f>
        <v>Juin</v>
      </c>
      <c r="AD48" s="91" t="str">
        <f>'TOXICOLOGIE 2'!L48</f>
        <v>Juin</v>
      </c>
      <c r="AE48" s="91" t="str">
        <f>'INFECTIEUX 3'!M48</f>
        <v>Juin</v>
      </c>
      <c r="AF48" s="91" t="str">
        <f>'AVIARE 3'!M48</f>
        <v>Juin</v>
      </c>
      <c r="AG48" s="91" t="str">
        <f>'EQUINE 3'!M48</f>
        <v>Juin</v>
      </c>
      <c r="AH48" s="91" t="str">
        <f>'CHIRURGIE 3'!M48</f>
        <v>Juin</v>
      </c>
      <c r="AI48" s="91" t="str">
        <f>'LEGISLATION 2'!L48</f>
        <v>Juin</v>
      </c>
      <c r="AJ48" s="91" t="str">
        <f>'HIDAOA 3'!M48</f>
        <v>Juin</v>
      </c>
      <c r="AK48" s="91" t="str">
        <f>'CLINIQUE 3'!T48</f>
        <v>Juin</v>
      </c>
    </row>
    <row r="49" spans="1:37" ht="18.75">
      <c r="A49" s="17">
        <v>42</v>
      </c>
      <c r="B49" s="625" t="s">
        <v>682</v>
      </c>
      <c r="C49" s="625" t="s">
        <v>2465</v>
      </c>
      <c r="D49" s="91">
        <f>'REPRODUCTION 3'!K49</f>
        <v>13.5</v>
      </c>
      <c r="E49" s="91">
        <f>'RUMINANTS 3'!K49</f>
        <v>9.75</v>
      </c>
      <c r="F49" s="91">
        <f>'TOXICOLOGIE 2'!J49</f>
        <v>0</v>
      </c>
      <c r="G49" s="91">
        <f>'INFECTIEUX 3'!K49</f>
        <v>5.25</v>
      </c>
      <c r="H49" s="91">
        <f>'AVIARE 3'!K49</f>
        <v>15</v>
      </c>
      <c r="I49" s="91">
        <f>'EQUINE 3'!K49</f>
        <v>18</v>
      </c>
      <c r="J49" s="91">
        <f>'CHIRURGIE 3'!K49</f>
        <v>19.5</v>
      </c>
      <c r="K49" s="91">
        <f>'LEGISLATION 2'!J49</f>
        <v>32</v>
      </c>
      <c r="L49" s="91">
        <f>'HIDAOA 3'!K49</f>
        <v>16.5</v>
      </c>
      <c r="M49" s="91">
        <f>'CLINIQUE 3'!R49</f>
        <v>0</v>
      </c>
      <c r="N49" s="91">
        <f t="shared" si="0"/>
        <v>129.5</v>
      </c>
      <c r="O49" s="91">
        <f t="shared" si="1"/>
        <v>4.625</v>
      </c>
      <c r="P49" s="17" t="str">
        <f t="shared" si="2"/>
        <v>ajournee</v>
      </c>
      <c r="Q49" s="17" t="str">
        <f t="shared" si="3"/>
        <v>juin</v>
      </c>
      <c r="R49" s="17">
        <f t="shared" si="4"/>
        <v>1</v>
      </c>
      <c r="S49" s="17">
        <f t="shared" si="5"/>
        <v>1</v>
      </c>
      <c r="T49" s="17">
        <f t="shared" si="6"/>
        <v>1</v>
      </c>
      <c r="U49" s="17">
        <f t="shared" si="7"/>
        <v>1</v>
      </c>
      <c r="V49" s="17">
        <f t="shared" si="8"/>
        <v>0</v>
      </c>
      <c r="W49" s="17">
        <f t="shared" si="9"/>
        <v>0</v>
      </c>
      <c r="X49" s="17">
        <f t="shared" si="10"/>
        <v>0</v>
      </c>
      <c r="Y49" s="17">
        <f t="shared" si="11"/>
        <v>0</v>
      </c>
      <c r="Z49" s="17">
        <f t="shared" si="12"/>
        <v>0</v>
      </c>
      <c r="AA49" s="17">
        <f t="shared" si="13"/>
        <v>1</v>
      </c>
      <c r="AB49" s="91" t="str">
        <f>'REPRODUCTION 3'!M49</f>
        <v>Juin</v>
      </c>
      <c r="AC49" s="91" t="str">
        <f>'RUMINANTS 3'!M49</f>
        <v>Juin</v>
      </c>
      <c r="AD49" s="91" t="str">
        <f>'TOXICOLOGIE 2'!L49</f>
        <v>Juin</v>
      </c>
      <c r="AE49" s="91" t="str">
        <f>'INFECTIEUX 3'!M49</f>
        <v>Juin</v>
      </c>
      <c r="AF49" s="91" t="str">
        <f>'AVIARE 3'!M49</f>
        <v>Juin</v>
      </c>
      <c r="AG49" s="91" t="str">
        <f>'EQUINE 3'!M49</f>
        <v>Juin</v>
      </c>
      <c r="AH49" s="91" t="str">
        <f>'CHIRURGIE 3'!M49</f>
        <v>Juin</v>
      </c>
      <c r="AI49" s="91" t="str">
        <f>'LEGISLATION 2'!L49</f>
        <v>Juin</v>
      </c>
      <c r="AJ49" s="91" t="str">
        <f>'HIDAOA 3'!M49</f>
        <v>Juin</v>
      </c>
      <c r="AK49" s="91" t="str">
        <f>'CLINIQUE 3'!T49</f>
        <v>Juin</v>
      </c>
    </row>
    <row r="50" spans="1:37" ht="18.75">
      <c r="A50" s="17">
        <v>43</v>
      </c>
      <c r="B50" s="625" t="s">
        <v>111</v>
      </c>
      <c r="C50" s="625" t="s">
        <v>2466</v>
      </c>
      <c r="D50" s="91">
        <f>'REPRODUCTION 3'!K50</f>
        <v>12.75</v>
      </c>
      <c r="E50" s="91">
        <f>'RUMINANTS 3'!K50</f>
        <v>6.75</v>
      </c>
      <c r="F50" s="91">
        <f>'TOXICOLOGIE 2'!J50</f>
        <v>0</v>
      </c>
      <c r="G50" s="91">
        <f>'INFECTIEUX 3'!K50</f>
        <v>1.125</v>
      </c>
      <c r="H50" s="91">
        <f>'AVIARE 3'!K50</f>
        <v>20.25</v>
      </c>
      <c r="I50" s="91">
        <f>'EQUINE 3'!K50</f>
        <v>15</v>
      </c>
      <c r="J50" s="91">
        <f>'CHIRURGIE 3'!K50</f>
        <v>18</v>
      </c>
      <c r="K50" s="91">
        <f>'LEGISLATION 2'!J50</f>
        <v>10</v>
      </c>
      <c r="L50" s="91">
        <f>'HIDAOA 3'!K50</f>
        <v>16.5</v>
      </c>
      <c r="M50" s="91">
        <f>'CLINIQUE 3'!R50</f>
        <v>0</v>
      </c>
      <c r="N50" s="91">
        <f t="shared" si="0"/>
        <v>100.375</v>
      </c>
      <c r="O50" s="91">
        <f t="shared" si="1"/>
        <v>3.5848214285714284</v>
      </c>
      <c r="P50" s="17" t="str">
        <f t="shared" si="2"/>
        <v>ajournee</v>
      </c>
      <c r="Q50" s="17" t="str">
        <f t="shared" si="3"/>
        <v>juin</v>
      </c>
      <c r="R50" s="17">
        <f t="shared" si="4"/>
        <v>1</v>
      </c>
      <c r="S50" s="17">
        <f t="shared" si="5"/>
        <v>1</v>
      </c>
      <c r="T50" s="17">
        <f t="shared" si="6"/>
        <v>1</v>
      </c>
      <c r="U50" s="17">
        <f t="shared" si="7"/>
        <v>1</v>
      </c>
      <c r="V50" s="17">
        <f t="shared" si="8"/>
        <v>0</v>
      </c>
      <c r="W50" s="17">
        <f t="shared" si="9"/>
        <v>0</v>
      </c>
      <c r="X50" s="17">
        <f t="shared" si="10"/>
        <v>0</v>
      </c>
      <c r="Y50" s="17">
        <f t="shared" si="11"/>
        <v>0</v>
      </c>
      <c r="Z50" s="17">
        <f t="shared" si="12"/>
        <v>0</v>
      </c>
      <c r="AA50" s="17">
        <f t="shared" si="13"/>
        <v>1</v>
      </c>
      <c r="AB50" s="91" t="str">
        <f>'REPRODUCTION 3'!M50</f>
        <v>Juin</v>
      </c>
      <c r="AC50" s="91" t="str">
        <f>'RUMINANTS 3'!M50</f>
        <v>Juin</v>
      </c>
      <c r="AD50" s="91" t="str">
        <f>'TOXICOLOGIE 2'!L50</f>
        <v>Juin</v>
      </c>
      <c r="AE50" s="91" t="str">
        <f>'INFECTIEUX 3'!M50</f>
        <v>Juin</v>
      </c>
      <c r="AF50" s="91" t="str">
        <f>'AVIARE 3'!M50</f>
        <v>Juin</v>
      </c>
      <c r="AG50" s="91" t="str">
        <f>'EQUINE 3'!M50</f>
        <v>Juin</v>
      </c>
      <c r="AH50" s="91" t="str">
        <f>'CHIRURGIE 3'!M50</f>
        <v>Juin</v>
      </c>
      <c r="AI50" s="91" t="str">
        <f>'LEGISLATION 2'!L50</f>
        <v>Juin</v>
      </c>
      <c r="AJ50" s="91" t="str">
        <f>'HIDAOA 3'!M50</f>
        <v>Juin</v>
      </c>
      <c r="AK50" s="91" t="str">
        <f>'CLINIQUE 3'!T50</f>
        <v>Juin</v>
      </c>
    </row>
    <row r="51" spans="1:37" ht="18.75">
      <c r="A51" s="17">
        <v>44</v>
      </c>
      <c r="B51" s="625" t="s">
        <v>111</v>
      </c>
      <c r="C51" s="625" t="s">
        <v>2467</v>
      </c>
      <c r="D51" s="91">
        <f>'REPRODUCTION 3'!K51</f>
        <v>11.25</v>
      </c>
      <c r="E51" s="91">
        <f>'RUMINANTS 3'!K51</f>
        <v>15</v>
      </c>
      <c r="F51" s="91">
        <f>'TOXICOLOGIE 2'!J51</f>
        <v>0</v>
      </c>
      <c r="G51" s="91">
        <f>'INFECTIEUX 3'!K51</f>
        <v>6.75</v>
      </c>
      <c r="H51" s="91">
        <f>'AVIARE 3'!K51</f>
        <v>21.75</v>
      </c>
      <c r="I51" s="91">
        <f>'EQUINE 3'!K51</f>
        <v>12.75</v>
      </c>
      <c r="J51" s="91">
        <f>'CHIRURGIE 3'!K51</f>
        <v>21</v>
      </c>
      <c r="K51" s="91">
        <f>'LEGISLATION 2'!J51</f>
        <v>24</v>
      </c>
      <c r="L51" s="91">
        <f>'HIDAOA 3'!K51</f>
        <v>22.5</v>
      </c>
      <c r="M51" s="91">
        <f>'CLINIQUE 3'!R51</f>
        <v>0</v>
      </c>
      <c r="N51" s="91">
        <f t="shared" si="0"/>
        <v>135</v>
      </c>
      <c r="O51" s="91">
        <f t="shared" si="1"/>
        <v>4.8214285714285712</v>
      </c>
      <c r="P51" s="17" t="str">
        <f t="shared" si="2"/>
        <v>ajournee</v>
      </c>
      <c r="Q51" s="17" t="str">
        <f t="shared" si="3"/>
        <v>juin</v>
      </c>
      <c r="R51" s="17">
        <f t="shared" si="4"/>
        <v>1</v>
      </c>
      <c r="S51" s="17">
        <f t="shared" si="5"/>
        <v>0</v>
      </c>
      <c r="T51" s="17">
        <f t="shared" si="6"/>
        <v>1</v>
      </c>
      <c r="U51" s="17">
        <f t="shared" si="7"/>
        <v>1</v>
      </c>
      <c r="V51" s="17">
        <f t="shared" si="8"/>
        <v>0</v>
      </c>
      <c r="W51" s="17">
        <f t="shared" si="9"/>
        <v>1</v>
      </c>
      <c r="X51" s="17">
        <f t="shared" si="10"/>
        <v>0</v>
      </c>
      <c r="Y51" s="17">
        <f t="shared" si="11"/>
        <v>0</v>
      </c>
      <c r="Z51" s="17">
        <f t="shared" si="12"/>
        <v>0</v>
      </c>
      <c r="AA51" s="17">
        <f t="shared" si="13"/>
        <v>1</v>
      </c>
      <c r="AB51" s="91" t="str">
        <f>'REPRODUCTION 3'!M51</f>
        <v>Juin</v>
      </c>
      <c r="AC51" s="91" t="str">
        <f>'RUMINANTS 3'!M51</f>
        <v>Juin</v>
      </c>
      <c r="AD51" s="91" t="str">
        <f>'TOXICOLOGIE 2'!L51</f>
        <v>Juin</v>
      </c>
      <c r="AE51" s="91" t="str">
        <f>'INFECTIEUX 3'!M51</f>
        <v>Juin</v>
      </c>
      <c r="AF51" s="91" t="str">
        <f>'AVIARE 3'!M51</f>
        <v>Juin</v>
      </c>
      <c r="AG51" s="91" t="str">
        <f>'EQUINE 3'!M51</f>
        <v>Juin</v>
      </c>
      <c r="AH51" s="91" t="str">
        <f>'CHIRURGIE 3'!M51</f>
        <v>Juin</v>
      </c>
      <c r="AI51" s="91" t="str">
        <f>'LEGISLATION 2'!L51</f>
        <v>Juin</v>
      </c>
      <c r="AJ51" s="91" t="str">
        <f>'HIDAOA 3'!M51</f>
        <v>Juin</v>
      </c>
      <c r="AK51" s="91" t="str">
        <f>'CLINIQUE 3'!T51</f>
        <v>Juin</v>
      </c>
    </row>
    <row r="52" spans="1:37" ht="18.75">
      <c r="A52" s="17">
        <v>45</v>
      </c>
      <c r="B52" s="625" t="s">
        <v>2468</v>
      </c>
      <c r="C52" s="625" t="s">
        <v>2469</v>
      </c>
      <c r="D52" s="91">
        <f>'REPRODUCTION 3'!K52</f>
        <v>14.25</v>
      </c>
      <c r="E52" s="91">
        <f>'RUMINANTS 3'!K52</f>
        <v>9</v>
      </c>
      <c r="F52" s="91">
        <f>'TOXICOLOGIE 2'!J52</f>
        <v>0</v>
      </c>
      <c r="G52" s="91">
        <f>'INFECTIEUX 3'!K52</f>
        <v>3</v>
      </c>
      <c r="H52" s="91">
        <f>'AVIARE 3'!K52</f>
        <v>12.75</v>
      </c>
      <c r="I52" s="91">
        <f>'EQUINE 3'!K52</f>
        <v>5.25</v>
      </c>
      <c r="J52" s="91">
        <f>'CHIRURGIE 3'!K52</f>
        <v>12</v>
      </c>
      <c r="K52" s="91">
        <f>'LEGISLATION 2'!J52</f>
        <v>8</v>
      </c>
      <c r="L52" s="91">
        <f>'HIDAOA 3'!K52</f>
        <v>9.75</v>
      </c>
      <c r="M52" s="91">
        <f>'CLINIQUE 3'!R52</f>
        <v>0</v>
      </c>
      <c r="N52" s="91">
        <f t="shared" si="0"/>
        <v>74</v>
      </c>
      <c r="O52" s="91">
        <f t="shared" si="1"/>
        <v>2.6428571428571428</v>
      </c>
      <c r="P52" s="17" t="str">
        <f t="shared" si="2"/>
        <v>ajournee</v>
      </c>
      <c r="Q52" s="17" t="str">
        <f t="shared" si="3"/>
        <v>juin</v>
      </c>
      <c r="R52" s="17">
        <f t="shared" si="4"/>
        <v>1</v>
      </c>
      <c r="S52" s="17">
        <f t="shared" si="5"/>
        <v>1</v>
      </c>
      <c r="T52" s="17">
        <f t="shared" si="6"/>
        <v>1</v>
      </c>
      <c r="U52" s="17">
        <f t="shared" si="7"/>
        <v>1</v>
      </c>
      <c r="V52" s="17">
        <f t="shared" si="8"/>
        <v>1</v>
      </c>
      <c r="W52" s="17">
        <f t="shared" si="9"/>
        <v>1</v>
      </c>
      <c r="X52" s="17">
        <f t="shared" si="10"/>
        <v>1</v>
      </c>
      <c r="Y52" s="17">
        <f t="shared" si="11"/>
        <v>1</v>
      </c>
      <c r="Z52" s="17">
        <f t="shared" si="12"/>
        <v>1</v>
      </c>
      <c r="AA52" s="17">
        <f t="shared" si="13"/>
        <v>1</v>
      </c>
      <c r="AB52" s="91" t="str">
        <f>'REPRODUCTION 3'!M52</f>
        <v>Juin</v>
      </c>
      <c r="AC52" s="91" t="str">
        <f>'RUMINANTS 3'!M52</f>
        <v>Juin</v>
      </c>
      <c r="AD52" s="91" t="str">
        <f>'TOXICOLOGIE 2'!L52</f>
        <v>Juin</v>
      </c>
      <c r="AE52" s="91" t="str">
        <f>'INFECTIEUX 3'!M52</f>
        <v>Juin</v>
      </c>
      <c r="AF52" s="91" t="str">
        <f>'AVIARE 3'!M52</f>
        <v>Juin</v>
      </c>
      <c r="AG52" s="91" t="str">
        <f>'EQUINE 3'!M52</f>
        <v>Juin</v>
      </c>
      <c r="AH52" s="91" t="str">
        <f>'CHIRURGIE 3'!M52</f>
        <v>Juin</v>
      </c>
      <c r="AI52" s="91" t="str">
        <f>'LEGISLATION 2'!L52</f>
        <v>Juin</v>
      </c>
      <c r="AJ52" s="91" t="str">
        <f>'HIDAOA 3'!M52</f>
        <v>Juin</v>
      </c>
      <c r="AK52" s="91" t="str">
        <f>'CLINIQUE 3'!T52</f>
        <v>Juin</v>
      </c>
    </row>
    <row r="53" spans="1:37" ht="18.75">
      <c r="A53" s="17">
        <v>46</v>
      </c>
      <c r="B53" s="625" t="s">
        <v>696</v>
      </c>
      <c r="C53" s="625" t="s">
        <v>2470</v>
      </c>
      <c r="D53" s="91">
        <f>'REPRODUCTION 3'!K53</f>
        <v>15.75</v>
      </c>
      <c r="E53" s="91">
        <f>'RUMINANTS 3'!K53</f>
        <v>11.25</v>
      </c>
      <c r="F53" s="91">
        <f>'TOXICOLOGIE 2'!J53</f>
        <v>0</v>
      </c>
      <c r="G53" s="91">
        <f>'INFECTIEUX 3'!K53</f>
        <v>5.25</v>
      </c>
      <c r="H53" s="91">
        <f>'AVIARE 3'!K53</f>
        <v>17.25</v>
      </c>
      <c r="I53" s="91">
        <f>'EQUINE 3'!K53</f>
        <v>11.625</v>
      </c>
      <c r="J53" s="91">
        <f>'CHIRURGIE 3'!K53</f>
        <v>21</v>
      </c>
      <c r="K53" s="91">
        <f>'LEGISLATION 2'!J53</f>
        <v>4</v>
      </c>
      <c r="L53" s="91">
        <f>'HIDAOA 3'!K53</f>
        <v>9</v>
      </c>
      <c r="M53" s="91">
        <f>'CLINIQUE 3'!R53</f>
        <v>0</v>
      </c>
      <c r="N53" s="91">
        <f t="shared" si="0"/>
        <v>95.125</v>
      </c>
      <c r="O53" s="91">
        <f t="shared" si="1"/>
        <v>3.3973214285714284</v>
      </c>
      <c r="P53" s="17" t="str">
        <f t="shared" si="2"/>
        <v>ajournee</v>
      </c>
      <c r="Q53" s="17" t="str">
        <f t="shared" si="3"/>
        <v>juin</v>
      </c>
      <c r="R53" s="17">
        <f t="shared" si="4"/>
        <v>0</v>
      </c>
      <c r="S53" s="17">
        <f t="shared" si="5"/>
        <v>1</v>
      </c>
      <c r="T53" s="17">
        <f t="shared" si="6"/>
        <v>1</v>
      </c>
      <c r="U53" s="17">
        <f t="shared" si="7"/>
        <v>1</v>
      </c>
      <c r="V53" s="17">
        <f t="shared" si="8"/>
        <v>0</v>
      </c>
      <c r="W53" s="17">
        <f t="shared" si="9"/>
        <v>1</v>
      </c>
      <c r="X53" s="17">
        <f t="shared" si="10"/>
        <v>0</v>
      </c>
      <c r="Y53" s="17">
        <f t="shared" si="11"/>
        <v>1</v>
      </c>
      <c r="Z53" s="17">
        <f t="shared" si="12"/>
        <v>1</v>
      </c>
      <c r="AA53" s="17">
        <f t="shared" si="13"/>
        <v>1</v>
      </c>
      <c r="AB53" s="91" t="str">
        <f>'REPRODUCTION 3'!M53</f>
        <v>Juin</v>
      </c>
      <c r="AC53" s="91" t="str">
        <f>'RUMINANTS 3'!M53</f>
        <v>Juin</v>
      </c>
      <c r="AD53" s="91" t="str">
        <f>'TOXICOLOGIE 2'!L53</f>
        <v>Juin</v>
      </c>
      <c r="AE53" s="91" t="str">
        <f>'INFECTIEUX 3'!M53</f>
        <v>Juin</v>
      </c>
      <c r="AF53" s="91" t="str">
        <f>'AVIARE 3'!M53</f>
        <v>Juin</v>
      </c>
      <c r="AG53" s="91" t="str">
        <f>'EQUINE 3'!M53</f>
        <v>Juin</v>
      </c>
      <c r="AH53" s="91" t="str">
        <f>'CHIRURGIE 3'!M53</f>
        <v>Juin</v>
      </c>
      <c r="AI53" s="91" t="str">
        <f>'LEGISLATION 2'!L53</f>
        <v>Juin</v>
      </c>
      <c r="AJ53" s="91" t="str">
        <f>'HIDAOA 3'!M53</f>
        <v>Juin</v>
      </c>
      <c r="AK53" s="91" t="str">
        <f>'CLINIQUE 3'!T53</f>
        <v>Juin</v>
      </c>
    </row>
    <row r="54" spans="1:37" ht="18.75">
      <c r="A54" s="17">
        <v>47</v>
      </c>
      <c r="B54" s="625" t="s">
        <v>2471</v>
      </c>
      <c r="C54" s="625" t="s">
        <v>2472</v>
      </c>
      <c r="D54" s="91">
        <f>'REPRODUCTION 3'!K54</f>
        <v>22.5</v>
      </c>
      <c r="E54" s="91">
        <f>'RUMINANTS 3'!K54</f>
        <v>6</v>
      </c>
      <c r="F54" s="91">
        <f>'TOXICOLOGIE 2'!J54</f>
        <v>0</v>
      </c>
      <c r="G54" s="91">
        <f>'INFECTIEUX 3'!K54</f>
        <v>21</v>
      </c>
      <c r="H54" s="91">
        <f>'AVIARE 3'!K54</f>
        <v>18.75</v>
      </c>
      <c r="I54" s="91">
        <f>'EQUINE 3'!K54</f>
        <v>19.5</v>
      </c>
      <c r="J54" s="91">
        <f>'CHIRURGIE 3'!K54</f>
        <v>19.5</v>
      </c>
      <c r="K54" s="91">
        <f>'LEGISLATION 2'!J54</f>
        <v>22</v>
      </c>
      <c r="L54" s="91">
        <f>'HIDAOA 3'!K54</f>
        <v>21</v>
      </c>
      <c r="M54" s="91">
        <f>'CLINIQUE 3'!R54</f>
        <v>0</v>
      </c>
      <c r="N54" s="91">
        <f t="shared" si="0"/>
        <v>150.25</v>
      </c>
      <c r="O54" s="91">
        <f t="shared" si="1"/>
        <v>5.3660714285714288</v>
      </c>
      <c r="P54" s="17" t="str">
        <f t="shared" si="2"/>
        <v>ajournee</v>
      </c>
      <c r="Q54" s="17" t="str">
        <f t="shared" si="3"/>
        <v>juin</v>
      </c>
      <c r="R54" s="17">
        <f t="shared" si="4"/>
        <v>0</v>
      </c>
      <c r="S54" s="17">
        <f t="shared" si="5"/>
        <v>1</v>
      </c>
      <c r="T54" s="17">
        <f t="shared" si="6"/>
        <v>1</v>
      </c>
      <c r="U54" s="17">
        <f t="shared" si="7"/>
        <v>0</v>
      </c>
      <c r="V54" s="17">
        <f t="shared" si="8"/>
        <v>0</v>
      </c>
      <c r="W54" s="17">
        <f t="shared" si="9"/>
        <v>0</v>
      </c>
      <c r="X54" s="17">
        <f t="shared" si="10"/>
        <v>0</v>
      </c>
      <c r="Y54" s="17">
        <f t="shared" si="11"/>
        <v>0</v>
      </c>
      <c r="Z54" s="17">
        <f t="shared" si="12"/>
        <v>0</v>
      </c>
      <c r="AA54" s="17">
        <f t="shared" si="13"/>
        <v>1</v>
      </c>
      <c r="AB54" s="91" t="str">
        <f>'REPRODUCTION 3'!M54</f>
        <v>Juin</v>
      </c>
      <c r="AC54" s="91" t="str">
        <f>'RUMINANTS 3'!M54</f>
        <v>Juin</v>
      </c>
      <c r="AD54" s="91" t="str">
        <f>'TOXICOLOGIE 2'!L54</f>
        <v>Juin</v>
      </c>
      <c r="AE54" s="91" t="str">
        <f>'INFECTIEUX 3'!M54</f>
        <v>Juin</v>
      </c>
      <c r="AF54" s="91" t="str">
        <f>'AVIARE 3'!M54</f>
        <v>Juin</v>
      </c>
      <c r="AG54" s="91" t="str">
        <f>'EQUINE 3'!M54</f>
        <v>Juin</v>
      </c>
      <c r="AH54" s="91" t="str">
        <f>'CHIRURGIE 3'!M54</f>
        <v>Juin</v>
      </c>
      <c r="AI54" s="91" t="str">
        <f>'LEGISLATION 2'!L54</f>
        <v>Juin</v>
      </c>
      <c r="AJ54" s="91" t="str">
        <f>'HIDAOA 3'!M54</f>
        <v>Juin</v>
      </c>
      <c r="AK54" s="91" t="str">
        <f>'CLINIQUE 3'!T54</f>
        <v>Juin</v>
      </c>
    </row>
    <row r="55" spans="1:37" ht="18.75">
      <c r="A55" s="17">
        <v>48</v>
      </c>
      <c r="B55" s="625" t="s">
        <v>703</v>
      </c>
      <c r="C55" s="625" t="s">
        <v>2473</v>
      </c>
      <c r="D55" s="91">
        <f>'REPRODUCTION 3'!K55</f>
        <v>19.5</v>
      </c>
      <c r="E55" s="91">
        <f>'RUMINANTS 3'!K55</f>
        <v>8.25</v>
      </c>
      <c r="F55" s="91">
        <f>'TOXICOLOGIE 2'!J55</f>
        <v>0</v>
      </c>
      <c r="G55" s="91">
        <f>'INFECTIEUX 3'!K55</f>
        <v>4.5</v>
      </c>
      <c r="H55" s="91">
        <f>'AVIARE 3'!K55</f>
        <v>18.75</v>
      </c>
      <c r="I55" s="91">
        <f>'EQUINE 3'!K55</f>
        <v>8.625</v>
      </c>
      <c r="J55" s="91">
        <f>'CHIRURGIE 3'!K55</f>
        <v>25.5</v>
      </c>
      <c r="K55" s="91">
        <f>'LEGISLATION 2'!J55</f>
        <v>4</v>
      </c>
      <c r="L55" s="91">
        <f>'HIDAOA 3'!K55</f>
        <v>18</v>
      </c>
      <c r="M55" s="91">
        <f>'CLINIQUE 3'!R55</f>
        <v>0</v>
      </c>
      <c r="N55" s="91">
        <f t="shared" si="0"/>
        <v>107.125</v>
      </c>
      <c r="O55" s="91">
        <f t="shared" si="1"/>
        <v>3.8258928571428572</v>
      </c>
      <c r="P55" s="17" t="str">
        <f t="shared" si="2"/>
        <v>ajournee</v>
      </c>
      <c r="Q55" s="17" t="str">
        <f t="shared" si="3"/>
        <v>juin</v>
      </c>
      <c r="R55" s="17">
        <f t="shared" si="4"/>
        <v>0</v>
      </c>
      <c r="S55" s="17">
        <f t="shared" si="5"/>
        <v>1</v>
      </c>
      <c r="T55" s="17">
        <f t="shared" si="6"/>
        <v>1</v>
      </c>
      <c r="U55" s="17">
        <f t="shared" si="7"/>
        <v>1</v>
      </c>
      <c r="V55" s="17">
        <f t="shared" si="8"/>
        <v>0</v>
      </c>
      <c r="W55" s="17">
        <f t="shared" si="9"/>
        <v>1</v>
      </c>
      <c r="X55" s="17">
        <f t="shared" si="10"/>
        <v>0</v>
      </c>
      <c r="Y55" s="17">
        <f t="shared" si="11"/>
        <v>1</v>
      </c>
      <c r="Z55" s="17">
        <f t="shared" si="12"/>
        <v>0</v>
      </c>
      <c r="AA55" s="17">
        <f t="shared" si="13"/>
        <v>1</v>
      </c>
      <c r="AB55" s="91" t="str">
        <f>'REPRODUCTION 3'!M55</f>
        <v>Juin</v>
      </c>
      <c r="AC55" s="91" t="str">
        <f>'RUMINANTS 3'!M55</f>
        <v>Juin</v>
      </c>
      <c r="AD55" s="91" t="str">
        <f>'TOXICOLOGIE 2'!L55</f>
        <v>Juin</v>
      </c>
      <c r="AE55" s="91" t="str">
        <f>'INFECTIEUX 3'!M55</f>
        <v>Juin</v>
      </c>
      <c r="AF55" s="91" t="str">
        <f>'AVIARE 3'!M55</f>
        <v>Juin</v>
      </c>
      <c r="AG55" s="91" t="str">
        <f>'EQUINE 3'!M55</f>
        <v>Juin</v>
      </c>
      <c r="AH55" s="91" t="str">
        <f>'CHIRURGIE 3'!M55</f>
        <v>Juin</v>
      </c>
      <c r="AI55" s="91" t="str">
        <f>'LEGISLATION 2'!L55</f>
        <v>Juin</v>
      </c>
      <c r="AJ55" s="91" t="str">
        <f>'HIDAOA 3'!M55</f>
        <v>Juin</v>
      </c>
      <c r="AK55" s="91" t="str">
        <f>'CLINIQUE 3'!T55</f>
        <v>Juin</v>
      </c>
    </row>
    <row r="56" spans="1:37" ht="18.75">
      <c r="A56" s="17">
        <v>49</v>
      </c>
      <c r="B56" s="625" t="s">
        <v>707</v>
      </c>
      <c r="C56" s="625" t="s">
        <v>2474</v>
      </c>
      <c r="D56" s="91">
        <f>'REPRODUCTION 3'!K56</f>
        <v>11.25</v>
      </c>
      <c r="E56" s="91">
        <f>'RUMINANTS 3'!K56</f>
        <v>8.25</v>
      </c>
      <c r="F56" s="91">
        <f>'TOXICOLOGIE 2'!J56</f>
        <v>0</v>
      </c>
      <c r="G56" s="91">
        <f>'INFECTIEUX 3'!K56</f>
        <v>2.625</v>
      </c>
      <c r="H56" s="91">
        <f>'AVIARE 3'!K56</f>
        <v>9.75</v>
      </c>
      <c r="I56" s="91">
        <f>'EQUINE 3'!K56</f>
        <v>7.5</v>
      </c>
      <c r="J56" s="91">
        <f>'CHIRURGIE 3'!K56</f>
        <v>12</v>
      </c>
      <c r="K56" s="91">
        <f>'LEGISLATION 2'!J56</f>
        <v>12</v>
      </c>
      <c r="L56" s="91">
        <f>'HIDAOA 3'!K56</f>
        <v>9.75</v>
      </c>
      <c r="M56" s="91">
        <f>'CLINIQUE 3'!R56</f>
        <v>0</v>
      </c>
      <c r="N56" s="91">
        <f t="shared" si="0"/>
        <v>73.125</v>
      </c>
      <c r="O56" s="91">
        <f t="shared" si="1"/>
        <v>2.6116071428571428</v>
      </c>
      <c r="P56" s="17" t="str">
        <f t="shared" si="2"/>
        <v>ajournee</v>
      </c>
      <c r="Q56" s="17" t="str">
        <f t="shared" si="3"/>
        <v>juin</v>
      </c>
      <c r="R56" s="17">
        <f t="shared" si="4"/>
        <v>1</v>
      </c>
      <c r="S56" s="17">
        <f t="shared" si="5"/>
        <v>1</v>
      </c>
      <c r="T56" s="17">
        <f t="shared" si="6"/>
        <v>1</v>
      </c>
      <c r="U56" s="17">
        <f t="shared" si="7"/>
        <v>1</v>
      </c>
      <c r="V56" s="17">
        <f t="shared" si="8"/>
        <v>1</v>
      </c>
      <c r="W56" s="17">
        <f t="shared" si="9"/>
        <v>1</v>
      </c>
      <c r="X56" s="17">
        <f t="shared" si="10"/>
        <v>1</v>
      </c>
      <c r="Y56" s="17">
        <f t="shared" si="11"/>
        <v>0</v>
      </c>
      <c r="Z56" s="17">
        <f t="shared" si="12"/>
        <v>1</v>
      </c>
      <c r="AA56" s="17">
        <f t="shared" si="13"/>
        <v>1</v>
      </c>
      <c r="AB56" s="91" t="str">
        <f>'REPRODUCTION 3'!M56</f>
        <v>Juin</v>
      </c>
      <c r="AC56" s="91" t="str">
        <f>'RUMINANTS 3'!M56</f>
        <v>Juin</v>
      </c>
      <c r="AD56" s="91" t="str">
        <f>'TOXICOLOGIE 2'!L56</f>
        <v>Juin</v>
      </c>
      <c r="AE56" s="91" t="str">
        <f>'INFECTIEUX 3'!M56</f>
        <v>Juin</v>
      </c>
      <c r="AF56" s="91" t="str">
        <f>'AVIARE 3'!M56</f>
        <v>Juin</v>
      </c>
      <c r="AG56" s="91" t="str">
        <f>'EQUINE 3'!M56</f>
        <v>Juin</v>
      </c>
      <c r="AH56" s="91" t="str">
        <f>'CHIRURGIE 3'!M56</f>
        <v>Juin</v>
      </c>
      <c r="AI56" s="91" t="str">
        <f>'LEGISLATION 2'!L56</f>
        <v>Juin</v>
      </c>
      <c r="AJ56" s="91" t="str">
        <f>'HIDAOA 3'!M56</f>
        <v>Juin</v>
      </c>
      <c r="AK56" s="91" t="str">
        <f>'CLINIQUE 3'!T56</f>
        <v>Juin</v>
      </c>
    </row>
    <row r="57" spans="1:37" ht="18.75">
      <c r="A57" s="17">
        <v>50</v>
      </c>
      <c r="B57" s="625" t="s">
        <v>707</v>
      </c>
      <c r="C57" s="625" t="s">
        <v>2454</v>
      </c>
      <c r="D57" s="91">
        <f>'REPRODUCTION 3'!K57</f>
        <v>22.5</v>
      </c>
      <c r="E57" s="91">
        <f>'RUMINANTS 3'!K57</f>
        <v>7.5</v>
      </c>
      <c r="F57" s="91">
        <f>'TOXICOLOGIE 2'!J57</f>
        <v>0</v>
      </c>
      <c r="G57" s="91">
        <f>'INFECTIEUX 3'!K57</f>
        <v>3.75</v>
      </c>
      <c r="H57" s="91">
        <f>'AVIARE 3'!K57</f>
        <v>17.25</v>
      </c>
      <c r="I57" s="91">
        <f>'EQUINE 3'!K57</f>
        <v>15</v>
      </c>
      <c r="J57" s="91">
        <f>'CHIRURGIE 3'!K57</f>
        <v>21</v>
      </c>
      <c r="K57" s="91">
        <f>'LEGISLATION 2'!J57</f>
        <v>30</v>
      </c>
      <c r="L57" s="91">
        <f>'HIDAOA 3'!K57</f>
        <v>18</v>
      </c>
      <c r="M57" s="91">
        <f>'CLINIQUE 3'!R57</f>
        <v>0</v>
      </c>
      <c r="N57" s="91">
        <f t="shared" si="0"/>
        <v>135</v>
      </c>
      <c r="O57" s="91">
        <f t="shared" si="1"/>
        <v>4.8214285714285712</v>
      </c>
      <c r="P57" s="17" t="str">
        <f t="shared" si="2"/>
        <v>ajournee</v>
      </c>
      <c r="Q57" s="17" t="str">
        <f t="shared" si="3"/>
        <v>juin</v>
      </c>
      <c r="R57" s="17">
        <f t="shared" si="4"/>
        <v>0</v>
      </c>
      <c r="S57" s="17">
        <f t="shared" si="5"/>
        <v>1</v>
      </c>
      <c r="T57" s="17">
        <f t="shared" si="6"/>
        <v>1</v>
      </c>
      <c r="U57" s="17">
        <f t="shared" si="7"/>
        <v>1</v>
      </c>
      <c r="V57" s="17">
        <f t="shared" si="8"/>
        <v>0</v>
      </c>
      <c r="W57" s="17">
        <f t="shared" si="9"/>
        <v>0</v>
      </c>
      <c r="X57" s="17">
        <f t="shared" si="10"/>
        <v>0</v>
      </c>
      <c r="Y57" s="17">
        <f t="shared" si="11"/>
        <v>0</v>
      </c>
      <c r="Z57" s="17">
        <f t="shared" si="12"/>
        <v>0</v>
      </c>
      <c r="AA57" s="17">
        <f t="shared" si="13"/>
        <v>1</v>
      </c>
      <c r="AB57" s="91" t="str">
        <f>'REPRODUCTION 3'!M57</f>
        <v>Juin</v>
      </c>
      <c r="AC57" s="91" t="str">
        <f>'RUMINANTS 3'!M57</f>
        <v>Juin</v>
      </c>
      <c r="AD57" s="91" t="str">
        <f>'TOXICOLOGIE 2'!L57</f>
        <v>Juin</v>
      </c>
      <c r="AE57" s="91" t="str">
        <f>'INFECTIEUX 3'!M57</f>
        <v>Juin</v>
      </c>
      <c r="AF57" s="91" t="str">
        <f>'AVIARE 3'!M57</f>
        <v>Juin</v>
      </c>
      <c r="AG57" s="91" t="str">
        <f>'EQUINE 3'!M57</f>
        <v>Juin</v>
      </c>
      <c r="AH57" s="91" t="str">
        <f>'CHIRURGIE 3'!M57</f>
        <v>Juin</v>
      </c>
      <c r="AI57" s="91" t="str">
        <f>'LEGISLATION 2'!L57</f>
        <v>Juin</v>
      </c>
      <c r="AJ57" s="91" t="str">
        <f>'HIDAOA 3'!M57</f>
        <v>Juin</v>
      </c>
      <c r="AK57" s="91" t="str">
        <f>'CLINIQUE 3'!T57</f>
        <v>Juin</v>
      </c>
    </row>
    <row r="58" spans="1:37" ht="18.75">
      <c r="A58" s="17">
        <v>51</v>
      </c>
      <c r="B58" s="625" t="s">
        <v>2475</v>
      </c>
      <c r="C58" s="625" t="s">
        <v>2432</v>
      </c>
      <c r="D58" s="91">
        <f>'REPRODUCTION 3'!K58</f>
        <v>16.5</v>
      </c>
      <c r="E58" s="91">
        <f>'RUMINANTS 3'!K58</f>
        <v>6</v>
      </c>
      <c r="F58" s="91">
        <f>'TOXICOLOGIE 2'!J58</f>
        <v>0</v>
      </c>
      <c r="G58" s="91">
        <f>'INFECTIEUX 3'!K58</f>
        <v>7.5</v>
      </c>
      <c r="H58" s="91">
        <f>'AVIARE 3'!K58</f>
        <v>18.75</v>
      </c>
      <c r="I58" s="91">
        <f>'EQUINE 3'!K58</f>
        <v>12</v>
      </c>
      <c r="J58" s="91">
        <f>'CHIRURGIE 3'!K58</f>
        <v>16.5</v>
      </c>
      <c r="K58" s="91">
        <f>'LEGISLATION 2'!J58</f>
        <v>22</v>
      </c>
      <c r="L58" s="91">
        <f>'HIDAOA 3'!K58</f>
        <v>12</v>
      </c>
      <c r="M58" s="91">
        <f>'CLINIQUE 3'!R58</f>
        <v>0</v>
      </c>
      <c r="N58" s="91">
        <f t="shared" si="0"/>
        <v>111.25</v>
      </c>
      <c r="O58" s="91">
        <f t="shared" si="1"/>
        <v>3.9732142857142856</v>
      </c>
      <c r="P58" s="17" t="str">
        <f t="shared" si="2"/>
        <v>ajournee</v>
      </c>
      <c r="Q58" s="17" t="str">
        <f t="shared" si="3"/>
        <v>juin</v>
      </c>
      <c r="R58" s="17">
        <f t="shared" si="4"/>
        <v>0</v>
      </c>
      <c r="S58" s="17">
        <f t="shared" si="5"/>
        <v>1</v>
      </c>
      <c r="T58" s="17">
        <f t="shared" si="6"/>
        <v>1</v>
      </c>
      <c r="U58" s="17">
        <f t="shared" si="7"/>
        <v>1</v>
      </c>
      <c r="V58" s="17">
        <f t="shared" si="8"/>
        <v>0</v>
      </c>
      <c r="W58" s="17">
        <f t="shared" si="9"/>
        <v>1</v>
      </c>
      <c r="X58" s="17">
        <f t="shared" si="10"/>
        <v>0</v>
      </c>
      <c r="Y58" s="17">
        <f t="shared" si="11"/>
        <v>0</v>
      </c>
      <c r="Z58" s="17">
        <f t="shared" si="12"/>
        <v>1</v>
      </c>
      <c r="AA58" s="17">
        <f t="shared" si="13"/>
        <v>1</v>
      </c>
      <c r="AB58" s="91" t="str">
        <f>'REPRODUCTION 3'!M58</f>
        <v>Juin</v>
      </c>
      <c r="AC58" s="91" t="str">
        <f>'RUMINANTS 3'!M58</f>
        <v>Juin</v>
      </c>
      <c r="AD58" s="91" t="str">
        <f>'TOXICOLOGIE 2'!L58</f>
        <v>Juin</v>
      </c>
      <c r="AE58" s="91" t="str">
        <f>'INFECTIEUX 3'!M58</f>
        <v>Juin</v>
      </c>
      <c r="AF58" s="91" t="str">
        <f>'AVIARE 3'!M58</f>
        <v>Juin</v>
      </c>
      <c r="AG58" s="91" t="str">
        <f>'EQUINE 3'!M58</f>
        <v>Juin</v>
      </c>
      <c r="AH58" s="91" t="str">
        <f>'CHIRURGIE 3'!M58</f>
        <v>Juin</v>
      </c>
      <c r="AI58" s="91" t="str">
        <f>'LEGISLATION 2'!L58</f>
        <v>Juin</v>
      </c>
      <c r="AJ58" s="91" t="str">
        <f>'HIDAOA 3'!M58</f>
        <v>Juin</v>
      </c>
      <c r="AK58" s="91" t="str">
        <f>'CLINIQUE 3'!T58</f>
        <v>Juin</v>
      </c>
    </row>
    <row r="59" spans="1:37" ht="18.75">
      <c r="A59" s="17">
        <v>52</v>
      </c>
      <c r="B59" s="625" t="s">
        <v>721</v>
      </c>
      <c r="C59" s="625" t="s">
        <v>2476</v>
      </c>
      <c r="D59" s="91">
        <f>'REPRODUCTION 3'!K59</f>
        <v>15</v>
      </c>
      <c r="E59" s="91">
        <f>'RUMINANTS 3'!K59</f>
        <v>11.25</v>
      </c>
      <c r="F59" s="91">
        <f>'TOXICOLOGIE 2'!J59</f>
        <v>0</v>
      </c>
      <c r="G59" s="91">
        <f>'INFECTIEUX 3'!K59</f>
        <v>9.75</v>
      </c>
      <c r="H59" s="91">
        <f>'AVIARE 3'!K59</f>
        <v>13.5</v>
      </c>
      <c r="I59" s="91">
        <f>'EQUINE 3'!K59</f>
        <v>9.75</v>
      </c>
      <c r="J59" s="91">
        <f>'CHIRURGIE 3'!K59</f>
        <v>16.5</v>
      </c>
      <c r="K59" s="91">
        <f>'LEGISLATION 2'!J59</f>
        <v>32</v>
      </c>
      <c r="L59" s="91">
        <f>'HIDAOA 3'!K59</f>
        <v>22.5</v>
      </c>
      <c r="M59" s="91">
        <f>'CLINIQUE 3'!R59</f>
        <v>0</v>
      </c>
      <c r="N59" s="91">
        <f t="shared" si="0"/>
        <v>130.25</v>
      </c>
      <c r="O59" s="91">
        <f t="shared" si="1"/>
        <v>4.6517857142857144</v>
      </c>
      <c r="P59" s="17" t="str">
        <f t="shared" si="2"/>
        <v>ajournee</v>
      </c>
      <c r="Q59" s="17" t="str">
        <f t="shared" si="3"/>
        <v>juin</v>
      </c>
      <c r="R59" s="17">
        <f t="shared" si="4"/>
        <v>0</v>
      </c>
      <c r="S59" s="17">
        <f t="shared" si="5"/>
        <v>1</v>
      </c>
      <c r="T59" s="17">
        <f t="shared" si="6"/>
        <v>1</v>
      </c>
      <c r="U59" s="17">
        <f t="shared" si="7"/>
        <v>1</v>
      </c>
      <c r="V59" s="17">
        <f t="shared" si="8"/>
        <v>1</v>
      </c>
      <c r="W59" s="17">
        <f t="shared" si="9"/>
        <v>1</v>
      </c>
      <c r="X59" s="17">
        <f t="shared" si="10"/>
        <v>0</v>
      </c>
      <c r="Y59" s="17">
        <f t="shared" si="11"/>
        <v>0</v>
      </c>
      <c r="Z59" s="17">
        <f t="shared" si="12"/>
        <v>0</v>
      </c>
      <c r="AA59" s="17">
        <f t="shared" si="13"/>
        <v>1</v>
      </c>
      <c r="AB59" s="91" t="str">
        <f>'REPRODUCTION 3'!M59</f>
        <v>Juin</v>
      </c>
      <c r="AC59" s="91" t="str">
        <f>'RUMINANTS 3'!M59</f>
        <v>Juin</v>
      </c>
      <c r="AD59" s="91" t="str">
        <f>'TOXICOLOGIE 2'!L59</f>
        <v>Juin</v>
      </c>
      <c r="AE59" s="91" t="str">
        <f>'INFECTIEUX 3'!M59</f>
        <v>Juin</v>
      </c>
      <c r="AF59" s="91" t="str">
        <f>'AVIARE 3'!M59</f>
        <v>Juin</v>
      </c>
      <c r="AG59" s="91" t="str">
        <f>'EQUINE 3'!M59</f>
        <v>Juin</v>
      </c>
      <c r="AH59" s="91" t="str">
        <f>'CHIRURGIE 3'!M59</f>
        <v>Juin</v>
      </c>
      <c r="AI59" s="91" t="str">
        <f>'LEGISLATION 2'!L59</f>
        <v>Juin</v>
      </c>
      <c r="AJ59" s="91" t="str">
        <f>'HIDAOA 3'!M59</f>
        <v>Juin</v>
      </c>
      <c r="AK59" s="91" t="str">
        <f>'CLINIQUE 3'!T59</f>
        <v>Juin</v>
      </c>
    </row>
    <row r="60" spans="1:37" ht="18.75">
      <c r="A60" s="17">
        <v>53</v>
      </c>
      <c r="B60" s="625" t="s">
        <v>2477</v>
      </c>
      <c r="C60" s="625" t="s">
        <v>2478</v>
      </c>
      <c r="D60" s="91">
        <f>'REPRODUCTION 3'!K60</f>
        <v>11.25</v>
      </c>
      <c r="E60" s="91">
        <f>'RUMINANTS 3'!K60</f>
        <v>8.25</v>
      </c>
      <c r="F60" s="91">
        <f>'TOXICOLOGIE 2'!J60</f>
        <v>0</v>
      </c>
      <c r="G60" s="91">
        <f>'INFECTIEUX 3'!K60</f>
        <v>4.5</v>
      </c>
      <c r="H60" s="91">
        <f>'AVIARE 3'!K60</f>
        <v>18.75</v>
      </c>
      <c r="I60" s="91">
        <f>'EQUINE 3'!K60</f>
        <v>12.75</v>
      </c>
      <c r="J60" s="91">
        <f>'CHIRURGIE 3'!K60</f>
        <v>19.5</v>
      </c>
      <c r="K60" s="91">
        <f>'LEGISLATION 2'!J60</f>
        <v>24</v>
      </c>
      <c r="L60" s="91">
        <f>'HIDAOA 3'!K60</f>
        <v>14.25</v>
      </c>
      <c r="M60" s="91">
        <f>'CLINIQUE 3'!R60</f>
        <v>0</v>
      </c>
      <c r="N60" s="91">
        <f t="shared" si="0"/>
        <v>113.25</v>
      </c>
      <c r="O60" s="91">
        <f t="shared" si="1"/>
        <v>4.0446428571428568</v>
      </c>
      <c r="P60" s="17" t="str">
        <f t="shared" si="2"/>
        <v>ajournee</v>
      </c>
      <c r="Q60" s="17" t="str">
        <f t="shared" si="3"/>
        <v>juin</v>
      </c>
      <c r="R60" s="17">
        <f t="shared" si="4"/>
        <v>1</v>
      </c>
      <c r="S60" s="17">
        <f t="shared" si="5"/>
        <v>1</v>
      </c>
      <c r="T60" s="17">
        <f t="shared" si="6"/>
        <v>1</v>
      </c>
      <c r="U60" s="17">
        <f t="shared" si="7"/>
        <v>1</v>
      </c>
      <c r="V60" s="17">
        <f t="shared" si="8"/>
        <v>0</v>
      </c>
      <c r="W60" s="17">
        <f t="shared" si="9"/>
        <v>1</v>
      </c>
      <c r="X60" s="17">
        <f t="shared" si="10"/>
        <v>0</v>
      </c>
      <c r="Y60" s="17">
        <f t="shared" si="11"/>
        <v>0</v>
      </c>
      <c r="Z60" s="17">
        <f t="shared" si="12"/>
        <v>1</v>
      </c>
      <c r="AA60" s="17">
        <f t="shared" si="13"/>
        <v>1</v>
      </c>
      <c r="AB60" s="91" t="str">
        <f>'REPRODUCTION 3'!M60</f>
        <v>Juin</v>
      </c>
      <c r="AC60" s="91" t="str">
        <f>'RUMINANTS 3'!M60</f>
        <v>Juin</v>
      </c>
      <c r="AD60" s="91" t="str">
        <f>'TOXICOLOGIE 2'!L60</f>
        <v>Juin</v>
      </c>
      <c r="AE60" s="91" t="str">
        <f>'INFECTIEUX 3'!M60</f>
        <v>Juin</v>
      </c>
      <c r="AF60" s="91" t="str">
        <f>'AVIARE 3'!M60</f>
        <v>Juin</v>
      </c>
      <c r="AG60" s="91" t="str">
        <f>'EQUINE 3'!M60</f>
        <v>Juin</v>
      </c>
      <c r="AH60" s="91" t="str">
        <f>'CHIRURGIE 3'!M60</f>
        <v>Juin</v>
      </c>
      <c r="AI60" s="91" t="str">
        <f>'LEGISLATION 2'!L60</f>
        <v>Juin</v>
      </c>
      <c r="AJ60" s="91" t="str">
        <f>'HIDAOA 3'!M60</f>
        <v>Juin</v>
      </c>
      <c r="AK60" s="91" t="str">
        <f>'CLINIQUE 3'!T60</f>
        <v>Juin</v>
      </c>
    </row>
    <row r="61" spans="1:37" ht="18.75">
      <c r="A61" s="17">
        <v>54</v>
      </c>
      <c r="B61" s="625" t="s">
        <v>731</v>
      </c>
      <c r="C61" s="625" t="s">
        <v>2479</v>
      </c>
      <c r="D61" s="91">
        <f>'REPRODUCTION 3'!K61</f>
        <v>23.25</v>
      </c>
      <c r="E61" s="91">
        <f>'RUMINANTS 3'!K61</f>
        <v>9</v>
      </c>
      <c r="F61" s="91">
        <f>'TOXICOLOGIE 2'!J61</f>
        <v>0</v>
      </c>
      <c r="G61" s="91">
        <f>'INFECTIEUX 3'!K61</f>
        <v>18</v>
      </c>
      <c r="H61" s="91">
        <f>'AVIARE 3'!K61</f>
        <v>19.5</v>
      </c>
      <c r="I61" s="91">
        <f>'EQUINE 3'!K61</f>
        <v>19.5</v>
      </c>
      <c r="J61" s="91">
        <f>'CHIRURGIE 3'!K61</f>
        <v>24</v>
      </c>
      <c r="K61" s="91">
        <f>'LEGISLATION 2'!J61</f>
        <v>24</v>
      </c>
      <c r="L61" s="91">
        <f>'HIDAOA 3'!K61</f>
        <v>28.125</v>
      </c>
      <c r="M61" s="91">
        <f>'CLINIQUE 3'!R61</f>
        <v>0</v>
      </c>
      <c r="N61" s="91">
        <f t="shared" si="0"/>
        <v>165.375</v>
      </c>
      <c r="O61" s="91">
        <f t="shared" si="1"/>
        <v>5.90625</v>
      </c>
      <c r="P61" s="17" t="str">
        <f t="shared" si="2"/>
        <v>ajournee</v>
      </c>
      <c r="Q61" s="17" t="str">
        <f t="shared" si="3"/>
        <v>juin</v>
      </c>
      <c r="R61" s="17">
        <f t="shared" si="4"/>
        <v>0</v>
      </c>
      <c r="S61" s="17">
        <f t="shared" si="5"/>
        <v>1</v>
      </c>
      <c r="T61" s="17">
        <f t="shared" si="6"/>
        <v>1</v>
      </c>
      <c r="U61" s="17">
        <f t="shared" si="7"/>
        <v>0</v>
      </c>
      <c r="V61" s="17">
        <f t="shared" si="8"/>
        <v>0</v>
      </c>
      <c r="W61" s="17">
        <f t="shared" si="9"/>
        <v>0</v>
      </c>
      <c r="X61" s="17">
        <f t="shared" si="10"/>
        <v>0</v>
      </c>
      <c r="Y61" s="17">
        <f t="shared" si="11"/>
        <v>0</v>
      </c>
      <c r="Z61" s="17">
        <f t="shared" si="12"/>
        <v>0</v>
      </c>
      <c r="AA61" s="17">
        <f t="shared" si="13"/>
        <v>1</v>
      </c>
      <c r="AB61" s="91" t="str">
        <f>'REPRODUCTION 3'!M61</f>
        <v>Juin</v>
      </c>
      <c r="AC61" s="91" t="str">
        <f>'RUMINANTS 3'!M61</f>
        <v>Juin</v>
      </c>
      <c r="AD61" s="91" t="str">
        <f>'TOXICOLOGIE 2'!L61</f>
        <v>Juin</v>
      </c>
      <c r="AE61" s="91" t="str">
        <f>'INFECTIEUX 3'!M61</f>
        <v>Juin</v>
      </c>
      <c r="AF61" s="91" t="str">
        <f>'AVIARE 3'!M61</f>
        <v>Juin</v>
      </c>
      <c r="AG61" s="91" t="str">
        <f>'EQUINE 3'!M61</f>
        <v>Juin</v>
      </c>
      <c r="AH61" s="91" t="str">
        <f>'CHIRURGIE 3'!M61</f>
        <v>Juin</v>
      </c>
      <c r="AI61" s="91" t="str">
        <f>'LEGISLATION 2'!L61</f>
        <v>Juin</v>
      </c>
      <c r="AJ61" s="91" t="str">
        <f>'HIDAOA 3'!M61</f>
        <v>Juin</v>
      </c>
      <c r="AK61" s="91" t="str">
        <f>'CLINIQUE 3'!T61</f>
        <v>Juin</v>
      </c>
    </row>
    <row r="62" spans="1:37" ht="18.75">
      <c r="A62" s="17">
        <v>55</v>
      </c>
      <c r="B62" s="625" t="s">
        <v>736</v>
      </c>
      <c r="C62" s="625" t="s">
        <v>2480</v>
      </c>
      <c r="D62" s="91">
        <f>'REPRODUCTION 3'!K62</f>
        <v>21.75</v>
      </c>
      <c r="E62" s="91">
        <f>'RUMINANTS 3'!K62</f>
        <v>12.75</v>
      </c>
      <c r="F62" s="91">
        <f>'TOXICOLOGIE 2'!J62</f>
        <v>0</v>
      </c>
      <c r="G62" s="91">
        <f>'INFECTIEUX 3'!K62</f>
        <v>3.75</v>
      </c>
      <c r="H62" s="91">
        <f>'AVIARE 3'!K62</f>
        <v>18</v>
      </c>
      <c r="I62" s="91">
        <f>'EQUINE 3'!K62</f>
        <v>15</v>
      </c>
      <c r="J62" s="91">
        <f>'CHIRURGIE 3'!K62</f>
        <v>24</v>
      </c>
      <c r="K62" s="91">
        <f>'LEGISLATION 2'!J62</f>
        <v>24</v>
      </c>
      <c r="L62" s="91">
        <f>'HIDAOA 3'!K62</f>
        <v>18</v>
      </c>
      <c r="M62" s="91">
        <f>'CLINIQUE 3'!R62</f>
        <v>0</v>
      </c>
      <c r="N62" s="91">
        <f t="shared" si="0"/>
        <v>137.25</v>
      </c>
      <c r="O62" s="91">
        <f t="shared" si="1"/>
        <v>4.9017857142857144</v>
      </c>
      <c r="P62" s="17" t="str">
        <f t="shared" si="2"/>
        <v>ajournee</v>
      </c>
      <c r="Q62" s="17" t="str">
        <f t="shared" si="3"/>
        <v>juin</v>
      </c>
      <c r="R62" s="17">
        <f t="shared" si="4"/>
        <v>0</v>
      </c>
      <c r="S62" s="17">
        <f t="shared" si="5"/>
        <v>1</v>
      </c>
      <c r="T62" s="17">
        <f t="shared" si="6"/>
        <v>1</v>
      </c>
      <c r="U62" s="17">
        <f t="shared" si="7"/>
        <v>1</v>
      </c>
      <c r="V62" s="17">
        <f t="shared" si="8"/>
        <v>0</v>
      </c>
      <c r="W62" s="17">
        <f t="shared" si="9"/>
        <v>0</v>
      </c>
      <c r="X62" s="17">
        <f t="shared" si="10"/>
        <v>0</v>
      </c>
      <c r="Y62" s="17">
        <f t="shared" si="11"/>
        <v>0</v>
      </c>
      <c r="Z62" s="17">
        <f t="shared" si="12"/>
        <v>0</v>
      </c>
      <c r="AA62" s="17">
        <f t="shared" si="13"/>
        <v>1</v>
      </c>
      <c r="AB62" s="91" t="str">
        <f>'REPRODUCTION 3'!M62</f>
        <v>Juin</v>
      </c>
      <c r="AC62" s="91" t="str">
        <f>'RUMINANTS 3'!M62</f>
        <v>Juin</v>
      </c>
      <c r="AD62" s="91" t="str">
        <f>'TOXICOLOGIE 2'!L62</f>
        <v>Juin</v>
      </c>
      <c r="AE62" s="91" t="str">
        <f>'INFECTIEUX 3'!M62</f>
        <v>Juin</v>
      </c>
      <c r="AF62" s="91" t="str">
        <f>'AVIARE 3'!M62</f>
        <v>Juin</v>
      </c>
      <c r="AG62" s="91" t="str">
        <f>'EQUINE 3'!M62</f>
        <v>Juin</v>
      </c>
      <c r="AH62" s="91" t="str">
        <f>'CHIRURGIE 3'!M62</f>
        <v>Juin</v>
      </c>
      <c r="AI62" s="91" t="str">
        <f>'LEGISLATION 2'!L62</f>
        <v>Juin</v>
      </c>
      <c r="AJ62" s="91" t="str">
        <f>'HIDAOA 3'!M62</f>
        <v>Juin</v>
      </c>
      <c r="AK62" s="91" t="str">
        <f>'CLINIQUE 3'!T62</f>
        <v>Juin</v>
      </c>
    </row>
    <row r="63" spans="1:37" ht="18.75">
      <c r="A63" s="17">
        <v>56</v>
      </c>
      <c r="B63" s="625" t="s">
        <v>740</v>
      </c>
      <c r="C63" s="625" t="s">
        <v>2481</v>
      </c>
      <c r="D63" s="91">
        <f>'REPRODUCTION 3'!K63</f>
        <v>6.75</v>
      </c>
      <c r="E63" s="91">
        <f>'RUMINANTS 3'!K63</f>
        <v>6</v>
      </c>
      <c r="F63" s="91">
        <f>'TOXICOLOGIE 2'!J63</f>
        <v>0</v>
      </c>
      <c r="G63" s="91">
        <f>'INFECTIEUX 3'!K63</f>
        <v>1.5</v>
      </c>
      <c r="H63" s="91">
        <f>'AVIARE 3'!K63</f>
        <v>11.25</v>
      </c>
      <c r="I63" s="91">
        <f>'EQUINE 3'!K63</f>
        <v>6</v>
      </c>
      <c r="J63" s="91">
        <f>'CHIRURGIE 3'!K63</f>
        <v>12</v>
      </c>
      <c r="K63" s="91">
        <f>'LEGISLATION 2'!J63</f>
        <v>20</v>
      </c>
      <c r="L63" s="91">
        <f>'HIDAOA 3'!K63</f>
        <v>9</v>
      </c>
      <c r="M63" s="91">
        <f>'CLINIQUE 3'!R63</f>
        <v>0</v>
      </c>
      <c r="N63" s="91">
        <f t="shared" si="0"/>
        <v>72.5</v>
      </c>
      <c r="O63" s="91">
        <f t="shared" si="1"/>
        <v>2.5892857142857144</v>
      </c>
      <c r="P63" s="17" t="str">
        <f t="shared" si="2"/>
        <v>ajournee</v>
      </c>
      <c r="Q63" s="17" t="str">
        <f t="shared" si="3"/>
        <v>juin</v>
      </c>
      <c r="R63" s="17">
        <f t="shared" si="4"/>
        <v>1</v>
      </c>
      <c r="S63" s="17">
        <f t="shared" si="5"/>
        <v>1</v>
      </c>
      <c r="T63" s="17">
        <f t="shared" si="6"/>
        <v>1</v>
      </c>
      <c r="U63" s="17">
        <f t="shared" si="7"/>
        <v>1</v>
      </c>
      <c r="V63" s="17">
        <f t="shared" si="8"/>
        <v>1</v>
      </c>
      <c r="W63" s="17">
        <f t="shared" si="9"/>
        <v>1</v>
      </c>
      <c r="X63" s="17">
        <f t="shared" si="10"/>
        <v>1</v>
      </c>
      <c r="Y63" s="17">
        <f t="shared" si="11"/>
        <v>0</v>
      </c>
      <c r="Z63" s="17">
        <f t="shared" si="12"/>
        <v>1</v>
      </c>
      <c r="AA63" s="17">
        <f t="shared" si="13"/>
        <v>1</v>
      </c>
      <c r="AB63" s="91" t="str">
        <f>'REPRODUCTION 3'!M63</f>
        <v>Juin</v>
      </c>
      <c r="AC63" s="91" t="str">
        <f>'RUMINANTS 3'!M63</f>
        <v>Juin</v>
      </c>
      <c r="AD63" s="91" t="str">
        <f>'TOXICOLOGIE 2'!L63</f>
        <v>Juin</v>
      </c>
      <c r="AE63" s="91" t="str">
        <f>'INFECTIEUX 3'!M63</f>
        <v>Juin</v>
      </c>
      <c r="AF63" s="91" t="str">
        <f>'AVIARE 3'!M63</f>
        <v>Juin</v>
      </c>
      <c r="AG63" s="91" t="str">
        <f>'EQUINE 3'!M63</f>
        <v>Juin</v>
      </c>
      <c r="AH63" s="91" t="str">
        <f>'CHIRURGIE 3'!M63</f>
        <v>Juin</v>
      </c>
      <c r="AI63" s="91" t="str">
        <f>'LEGISLATION 2'!L63</f>
        <v>Juin</v>
      </c>
      <c r="AJ63" s="91" t="str">
        <f>'HIDAOA 3'!M63</f>
        <v>Juin</v>
      </c>
      <c r="AK63" s="91" t="str">
        <f>'CLINIQUE 3'!T63</f>
        <v>Juin</v>
      </c>
    </row>
    <row r="64" spans="1:37" ht="18.75">
      <c r="A64" s="17">
        <v>57</v>
      </c>
      <c r="B64" s="625" t="s">
        <v>2482</v>
      </c>
      <c r="C64" s="625" t="s">
        <v>2483</v>
      </c>
      <c r="D64" s="91">
        <f>'REPRODUCTION 3'!K64</f>
        <v>12</v>
      </c>
      <c r="E64" s="91">
        <f>'RUMINANTS 3'!K64</f>
        <v>12.75</v>
      </c>
      <c r="F64" s="91">
        <f>'TOXICOLOGIE 2'!J64</f>
        <v>0</v>
      </c>
      <c r="G64" s="91">
        <f>'INFECTIEUX 3'!K64</f>
        <v>3.75</v>
      </c>
      <c r="H64" s="91">
        <f>'AVIARE 3'!K64</f>
        <v>16.5</v>
      </c>
      <c r="I64" s="91">
        <f>'EQUINE 3'!K64</f>
        <v>10.5</v>
      </c>
      <c r="J64" s="91">
        <f>'CHIRURGIE 3'!K64</f>
        <v>16.5</v>
      </c>
      <c r="K64" s="91">
        <f>'LEGISLATION 2'!J64</f>
        <v>28</v>
      </c>
      <c r="L64" s="91">
        <f>'HIDAOA 3'!K64</f>
        <v>11.25</v>
      </c>
      <c r="M64" s="91">
        <f>'CLINIQUE 3'!R64</f>
        <v>0</v>
      </c>
      <c r="N64" s="91">
        <f t="shared" si="0"/>
        <v>111.25</v>
      </c>
      <c r="O64" s="91">
        <f t="shared" si="1"/>
        <v>3.9732142857142856</v>
      </c>
      <c r="P64" s="17" t="str">
        <f t="shared" si="2"/>
        <v>ajournee</v>
      </c>
      <c r="Q64" s="17" t="str">
        <f t="shared" si="3"/>
        <v>juin</v>
      </c>
      <c r="R64" s="17">
        <f t="shared" si="4"/>
        <v>1</v>
      </c>
      <c r="S64" s="17">
        <f t="shared" si="5"/>
        <v>1</v>
      </c>
      <c r="T64" s="17">
        <f t="shared" si="6"/>
        <v>1</v>
      </c>
      <c r="U64" s="17">
        <f t="shared" si="7"/>
        <v>1</v>
      </c>
      <c r="V64" s="17">
        <f t="shared" si="8"/>
        <v>0</v>
      </c>
      <c r="W64" s="17">
        <f t="shared" si="9"/>
        <v>1</v>
      </c>
      <c r="X64" s="17">
        <f t="shared" si="10"/>
        <v>0</v>
      </c>
      <c r="Y64" s="17">
        <f t="shared" si="11"/>
        <v>0</v>
      </c>
      <c r="Z64" s="17">
        <f t="shared" si="12"/>
        <v>1</v>
      </c>
      <c r="AA64" s="17">
        <f t="shared" si="13"/>
        <v>1</v>
      </c>
      <c r="AB64" s="91" t="str">
        <f>'REPRODUCTION 3'!M64</f>
        <v>Juin</v>
      </c>
      <c r="AC64" s="91" t="str">
        <f>'RUMINANTS 3'!M64</f>
        <v>Juin</v>
      </c>
      <c r="AD64" s="91" t="str">
        <f>'TOXICOLOGIE 2'!L64</f>
        <v>Juin</v>
      </c>
      <c r="AE64" s="91" t="str">
        <f>'INFECTIEUX 3'!M64</f>
        <v>Juin</v>
      </c>
      <c r="AF64" s="91" t="str">
        <f>'AVIARE 3'!M64</f>
        <v>Juin</v>
      </c>
      <c r="AG64" s="91" t="str">
        <f>'EQUINE 3'!M64</f>
        <v>Juin</v>
      </c>
      <c r="AH64" s="91" t="str">
        <f>'CHIRURGIE 3'!M64</f>
        <v>Juin</v>
      </c>
      <c r="AI64" s="91" t="str">
        <f>'LEGISLATION 2'!L64</f>
        <v>Juin</v>
      </c>
      <c r="AJ64" s="91" t="str">
        <f>'HIDAOA 3'!M64</f>
        <v>Juin</v>
      </c>
      <c r="AK64" s="91" t="str">
        <f>'CLINIQUE 3'!T64</f>
        <v>Juin</v>
      </c>
    </row>
    <row r="65" spans="1:37" ht="18.75">
      <c r="A65" s="17">
        <v>58</v>
      </c>
      <c r="B65" s="625" t="s">
        <v>2484</v>
      </c>
      <c r="C65" s="625" t="s">
        <v>2485</v>
      </c>
      <c r="D65" s="91">
        <f>'REPRODUCTION 3'!K65</f>
        <v>9.75</v>
      </c>
      <c r="E65" s="91">
        <f>'RUMINANTS 3'!K65</f>
        <v>7.5</v>
      </c>
      <c r="F65" s="91">
        <f>'TOXICOLOGIE 2'!J65</f>
        <v>0</v>
      </c>
      <c r="G65" s="91">
        <f>'INFECTIEUX 3'!K65</f>
        <v>4.5</v>
      </c>
      <c r="H65" s="91">
        <f>'AVIARE 3'!K65</f>
        <v>18</v>
      </c>
      <c r="I65" s="91">
        <f>'EQUINE 3'!K65</f>
        <v>15.75</v>
      </c>
      <c r="J65" s="91">
        <f>'CHIRURGIE 3'!K65</f>
        <v>15</v>
      </c>
      <c r="K65" s="91">
        <f>'LEGISLATION 2'!J65</f>
        <v>30</v>
      </c>
      <c r="L65" s="91">
        <f>'HIDAOA 3'!K65</f>
        <v>27</v>
      </c>
      <c r="M65" s="91">
        <f>'CLINIQUE 3'!R65</f>
        <v>0</v>
      </c>
      <c r="N65" s="91">
        <f t="shared" si="0"/>
        <v>127.5</v>
      </c>
      <c r="O65" s="91">
        <f t="shared" si="1"/>
        <v>4.5535714285714288</v>
      </c>
      <c r="P65" s="17" t="str">
        <f t="shared" si="2"/>
        <v>ajournee</v>
      </c>
      <c r="Q65" s="17" t="str">
        <f t="shared" si="3"/>
        <v>juin</v>
      </c>
      <c r="R65" s="17">
        <f t="shared" si="4"/>
        <v>1</v>
      </c>
      <c r="S65" s="17">
        <f t="shared" si="5"/>
        <v>1</v>
      </c>
      <c r="T65" s="17">
        <f t="shared" si="6"/>
        <v>1</v>
      </c>
      <c r="U65" s="17">
        <f t="shared" si="7"/>
        <v>1</v>
      </c>
      <c r="V65" s="17">
        <f t="shared" si="8"/>
        <v>0</v>
      </c>
      <c r="W65" s="17">
        <f t="shared" si="9"/>
        <v>0</v>
      </c>
      <c r="X65" s="17">
        <f t="shared" si="10"/>
        <v>0</v>
      </c>
      <c r="Y65" s="17">
        <f t="shared" si="11"/>
        <v>0</v>
      </c>
      <c r="Z65" s="17">
        <f t="shared" si="12"/>
        <v>0</v>
      </c>
      <c r="AA65" s="17">
        <f t="shared" si="13"/>
        <v>1</v>
      </c>
      <c r="AB65" s="91" t="str">
        <f>'REPRODUCTION 3'!M65</f>
        <v>Juin</v>
      </c>
      <c r="AC65" s="91" t="str">
        <f>'RUMINANTS 3'!M65</f>
        <v>Juin</v>
      </c>
      <c r="AD65" s="91" t="str">
        <f>'TOXICOLOGIE 2'!L65</f>
        <v>Juin</v>
      </c>
      <c r="AE65" s="91" t="str">
        <f>'INFECTIEUX 3'!M65</f>
        <v>Juin</v>
      </c>
      <c r="AF65" s="91" t="str">
        <f>'AVIARE 3'!M65</f>
        <v>Juin</v>
      </c>
      <c r="AG65" s="91" t="str">
        <f>'EQUINE 3'!M65</f>
        <v>Juin</v>
      </c>
      <c r="AH65" s="91" t="str">
        <f>'CHIRURGIE 3'!M65</f>
        <v>Juin</v>
      </c>
      <c r="AI65" s="91" t="str">
        <f>'LEGISLATION 2'!L65</f>
        <v>Juin</v>
      </c>
      <c r="AJ65" s="91" t="str">
        <f>'HIDAOA 3'!M65</f>
        <v>Juin</v>
      </c>
      <c r="AK65" s="91" t="str">
        <f>'CLINIQUE 3'!T65</f>
        <v>Juin</v>
      </c>
    </row>
    <row r="66" spans="1:37" ht="18.75">
      <c r="A66" s="17">
        <v>59</v>
      </c>
      <c r="B66" s="625" t="s">
        <v>754</v>
      </c>
      <c r="C66" s="625" t="s">
        <v>2486</v>
      </c>
      <c r="D66" s="91">
        <f>'REPRODUCTION 3'!K66</f>
        <v>9</v>
      </c>
      <c r="E66" s="91">
        <f>'RUMINANTS 3'!K66</f>
        <v>9</v>
      </c>
      <c r="F66" s="91">
        <f>'TOXICOLOGIE 2'!J66</f>
        <v>0</v>
      </c>
      <c r="G66" s="91">
        <f>'INFECTIEUX 3'!K66</f>
        <v>3</v>
      </c>
      <c r="H66" s="91">
        <f>'AVIARE 3'!K66</f>
        <v>13.5</v>
      </c>
      <c r="I66" s="91">
        <f>'EQUINE 3'!K66</f>
        <v>13.5</v>
      </c>
      <c r="J66" s="91">
        <f>'CHIRURGIE 3'!K66</f>
        <v>15</v>
      </c>
      <c r="K66" s="91">
        <f>'LEGISLATION 2'!J66</f>
        <v>10</v>
      </c>
      <c r="L66" s="91">
        <f>'HIDAOA 3'!K66</f>
        <v>18</v>
      </c>
      <c r="M66" s="91">
        <f>'CLINIQUE 3'!R66</f>
        <v>0</v>
      </c>
      <c r="N66" s="91">
        <f t="shared" si="0"/>
        <v>91</v>
      </c>
      <c r="O66" s="91">
        <f t="shared" si="1"/>
        <v>3.25</v>
      </c>
      <c r="P66" s="17" t="str">
        <f t="shared" si="2"/>
        <v>ajournee</v>
      </c>
      <c r="Q66" s="17" t="str">
        <f t="shared" si="3"/>
        <v>juin</v>
      </c>
      <c r="R66" s="17">
        <f t="shared" si="4"/>
        <v>1</v>
      </c>
      <c r="S66" s="17">
        <f t="shared" si="5"/>
        <v>1</v>
      </c>
      <c r="T66" s="17">
        <f t="shared" si="6"/>
        <v>1</v>
      </c>
      <c r="U66" s="17">
        <f t="shared" si="7"/>
        <v>1</v>
      </c>
      <c r="V66" s="17">
        <f t="shared" si="8"/>
        <v>1</v>
      </c>
      <c r="W66" s="17">
        <f t="shared" si="9"/>
        <v>1</v>
      </c>
      <c r="X66" s="17">
        <f t="shared" si="10"/>
        <v>0</v>
      </c>
      <c r="Y66" s="17">
        <f t="shared" si="11"/>
        <v>0</v>
      </c>
      <c r="Z66" s="17">
        <f t="shared" si="12"/>
        <v>0</v>
      </c>
      <c r="AA66" s="17">
        <f t="shared" si="13"/>
        <v>1</v>
      </c>
      <c r="AB66" s="91" t="str">
        <f>'REPRODUCTION 3'!M66</f>
        <v>Juin</v>
      </c>
      <c r="AC66" s="91" t="str">
        <f>'RUMINANTS 3'!M66</f>
        <v>Juin</v>
      </c>
      <c r="AD66" s="91" t="str">
        <f>'TOXICOLOGIE 2'!L66</f>
        <v>Juin</v>
      </c>
      <c r="AE66" s="91" t="str">
        <f>'INFECTIEUX 3'!M66</f>
        <v>Juin</v>
      </c>
      <c r="AF66" s="91" t="str">
        <f>'AVIARE 3'!M66</f>
        <v>Juin</v>
      </c>
      <c r="AG66" s="91" t="str">
        <f>'EQUINE 3'!M66</f>
        <v>Juin</v>
      </c>
      <c r="AH66" s="91" t="str">
        <f>'CHIRURGIE 3'!M66</f>
        <v>Juin</v>
      </c>
      <c r="AI66" s="91" t="str">
        <f>'LEGISLATION 2'!L66</f>
        <v>Juin</v>
      </c>
      <c r="AJ66" s="91" t="str">
        <f>'HIDAOA 3'!M66</f>
        <v>Juin</v>
      </c>
      <c r="AK66" s="91" t="str">
        <f>'CLINIQUE 3'!T66</f>
        <v>Juin</v>
      </c>
    </row>
    <row r="67" spans="1:37" ht="18.75">
      <c r="A67" s="17">
        <v>60</v>
      </c>
      <c r="B67" s="625" t="s">
        <v>2487</v>
      </c>
      <c r="C67" s="625" t="s">
        <v>2488</v>
      </c>
      <c r="D67" s="91">
        <f>'REPRODUCTION 3'!K67</f>
        <v>5.25</v>
      </c>
      <c r="E67" s="91">
        <f>'RUMINANTS 3'!K67</f>
        <v>9.75</v>
      </c>
      <c r="F67" s="91">
        <f>'TOXICOLOGIE 2'!J67</f>
        <v>0</v>
      </c>
      <c r="G67" s="91">
        <f>'INFECTIEUX 3'!K67</f>
        <v>6</v>
      </c>
      <c r="H67" s="91">
        <f>'AVIARE 3'!K67</f>
        <v>15</v>
      </c>
      <c r="I67" s="91">
        <f>'EQUINE 3'!K67</f>
        <v>13.5</v>
      </c>
      <c r="J67" s="91">
        <f>'CHIRURGIE 3'!K67</f>
        <v>16.5</v>
      </c>
      <c r="K67" s="91">
        <f>'LEGISLATION 2'!J67</f>
        <v>26</v>
      </c>
      <c r="L67" s="91">
        <f>'HIDAOA 3'!K67</f>
        <v>18</v>
      </c>
      <c r="M67" s="91">
        <f>'CLINIQUE 3'!R67</f>
        <v>0</v>
      </c>
      <c r="N67" s="91">
        <f t="shared" si="0"/>
        <v>110</v>
      </c>
      <c r="O67" s="91">
        <f t="shared" si="1"/>
        <v>3.9285714285714284</v>
      </c>
      <c r="P67" s="17" t="str">
        <f t="shared" si="2"/>
        <v>ajournee</v>
      </c>
      <c r="Q67" s="17" t="str">
        <f t="shared" si="3"/>
        <v>juin</v>
      </c>
      <c r="R67" s="17">
        <f t="shared" si="4"/>
        <v>1</v>
      </c>
      <c r="S67" s="17">
        <f t="shared" si="5"/>
        <v>1</v>
      </c>
      <c r="T67" s="17">
        <f t="shared" si="6"/>
        <v>1</v>
      </c>
      <c r="U67" s="17">
        <f t="shared" si="7"/>
        <v>1</v>
      </c>
      <c r="V67" s="17">
        <f t="shared" si="8"/>
        <v>0</v>
      </c>
      <c r="W67" s="17">
        <f t="shared" si="9"/>
        <v>1</v>
      </c>
      <c r="X67" s="17">
        <f t="shared" si="10"/>
        <v>0</v>
      </c>
      <c r="Y67" s="17">
        <f t="shared" si="11"/>
        <v>0</v>
      </c>
      <c r="Z67" s="17">
        <f t="shared" si="12"/>
        <v>0</v>
      </c>
      <c r="AA67" s="17">
        <f t="shared" si="13"/>
        <v>1</v>
      </c>
      <c r="AB67" s="91" t="str">
        <f>'REPRODUCTION 3'!M67</f>
        <v>Juin</v>
      </c>
      <c r="AC67" s="91" t="str">
        <f>'RUMINANTS 3'!M67</f>
        <v>Juin</v>
      </c>
      <c r="AD67" s="91" t="str">
        <f>'TOXICOLOGIE 2'!L67</f>
        <v>Juin</v>
      </c>
      <c r="AE67" s="91" t="str">
        <f>'INFECTIEUX 3'!M67</f>
        <v>Juin</v>
      </c>
      <c r="AF67" s="91" t="str">
        <f>'AVIARE 3'!M67</f>
        <v>Juin</v>
      </c>
      <c r="AG67" s="91" t="str">
        <f>'EQUINE 3'!M67</f>
        <v>Juin</v>
      </c>
      <c r="AH67" s="91" t="str">
        <f>'CHIRURGIE 3'!M67</f>
        <v>Juin</v>
      </c>
      <c r="AI67" s="91" t="str">
        <f>'LEGISLATION 2'!L67</f>
        <v>Juin</v>
      </c>
      <c r="AJ67" s="91" t="str">
        <f>'HIDAOA 3'!M67</f>
        <v>Juin</v>
      </c>
      <c r="AK67" s="91" t="str">
        <f>'CLINIQUE 3'!T67</f>
        <v>Juin</v>
      </c>
    </row>
    <row r="68" spans="1:37" ht="18.75">
      <c r="A68" s="17">
        <v>61</v>
      </c>
      <c r="B68" s="625" t="s">
        <v>2489</v>
      </c>
      <c r="C68" s="625" t="s">
        <v>2490</v>
      </c>
      <c r="D68" s="91">
        <f>'REPRODUCTION 3'!K68</f>
        <v>11.25</v>
      </c>
      <c r="E68" s="91">
        <f>'RUMINANTS 3'!K68</f>
        <v>10.5</v>
      </c>
      <c r="F68" s="91">
        <f>'TOXICOLOGIE 2'!J68</f>
        <v>0</v>
      </c>
      <c r="G68" s="91">
        <f>'INFECTIEUX 3'!K68</f>
        <v>7.5</v>
      </c>
      <c r="H68" s="91">
        <f>'AVIARE 3'!K68</f>
        <v>17.25</v>
      </c>
      <c r="I68" s="91">
        <f>'EQUINE 3'!K68</f>
        <v>21.75</v>
      </c>
      <c r="J68" s="91">
        <f>'CHIRURGIE 3'!K68</f>
        <v>18</v>
      </c>
      <c r="K68" s="91">
        <f>'LEGISLATION 2'!J68</f>
        <v>14</v>
      </c>
      <c r="L68" s="91">
        <f>'HIDAOA 3'!K68</f>
        <v>20.25</v>
      </c>
      <c r="M68" s="91">
        <f>'CLINIQUE 3'!R68</f>
        <v>0</v>
      </c>
      <c r="N68" s="91">
        <f t="shared" si="0"/>
        <v>120.5</v>
      </c>
      <c r="O68" s="91">
        <f t="shared" si="1"/>
        <v>4.3035714285714288</v>
      </c>
      <c r="P68" s="17" t="str">
        <f t="shared" si="2"/>
        <v>ajournee</v>
      </c>
      <c r="Q68" s="17" t="str">
        <f t="shared" si="3"/>
        <v>juin</v>
      </c>
      <c r="R68" s="17">
        <f t="shared" si="4"/>
        <v>1</v>
      </c>
      <c r="S68" s="17">
        <f t="shared" si="5"/>
        <v>1</v>
      </c>
      <c r="T68" s="17">
        <f t="shared" si="6"/>
        <v>1</v>
      </c>
      <c r="U68" s="17">
        <f t="shared" si="7"/>
        <v>1</v>
      </c>
      <c r="V68" s="17">
        <f t="shared" si="8"/>
        <v>0</v>
      </c>
      <c r="W68" s="17">
        <f t="shared" si="9"/>
        <v>0</v>
      </c>
      <c r="X68" s="17">
        <f t="shared" si="10"/>
        <v>0</v>
      </c>
      <c r="Y68" s="17">
        <f t="shared" si="11"/>
        <v>0</v>
      </c>
      <c r="Z68" s="17">
        <f t="shared" si="12"/>
        <v>0</v>
      </c>
      <c r="AA68" s="17">
        <f t="shared" si="13"/>
        <v>1</v>
      </c>
      <c r="AB68" s="91" t="str">
        <f>'REPRODUCTION 3'!M68</f>
        <v>Juin</v>
      </c>
      <c r="AC68" s="91" t="str">
        <f>'RUMINANTS 3'!M68</f>
        <v>Juin</v>
      </c>
      <c r="AD68" s="91" t="str">
        <f>'TOXICOLOGIE 2'!L68</f>
        <v>Juin</v>
      </c>
      <c r="AE68" s="91" t="str">
        <f>'INFECTIEUX 3'!M68</f>
        <v>Juin</v>
      </c>
      <c r="AF68" s="91" t="str">
        <f>'AVIARE 3'!M68</f>
        <v>Juin</v>
      </c>
      <c r="AG68" s="91" t="str">
        <f>'EQUINE 3'!M68</f>
        <v>Juin</v>
      </c>
      <c r="AH68" s="91" t="str">
        <f>'CHIRURGIE 3'!M68</f>
        <v>Juin</v>
      </c>
      <c r="AI68" s="91" t="str">
        <f>'LEGISLATION 2'!L68</f>
        <v>Juin</v>
      </c>
      <c r="AJ68" s="91" t="str">
        <f>'HIDAOA 3'!M68</f>
        <v>Juin</v>
      </c>
      <c r="AK68" s="91" t="str">
        <f>'CLINIQUE 3'!T68</f>
        <v>Juin</v>
      </c>
    </row>
    <row r="69" spans="1:37" ht="18.75">
      <c r="A69" s="17">
        <v>62</v>
      </c>
      <c r="B69" s="625" t="s">
        <v>767</v>
      </c>
      <c r="C69" s="625" t="s">
        <v>2491</v>
      </c>
      <c r="D69" s="91">
        <f>'REPRODUCTION 3'!K69</f>
        <v>21.75</v>
      </c>
      <c r="E69" s="91">
        <f>'RUMINANTS 3'!K69</f>
        <v>6</v>
      </c>
      <c r="F69" s="91">
        <f>'TOXICOLOGIE 2'!J69</f>
        <v>0</v>
      </c>
      <c r="G69" s="91">
        <f>'INFECTIEUX 3'!K69</f>
        <v>18</v>
      </c>
      <c r="H69" s="91">
        <f>'AVIARE 3'!K69</f>
        <v>14.25</v>
      </c>
      <c r="I69" s="91">
        <f>'EQUINE 3'!K69</f>
        <v>13.5</v>
      </c>
      <c r="J69" s="91">
        <f>'CHIRURGIE 3'!K69</f>
        <v>22.5</v>
      </c>
      <c r="K69" s="91">
        <f>'LEGISLATION 2'!J69</f>
        <v>20</v>
      </c>
      <c r="L69" s="91">
        <f>'HIDAOA 3'!K69</f>
        <v>13.5</v>
      </c>
      <c r="M69" s="91">
        <f>'CLINIQUE 3'!R69</f>
        <v>0</v>
      </c>
      <c r="N69" s="91">
        <f t="shared" si="0"/>
        <v>129.5</v>
      </c>
      <c r="O69" s="91">
        <f t="shared" si="1"/>
        <v>4.625</v>
      </c>
      <c r="P69" s="17" t="str">
        <f t="shared" si="2"/>
        <v>ajournee</v>
      </c>
      <c r="Q69" s="17" t="str">
        <f t="shared" si="3"/>
        <v>juin</v>
      </c>
      <c r="R69" s="17">
        <f t="shared" si="4"/>
        <v>0</v>
      </c>
      <c r="S69" s="17">
        <f t="shared" si="5"/>
        <v>1</v>
      </c>
      <c r="T69" s="17">
        <f t="shared" si="6"/>
        <v>1</v>
      </c>
      <c r="U69" s="17">
        <f t="shared" si="7"/>
        <v>0</v>
      </c>
      <c r="V69" s="17">
        <f t="shared" si="8"/>
        <v>1</v>
      </c>
      <c r="W69" s="17">
        <f t="shared" si="9"/>
        <v>1</v>
      </c>
      <c r="X69" s="17">
        <f t="shared" si="10"/>
        <v>0</v>
      </c>
      <c r="Y69" s="17">
        <f t="shared" si="11"/>
        <v>0</v>
      </c>
      <c r="Z69" s="17">
        <f t="shared" si="12"/>
        <v>1</v>
      </c>
      <c r="AA69" s="17">
        <f t="shared" si="13"/>
        <v>1</v>
      </c>
      <c r="AB69" s="91" t="str">
        <f>'REPRODUCTION 3'!M69</f>
        <v>Juin</v>
      </c>
      <c r="AC69" s="91" t="str">
        <f>'RUMINANTS 3'!M69</f>
        <v>Juin</v>
      </c>
      <c r="AD69" s="91" t="str">
        <f>'TOXICOLOGIE 2'!L69</f>
        <v>Juin</v>
      </c>
      <c r="AE69" s="91" t="str">
        <f>'INFECTIEUX 3'!M69</f>
        <v>Juin</v>
      </c>
      <c r="AF69" s="91" t="str">
        <f>'AVIARE 3'!M69</f>
        <v>Juin</v>
      </c>
      <c r="AG69" s="91" t="str">
        <f>'EQUINE 3'!M69</f>
        <v>Juin</v>
      </c>
      <c r="AH69" s="91" t="str">
        <f>'CHIRURGIE 3'!M69</f>
        <v>Juin</v>
      </c>
      <c r="AI69" s="91" t="str">
        <f>'LEGISLATION 2'!L69</f>
        <v>Juin</v>
      </c>
      <c r="AJ69" s="91" t="str">
        <f>'HIDAOA 3'!M69</f>
        <v>Juin</v>
      </c>
      <c r="AK69" s="91" t="str">
        <f>'CLINIQUE 3'!T69</f>
        <v>Juin</v>
      </c>
    </row>
    <row r="70" spans="1:37" ht="18.75">
      <c r="A70" s="17">
        <v>63</v>
      </c>
      <c r="B70" s="625" t="s">
        <v>771</v>
      </c>
      <c r="C70" s="625" t="s">
        <v>2492</v>
      </c>
      <c r="D70" s="91">
        <f>'REPRODUCTION 3'!K70</f>
        <v>22.5</v>
      </c>
      <c r="E70" s="91">
        <f>'RUMINANTS 3'!K70</f>
        <v>12.75</v>
      </c>
      <c r="F70" s="91">
        <f>'TOXICOLOGIE 2'!J70</f>
        <v>0</v>
      </c>
      <c r="G70" s="91">
        <f>'INFECTIEUX 3'!K70</f>
        <v>18.75</v>
      </c>
      <c r="H70" s="91">
        <f>'AVIARE 3'!K70</f>
        <v>15.75</v>
      </c>
      <c r="I70" s="91">
        <f>'EQUINE 3'!K70</f>
        <v>15</v>
      </c>
      <c r="J70" s="91">
        <f>'CHIRURGIE 3'!K70</f>
        <v>25.5</v>
      </c>
      <c r="K70" s="91">
        <f>'LEGISLATION 2'!J70</f>
        <v>34</v>
      </c>
      <c r="L70" s="91">
        <f>'HIDAOA 3'!K70</f>
        <v>25.5</v>
      </c>
      <c r="M70" s="91">
        <f>'CLINIQUE 3'!R70</f>
        <v>0</v>
      </c>
      <c r="N70" s="91">
        <f t="shared" si="0"/>
        <v>169.75</v>
      </c>
      <c r="O70" s="91">
        <f t="shared" si="1"/>
        <v>6.0625</v>
      </c>
      <c r="P70" s="17" t="str">
        <f t="shared" si="2"/>
        <v>ajournee</v>
      </c>
      <c r="Q70" s="17" t="str">
        <f t="shared" si="3"/>
        <v>juin</v>
      </c>
      <c r="R70" s="17">
        <f t="shared" si="4"/>
        <v>0</v>
      </c>
      <c r="S70" s="17">
        <f t="shared" si="5"/>
        <v>1</v>
      </c>
      <c r="T70" s="17">
        <f t="shared" si="6"/>
        <v>1</v>
      </c>
      <c r="U70" s="17">
        <f t="shared" si="7"/>
        <v>0</v>
      </c>
      <c r="V70" s="17">
        <f t="shared" si="8"/>
        <v>0</v>
      </c>
      <c r="W70" s="17">
        <f t="shared" si="9"/>
        <v>0</v>
      </c>
      <c r="X70" s="17">
        <f t="shared" si="10"/>
        <v>0</v>
      </c>
      <c r="Y70" s="17">
        <f t="shared" si="11"/>
        <v>0</v>
      </c>
      <c r="Z70" s="17">
        <f t="shared" si="12"/>
        <v>0</v>
      </c>
      <c r="AA70" s="17">
        <f t="shared" si="13"/>
        <v>1</v>
      </c>
      <c r="AB70" s="91" t="str">
        <f>'REPRODUCTION 3'!M70</f>
        <v>Juin</v>
      </c>
      <c r="AC70" s="91" t="str">
        <f>'RUMINANTS 3'!M70</f>
        <v>Juin</v>
      </c>
      <c r="AD70" s="91" t="str">
        <f>'TOXICOLOGIE 2'!L70</f>
        <v>Juin</v>
      </c>
      <c r="AE70" s="91" t="str">
        <f>'INFECTIEUX 3'!M70</f>
        <v>Juin</v>
      </c>
      <c r="AF70" s="91" t="str">
        <f>'AVIARE 3'!M70</f>
        <v>Juin</v>
      </c>
      <c r="AG70" s="91" t="str">
        <f>'EQUINE 3'!M70</f>
        <v>Juin</v>
      </c>
      <c r="AH70" s="91" t="str">
        <f>'CHIRURGIE 3'!M70</f>
        <v>Juin</v>
      </c>
      <c r="AI70" s="91" t="str">
        <f>'LEGISLATION 2'!L70</f>
        <v>Juin</v>
      </c>
      <c r="AJ70" s="91" t="str">
        <f>'HIDAOA 3'!M70</f>
        <v>Juin</v>
      </c>
      <c r="AK70" s="91" t="str">
        <f>'CLINIQUE 3'!T70</f>
        <v>Juin</v>
      </c>
    </row>
    <row r="71" spans="1:37" ht="18.75">
      <c r="A71" s="17">
        <v>64</v>
      </c>
      <c r="B71" s="625" t="s">
        <v>775</v>
      </c>
      <c r="C71" s="625" t="s">
        <v>2493</v>
      </c>
      <c r="D71" s="91">
        <f>'REPRODUCTION 3'!K71</f>
        <v>15</v>
      </c>
      <c r="E71" s="91">
        <f>'RUMINANTS 3'!K71</f>
        <v>7.5</v>
      </c>
      <c r="F71" s="91">
        <f>'TOXICOLOGIE 2'!J71</f>
        <v>0</v>
      </c>
      <c r="G71" s="91">
        <f>'INFECTIEUX 3'!K71</f>
        <v>10.5</v>
      </c>
      <c r="H71" s="91">
        <f>'AVIARE 3'!K71</f>
        <v>15</v>
      </c>
      <c r="I71" s="91">
        <f>'EQUINE 3'!K71</f>
        <v>8.25</v>
      </c>
      <c r="J71" s="91">
        <f>'CHIRURGIE 3'!K71</f>
        <v>19.5</v>
      </c>
      <c r="K71" s="91">
        <f>'LEGISLATION 2'!J71</f>
        <v>30</v>
      </c>
      <c r="L71" s="91">
        <f>'HIDAOA 3'!K71</f>
        <v>21</v>
      </c>
      <c r="M71" s="91">
        <f>'CLINIQUE 3'!R71</f>
        <v>0</v>
      </c>
      <c r="N71" s="91">
        <f t="shared" si="0"/>
        <v>126.75</v>
      </c>
      <c r="O71" s="91">
        <f t="shared" si="1"/>
        <v>4.5267857142857144</v>
      </c>
      <c r="P71" s="17" t="str">
        <f t="shared" si="2"/>
        <v>ajournee</v>
      </c>
      <c r="Q71" s="17" t="str">
        <f t="shared" si="3"/>
        <v>juin</v>
      </c>
      <c r="R71" s="17">
        <f t="shared" si="4"/>
        <v>0</v>
      </c>
      <c r="S71" s="17">
        <f t="shared" si="5"/>
        <v>1</v>
      </c>
      <c r="T71" s="17">
        <f t="shared" si="6"/>
        <v>1</v>
      </c>
      <c r="U71" s="17">
        <f t="shared" si="7"/>
        <v>1</v>
      </c>
      <c r="V71" s="17">
        <f t="shared" si="8"/>
        <v>0</v>
      </c>
      <c r="W71" s="17">
        <f t="shared" si="9"/>
        <v>1</v>
      </c>
      <c r="X71" s="17">
        <f t="shared" si="10"/>
        <v>0</v>
      </c>
      <c r="Y71" s="17">
        <f t="shared" si="11"/>
        <v>0</v>
      </c>
      <c r="Z71" s="17">
        <f t="shared" si="12"/>
        <v>0</v>
      </c>
      <c r="AA71" s="17">
        <f t="shared" si="13"/>
        <v>1</v>
      </c>
      <c r="AB71" s="91" t="str">
        <f>'REPRODUCTION 3'!M71</f>
        <v>Juin</v>
      </c>
      <c r="AC71" s="91" t="str">
        <f>'RUMINANTS 3'!M71</f>
        <v>Juin</v>
      </c>
      <c r="AD71" s="91" t="str">
        <f>'TOXICOLOGIE 2'!L71</f>
        <v>Juin</v>
      </c>
      <c r="AE71" s="91" t="str">
        <f>'INFECTIEUX 3'!M71</f>
        <v>Juin</v>
      </c>
      <c r="AF71" s="91" t="str">
        <f>'AVIARE 3'!M71</f>
        <v>Juin</v>
      </c>
      <c r="AG71" s="91" t="str">
        <f>'EQUINE 3'!M71</f>
        <v>Juin</v>
      </c>
      <c r="AH71" s="91" t="str">
        <f>'CHIRURGIE 3'!M71</f>
        <v>Juin</v>
      </c>
      <c r="AI71" s="91" t="str">
        <f>'LEGISLATION 2'!L71</f>
        <v>Juin</v>
      </c>
      <c r="AJ71" s="91" t="str">
        <f>'HIDAOA 3'!M71</f>
        <v>Juin</v>
      </c>
      <c r="AK71" s="91" t="str">
        <f>'CLINIQUE 3'!T71</f>
        <v>Juin</v>
      </c>
    </row>
    <row r="72" spans="1:37" ht="18.75">
      <c r="A72" s="17">
        <v>65</v>
      </c>
      <c r="B72" s="625" t="s">
        <v>779</v>
      </c>
      <c r="C72" s="625" t="s">
        <v>2494</v>
      </c>
      <c r="D72" s="91">
        <f>'REPRODUCTION 3'!K72</f>
        <v>19.5</v>
      </c>
      <c r="E72" s="91">
        <f>'RUMINANTS 3'!K72</f>
        <v>6</v>
      </c>
      <c r="F72" s="91">
        <f>'TOXICOLOGIE 2'!J72</f>
        <v>0</v>
      </c>
      <c r="G72" s="91">
        <f>'INFECTIEUX 3'!K72</f>
        <v>5.25</v>
      </c>
      <c r="H72" s="91">
        <f>'AVIARE 3'!K72</f>
        <v>16.5</v>
      </c>
      <c r="I72" s="91">
        <f>'EQUINE 3'!K72</f>
        <v>15</v>
      </c>
      <c r="J72" s="91">
        <f>'CHIRURGIE 3'!K72</f>
        <v>13.5</v>
      </c>
      <c r="K72" s="91">
        <f>'LEGISLATION 2'!J72</f>
        <v>18</v>
      </c>
      <c r="L72" s="91">
        <f>'HIDAOA 3'!K72</f>
        <v>21</v>
      </c>
      <c r="M72" s="91">
        <f>'CLINIQUE 3'!R72</f>
        <v>0</v>
      </c>
      <c r="N72" s="91">
        <f t="shared" si="0"/>
        <v>114.75</v>
      </c>
      <c r="O72" s="91">
        <f t="shared" si="1"/>
        <v>4.0982142857142856</v>
      </c>
      <c r="P72" s="17" t="str">
        <f t="shared" si="2"/>
        <v>ajournee</v>
      </c>
      <c r="Q72" s="17" t="str">
        <f t="shared" si="3"/>
        <v>juin</v>
      </c>
      <c r="R72" s="17">
        <f t="shared" si="4"/>
        <v>0</v>
      </c>
      <c r="S72" s="17">
        <f t="shared" si="5"/>
        <v>1</v>
      </c>
      <c r="T72" s="17">
        <f t="shared" si="6"/>
        <v>1</v>
      </c>
      <c r="U72" s="17">
        <f t="shared" si="7"/>
        <v>1</v>
      </c>
      <c r="V72" s="17">
        <f t="shared" si="8"/>
        <v>0</v>
      </c>
      <c r="W72" s="17">
        <f t="shared" si="9"/>
        <v>0</v>
      </c>
      <c r="X72" s="17">
        <f t="shared" si="10"/>
        <v>1</v>
      </c>
      <c r="Y72" s="17">
        <f t="shared" si="11"/>
        <v>0</v>
      </c>
      <c r="Z72" s="17">
        <f t="shared" si="12"/>
        <v>0</v>
      </c>
      <c r="AA72" s="17">
        <f t="shared" si="13"/>
        <v>1</v>
      </c>
      <c r="AB72" s="91" t="str">
        <f>'REPRODUCTION 3'!M72</f>
        <v>Juin</v>
      </c>
      <c r="AC72" s="91" t="str">
        <f>'RUMINANTS 3'!M72</f>
        <v>Juin</v>
      </c>
      <c r="AD72" s="91" t="str">
        <f>'TOXICOLOGIE 2'!L72</f>
        <v>Juin</v>
      </c>
      <c r="AE72" s="91" t="str">
        <f>'INFECTIEUX 3'!M72</f>
        <v>Juin</v>
      </c>
      <c r="AF72" s="91" t="str">
        <f>'AVIARE 3'!M72</f>
        <v>Juin</v>
      </c>
      <c r="AG72" s="91" t="str">
        <f>'EQUINE 3'!M72</f>
        <v>Juin</v>
      </c>
      <c r="AH72" s="91" t="str">
        <f>'CHIRURGIE 3'!M72</f>
        <v>Juin</v>
      </c>
      <c r="AI72" s="91" t="str">
        <f>'LEGISLATION 2'!L72</f>
        <v>Juin</v>
      </c>
      <c r="AJ72" s="91" t="str">
        <f>'HIDAOA 3'!M72</f>
        <v>Juin</v>
      </c>
      <c r="AK72" s="91" t="str">
        <f>'CLINIQUE 3'!T72</f>
        <v>Juin</v>
      </c>
    </row>
    <row r="73" spans="1:37" ht="18.75">
      <c r="A73" s="17">
        <v>66</v>
      </c>
      <c r="B73" s="625" t="s">
        <v>141</v>
      </c>
      <c r="C73" s="625" t="s">
        <v>2495</v>
      </c>
      <c r="D73" s="91">
        <f>'REPRODUCTION 3'!K73</f>
        <v>21</v>
      </c>
      <c r="E73" s="91">
        <f>'RUMINANTS 3'!K73</f>
        <v>4.5</v>
      </c>
      <c r="F73" s="91">
        <f>'TOXICOLOGIE 2'!J73</f>
        <v>0</v>
      </c>
      <c r="G73" s="91">
        <f>'INFECTIEUX 3'!K73</f>
        <v>7.5</v>
      </c>
      <c r="H73" s="91">
        <f>'AVIARE 3'!K73</f>
        <v>15.75</v>
      </c>
      <c r="I73" s="91">
        <f>'EQUINE 3'!K73</f>
        <v>15</v>
      </c>
      <c r="J73" s="91">
        <f>'CHIRURGIE 3'!K73</f>
        <v>16.5</v>
      </c>
      <c r="K73" s="91">
        <f>'LEGISLATION 2'!J73</f>
        <v>16</v>
      </c>
      <c r="L73" s="91">
        <f>'HIDAOA 3'!K73</f>
        <v>24.75</v>
      </c>
      <c r="M73" s="91">
        <f>'CLINIQUE 3'!R73</f>
        <v>0</v>
      </c>
      <c r="N73" s="91">
        <f t="shared" ref="N73:N136" si="14">SUM(D73:M73)</f>
        <v>121</v>
      </c>
      <c r="O73" s="91">
        <f t="shared" ref="O73:O136" si="15">N73/28</f>
        <v>4.3214285714285712</v>
      </c>
      <c r="P73" s="17" t="str">
        <f t="shared" ref="P73:P136" si="16">IF(OR(D73="exclus",E73="exclus",F73="exclus",G73="exclus",H73="exclus",I73="exclus",J73="exclus",K73="exclus",L73="exclus",M73="exclus"),"exclus",IF(AND(SUM(R73:AA73)=0,ROUND(O73,3)&gt;=10),"admis","ajournee"))</f>
        <v>ajournee</v>
      </c>
      <c r="Q73" s="17" t="str">
        <f t="shared" ref="Q73:Q136" si="17">IF(COUNTIF(AB73:AK73,"=Rattrapage")&gt;0,"Rattrapage",IF(COUNTIF(AB73:AK73,"=Synthèse")&gt;0,"Synthèse","juin"))</f>
        <v>juin</v>
      </c>
      <c r="R73" s="17">
        <f t="shared" ref="R73:R136" si="18">IF(D73&lt;15,1,0)</f>
        <v>0</v>
      </c>
      <c r="S73" s="17">
        <f t="shared" ref="S73:S136" si="19">IF(E73&lt;15,1,0)</f>
        <v>1</v>
      </c>
      <c r="T73" s="17">
        <f t="shared" ref="T73:T136" si="20">IF(F73&lt;10,1,0)</f>
        <v>1</v>
      </c>
      <c r="U73" s="17">
        <f t="shared" ref="U73:U136" si="21">IF(G73&lt;15,1,0)</f>
        <v>1</v>
      </c>
      <c r="V73" s="17">
        <f t="shared" ref="V73:V136" si="22">IF(H73&lt;15,1,0)</f>
        <v>0</v>
      </c>
      <c r="W73" s="17">
        <f t="shared" ref="W73:W136" si="23">IF(I73&lt;15,1,0)</f>
        <v>0</v>
      </c>
      <c r="X73" s="17">
        <f t="shared" ref="X73:X136" si="24">IF(J73&lt;15,1,0)</f>
        <v>0</v>
      </c>
      <c r="Y73" s="17">
        <f t="shared" ref="Y73:Y136" si="25">IF(K73&lt;10,1,0)</f>
        <v>0</v>
      </c>
      <c r="Z73" s="17">
        <f t="shared" ref="Z73:Z136" si="26">IF(L73&lt;15,1,0)</f>
        <v>0</v>
      </c>
      <c r="AA73" s="17">
        <f t="shared" ref="AA73:AA136" si="27">IF(M73&lt;15,1,0)</f>
        <v>1</v>
      </c>
      <c r="AB73" s="91" t="str">
        <f>'REPRODUCTION 3'!M73</f>
        <v>Juin</v>
      </c>
      <c r="AC73" s="91" t="str">
        <f>'RUMINANTS 3'!M73</f>
        <v>Juin</v>
      </c>
      <c r="AD73" s="91" t="str">
        <f>'TOXICOLOGIE 2'!L73</f>
        <v>Juin</v>
      </c>
      <c r="AE73" s="91" t="str">
        <f>'INFECTIEUX 3'!M73</f>
        <v>Juin</v>
      </c>
      <c r="AF73" s="91" t="str">
        <f>'AVIARE 3'!M73</f>
        <v>Juin</v>
      </c>
      <c r="AG73" s="91" t="str">
        <f>'EQUINE 3'!M73</f>
        <v>Juin</v>
      </c>
      <c r="AH73" s="91" t="str">
        <f>'CHIRURGIE 3'!M73</f>
        <v>Juin</v>
      </c>
      <c r="AI73" s="91" t="str">
        <f>'LEGISLATION 2'!L73</f>
        <v>Juin</v>
      </c>
      <c r="AJ73" s="91" t="str">
        <f>'HIDAOA 3'!M73</f>
        <v>Juin</v>
      </c>
      <c r="AK73" s="91" t="str">
        <f>'CLINIQUE 3'!T73</f>
        <v>Juin</v>
      </c>
    </row>
    <row r="74" spans="1:37" ht="18.75">
      <c r="A74" s="17">
        <v>67</v>
      </c>
      <c r="B74" s="625" t="s">
        <v>2496</v>
      </c>
      <c r="C74" s="625" t="s">
        <v>2440</v>
      </c>
      <c r="D74" s="91">
        <f>'REPRODUCTION 3'!K74</f>
        <v>4.5</v>
      </c>
      <c r="E74" s="91">
        <f>'RUMINANTS 3'!K74</f>
        <v>5.25</v>
      </c>
      <c r="F74" s="91">
        <f>'TOXICOLOGIE 2'!J74</f>
        <v>0</v>
      </c>
      <c r="G74" s="91">
        <f>'INFECTIEUX 3'!K74</f>
        <v>0</v>
      </c>
      <c r="H74" s="91">
        <f>'AVIARE 3'!K74</f>
        <v>15.75</v>
      </c>
      <c r="I74" s="91">
        <f>'EQUINE 3'!K74</f>
        <v>8.25</v>
      </c>
      <c r="J74" s="91">
        <f>'CHIRURGIE 3'!K74</f>
        <v>13.5</v>
      </c>
      <c r="K74" s="91">
        <f>'LEGISLATION 2'!J74</f>
        <v>20</v>
      </c>
      <c r="L74" s="91">
        <f>'HIDAOA 3'!K74</f>
        <v>13.5</v>
      </c>
      <c r="M74" s="91">
        <f>'CLINIQUE 3'!R74</f>
        <v>0</v>
      </c>
      <c r="N74" s="91">
        <f t="shared" si="14"/>
        <v>80.75</v>
      </c>
      <c r="O74" s="91">
        <f t="shared" si="15"/>
        <v>2.8839285714285716</v>
      </c>
      <c r="P74" s="17" t="str">
        <f t="shared" si="16"/>
        <v>ajournee</v>
      </c>
      <c r="Q74" s="17" t="str">
        <f t="shared" si="17"/>
        <v>juin</v>
      </c>
      <c r="R74" s="17">
        <f t="shared" si="18"/>
        <v>1</v>
      </c>
      <c r="S74" s="17">
        <f t="shared" si="19"/>
        <v>1</v>
      </c>
      <c r="T74" s="17">
        <f t="shared" si="20"/>
        <v>1</v>
      </c>
      <c r="U74" s="17">
        <f t="shared" si="21"/>
        <v>1</v>
      </c>
      <c r="V74" s="17">
        <f t="shared" si="22"/>
        <v>0</v>
      </c>
      <c r="W74" s="17">
        <f t="shared" si="23"/>
        <v>1</v>
      </c>
      <c r="X74" s="17">
        <f t="shared" si="24"/>
        <v>1</v>
      </c>
      <c r="Y74" s="17">
        <f t="shared" si="25"/>
        <v>0</v>
      </c>
      <c r="Z74" s="17">
        <f t="shared" si="26"/>
        <v>1</v>
      </c>
      <c r="AA74" s="17">
        <f t="shared" si="27"/>
        <v>1</v>
      </c>
      <c r="AB74" s="91" t="str">
        <f>'REPRODUCTION 3'!M74</f>
        <v>Juin</v>
      </c>
      <c r="AC74" s="91" t="str">
        <f>'RUMINANTS 3'!M74</f>
        <v>Juin</v>
      </c>
      <c r="AD74" s="91" t="str">
        <f>'TOXICOLOGIE 2'!L74</f>
        <v>Juin</v>
      </c>
      <c r="AE74" s="91" t="str">
        <f>'INFECTIEUX 3'!M74</f>
        <v>Juin</v>
      </c>
      <c r="AF74" s="91" t="str">
        <f>'AVIARE 3'!M74</f>
        <v>Juin</v>
      </c>
      <c r="AG74" s="91" t="str">
        <f>'EQUINE 3'!M74</f>
        <v>Juin</v>
      </c>
      <c r="AH74" s="91" t="str">
        <f>'CHIRURGIE 3'!M74</f>
        <v>Juin</v>
      </c>
      <c r="AI74" s="91" t="str">
        <f>'LEGISLATION 2'!L74</f>
        <v>Juin</v>
      </c>
      <c r="AJ74" s="91" t="str">
        <f>'HIDAOA 3'!M74</f>
        <v>Juin</v>
      </c>
      <c r="AK74" s="91" t="str">
        <f>'CLINIQUE 3'!T74</f>
        <v>Juin</v>
      </c>
    </row>
    <row r="75" spans="1:37" ht="18.75">
      <c r="A75" s="17">
        <v>68</v>
      </c>
      <c r="B75" s="625" t="s">
        <v>2497</v>
      </c>
      <c r="C75" s="625" t="s">
        <v>2498</v>
      </c>
      <c r="D75" s="91">
        <f>'REPRODUCTION 3'!K75</f>
        <v>23.25</v>
      </c>
      <c r="E75" s="91">
        <f>'RUMINANTS 3'!K75</f>
        <v>7.5</v>
      </c>
      <c r="F75" s="91">
        <f>'TOXICOLOGIE 2'!J75</f>
        <v>0</v>
      </c>
      <c r="G75" s="91">
        <f>'INFECTIEUX 3'!K75</f>
        <v>10.5</v>
      </c>
      <c r="H75" s="91">
        <f>'AVIARE 3'!K75</f>
        <v>19.5</v>
      </c>
      <c r="I75" s="91">
        <f>'EQUINE 3'!K75</f>
        <v>18.375</v>
      </c>
      <c r="J75" s="91">
        <f>'CHIRURGIE 3'!K75</f>
        <v>21</v>
      </c>
      <c r="K75" s="91">
        <f>'LEGISLATION 2'!J75</f>
        <v>30</v>
      </c>
      <c r="L75" s="91">
        <f>'HIDAOA 3'!K75</f>
        <v>22.5</v>
      </c>
      <c r="M75" s="91">
        <f>'CLINIQUE 3'!R75</f>
        <v>0</v>
      </c>
      <c r="N75" s="91">
        <f t="shared" si="14"/>
        <v>152.625</v>
      </c>
      <c r="O75" s="91">
        <f t="shared" si="15"/>
        <v>5.4508928571428568</v>
      </c>
      <c r="P75" s="17" t="str">
        <f t="shared" si="16"/>
        <v>ajournee</v>
      </c>
      <c r="Q75" s="17" t="str">
        <f t="shared" si="17"/>
        <v>juin</v>
      </c>
      <c r="R75" s="17">
        <f t="shared" si="18"/>
        <v>0</v>
      </c>
      <c r="S75" s="17">
        <f t="shared" si="19"/>
        <v>1</v>
      </c>
      <c r="T75" s="17">
        <f t="shared" si="20"/>
        <v>1</v>
      </c>
      <c r="U75" s="17">
        <f t="shared" si="21"/>
        <v>1</v>
      </c>
      <c r="V75" s="17">
        <f t="shared" si="22"/>
        <v>0</v>
      </c>
      <c r="W75" s="17">
        <f t="shared" si="23"/>
        <v>0</v>
      </c>
      <c r="X75" s="17">
        <f t="shared" si="24"/>
        <v>0</v>
      </c>
      <c r="Y75" s="17">
        <f t="shared" si="25"/>
        <v>0</v>
      </c>
      <c r="Z75" s="17">
        <f t="shared" si="26"/>
        <v>0</v>
      </c>
      <c r="AA75" s="17">
        <f t="shared" si="27"/>
        <v>1</v>
      </c>
      <c r="AB75" s="91" t="str">
        <f>'REPRODUCTION 3'!M75</f>
        <v>Juin</v>
      </c>
      <c r="AC75" s="91" t="str">
        <f>'RUMINANTS 3'!M75</f>
        <v>Juin</v>
      </c>
      <c r="AD75" s="91" t="str">
        <f>'TOXICOLOGIE 2'!L75</f>
        <v>Juin</v>
      </c>
      <c r="AE75" s="91" t="str">
        <f>'INFECTIEUX 3'!M75</f>
        <v>Juin</v>
      </c>
      <c r="AF75" s="91" t="str">
        <f>'AVIARE 3'!M75</f>
        <v>Juin</v>
      </c>
      <c r="AG75" s="91" t="str">
        <f>'EQUINE 3'!M75</f>
        <v>Juin</v>
      </c>
      <c r="AH75" s="91" t="str">
        <f>'CHIRURGIE 3'!M75</f>
        <v>Juin</v>
      </c>
      <c r="AI75" s="91" t="str">
        <f>'LEGISLATION 2'!L75</f>
        <v>Juin</v>
      </c>
      <c r="AJ75" s="91" t="str">
        <f>'HIDAOA 3'!M75</f>
        <v>Juin</v>
      </c>
      <c r="AK75" s="91" t="str">
        <f>'CLINIQUE 3'!T75</f>
        <v>Juin</v>
      </c>
    </row>
    <row r="76" spans="1:37" ht="18.75">
      <c r="A76" s="17">
        <v>69</v>
      </c>
      <c r="B76" s="625" t="s">
        <v>2499</v>
      </c>
      <c r="C76" s="625" t="s">
        <v>2500</v>
      </c>
      <c r="D76" s="91">
        <f>'REPRODUCTION 3'!K76</f>
        <v>15</v>
      </c>
      <c r="E76" s="91">
        <f>'RUMINANTS 3'!K76</f>
        <v>5.25</v>
      </c>
      <c r="F76" s="91">
        <f>'TOXICOLOGIE 2'!J76</f>
        <v>0</v>
      </c>
      <c r="G76" s="91">
        <f>'INFECTIEUX 3'!K76</f>
        <v>1.125</v>
      </c>
      <c r="H76" s="91">
        <f>'AVIARE 3'!K76</f>
        <v>16.5</v>
      </c>
      <c r="I76" s="91">
        <f>'EQUINE 3'!K76</f>
        <v>5.25</v>
      </c>
      <c r="J76" s="91">
        <f>'CHIRURGIE 3'!K76</f>
        <v>18</v>
      </c>
      <c r="K76" s="91">
        <f>'LEGISLATION 2'!J76</f>
        <v>2</v>
      </c>
      <c r="L76" s="91">
        <f>'HIDAOA 3'!K76</f>
        <v>21</v>
      </c>
      <c r="M76" s="91">
        <f>'CLINIQUE 3'!R76</f>
        <v>0</v>
      </c>
      <c r="N76" s="91">
        <f t="shared" si="14"/>
        <v>84.125</v>
      </c>
      <c r="O76" s="91">
        <f t="shared" si="15"/>
        <v>3.0044642857142856</v>
      </c>
      <c r="P76" s="17" t="str">
        <f t="shared" si="16"/>
        <v>ajournee</v>
      </c>
      <c r="Q76" s="17" t="str">
        <f t="shared" si="17"/>
        <v>juin</v>
      </c>
      <c r="R76" s="17">
        <f t="shared" si="18"/>
        <v>0</v>
      </c>
      <c r="S76" s="17">
        <f t="shared" si="19"/>
        <v>1</v>
      </c>
      <c r="T76" s="17">
        <f t="shared" si="20"/>
        <v>1</v>
      </c>
      <c r="U76" s="17">
        <f t="shared" si="21"/>
        <v>1</v>
      </c>
      <c r="V76" s="17">
        <f t="shared" si="22"/>
        <v>0</v>
      </c>
      <c r="W76" s="17">
        <f t="shared" si="23"/>
        <v>1</v>
      </c>
      <c r="X76" s="17">
        <f t="shared" si="24"/>
        <v>0</v>
      </c>
      <c r="Y76" s="17">
        <f t="shared" si="25"/>
        <v>1</v>
      </c>
      <c r="Z76" s="17">
        <f t="shared" si="26"/>
        <v>0</v>
      </c>
      <c r="AA76" s="17">
        <f t="shared" si="27"/>
        <v>1</v>
      </c>
      <c r="AB76" s="91" t="str">
        <f>'REPRODUCTION 3'!M76</f>
        <v>Juin</v>
      </c>
      <c r="AC76" s="91" t="str">
        <f>'RUMINANTS 3'!M76</f>
        <v>Juin</v>
      </c>
      <c r="AD76" s="91" t="str">
        <f>'TOXICOLOGIE 2'!L76</f>
        <v>Juin</v>
      </c>
      <c r="AE76" s="91" t="str">
        <f>'INFECTIEUX 3'!M76</f>
        <v>Juin</v>
      </c>
      <c r="AF76" s="91" t="str">
        <f>'AVIARE 3'!M76</f>
        <v>Juin</v>
      </c>
      <c r="AG76" s="91" t="str">
        <f>'EQUINE 3'!M76</f>
        <v>Juin</v>
      </c>
      <c r="AH76" s="91" t="str">
        <f>'CHIRURGIE 3'!M76</f>
        <v>Juin</v>
      </c>
      <c r="AI76" s="91" t="str">
        <f>'LEGISLATION 2'!L76</f>
        <v>Juin</v>
      </c>
      <c r="AJ76" s="91" t="str">
        <f>'HIDAOA 3'!M76</f>
        <v>Juin</v>
      </c>
      <c r="AK76" s="91" t="str">
        <f>'CLINIQUE 3'!T76</f>
        <v>Juin</v>
      </c>
    </row>
    <row r="77" spans="1:37" ht="18.75">
      <c r="A77" s="17">
        <v>70</v>
      </c>
      <c r="B77" s="625" t="s">
        <v>797</v>
      </c>
      <c r="C77" s="625" t="s">
        <v>2501</v>
      </c>
      <c r="D77" s="91">
        <f>'REPRODUCTION 3'!K77</f>
        <v>19.5</v>
      </c>
      <c r="E77" s="91">
        <f>'RUMINANTS 3'!K77</f>
        <v>12</v>
      </c>
      <c r="F77" s="91">
        <f>'TOXICOLOGIE 2'!J77</f>
        <v>0</v>
      </c>
      <c r="G77" s="91">
        <f>'INFECTIEUX 3'!K77</f>
        <v>5.25</v>
      </c>
      <c r="H77" s="91">
        <f>'AVIARE 3'!K77</f>
        <v>18.75</v>
      </c>
      <c r="I77" s="91">
        <f>'EQUINE 3'!K77</f>
        <v>18.75</v>
      </c>
      <c r="J77" s="91">
        <f>'CHIRURGIE 3'!K77</f>
        <v>21</v>
      </c>
      <c r="K77" s="91">
        <f>'LEGISLATION 2'!J77</f>
        <v>26</v>
      </c>
      <c r="L77" s="91">
        <f>'HIDAOA 3'!K77</f>
        <v>22.5</v>
      </c>
      <c r="M77" s="91">
        <f>'CLINIQUE 3'!R77</f>
        <v>0</v>
      </c>
      <c r="N77" s="91">
        <f t="shared" si="14"/>
        <v>143.75</v>
      </c>
      <c r="O77" s="91">
        <f t="shared" si="15"/>
        <v>5.1339285714285712</v>
      </c>
      <c r="P77" s="17" t="str">
        <f t="shared" si="16"/>
        <v>ajournee</v>
      </c>
      <c r="Q77" s="17" t="str">
        <f t="shared" si="17"/>
        <v>juin</v>
      </c>
      <c r="R77" s="17">
        <f t="shared" si="18"/>
        <v>0</v>
      </c>
      <c r="S77" s="17">
        <f t="shared" si="19"/>
        <v>1</v>
      </c>
      <c r="T77" s="17">
        <f t="shared" si="20"/>
        <v>1</v>
      </c>
      <c r="U77" s="17">
        <f t="shared" si="21"/>
        <v>1</v>
      </c>
      <c r="V77" s="17">
        <f t="shared" si="22"/>
        <v>0</v>
      </c>
      <c r="W77" s="17">
        <f t="shared" si="23"/>
        <v>0</v>
      </c>
      <c r="X77" s="17">
        <f t="shared" si="24"/>
        <v>0</v>
      </c>
      <c r="Y77" s="17">
        <f t="shared" si="25"/>
        <v>0</v>
      </c>
      <c r="Z77" s="17">
        <f t="shared" si="26"/>
        <v>0</v>
      </c>
      <c r="AA77" s="17">
        <f t="shared" si="27"/>
        <v>1</v>
      </c>
      <c r="AB77" s="91" t="str">
        <f>'REPRODUCTION 3'!M77</f>
        <v>Juin</v>
      </c>
      <c r="AC77" s="91" t="str">
        <f>'RUMINANTS 3'!M77</f>
        <v>Juin</v>
      </c>
      <c r="AD77" s="91" t="str">
        <f>'TOXICOLOGIE 2'!L77</f>
        <v>Juin</v>
      </c>
      <c r="AE77" s="91" t="str">
        <f>'INFECTIEUX 3'!M77</f>
        <v>Juin</v>
      </c>
      <c r="AF77" s="91" t="str">
        <f>'AVIARE 3'!M77</f>
        <v>Juin</v>
      </c>
      <c r="AG77" s="91" t="str">
        <f>'EQUINE 3'!M77</f>
        <v>Juin</v>
      </c>
      <c r="AH77" s="91" t="str">
        <f>'CHIRURGIE 3'!M77</f>
        <v>Juin</v>
      </c>
      <c r="AI77" s="91" t="str">
        <f>'LEGISLATION 2'!L77</f>
        <v>Juin</v>
      </c>
      <c r="AJ77" s="91" t="str">
        <f>'HIDAOA 3'!M77</f>
        <v>Juin</v>
      </c>
      <c r="AK77" s="91" t="str">
        <f>'CLINIQUE 3'!T77</f>
        <v>Juin</v>
      </c>
    </row>
    <row r="78" spans="1:37" ht="18.75">
      <c r="A78" s="17">
        <v>71</v>
      </c>
      <c r="B78" s="625" t="s">
        <v>811</v>
      </c>
      <c r="C78" s="625" t="s">
        <v>2431</v>
      </c>
      <c r="D78" s="91">
        <f>'REPRODUCTION 3'!K78</f>
        <v>6</v>
      </c>
      <c r="E78" s="91">
        <f>'RUMINANTS 3'!K78</f>
        <v>8.25</v>
      </c>
      <c r="F78" s="91">
        <f>'TOXICOLOGIE 2'!J78</f>
        <v>0</v>
      </c>
      <c r="G78" s="91">
        <f>'INFECTIEUX 3'!K78</f>
        <v>7.5</v>
      </c>
      <c r="H78" s="91">
        <f>'AVIARE 3'!K78</f>
        <v>15</v>
      </c>
      <c r="I78" s="91">
        <f>'EQUINE 3'!K78</f>
        <v>9</v>
      </c>
      <c r="J78" s="91">
        <f>'CHIRURGIE 3'!K78</f>
        <v>15</v>
      </c>
      <c r="K78" s="91">
        <f>'LEGISLATION 2'!J78</f>
        <v>10</v>
      </c>
      <c r="L78" s="91">
        <f>'HIDAOA 3'!K78</f>
        <v>17.25</v>
      </c>
      <c r="M78" s="91">
        <f>'CLINIQUE 3'!R78</f>
        <v>0</v>
      </c>
      <c r="N78" s="91">
        <f t="shared" si="14"/>
        <v>88</v>
      </c>
      <c r="O78" s="91">
        <f t="shared" si="15"/>
        <v>3.1428571428571428</v>
      </c>
      <c r="P78" s="17" t="str">
        <f t="shared" si="16"/>
        <v>ajournee</v>
      </c>
      <c r="Q78" s="17" t="str">
        <f t="shared" si="17"/>
        <v>juin</v>
      </c>
      <c r="R78" s="17">
        <f t="shared" si="18"/>
        <v>1</v>
      </c>
      <c r="S78" s="17">
        <f t="shared" si="19"/>
        <v>1</v>
      </c>
      <c r="T78" s="17">
        <f t="shared" si="20"/>
        <v>1</v>
      </c>
      <c r="U78" s="17">
        <f t="shared" si="21"/>
        <v>1</v>
      </c>
      <c r="V78" s="17">
        <f t="shared" si="22"/>
        <v>0</v>
      </c>
      <c r="W78" s="17">
        <f t="shared" si="23"/>
        <v>1</v>
      </c>
      <c r="X78" s="17">
        <f t="shared" si="24"/>
        <v>0</v>
      </c>
      <c r="Y78" s="17">
        <f t="shared" si="25"/>
        <v>0</v>
      </c>
      <c r="Z78" s="17">
        <f t="shared" si="26"/>
        <v>0</v>
      </c>
      <c r="AA78" s="17">
        <f t="shared" si="27"/>
        <v>1</v>
      </c>
      <c r="AB78" s="91" t="str">
        <f>'REPRODUCTION 3'!M78</f>
        <v>Juin</v>
      </c>
      <c r="AC78" s="91" t="str">
        <f>'RUMINANTS 3'!M78</f>
        <v>Juin</v>
      </c>
      <c r="AD78" s="91" t="str">
        <f>'TOXICOLOGIE 2'!L78</f>
        <v>Juin</v>
      </c>
      <c r="AE78" s="91" t="str">
        <f>'INFECTIEUX 3'!M78</f>
        <v>Juin</v>
      </c>
      <c r="AF78" s="91" t="str">
        <f>'AVIARE 3'!M78</f>
        <v>Juin</v>
      </c>
      <c r="AG78" s="91" t="str">
        <f>'EQUINE 3'!M78</f>
        <v>Juin</v>
      </c>
      <c r="AH78" s="91" t="str">
        <f>'CHIRURGIE 3'!M78</f>
        <v>Juin</v>
      </c>
      <c r="AI78" s="91" t="str">
        <f>'LEGISLATION 2'!L78</f>
        <v>Juin</v>
      </c>
      <c r="AJ78" s="91" t="str">
        <f>'HIDAOA 3'!M78</f>
        <v>Juin</v>
      </c>
      <c r="AK78" s="91" t="str">
        <f>'CLINIQUE 3'!T78</f>
        <v>Juin</v>
      </c>
    </row>
    <row r="79" spans="1:37" ht="18.75">
      <c r="A79" s="17">
        <v>72</v>
      </c>
      <c r="B79" s="625" t="s">
        <v>814</v>
      </c>
      <c r="C79" s="625" t="s">
        <v>2474</v>
      </c>
      <c r="D79" s="91">
        <f>'REPRODUCTION 3'!K79</f>
        <v>5.25</v>
      </c>
      <c r="E79" s="91">
        <f>'RUMINANTS 3'!K79</f>
        <v>6.75</v>
      </c>
      <c r="F79" s="91">
        <f>'TOXICOLOGIE 2'!J79</f>
        <v>0</v>
      </c>
      <c r="G79" s="91">
        <f>'INFECTIEUX 3'!K79</f>
        <v>3</v>
      </c>
      <c r="H79" s="91">
        <f>'AVIARE 3'!K79</f>
        <v>11.25</v>
      </c>
      <c r="I79" s="91">
        <f>'EQUINE 3'!K79</f>
        <v>12</v>
      </c>
      <c r="J79" s="91">
        <f>'CHIRURGIE 3'!K79</f>
        <v>15</v>
      </c>
      <c r="K79" s="91">
        <f>'LEGISLATION 2'!J79</f>
        <v>20</v>
      </c>
      <c r="L79" s="91">
        <f>'HIDAOA 3'!K79</f>
        <v>21</v>
      </c>
      <c r="M79" s="91">
        <f>'CLINIQUE 3'!R79</f>
        <v>0</v>
      </c>
      <c r="N79" s="91">
        <f t="shared" si="14"/>
        <v>94.25</v>
      </c>
      <c r="O79" s="91">
        <f t="shared" si="15"/>
        <v>3.3660714285714284</v>
      </c>
      <c r="P79" s="17" t="str">
        <f t="shared" si="16"/>
        <v>ajournee</v>
      </c>
      <c r="Q79" s="17" t="str">
        <f t="shared" si="17"/>
        <v>juin</v>
      </c>
      <c r="R79" s="17">
        <f t="shared" si="18"/>
        <v>1</v>
      </c>
      <c r="S79" s="17">
        <f t="shared" si="19"/>
        <v>1</v>
      </c>
      <c r="T79" s="17">
        <f t="shared" si="20"/>
        <v>1</v>
      </c>
      <c r="U79" s="17">
        <f t="shared" si="21"/>
        <v>1</v>
      </c>
      <c r="V79" s="17">
        <f t="shared" si="22"/>
        <v>1</v>
      </c>
      <c r="W79" s="17">
        <f t="shared" si="23"/>
        <v>1</v>
      </c>
      <c r="X79" s="17">
        <f t="shared" si="24"/>
        <v>0</v>
      </c>
      <c r="Y79" s="17">
        <f t="shared" si="25"/>
        <v>0</v>
      </c>
      <c r="Z79" s="17">
        <f t="shared" si="26"/>
        <v>0</v>
      </c>
      <c r="AA79" s="17">
        <f t="shared" si="27"/>
        <v>1</v>
      </c>
      <c r="AB79" s="91" t="str">
        <f>'REPRODUCTION 3'!M79</f>
        <v>Juin</v>
      </c>
      <c r="AC79" s="91" t="str">
        <f>'RUMINANTS 3'!M79</f>
        <v>Juin</v>
      </c>
      <c r="AD79" s="91" t="str">
        <f>'TOXICOLOGIE 2'!L79</f>
        <v>Juin</v>
      </c>
      <c r="AE79" s="91" t="str">
        <f>'INFECTIEUX 3'!M79</f>
        <v>Juin</v>
      </c>
      <c r="AF79" s="91" t="str">
        <f>'AVIARE 3'!M79</f>
        <v>Juin</v>
      </c>
      <c r="AG79" s="91" t="str">
        <f>'EQUINE 3'!M79</f>
        <v>Juin</v>
      </c>
      <c r="AH79" s="91" t="str">
        <f>'CHIRURGIE 3'!M79</f>
        <v>Juin</v>
      </c>
      <c r="AI79" s="91" t="str">
        <f>'LEGISLATION 2'!L79</f>
        <v>Juin</v>
      </c>
      <c r="AJ79" s="91" t="str">
        <f>'HIDAOA 3'!M79</f>
        <v>Juin</v>
      </c>
      <c r="AK79" s="91" t="str">
        <f>'CLINIQUE 3'!T79</f>
        <v>Juin</v>
      </c>
    </row>
    <row r="80" spans="1:37" ht="18.75">
      <c r="A80" s="17">
        <v>73</v>
      </c>
      <c r="B80" s="625" t="s">
        <v>820</v>
      </c>
      <c r="C80" s="625" t="s">
        <v>2502</v>
      </c>
      <c r="D80" s="91">
        <f>'REPRODUCTION 3'!K80</f>
        <v>13.5</v>
      </c>
      <c r="E80" s="91">
        <f>'RUMINANTS 3'!K80</f>
        <v>1.5</v>
      </c>
      <c r="F80" s="91">
        <f>'TOXICOLOGIE 2'!J80</f>
        <v>0</v>
      </c>
      <c r="G80" s="91">
        <f>'INFECTIEUX 3'!K80</f>
        <v>1.125</v>
      </c>
      <c r="H80" s="91">
        <f>'AVIARE 3'!K80</f>
        <v>13.5</v>
      </c>
      <c r="I80" s="91">
        <f>'EQUINE 3'!K80</f>
        <v>13.5</v>
      </c>
      <c r="J80" s="91">
        <f>'CHIRURGIE 3'!K80</f>
        <v>18</v>
      </c>
      <c r="K80" s="91">
        <f>'LEGISLATION 2'!J80</f>
        <v>34</v>
      </c>
      <c r="L80" s="91">
        <f>'HIDAOA 3'!K80</f>
        <v>22.5</v>
      </c>
      <c r="M80" s="91">
        <f>'CLINIQUE 3'!R80</f>
        <v>0</v>
      </c>
      <c r="N80" s="91">
        <f t="shared" si="14"/>
        <v>117.625</v>
      </c>
      <c r="O80" s="91">
        <f t="shared" si="15"/>
        <v>4.2008928571428568</v>
      </c>
      <c r="P80" s="17" t="str">
        <f t="shared" si="16"/>
        <v>ajournee</v>
      </c>
      <c r="Q80" s="17" t="str">
        <f t="shared" si="17"/>
        <v>juin</v>
      </c>
      <c r="R80" s="17">
        <f t="shared" si="18"/>
        <v>1</v>
      </c>
      <c r="S80" s="17">
        <f t="shared" si="19"/>
        <v>1</v>
      </c>
      <c r="T80" s="17">
        <f t="shared" si="20"/>
        <v>1</v>
      </c>
      <c r="U80" s="17">
        <f t="shared" si="21"/>
        <v>1</v>
      </c>
      <c r="V80" s="17">
        <f t="shared" si="22"/>
        <v>1</v>
      </c>
      <c r="W80" s="17">
        <f t="shared" si="23"/>
        <v>1</v>
      </c>
      <c r="X80" s="17">
        <f t="shared" si="24"/>
        <v>0</v>
      </c>
      <c r="Y80" s="17">
        <f t="shared" si="25"/>
        <v>0</v>
      </c>
      <c r="Z80" s="17">
        <f t="shared" si="26"/>
        <v>0</v>
      </c>
      <c r="AA80" s="17">
        <f t="shared" si="27"/>
        <v>1</v>
      </c>
      <c r="AB80" s="91" t="str">
        <f>'REPRODUCTION 3'!M80</f>
        <v>Juin</v>
      </c>
      <c r="AC80" s="91" t="str">
        <f>'RUMINANTS 3'!M80</f>
        <v>Juin</v>
      </c>
      <c r="AD80" s="91" t="str">
        <f>'TOXICOLOGIE 2'!L80</f>
        <v>Juin</v>
      </c>
      <c r="AE80" s="91" t="str">
        <f>'INFECTIEUX 3'!M80</f>
        <v>Juin</v>
      </c>
      <c r="AF80" s="91" t="str">
        <f>'AVIARE 3'!M80</f>
        <v>Juin</v>
      </c>
      <c r="AG80" s="91" t="str">
        <f>'EQUINE 3'!M80</f>
        <v>Juin</v>
      </c>
      <c r="AH80" s="91" t="str">
        <f>'CHIRURGIE 3'!M80</f>
        <v>Juin</v>
      </c>
      <c r="AI80" s="91" t="str">
        <f>'LEGISLATION 2'!L80</f>
        <v>Juin</v>
      </c>
      <c r="AJ80" s="91" t="str">
        <f>'HIDAOA 3'!M80</f>
        <v>Juin</v>
      </c>
      <c r="AK80" s="91" t="str">
        <f>'CLINIQUE 3'!T80</f>
        <v>Juin</v>
      </c>
    </row>
    <row r="81" spans="1:37" ht="18.75">
      <c r="A81" s="17">
        <v>74</v>
      </c>
      <c r="B81" s="625" t="s">
        <v>806</v>
      </c>
      <c r="C81" s="625" t="s">
        <v>2503</v>
      </c>
      <c r="D81" s="91">
        <f>'REPRODUCTION 3'!K81</f>
        <v>8.25</v>
      </c>
      <c r="E81" s="91">
        <f>'RUMINANTS 3'!K81</f>
        <v>8.25</v>
      </c>
      <c r="F81" s="91">
        <f>'TOXICOLOGIE 2'!J81</f>
        <v>0</v>
      </c>
      <c r="G81" s="91">
        <f>'INFECTIEUX 3'!K81</f>
        <v>0.75</v>
      </c>
      <c r="H81" s="91">
        <f>'AVIARE 3'!K81</f>
        <v>7.5</v>
      </c>
      <c r="I81" s="91">
        <f>'EQUINE 3'!K81</f>
        <v>1.5</v>
      </c>
      <c r="J81" s="91">
        <f>'CHIRURGIE 3'!K81</f>
        <v>16.5</v>
      </c>
      <c r="K81" s="91">
        <f>'LEGISLATION 2'!J81</f>
        <v>2</v>
      </c>
      <c r="L81" s="91">
        <f>'HIDAOA 3'!K81</f>
        <v>13.5</v>
      </c>
      <c r="M81" s="91">
        <f>'CLINIQUE 3'!R81</f>
        <v>0</v>
      </c>
      <c r="N81" s="91">
        <f t="shared" si="14"/>
        <v>58.25</v>
      </c>
      <c r="O81" s="91">
        <f t="shared" si="15"/>
        <v>2.0803571428571428</v>
      </c>
      <c r="P81" s="17" t="str">
        <f t="shared" si="16"/>
        <v>ajournee</v>
      </c>
      <c r="Q81" s="17" t="str">
        <f t="shared" si="17"/>
        <v>juin</v>
      </c>
      <c r="R81" s="17">
        <f t="shared" si="18"/>
        <v>1</v>
      </c>
      <c r="S81" s="17">
        <f t="shared" si="19"/>
        <v>1</v>
      </c>
      <c r="T81" s="17">
        <f t="shared" si="20"/>
        <v>1</v>
      </c>
      <c r="U81" s="17">
        <f t="shared" si="21"/>
        <v>1</v>
      </c>
      <c r="V81" s="17">
        <f t="shared" si="22"/>
        <v>1</v>
      </c>
      <c r="W81" s="17">
        <f t="shared" si="23"/>
        <v>1</v>
      </c>
      <c r="X81" s="17">
        <f t="shared" si="24"/>
        <v>0</v>
      </c>
      <c r="Y81" s="17">
        <f t="shared" si="25"/>
        <v>1</v>
      </c>
      <c r="Z81" s="17">
        <f t="shared" si="26"/>
        <v>1</v>
      </c>
      <c r="AA81" s="17">
        <f t="shared" si="27"/>
        <v>1</v>
      </c>
      <c r="AB81" s="91" t="str">
        <f>'REPRODUCTION 3'!M81</f>
        <v>Juin</v>
      </c>
      <c r="AC81" s="91" t="str">
        <f>'RUMINANTS 3'!M81</f>
        <v>Juin</v>
      </c>
      <c r="AD81" s="91" t="str">
        <f>'TOXICOLOGIE 2'!L81</f>
        <v>Juin</v>
      </c>
      <c r="AE81" s="91" t="str">
        <f>'INFECTIEUX 3'!M81</f>
        <v>Juin</v>
      </c>
      <c r="AF81" s="91" t="str">
        <f>'AVIARE 3'!M81</f>
        <v>Juin</v>
      </c>
      <c r="AG81" s="91" t="str">
        <f>'EQUINE 3'!M81</f>
        <v>Juin</v>
      </c>
      <c r="AH81" s="91" t="str">
        <f>'CHIRURGIE 3'!M81</f>
        <v>Juin</v>
      </c>
      <c r="AI81" s="91" t="str">
        <f>'LEGISLATION 2'!L81</f>
        <v>Juin</v>
      </c>
      <c r="AJ81" s="91" t="str">
        <f>'HIDAOA 3'!M81</f>
        <v>Juin</v>
      </c>
      <c r="AK81" s="91" t="str">
        <f>'CLINIQUE 3'!T81</f>
        <v>Juin</v>
      </c>
    </row>
    <row r="82" spans="1:37" ht="18.75">
      <c r="A82" s="17">
        <v>75</v>
      </c>
      <c r="B82" s="625" t="s">
        <v>823</v>
      </c>
      <c r="C82" s="625" t="s">
        <v>2504</v>
      </c>
      <c r="D82" s="91">
        <f>'REPRODUCTION 3'!K82</f>
        <v>9.75</v>
      </c>
      <c r="E82" s="91">
        <f>'RUMINANTS 3'!K82</f>
        <v>6</v>
      </c>
      <c r="F82" s="91">
        <f>'TOXICOLOGIE 2'!J82</f>
        <v>0</v>
      </c>
      <c r="G82" s="91">
        <f>'INFECTIEUX 3'!K82</f>
        <v>7.5</v>
      </c>
      <c r="H82" s="91">
        <f>'AVIARE 3'!K82</f>
        <v>15</v>
      </c>
      <c r="I82" s="91">
        <f>'EQUINE 3'!K82</f>
        <v>12.75</v>
      </c>
      <c r="J82" s="91">
        <f>'CHIRURGIE 3'!K82</f>
        <v>19.5</v>
      </c>
      <c r="K82" s="91">
        <f>'LEGISLATION 2'!J82</f>
        <v>22</v>
      </c>
      <c r="L82" s="91">
        <f>'HIDAOA 3'!K82</f>
        <v>23.25</v>
      </c>
      <c r="M82" s="91">
        <f>'CLINIQUE 3'!R82</f>
        <v>0</v>
      </c>
      <c r="N82" s="91">
        <f t="shared" si="14"/>
        <v>115.75</v>
      </c>
      <c r="O82" s="91">
        <f t="shared" si="15"/>
        <v>4.1339285714285712</v>
      </c>
      <c r="P82" s="17" t="str">
        <f t="shared" si="16"/>
        <v>ajournee</v>
      </c>
      <c r="Q82" s="17" t="str">
        <f t="shared" si="17"/>
        <v>juin</v>
      </c>
      <c r="R82" s="17">
        <f t="shared" si="18"/>
        <v>1</v>
      </c>
      <c r="S82" s="17">
        <f t="shared" si="19"/>
        <v>1</v>
      </c>
      <c r="T82" s="17">
        <f t="shared" si="20"/>
        <v>1</v>
      </c>
      <c r="U82" s="17">
        <f t="shared" si="21"/>
        <v>1</v>
      </c>
      <c r="V82" s="17">
        <f t="shared" si="22"/>
        <v>0</v>
      </c>
      <c r="W82" s="17">
        <f t="shared" si="23"/>
        <v>1</v>
      </c>
      <c r="X82" s="17">
        <f t="shared" si="24"/>
        <v>0</v>
      </c>
      <c r="Y82" s="17">
        <f t="shared" si="25"/>
        <v>0</v>
      </c>
      <c r="Z82" s="17">
        <f t="shared" si="26"/>
        <v>0</v>
      </c>
      <c r="AA82" s="17">
        <f t="shared" si="27"/>
        <v>1</v>
      </c>
      <c r="AB82" s="91" t="str">
        <f>'REPRODUCTION 3'!M82</f>
        <v>Juin</v>
      </c>
      <c r="AC82" s="91" t="str">
        <f>'RUMINANTS 3'!M82</f>
        <v>Juin</v>
      </c>
      <c r="AD82" s="91" t="str">
        <f>'TOXICOLOGIE 2'!L82</f>
        <v>Juin</v>
      </c>
      <c r="AE82" s="91" t="str">
        <f>'INFECTIEUX 3'!M82</f>
        <v>Juin</v>
      </c>
      <c r="AF82" s="91" t="str">
        <f>'AVIARE 3'!M82</f>
        <v>Juin</v>
      </c>
      <c r="AG82" s="91" t="str">
        <f>'EQUINE 3'!M82</f>
        <v>Juin</v>
      </c>
      <c r="AH82" s="91" t="str">
        <f>'CHIRURGIE 3'!M82</f>
        <v>Juin</v>
      </c>
      <c r="AI82" s="91" t="str">
        <f>'LEGISLATION 2'!L82</f>
        <v>Juin</v>
      </c>
      <c r="AJ82" s="91" t="str">
        <f>'HIDAOA 3'!M82</f>
        <v>Juin</v>
      </c>
      <c r="AK82" s="91" t="str">
        <f>'CLINIQUE 3'!T82</f>
        <v>Juin</v>
      </c>
    </row>
    <row r="83" spans="1:37" ht="18.75">
      <c r="A83" s="17">
        <v>76</v>
      </c>
      <c r="B83" s="625" t="s">
        <v>827</v>
      </c>
      <c r="C83" s="625" t="s">
        <v>2505</v>
      </c>
      <c r="D83" s="91">
        <f>'REPRODUCTION 3'!K83</f>
        <v>17.25</v>
      </c>
      <c r="E83" s="91">
        <f>'RUMINANTS 3'!K83</f>
        <v>12</v>
      </c>
      <c r="F83" s="91">
        <f>'TOXICOLOGIE 2'!J83</f>
        <v>0</v>
      </c>
      <c r="G83" s="91">
        <f>'INFECTIEUX 3'!K83</f>
        <v>0.75</v>
      </c>
      <c r="H83" s="91">
        <f>'AVIARE 3'!K83</f>
        <v>17.25</v>
      </c>
      <c r="I83" s="91">
        <f>'EQUINE 3'!K83</f>
        <v>11.25</v>
      </c>
      <c r="J83" s="91">
        <f>'CHIRURGIE 3'!K83</f>
        <v>18</v>
      </c>
      <c r="K83" s="91">
        <f>'LEGISLATION 2'!J83</f>
        <v>30</v>
      </c>
      <c r="L83" s="91">
        <f>'HIDAOA 3'!K83</f>
        <v>17.25</v>
      </c>
      <c r="M83" s="91">
        <f>'CLINIQUE 3'!R83</f>
        <v>0</v>
      </c>
      <c r="N83" s="91">
        <f t="shared" si="14"/>
        <v>123.75</v>
      </c>
      <c r="O83" s="91">
        <f t="shared" si="15"/>
        <v>4.4196428571428568</v>
      </c>
      <c r="P83" s="17" t="str">
        <f t="shared" si="16"/>
        <v>ajournee</v>
      </c>
      <c r="Q83" s="17" t="str">
        <f t="shared" si="17"/>
        <v>juin</v>
      </c>
      <c r="R83" s="17">
        <f t="shared" si="18"/>
        <v>0</v>
      </c>
      <c r="S83" s="17">
        <f t="shared" si="19"/>
        <v>1</v>
      </c>
      <c r="T83" s="17">
        <f t="shared" si="20"/>
        <v>1</v>
      </c>
      <c r="U83" s="17">
        <f t="shared" si="21"/>
        <v>1</v>
      </c>
      <c r="V83" s="17">
        <f t="shared" si="22"/>
        <v>0</v>
      </c>
      <c r="W83" s="17">
        <f t="shared" si="23"/>
        <v>1</v>
      </c>
      <c r="X83" s="17">
        <f t="shared" si="24"/>
        <v>0</v>
      </c>
      <c r="Y83" s="17">
        <f t="shared" si="25"/>
        <v>0</v>
      </c>
      <c r="Z83" s="17">
        <f t="shared" si="26"/>
        <v>0</v>
      </c>
      <c r="AA83" s="17">
        <f t="shared" si="27"/>
        <v>1</v>
      </c>
      <c r="AB83" s="91" t="str">
        <f>'REPRODUCTION 3'!M83</f>
        <v>Juin</v>
      </c>
      <c r="AC83" s="91" t="str">
        <f>'RUMINANTS 3'!M83</f>
        <v>Juin</v>
      </c>
      <c r="AD83" s="91" t="str">
        <f>'TOXICOLOGIE 2'!L83</f>
        <v>Juin</v>
      </c>
      <c r="AE83" s="91" t="str">
        <f>'INFECTIEUX 3'!M83</f>
        <v>Juin</v>
      </c>
      <c r="AF83" s="91" t="str">
        <f>'AVIARE 3'!M83</f>
        <v>Juin</v>
      </c>
      <c r="AG83" s="91" t="str">
        <f>'EQUINE 3'!M83</f>
        <v>Juin</v>
      </c>
      <c r="AH83" s="91" t="str">
        <f>'CHIRURGIE 3'!M83</f>
        <v>Juin</v>
      </c>
      <c r="AI83" s="91" t="str">
        <f>'LEGISLATION 2'!L83</f>
        <v>Juin</v>
      </c>
      <c r="AJ83" s="91" t="str">
        <f>'HIDAOA 3'!M83</f>
        <v>Juin</v>
      </c>
      <c r="AK83" s="91" t="str">
        <f>'CLINIQUE 3'!T83</f>
        <v>Juin</v>
      </c>
    </row>
    <row r="84" spans="1:37" ht="18.75">
      <c r="A84" s="17">
        <v>77</v>
      </c>
      <c r="B84" s="625" t="s">
        <v>832</v>
      </c>
      <c r="C84" s="625" t="s">
        <v>2506</v>
      </c>
      <c r="D84" s="91">
        <f>'REPRODUCTION 3'!K84</f>
        <v>13.5</v>
      </c>
      <c r="E84" s="91">
        <f>'RUMINANTS 3'!K84</f>
        <v>11.25</v>
      </c>
      <c r="F84" s="91">
        <f>'TOXICOLOGIE 2'!J84</f>
        <v>0</v>
      </c>
      <c r="G84" s="91">
        <f>'INFECTIEUX 3'!K84</f>
        <v>3</v>
      </c>
      <c r="H84" s="91">
        <f>'AVIARE 3'!K84</f>
        <v>15</v>
      </c>
      <c r="I84" s="91">
        <f>'EQUINE 3'!K84</f>
        <v>15.75</v>
      </c>
      <c r="J84" s="91">
        <f>'CHIRURGIE 3'!K84</f>
        <v>18</v>
      </c>
      <c r="K84" s="91">
        <f>'LEGISLATION 2'!J84</f>
        <v>24</v>
      </c>
      <c r="L84" s="91">
        <f>'HIDAOA 3'!K84</f>
        <v>24</v>
      </c>
      <c r="M84" s="91">
        <f>'CLINIQUE 3'!R84</f>
        <v>0</v>
      </c>
      <c r="N84" s="91">
        <f t="shared" si="14"/>
        <v>124.5</v>
      </c>
      <c r="O84" s="91">
        <f t="shared" si="15"/>
        <v>4.4464285714285712</v>
      </c>
      <c r="P84" s="17" t="str">
        <f t="shared" si="16"/>
        <v>ajournee</v>
      </c>
      <c r="Q84" s="17" t="str">
        <f t="shared" si="17"/>
        <v>juin</v>
      </c>
      <c r="R84" s="17">
        <f t="shared" si="18"/>
        <v>1</v>
      </c>
      <c r="S84" s="17">
        <f t="shared" si="19"/>
        <v>1</v>
      </c>
      <c r="T84" s="17">
        <f t="shared" si="20"/>
        <v>1</v>
      </c>
      <c r="U84" s="17">
        <f t="shared" si="21"/>
        <v>1</v>
      </c>
      <c r="V84" s="17">
        <f t="shared" si="22"/>
        <v>0</v>
      </c>
      <c r="W84" s="17">
        <f t="shared" si="23"/>
        <v>0</v>
      </c>
      <c r="X84" s="17">
        <f t="shared" si="24"/>
        <v>0</v>
      </c>
      <c r="Y84" s="17">
        <f t="shared" si="25"/>
        <v>0</v>
      </c>
      <c r="Z84" s="17">
        <f t="shared" si="26"/>
        <v>0</v>
      </c>
      <c r="AA84" s="17">
        <f t="shared" si="27"/>
        <v>1</v>
      </c>
      <c r="AB84" s="91" t="str">
        <f>'REPRODUCTION 3'!M84</f>
        <v>Juin</v>
      </c>
      <c r="AC84" s="91" t="str">
        <f>'RUMINANTS 3'!M84</f>
        <v>Juin</v>
      </c>
      <c r="AD84" s="91" t="str">
        <f>'TOXICOLOGIE 2'!L84</f>
        <v>Juin</v>
      </c>
      <c r="AE84" s="91" t="str">
        <f>'INFECTIEUX 3'!M84</f>
        <v>Juin</v>
      </c>
      <c r="AF84" s="91" t="str">
        <f>'AVIARE 3'!M84</f>
        <v>Juin</v>
      </c>
      <c r="AG84" s="91" t="str">
        <f>'EQUINE 3'!M84</f>
        <v>Juin</v>
      </c>
      <c r="AH84" s="91" t="str">
        <f>'CHIRURGIE 3'!M84</f>
        <v>Juin</v>
      </c>
      <c r="AI84" s="91" t="str">
        <f>'LEGISLATION 2'!L84</f>
        <v>Juin</v>
      </c>
      <c r="AJ84" s="91" t="str">
        <f>'HIDAOA 3'!M84</f>
        <v>Juin</v>
      </c>
      <c r="AK84" s="91" t="str">
        <f>'CLINIQUE 3'!T84</f>
        <v>Juin</v>
      </c>
    </row>
    <row r="85" spans="1:37" ht="18.75">
      <c r="A85" s="17">
        <v>78</v>
      </c>
      <c r="B85" s="625" t="s">
        <v>2507</v>
      </c>
      <c r="C85" s="625" t="s">
        <v>2508</v>
      </c>
      <c r="D85" s="91">
        <f>'REPRODUCTION 3'!K85</f>
        <v>6.75</v>
      </c>
      <c r="E85" s="91">
        <f>'RUMINANTS 3'!K85</f>
        <v>5.25</v>
      </c>
      <c r="F85" s="91">
        <f>'TOXICOLOGIE 2'!J85</f>
        <v>0</v>
      </c>
      <c r="G85" s="91">
        <f>'INFECTIEUX 3'!K85</f>
        <v>3.75</v>
      </c>
      <c r="H85" s="91">
        <f>'AVIARE 3'!K85</f>
        <v>16.5</v>
      </c>
      <c r="I85" s="91">
        <f>'EQUINE 3'!K85</f>
        <v>7.5</v>
      </c>
      <c r="J85" s="91">
        <f>'CHIRURGIE 3'!K85</f>
        <v>12</v>
      </c>
      <c r="K85" s="91">
        <f>'LEGISLATION 2'!J85</f>
        <v>16</v>
      </c>
      <c r="L85" s="91">
        <f>'HIDAOA 3'!K85</f>
        <v>20.25</v>
      </c>
      <c r="M85" s="91">
        <f>'CLINIQUE 3'!R85</f>
        <v>0</v>
      </c>
      <c r="N85" s="91">
        <f t="shared" si="14"/>
        <v>88</v>
      </c>
      <c r="O85" s="91">
        <f t="shared" si="15"/>
        <v>3.1428571428571428</v>
      </c>
      <c r="P85" s="17" t="str">
        <f t="shared" si="16"/>
        <v>ajournee</v>
      </c>
      <c r="Q85" s="17" t="str">
        <f t="shared" si="17"/>
        <v>juin</v>
      </c>
      <c r="R85" s="17">
        <f t="shared" si="18"/>
        <v>1</v>
      </c>
      <c r="S85" s="17">
        <f t="shared" si="19"/>
        <v>1</v>
      </c>
      <c r="T85" s="17">
        <f t="shared" si="20"/>
        <v>1</v>
      </c>
      <c r="U85" s="17">
        <f t="shared" si="21"/>
        <v>1</v>
      </c>
      <c r="V85" s="17">
        <f t="shared" si="22"/>
        <v>0</v>
      </c>
      <c r="W85" s="17">
        <f t="shared" si="23"/>
        <v>1</v>
      </c>
      <c r="X85" s="17">
        <f t="shared" si="24"/>
        <v>1</v>
      </c>
      <c r="Y85" s="17">
        <f t="shared" si="25"/>
        <v>0</v>
      </c>
      <c r="Z85" s="17">
        <f t="shared" si="26"/>
        <v>0</v>
      </c>
      <c r="AA85" s="17">
        <f t="shared" si="27"/>
        <v>1</v>
      </c>
      <c r="AB85" s="91" t="str">
        <f>'REPRODUCTION 3'!M85</f>
        <v>Juin</v>
      </c>
      <c r="AC85" s="91" t="str">
        <f>'RUMINANTS 3'!M85</f>
        <v>Juin</v>
      </c>
      <c r="AD85" s="91" t="str">
        <f>'TOXICOLOGIE 2'!L85</f>
        <v>Juin</v>
      </c>
      <c r="AE85" s="91" t="str">
        <f>'INFECTIEUX 3'!M85</f>
        <v>Juin</v>
      </c>
      <c r="AF85" s="91" t="str">
        <f>'AVIARE 3'!M85</f>
        <v>Juin</v>
      </c>
      <c r="AG85" s="91" t="str">
        <f>'EQUINE 3'!M85</f>
        <v>Juin</v>
      </c>
      <c r="AH85" s="91" t="str">
        <f>'CHIRURGIE 3'!M85</f>
        <v>Juin</v>
      </c>
      <c r="AI85" s="91" t="str">
        <f>'LEGISLATION 2'!L85</f>
        <v>Juin</v>
      </c>
      <c r="AJ85" s="91" t="str">
        <f>'HIDAOA 3'!M85</f>
        <v>Juin</v>
      </c>
      <c r="AK85" s="91" t="str">
        <f>'CLINIQUE 3'!T85</f>
        <v>Juin</v>
      </c>
    </row>
    <row r="86" spans="1:37" ht="18.75">
      <c r="A86" s="17">
        <v>79</v>
      </c>
      <c r="B86" s="625" t="s">
        <v>840</v>
      </c>
      <c r="C86" s="625" t="s">
        <v>2509</v>
      </c>
      <c r="D86" s="91">
        <f>'REPRODUCTION 3'!K86</f>
        <v>13.5</v>
      </c>
      <c r="E86" s="91">
        <f>'RUMINANTS 3'!K86</f>
        <v>6</v>
      </c>
      <c r="F86" s="91">
        <f>'TOXICOLOGIE 2'!J86</f>
        <v>0</v>
      </c>
      <c r="G86" s="91">
        <f>'INFECTIEUX 3'!K86</f>
        <v>6</v>
      </c>
      <c r="H86" s="91">
        <f>'AVIARE 3'!K86</f>
        <v>17.25</v>
      </c>
      <c r="I86" s="91">
        <f>'EQUINE 3'!K86</f>
        <v>13.5</v>
      </c>
      <c r="J86" s="91">
        <f>'CHIRURGIE 3'!K86</f>
        <v>19.5</v>
      </c>
      <c r="K86" s="91">
        <f>'LEGISLATION 2'!J86</f>
        <v>20</v>
      </c>
      <c r="L86" s="91">
        <f>'HIDAOA 3'!K86</f>
        <v>22.5</v>
      </c>
      <c r="M86" s="91">
        <f>'CLINIQUE 3'!R86</f>
        <v>0</v>
      </c>
      <c r="N86" s="91">
        <f t="shared" si="14"/>
        <v>118.25</v>
      </c>
      <c r="O86" s="91">
        <f t="shared" si="15"/>
        <v>4.2232142857142856</v>
      </c>
      <c r="P86" s="17" t="str">
        <f t="shared" si="16"/>
        <v>ajournee</v>
      </c>
      <c r="Q86" s="17" t="str">
        <f t="shared" si="17"/>
        <v>juin</v>
      </c>
      <c r="R86" s="17">
        <f t="shared" si="18"/>
        <v>1</v>
      </c>
      <c r="S86" s="17">
        <f t="shared" si="19"/>
        <v>1</v>
      </c>
      <c r="T86" s="17">
        <f t="shared" si="20"/>
        <v>1</v>
      </c>
      <c r="U86" s="17">
        <f t="shared" si="21"/>
        <v>1</v>
      </c>
      <c r="V86" s="17">
        <f t="shared" si="22"/>
        <v>0</v>
      </c>
      <c r="W86" s="17">
        <f t="shared" si="23"/>
        <v>1</v>
      </c>
      <c r="X86" s="17">
        <f t="shared" si="24"/>
        <v>0</v>
      </c>
      <c r="Y86" s="17">
        <f t="shared" si="25"/>
        <v>0</v>
      </c>
      <c r="Z86" s="17">
        <f t="shared" si="26"/>
        <v>0</v>
      </c>
      <c r="AA86" s="17">
        <f t="shared" si="27"/>
        <v>1</v>
      </c>
      <c r="AB86" s="91" t="str">
        <f>'REPRODUCTION 3'!M86</f>
        <v>Juin</v>
      </c>
      <c r="AC86" s="91" t="str">
        <f>'RUMINANTS 3'!M86</f>
        <v>Juin</v>
      </c>
      <c r="AD86" s="91" t="str">
        <f>'TOXICOLOGIE 2'!L86</f>
        <v>Juin</v>
      </c>
      <c r="AE86" s="91" t="str">
        <f>'INFECTIEUX 3'!M86</f>
        <v>Juin</v>
      </c>
      <c r="AF86" s="91" t="str">
        <f>'AVIARE 3'!M86</f>
        <v>Juin</v>
      </c>
      <c r="AG86" s="91" t="str">
        <f>'EQUINE 3'!M86</f>
        <v>Juin</v>
      </c>
      <c r="AH86" s="91" t="str">
        <f>'CHIRURGIE 3'!M86</f>
        <v>Juin</v>
      </c>
      <c r="AI86" s="91" t="str">
        <f>'LEGISLATION 2'!L86</f>
        <v>Juin</v>
      </c>
      <c r="AJ86" s="91" t="str">
        <f>'HIDAOA 3'!M86</f>
        <v>Juin</v>
      </c>
      <c r="AK86" s="91" t="str">
        <f>'CLINIQUE 3'!T86</f>
        <v>Juin</v>
      </c>
    </row>
    <row r="87" spans="1:37" ht="18.75">
      <c r="A87" s="17">
        <v>80</v>
      </c>
      <c r="B87" s="625" t="s">
        <v>844</v>
      </c>
      <c r="C87" s="625" t="s">
        <v>2510</v>
      </c>
      <c r="D87" s="91">
        <f>'REPRODUCTION 3'!K87</f>
        <v>9.75</v>
      </c>
      <c r="E87" s="91">
        <f>'RUMINANTS 3'!K87</f>
        <v>6.75</v>
      </c>
      <c r="F87" s="91">
        <f>'TOXICOLOGIE 2'!J87</f>
        <v>0</v>
      </c>
      <c r="G87" s="91">
        <f>'INFECTIEUX 3'!K87</f>
        <v>2.25</v>
      </c>
      <c r="H87" s="91">
        <f>'AVIARE 3'!K87</f>
        <v>17.25</v>
      </c>
      <c r="I87" s="91">
        <f>'EQUINE 3'!K87</f>
        <v>7.875</v>
      </c>
      <c r="J87" s="91">
        <f>'CHIRURGIE 3'!K87</f>
        <v>16.5</v>
      </c>
      <c r="K87" s="91">
        <f>'LEGISLATION 2'!J87</f>
        <v>32</v>
      </c>
      <c r="L87" s="91">
        <f>'HIDAOA 3'!K87</f>
        <v>20.25</v>
      </c>
      <c r="M87" s="91">
        <f>'CLINIQUE 3'!R87</f>
        <v>0</v>
      </c>
      <c r="N87" s="91">
        <f t="shared" si="14"/>
        <v>112.625</v>
      </c>
      <c r="O87" s="91">
        <f t="shared" si="15"/>
        <v>4.0223214285714288</v>
      </c>
      <c r="P87" s="17" t="str">
        <f t="shared" si="16"/>
        <v>ajournee</v>
      </c>
      <c r="Q87" s="17" t="str">
        <f t="shared" si="17"/>
        <v>juin</v>
      </c>
      <c r="R87" s="17">
        <f t="shared" si="18"/>
        <v>1</v>
      </c>
      <c r="S87" s="17">
        <f t="shared" si="19"/>
        <v>1</v>
      </c>
      <c r="T87" s="17">
        <f t="shared" si="20"/>
        <v>1</v>
      </c>
      <c r="U87" s="17">
        <f t="shared" si="21"/>
        <v>1</v>
      </c>
      <c r="V87" s="17">
        <f t="shared" si="22"/>
        <v>0</v>
      </c>
      <c r="W87" s="17">
        <f t="shared" si="23"/>
        <v>1</v>
      </c>
      <c r="X87" s="17">
        <f t="shared" si="24"/>
        <v>0</v>
      </c>
      <c r="Y87" s="17">
        <f t="shared" si="25"/>
        <v>0</v>
      </c>
      <c r="Z87" s="17">
        <f t="shared" si="26"/>
        <v>0</v>
      </c>
      <c r="AA87" s="17">
        <f t="shared" si="27"/>
        <v>1</v>
      </c>
      <c r="AB87" s="91" t="str">
        <f>'REPRODUCTION 3'!M87</f>
        <v>Juin</v>
      </c>
      <c r="AC87" s="91" t="str">
        <f>'RUMINANTS 3'!M87</f>
        <v>Juin</v>
      </c>
      <c r="AD87" s="91" t="str">
        <f>'TOXICOLOGIE 2'!L87</f>
        <v>Juin</v>
      </c>
      <c r="AE87" s="91" t="str">
        <f>'INFECTIEUX 3'!M87</f>
        <v>Juin</v>
      </c>
      <c r="AF87" s="91" t="str">
        <f>'AVIARE 3'!M87</f>
        <v>Juin</v>
      </c>
      <c r="AG87" s="91" t="str">
        <f>'EQUINE 3'!M87</f>
        <v>Juin</v>
      </c>
      <c r="AH87" s="91" t="str">
        <f>'CHIRURGIE 3'!M87</f>
        <v>Juin</v>
      </c>
      <c r="AI87" s="91" t="str">
        <f>'LEGISLATION 2'!L87</f>
        <v>Juin</v>
      </c>
      <c r="AJ87" s="91" t="str">
        <f>'HIDAOA 3'!M87</f>
        <v>Juin</v>
      </c>
      <c r="AK87" s="91" t="str">
        <f>'CLINIQUE 3'!T87</f>
        <v>Juin</v>
      </c>
    </row>
    <row r="88" spans="1:37" ht="18.75">
      <c r="A88" s="17">
        <v>81</v>
      </c>
      <c r="B88" s="625" t="s">
        <v>2511</v>
      </c>
      <c r="C88" s="625" t="s">
        <v>2512</v>
      </c>
      <c r="D88" s="91">
        <f>'REPRODUCTION 3'!K88</f>
        <v>11.25</v>
      </c>
      <c r="E88" s="91">
        <f>'RUMINANTS 3'!K88</f>
        <v>6.75</v>
      </c>
      <c r="F88" s="91">
        <f>'TOXICOLOGIE 2'!J88</f>
        <v>0</v>
      </c>
      <c r="G88" s="91">
        <f>'INFECTIEUX 3'!K88</f>
        <v>1.125</v>
      </c>
      <c r="H88" s="91">
        <f>'AVIARE 3'!K88</f>
        <v>16.5</v>
      </c>
      <c r="I88" s="91">
        <f>'EQUINE 3'!K88</f>
        <v>9.375</v>
      </c>
      <c r="J88" s="91">
        <f>'CHIRURGIE 3'!K88</f>
        <v>10.5</v>
      </c>
      <c r="K88" s="91">
        <f>'LEGISLATION 2'!J88</f>
        <v>28</v>
      </c>
      <c r="L88" s="91">
        <f>'HIDAOA 3'!K88</f>
        <v>19.5</v>
      </c>
      <c r="M88" s="91">
        <f>'CLINIQUE 3'!R88</f>
        <v>0</v>
      </c>
      <c r="N88" s="91">
        <f t="shared" si="14"/>
        <v>103</v>
      </c>
      <c r="O88" s="91">
        <f t="shared" si="15"/>
        <v>3.6785714285714284</v>
      </c>
      <c r="P88" s="17" t="str">
        <f t="shared" si="16"/>
        <v>ajournee</v>
      </c>
      <c r="Q88" s="17" t="str">
        <f t="shared" si="17"/>
        <v>juin</v>
      </c>
      <c r="R88" s="17">
        <f t="shared" si="18"/>
        <v>1</v>
      </c>
      <c r="S88" s="17">
        <f t="shared" si="19"/>
        <v>1</v>
      </c>
      <c r="T88" s="17">
        <f t="shared" si="20"/>
        <v>1</v>
      </c>
      <c r="U88" s="17">
        <f t="shared" si="21"/>
        <v>1</v>
      </c>
      <c r="V88" s="17">
        <f t="shared" si="22"/>
        <v>0</v>
      </c>
      <c r="W88" s="17">
        <f t="shared" si="23"/>
        <v>1</v>
      </c>
      <c r="X88" s="17">
        <f t="shared" si="24"/>
        <v>1</v>
      </c>
      <c r="Y88" s="17">
        <f t="shared" si="25"/>
        <v>0</v>
      </c>
      <c r="Z88" s="17">
        <f t="shared" si="26"/>
        <v>0</v>
      </c>
      <c r="AA88" s="17">
        <f t="shared" si="27"/>
        <v>1</v>
      </c>
      <c r="AB88" s="91" t="str">
        <f>'REPRODUCTION 3'!M88</f>
        <v>Juin</v>
      </c>
      <c r="AC88" s="91" t="str">
        <f>'RUMINANTS 3'!M88</f>
        <v>Juin</v>
      </c>
      <c r="AD88" s="91" t="str">
        <f>'TOXICOLOGIE 2'!L88</f>
        <v>Juin</v>
      </c>
      <c r="AE88" s="91" t="str">
        <f>'INFECTIEUX 3'!M88</f>
        <v>Juin</v>
      </c>
      <c r="AF88" s="91" t="str">
        <f>'AVIARE 3'!M88</f>
        <v>Juin</v>
      </c>
      <c r="AG88" s="91" t="str">
        <f>'EQUINE 3'!M88</f>
        <v>Juin</v>
      </c>
      <c r="AH88" s="91" t="str">
        <f>'CHIRURGIE 3'!M88</f>
        <v>Juin</v>
      </c>
      <c r="AI88" s="91" t="str">
        <f>'LEGISLATION 2'!L88</f>
        <v>Juin</v>
      </c>
      <c r="AJ88" s="91" t="str">
        <f>'HIDAOA 3'!M88</f>
        <v>Juin</v>
      </c>
      <c r="AK88" s="91" t="str">
        <f>'CLINIQUE 3'!T88</f>
        <v>Juin</v>
      </c>
    </row>
    <row r="89" spans="1:37" ht="18.75">
      <c r="A89" s="17">
        <v>82</v>
      </c>
      <c r="B89" s="625" t="s">
        <v>2513</v>
      </c>
      <c r="C89" s="625" t="s">
        <v>2514</v>
      </c>
      <c r="D89" s="91">
        <f>'REPRODUCTION 3'!K89</f>
        <v>27</v>
      </c>
      <c r="E89" s="91">
        <f>'RUMINANTS 3'!K89</f>
        <v>9</v>
      </c>
      <c r="F89" s="91">
        <f>'TOXICOLOGIE 2'!J89</f>
        <v>0</v>
      </c>
      <c r="G89" s="91">
        <f>'INFECTIEUX 3'!K89</f>
        <v>6.375</v>
      </c>
      <c r="H89" s="91">
        <f>'AVIARE 3'!K89</f>
        <v>20.25</v>
      </c>
      <c r="I89" s="91">
        <f>'EQUINE 3'!K89</f>
        <v>15</v>
      </c>
      <c r="J89" s="91">
        <f>'CHIRURGIE 3'!K89</f>
        <v>16.5</v>
      </c>
      <c r="K89" s="91">
        <f>'LEGISLATION 2'!J89</f>
        <v>28</v>
      </c>
      <c r="L89" s="91">
        <f>'HIDAOA 3'!K89</f>
        <v>25.5</v>
      </c>
      <c r="M89" s="91">
        <f>'CLINIQUE 3'!R89</f>
        <v>0</v>
      </c>
      <c r="N89" s="91">
        <f t="shared" si="14"/>
        <v>147.625</v>
      </c>
      <c r="O89" s="91">
        <f t="shared" si="15"/>
        <v>5.2723214285714288</v>
      </c>
      <c r="P89" s="17" t="str">
        <f t="shared" si="16"/>
        <v>ajournee</v>
      </c>
      <c r="Q89" s="17" t="str">
        <f t="shared" si="17"/>
        <v>juin</v>
      </c>
      <c r="R89" s="17">
        <f t="shared" si="18"/>
        <v>0</v>
      </c>
      <c r="S89" s="17">
        <f t="shared" si="19"/>
        <v>1</v>
      </c>
      <c r="T89" s="17">
        <f t="shared" si="20"/>
        <v>1</v>
      </c>
      <c r="U89" s="17">
        <f t="shared" si="21"/>
        <v>1</v>
      </c>
      <c r="V89" s="17">
        <f t="shared" si="22"/>
        <v>0</v>
      </c>
      <c r="W89" s="17">
        <f t="shared" si="23"/>
        <v>0</v>
      </c>
      <c r="X89" s="17">
        <f t="shared" si="24"/>
        <v>0</v>
      </c>
      <c r="Y89" s="17">
        <f t="shared" si="25"/>
        <v>0</v>
      </c>
      <c r="Z89" s="17">
        <f t="shared" si="26"/>
        <v>0</v>
      </c>
      <c r="AA89" s="17">
        <f t="shared" si="27"/>
        <v>1</v>
      </c>
      <c r="AB89" s="91" t="str">
        <f>'REPRODUCTION 3'!M89</f>
        <v>Juin</v>
      </c>
      <c r="AC89" s="91" t="str">
        <f>'RUMINANTS 3'!M89</f>
        <v>Juin</v>
      </c>
      <c r="AD89" s="91" t="str">
        <f>'TOXICOLOGIE 2'!L89</f>
        <v>Juin</v>
      </c>
      <c r="AE89" s="91" t="str">
        <f>'INFECTIEUX 3'!M89</f>
        <v>Juin</v>
      </c>
      <c r="AF89" s="91" t="str">
        <f>'AVIARE 3'!M89</f>
        <v>Juin</v>
      </c>
      <c r="AG89" s="91" t="str">
        <f>'EQUINE 3'!M89</f>
        <v>Juin</v>
      </c>
      <c r="AH89" s="91" t="str">
        <f>'CHIRURGIE 3'!M89</f>
        <v>Juin</v>
      </c>
      <c r="AI89" s="91" t="str">
        <f>'LEGISLATION 2'!L89</f>
        <v>Juin</v>
      </c>
      <c r="AJ89" s="91" t="str">
        <f>'HIDAOA 3'!M89</f>
        <v>Juin</v>
      </c>
      <c r="AK89" s="91" t="str">
        <f>'CLINIQUE 3'!T89</f>
        <v>Juin</v>
      </c>
    </row>
    <row r="90" spans="1:37" ht="18.75">
      <c r="A90" s="17">
        <v>83</v>
      </c>
      <c r="B90" s="625" t="s">
        <v>856</v>
      </c>
      <c r="C90" s="625" t="s">
        <v>2515</v>
      </c>
      <c r="D90" s="91">
        <f>'REPRODUCTION 3'!K90</f>
        <v>21</v>
      </c>
      <c r="E90" s="91">
        <f>'RUMINANTS 3'!K90</f>
        <v>9.75</v>
      </c>
      <c r="F90" s="91">
        <f>'TOXICOLOGIE 2'!J90</f>
        <v>0</v>
      </c>
      <c r="G90" s="91">
        <f>'INFECTIEUX 3'!K90</f>
        <v>21.75</v>
      </c>
      <c r="H90" s="91">
        <f>'AVIARE 3'!K90</f>
        <v>20.25</v>
      </c>
      <c r="I90" s="91">
        <f>'EQUINE 3'!K90</f>
        <v>24</v>
      </c>
      <c r="J90" s="91">
        <f>'CHIRURGIE 3'!K90</f>
        <v>21</v>
      </c>
      <c r="K90" s="91">
        <f>'LEGISLATION 2'!J90</f>
        <v>32</v>
      </c>
      <c r="L90" s="91">
        <f>'HIDAOA 3'!K90</f>
        <v>26.25</v>
      </c>
      <c r="M90" s="91">
        <f>'CLINIQUE 3'!R90</f>
        <v>0</v>
      </c>
      <c r="N90" s="91">
        <f t="shared" si="14"/>
        <v>176</v>
      </c>
      <c r="O90" s="91">
        <f t="shared" si="15"/>
        <v>6.2857142857142856</v>
      </c>
      <c r="P90" s="17" t="str">
        <f t="shared" si="16"/>
        <v>ajournee</v>
      </c>
      <c r="Q90" s="17" t="str">
        <f t="shared" si="17"/>
        <v>juin</v>
      </c>
      <c r="R90" s="17">
        <f t="shared" si="18"/>
        <v>0</v>
      </c>
      <c r="S90" s="17">
        <f t="shared" si="19"/>
        <v>1</v>
      </c>
      <c r="T90" s="17">
        <f t="shared" si="20"/>
        <v>1</v>
      </c>
      <c r="U90" s="17">
        <f t="shared" si="21"/>
        <v>0</v>
      </c>
      <c r="V90" s="17">
        <f t="shared" si="22"/>
        <v>0</v>
      </c>
      <c r="W90" s="17">
        <f t="shared" si="23"/>
        <v>0</v>
      </c>
      <c r="X90" s="17">
        <f t="shared" si="24"/>
        <v>0</v>
      </c>
      <c r="Y90" s="17">
        <f t="shared" si="25"/>
        <v>0</v>
      </c>
      <c r="Z90" s="17">
        <f t="shared" si="26"/>
        <v>0</v>
      </c>
      <c r="AA90" s="17">
        <f t="shared" si="27"/>
        <v>1</v>
      </c>
      <c r="AB90" s="91" t="str">
        <f>'REPRODUCTION 3'!M90</f>
        <v>Juin</v>
      </c>
      <c r="AC90" s="91" t="str">
        <f>'RUMINANTS 3'!M90</f>
        <v>Juin</v>
      </c>
      <c r="AD90" s="91" t="str">
        <f>'TOXICOLOGIE 2'!L90</f>
        <v>Juin</v>
      </c>
      <c r="AE90" s="91" t="str">
        <f>'INFECTIEUX 3'!M90</f>
        <v>Juin</v>
      </c>
      <c r="AF90" s="91" t="str">
        <f>'AVIARE 3'!M90</f>
        <v>Juin</v>
      </c>
      <c r="AG90" s="91" t="str">
        <f>'EQUINE 3'!M90</f>
        <v>Juin</v>
      </c>
      <c r="AH90" s="91" t="str">
        <f>'CHIRURGIE 3'!M90</f>
        <v>Juin</v>
      </c>
      <c r="AI90" s="91" t="str">
        <f>'LEGISLATION 2'!L90</f>
        <v>Juin</v>
      </c>
      <c r="AJ90" s="91" t="str">
        <f>'HIDAOA 3'!M90</f>
        <v>Juin</v>
      </c>
      <c r="AK90" s="91" t="str">
        <f>'CLINIQUE 3'!T90</f>
        <v>Juin</v>
      </c>
    </row>
    <row r="91" spans="1:37" ht="18.75">
      <c r="A91" s="17">
        <v>84</v>
      </c>
      <c r="B91" s="625" t="s">
        <v>856</v>
      </c>
      <c r="C91" s="625" t="s">
        <v>2516</v>
      </c>
      <c r="D91" s="91">
        <f>'REPRODUCTION 3'!K91</f>
        <v>21</v>
      </c>
      <c r="E91" s="91">
        <f>'RUMINANTS 3'!K91</f>
        <v>9.75</v>
      </c>
      <c r="F91" s="91">
        <f>'TOXICOLOGIE 2'!J91</f>
        <v>0</v>
      </c>
      <c r="G91" s="91">
        <f>'INFECTIEUX 3'!K91</f>
        <v>12.75</v>
      </c>
      <c r="H91" s="91">
        <f>'AVIARE 3'!K91</f>
        <v>24</v>
      </c>
      <c r="I91" s="91">
        <f>'EQUINE 3'!K91</f>
        <v>21</v>
      </c>
      <c r="J91" s="91">
        <f>'CHIRURGIE 3'!K91</f>
        <v>22.5</v>
      </c>
      <c r="K91" s="91">
        <f>'LEGISLATION 2'!J91</f>
        <v>28</v>
      </c>
      <c r="L91" s="91">
        <f>'HIDAOA 3'!K91</f>
        <v>28.125</v>
      </c>
      <c r="M91" s="91">
        <f>'CLINIQUE 3'!R91</f>
        <v>0</v>
      </c>
      <c r="N91" s="91">
        <f t="shared" si="14"/>
        <v>167.125</v>
      </c>
      <c r="O91" s="91">
        <f t="shared" si="15"/>
        <v>5.96875</v>
      </c>
      <c r="P91" s="17" t="str">
        <f t="shared" si="16"/>
        <v>ajournee</v>
      </c>
      <c r="Q91" s="17" t="str">
        <f t="shared" si="17"/>
        <v>juin</v>
      </c>
      <c r="R91" s="17">
        <f t="shared" si="18"/>
        <v>0</v>
      </c>
      <c r="S91" s="17">
        <f t="shared" si="19"/>
        <v>1</v>
      </c>
      <c r="T91" s="17">
        <f t="shared" si="20"/>
        <v>1</v>
      </c>
      <c r="U91" s="17">
        <f t="shared" si="21"/>
        <v>1</v>
      </c>
      <c r="V91" s="17">
        <f t="shared" si="22"/>
        <v>0</v>
      </c>
      <c r="W91" s="17">
        <f t="shared" si="23"/>
        <v>0</v>
      </c>
      <c r="X91" s="17">
        <f t="shared" si="24"/>
        <v>0</v>
      </c>
      <c r="Y91" s="17">
        <f t="shared" si="25"/>
        <v>0</v>
      </c>
      <c r="Z91" s="17">
        <f t="shared" si="26"/>
        <v>0</v>
      </c>
      <c r="AA91" s="17">
        <f t="shared" si="27"/>
        <v>1</v>
      </c>
      <c r="AB91" s="91" t="str">
        <f>'REPRODUCTION 3'!M91</f>
        <v>Juin</v>
      </c>
      <c r="AC91" s="91" t="str">
        <f>'RUMINANTS 3'!M91</f>
        <v>Juin</v>
      </c>
      <c r="AD91" s="91" t="str">
        <f>'TOXICOLOGIE 2'!L91</f>
        <v>Juin</v>
      </c>
      <c r="AE91" s="91" t="str">
        <f>'INFECTIEUX 3'!M91</f>
        <v>Juin</v>
      </c>
      <c r="AF91" s="91" t="str">
        <f>'AVIARE 3'!M91</f>
        <v>Juin</v>
      </c>
      <c r="AG91" s="91" t="str">
        <f>'EQUINE 3'!M91</f>
        <v>Juin</v>
      </c>
      <c r="AH91" s="91" t="str">
        <f>'CHIRURGIE 3'!M91</f>
        <v>Juin</v>
      </c>
      <c r="AI91" s="91" t="str">
        <f>'LEGISLATION 2'!L91</f>
        <v>Juin</v>
      </c>
      <c r="AJ91" s="91" t="str">
        <f>'HIDAOA 3'!M91</f>
        <v>Juin</v>
      </c>
      <c r="AK91" s="91" t="str">
        <f>'CLINIQUE 3'!T91</f>
        <v>Juin</v>
      </c>
    </row>
    <row r="92" spans="1:37" ht="18.75">
      <c r="A92" s="17">
        <v>85</v>
      </c>
      <c r="B92" s="625" t="s">
        <v>2517</v>
      </c>
      <c r="C92" s="625" t="s">
        <v>2518</v>
      </c>
      <c r="D92" s="91">
        <f>'REPRODUCTION 3'!K92</f>
        <v>15.75</v>
      </c>
      <c r="E92" s="91">
        <f>'RUMINANTS 3'!K92</f>
        <v>5.25</v>
      </c>
      <c r="F92" s="91">
        <f>'TOXICOLOGIE 2'!J92</f>
        <v>0</v>
      </c>
      <c r="G92" s="91">
        <f>'INFECTIEUX 3'!K92</f>
        <v>1.125</v>
      </c>
      <c r="H92" s="91">
        <f>'AVIARE 3'!K92</f>
        <v>14.25</v>
      </c>
      <c r="I92" s="91">
        <f>'EQUINE 3'!K92</f>
        <v>6.75</v>
      </c>
      <c r="J92" s="91">
        <f>'CHIRURGIE 3'!K92</f>
        <v>22.5</v>
      </c>
      <c r="K92" s="91">
        <f>'LEGISLATION 2'!J92</f>
        <v>8</v>
      </c>
      <c r="L92" s="91">
        <f>'HIDAOA 3'!K92</f>
        <v>19.5</v>
      </c>
      <c r="M92" s="91">
        <f>'CLINIQUE 3'!R92</f>
        <v>0</v>
      </c>
      <c r="N92" s="91">
        <f t="shared" si="14"/>
        <v>93.125</v>
      </c>
      <c r="O92" s="91">
        <f t="shared" si="15"/>
        <v>3.3258928571428572</v>
      </c>
      <c r="P92" s="17" t="str">
        <f t="shared" si="16"/>
        <v>ajournee</v>
      </c>
      <c r="Q92" s="17" t="str">
        <f t="shared" si="17"/>
        <v>juin</v>
      </c>
      <c r="R92" s="17">
        <f t="shared" si="18"/>
        <v>0</v>
      </c>
      <c r="S92" s="17">
        <f t="shared" si="19"/>
        <v>1</v>
      </c>
      <c r="T92" s="17">
        <f t="shared" si="20"/>
        <v>1</v>
      </c>
      <c r="U92" s="17">
        <f t="shared" si="21"/>
        <v>1</v>
      </c>
      <c r="V92" s="17">
        <f t="shared" si="22"/>
        <v>1</v>
      </c>
      <c r="W92" s="17">
        <f t="shared" si="23"/>
        <v>1</v>
      </c>
      <c r="X92" s="17">
        <f t="shared" si="24"/>
        <v>0</v>
      </c>
      <c r="Y92" s="17">
        <f t="shared" si="25"/>
        <v>1</v>
      </c>
      <c r="Z92" s="17">
        <f t="shared" si="26"/>
        <v>0</v>
      </c>
      <c r="AA92" s="17">
        <f t="shared" si="27"/>
        <v>1</v>
      </c>
      <c r="AB92" s="91" t="str">
        <f>'REPRODUCTION 3'!M92</f>
        <v>Juin</v>
      </c>
      <c r="AC92" s="91" t="str">
        <f>'RUMINANTS 3'!M92</f>
        <v>Juin</v>
      </c>
      <c r="AD92" s="91" t="str">
        <f>'TOXICOLOGIE 2'!L92</f>
        <v>Juin</v>
      </c>
      <c r="AE92" s="91" t="str">
        <f>'INFECTIEUX 3'!M92</f>
        <v>Juin</v>
      </c>
      <c r="AF92" s="91" t="str">
        <f>'AVIARE 3'!M92</f>
        <v>Juin</v>
      </c>
      <c r="AG92" s="91" t="str">
        <f>'EQUINE 3'!M92</f>
        <v>Juin</v>
      </c>
      <c r="AH92" s="91" t="str">
        <f>'CHIRURGIE 3'!M92</f>
        <v>Juin</v>
      </c>
      <c r="AI92" s="91" t="str">
        <f>'LEGISLATION 2'!L92</f>
        <v>Juin</v>
      </c>
      <c r="AJ92" s="91" t="str">
        <f>'HIDAOA 3'!M92</f>
        <v>Juin</v>
      </c>
      <c r="AK92" s="91" t="str">
        <f>'CLINIQUE 3'!T92</f>
        <v>Juin</v>
      </c>
    </row>
    <row r="93" spans="1:37" ht="18.75">
      <c r="A93" s="17">
        <v>86</v>
      </c>
      <c r="B93" s="625" t="s">
        <v>162</v>
      </c>
      <c r="C93" s="625" t="s">
        <v>2519</v>
      </c>
      <c r="D93" s="91">
        <f>'REPRODUCTION 3'!K93</f>
        <v>21</v>
      </c>
      <c r="E93" s="91">
        <f>'RUMINANTS 3'!K93</f>
        <v>8.25</v>
      </c>
      <c r="F93" s="91">
        <f>'TOXICOLOGIE 2'!J93</f>
        <v>0</v>
      </c>
      <c r="G93" s="91">
        <f>'INFECTIEUX 3'!K93</f>
        <v>7.5</v>
      </c>
      <c r="H93" s="91">
        <f>'AVIARE 3'!K93</f>
        <v>22.5</v>
      </c>
      <c r="I93" s="91">
        <f>'EQUINE 3'!K93</f>
        <v>15.375</v>
      </c>
      <c r="J93" s="91">
        <f>'CHIRURGIE 3'!K93</f>
        <v>18</v>
      </c>
      <c r="K93" s="91">
        <f>'LEGISLATION 2'!J93</f>
        <v>32</v>
      </c>
      <c r="L93" s="91">
        <f>'HIDAOA 3'!K93</f>
        <v>21.75</v>
      </c>
      <c r="M93" s="91">
        <f>'CLINIQUE 3'!R93</f>
        <v>0</v>
      </c>
      <c r="N93" s="91">
        <f t="shared" si="14"/>
        <v>146.375</v>
      </c>
      <c r="O93" s="91">
        <f t="shared" si="15"/>
        <v>5.2276785714285712</v>
      </c>
      <c r="P93" s="17" t="str">
        <f t="shared" si="16"/>
        <v>ajournee</v>
      </c>
      <c r="Q93" s="17" t="str">
        <f t="shared" si="17"/>
        <v>juin</v>
      </c>
      <c r="R93" s="17">
        <f t="shared" si="18"/>
        <v>0</v>
      </c>
      <c r="S93" s="17">
        <f t="shared" si="19"/>
        <v>1</v>
      </c>
      <c r="T93" s="17">
        <f t="shared" si="20"/>
        <v>1</v>
      </c>
      <c r="U93" s="17">
        <f t="shared" si="21"/>
        <v>1</v>
      </c>
      <c r="V93" s="17">
        <f t="shared" si="22"/>
        <v>0</v>
      </c>
      <c r="W93" s="17">
        <f t="shared" si="23"/>
        <v>0</v>
      </c>
      <c r="X93" s="17">
        <f t="shared" si="24"/>
        <v>0</v>
      </c>
      <c r="Y93" s="17">
        <f t="shared" si="25"/>
        <v>0</v>
      </c>
      <c r="Z93" s="17">
        <f t="shared" si="26"/>
        <v>0</v>
      </c>
      <c r="AA93" s="17">
        <f t="shared" si="27"/>
        <v>1</v>
      </c>
      <c r="AB93" s="91" t="str">
        <f>'REPRODUCTION 3'!M93</f>
        <v>Juin</v>
      </c>
      <c r="AC93" s="91" t="str">
        <f>'RUMINANTS 3'!M93</f>
        <v>Juin</v>
      </c>
      <c r="AD93" s="91" t="str">
        <f>'TOXICOLOGIE 2'!L93</f>
        <v>Juin</v>
      </c>
      <c r="AE93" s="91" t="str">
        <f>'INFECTIEUX 3'!M93</f>
        <v>Juin</v>
      </c>
      <c r="AF93" s="91" t="str">
        <f>'AVIARE 3'!M93</f>
        <v>Juin</v>
      </c>
      <c r="AG93" s="91" t="str">
        <f>'EQUINE 3'!M93</f>
        <v>Juin</v>
      </c>
      <c r="AH93" s="91" t="str">
        <f>'CHIRURGIE 3'!M93</f>
        <v>Juin</v>
      </c>
      <c r="AI93" s="91" t="str">
        <f>'LEGISLATION 2'!L93</f>
        <v>Juin</v>
      </c>
      <c r="AJ93" s="91" t="str">
        <f>'HIDAOA 3'!M93</f>
        <v>Juin</v>
      </c>
      <c r="AK93" s="91" t="str">
        <f>'CLINIQUE 3'!T93</f>
        <v>Juin</v>
      </c>
    </row>
    <row r="94" spans="1:37" ht="18.75">
      <c r="A94" s="17">
        <v>87</v>
      </c>
      <c r="B94" s="625" t="s">
        <v>878</v>
      </c>
      <c r="C94" s="625" t="s">
        <v>2474</v>
      </c>
      <c r="D94" s="91">
        <f>'REPRODUCTION 3'!K94</f>
        <v>24.75</v>
      </c>
      <c r="E94" s="91">
        <f>'RUMINANTS 3'!K94</f>
        <v>6.75</v>
      </c>
      <c r="F94" s="91">
        <f>'TOXICOLOGIE 2'!J94</f>
        <v>0</v>
      </c>
      <c r="G94" s="91">
        <f>'INFECTIEUX 3'!K94</f>
        <v>8.25</v>
      </c>
      <c r="H94" s="91">
        <f>'AVIARE 3'!K94</f>
        <v>15.75</v>
      </c>
      <c r="I94" s="91">
        <f>'EQUINE 3'!K94</f>
        <v>17.25</v>
      </c>
      <c r="J94" s="91">
        <f>'CHIRURGIE 3'!K94</f>
        <v>15</v>
      </c>
      <c r="K94" s="91">
        <f>'LEGISLATION 2'!J94</f>
        <v>12</v>
      </c>
      <c r="L94" s="91">
        <f>'HIDAOA 3'!K94</f>
        <v>18.75</v>
      </c>
      <c r="M94" s="91">
        <f>'CLINIQUE 3'!R94</f>
        <v>0</v>
      </c>
      <c r="N94" s="91">
        <f t="shared" si="14"/>
        <v>118.5</v>
      </c>
      <c r="O94" s="91">
        <f t="shared" si="15"/>
        <v>4.2321428571428568</v>
      </c>
      <c r="P94" s="17" t="str">
        <f t="shared" si="16"/>
        <v>ajournee</v>
      </c>
      <c r="Q94" s="17" t="str">
        <f t="shared" si="17"/>
        <v>juin</v>
      </c>
      <c r="R94" s="17">
        <f t="shared" si="18"/>
        <v>0</v>
      </c>
      <c r="S94" s="17">
        <f t="shared" si="19"/>
        <v>1</v>
      </c>
      <c r="T94" s="17">
        <f t="shared" si="20"/>
        <v>1</v>
      </c>
      <c r="U94" s="17">
        <f t="shared" si="21"/>
        <v>1</v>
      </c>
      <c r="V94" s="17">
        <f t="shared" si="22"/>
        <v>0</v>
      </c>
      <c r="W94" s="17">
        <f t="shared" si="23"/>
        <v>0</v>
      </c>
      <c r="X94" s="17">
        <f t="shared" si="24"/>
        <v>0</v>
      </c>
      <c r="Y94" s="17">
        <f t="shared" si="25"/>
        <v>0</v>
      </c>
      <c r="Z94" s="17">
        <f t="shared" si="26"/>
        <v>0</v>
      </c>
      <c r="AA94" s="17">
        <f t="shared" si="27"/>
        <v>1</v>
      </c>
      <c r="AB94" s="91" t="str">
        <f>'REPRODUCTION 3'!M94</f>
        <v>Juin</v>
      </c>
      <c r="AC94" s="91" t="str">
        <f>'RUMINANTS 3'!M94</f>
        <v>Juin</v>
      </c>
      <c r="AD94" s="91" t="str">
        <f>'TOXICOLOGIE 2'!L94</f>
        <v>Juin</v>
      </c>
      <c r="AE94" s="91" t="str">
        <f>'INFECTIEUX 3'!M94</f>
        <v>Juin</v>
      </c>
      <c r="AF94" s="91" t="str">
        <f>'AVIARE 3'!M94</f>
        <v>Juin</v>
      </c>
      <c r="AG94" s="91" t="str">
        <f>'EQUINE 3'!M94</f>
        <v>Juin</v>
      </c>
      <c r="AH94" s="91" t="str">
        <f>'CHIRURGIE 3'!M94</f>
        <v>Juin</v>
      </c>
      <c r="AI94" s="91" t="str">
        <f>'LEGISLATION 2'!L94</f>
        <v>Juin</v>
      </c>
      <c r="AJ94" s="91" t="str">
        <f>'HIDAOA 3'!M94</f>
        <v>Juin</v>
      </c>
      <c r="AK94" s="91" t="str">
        <f>'CLINIQUE 3'!T94</f>
        <v>Juin</v>
      </c>
    </row>
    <row r="95" spans="1:37" ht="18.75">
      <c r="A95" s="17">
        <v>88</v>
      </c>
      <c r="B95" s="625" t="s">
        <v>2520</v>
      </c>
      <c r="C95" s="625" t="s">
        <v>2521</v>
      </c>
      <c r="D95" s="91">
        <f>'REPRODUCTION 3'!K95</f>
        <v>8.25</v>
      </c>
      <c r="E95" s="91">
        <f>'RUMINANTS 3'!K95</f>
        <v>9</v>
      </c>
      <c r="F95" s="91">
        <f>'TOXICOLOGIE 2'!J95</f>
        <v>0</v>
      </c>
      <c r="G95" s="91">
        <f>'INFECTIEUX 3'!K95</f>
        <v>4.5</v>
      </c>
      <c r="H95" s="91">
        <f>'AVIARE 3'!K95</f>
        <v>15.75</v>
      </c>
      <c r="I95" s="91">
        <f>'EQUINE 3'!K95</f>
        <v>7.125</v>
      </c>
      <c r="J95" s="91">
        <f>'CHIRURGIE 3'!K95</f>
        <v>18</v>
      </c>
      <c r="K95" s="91">
        <f>'LEGISLATION 2'!J95</f>
        <v>2</v>
      </c>
      <c r="L95" s="91">
        <f>'HIDAOA 3'!K95</f>
        <v>15.75</v>
      </c>
      <c r="M95" s="91">
        <f>'CLINIQUE 3'!R95</f>
        <v>0</v>
      </c>
      <c r="N95" s="91">
        <f t="shared" si="14"/>
        <v>80.375</v>
      </c>
      <c r="O95" s="91">
        <f t="shared" si="15"/>
        <v>2.8705357142857144</v>
      </c>
      <c r="P95" s="17" t="str">
        <f t="shared" si="16"/>
        <v>ajournee</v>
      </c>
      <c r="Q95" s="17" t="str">
        <f t="shared" si="17"/>
        <v>juin</v>
      </c>
      <c r="R95" s="17">
        <f t="shared" si="18"/>
        <v>1</v>
      </c>
      <c r="S95" s="17">
        <f t="shared" si="19"/>
        <v>1</v>
      </c>
      <c r="T95" s="17">
        <f t="shared" si="20"/>
        <v>1</v>
      </c>
      <c r="U95" s="17">
        <f t="shared" si="21"/>
        <v>1</v>
      </c>
      <c r="V95" s="17">
        <f t="shared" si="22"/>
        <v>0</v>
      </c>
      <c r="W95" s="17">
        <f t="shared" si="23"/>
        <v>1</v>
      </c>
      <c r="X95" s="17">
        <f t="shared" si="24"/>
        <v>0</v>
      </c>
      <c r="Y95" s="17">
        <f t="shared" si="25"/>
        <v>1</v>
      </c>
      <c r="Z95" s="17">
        <f t="shared" si="26"/>
        <v>0</v>
      </c>
      <c r="AA95" s="17">
        <f t="shared" si="27"/>
        <v>1</v>
      </c>
      <c r="AB95" s="91" t="str">
        <f>'REPRODUCTION 3'!M95</f>
        <v>Juin</v>
      </c>
      <c r="AC95" s="91" t="str">
        <f>'RUMINANTS 3'!M95</f>
        <v>Juin</v>
      </c>
      <c r="AD95" s="91" t="str">
        <f>'TOXICOLOGIE 2'!L95</f>
        <v>Juin</v>
      </c>
      <c r="AE95" s="91" t="str">
        <f>'INFECTIEUX 3'!M95</f>
        <v>Juin</v>
      </c>
      <c r="AF95" s="91" t="str">
        <f>'AVIARE 3'!M95</f>
        <v>Juin</v>
      </c>
      <c r="AG95" s="91" t="str">
        <f>'EQUINE 3'!M95</f>
        <v>Juin</v>
      </c>
      <c r="AH95" s="91" t="str">
        <f>'CHIRURGIE 3'!M95</f>
        <v>Juin</v>
      </c>
      <c r="AI95" s="91" t="str">
        <f>'LEGISLATION 2'!L95</f>
        <v>Juin</v>
      </c>
      <c r="AJ95" s="91" t="str">
        <f>'HIDAOA 3'!M95</f>
        <v>Juin</v>
      </c>
      <c r="AK95" s="91" t="str">
        <f>'CLINIQUE 3'!T95</f>
        <v>Juin</v>
      </c>
    </row>
    <row r="96" spans="1:37" ht="18.75">
      <c r="A96" s="17">
        <v>89</v>
      </c>
      <c r="B96" s="625" t="s">
        <v>163</v>
      </c>
      <c r="C96" s="625" t="s">
        <v>2522</v>
      </c>
      <c r="D96" s="91">
        <f>'REPRODUCTION 3'!K96</f>
        <v>15</v>
      </c>
      <c r="E96" s="91">
        <f>'RUMINANTS 3'!K96</f>
        <v>9</v>
      </c>
      <c r="F96" s="91">
        <f>'TOXICOLOGIE 2'!J96</f>
        <v>0</v>
      </c>
      <c r="G96" s="91">
        <f>'INFECTIEUX 3'!K96</f>
        <v>4.125</v>
      </c>
      <c r="H96" s="91">
        <f>'AVIARE 3'!K96</f>
        <v>15</v>
      </c>
      <c r="I96" s="91">
        <f>'EQUINE 3'!K96</f>
        <v>12</v>
      </c>
      <c r="J96" s="91">
        <f>'CHIRURGIE 3'!K96</f>
        <v>21</v>
      </c>
      <c r="K96" s="91">
        <f>'LEGISLATION 2'!J96</f>
        <v>10</v>
      </c>
      <c r="L96" s="91">
        <f>'HIDAOA 3'!K96</f>
        <v>18</v>
      </c>
      <c r="M96" s="91">
        <f>'CLINIQUE 3'!R96</f>
        <v>0</v>
      </c>
      <c r="N96" s="91">
        <f t="shared" si="14"/>
        <v>104.125</v>
      </c>
      <c r="O96" s="91">
        <f t="shared" si="15"/>
        <v>3.71875</v>
      </c>
      <c r="P96" s="17" t="str">
        <f t="shared" si="16"/>
        <v>ajournee</v>
      </c>
      <c r="Q96" s="17" t="str">
        <f t="shared" si="17"/>
        <v>juin</v>
      </c>
      <c r="R96" s="17">
        <f t="shared" si="18"/>
        <v>0</v>
      </c>
      <c r="S96" s="17">
        <f t="shared" si="19"/>
        <v>1</v>
      </c>
      <c r="T96" s="17">
        <f t="shared" si="20"/>
        <v>1</v>
      </c>
      <c r="U96" s="17">
        <f t="shared" si="21"/>
        <v>1</v>
      </c>
      <c r="V96" s="17">
        <f t="shared" si="22"/>
        <v>0</v>
      </c>
      <c r="W96" s="17">
        <f t="shared" si="23"/>
        <v>1</v>
      </c>
      <c r="X96" s="17">
        <f t="shared" si="24"/>
        <v>0</v>
      </c>
      <c r="Y96" s="17">
        <f t="shared" si="25"/>
        <v>0</v>
      </c>
      <c r="Z96" s="17">
        <f t="shared" si="26"/>
        <v>0</v>
      </c>
      <c r="AA96" s="17">
        <f t="shared" si="27"/>
        <v>1</v>
      </c>
      <c r="AB96" s="91" t="str">
        <f>'REPRODUCTION 3'!M96</f>
        <v>Juin</v>
      </c>
      <c r="AC96" s="91" t="str">
        <f>'RUMINANTS 3'!M96</f>
        <v>Juin</v>
      </c>
      <c r="AD96" s="91" t="str">
        <f>'TOXICOLOGIE 2'!L96</f>
        <v>Juin</v>
      </c>
      <c r="AE96" s="91" t="str">
        <f>'INFECTIEUX 3'!M96</f>
        <v>Juin</v>
      </c>
      <c r="AF96" s="91" t="str">
        <f>'AVIARE 3'!M96</f>
        <v>Juin</v>
      </c>
      <c r="AG96" s="91" t="str">
        <f>'EQUINE 3'!M96</f>
        <v>Juin</v>
      </c>
      <c r="AH96" s="91" t="str">
        <f>'CHIRURGIE 3'!M96</f>
        <v>Juin</v>
      </c>
      <c r="AI96" s="91" t="str">
        <f>'LEGISLATION 2'!L96</f>
        <v>Juin</v>
      </c>
      <c r="AJ96" s="91" t="str">
        <f>'HIDAOA 3'!M96</f>
        <v>Juin</v>
      </c>
      <c r="AK96" s="91" t="str">
        <f>'CLINIQUE 3'!T96</f>
        <v>Juin</v>
      </c>
    </row>
    <row r="97" spans="1:37" ht="18.75">
      <c r="A97" s="17">
        <v>90</v>
      </c>
      <c r="B97" s="625" t="s">
        <v>163</v>
      </c>
      <c r="C97" s="625" t="s">
        <v>2523</v>
      </c>
      <c r="D97" s="91">
        <f>'REPRODUCTION 3'!K97</f>
        <v>7.5</v>
      </c>
      <c r="E97" s="91">
        <f>'RUMINANTS 3'!K97</f>
        <v>4.5</v>
      </c>
      <c r="F97" s="91">
        <f>'TOXICOLOGIE 2'!J97</f>
        <v>0</v>
      </c>
      <c r="G97" s="91">
        <f>'INFECTIEUX 3'!K97</f>
        <v>1.5</v>
      </c>
      <c r="H97" s="91">
        <f>'AVIARE 3'!K97</f>
        <v>13.5</v>
      </c>
      <c r="I97" s="91">
        <f>'EQUINE 3'!K97</f>
        <v>3.75</v>
      </c>
      <c r="J97" s="91">
        <f>'CHIRURGIE 3'!K97</f>
        <v>15</v>
      </c>
      <c r="K97" s="91">
        <f>'LEGISLATION 2'!J97</f>
        <v>2</v>
      </c>
      <c r="L97" s="91">
        <f>'HIDAOA 3'!K97</f>
        <v>17.25</v>
      </c>
      <c r="M97" s="91">
        <f>'CLINIQUE 3'!R97</f>
        <v>0</v>
      </c>
      <c r="N97" s="91">
        <f t="shared" si="14"/>
        <v>65</v>
      </c>
      <c r="O97" s="91">
        <f t="shared" si="15"/>
        <v>2.3214285714285716</v>
      </c>
      <c r="P97" s="17" t="str">
        <f t="shared" si="16"/>
        <v>ajournee</v>
      </c>
      <c r="Q97" s="17" t="str">
        <f t="shared" si="17"/>
        <v>juin</v>
      </c>
      <c r="R97" s="17">
        <f t="shared" si="18"/>
        <v>1</v>
      </c>
      <c r="S97" s="17">
        <f t="shared" si="19"/>
        <v>1</v>
      </c>
      <c r="T97" s="17">
        <f t="shared" si="20"/>
        <v>1</v>
      </c>
      <c r="U97" s="17">
        <f t="shared" si="21"/>
        <v>1</v>
      </c>
      <c r="V97" s="17">
        <f t="shared" si="22"/>
        <v>1</v>
      </c>
      <c r="W97" s="17">
        <f t="shared" si="23"/>
        <v>1</v>
      </c>
      <c r="X97" s="17">
        <f t="shared" si="24"/>
        <v>0</v>
      </c>
      <c r="Y97" s="17">
        <f t="shared" si="25"/>
        <v>1</v>
      </c>
      <c r="Z97" s="17">
        <f t="shared" si="26"/>
        <v>0</v>
      </c>
      <c r="AA97" s="17">
        <f t="shared" si="27"/>
        <v>1</v>
      </c>
      <c r="AB97" s="91" t="str">
        <f>'REPRODUCTION 3'!M97</f>
        <v>Juin</v>
      </c>
      <c r="AC97" s="91" t="str">
        <f>'RUMINANTS 3'!M97</f>
        <v>Juin</v>
      </c>
      <c r="AD97" s="91" t="str">
        <f>'TOXICOLOGIE 2'!L97</f>
        <v>Juin</v>
      </c>
      <c r="AE97" s="91" t="str">
        <f>'INFECTIEUX 3'!M97</f>
        <v>Juin</v>
      </c>
      <c r="AF97" s="91" t="str">
        <f>'AVIARE 3'!M97</f>
        <v>Juin</v>
      </c>
      <c r="AG97" s="91" t="str">
        <f>'EQUINE 3'!M97</f>
        <v>Juin</v>
      </c>
      <c r="AH97" s="91" t="str">
        <f>'CHIRURGIE 3'!M97</f>
        <v>Juin</v>
      </c>
      <c r="AI97" s="91" t="str">
        <f>'LEGISLATION 2'!L97</f>
        <v>Juin</v>
      </c>
      <c r="AJ97" s="91" t="str">
        <f>'HIDAOA 3'!M97</f>
        <v>Juin</v>
      </c>
      <c r="AK97" s="91" t="str">
        <f>'CLINIQUE 3'!T97</f>
        <v>Juin</v>
      </c>
    </row>
    <row r="98" spans="1:37" ht="18.75">
      <c r="A98" s="17">
        <v>91</v>
      </c>
      <c r="B98" s="625" t="s">
        <v>2524</v>
      </c>
      <c r="C98" s="625" t="s">
        <v>2525</v>
      </c>
      <c r="D98" s="91">
        <f>'REPRODUCTION 3'!K98</f>
        <v>21</v>
      </c>
      <c r="E98" s="91">
        <f>'RUMINANTS 3'!K98</f>
        <v>7.5</v>
      </c>
      <c r="F98" s="91">
        <f>'TOXICOLOGIE 2'!J98</f>
        <v>0</v>
      </c>
      <c r="G98" s="91">
        <f>'INFECTIEUX 3'!K98</f>
        <v>15.75</v>
      </c>
      <c r="H98" s="91">
        <f>'AVIARE 3'!K98</f>
        <v>17.25</v>
      </c>
      <c r="I98" s="91">
        <f>'EQUINE 3'!K98</f>
        <v>22.5</v>
      </c>
      <c r="J98" s="91">
        <f>'CHIRURGIE 3'!K98</f>
        <v>25.5</v>
      </c>
      <c r="K98" s="91">
        <f>'LEGISLATION 2'!J98</f>
        <v>34</v>
      </c>
      <c r="L98" s="91">
        <f>'HIDAOA 3'!K98</f>
        <v>28.125</v>
      </c>
      <c r="M98" s="91">
        <f>'CLINIQUE 3'!R98</f>
        <v>0</v>
      </c>
      <c r="N98" s="91">
        <f t="shared" si="14"/>
        <v>171.625</v>
      </c>
      <c r="O98" s="91">
        <f t="shared" si="15"/>
        <v>6.1294642857142856</v>
      </c>
      <c r="P98" s="17" t="str">
        <f t="shared" si="16"/>
        <v>ajournee</v>
      </c>
      <c r="Q98" s="17" t="str">
        <f t="shared" si="17"/>
        <v>juin</v>
      </c>
      <c r="R98" s="17">
        <f t="shared" si="18"/>
        <v>0</v>
      </c>
      <c r="S98" s="17">
        <f t="shared" si="19"/>
        <v>1</v>
      </c>
      <c r="T98" s="17">
        <f t="shared" si="20"/>
        <v>1</v>
      </c>
      <c r="U98" s="17">
        <f t="shared" si="21"/>
        <v>0</v>
      </c>
      <c r="V98" s="17">
        <f t="shared" si="22"/>
        <v>0</v>
      </c>
      <c r="W98" s="17">
        <f t="shared" si="23"/>
        <v>0</v>
      </c>
      <c r="X98" s="17">
        <f t="shared" si="24"/>
        <v>0</v>
      </c>
      <c r="Y98" s="17">
        <f t="shared" si="25"/>
        <v>0</v>
      </c>
      <c r="Z98" s="17">
        <f t="shared" si="26"/>
        <v>0</v>
      </c>
      <c r="AA98" s="17">
        <f t="shared" si="27"/>
        <v>1</v>
      </c>
      <c r="AB98" s="91" t="str">
        <f>'REPRODUCTION 3'!M98</f>
        <v>Juin</v>
      </c>
      <c r="AC98" s="91" t="str">
        <f>'RUMINANTS 3'!M98</f>
        <v>Juin</v>
      </c>
      <c r="AD98" s="91" t="str">
        <f>'TOXICOLOGIE 2'!L98</f>
        <v>Juin</v>
      </c>
      <c r="AE98" s="91" t="str">
        <f>'INFECTIEUX 3'!M98</f>
        <v>Juin</v>
      </c>
      <c r="AF98" s="91" t="str">
        <f>'AVIARE 3'!M98</f>
        <v>Juin</v>
      </c>
      <c r="AG98" s="91" t="str">
        <f>'EQUINE 3'!M98</f>
        <v>Juin</v>
      </c>
      <c r="AH98" s="91" t="str">
        <f>'CHIRURGIE 3'!M98</f>
        <v>Juin</v>
      </c>
      <c r="AI98" s="91" t="str">
        <f>'LEGISLATION 2'!L98</f>
        <v>Juin</v>
      </c>
      <c r="AJ98" s="91" t="str">
        <f>'HIDAOA 3'!M98</f>
        <v>Juin</v>
      </c>
      <c r="AK98" s="91" t="str">
        <f>'CLINIQUE 3'!T98</f>
        <v>Juin</v>
      </c>
    </row>
    <row r="99" spans="1:37" ht="18.75">
      <c r="A99" s="17">
        <v>92</v>
      </c>
      <c r="B99" s="625" t="s">
        <v>2526</v>
      </c>
      <c r="C99" s="625" t="s">
        <v>2527</v>
      </c>
      <c r="D99" s="91">
        <f>'REPRODUCTION 3'!K99</f>
        <v>18.75</v>
      </c>
      <c r="E99" s="91">
        <f>'RUMINANTS 3'!K99</f>
        <v>5.25</v>
      </c>
      <c r="F99" s="91">
        <f>'TOXICOLOGIE 2'!J99</f>
        <v>0</v>
      </c>
      <c r="G99" s="91">
        <f>'INFECTIEUX 3'!K99</f>
        <v>4.875</v>
      </c>
      <c r="H99" s="91">
        <f>'AVIARE 3'!K99</f>
        <v>16.5</v>
      </c>
      <c r="I99" s="91">
        <f>'EQUINE 3'!K99</f>
        <v>18</v>
      </c>
      <c r="J99" s="91">
        <f>'CHIRURGIE 3'!K99</f>
        <v>21</v>
      </c>
      <c r="K99" s="91">
        <f>'LEGISLATION 2'!J99</f>
        <v>16</v>
      </c>
      <c r="L99" s="91">
        <f>'HIDAOA 3'!K99</f>
        <v>27</v>
      </c>
      <c r="M99" s="91">
        <f>'CLINIQUE 3'!R99</f>
        <v>0</v>
      </c>
      <c r="N99" s="91">
        <f t="shared" si="14"/>
        <v>127.375</v>
      </c>
      <c r="O99" s="91">
        <f t="shared" si="15"/>
        <v>4.5491071428571432</v>
      </c>
      <c r="P99" s="17" t="str">
        <f t="shared" si="16"/>
        <v>ajournee</v>
      </c>
      <c r="Q99" s="17" t="str">
        <f t="shared" si="17"/>
        <v>juin</v>
      </c>
      <c r="R99" s="17">
        <f t="shared" si="18"/>
        <v>0</v>
      </c>
      <c r="S99" s="17">
        <f t="shared" si="19"/>
        <v>1</v>
      </c>
      <c r="T99" s="17">
        <f t="shared" si="20"/>
        <v>1</v>
      </c>
      <c r="U99" s="17">
        <f t="shared" si="21"/>
        <v>1</v>
      </c>
      <c r="V99" s="17">
        <f t="shared" si="22"/>
        <v>0</v>
      </c>
      <c r="W99" s="17">
        <f t="shared" si="23"/>
        <v>0</v>
      </c>
      <c r="X99" s="17">
        <f t="shared" si="24"/>
        <v>0</v>
      </c>
      <c r="Y99" s="17">
        <f t="shared" si="25"/>
        <v>0</v>
      </c>
      <c r="Z99" s="17">
        <f t="shared" si="26"/>
        <v>0</v>
      </c>
      <c r="AA99" s="17">
        <f t="shared" si="27"/>
        <v>1</v>
      </c>
      <c r="AB99" s="91" t="str">
        <f>'REPRODUCTION 3'!M99</f>
        <v>Juin</v>
      </c>
      <c r="AC99" s="91" t="str">
        <f>'RUMINANTS 3'!M99</f>
        <v>Juin</v>
      </c>
      <c r="AD99" s="91" t="str">
        <f>'TOXICOLOGIE 2'!L99</f>
        <v>Juin</v>
      </c>
      <c r="AE99" s="91" t="str">
        <f>'INFECTIEUX 3'!M99</f>
        <v>Juin</v>
      </c>
      <c r="AF99" s="91" t="str">
        <f>'AVIARE 3'!M99</f>
        <v>Juin</v>
      </c>
      <c r="AG99" s="91" t="str">
        <f>'EQUINE 3'!M99</f>
        <v>Juin</v>
      </c>
      <c r="AH99" s="91" t="str">
        <f>'CHIRURGIE 3'!M99</f>
        <v>Juin</v>
      </c>
      <c r="AI99" s="91" t="str">
        <f>'LEGISLATION 2'!L99</f>
        <v>Juin</v>
      </c>
      <c r="AJ99" s="91" t="str">
        <f>'HIDAOA 3'!M99</f>
        <v>Juin</v>
      </c>
      <c r="AK99" s="91" t="str">
        <f>'CLINIQUE 3'!T99</f>
        <v>Juin</v>
      </c>
    </row>
    <row r="100" spans="1:37" ht="18.75">
      <c r="A100" s="17">
        <v>93</v>
      </c>
      <c r="B100" s="625" t="s">
        <v>2528</v>
      </c>
      <c r="C100" s="625" t="s">
        <v>2521</v>
      </c>
      <c r="D100" s="91">
        <f>'REPRODUCTION 3'!K100</f>
        <v>7.5</v>
      </c>
      <c r="E100" s="91">
        <f>'RUMINANTS 3'!K100</f>
        <v>4.5</v>
      </c>
      <c r="F100" s="91">
        <f>'TOXICOLOGIE 2'!J100</f>
        <v>0</v>
      </c>
      <c r="G100" s="91">
        <f>'INFECTIEUX 3'!K100</f>
        <v>2.25</v>
      </c>
      <c r="H100" s="91">
        <f>'AVIARE 3'!K100</f>
        <v>13.5</v>
      </c>
      <c r="I100" s="91">
        <f>'EQUINE 3'!K100</f>
        <v>3.375</v>
      </c>
      <c r="J100" s="91">
        <f>'CHIRURGIE 3'!K100</f>
        <v>9</v>
      </c>
      <c r="K100" s="91">
        <f>'LEGISLATION 2'!J100</f>
        <v>6</v>
      </c>
      <c r="L100" s="91">
        <f>'HIDAOA 3'!K100</f>
        <v>8.25</v>
      </c>
      <c r="M100" s="91">
        <f>'CLINIQUE 3'!R100</f>
        <v>0</v>
      </c>
      <c r="N100" s="91">
        <f t="shared" si="14"/>
        <v>54.375</v>
      </c>
      <c r="O100" s="91">
        <f t="shared" si="15"/>
        <v>1.9419642857142858</v>
      </c>
      <c r="P100" s="17" t="str">
        <f t="shared" si="16"/>
        <v>ajournee</v>
      </c>
      <c r="Q100" s="17" t="str">
        <f t="shared" si="17"/>
        <v>juin</v>
      </c>
      <c r="R100" s="17">
        <f t="shared" si="18"/>
        <v>1</v>
      </c>
      <c r="S100" s="17">
        <f t="shared" si="19"/>
        <v>1</v>
      </c>
      <c r="T100" s="17">
        <f t="shared" si="20"/>
        <v>1</v>
      </c>
      <c r="U100" s="17">
        <f t="shared" si="21"/>
        <v>1</v>
      </c>
      <c r="V100" s="17">
        <f t="shared" si="22"/>
        <v>1</v>
      </c>
      <c r="W100" s="17">
        <f t="shared" si="23"/>
        <v>1</v>
      </c>
      <c r="X100" s="17">
        <f t="shared" si="24"/>
        <v>1</v>
      </c>
      <c r="Y100" s="17">
        <f t="shared" si="25"/>
        <v>1</v>
      </c>
      <c r="Z100" s="17">
        <f t="shared" si="26"/>
        <v>1</v>
      </c>
      <c r="AA100" s="17">
        <f t="shared" si="27"/>
        <v>1</v>
      </c>
      <c r="AB100" s="91" t="str">
        <f>'REPRODUCTION 3'!M100</f>
        <v>Juin</v>
      </c>
      <c r="AC100" s="91" t="str">
        <f>'RUMINANTS 3'!M100</f>
        <v>Juin</v>
      </c>
      <c r="AD100" s="91" t="str">
        <f>'TOXICOLOGIE 2'!L100</f>
        <v>Juin</v>
      </c>
      <c r="AE100" s="91" t="str">
        <f>'INFECTIEUX 3'!M100</f>
        <v>Juin</v>
      </c>
      <c r="AF100" s="91" t="str">
        <f>'AVIARE 3'!M100</f>
        <v>Juin</v>
      </c>
      <c r="AG100" s="91" t="str">
        <f>'EQUINE 3'!M100</f>
        <v>Juin</v>
      </c>
      <c r="AH100" s="91" t="str">
        <f>'CHIRURGIE 3'!M100</f>
        <v>Juin</v>
      </c>
      <c r="AI100" s="91" t="str">
        <f>'LEGISLATION 2'!L100</f>
        <v>Juin</v>
      </c>
      <c r="AJ100" s="91" t="str">
        <f>'HIDAOA 3'!M100</f>
        <v>Juin</v>
      </c>
      <c r="AK100" s="91" t="str">
        <f>'CLINIQUE 3'!T100</f>
        <v>Juin</v>
      </c>
    </row>
    <row r="101" spans="1:37" ht="18.75">
      <c r="A101" s="17">
        <v>94</v>
      </c>
      <c r="B101" s="625" t="s">
        <v>2529</v>
      </c>
      <c r="C101" s="625" t="s">
        <v>2454</v>
      </c>
      <c r="D101" s="91">
        <f>'REPRODUCTION 3'!K101</f>
        <v>27</v>
      </c>
      <c r="E101" s="91">
        <f>'RUMINANTS 3'!K101</f>
        <v>10.5</v>
      </c>
      <c r="F101" s="91">
        <f>'TOXICOLOGIE 2'!J101</f>
        <v>0</v>
      </c>
      <c r="G101" s="91">
        <f>'INFECTIEUX 3'!K101</f>
        <v>6</v>
      </c>
      <c r="H101" s="91">
        <f>'AVIARE 3'!K101</f>
        <v>21.75</v>
      </c>
      <c r="I101" s="91">
        <f>'EQUINE 3'!K101</f>
        <v>18</v>
      </c>
      <c r="J101" s="91">
        <f>'CHIRURGIE 3'!K101</f>
        <v>18</v>
      </c>
      <c r="K101" s="91">
        <f>'LEGISLATION 2'!J101</f>
        <v>36</v>
      </c>
      <c r="L101" s="91">
        <f>'HIDAOA 3'!K101</f>
        <v>25.5</v>
      </c>
      <c r="M101" s="91">
        <f>'CLINIQUE 3'!R101</f>
        <v>0</v>
      </c>
      <c r="N101" s="91">
        <f t="shared" si="14"/>
        <v>162.75</v>
      </c>
      <c r="O101" s="91">
        <f t="shared" si="15"/>
        <v>5.8125</v>
      </c>
      <c r="P101" s="17" t="str">
        <f t="shared" si="16"/>
        <v>ajournee</v>
      </c>
      <c r="Q101" s="17" t="str">
        <f t="shared" si="17"/>
        <v>juin</v>
      </c>
      <c r="R101" s="17">
        <f t="shared" si="18"/>
        <v>0</v>
      </c>
      <c r="S101" s="17">
        <f t="shared" si="19"/>
        <v>1</v>
      </c>
      <c r="T101" s="17">
        <f t="shared" si="20"/>
        <v>1</v>
      </c>
      <c r="U101" s="17">
        <f t="shared" si="21"/>
        <v>1</v>
      </c>
      <c r="V101" s="17">
        <f t="shared" si="22"/>
        <v>0</v>
      </c>
      <c r="W101" s="17">
        <f t="shared" si="23"/>
        <v>0</v>
      </c>
      <c r="X101" s="17">
        <f t="shared" si="24"/>
        <v>0</v>
      </c>
      <c r="Y101" s="17">
        <f t="shared" si="25"/>
        <v>0</v>
      </c>
      <c r="Z101" s="17">
        <f t="shared" si="26"/>
        <v>0</v>
      </c>
      <c r="AA101" s="17">
        <f t="shared" si="27"/>
        <v>1</v>
      </c>
      <c r="AB101" s="91" t="str">
        <f>'REPRODUCTION 3'!M101</f>
        <v>Juin</v>
      </c>
      <c r="AC101" s="91" t="str">
        <f>'RUMINANTS 3'!M101</f>
        <v>Juin</v>
      </c>
      <c r="AD101" s="91" t="str">
        <f>'TOXICOLOGIE 2'!L101</f>
        <v>Juin</v>
      </c>
      <c r="AE101" s="91" t="str">
        <f>'INFECTIEUX 3'!M101</f>
        <v>Juin</v>
      </c>
      <c r="AF101" s="91" t="str">
        <f>'AVIARE 3'!M101</f>
        <v>Juin</v>
      </c>
      <c r="AG101" s="91" t="str">
        <f>'EQUINE 3'!M101</f>
        <v>Juin</v>
      </c>
      <c r="AH101" s="91" t="str">
        <f>'CHIRURGIE 3'!M101</f>
        <v>Juin</v>
      </c>
      <c r="AI101" s="91" t="str">
        <f>'LEGISLATION 2'!L101</f>
        <v>Juin</v>
      </c>
      <c r="AJ101" s="91" t="str">
        <f>'HIDAOA 3'!M101</f>
        <v>Juin</v>
      </c>
      <c r="AK101" s="91" t="str">
        <f>'CLINIQUE 3'!T101</f>
        <v>Juin</v>
      </c>
    </row>
    <row r="102" spans="1:37" ht="18.75">
      <c r="A102" s="17">
        <v>95</v>
      </c>
      <c r="B102" s="625" t="s">
        <v>2530</v>
      </c>
      <c r="C102" s="625" t="s">
        <v>2531</v>
      </c>
      <c r="D102" s="91">
        <f>'REPRODUCTION 3'!K102</f>
        <v>11.25</v>
      </c>
      <c r="E102" s="91">
        <f>'RUMINANTS 3'!K102</f>
        <v>5.25</v>
      </c>
      <c r="F102" s="91">
        <f>'TOXICOLOGIE 2'!J102</f>
        <v>0</v>
      </c>
      <c r="G102" s="91">
        <f>'INFECTIEUX 3'!K102</f>
        <v>7.5</v>
      </c>
      <c r="H102" s="91">
        <f>'AVIARE 3'!K102</f>
        <v>12.75</v>
      </c>
      <c r="I102" s="91">
        <f>'EQUINE 3'!K102</f>
        <v>6</v>
      </c>
      <c r="J102" s="91">
        <f>'CHIRURGIE 3'!K102</f>
        <v>21</v>
      </c>
      <c r="K102" s="91">
        <f>'LEGISLATION 2'!J102</f>
        <v>22</v>
      </c>
      <c r="L102" s="91">
        <f>'HIDAOA 3'!K102</f>
        <v>18.375</v>
      </c>
      <c r="M102" s="91">
        <f>'CLINIQUE 3'!R102</f>
        <v>0</v>
      </c>
      <c r="N102" s="91">
        <f t="shared" si="14"/>
        <v>104.125</v>
      </c>
      <c r="O102" s="91">
        <f t="shared" si="15"/>
        <v>3.71875</v>
      </c>
      <c r="P102" s="17" t="str">
        <f t="shared" si="16"/>
        <v>ajournee</v>
      </c>
      <c r="Q102" s="17" t="str">
        <f t="shared" si="17"/>
        <v>juin</v>
      </c>
      <c r="R102" s="17">
        <f t="shared" si="18"/>
        <v>1</v>
      </c>
      <c r="S102" s="17">
        <f t="shared" si="19"/>
        <v>1</v>
      </c>
      <c r="T102" s="17">
        <f t="shared" si="20"/>
        <v>1</v>
      </c>
      <c r="U102" s="17">
        <f t="shared" si="21"/>
        <v>1</v>
      </c>
      <c r="V102" s="17">
        <f t="shared" si="22"/>
        <v>1</v>
      </c>
      <c r="W102" s="17">
        <f t="shared" si="23"/>
        <v>1</v>
      </c>
      <c r="X102" s="17">
        <f t="shared" si="24"/>
        <v>0</v>
      </c>
      <c r="Y102" s="17">
        <f t="shared" si="25"/>
        <v>0</v>
      </c>
      <c r="Z102" s="17">
        <f t="shared" si="26"/>
        <v>0</v>
      </c>
      <c r="AA102" s="17">
        <f t="shared" si="27"/>
        <v>1</v>
      </c>
      <c r="AB102" s="91" t="str">
        <f>'REPRODUCTION 3'!M102</f>
        <v>Juin</v>
      </c>
      <c r="AC102" s="91" t="str">
        <f>'RUMINANTS 3'!M102</f>
        <v>Juin</v>
      </c>
      <c r="AD102" s="91" t="str">
        <f>'TOXICOLOGIE 2'!L102</f>
        <v>Juin</v>
      </c>
      <c r="AE102" s="91" t="str">
        <f>'INFECTIEUX 3'!M102</f>
        <v>Juin</v>
      </c>
      <c r="AF102" s="91" t="str">
        <f>'AVIARE 3'!M102</f>
        <v>Juin</v>
      </c>
      <c r="AG102" s="91" t="str">
        <f>'EQUINE 3'!M102</f>
        <v>Juin</v>
      </c>
      <c r="AH102" s="91" t="str">
        <f>'CHIRURGIE 3'!M102</f>
        <v>Juin</v>
      </c>
      <c r="AI102" s="91" t="str">
        <f>'LEGISLATION 2'!L102</f>
        <v>Juin</v>
      </c>
      <c r="AJ102" s="91" t="str">
        <f>'HIDAOA 3'!M102</f>
        <v>Juin</v>
      </c>
      <c r="AK102" s="91" t="str">
        <f>'CLINIQUE 3'!T102</f>
        <v>Juin</v>
      </c>
    </row>
    <row r="103" spans="1:37" ht="18.75">
      <c r="A103" s="17">
        <v>96</v>
      </c>
      <c r="B103" s="625" t="s">
        <v>2532</v>
      </c>
      <c r="C103" s="625" t="s">
        <v>2533</v>
      </c>
      <c r="D103" s="91">
        <f>'REPRODUCTION 3'!K103</f>
        <v>17.25</v>
      </c>
      <c r="E103" s="91">
        <f>'RUMINANTS 3'!K103</f>
        <v>6</v>
      </c>
      <c r="F103" s="91">
        <f>'TOXICOLOGIE 2'!J103</f>
        <v>0</v>
      </c>
      <c r="G103" s="91">
        <f>'INFECTIEUX 3'!K103</f>
        <v>1.5</v>
      </c>
      <c r="H103" s="91">
        <f>'AVIARE 3'!K103</f>
        <v>15</v>
      </c>
      <c r="I103" s="91">
        <f>'EQUINE 3'!K103</f>
        <v>16.5</v>
      </c>
      <c r="J103" s="91">
        <f>'CHIRURGIE 3'!K103</f>
        <v>15</v>
      </c>
      <c r="K103" s="91">
        <f>'LEGISLATION 2'!J103</f>
        <v>16</v>
      </c>
      <c r="L103" s="91">
        <f>'HIDAOA 3'!K103</f>
        <v>10.5</v>
      </c>
      <c r="M103" s="91">
        <f>'CLINIQUE 3'!R103</f>
        <v>0</v>
      </c>
      <c r="N103" s="91">
        <f t="shared" si="14"/>
        <v>97.75</v>
      </c>
      <c r="O103" s="91">
        <f t="shared" si="15"/>
        <v>3.4910714285714284</v>
      </c>
      <c r="P103" s="17" t="str">
        <f t="shared" si="16"/>
        <v>ajournee</v>
      </c>
      <c r="Q103" s="17" t="str">
        <f t="shared" si="17"/>
        <v>juin</v>
      </c>
      <c r="R103" s="17">
        <f t="shared" si="18"/>
        <v>0</v>
      </c>
      <c r="S103" s="17">
        <f t="shared" si="19"/>
        <v>1</v>
      </c>
      <c r="T103" s="17">
        <f t="shared" si="20"/>
        <v>1</v>
      </c>
      <c r="U103" s="17">
        <f t="shared" si="21"/>
        <v>1</v>
      </c>
      <c r="V103" s="17">
        <f t="shared" si="22"/>
        <v>0</v>
      </c>
      <c r="W103" s="17">
        <f t="shared" si="23"/>
        <v>0</v>
      </c>
      <c r="X103" s="17">
        <f t="shared" si="24"/>
        <v>0</v>
      </c>
      <c r="Y103" s="17">
        <f t="shared" si="25"/>
        <v>0</v>
      </c>
      <c r="Z103" s="17">
        <f t="shared" si="26"/>
        <v>1</v>
      </c>
      <c r="AA103" s="17">
        <f t="shared" si="27"/>
        <v>1</v>
      </c>
      <c r="AB103" s="91" t="str">
        <f>'REPRODUCTION 3'!M103</f>
        <v>Juin</v>
      </c>
      <c r="AC103" s="91" t="str">
        <f>'RUMINANTS 3'!M103</f>
        <v>Juin</v>
      </c>
      <c r="AD103" s="91" t="str">
        <f>'TOXICOLOGIE 2'!L103</f>
        <v>Juin</v>
      </c>
      <c r="AE103" s="91" t="str">
        <f>'INFECTIEUX 3'!M103</f>
        <v>Juin</v>
      </c>
      <c r="AF103" s="91" t="str">
        <f>'AVIARE 3'!M103</f>
        <v>Juin</v>
      </c>
      <c r="AG103" s="91" t="str">
        <f>'EQUINE 3'!M103</f>
        <v>Juin</v>
      </c>
      <c r="AH103" s="91" t="str">
        <f>'CHIRURGIE 3'!M103</f>
        <v>Juin</v>
      </c>
      <c r="AI103" s="91" t="str">
        <f>'LEGISLATION 2'!L103</f>
        <v>Juin</v>
      </c>
      <c r="AJ103" s="91" t="str">
        <f>'HIDAOA 3'!M103</f>
        <v>Juin</v>
      </c>
      <c r="AK103" s="91" t="str">
        <f>'CLINIQUE 3'!T103</f>
        <v>Juin</v>
      </c>
    </row>
    <row r="104" spans="1:37" ht="18.75">
      <c r="A104" s="17">
        <v>97</v>
      </c>
      <c r="B104" s="625" t="s">
        <v>919</v>
      </c>
      <c r="C104" s="625" t="s">
        <v>2480</v>
      </c>
      <c r="D104" s="91">
        <f>'REPRODUCTION 3'!K104</f>
        <v>3.75</v>
      </c>
      <c r="E104" s="91">
        <f>'RUMINANTS 3'!K104</f>
        <v>4.5</v>
      </c>
      <c r="F104" s="91">
        <f>'TOXICOLOGIE 2'!J104</f>
        <v>0</v>
      </c>
      <c r="G104" s="91">
        <f>'INFECTIEUX 3'!K104</f>
        <v>3.75</v>
      </c>
      <c r="H104" s="91">
        <f>'AVIARE 3'!K104</f>
        <v>15</v>
      </c>
      <c r="I104" s="91">
        <f>'EQUINE 3'!K104</f>
        <v>6</v>
      </c>
      <c r="J104" s="91">
        <f>'CHIRURGIE 3'!K104</f>
        <v>7.5</v>
      </c>
      <c r="K104" s="91">
        <f>'LEGISLATION 2'!J104</f>
        <v>8</v>
      </c>
      <c r="L104" s="91">
        <f>'HIDAOA 3'!K104</f>
        <v>15</v>
      </c>
      <c r="M104" s="91">
        <f>'CLINIQUE 3'!R104</f>
        <v>0</v>
      </c>
      <c r="N104" s="91">
        <f t="shared" si="14"/>
        <v>63.5</v>
      </c>
      <c r="O104" s="91">
        <f t="shared" si="15"/>
        <v>2.2678571428571428</v>
      </c>
      <c r="P104" s="17" t="str">
        <f t="shared" si="16"/>
        <v>ajournee</v>
      </c>
      <c r="Q104" s="17" t="str">
        <f t="shared" si="17"/>
        <v>juin</v>
      </c>
      <c r="R104" s="17">
        <f t="shared" si="18"/>
        <v>1</v>
      </c>
      <c r="S104" s="17">
        <f t="shared" si="19"/>
        <v>1</v>
      </c>
      <c r="T104" s="17">
        <f t="shared" si="20"/>
        <v>1</v>
      </c>
      <c r="U104" s="17">
        <f t="shared" si="21"/>
        <v>1</v>
      </c>
      <c r="V104" s="17">
        <f t="shared" si="22"/>
        <v>0</v>
      </c>
      <c r="W104" s="17">
        <f t="shared" si="23"/>
        <v>1</v>
      </c>
      <c r="X104" s="17">
        <f t="shared" si="24"/>
        <v>1</v>
      </c>
      <c r="Y104" s="17">
        <f t="shared" si="25"/>
        <v>1</v>
      </c>
      <c r="Z104" s="17">
        <f t="shared" si="26"/>
        <v>0</v>
      </c>
      <c r="AA104" s="17">
        <f t="shared" si="27"/>
        <v>1</v>
      </c>
      <c r="AB104" s="91" t="str">
        <f>'REPRODUCTION 3'!M104</f>
        <v>Juin</v>
      </c>
      <c r="AC104" s="91" t="str">
        <f>'RUMINANTS 3'!M104</f>
        <v>Juin</v>
      </c>
      <c r="AD104" s="91" t="str">
        <f>'TOXICOLOGIE 2'!L104</f>
        <v>Juin</v>
      </c>
      <c r="AE104" s="91" t="str">
        <f>'INFECTIEUX 3'!M104</f>
        <v>Juin</v>
      </c>
      <c r="AF104" s="91" t="str">
        <f>'AVIARE 3'!M104</f>
        <v>Juin</v>
      </c>
      <c r="AG104" s="91" t="str">
        <f>'EQUINE 3'!M104</f>
        <v>Juin</v>
      </c>
      <c r="AH104" s="91" t="str">
        <f>'CHIRURGIE 3'!M104</f>
        <v>Juin</v>
      </c>
      <c r="AI104" s="91" t="str">
        <f>'LEGISLATION 2'!L104</f>
        <v>Juin</v>
      </c>
      <c r="AJ104" s="91" t="str">
        <f>'HIDAOA 3'!M104</f>
        <v>Juin</v>
      </c>
      <c r="AK104" s="91" t="str">
        <f>'CLINIQUE 3'!T104</f>
        <v>Juin</v>
      </c>
    </row>
    <row r="105" spans="1:37" ht="18.75">
      <c r="A105" s="17">
        <v>98</v>
      </c>
      <c r="B105" s="625" t="s">
        <v>2534</v>
      </c>
      <c r="C105" s="625" t="s">
        <v>2535</v>
      </c>
      <c r="D105" s="91">
        <f>'REPRODUCTION 3'!K105</f>
        <v>13.5</v>
      </c>
      <c r="E105" s="91">
        <f>'RUMINANTS 3'!K105</f>
        <v>8.25</v>
      </c>
      <c r="F105" s="91">
        <f>'TOXICOLOGIE 2'!J105</f>
        <v>0</v>
      </c>
      <c r="G105" s="91">
        <f>'INFECTIEUX 3'!K105</f>
        <v>3.375</v>
      </c>
      <c r="H105" s="91">
        <f>'AVIARE 3'!K105</f>
        <v>12.75</v>
      </c>
      <c r="I105" s="91">
        <f>'EQUINE 3'!K105</f>
        <v>4.125</v>
      </c>
      <c r="J105" s="91">
        <f>'CHIRURGIE 3'!K105</f>
        <v>18</v>
      </c>
      <c r="K105" s="91">
        <f>'LEGISLATION 2'!J105</f>
        <v>24</v>
      </c>
      <c r="L105" s="91">
        <f>'HIDAOA 3'!K105</f>
        <v>22.5</v>
      </c>
      <c r="M105" s="91">
        <f>'CLINIQUE 3'!R105</f>
        <v>0</v>
      </c>
      <c r="N105" s="91">
        <f t="shared" si="14"/>
        <v>106.5</v>
      </c>
      <c r="O105" s="91">
        <f t="shared" si="15"/>
        <v>3.8035714285714284</v>
      </c>
      <c r="P105" s="17" t="str">
        <f t="shared" si="16"/>
        <v>ajournee</v>
      </c>
      <c r="Q105" s="17" t="str">
        <f t="shared" si="17"/>
        <v>juin</v>
      </c>
      <c r="R105" s="17">
        <f t="shared" si="18"/>
        <v>1</v>
      </c>
      <c r="S105" s="17">
        <f t="shared" si="19"/>
        <v>1</v>
      </c>
      <c r="T105" s="17">
        <f t="shared" si="20"/>
        <v>1</v>
      </c>
      <c r="U105" s="17">
        <f t="shared" si="21"/>
        <v>1</v>
      </c>
      <c r="V105" s="17">
        <f t="shared" si="22"/>
        <v>1</v>
      </c>
      <c r="W105" s="17">
        <f t="shared" si="23"/>
        <v>1</v>
      </c>
      <c r="X105" s="17">
        <f t="shared" si="24"/>
        <v>0</v>
      </c>
      <c r="Y105" s="17">
        <f t="shared" si="25"/>
        <v>0</v>
      </c>
      <c r="Z105" s="17">
        <f t="shared" si="26"/>
        <v>0</v>
      </c>
      <c r="AA105" s="17">
        <f t="shared" si="27"/>
        <v>1</v>
      </c>
      <c r="AB105" s="91" t="str">
        <f>'REPRODUCTION 3'!M105</f>
        <v>Juin</v>
      </c>
      <c r="AC105" s="91" t="str">
        <f>'RUMINANTS 3'!M105</f>
        <v>Juin</v>
      </c>
      <c r="AD105" s="91" t="str">
        <f>'TOXICOLOGIE 2'!L105</f>
        <v>Juin</v>
      </c>
      <c r="AE105" s="91" t="str">
        <f>'INFECTIEUX 3'!M105</f>
        <v>Juin</v>
      </c>
      <c r="AF105" s="91" t="str">
        <f>'AVIARE 3'!M105</f>
        <v>Juin</v>
      </c>
      <c r="AG105" s="91" t="str">
        <f>'EQUINE 3'!M105</f>
        <v>Juin</v>
      </c>
      <c r="AH105" s="91" t="str">
        <f>'CHIRURGIE 3'!M105</f>
        <v>Juin</v>
      </c>
      <c r="AI105" s="91" t="str">
        <f>'LEGISLATION 2'!L105</f>
        <v>Juin</v>
      </c>
      <c r="AJ105" s="91" t="str">
        <f>'HIDAOA 3'!M105</f>
        <v>Juin</v>
      </c>
      <c r="AK105" s="91" t="str">
        <f>'CLINIQUE 3'!T105</f>
        <v>Juin</v>
      </c>
    </row>
    <row r="106" spans="1:37" ht="18.75">
      <c r="A106" s="17">
        <v>99</v>
      </c>
      <c r="B106" s="625" t="s">
        <v>2536</v>
      </c>
      <c r="C106" s="625" t="s">
        <v>2537</v>
      </c>
      <c r="D106" s="91">
        <f>'REPRODUCTION 3'!K106</f>
        <v>15.75</v>
      </c>
      <c r="E106" s="91">
        <f>'RUMINANTS 3'!K106</f>
        <v>7.5</v>
      </c>
      <c r="F106" s="91">
        <f>'TOXICOLOGIE 2'!J106</f>
        <v>0</v>
      </c>
      <c r="G106" s="91">
        <f>'INFECTIEUX 3'!K106</f>
        <v>4.5</v>
      </c>
      <c r="H106" s="91">
        <f>'AVIARE 3'!K106</f>
        <v>17.25</v>
      </c>
      <c r="I106" s="91">
        <f>'EQUINE 3'!K106</f>
        <v>16.5</v>
      </c>
      <c r="J106" s="91">
        <f>'CHIRURGIE 3'!K106</f>
        <v>19.5</v>
      </c>
      <c r="K106" s="91">
        <f>'LEGISLATION 2'!J106</f>
        <v>22</v>
      </c>
      <c r="L106" s="91">
        <f>'HIDAOA 3'!K106</f>
        <v>21</v>
      </c>
      <c r="M106" s="91">
        <f>'CLINIQUE 3'!R106</f>
        <v>0</v>
      </c>
      <c r="N106" s="91">
        <f t="shared" si="14"/>
        <v>124</v>
      </c>
      <c r="O106" s="91">
        <f t="shared" si="15"/>
        <v>4.4285714285714288</v>
      </c>
      <c r="P106" s="17" t="str">
        <f t="shared" si="16"/>
        <v>ajournee</v>
      </c>
      <c r="Q106" s="17" t="str">
        <f t="shared" si="17"/>
        <v>juin</v>
      </c>
      <c r="R106" s="17">
        <f t="shared" si="18"/>
        <v>0</v>
      </c>
      <c r="S106" s="17">
        <f t="shared" si="19"/>
        <v>1</v>
      </c>
      <c r="T106" s="17">
        <f t="shared" si="20"/>
        <v>1</v>
      </c>
      <c r="U106" s="17">
        <f t="shared" si="21"/>
        <v>1</v>
      </c>
      <c r="V106" s="17">
        <f t="shared" si="22"/>
        <v>0</v>
      </c>
      <c r="W106" s="17">
        <f t="shared" si="23"/>
        <v>0</v>
      </c>
      <c r="X106" s="17">
        <f t="shared" si="24"/>
        <v>0</v>
      </c>
      <c r="Y106" s="17">
        <f t="shared" si="25"/>
        <v>0</v>
      </c>
      <c r="Z106" s="17">
        <f t="shared" si="26"/>
        <v>0</v>
      </c>
      <c r="AA106" s="17">
        <f t="shared" si="27"/>
        <v>1</v>
      </c>
      <c r="AB106" s="91" t="str">
        <f>'REPRODUCTION 3'!M106</f>
        <v>Juin</v>
      </c>
      <c r="AC106" s="91" t="str">
        <f>'RUMINANTS 3'!M106</f>
        <v>Juin</v>
      </c>
      <c r="AD106" s="91" t="str">
        <f>'TOXICOLOGIE 2'!L106</f>
        <v>Juin</v>
      </c>
      <c r="AE106" s="91" t="str">
        <f>'INFECTIEUX 3'!M106</f>
        <v>Juin</v>
      </c>
      <c r="AF106" s="91" t="str">
        <f>'AVIARE 3'!M106</f>
        <v>Juin</v>
      </c>
      <c r="AG106" s="91" t="str">
        <f>'EQUINE 3'!M106</f>
        <v>Juin</v>
      </c>
      <c r="AH106" s="91" t="str">
        <f>'CHIRURGIE 3'!M106</f>
        <v>Juin</v>
      </c>
      <c r="AI106" s="91" t="str">
        <f>'LEGISLATION 2'!L106</f>
        <v>Juin</v>
      </c>
      <c r="AJ106" s="91" t="str">
        <f>'HIDAOA 3'!M106</f>
        <v>Juin</v>
      </c>
      <c r="AK106" s="91" t="str">
        <f>'CLINIQUE 3'!T106</f>
        <v>Juin</v>
      </c>
    </row>
    <row r="107" spans="1:37" ht="18.75">
      <c r="A107" s="17">
        <v>100</v>
      </c>
      <c r="B107" s="625" t="s">
        <v>935</v>
      </c>
      <c r="C107" s="625" t="s">
        <v>2538</v>
      </c>
      <c r="D107" s="91">
        <f>'REPRODUCTION 3'!K107</f>
        <v>14.25</v>
      </c>
      <c r="E107" s="91">
        <f>'RUMINANTS 3'!K107</f>
        <v>3.75</v>
      </c>
      <c r="F107" s="91">
        <f>'TOXICOLOGIE 2'!J107</f>
        <v>0</v>
      </c>
      <c r="G107" s="91">
        <f>'INFECTIEUX 3'!K107</f>
        <v>1.875</v>
      </c>
      <c r="H107" s="91">
        <f>'AVIARE 3'!K107</f>
        <v>20.25</v>
      </c>
      <c r="I107" s="91">
        <f>'EQUINE 3'!K107</f>
        <v>7.875</v>
      </c>
      <c r="J107" s="91">
        <f>'CHIRURGIE 3'!K107</f>
        <v>12</v>
      </c>
      <c r="K107" s="91">
        <f>'LEGISLATION 2'!J107</f>
        <v>26</v>
      </c>
      <c r="L107" s="91">
        <f>'HIDAOA 3'!K107</f>
        <v>14.25</v>
      </c>
      <c r="M107" s="91">
        <f>'CLINIQUE 3'!R107</f>
        <v>0</v>
      </c>
      <c r="N107" s="91">
        <f t="shared" si="14"/>
        <v>100.25</v>
      </c>
      <c r="O107" s="91">
        <f t="shared" si="15"/>
        <v>3.5803571428571428</v>
      </c>
      <c r="P107" s="17" t="str">
        <f t="shared" si="16"/>
        <v>ajournee</v>
      </c>
      <c r="Q107" s="17" t="str">
        <f t="shared" si="17"/>
        <v>juin</v>
      </c>
      <c r="R107" s="17">
        <f t="shared" si="18"/>
        <v>1</v>
      </c>
      <c r="S107" s="17">
        <f t="shared" si="19"/>
        <v>1</v>
      </c>
      <c r="T107" s="17">
        <f t="shared" si="20"/>
        <v>1</v>
      </c>
      <c r="U107" s="17">
        <f t="shared" si="21"/>
        <v>1</v>
      </c>
      <c r="V107" s="17">
        <f t="shared" si="22"/>
        <v>0</v>
      </c>
      <c r="W107" s="17">
        <f t="shared" si="23"/>
        <v>1</v>
      </c>
      <c r="X107" s="17">
        <f t="shared" si="24"/>
        <v>1</v>
      </c>
      <c r="Y107" s="17">
        <f t="shared" si="25"/>
        <v>0</v>
      </c>
      <c r="Z107" s="17">
        <f t="shared" si="26"/>
        <v>1</v>
      </c>
      <c r="AA107" s="17">
        <f t="shared" si="27"/>
        <v>1</v>
      </c>
      <c r="AB107" s="91" t="str">
        <f>'REPRODUCTION 3'!M107</f>
        <v>Juin</v>
      </c>
      <c r="AC107" s="91" t="str">
        <f>'RUMINANTS 3'!M107</f>
        <v>Juin</v>
      </c>
      <c r="AD107" s="91" t="str">
        <f>'TOXICOLOGIE 2'!L107</f>
        <v>Juin</v>
      </c>
      <c r="AE107" s="91" t="str">
        <f>'INFECTIEUX 3'!M107</f>
        <v>Juin</v>
      </c>
      <c r="AF107" s="91" t="str">
        <f>'AVIARE 3'!M107</f>
        <v>Juin</v>
      </c>
      <c r="AG107" s="91" t="str">
        <f>'EQUINE 3'!M107</f>
        <v>Juin</v>
      </c>
      <c r="AH107" s="91" t="str">
        <f>'CHIRURGIE 3'!M107</f>
        <v>Juin</v>
      </c>
      <c r="AI107" s="91" t="str">
        <f>'LEGISLATION 2'!L107</f>
        <v>Juin</v>
      </c>
      <c r="AJ107" s="91" t="str">
        <f>'HIDAOA 3'!M107</f>
        <v>Juin</v>
      </c>
      <c r="AK107" s="91" t="str">
        <f>'CLINIQUE 3'!T107</f>
        <v>Juin</v>
      </c>
    </row>
    <row r="108" spans="1:37" ht="18.75">
      <c r="A108" s="17">
        <v>101</v>
      </c>
      <c r="B108" s="625" t="s">
        <v>939</v>
      </c>
      <c r="C108" s="625" t="s">
        <v>2539</v>
      </c>
      <c r="D108" s="91">
        <f>'REPRODUCTION 3'!K108</f>
        <v>6.75</v>
      </c>
      <c r="E108" s="91">
        <f>'RUMINANTS 3'!K108</f>
        <v>6</v>
      </c>
      <c r="F108" s="91">
        <f>'TOXICOLOGIE 2'!J108</f>
        <v>0</v>
      </c>
      <c r="G108" s="91">
        <f>'INFECTIEUX 3'!K108</f>
        <v>1.125</v>
      </c>
      <c r="H108" s="91">
        <f>'AVIARE 3'!K108</f>
        <v>15.75</v>
      </c>
      <c r="I108" s="91">
        <f>'EQUINE 3'!K108</f>
        <v>7.875</v>
      </c>
      <c r="J108" s="91">
        <f>'CHIRURGIE 3'!K108</f>
        <v>15</v>
      </c>
      <c r="K108" s="91">
        <f>'LEGISLATION 2'!J108</f>
        <v>12</v>
      </c>
      <c r="L108" s="91">
        <f>'HIDAOA 3'!K108</f>
        <v>13.5</v>
      </c>
      <c r="M108" s="91">
        <f>'CLINIQUE 3'!R108</f>
        <v>0</v>
      </c>
      <c r="N108" s="91">
        <f t="shared" si="14"/>
        <v>78</v>
      </c>
      <c r="O108" s="91">
        <f t="shared" si="15"/>
        <v>2.7857142857142856</v>
      </c>
      <c r="P108" s="17" t="str">
        <f t="shared" si="16"/>
        <v>ajournee</v>
      </c>
      <c r="Q108" s="17" t="str">
        <f t="shared" si="17"/>
        <v>juin</v>
      </c>
      <c r="R108" s="17">
        <f t="shared" si="18"/>
        <v>1</v>
      </c>
      <c r="S108" s="17">
        <f t="shared" si="19"/>
        <v>1</v>
      </c>
      <c r="T108" s="17">
        <f t="shared" si="20"/>
        <v>1</v>
      </c>
      <c r="U108" s="17">
        <f t="shared" si="21"/>
        <v>1</v>
      </c>
      <c r="V108" s="17">
        <f t="shared" si="22"/>
        <v>0</v>
      </c>
      <c r="W108" s="17">
        <f t="shared" si="23"/>
        <v>1</v>
      </c>
      <c r="X108" s="17">
        <f t="shared" si="24"/>
        <v>0</v>
      </c>
      <c r="Y108" s="17">
        <f t="shared" si="25"/>
        <v>0</v>
      </c>
      <c r="Z108" s="17">
        <f t="shared" si="26"/>
        <v>1</v>
      </c>
      <c r="AA108" s="17">
        <f t="shared" si="27"/>
        <v>1</v>
      </c>
      <c r="AB108" s="91" t="str">
        <f>'REPRODUCTION 3'!M108</f>
        <v>Juin</v>
      </c>
      <c r="AC108" s="91" t="str">
        <f>'RUMINANTS 3'!M108</f>
        <v>Juin</v>
      </c>
      <c r="AD108" s="91" t="str">
        <f>'TOXICOLOGIE 2'!L108</f>
        <v>Juin</v>
      </c>
      <c r="AE108" s="91" t="str">
        <f>'INFECTIEUX 3'!M108</f>
        <v>Juin</v>
      </c>
      <c r="AF108" s="91" t="str">
        <f>'AVIARE 3'!M108</f>
        <v>Juin</v>
      </c>
      <c r="AG108" s="91" t="str">
        <f>'EQUINE 3'!M108</f>
        <v>Juin</v>
      </c>
      <c r="AH108" s="91" t="str">
        <f>'CHIRURGIE 3'!M108</f>
        <v>Juin</v>
      </c>
      <c r="AI108" s="91" t="str">
        <f>'LEGISLATION 2'!L108</f>
        <v>Juin</v>
      </c>
      <c r="AJ108" s="91" t="str">
        <f>'HIDAOA 3'!M108</f>
        <v>Juin</v>
      </c>
      <c r="AK108" s="91" t="str">
        <f>'CLINIQUE 3'!T108</f>
        <v>Juin</v>
      </c>
    </row>
    <row r="109" spans="1:37" ht="18.75">
      <c r="A109" s="17">
        <v>102</v>
      </c>
      <c r="B109" s="625" t="s">
        <v>942</v>
      </c>
      <c r="C109" s="625" t="s">
        <v>2540</v>
      </c>
      <c r="D109" s="91">
        <f>'REPRODUCTION 3'!K109</f>
        <v>21</v>
      </c>
      <c r="E109" s="91">
        <f>'RUMINANTS 3'!K109</f>
        <v>16.5</v>
      </c>
      <c r="F109" s="91">
        <f>'TOXICOLOGIE 2'!J109</f>
        <v>0</v>
      </c>
      <c r="G109" s="91">
        <f>'INFECTIEUX 3'!K109</f>
        <v>4.5</v>
      </c>
      <c r="H109" s="91">
        <f>'AVIARE 3'!K109</f>
        <v>14.25</v>
      </c>
      <c r="I109" s="91">
        <f>'EQUINE 3'!K109</f>
        <v>12</v>
      </c>
      <c r="J109" s="91">
        <f>'CHIRURGIE 3'!K109</f>
        <v>18</v>
      </c>
      <c r="K109" s="91">
        <f>'LEGISLATION 2'!J109</f>
        <v>20</v>
      </c>
      <c r="L109" s="91">
        <f>'HIDAOA 3'!K109</f>
        <v>24.75</v>
      </c>
      <c r="M109" s="91">
        <f>'CLINIQUE 3'!R109</f>
        <v>0</v>
      </c>
      <c r="N109" s="91">
        <f t="shared" si="14"/>
        <v>131</v>
      </c>
      <c r="O109" s="91">
        <f t="shared" si="15"/>
        <v>4.6785714285714288</v>
      </c>
      <c r="P109" s="17" t="str">
        <f t="shared" si="16"/>
        <v>ajournee</v>
      </c>
      <c r="Q109" s="17" t="str">
        <f t="shared" si="17"/>
        <v>juin</v>
      </c>
      <c r="R109" s="17">
        <f t="shared" si="18"/>
        <v>0</v>
      </c>
      <c r="S109" s="17">
        <f t="shared" si="19"/>
        <v>0</v>
      </c>
      <c r="T109" s="17">
        <f t="shared" si="20"/>
        <v>1</v>
      </c>
      <c r="U109" s="17">
        <f t="shared" si="21"/>
        <v>1</v>
      </c>
      <c r="V109" s="17">
        <f t="shared" si="22"/>
        <v>1</v>
      </c>
      <c r="W109" s="17">
        <f t="shared" si="23"/>
        <v>1</v>
      </c>
      <c r="X109" s="17">
        <f t="shared" si="24"/>
        <v>0</v>
      </c>
      <c r="Y109" s="17">
        <f t="shared" si="25"/>
        <v>0</v>
      </c>
      <c r="Z109" s="17">
        <f t="shared" si="26"/>
        <v>0</v>
      </c>
      <c r="AA109" s="17">
        <f t="shared" si="27"/>
        <v>1</v>
      </c>
      <c r="AB109" s="91" t="str">
        <f>'REPRODUCTION 3'!M109</f>
        <v>Juin</v>
      </c>
      <c r="AC109" s="91" t="str">
        <f>'RUMINANTS 3'!M109</f>
        <v>Juin</v>
      </c>
      <c r="AD109" s="91" t="str">
        <f>'TOXICOLOGIE 2'!L109</f>
        <v>Juin</v>
      </c>
      <c r="AE109" s="91" t="str">
        <f>'INFECTIEUX 3'!M109</f>
        <v>Juin</v>
      </c>
      <c r="AF109" s="91" t="str">
        <f>'AVIARE 3'!M109</f>
        <v>Juin</v>
      </c>
      <c r="AG109" s="91" t="str">
        <f>'EQUINE 3'!M109</f>
        <v>Juin</v>
      </c>
      <c r="AH109" s="91" t="str">
        <f>'CHIRURGIE 3'!M109</f>
        <v>Juin</v>
      </c>
      <c r="AI109" s="91" t="str">
        <f>'LEGISLATION 2'!L109</f>
        <v>Juin</v>
      </c>
      <c r="AJ109" s="91" t="str">
        <f>'HIDAOA 3'!M109</f>
        <v>Juin</v>
      </c>
      <c r="AK109" s="91" t="str">
        <f>'CLINIQUE 3'!T109</f>
        <v>Juin</v>
      </c>
    </row>
    <row r="110" spans="1:37" ht="18.75">
      <c r="A110" s="17">
        <v>103</v>
      </c>
      <c r="B110" s="625" t="s">
        <v>2541</v>
      </c>
      <c r="C110" s="625" t="s">
        <v>2542</v>
      </c>
      <c r="D110" s="91">
        <f>'REPRODUCTION 3'!K110</f>
        <v>15</v>
      </c>
      <c r="E110" s="91">
        <f>'RUMINANTS 3'!K110</f>
        <v>6.75</v>
      </c>
      <c r="F110" s="91">
        <f>'TOXICOLOGIE 2'!J110</f>
        <v>0</v>
      </c>
      <c r="G110" s="91">
        <f>'INFECTIEUX 3'!K110</f>
        <v>7.5</v>
      </c>
      <c r="H110" s="91">
        <f>'AVIARE 3'!K110</f>
        <v>12</v>
      </c>
      <c r="I110" s="91">
        <f>'EQUINE 3'!K110</f>
        <v>12.75</v>
      </c>
      <c r="J110" s="91">
        <f>'CHIRURGIE 3'!K110</f>
        <v>12</v>
      </c>
      <c r="K110" s="91">
        <f>'LEGISLATION 2'!J110</f>
        <v>24</v>
      </c>
      <c r="L110" s="91">
        <f>'HIDAOA 3'!K110</f>
        <v>24</v>
      </c>
      <c r="M110" s="91">
        <f>'CLINIQUE 3'!R110</f>
        <v>0</v>
      </c>
      <c r="N110" s="91">
        <f t="shared" si="14"/>
        <v>114</v>
      </c>
      <c r="O110" s="91">
        <f t="shared" si="15"/>
        <v>4.0714285714285712</v>
      </c>
      <c r="P110" s="17" t="str">
        <f t="shared" si="16"/>
        <v>ajournee</v>
      </c>
      <c r="Q110" s="17" t="str">
        <f t="shared" si="17"/>
        <v>juin</v>
      </c>
      <c r="R110" s="17">
        <f t="shared" si="18"/>
        <v>0</v>
      </c>
      <c r="S110" s="17">
        <f t="shared" si="19"/>
        <v>1</v>
      </c>
      <c r="T110" s="17">
        <f t="shared" si="20"/>
        <v>1</v>
      </c>
      <c r="U110" s="17">
        <f t="shared" si="21"/>
        <v>1</v>
      </c>
      <c r="V110" s="17">
        <f t="shared" si="22"/>
        <v>1</v>
      </c>
      <c r="W110" s="17">
        <f t="shared" si="23"/>
        <v>1</v>
      </c>
      <c r="X110" s="17">
        <f t="shared" si="24"/>
        <v>1</v>
      </c>
      <c r="Y110" s="17">
        <f t="shared" si="25"/>
        <v>0</v>
      </c>
      <c r="Z110" s="17">
        <f t="shared" si="26"/>
        <v>0</v>
      </c>
      <c r="AA110" s="17">
        <f t="shared" si="27"/>
        <v>1</v>
      </c>
      <c r="AB110" s="91" t="str">
        <f>'REPRODUCTION 3'!M110</f>
        <v>Juin</v>
      </c>
      <c r="AC110" s="91" t="str">
        <f>'RUMINANTS 3'!M110</f>
        <v>Juin</v>
      </c>
      <c r="AD110" s="91" t="str">
        <f>'TOXICOLOGIE 2'!L110</f>
        <v>Juin</v>
      </c>
      <c r="AE110" s="91" t="str">
        <f>'INFECTIEUX 3'!M110</f>
        <v>Juin</v>
      </c>
      <c r="AF110" s="91" t="str">
        <f>'AVIARE 3'!M110</f>
        <v>Juin</v>
      </c>
      <c r="AG110" s="91" t="str">
        <f>'EQUINE 3'!M110</f>
        <v>Juin</v>
      </c>
      <c r="AH110" s="91" t="str">
        <f>'CHIRURGIE 3'!M110</f>
        <v>Juin</v>
      </c>
      <c r="AI110" s="91" t="str">
        <f>'LEGISLATION 2'!L110</f>
        <v>Juin</v>
      </c>
      <c r="AJ110" s="91" t="str">
        <f>'HIDAOA 3'!M110</f>
        <v>Juin</v>
      </c>
      <c r="AK110" s="91" t="str">
        <f>'CLINIQUE 3'!T110</f>
        <v>Juin</v>
      </c>
    </row>
    <row r="111" spans="1:37" ht="18.75">
      <c r="A111" s="17">
        <v>104</v>
      </c>
      <c r="B111" s="625" t="s">
        <v>949</v>
      </c>
      <c r="C111" s="625" t="s">
        <v>2543</v>
      </c>
      <c r="D111" s="91">
        <f>'REPRODUCTION 3'!K111</f>
        <v>3.75</v>
      </c>
      <c r="E111" s="91">
        <f>'RUMINANTS 3'!K111</f>
        <v>7.5</v>
      </c>
      <c r="F111" s="91">
        <f>'TOXICOLOGIE 2'!J111</f>
        <v>0</v>
      </c>
      <c r="G111" s="91">
        <f>'INFECTIEUX 3'!K111</f>
        <v>2.25</v>
      </c>
      <c r="H111" s="91">
        <f>'AVIARE 3'!K111</f>
        <v>15.75</v>
      </c>
      <c r="I111" s="91">
        <f>'EQUINE 3'!K111</f>
        <v>8.25</v>
      </c>
      <c r="J111" s="91">
        <f>'CHIRURGIE 3'!K111</f>
        <v>13.5</v>
      </c>
      <c r="K111" s="91">
        <f>'LEGISLATION 2'!J111</f>
        <v>12</v>
      </c>
      <c r="L111" s="91">
        <f>'HIDAOA 3'!K111</f>
        <v>14.25</v>
      </c>
      <c r="M111" s="91">
        <f>'CLINIQUE 3'!R111</f>
        <v>0</v>
      </c>
      <c r="N111" s="91">
        <f t="shared" si="14"/>
        <v>77.25</v>
      </c>
      <c r="O111" s="91">
        <f t="shared" si="15"/>
        <v>2.7589285714285716</v>
      </c>
      <c r="P111" s="17" t="str">
        <f t="shared" si="16"/>
        <v>ajournee</v>
      </c>
      <c r="Q111" s="17" t="str">
        <f t="shared" si="17"/>
        <v>juin</v>
      </c>
      <c r="R111" s="17">
        <f t="shared" si="18"/>
        <v>1</v>
      </c>
      <c r="S111" s="17">
        <f t="shared" si="19"/>
        <v>1</v>
      </c>
      <c r="T111" s="17">
        <f t="shared" si="20"/>
        <v>1</v>
      </c>
      <c r="U111" s="17">
        <f t="shared" si="21"/>
        <v>1</v>
      </c>
      <c r="V111" s="17">
        <f t="shared" si="22"/>
        <v>0</v>
      </c>
      <c r="W111" s="17">
        <f t="shared" si="23"/>
        <v>1</v>
      </c>
      <c r="X111" s="17">
        <f t="shared" si="24"/>
        <v>1</v>
      </c>
      <c r="Y111" s="17">
        <f t="shared" si="25"/>
        <v>0</v>
      </c>
      <c r="Z111" s="17">
        <f t="shared" si="26"/>
        <v>1</v>
      </c>
      <c r="AA111" s="17">
        <f t="shared" si="27"/>
        <v>1</v>
      </c>
      <c r="AB111" s="91" t="str">
        <f>'REPRODUCTION 3'!M111</f>
        <v>Juin</v>
      </c>
      <c r="AC111" s="91" t="str">
        <f>'RUMINANTS 3'!M111</f>
        <v>Juin</v>
      </c>
      <c r="AD111" s="91" t="str">
        <f>'TOXICOLOGIE 2'!L111</f>
        <v>Juin</v>
      </c>
      <c r="AE111" s="91" t="str">
        <f>'INFECTIEUX 3'!M111</f>
        <v>Juin</v>
      </c>
      <c r="AF111" s="91" t="str">
        <f>'AVIARE 3'!M111</f>
        <v>Juin</v>
      </c>
      <c r="AG111" s="91" t="str">
        <f>'EQUINE 3'!M111</f>
        <v>Juin</v>
      </c>
      <c r="AH111" s="91" t="str">
        <f>'CHIRURGIE 3'!M111</f>
        <v>Juin</v>
      </c>
      <c r="AI111" s="91" t="str">
        <f>'LEGISLATION 2'!L111</f>
        <v>Juin</v>
      </c>
      <c r="AJ111" s="91" t="str">
        <f>'HIDAOA 3'!M111</f>
        <v>Juin</v>
      </c>
      <c r="AK111" s="91" t="str">
        <f>'CLINIQUE 3'!T111</f>
        <v>Juin</v>
      </c>
    </row>
    <row r="112" spans="1:37" ht="18.75">
      <c r="A112" s="17">
        <v>105</v>
      </c>
      <c r="B112" s="625" t="s">
        <v>949</v>
      </c>
      <c r="C112" s="625" t="s">
        <v>2463</v>
      </c>
      <c r="D112" s="91">
        <f>'REPRODUCTION 3'!K112</f>
        <v>12.75</v>
      </c>
      <c r="E112" s="91">
        <f>'RUMINANTS 3'!K112</f>
        <v>7.5</v>
      </c>
      <c r="F112" s="91">
        <f>'TOXICOLOGIE 2'!J112</f>
        <v>0</v>
      </c>
      <c r="G112" s="91">
        <f>'INFECTIEUX 3'!K112</f>
        <v>5.25</v>
      </c>
      <c r="H112" s="91">
        <f>'AVIARE 3'!K112</f>
        <v>15</v>
      </c>
      <c r="I112" s="91">
        <f>'EQUINE 3'!K112</f>
        <v>18</v>
      </c>
      <c r="J112" s="91">
        <f>'CHIRURGIE 3'!K112</f>
        <v>16.5</v>
      </c>
      <c r="K112" s="91">
        <f>'LEGISLATION 2'!J112</f>
        <v>28</v>
      </c>
      <c r="L112" s="91">
        <f>'HIDAOA 3'!K112</f>
        <v>18.75</v>
      </c>
      <c r="M112" s="91">
        <f>'CLINIQUE 3'!R112</f>
        <v>0</v>
      </c>
      <c r="N112" s="91">
        <f t="shared" si="14"/>
        <v>121.75</v>
      </c>
      <c r="O112" s="91">
        <f t="shared" si="15"/>
        <v>4.3482142857142856</v>
      </c>
      <c r="P112" s="17" t="str">
        <f t="shared" si="16"/>
        <v>ajournee</v>
      </c>
      <c r="Q112" s="17" t="str">
        <f t="shared" si="17"/>
        <v>juin</v>
      </c>
      <c r="R112" s="17">
        <f t="shared" si="18"/>
        <v>1</v>
      </c>
      <c r="S112" s="17">
        <f t="shared" si="19"/>
        <v>1</v>
      </c>
      <c r="T112" s="17">
        <f t="shared" si="20"/>
        <v>1</v>
      </c>
      <c r="U112" s="17">
        <f t="shared" si="21"/>
        <v>1</v>
      </c>
      <c r="V112" s="17">
        <f t="shared" si="22"/>
        <v>0</v>
      </c>
      <c r="W112" s="17">
        <f t="shared" si="23"/>
        <v>0</v>
      </c>
      <c r="X112" s="17">
        <f t="shared" si="24"/>
        <v>0</v>
      </c>
      <c r="Y112" s="17">
        <f t="shared" si="25"/>
        <v>0</v>
      </c>
      <c r="Z112" s="17">
        <f t="shared" si="26"/>
        <v>0</v>
      </c>
      <c r="AA112" s="17">
        <f t="shared" si="27"/>
        <v>1</v>
      </c>
      <c r="AB112" s="91" t="str">
        <f>'REPRODUCTION 3'!M112</f>
        <v>Juin</v>
      </c>
      <c r="AC112" s="91" t="str">
        <f>'RUMINANTS 3'!M112</f>
        <v>Juin</v>
      </c>
      <c r="AD112" s="91" t="str">
        <f>'TOXICOLOGIE 2'!L112</f>
        <v>Juin</v>
      </c>
      <c r="AE112" s="91" t="str">
        <f>'INFECTIEUX 3'!M112</f>
        <v>Juin</v>
      </c>
      <c r="AF112" s="91" t="str">
        <f>'AVIARE 3'!M112</f>
        <v>Juin</v>
      </c>
      <c r="AG112" s="91" t="str">
        <f>'EQUINE 3'!M112</f>
        <v>Juin</v>
      </c>
      <c r="AH112" s="91" t="str">
        <f>'CHIRURGIE 3'!M112</f>
        <v>Juin</v>
      </c>
      <c r="AI112" s="91" t="str">
        <f>'LEGISLATION 2'!L112</f>
        <v>Juin</v>
      </c>
      <c r="AJ112" s="91" t="str">
        <f>'HIDAOA 3'!M112</f>
        <v>Juin</v>
      </c>
      <c r="AK112" s="91" t="str">
        <f>'CLINIQUE 3'!T112</f>
        <v>Juin</v>
      </c>
    </row>
    <row r="113" spans="1:37" ht="18.75">
      <c r="A113" s="17">
        <v>106</v>
      </c>
      <c r="B113" s="625" t="s">
        <v>2544</v>
      </c>
      <c r="C113" s="625" t="s">
        <v>2545</v>
      </c>
      <c r="D113" s="91">
        <f>'REPRODUCTION 3'!K113</f>
        <v>21</v>
      </c>
      <c r="E113" s="91">
        <f>'RUMINANTS 3'!K113</f>
        <v>7.5</v>
      </c>
      <c r="F113" s="91">
        <f>'TOXICOLOGIE 2'!J113</f>
        <v>0</v>
      </c>
      <c r="G113" s="91">
        <f>'INFECTIEUX 3'!K113</f>
        <v>12.75</v>
      </c>
      <c r="H113" s="91">
        <f>'AVIARE 3'!K113</f>
        <v>20.25</v>
      </c>
      <c r="I113" s="91">
        <f>'EQUINE 3'!K113</f>
        <v>19.5</v>
      </c>
      <c r="J113" s="91">
        <f>'CHIRURGIE 3'!K113</f>
        <v>19.5</v>
      </c>
      <c r="K113" s="91">
        <f>'LEGISLATION 2'!J113</f>
        <v>24</v>
      </c>
      <c r="L113" s="91">
        <f>'HIDAOA 3'!K113</f>
        <v>24</v>
      </c>
      <c r="M113" s="91">
        <f>'CLINIQUE 3'!R113</f>
        <v>0</v>
      </c>
      <c r="N113" s="91">
        <f t="shared" si="14"/>
        <v>148.5</v>
      </c>
      <c r="O113" s="91">
        <f t="shared" si="15"/>
        <v>5.3035714285714288</v>
      </c>
      <c r="P113" s="17" t="str">
        <f t="shared" si="16"/>
        <v>ajournee</v>
      </c>
      <c r="Q113" s="17" t="str">
        <f t="shared" si="17"/>
        <v>juin</v>
      </c>
      <c r="R113" s="17">
        <f t="shared" si="18"/>
        <v>0</v>
      </c>
      <c r="S113" s="17">
        <f t="shared" si="19"/>
        <v>1</v>
      </c>
      <c r="T113" s="17">
        <f t="shared" si="20"/>
        <v>1</v>
      </c>
      <c r="U113" s="17">
        <f t="shared" si="21"/>
        <v>1</v>
      </c>
      <c r="V113" s="17">
        <f t="shared" si="22"/>
        <v>0</v>
      </c>
      <c r="W113" s="17">
        <f t="shared" si="23"/>
        <v>0</v>
      </c>
      <c r="X113" s="17">
        <f t="shared" si="24"/>
        <v>0</v>
      </c>
      <c r="Y113" s="17">
        <f t="shared" si="25"/>
        <v>0</v>
      </c>
      <c r="Z113" s="17">
        <f t="shared" si="26"/>
        <v>0</v>
      </c>
      <c r="AA113" s="17">
        <f t="shared" si="27"/>
        <v>1</v>
      </c>
      <c r="AB113" s="91" t="str">
        <f>'REPRODUCTION 3'!M113</f>
        <v>Juin</v>
      </c>
      <c r="AC113" s="91" t="str">
        <f>'RUMINANTS 3'!M113</f>
        <v>Juin</v>
      </c>
      <c r="AD113" s="91" t="str">
        <f>'TOXICOLOGIE 2'!L113</f>
        <v>Juin</v>
      </c>
      <c r="AE113" s="91" t="str">
        <f>'INFECTIEUX 3'!M113</f>
        <v>Juin</v>
      </c>
      <c r="AF113" s="91" t="str">
        <f>'AVIARE 3'!M113</f>
        <v>Juin</v>
      </c>
      <c r="AG113" s="91" t="str">
        <f>'EQUINE 3'!M113</f>
        <v>Juin</v>
      </c>
      <c r="AH113" s="91" t="str">
        <f>'CHIRURGIE 3'!M113</f>
        <v>Juin</v>
      </c>
      <c r="AI113" s="91" t="str">
        <f>'LEGISLATION 2'!L113</f>
        <v>Juin</v>
      </c>
      <c r="AJ113" s="91" t="str">
        <f>'HIDAOA 3'!M113</f>
        <v>Juin</v>
      </c>
      <c r="AK113" s="91" t="str">
        <f>'CLINIQUE 3'!T113</f>
        <v>Juin</v>
      </c>
    </row>
    <row r="114" spans="1:37" ht="18.75">
      <c r="A114" s="17">
        <v>107</v>
      </c>
      <c r="B114" s="625" t="s">
        <v>961</v>
      </c>
      <c r="C114" s="625" t="s">
        <v>2546</v>
      </c>
      <c r="D114" s="91">
        <f>'REPRODUCTION 3'!K114</f>
        <v>18.75</v>
      </c>
      <c r="E114" s="91">
        <f>'RUMINANTS 3'!K114</f>
        <v>6</v>
      </c>
      <c r="F114" s="91">
        <f>'TOXICOLOGIE 2'!J114</f>
        <v>0</v>
      </c>
      <c r="G114" s="91">
        <f>'INFECTIEUX 3'!K114</f>
        <v>2.25</v>
      </c>
      <c r="H114" s="91">
        <f>'AVIARE 3'!K114</f>
        <v>19.5</v>
      </c>
      <c r="I114" s="91">
        <f>'EQUINE 3'!K114</f>
        <v>12.75</v>
      </c>
      <c r="J114" s="91">
        <f>'CHIRURGIE 3'!K114</f>
        <v>21</v>
      </c>
      <c r="K114" s="91">
        <f>'LEGISLATION 2'!J114</f>
        <v>26</v>
      </c>
      <c r="L114" s="91">
        <f>'HIDAOA 3'!K114</f>
        <v>17.25</v>
      </c>
      <c r="M114" s="91">
        <f>'CLINIQUE 3'!R114</f>
        <v>0</v>
      </c>
      <c r="N114" s="91">
        <f t="shared" si="14"/>
        <v>123.5</v>
      </c>
      <c r="O114" s="91">
        <f t="shared" si="15"/>
        <v>4.4107142857142856</v>
      </c>
      <c r="P114" s="17" t="str">
        <f t="shared" si="16"/>
        <v>ajournee</v>
      </c>
      <c r="Q114" s="17" t="str">
        <f t="shared" si="17"/>
        <v>juin</v>
      </c>
      <c r="R114" s="17">
        <f t="shared" si="18"/>
        <v>0</v>
      </c>
      <c r="S114" s="17">
        <f t="shared" si="19"/>
        <v>1</v>
      </c>
      <c r="T114" s="17">
        <f t="shared" si="20"/>
        <v>1</v>
      </c>
      <c r="U114" s="17">
        <f t="shared" si="21"/>
        <v>1</v>
      </c>
      <c r="V114" s="17">
        <f t="shared" si="22"/>
        <v>0</v>
      </c>
      <c r="W114" s="17">
        <f t="shared" si="23"/>
        <v>1</v>
      </c>
      <c r="X114" s="17">
        <f t="shared" si="24"/>
        <v>0</v>
      </c>
      <c r="Y114" s="17">
        <f t="shared" si="25"/>
        <v>0</v>
      </c>
      <c r="Z114" s="17">
        <f t="shared" si="26"/>
        <v>0</v>
      </c>
      <c r="AA114" s="17">
        <f t="shared" si="27"/>
        <v>1</v>
      </c>
      <c r="AB114" s="91" t="str">
        <f>'REPRODUCTION 3'!M114</f>
        <v>Juin</v>
      </c>
      <c r="AC114" s="91" t="str">
        <f>'RUMINANTS 3'!M114</f>
        <v>Juin</v>
      </c>
      <c r="AD114" s="91" t="str">
        <f>'TOXICOLOGIE 2'!L114</f>
        <v>Juin</v>
      </c>
      <c r="AE114" s="91" t="str">
        <f>'INFECTIEUX 3'!M114</f>
        <v>Juin</v>
      </c>
      <c r="AF114" s="91" t="str">
        <f>'AVIARE 3'!M114</f>
        <v>Juin</v>
      </c>
      <c r="AG114" s="91" t="str">
        <f>'EQUINE 3'!M114</f>
        <v>Juin</v>
      </c>
      <c r="AH114" s="91" t="str">
        <f>'CHIRURGIE 3'!M114</f>
        <v>Juin</v>
      </c>
      <c r="AI114" s="91" t="str">
        <f>'LEGISLATION 2'!L114</f>
        <v>Juin</v>
      </c>
      <c r="AJ114" s="91" t="str">
        <f>'HIDAOA 3'!M114</f>
        <v>Juin</v>
      </c>
      <c r="AK114" s="91" t="str">
        <f>'CLINIQUE 3'!T114</f>
        <v>Juin</v>
      </c>
    </row>
    <row r="115" spans="1:37" ht="18.75">
      <c r="A115" s="17">
        <v>108</v>
      </c>
      <c r="B115" s="625" t="s">
        <v>967</v>
      </c>
      <c r="C115" s="625" t="s">
        <v>2474</v>
      </c>
      <c r="D115" s="91">
        <f>'REPRODUCTION 3'!K115</f>
        <v>28.5</v>
      </c>
      <c r="E115" s="91">
        <f>'RUMINANTS 3'!K115</f>
        <v>19.5</v>
      </c>
      <c r="F115" s="91">
        <f>'TOXICOLOGIE 2'!J115</f>
        <v>0</v>
      </c>
      <c r="G115" s="91">
        <f>'INFECTIEUX 3'!K115</f>
        <v>16.5</v>
      </c>
      <c r="H115" s="91">
        <f>'AVIARE 3'!K115</f>
        <v>20.25</v>
      </c>
      <c r="I115" s="91">
        <f>'EQUINE 3'!K115</f>
        <v>25.125</v>
      </c>
      <c r="J115" s="91">
        <f>'CHIRURGIE 3'!K115</f>
        <v>27</v>
      </c>
      <c r="K115" s="91">
        <f>'LEGISLATION 2'!J115</f>
        <v>22</v>
      </c>
      <c r="L115" s="91">
        <f>'HIDAOA 3'!K115</f>
        <v>29.25</v>
      </c>
      <c r="M115" s="91">
        <f>'CLINIQUE 3'!R115</f>
        <v>0</v>
      </c>
      <c r="N115" s="91">
        <f t="shared" si="14"/>
        <v>188.125</v>
      </c>
      <c r="O115" s="91">
        <f t="shared" si="15"/>
        <v>6.71875</v>
      </c>
      <c r="P115" s="17" t="str">
        <f t="shared" si="16"/>
        <v>ajournee</v>
      </c>
      <c r="Q115" s="17" t="str">
        <f t="shared" si="17"/>
        <v>juin</v>
      </c>
      <c r="R115" s="17">
        <f t="shared" si="18"/>
        <v>0</v>
      </c>
      <c r="S115" s="17">
        <f t="shared" si="19"/>
        <v>0</v>
      </c>
      <c r="T115" s="17">
        <f t="shared" si="20"/>
        <v>1</v>
      </c>
      <c r="U115" s="17">
        <f t="shared" si="21"/>
        <v>0</v>
      </c>
      <c r="V115" s="17">
        <f t="shared" si="22"/>
        <v>0</v>
      </c>
      <c r="W115" s="17">
        <f t="shared" si="23"/>
        <v>0</v>
      </c>
      <c r="X115" s="17">
        <f t="shared" si="24"/>
        <v>0</v>
      </c>
      <c r="Y115" s="17">
        <f t="shared" si="25"/>
        <v>0</v>
      </c>
      <c r="Z115" s="17">
        <f t="shared" si="26"/>
        <v>0</v>
      </c>
      <c r="AA115" s="17">
        <f t="shared" si="27"/>
        <v>1</v>
      </c>
      <c r="AB115" s="91" t="str">
        <f>'REPRODUCTION 3'!M115</f>
        <v>Juin</v>
      </c>
      <c r="AC115" s="91" t="str">
        <f>'RUMINANTS 3'!M115</f>
        <v>Juin</v>
      </c>
      <c r="AD115" s="91" t="str">
        <f>'TOXICOLOGIE 2'!L115</f>
        <v>Juin</v>
      </c>
      <c r="AE115" s="91" t="str">
        <f>'INFECTIEUX 3'!M115</f>
        <v>Juin</v>
      </c>
      <c r="AF115" s="91" t="str">
        <f>'AVIARE 3'!M115</f>
        <v>Juin</v>
      </c>
      <c r="AG115" s="91" t="str">
        <f>'EQUINE 3'!M115</f>
        <v>Juin</v>
      </c>
      <c r="AH115" s="91" t="str">
        <f>'CHIRURGIE 3'!M115</f>
        <v>Juin</v>
      </c>
      <c r="AI115" s="91" t="str">
        <f>'LEGISLATION 2'!L115</f>
        <v>Juin</v>
      </c>
      <c r="AJ115" s="91" t="str">
        <f>'HIDAOA 3'!M115</f>
        <v>Juin</v>
      </c>
      <c r="AK115" s="91" t="str">
        <f>'CLINIQUE 3'!T115</f>
        <v>Juin</v>
      </c>
    </row>
    <row r="116" spans="1:37" ht="18.75">
      <c r="A116" s="17">
        <v>109</v>
      </c>
      <c r="B116" s="625" t="s">
        <v>184</v>
      </c>
      <c r="C116" s="625" t="s">
        <v>2547</v>
      </c>
      <c r="D116" s="91">
        <f>'REPRODUCTION 3'!K116</f>
        <v>21</v>
      </c>
      <c r="E116" s="91">
        <f>'RUMINANTS 3'!K116</f>
        <v>9</v>
      </c>
      <c r="F116" s="91">
        <f>'TOXICOLOGIE 2'!J116</f>
        <v>0</v>
      </c>
      <c r="G116" s="91">
        <f>'INFECTIEUX 3'!K116</f>
        <v>5.25</v>
      </c>
      <c r="H116" s="91">
        <f>'AVIARE 3'!K116</f>
        <v>20.25</v>
      </c>
      <c r="I116" s="91">
        <f>'EQUINE 3'!K116</f>
        <v>13.875</v>
      </c>
      <c r="J116" s="91">
        <f>'CHIRURGIE 3'!K116</f>
        <v>22.5</v>
      </c>
      <c r="K116" s="91">
        <f>'LEGISLATION 2'!J116</f>
        <v>32</v>
      </c>
      <c r="L116" s="91">
        <f>'HIDAOA 3'!K116</f>
        <v>25.5</v>
      </c>
      <c r="M116" s="91">
        <f>'CLINIQUE 3'!R116</f>
        <v>0</v>
      </c>
      <c r="N116" s="91">
        <f t="shared" si="14"/>
        <v>149.375</v>
      </c>
      <c r="O116" s="91">
        <f t="shared" si="15"/>
        <v>5.3348214285714288</v>
      </c>
      <c r="P116" s="17" t="str">
        <f t="shared" si="16"/>
        <v>ajournee</v>
      </c>
      <c r="Q116" s="17" t="str">
        <f t="shared" si="17"/>
        <v>juin</v>
      </c>
      <c r="R116" s="17">
        <f t="shared" si="18"/>
        <v>0</v>
      </c>
      <c r="S116" s="17">
        <f t="shared" si="19"/>
        <v>1</v>
      </c>
      <c r="T116" s="17">
        <f t="shared" si="20"/>
        <v>1</v>
      </c>
      <c r="U116" s="17">
        <f t="shared" si="21"/>
        <v>1</v>
      </c>
      <c r="V116" s="17">
        <f t="shared" si="22"/>
        <v>0</v>
      </c>
      <c r="W116" s="17">
        <f t="shared" si="23"/>
        <v>1</v>
      </c>
      <c r="X116" s="17">
        <f t="shared" si="24"/>
        <v>0</v>
      </c>
      <c r="Y116" s="17">
        <f t="shared" si="25"/>
        <v>0</v>
      </c>
      <c r="Z116" s="17">
        <f t="shared" si="26"/>
        <v>0</v>
      </c>
      <c r="AA116" s="17">
        <f t="shared" si="27"/>
        <v>1</v>
      </c>
      <c r="AB116" s="91" t="str">
        <f>'REPRODUCTION 3'!M116</f>
        <v>Juin</v>
      </c>
      <c r="AC116" s="91" t="str">
        <f>'RUMINANTS 3'!M116</f>
        <v>Juin</v>
      </c>
      <c r="AD116" s="91" t="str">
        <f>'TOXICOLOGIE 2'!L116</f>
        <v>Juin</v>
      </c>
      <c r="AE116" s="91" t="str">
        <f>'INFECTIEUX 3'!M116</f>
        <v>Juin</v>
      </c>
      <c r="AF116" s="91" t="str">
        <f>'AVIARE 3'!M116</f>
        <v>Juin</v>
      </c>
      <c r="AG116" s="91" t="str">
        <f>'EQUINE 3'!M116</f>
        <v>Juin</v>
      </c>
      <c r="AH116" s="91" t="str">
        <f>'CHIRURGIE 3'!M116</f>
        <v>Juin</v>
      </c>
      <c r="AI116" s="91" t="str">
        <f>'LEGISLATION 2'!L116</f>
        <v>Juin</v>
      </c>
      <c r="AJ116" s="91" t="str">
        <f>'HIDAOA 3'!M116</f>
        <v>Juin</v>
      </c>
      <c r="AK116" s="91" t="str">
        <f>'CLINIQUE 3'!T116</f>
        <v>Juin</v>
      </c>
    </row>
    <row r="117" spans="1:37" ht="18.75">
      <c r="A117" s="17">
        <v>110</v>
      </c>
      <c r="B117" s="625" t="s">
        <v>2548</v>
      </c>
      <c r="C117" s="625" t="s">
        <v>2453</v>
      </c>
      <c r="D117" s="91">
        <f>'REPRODUCTION 3'!K117</f>
        <v>6</v>
      </c>
      <c r="E117" s="91">
        <f>'RUMINANTS 3'!K117</f>
        <v>5.25</v>
      </c>
      <c r="F117" s="91">
        <f>'TOXICOLOGIE 2'!J117</f>
        <v>0</v>
      </c>
      <c r="G117" s="91">
        <f>'INFECTIEUX 3'!K117</f>
        <v>1.125</v>
      </c>
      <c r="H117" s="91">
        <f>'AVIARE 3'!K117</f>
        <v>18</v>
      </c>
      <c r="I117" s="91">
        <f>'EQUINE 3'!K117</f>
        <v>6.75</v>
      </c>
      <c r="J117" s="91">
        <f>'CHIRURGIE 3'!K117</f>
        <v>18</v>
      </c>
      <c r="K117" s="91">
        <f>'LEGISLATION 2'!J117</f>
        <v>18</v>
      </c>
      <c r="L117" s="91">
        <f>'HIDAOA 3'!K117</f>
        <v>15.75</v>
      </c>
      <c r="M117" s="91">
        <f>'CLINIQUE 3'!R117</f>
        <v>0</v>
      </c>
      <c r="N117" s="91">
        <f t="shared" si="14"/>
        <v>88.875</v>
      </c>
      <c r="O117" s="91">
        <f t="shared" si="15"/>
        <v>3.1741071428571428</v>
      </c>
      <c r="P117" s="17" t="str">
        <f t="shared" si="16"/>
        <v>ajournee</v>
      </c>
      <c r="Q117" s="17" t="str">
        <f t="shared" si="17"/>
        <v>juin</v>
      </c>
      <c r="R117" s="17">
        <f t="shared" si="18"/>
        <v>1</v>
      </c>
      <c r="S117" s="17">
        <f t="shared" si="19"/>
        <v>1</v>
      </c>
      <c r="T117" s="17">
        <f t="shared" si="20"/>
        <v>1</v>
      </c>
      <c r="U117" s="17">
        <f t="shared" si="21"/>
        <v>1</v>
      </c>
      <c r="V117" s="17">
        <f t="shared" si="22"/>
        <v>0</v>
      </c>
      <c r="W117" s="17">
        <f t="shared" si="23"/>
        <v>1</v>
      </c>
      <c r="X117" s="17">
        <f t="shared" si="24"/>
        <v>0</v>
      </c>
      <c r="Y117" s="17">
        <f t="shared" si="25"/>
        <v>0</v>
      </c>
      <c r="Z117" s="17">
        <f t="shared" si="26"/>
        <v>0</v>
      </c>
      <c r="AA117" s="17">
        <f t="shared" si="27"/>
        <v>1</v>
      </c>
      <c r="AB117" s="91" t="str">
        <f>'REPRODUCTION 3'!M117</f>
        <v>Juin</v>
      </c>
      <c r="AC117" s="91" t="str">
        <f>'RUMINANTS 3'!M117</f>
        <v>Juin</v>
      </c>
      <c r="AD117" s="91" t="str">
        <f>'TOXICOLOGIE 2'!L117</f>
        <v>Juin</v>
      </c>
      <c r="AE117" s="91" t="str">
        <f>'INFECTIEUX 3'!M117</f>
        <v>Juin</v>
      </c>
      <c r="AF117" s="91" t="str">
        <f>'AVIARE 3'!M117</f>
        <v>Juin</v>
      </c>
      <c r="AG117" s="91" t="str">
        <f>'EQUINE 3'!M117</f>
        <v>Juin</v>
      </c>
      <c r="AH117" s="91" t="str">
        <f>'CHIRURGIE 3'!M117</f>
        <v>Juin</v>
      </c>
      <c r="AI117" s="91" t="str">
        <f>'LEGISLATION 2'!L117</f>
        <v>Juin</v>
      </c>
      <c r="AJ117" s="91" t="str">
        <f>'HIDAOA 3'!M117</f>
        <v>Juin</v>
      </c>
      <c r="AK117" s="91" t="str">
        <f>'CLINIQUE 3'!T117</f>
        <v>Juin</v>
      </c>
    </row>
    <row r="118" spans="1:37" ht="18.75">
      <c r="A118" s="17">
        <v>111</v>
      </c>
      <c r="B118" s="625" t="s">
        <v>978</v>
      </c>
      <c r="C118" s="625" t="s">
        <v>119</v>
      </c>
      <c r="D118" s="91">
        <f>'REPRODUCTION 3'!K118</f>
        <v>15</v>
      </c>
      <c r="E118" s="91">
        <f>'RUMINANTS 3'!K118</f>
        <v>9.75</v>
      </c>
      <c r="F118" s="91">
        <f>'TOXICOLOGIE 2'!J118</f>
        <v>0</v>
      </c>
      <c r="G118" s="91">
        <f>'INFECTIEUX 3'!K118</f>
        <v>3.375</v>
      </c>
      <c r="H118" s="91">
        <f>'AVIARE 3'!K118</f>
        <v>18.75</v>
      </c>
      <c r="I118" s="91">
        <f>'EQUINE 3'!K118</f>
        <v>2.25</v>
      </c>
      <c r="J118" s="91">
        <f>'CHIRURGIE 3'!K118</f>
        <v>13.5</v>
      </c>
      <c r="K118" s="91">
        <f>'LEGISLATION 2'!J118</f>
        <v>14</v>
      </c>
      <c r="L118" s="91">
        <f>'HIDAOA 3'!K118</f>
        <v>10.5</v>
      </c>
      <c r="M118" s="91">
        <f>'CLINIQUE 3'!R118</f>
        <v>0</v>
      </c>
      <c r="N118" s="91">
        <f t="shared" si="14"/>
        <v>87.125</v>
      </c>
      <c r="O118" s="91">
        <f t="shared" si="15"/>
        <v>3.1116071428571428</v>
      </c>
      <c r="P118" s="17" t="str">
        <f t="shared" si="16"/>
        <v>ajournee</v>
      </c>
      <c r="Q118" s="17" t="str">
        <f t="shared" si="17"/>
        <v>juin</v>
      </c>
      <c r="R118" s="17">
        <f t="shared" si="18"/>
        <v>0</v>
      </c>
      <c r="S118" s="17">
        <f t="shared" si="19"/>
        <v>1</v>
      </c>
      <c r="T118" s="17">
        <f t="shared" si="20"/>
        <v>1</v>
      </c>
      <c r="U118" s="17">
        <f t="shared" si="21"/>
        <v>1</v>
      </c>
      <c r="V118" s="17">
        <f t="shared" si="22"/>
        <v>0</v>
      </c>
      <c r="W118" s="17">
        <f t="shared" si="23"/>
        <v>1</v>
      </c>
      <c r="X118" s="17">
        <f t="shared" si="24"/>
        <v>1</v>
      </c>
      <c r="Y118" s="17">
        <f t="shared" si="25"/>
        <v>0</v>
      </c>
      <c r="Z118" s="17">
        <f t="shared" si="26"/>
        <v>1</v>
      </c>
      <c r="AA118" s="17">
        <f t="shared" si="27"/>
        <v>1</v>
      </c>
      <c r="AB118" s="91" t="str">
        <f>'REPRODUCTION 3'!M118</f>
        <v>Juin</v>
      </c>
      <c r="AC118" s="91" t="str">
        <f>'RUMINANTS 3'!M118</f>
        <v>Juin</v>
      </c>
      <c r="AD118" s="91" t="str">
        <f>'TOXICOLOGIE 2'!L118</f>
        <v>Juin</v>
      </c>
      <c r="AE118" s="91" t="str">
        <f>'INFECTIEUX 3'!M118</f>
        <v>Juin</v>
      </c>
      <c r="AF118" s="91" t="str">
        <f>'AVIARE 3'!M118</f>
        <v>Juin</v>
      </c>
      <c r="AG118" s="91" t="str">
        <f>'EQUINE 3'!M118</f>
        <v>Juin</v>
      </c>
      <c r="AH118" s="91" t="str">
        <f>'CHIRURGIE 3'!M118</f>
        <v>Juin</v>
      </c>
      <c r="AI118" s="91" t="str">
        <f>'LEGISLATION 2'!L118</f>
        <v>Juin</v>
      </c>
      <c r="AJ118" s="91" t="str">
        <f>'HIDAOA 3'!M118</f>
        <v>Juin</v>
      </c>
      <c r="AK118" s="91" t="str">
        <f>'CLINIQUE 3'!T118</f>
        <v>Juin</v>
      </c>
    </row>
    <row r="119" spans="1:37" ht="18.75">
      <c r="A119" s="17">
        <v>112</v>
      </c>
      <c r="B119" s="625" t="s">
        <v>2549</v>
      </c>
      <c r="C119" s="625" t="s">
        <v>2550</v>
      </c>
      <c r="D119" s="91">
        <f>'REPRODUCTION 3'!K119</f>
        <v>19.5</v>
      </c>
      <c r="E119" s="91">
        <f>'RUMINANTS 3'!K119</f>
        <v>12.75</v>
      </c>
      <c r="F119" s="91">
        <f>'TOXICOLOGIE 2'!J119</f>
        <v>0</v>
      </c>
      <c r="G119" s="91">
        <f>'INFECTIEUX 3'!K119</f>
        <v>10.5</v>
      </c>
      <c r="H119" s="91">
        <f>'AVIARE 3'!K119</f>
        <v>20.25</v>
      </c>
      <c r="I119" s="91">
        <f>'EQUINE 3'!K119</f>
        <v>21</v>
      </c>
      <c r="J119" s="91">
        <f>'CHIRURGIE 3'!K119</f>
        <v>21</v>
      </c>
      <c r="K119" s="91">
        <f>'LEGISLATION 2'!J119</f>
        <v>24</v>
      </c>
      <c r="L119" s="91">
        <f>'HIDAOA 3'!K119</f>
        <v>28.125</v>
      </c>
      <c r="M119" s="91">
        <f>'CLINIQUE 3'!R119</f>
        <v>0</v>
      </c>
      <c r="N119" s="91">
        <f t="shared" si="14"/>
        <v>157.125</v>
      </c>
      <c r="O119" s="91">
        <f t="shared" si="15"/>
        <v>5.6116071428571432</v>
      </c>
      <c r="P119" s="17" t="str">
        <f t="shared" si="16"/>
        <v>ajournee</v>
      </c>
      <c r="Q119" s="17" t="str">
        <f t="shared" si="17"/>
        <v>juin</v>
      </c>
      <c r="R119" s="17">
        <f t="shared" si="18"/>
        <v>0</v>
      </c>
      <c r="S119" s="17">
        <f t="shared" si="19"/>
        <v>1</v>
      </c>
      <c r="T119" s="17">
        <f t="shared" si="20"/>
        <v>1</v>
      </c>
      <c r="U119" s="17">
        <f t="shared" si="21"/>
        <v>1</v>
      </c>
      <c r="V119" s="17">
        <f t="shared" si="22"/>
        <v>0</v>
      </c>
      <c r="W119" s="17">
        <f t="shared" si="23"/>
        <v>0</v>
      </c>
      <c r="X119" s="17">
        <f t="shared" si="24"/>
        <v>0</v>
      </c>
      <c r="Y119" s="17">
        <f t="shared" si="25"/>
        <v>0</v>
      </c>
      <c r="Z119" s="17">
        <f t="shared" si="26"/>
        <v>0</v>
      </c>
      <c r="AA119" s="17">
        <f t="shared" si="27"/>
        <v>1</v>
      </c>
      <c r="AB119" s="91" t="str">
        <f>'REPRODUCTION 3'!M119</f>
        <v>Juin</v>
      </c>
      <c r="AC119" s="91" t="str">
        <f>'RUMINANTS 3'!M119</f>
        <v>Juin</v>
      </c>
      <c r="AD119" s="91" t="str">
        <f>'TOXICOLOGIE 2'!L119</f>
        <v>Juin</v>
      </c>
      <c r="AE119" s="91" t="str">
        <f>'INFECTIEUX 3'!M119</f>
        <v>Juin</v>
      </c>
      <c r="AF119" s="91" t="str">
        <f>'AVIARE 3'!M119</f>
        <v>Juin</v>
      </c>
      <c r="AG119" s="91" t="str">
        <f>'EQUINE 3'!M119</f>
        <v>Juin</v>
      </c>
      <c r="AH119" s="91" t="str">
        <f>'CHIRURGIE 3'!M119</f>
        <v>Juin</v>
      </c>
      <c r="AI119" s="91" t="str">
        <f>'LEGISLATION 2'!L119</f>
        <v>Juin</v>
      </c>
      <c r="AJ119" s="91" t="str">
        <f>'HIDAOA 3'!M119</f>
        <v>Juin</v>
      </c>
      <c r="AK119" s="91" t="str">
        <f>'CLINIQUE 3'!T119</f>
        <v>Juin</v>
      </c>
    </row>
    <row r="120" spans="1:37" ht="18.75">
      <c r="A120" s="17">
        <v>113</v>
      </c>
      <c r="B120" s="625" t="s">
        <v>2551</v>
      </c>
      <c r="C120" s="625" t="s">
        <v>2480</v>
      </c>
      <c r="D120" s="91">
        <f>'REPRODUCTION 3'!K120</f>
        <v>11.25</v>
      </c>
      <c r="E120" s="91">
        <f>'RUMINANTS 3'!K120</f>
        <v>12.75</v>
      </c>
      <c r="F120" s="91">
        <f>'TOXICOLOGIE 2'!J120</f>
        <v>0</v>
      </c>
      <c r="G120" s="91">
        <f>'INFECTIEUX 3'!K120</f>
        <v>6</v>
      </c>
      <c r="H120" s="91">
        <f>'AVIARE 3'!K120</f>
        <v>15.75</v>
      </c>
      <c r="I120" s="91">
        <f>'EQUINE 3'!K120</f>
        <v>10.5</v>
      </c>
      <c r="J120" s="91">
        <f>'CHIRURGIE 3'!K120</f>
        <v>12</v>
      </c>
      <c r="K120" s="91">
        <f>'LEGISLATION 2'!J120</f>
        <v>4</v>
      </c>
      <c r="L120" s="91">
        <f>'HIDAOA 3'!K120</f>
        <v>16.5</v>
      </c>
      <c r="M120" s="91">
        <f>'CLINIQUE 3'!R120</f>
        <v>0</v>
      </c>
      <c r="N120" s="91">
        <f t="shared" si="14"/>
        <v>88.75</v>
      </c>
      <c r="O120" s="91">
        <f t="shared" si="15"/>
        <v>3.1696428571428572</v>
      </c>
      <c r="P120" s="17" t="str">
        <f t="shared" si="16"/>
        <v>ajournee</v>
      </c>
      <c r="Q120" s="17" t="str">
        <f t="shared" si="17"/>
        <v>juin</v>
      </c>
      <c r="R120" s="17">
        <f t="shared" si="18"/>
        <v>1</v>
      </c>
      <c r="S120" s="17">
        <f t="shared" si="19"/>
        <v>1</v>
      </c>
      <c r="T120" s="17">
        <f t="shared" si="20"/>
        <v>1</v>
      </c>
      <c r="U120" s="17">
        <f t="shared" si="21"/>
        <v>1</v>
      </c>
      <c r="V120" s="17">
        <f t="shared" si="22"/>
        <v>0</v>
      </c>
      <c r="W120" s="17">
        <f t="shared" si="23"/>
        <v>1</v>
      </c>
      <c r="X120" s="17">
        <f t="shared" si="24"/>
        <v>1</v>
      </c>
      <c r="Y120" s="17">
        <f t="shared" si="25"/>
        <v>1</v>
      </c>
      <c r="Z120" s="17">
        <f t="shared" si="26"/>
        <v>0</v>
      </c>
      <c r="AA120" s="17">
        <f t="shared" si="27"/>
        <v>1</v>
      </c>
      <c r="AB120" s="91" t="str">
        <f>'REPRODUCTION 3'!M120</f>
        <v>Juin</v>
      </c>
      <c r="AC120" s="91" t="str">
        <f>'RUMINANTS 3'!M120</f>
        <v>Juin</v>
      </c>
      <c r="AD120" s="91" t="str">
        <f>'TOXICOLOGIE 2'!L120</f>
        <v>Juin</v>
      </c>
      <c r="AE120" s="91" t="str">
        <f>'INFECTIEUX 3'!M120</f>
        <v>Juin</v>
      </c>
      <c r="AF120" s="91" t="str">
        <f>'AVIARE 3'!M120</f>
        <v>Juin</v>
      </c>
      <c r="AG120" s="91" t="str">
        <f>'EQUINE 3'!M120</f>
        <v>Juin</v>
      </c>
      <c r="AH120" s="91" t="str">
        <f>'CHIRURGIE 3'!M120</f>
        <v>Juin</v>
      </c>
      <c r="AI120" s="91" t="str">
        <f>'LEGISLATION 2'!L120</f>
        <v>Juin</v>
      </c>
      <c r="AJ120" s="91" t="str">
        <f>'HIDAOA 3'!M120</f>
        <v>Juin</v>
      </c>
      <c r="AK120" s="91" t="str">
        <f>'CLINIQUE 3'!T120</f>
        <v>Juin</v>
      </c>
    </row>
    <row r="121" spans="1:37" ht="18.75">
      <c r="A121" s="17">
        <v>114</v>
      </c>
      <c r="B121" s="625" t="s">
        <v>988</v>
      </c>
      <c r="C121" s="625" t="s">
        <v>2552</v>
      </c>
      <c r="D121" s="91">
        <f>'REPRODUCTION 3'!K121</f>
        <v>12</v>
      </c>
      <c r="E121" s="91">
        <f>'RUMINANTS 3'!K121</f>
        <v>9.75</v>
      </c>
      <c r="F121" s="91">
        <f>'TOXICOLOGIE 2'!J121</f>
        <v>0</v>
      </c>
      <c r="G121" s="91">
        <f>'INFECTIEUX 3'!K121</f>
        <v>6.75</v>
      </c>
      <c r="H121" s="91">
        <f>'AVIARE 3'!K121</f>
        <v>15.75</v>
      </c>
      <c r="I121" s="91">
        <f>'EQUINE 3'!K121</f>
        <v>9.375</v>
      </c>
      <c r="J121" s="91">
        <f>'CHIRURGIE 3'!K121</f>
        <v>13.5</v>
      </c>
      <c r="K121" s="91">
        <f>'LEGISLATION 2'!J121</f>
        <v>24</v>
      </c>
      <c r="L121" s="91">
        <f>'HIDAOA 3'!K121</f>
        <v>18</v>
      </c>
      <c r="M121" s="91">
        <f>'CLINIQUE 3'!R121</f>
        <v>0</v>
      </c>
      <c r="N121" s="91">
        <f t="shared" si="14"/>
        <v>109.125</v>
      </c>
      <c r="O121" s="91">
        <f t="shared" si="15"/>
        <v>3.8973214285714284</v>
      </c>
      <c r="P121" s="17" t="str">
        <f t="shared" si="16"/>
        <v>ajournee</v>
      </c>
      <c r="Q121" s="17" t="str">
        <f t="shared" si="17"/>
        <v>juin</v>
      </c>
      <c r="R121" s="17">
        <f t="shared" si="18"/>
        <v>1</v>
      </c>
      <c r="S121" s="17">
        <f t="shared" si="19"/>
        <v>1</v>
      </c>
      <c r="T121" s="17">
        <f t="shared" si="20"/>
        <v>1</v>
      </c>
      <c r="U121" s="17">
        <f t="shared" si="21"/>
        <v>1</v>
      </c>
      <c r="V121" s="17">
        <f t="shared" si="22"/>
        <v>0</v>
      </c>
      <c r="W121" s="17">
        <f t="shared" si="23"/>
        <v>1</v>
      </c>
      <c r="X121" s="17">
        <f t="shared" si="24"/>
        <v>1</v>
      </c>
      <c r="Y121" s="17">
        <f t="shared" si="25"/>
        <v>0</v>
      </c>
      <c r="Z121" s="17">
        <f t="shared" si="26"/>
        <v>0</v>
      </c>
      <c r="AA121" s="17">
        <f t="shared" si="27"/>
        <v>1</v>
      </c>
      <c r="AB121" s="91" t="str">
        <f>'REPRODUCTION 3'!M121</f>
        <v>Juin</v>
      </c>
      <c r="AC121" s="91" t="str">
        <f>'RUMINANTS 3'!M121</f>
        <v>Juin</v>
      </c>
      <c r="AD121" s="91" t="str">
        <f>'TOXICOLOGIE 2'!L121</f>
        <v>Juin</v>
      </c>
      <c r="AE121" s="91" t="str">
        <f>'INFECTIEUX 3'!M121</f>
        <v>Juin</v>
      </c>
      <c r="AF121" s="91" t="str">
        <f>'AVIARE 3'!M121</f>
        <v>Juin</v>
      </c>
      <c r="AG121" s="91" t="str">
        <f>'EQUINE 3'!M121</f>
        <v>Juin</v>
      </c>
      <c r="AH121" s="91" t="str">
        <f>'CHIRURGIE 3'!M121</f>
        <v>Juin</v>
      </c>
      <c r="AI121" s="91" t="str">
        <f>'LEGISLATION 2'!L121</f>
        <v>Juin</v>
      </c>
      <c r="AJ121" s="91" t="str">
        <f>'HIDAOA 3'!M121</f>
        <v>Juin</v>
      </c>
      <c r="AK121" s="91" t="str">
        <f>'CLINIQUE 3'!T121</f>
        <v>Juin</v>
      </c>
    </row>
    <row r="122" spans="1:37" ht="18.75">
      <c r="A122" s="17">
        <v>115</v>
      </c>
      <c r="B122" s="625" t="s">
        <v>994</v>
      </c>
      <c r="C122" s="625" t="s">
        <v>2553</v>
      </c>
      <c r="D122" s="91">
        <f>'REPRODUCTION 3'!K122</f>
        <v>16.5</v>
      </c>
      <c r="E122" s="91">
        <f>'RUMINANTS 3'!K122</f>
        <v>4.5</v>
      </c>
      <c r="F122" s="91">
        <f>'TOXICOLOGIE 2'!J122</f>
        <v>0</v>
      </c>
      <c r="G122" s="91">
        <f>'INFECTIEUX 3'!K122</f>
        <v>5.625</v>
      </c>
      <c r="H122" s="91">
        <f>'AVIARE 3'!K122</f>
        <v>19.5</v>
      </c>
      <c r="I122" s="91">
        <f>'EQUINE 3'!K122</f>
        <v>21.375</v>
      </c>
      <c r="J122" s="91">
        <f>'CHIRURGIE 3'!K122</f>
        <v>24</v>
      </c>
      <c r="K122" s="91">
        <f>'LEGISLATION 2'!J122</f>
        <v>26</v>
      </c>
      <c r="L122" s="91">
        <f>'HIDAOA 3'!K122</f>
        <v>16.5</v>
      </c>
      <c r="M122" s="91">
        <f>'CLINIQUE 3'!R122</f>
        <v>0</v>
      </c>
      <c r="N122" s="91">
        <f t="shared" si="14"/>
        <v>134</v>
      </c>
      <c r="O122" s="91">
        <f t="shared" si="15"/>
        <v>4.7857142857142856</v>
      </c>
      <c r="P122" s="17" t="str">
        <f t="shared" si="16"/>
        <v>ajournee</v>
      </c>
      <c r="Q122" s="17" t="str">
        <f t="shared" si="17"/>
        <v>juin</v>
      </c>
      <c r="R122" s="17">
        <f t="shared" si="18"/>
        <v>0</v>
      </c>
      <c r="S122" s="17">
        <f t="shared" si="19"/>
        <v>1</v>
      </c>
      <c r="T122" s="17">
        <f t="shared" si="20"/>
        <v>1</v>
      </c>
      <c r="U122" s="17">
        <f t="shared" si="21"/>
        <v>1</v>
      </c>
      <c r="V122" s="17">
        <f t="shared" si="22"/>
        <v>0</v>
      </c>
      <c r="W122" s="17">
        <f t="shared" si="23"/>
        <v>0</v>
      </c>
      <c r="X122" s="17">
        <f t="shared" si="24"/>
        <v>0</v>
      </c>
      <c r="Y122" s="17">
        <f t="shared" si="25"/>
        <v>0</v>
      </c>
      <c r="Z122" s="17">
        <f t="shared" si="26"/>
        <v>0</v>
      </c>
      <c r="AA122" s="17">
        <f t="shared" si="27"/>
        <v>1</v>
      </c>
      <c r="AB122" s="91" t="str">
        <f>'REPRODUCTION 3'!M122</f>
        <v>Juin</v>
      </c>
      <c r="AC122" s="91" t="str">
        <f>'RUMINANTS 3'!M122</f>
        <v>Juin</v>
      </c>
      <c r="AD122" s="91" t="str">
        <f>'TOXICOLOGIE 2'!L122</f>
        <v>Juin</v>
      </c>
      <c r="AE122" s="91" t="str">
        <f>'INFECTIEUX 3'!M122</f>
        <v>Juin</v>
      </c>
      <c r="AF122" s="91" t="str">
        <f>'AVIARE 3'!M122</f>
        <v>Juin</v>
      </c>
      <c r="AG122" s="91" t="str">
        <f>'EQUINE 3'!M122</f>
        <v>Juin</v>
      </c>
      <c r="AH122" s="91" t="str">
        <f>'CHIRURGIE 3'!M122</f>
        <v>Juin</v>
      </c>
      <c r="AI122" s="91" t="str">
        <f>'LEGISLATION 2'!L122</f>
        <v>Juin</v>
      </c>
      <c r="AJ122" s="91" t="str">
        <f>'HIDAOA 3'!M122</f>
        <v>Juin</v>
      </c>
      <c r="AK122" s="91" t="str">
        <f>'CLINIQUE 3'!T122</f>
        <v>Juin</v>
      </c>
    </row>
    <row r="123" spans="1:37" ht="18.75">
      <c r="A123" s="17">
        <v>116</v>
      </c>
      <c r="B123" s="625" t="s">
        <v>2554</v>
      </c>
      <c r="C123" s="625" t="s">
        <v>2555</v>
      </c>
      <c r="D123" s="91">
        <f>'REPRODUCTION 3'!K123</f>
        <v>23.25</v>
      </c>
      <c r="E123" s="91">
        <f>'RUMINANTS 3'!K123</f>
        <v>10.5</v>
      </c>
      <c r="F123" s="91">
        <f>'TOXICOLOGIE 2'!J123</f>
        <v>0</v>
      </c>
      <c r="G123" s="91">
        <f>'INFECTIEUX 3'!K123</f>
        <v>5.625</v>
      </c>
      <c r="H123" s="91">
        <f>'AVIARE 3'!K123</f>
        <v>17.25</v>
      </c>
      <c r="I123" s="91">
        <f>'EQUINE 3'!K123</f>
        <v>15.375</v>
      </c>
      <c r="J123" s="91">
        <f>'CHIRURGIE 3'!K123</f>
        <v>24</v>
      </c>
      <c r="K123" s="91">
        <f>'LEGISLATION 2'!J123</f>
        <v>32</v>
      </c>
      <c r="L123" s="91">
        <f>'HIDAOA 3'!K123</f>
        <v>20.25</v>
      </c>
      <c r="M123" s="91">
        <f>'CLINIQUE 3'!R123</f>
        <v>0</v>
      </c>
      <c r="N123" s="91">
        <f t="shared" si="14"/>
        <v>148.25</v>
      </c>
      <c r="O123" s="91">
        <f t="shared" si="15"/>
        <v>5.2946428571428568</v>
      </c>
      <c r="P123" s="17" t="str">
        <f t="shared" si="16"/>
        <v>ajournee</v>
      </c>
      <c r="Q123" s="17" t="str">
        <f t="shared" si="17"/>
        <v>juin</v>
      </c>
      <c r="R123" s="17">
        <f t="shared" si="18"/>
        <v>0</v>
      </c>
      <c r="S123" s="17">
        <f t="shared" si="19"/>
        <v>1</v>
      </c>
      <c r="T123" s="17">
        <f t="shared" si="20"/>
        <v>1</v>
      </c>
      <c r="U123" s="17">
        <f t="shared" si="21"/>
        <v>1</v>
      </c>
      <c r="V123" s="17">
        <f t="shared" si="22"/>
        <v>0</v>
      </c>
      <c r="W123" s="17">
        <f t="shared" si="23"/>
        <v>0</v>
      </c>
      <c r="X123" s="17">
        <f t="shared" si="24"/>
        <v>0</v>
      </c>
      <c r="Y123" s="17">
        <f t="shared" si="25"/>
        <v>0</v>
      </c>
      <c r="Z123" s="17">
        <f t="shared" si="26"/>
        <v>0</v>
      </c>
      <c r="AA123" s="17">
        <f t="shared" si="27"/>
        <v>1</v>
      </c>
      <c r="AB123" s="91" t="str">
        <f>'REPRODUCTION 3'!M123</f>
        <v>Juin</v>
      </c>
      <c r="AC123" s="91" t="str">
        <f>'RUMINANTS 3'!M123</f>
        <v>Juin</v>
      </c>
      <c r="AD123" s="91" t="str">
        <f>'TOXICOLOGIE 2'!L123</f>
        <v>Juin</v>
      </c>
      <c r="AE123" s="91" t="str">
        <f>'INFECTIEUX 3'!M123</f>
        <v>Juin</v>
      </c>
      <c r="AF123" s="91" t="str">
        <f>'AVIARE 3'!M123</f>
        <v>Juin</v>
      </c>
      <c r="AG123" s="91" t="str">
        <f>'EQUINE 3'!M123</f>
        <v>Juin</v>
      </c>
      <c r="AH123" s="91" t="str">
        <f>'CHIRURGIE 3'!M123</f>
        <v>Juin</v>
      </c>
      <c r="AI123" s="91" t="str">
        <f>'LEGISLATION 2'!L123</f>
        <v>Juin</v>
      </c>
      <c r="AJ123" s="91" t="str">
        <f>'HIDAOA 3'!M123</f>
        <v>Juin</v>
      </c>
      <c r="AK123" s="91" t="str">
        <f>'CLINIQUE 3'!T123</f>
        <v>Juin</v>
      </c>
    </row>
    <row r="124" spans="1:37" ht="18.75">
      <c r="A124" s="17">
        <v>117</v>
      </c>
      <c r="B124" s="625" t="s">
        <v>1003</v>
      </c>
      <c r="C124" s="625" t="s">
        <v>2556</v>
      </c>
      <c r="D124" s="91">
        <f>'REPRODUCTION 3'!K124</f>
        <v>8.25</v>
      </c>
      <c r="E124" s="91">
        <f>'RUMINANTS 3'!K124</f>
        <v>6.75</v>
      </c>
      <c r="F124" s="91">
        <f>'TOXICOLOGIE 2'!J124</f>
        <v>0</v>
      </c>
      <c r="G124" s="91">
        <f>'INFECTIEUX 3'!K124</f>
        <v>3.375</v>
      </c>
      <c r="H124" s="91">
        <f>'AVIARE 3'!K124</f>
        <v>13.5</v>
      </c>
      <c r="I124" s="91">
        <f>'EQUINE 3'!K124</f>
        <v>4.875</v>
      </c>
      <c r="J124" s="91">
        <f>'CHIRURGIE 3'!K124</f>
        <v>12</v>
      </c>
      <c r="K124" s="91">
        <f>'LEGISLATION 2'!J124</f>
        <v>2</v>
      </c>
      <c r="L124" s="91">
        <f>'HIDAOA 3'!K124</f>
        <v>9.75</v>
      </c>
      <c r="M124" s="91">
        <f>'CLINIQUE 3'!R124</f>
        <v>0</v>
      </c>
      <c r="N124" s="91">
        <f t="shared" si="14"/>
        <v>60.5</v>
      </c>
      <c r="O124" s="91">
        <f t="shared" si="15"/>
        <v>2.1607142857142856</v>
      </c>
      <c r="P124" s="17" t="str">
        <f t="shared" si="16"/>
        <v>ajournee</v>
      </c>
      <c r="Q124" s="17" t="str">
        <f t="shared" si="17"/>
        <v>juin</v>
      </c>
      <c r="R124" s="17">
        <f t="shared" si="18"/>
        <v>1</v>
      </c>
      <c r="S124" s="17">
        <f t="shared" si="19"/>
        <v>1</v>
      </c>
      <c r="T124" s="17">
        <f t="shared" si="20"/>
        <v>1</v>
      </c>
      <c r="U124" s="17">
        <f t="shared" si="21"/>
        <v>1</v>
      </c>
      <c r="V124" s="17">
        <f t="shared" si="22"/>
        <v>1</v>
      </c>
      <c r="W124" s="17">
        <f t="shared" si="23"/>
        <v>1</v>
      </c>
      <c r="X124" s="17">
        <f t="shared" si="24"/>
        <v>1</v>
      </c>
      <c r="Y124" s="17">
        <f t="shared" si="25"/>
        <v>1</v>
      </c>
      <c r="Z124" s="17">
        <f t="shared" si="26"/>
        <v>1</v>
      </c>
      <c r="AA124" s="17">
        <f t="shared" si="27"/>
        <v>1</v>
      </c>
      <c r="AB124" s="91" t="str">
        <f>'REPRODUCTION 3'!M124</f>
        <v>Juin</v>
      </c>
      <c r="AC124" s="91" t="str">
        <f>'RUMINANTS 3'!M124</f>
        <v>Juin</v>
      </c>
      <c r="AD124" s="91" t="str">
        <f>'TOXICOLOGIE 2'!L124</f>
        <v>Juin</v>
      </c>
      <c r="AE124" s="91" t="str">
        <f>'INFECTIEUX 3'!M124</f>
        <v>Juin</v>
      </c>
      <c r="AF124" s="91" t="str">
        <f>'AVIARE 3'!M124</f>
        <v>Juin</v>
      </c>
      <c r="AG124" s="91" t="str">
        <f>'EQUINE 3'!M124</f>
        <v>Juin</v>
      </c>
      <c r="AH124" s="91" t="str">
        <f>'CHIRURGIE 3'!M124</f>
        <v>Juin</v>
      </c>
      <c r="AI124" s="91" t="str">
        <f>'LEGISLATION 2'!L124</f>
        <v>Juin</v>
      </c>
      <c r="AJ124" s="91" t="str">
        <f>'HIDAOA 3'!M124</f>
        <v>Juin</v>
      </c>
      <c r="AK124" s="91" t="str">
        <f>'CLINIQUE 3'!T124</f>
        <v>Juin</v>
      </c>
    </row>
    <row r="125" spans="1:37" ht="18.75">
      <c r="A125" s="17">
        <v>118</v>
      </c>
      <c r="B125" s="625" t="s">
        <v>190</v>
      </c>
      <c r="C125" s="625" t="s">
        <v>2557</v>
      </c>
      <c r="D125" s="91">
        <f>'REPRODUCTION 3'!K125</f>
        <v>14.25</v>
      </c>
      <c r="E125" s="91">
        <f>'RUMINANTS 3'!K125</f>
        <v>9</v>
      </c>
      <c r="F125" s="91">
        <f>'TOXICOLOGIE 2'!J125</f>
        <v>0</v>
      </c>
      <c r="G125" s="91">
        <f>'INFECTIEUX 3'!K125</f>
        <v>5.625</v>
      </c>
      <c r="H125" s="91">
        <f>'AVIARE 3'!K125</f>
        <v>13.5</v>
      </c>
      <c r="I125" s="91">
        <f>'EQUINE 3'!K125</f>
        <v>14.25</v>
      </c>
      <c r="J125" s="91">
        <f>'CHIRURGIE 3'!K125</f>
        <v>19.5</v>
      </c>
      <c r="K125" s="91">
        <f>'LEGISLATION 2'!J125</f>
        <v>16</v>
      </c>
      <c r="L125" s="91">
        <f>'HIDAOA 3'!K125</f>
        <v>24.75</v>
      </c>
      <c r="M125" s="91">
        <f>'CLINIQUE 3'!R125</f>
        <v>0</v>
      </c>
      <c r="N125" s="91">
        <f t="shared" si="14"/>
        <v>116.875</v>
      </c>
      <c r="O125" s="91">
        <f t="shared" si="15"/>
        <v>4.1741071428571432</v>
      </c>
      <c r="P125" s="17" t="str">
        <f t="shared" si="16"/>
        <v>ajournee</v>
      </c>
      <c r="Q125" s="17" t="str">
        <f t="shared" si="17"/>
        <v>juin</v>
      </c>
      <c r="R125" s="17">
        <f t="shared" si="18"/>
        <v>1</v>
      </c>
      <c r="S125" s="17">
        <f t="shared" si="19"/>
        <v>1</v>
      </c>
      <c r="T125" s="17">
        <f t="shared" si="20"/>
        <v>1</v>
      </c>
      <c r="U125" s="17">
        <f t="shared" si="21"/>
        <v>1</v>
      </c>
      <c r="V125" s="17">
        <f t="shared" si="22"/>
        <v>1</v>
      </c>
      <c r="W125" s="17">
        <f t="shared" si="23"/>
        <v>1</v>
      </c>
      <c r="X125" s="17">
        <f t="shared" si="24"/>
        <v>0</v>
      </c>
      <c r="Y125" s="17">
        <f t="shared" si="25"/>
        <v>0</v>
      </c>
      <c r="Z125" s="17">
        <f t="shared" si="26"/>
        <v>0</v>
      </c>
      <c r="AA125" s="17">
        <f t="shared" si="27"/>
        <v>1</v>
      </c>
      <c r="AB125" s="91" t="str">
        <f>'REPRODUCTION 3'!M125</f>
        <v>Juin</v>
      </c>
      <c r="AC125" s="91" t="str">
        <f>'RUMINANTS 3'!M125</f>
        <v>Juin</v>
      </c>
      <c r="AD125" s="91" t="str">
        <f>'TOXICOLOGIE 2'!L125</f>
        <v>Juin</v>
      </c>
      <c r="AE125" s="91" t="str">
        <f>'INFECTIEUX 3'!M125</f>
        <v>Juin</v>
      </c>
      <c r="AF125" s="91" t="str">
        <f>'AVIARE 3'!M125</f>
        <v>Juin</v>
      </c>
      <c r="AG125" s="91" t="str">
        <f>'EQUINE 3'!M125</f>
        <v>Juin</v>
      </c>
      <c r="AH125" s="91" t="str">
        <f>'CHIRURGIE 3'!M125</f>
        <v>Juin</v>
      </c>
      <c r="AI125" s="91" t="str">
        <f>'LEGISLATION 2'!L125</f>
        <v>Juin</v>
      </c>
      <c r="AJ125" s="91" t="str">
        <f>'HIDAOA 3'!M125</f>
        <v>Juin</v>
      </c>
      <c r="AK125" s="91" t="str">
        <f>'CLINIQUE 3'!T125</f>
        <v>Juin</v>
      </c>
    </row>
    <row r="126" spans="1:37" ht="18.75">
      <c r="A126" s="17">
        <v>119</v>
      </c>
      <c r="B126" s="625" t="s">
        <v>2558</v>
      </c>
      <c r="C126" s="625" t="s">
        <v>2559</v>
      </c>
      <c r="D126" s="91">
        <f>'REPRODUCTION 3'!K126</f>
        <v>15.75</v>
      </c>
      <c r="E126" s="91">
        <f>'RUMINANTS 3'!K126</f>
        <v>6</v>
      </c>
      <c r="F126" s="91">
        <f>'TOXICOLOGIE 2'!J126</f>
        <v>0</v>
      </c>
      <c r="G126" s="91">
        <f>'INFECTIEUX 3'!K126</f>
        <v>2.25</v>
      </c>
      <c r="H126" s="91">
        <f>'AVIARE 3'!K126</f>
        <v>18</v>
      </c>
      <c r="I126" s="91">
        <f>'EQUINE 3'!K126</f>
        <v>12.375</v>
      </c>
      <c r="J126" s="91">
        <f>'CHIRURGIE 3'!K126</f>
        <v>19.5</v>
      </c>
      <c r="K126" s="91">
        <f>'LEGISLATION 2'!J126</f>
        <v>16</v>
      </c>
      <c r="L126" s="91">
        <f>'HIDAOA 3'!K126</f>
        <v>16.5</v>
      </c>
      <c r="M126" s="91">
        <f>'CLINIQUE 3'!R126</f>
        <v>0</v>
      </c>
      <c r="N126" s="91">
        <f t="shared" si="14"/>
        <v>106.375</v>
      </c>
      <c r="O126" s="91">
        <f t="shared" si="15"/>
        <v>3.7991071428571428</v>
      </c>
      <c r="P126" s="17" t="str">
        <f t="shared" si="16"/>
        <v>ajournee</v>
      </c>
      <c r="Q126" s="17" t="str">
        <f t="shared" si="17"/>
        <v>juin</v>
      </c>
      <c r="R126" s="17">
        <f t="shared" si="18"/>
        <v>0</v>
      </c>
      <c r="S126" s="17">
        <f t="shared" si="19"/>
        <v>1</v>
      </c>
      <c r="T126" s="17">
        <f t="shared" si="20"/>
        <v>1</v>
      </c>
      <c r="U126" s="17">
        <f t="shared" si="21"/>
        <v>1</v>
      </c>
      <c r="V126" s="17">
        <f t="shared" si="22"/>
        <v>0</v>
      </c>
      <c r="W126" s="17">
        <f t="shared" si="23"/>
        <v>1</v>
      </c>
      <c r="X126" s="17">
        <f t="shared" si="24"/>
        <v>0</v>
      </c>
      <c r="Y126" s="17">
        <f t="shared" si="25"/>
        <v>0</v>
      </c>
      <c r="Z126" s="17">
        <f t="shared" si="26"/>
        <v>0</v>
      </c>
      <c r="AA126" s="17">
        <f t="shared" si="27"/>
        <v>1</v>
      </c>
      <c r="AB126" s="91" t="str">
        <f>'REPRODUCTION 3'!M126</f>
        <v>Juin</v>
      </c>
      <c r="AC126" s="91" t="str">
        <f>'RUMINANTS 3'!M126</f>
        <v>Juin</v>
      </c>
      <c r="AD126" s="91" t="str">
        <f>'TOXICOLOGIE 2'!L126</f>
        <v>Juin</v>
      </c>
      <c r="AE126" s="91" t="str">
        <f>'INFECTIEUX 3'!M126</f>
        <v>Juin</v>
      </c>
      <c r="AF126" s="91" t="str">
        <f>'AVIARE 3'!M126</f>
        <v>Juin</v>
      </c>
      <c r="AG126" s="91" t="str">
        <f>'EQUINE 3'!M126</f>
        <v>Juin</v>
      </c>
      <c r="AH126" s="91" t="str">
        <f>'CHIRURGIE 3'!M126</f>
        <v>Juin</v>
      </c>
      <c r="AI126" s="91" t="str">
        <f>'LEGISLATION 2'!L126</f>
        <v>Juin</v>
      </c>
      <c r="AJ126" s="91" t="str">
        <f>'HIDAOA 3'!M126</f>
        <v>Juin</v>
      </c>
      <c r="AK126" s="91" t="str">
        <f>'CLINIQUE 3'!T126</f>
        <v>Juin</v>
      </c>
    </row>
    <row r="127" spans="1:37" ht="18.75">
      <c r="A127" s="17">
        <v>120</v>
      </c>
      <c r="B127" s="625" t="s">
        <v>1019</v>
      </c>
      <c r="C127" s="625" t="s">
        <v>2560</v>
      </c>
      <c r="D127" s="91">
        <f>'REPRODUCTION 3'!K127</f>
        <v>8.25</v>
      </c>
      <c r="E127" s="91">
        <f>'RUMINANTS 3'!K127</f>
        <v>6.75</v>
      </c>
      <c r="F127" s="91">
        <f>'TOXICOLOGIE 2'!J127</f>
        <v>0</v>
      </c>
      <c r="G127" s="91">
        <f>'INFECTIEUX 3'!K127</f>
        <v>3</v>
      </c>
      <c r="H127" s="91">
        <f>'AVIARE 3'!K127</f>
        <v>12.75</v>
      </c>
      <c r="I127" s="91">
        <f>'EQUINE 3'!K127</f>
        <v>9.75</v>
      </c>
      <c r="J127" s="91">
        <f>'CHIRURGIE 3'!K127</f>
        <v>1.5</v>
      </c>
      <c r="K127" s="91">
        <f>'LEGISLATION 2'!J127</f>
        <v>18</v>
      </c>
      <c r="L127" s="91">
        <f>'HIDAOA 3'!K127</f>
        <v>3.75</v>
      </c>
      <c r="M127" s="91">
        <f>'CLINIQUE 3'!R127</f>
        <v>0</v>
      </c>
      <c r="N127" s="91">
        <f t="shared" si="14"/>
        <v>63.75</v>
      </c>
      <c r="O127" s="91">
        <f t="shared" si="15"/>
        <v>2.2767857142857144</v>
      </c>
      <c r="P127" s="17" t="str">
        <f t="shared" si="16"/>
        <v>ajournee</v>
      </c>
      <c r="Q127" s="17" t="str">
        <f t="shared" si="17"/>
        <v>juin</v>
      </c>
      <c r="R127" s="17">
        <f t="shared" si="18"/>
        <v>1</v>
      </c>
      <c r="S127" s="17">
        <f t="shared" si="19"/>
        <v>1</v>
      </c>
      <c r="T127" s="17">
        <f t="shared" si="20"/>
        <v>1</v>
      </c>
      <c r="U127" s="17">
        <f t="shared" si="21"/>
        <v>1</v>
      </c>
      <c r="V127" s="17">
        <f t="shared" si="22"/>
        <v>1</v>
      </c>
      <c r="W127" s="17">
        <f t="shared" si="23"/>
        <v>1</v>
      </c>
      <c r="X127" s="17">
        <f t="shared" si="24"/>
        <v>1</v>
      </c>
      <c r="Y127" s="17">
        <f t="shared" si="25"/>
        <v>0</v>
      </c>
      <c r="Z127" s="17">
        <f t="shared" si="26"/>
        <v>1</v>
      </c>
      <c r="AA127" s="17">
        <f t="shared" si="27"/>
        <v>1</v>
      </c>
      <c r="AB127" s="91" t="str">
        <f>'REPRODUCTION 3'!M127</f>
        <v>Juin</v>
      </c>
      <c r="AC127" s="91" t="str">
        <f>'RUMINANTS 3'!M127</f>
        <v>Juin</v>
      </c>
      <c r="AD127" s="91" t="str">
        <f>'TOXICOLOGIE 2'!L127</f>
        <v>Juin</v>
      </c>
      <c r="AE127" s="91" t="str">
        <f>'INFECTIEUX 3'!M127</f>
        <v>Juin</v>
      </c>
      <c r="AF127" s="91" t="str">
        <f>'AVIARE 3'!M127</f>
        <v>Juin</v>
      </c>
      <c r="AG127" s="91" t="str">
        <f>'EQUINE 3'!M127</f>
        <v>Juin</v>
      </c>
      <c r="AH127" s="91" t="str">
        <f>'CHIRURGIE 3'!M127</f>
        <v>Juin</v>
      </c>
      <c r="AI127" s="91" t="str">
        <f>'LEGISLATION 2'!L127</f>
        <v>Juin</v>
      </c>
      <c r="AJ127" s="91" t="str">
        <f>'HIDAOA 3'!M127</f>
        <v>Juin</v>
      </c>
      <c r="AK127" s="91" t="str">
        <f>'CLINIQUE 3'!T127</f>
        <v>Juin</v>
      </c>
    </row>
    <row r="128" spans="1:37" ht="18.75">
      <c r="A128" s="17">
        <v>121</v>
      </c>
      <c r="B128" s="625" t="s">
        <v>1028</v>
      </c>
      <c r="C128" s="625" t="s">
        <v>2561</v>
      </c>
      <c r="D128" s="91">
        <f>'REPRODUCTION 3'!K128</f>
        <v>13.5</v>
      </c>
      <c r="E128" s="91">
        <f>'RUMINANTS 3'!K128</f>
        <v>8.25</v>
      </c>
      <c r="F128" s="91">
        <f>'TOXICOLOGIE 2'!J128</f>
        <v>0</v>
      </c>
      <c r="G128" s="91">
        <f>'INFECTIEUX 3'!K128</f>
        <v>5.25</v>
      </c>
      <c r="H128" s="91">
        <f>'AVIARE 3'!K128</f>
        <v>17.25</v>
      </c>
      <c r="I128" s="91">
        <f>'EQUINE 3'!K128</f>
        <v>11.25</v>
      </c>
      <c r="J128" s="91">
        <f>'CHIRURGIE 3'!K128</f>
        <v>24</v>
      </c>
      <c r="K128" s="91">
        <f>'LEGISLATION 2'!J128</f>
        <v>26</v>
      </c>
      <c r="L128" s="91">
        <f>'HIDAOA 3'!K128</f>
        <v>18</v>
      </c>
      <c r="M128" s="91">
        <f>'CLINIQUE 3'!R128</f>
        <v>0</v>
      </c>
      <c r="N128" s="91">
        <f t="shared" si="14"/>
        <v>123.5</v>
      </c>
      <c r="O128" s="91">
        <f t="shared" si="15"/>
        <v>4.4107142857142856</v>
      </c>
      <c r="P128" s="17" t="str">
        <f t="shared" si="16"/>
        <v>ajournee</v>
      </c>
      <c r="Q128" s="17" t="str">
        <f t="shared" si="17"/>
        <v>juin</v>
      </c>
      <c r="R128" s="17">
        <f t="shared" si="18"/>
        <v>1</v>
      </c>
      <c r="S128" s="17">
        <f t="shared" si="19"/>
        <v>1</v>
      </c>
      <c r="T128" s="17">
        <f t="shared" si="20"/>
        <v>1</v>
      </c>
      <c r="U128" s="17">
        <f t="shared" si="21"/>
        <v>1</v>
      </c>
      <c r="V128" s="17">
        <f t="shared" si="22"/>
        <v>0</v>
      </c>
      <c r="W128" s="17">
        <f t="shared" si="23"/>
        <v>1</v>
      </c>
      <c r="X128" s="17">
        <f t="shared" si="24"/>
        <v>0</v>
      </c>
      <c r="Y128" s="17">
        <f t="shared" si="25"/>
        <v>0</v>
      </c>
      <c r="Z128" s="17">
        <f t="shared" si="26"/>
        <v>0</v>
      </c>
      <c r="AA128" s="17">
        <f t="shared" si="27"/>
        <v>1</v>
      </c>
      <c r="AB128" s="91" t="str">
        <f>'REPRODUCTION 3'!M128</f>
        <v>Juin</v>
      </c>
      <c r="AC128" s="91" t="str">
        <f>'RUMINANTS 3'!M128</f>
        <v>Juin</v>
      </c>
      <c r="AD128" s="91" t="str">
        <f>'TOXICOLOGIE 2'!L128</f>
        <v>Juin</v>
      </c>
      <c r="AE128" s="91" t="str">
        <f>'INFECTIEUX 3'!M128</f>
        <v>Juin</v>
      </c>
      <c r="AF128" s="91" t="str">
        <f>'AVIARE 3'!M128</f>
        <v>Juin</v>
      </c>
      <c r="AG128" s="91" t="str">
        <f>'EQUINE 3'!M128</f>
        <v>Juin</v>
      </c>
      <c r="AH128" s="91" t="str">
        <f>'CHIRURGIE 3'!M128</f>
        <v>Juin</v>
      </c>
      <c r="AI128" s="91" t="str">
        <f>'LEGISLATION 2'!L128</f>
        <v>Juin</v>
      </c>
      <c r="AJ128" s="91" t="str">
        <f>'HIDAOA 3'!M128</f>
        <v>Juin</v>
      </c>
      <c r="AK128" s="91" t="str">
        <f>'CLINIQUE 3'!T128</f>
        <v>Juin</v>
      </c>
    </row>
    <row r="129" spans="1:37" ht="18.75">
      <c r="A129" s="17">
        <v>122</v>
      </c>
      <c r="B129" s="625" t="s">
        <v>1033</v>
      </c>
      <c r="C129" s="625" t="s">
        <v>2562</v>
      </c>
      <c r="D129" s="91">
        <f>'REPRODUCTION 3'!K129</f>
        <v>10.5</v>
      </c>
      <c r="E129" s="91">
        <f>'RUMINANTS 3'!K129</f>
        <v>6</v>
      </c>
      <c r="F129" s="91">
        <f>'TOXICOLOGIE 2'!J129</f>
        <v>0</v>
      </c>
      <c r="G129" s="91">
        <f>'INFECTIEUX 3'!K129</f>
        <v>4.5</v>
      </c>
      <c r="H129" s="91">
        <f>'AVIARE 3'!K129</f>
        <v>18.75</v>
      </c>
      <c r="I129" s="91">
        <f>'EQUINE 3'!K129</f>
        <v>13.875</v>
      </c>
      <c r="J129" s="91">
        <f>'CHIRURGIE 3'!K129</f>
        <v>24</v>
      </c>
      <c r="K129" s="91">
        <f>'LEGISLATION 2'!J129</f>
        <v>26</v>
      </c>
      <c r="L129" s="91">
        <f>'HIDAOA 3'!K129</f>
        <v>20.25</v>
      </c>
      <c r="M129" s="91">
        <f>'CLINIQUE 3'!R129</f>
        <v>0</v>
      </c>
      <c r="N129" s="91">
        <f t="shared" si="14"/>
        <v>123.875</v>
      </c>
      <c r="O129" s="91">
        <f t="shared" si="15"/>
        <v>4.4241071428571432</v>
      </c>
      <c r="P129" s="17" t="str">
        <f t="shared" si="16"/>
        <v>ajournee</v>
      </c>
      <c r="Q129" s="17" t="str">
        <f t="shared" si="17"/>
        <v>juin</v>
      </c>
      <c r="R129" s="17">
        <f t="shared" si="18"/>
        <v>1</v>
      </c>
      <c r="S129" s="17">
        <f t="shared" si="19"/>
        <v>1</v>
      </c>
      <c r="T129" s="17">
        <f t="shared" si="20"/>
        <v>1</v>
      </c>
      <c r="U129" s="17">
        <f t="shared" si="21"/>
        <v>1</v>
      </c>
      <c r="V129" s="17">
        <f t="shared" si="22"/>
        <v>0</v>
      </c>
      <c r="W129" s="17">
        <f t="shared" si="23"/>
        <v>1</v>
      </c>
      <c r="X129" s="17">
        <f t="shared" si="24"/>
        <v>0</v>
      </c>
      <c r="Y129" s="17">
        <f t="shared" si="25"/>
        <v>0</v>
      </c>
      <c r="Z129" s="17">
        <f t="shared" si="26"/>
        <v>0</v>
      </c>
      <c r="AA129" s="17">
        <f t="shared" si="27"/>
        <v>1</v>
      </c>
      <c r="AB129" s="91" t="str">
        <f>'REPRODUCTION 3'!M129</f>
        <v>Juin</v>
      </c>
      <c r="AC129" s="91" t="str">
        <f>'RUMINANTS 3'!M129</f>
        <v>Juin</v>
      </c>
      <c r="AD129" s="91" t="str">
        <f>'TOXICOLOGIE 2'!L129</f>
        <v>Juin</v>
      </c>
      <c r="AE129" s="91" t="str">
        <f>'INFECTIEUX 3'!M129</f>
        <v>Juin</v>
      </c>
      <c r="AF129" s="91" t="str">
        <f>'AVIARE 3'!M129</f>
        <v>Juin</v>
      </c>
      <c r="AG129" s="91" t="str">
        <f>'EQUINE 3'!M129</f>
        <v>Juin</v>
      </c>
      <c r="AH129" s="91" t="str">
        <f>'CHIRURGIE 3'!M129</f>
        <v>Juin</v>
      </c>
      <c r="AI129" s="91" t="str">
        <f>'LEGISLATION 2'!L129</f>
        <v>Juin</v>
      </c>
      <c r="AJ129" s="91" t="str">
        <f>'HIDAOA 3'!M129</f>
        <v>Juin</v>
      </c>
      <c r="AK129" s="91" t="str">
        <f>'CLINIQUE 3'!T129</f>
        <v>Juin</v>
      </c>
    </row>
    <row r="130" spans="1:37" ht="18.75">
      <c r="A130" s="17">
        <v>123</v>
      </c>
      <c r="B130" s="625" t="s">
        <v>2563</v>
      </c>
      <c r="C130" s="625" t="s">
        <v>2522</v>
      </c>
      <c r="D130" s="91">
        <f>'REPRODUCTION 3'!K130</f>
        <v>24</v>
      </c>
      <c r="E130" s="91">
        <f>'RUMINANTS 3'!K130</f>
        <v>12.75</v>
      </c>
      <c r="F130" s="91">
        <f>'TOXICOLOGIE 2'!J130</f>
        <v>0</v>
      </c>
      <c r="G130" s="91">
        <f>'INFECTIEUX 3'!K130</f>
        <v>2.25</v>
      </c>
      <c r="H130" s="91">
        <f>'AVIARE 3'!K130</f>
        <v>15.75</v>
      </c>
      <c r="I130" s="91">
        <f>'EQUINE 3'!K130</f>
        <v>8.25</v>
      </c>
      <c r="J130" s="91">
        <f>'CHIRURGIE 3'!K130</f>
        <v>24</v>
      </c>
      <c r="K130" s="91">
        <f>'LEGISLATION 2'!J130</f>
        <v>8</v>
      </c>
      <c r="L130" s="91">
        <f>'HIDAOA 3'!K130</f>
        <v>14.25</v>
      </c>
      <c r="M130" s="91">
        <f>'CLINIQUE 3'!R130</f>
        <v>0</v>
      </c>
      <c r="N130" s="91">
        <f t="shared" si="14"/>
        <v>109.25</v>
      </c>
      <c r="O130" s="91">
        <f t="shared" si="15"/>
        <v>3.9017857142857144</v>
      </c>
      <c r="P130" s="17" t="str">
        <f t="shared" si="16"/>
        <v>ajournee</v>
      </c>
      <c r="Q130" s="17" t="str">
        <f t="shared" si="17"/>
        <v>juin</v>
      </c>
      <c r="R130" s="17">
        <f t="shared" si="18"/>
        <v>0</v>
      </c>
      <c r="S130" s="17">
        <f t="shared" si="19"/>
        <v>1</v>
      </c>
      <c r="T130" s="17">
        <f t="shared" si="20"/>
        <v>1</v>
      </c>
      <c r="U130" s="17">
        <f t="shared" si="21"/>
        <v>1</v>
      </c>
      <c r="V130" s="17">
        <f t="shared" si="22"/>
        <v>0</v>
      </c>
      <c r="W130" s="17">
        <f t="shared" si="23"/>
        <v>1</v>
      </c>
      <c r="X130" s="17">
        <f t="shared" si="24"/>
        <v>0</v>
      </c>
      <c r="Y130" s="17">
        <f t="shared" si="25"/>
        <v>1</v>
      </c>
      <c r="Z130" s="17">
        <f t="shared" si="26"/>
        <v>1</v>
      </c>
      <c r="AA130" s="17">
        <f t="shared" si="27"/>
        <v>1</v>
      </c>
      <c r="AB130" s="91" t="str">
        <f>'REPRODUCTION 3'!M130</f>
        <v>Juin</v>
      </c>
      <c r="AC130" s="91" t="str">
        <f>'RUMINANTS 3'!M130</f>
        <v>Juin</v>
      </c>
      <c r="AD130" s="91" t="str">
        <f>'TOXICOLOGIE 2'!L130</f>
        <v>Juin</v>
      </c>
      <c r="AE130" s="91" t="str">
        <f>'INFECTIEUX 3'!M130</f>
        <v>Juin</v>
      </c>
      <c r="AF130" s="91" t="str">
        <f>'AVIARE 3'!M130</f>
        <v>Juin</v>
      </c>
      <c r="AG130" s="91" t="str">
        <f>'EQUINE 3'!M130</f>
        <v>Juin</v>
      </c>
      <c r="AH130" s="91" t="str">
        <f>'CHIRURGIE 3'!M130</f>
        <v>Juin</v>
      </c>
      <c r="AI130" s="91" t="str">
        <f>'LEGISLATION 2'!L130</f>
        <v>Juin</v>
      </c>
      <c r="AJ130" s="91" t="str">
        <f>'HIDAOA 3'!M130</f>
        <v>Juin</v>
      </c>
      <c r="AK130" s="91" t="str">
        <f>'CLINIQUE 3'!T130</f>
        <v>Juin</v>
      </c>
    </row>
    <row r="131" spans="1:37" ht="18.75">
      <c r="A131" s="17">
        <v>124</v>
      </c>
      <c r="B131" s="625" t="s">
        <v>2564</v>
      </c>
      <c r="C131" s="625" t="s">
        <v>2509</v>
      </c>
      <c r="D131" s="91">
        <f>'REPRODUCTION 3'!K131</f>
        <v>17.25</v>
      </c>
      <c r="E131" s="91">
        <f>'RUMINANTS 3'!K131</f>
        <v>20.25</v>
      </c>
      <c r="F131" s="91">
        <f>'TOXICOLOGIE 2'!J131</f>
        <v>0</v>
      </c>
      <c r="G131" s="91">
        <f>'INFECTIEUX 3'!K131</f>
        <v>21</v>
      </c>
      <c r="H131" s="91">
        <f>'AVIARE 3'!K131</f>
        <v>18.75</v>
      </c>
      <c r="I131" s="91">
        <f>'EQUINE 3'!K131</f>
        <v>22.5</v>
      </c>
      <c r="J131" s="91">
        <f>'CHIRURGIE 3'!K131</f>
        <v>24</v>
      </c>
      <c r="K131" s="91">
        <f>'LEGISLATION 2'!J131</f>
        <v>24</v>
      </c>
      <c r="L131" s="91">
        <f>'HIDAOA 3'!K131</f>
        <v>28.125</v>
      </c>
      <c r="M131" s="91">
        <f>'CLINIQUE 3'!R131</f>
        <v>0</v>
      </c>
      <c r="N131" s="91">
        <f t="shared" si="14"/>
        <v>175.875</v>
      </c>
      <c r="O131" s="91">
        <f t="shared" si="15"/>
        <v>6.28125</v>
      </c>
      <c r="P131" s="17" t="str">
        <f t="shared" si="16"/>
        <v>ajournee</v>
      </c>
      <c r="Q131" s="17" t="str">
        <f t="shared" si="17"/>
        <v>juin</v>
      </c>
      <c r="R131" s="17">
        <f t="shared" si="18"/>
        <v>0</v>
      </c>
      <c r="S131" s="17">
        <f t="shared" si="19"/>
        <v>0</v>
      </c>
      <c r="T131" s="17">
        <f t="shared" si="20"/>
        <v>1</v>
      </c>
      <c r="U131" s="17">
        <f t="shared" si="21"/>
        <v>0</v>
      </c>
      <c r="V131" s="17">
        <f t="shared" si="22"/>
        <v>0</v>
      </c>
      <c r="W131" s="17">
        <f t="shared" si="23"/>
        <v>0</v>
      </c>
      <c r="X131" s="17">
        <f t="shared" si="24"/>
        <v>0</v>
      </c>
      <c r="Y131" s="17">
        <f t="shared" si="25"/>
        <v>0</v>
      </c>
      <c r="Z131" s="17">
        <f t="shared" si="26"/>
        <v>0</v>
      </c>
      <c r="AA131" s="17">
        <f t="shared" si="27"/>
        <v>1</v>
      </c>
      <c r="AB131" s="91" t="str">
        <f>'REPRODUCTION 3'!M131</f>
        <v>Juin</v>
      </c>
      <c r="AC131" s="91" t="str">
        <f>'RUMINANTS 3'!M131</f>
        <v>Juin</v>
      </c>
      <c r="AD131" s="91" t="str">
        <f>'TOXICOLOGIE 2'!L131</f>
        <v>Juin</v>
      </c>
      <c r="AE131" s="91" t="str">
        <f>'INFECTIEUX 3'!M131</f>
        <v>Juin</v>
      </c>
      <c r="AF131" s="91" t="str">
        <f>'AVIARE 3'!M131</f>
        <v>Juin</v>
      </c>
      <c r="AG131" s="91" t="str">
        <f>'EQUINE 3'!M131</f>
        <v>Juin</v>
      </c>
      <c r="AH131" s="91" t="str">
        <f>'CHIRURGIE 3'!M131</f>
        <v>Juin</v>
      </c>
      <c r="AI131" s="91" t="str">
        <f>'LEGISLATION 2'!L131</f>
        <v>Juin</v>
      </c>
      <c r="AJ131" s="91" t="str">
        <f>'HIDAOA 3'!M131</f>
        <v>Juin</v>
      </c>
      <c r="AK131" s="91" t="str">
        <f>'CLINIQUE 3'!T131</f>
        <v>Juin</v>
      </c>
    </row>
    <row r="132" spans="1:37" ht="18.75">
      <c r="A132" s="17">
        <v>125</v>
      </c>
      <c r="B132" s="625" t="s">
        <v>1050</v>
      </c>
      <c r="C132" s="625" t="s">
        <v>2565</v>
      </c>
      <c r="D132" s="91">
        <f>'REPRODUCTION 3'!K132</f>
        <v>1.5</v>
      </c>
      <c r="E132" s="91">
        <f>'RUMINANTS 3'!K132</f>
        <v>8.25</v>
      </c>
      <c r="F132" s="91">
        <f>'TOXICOLOGIE 2'!J132</f>
        <v>0</v>
      </c>
      <c r="G132" s="91">
        <f>'INFECTIEUX 3'!K132</f>
        <v>2.25</v>
      </c>
      <c r="H132" s="91">
        <f>'AVIARE 3'!K132</f>
        <v>12</v>
      </c>
      <c r="I132" s="91">
        <f>'EQUINE 3'!K132</f>
        <v>10.5</v>
      </c>
      <c r="J132" s="91">
        <f>'CHIRURGIE 3'!K132</f>
        <v>9</v>
      </c>
      <c r="K132" s="91">
        <f>'LEGISLATION 2'!J132</f>
        <v>18</v>
      </c>
      <c r="L132" s="91">
        <f>'HIDAOA 3'!K132</f>
        <v>15</v>
      </c>
      <c r="M132" s="91">
        <f>'CLINIQUE 3'!R132</f>
        <v>0</v>
      </c>
      <c r="N132" s="91">
        <f t="shared" si="14"/>
        <v>76.5</v>
      </c>
      <c r="O132" s="91">
        <f t="shared" si="15"/>
        <v>2.7321428571428572</v>
      </c>
      <c r="P132" s="17" t="str">
        <f t="shared" si="16"/>
        <v>ajournee</v>
      </c>
      <c r="Q132" s="17" t="str">
        <f t="shared" si="17"/>
        <v>juin</v>
      </c>
      <c r="R132" s="17">
        <f t="shared" si="18"/>
        <v>1</v>
      </c>
      <c r="S132" s="17">
        <f t="shared" si="19"/>
        <v>1</v>
      </c>
      <c r="T132" s="17">
        <f t="shared" si="20"/>
        <v>1</v>
      </c>
      <c r="U132" s="17">
        <f t="shared" si="21"/>
        <v>1</v>
      </c>
      <c r="V132" s="17">
        <f t="shared" si="22"/>
        <v>1</v>
      </c>
      <c r="W132" s="17">
        <f t="shared" si="23"/>
        <v>1</v>
      </c>
      <c r="X132" s="17">
        <f t="shared" si="24"/>
        <v>1</v>
      </c>
      <c r="Y132" s="17">
        <f t="shared" si="25"/>
        <v>0</v>
      </c>
      <c r="Z132" s="17">
        <f t="shared" si="26"/>
        <v>0</v>
      </c>
      <c r="AA132" s="17">
        <f t="shared" si="27"/>
        <v>1</v>
      </c>
      <c r="AB132" s="91" t="str">
        <f>'REPRODUCTION 3'!M132</f>
        <v>Juin</v>
      </c>
      <c r="AC132" s="91" t="str">
        <f>'RUMINANTS 3'!M132</f>
        <v>Juin</v>
      </c>
      <c r="AD132" s="91" t="str">
        <f>'TOXICOLOGIE 2'!L132</f>
        <v>Juin</v>
      </c>
      <c r="AE132" s="91" t="str">
        <f>'INFECTIEUX 3'!M132</f>
        <v>Juin</v>
      </c>
      <c r="AF132" s="91" t="str">
        <f>'AVIARE 3'!M132</f>
        <v>Juin</v>
      </c>
      <c r="AG132" s="91" t="str">
        <f>'EQUINE 3'!M132</f>
        <v>Juin</v>
      </c>
      <c r="AH132" s="91" t="str">
        <f>'CHIRURGIE 3'!M132</f>
        <v>Juin</v>
      </c>
      <c r="AI132" s="91" t="str">
        <f>'LEGISLATION 2'!L132</f>
        <v>Juin</v>
      </c>
      <c r="AJ132" s="91" t="str">
        <f>'HIDAOA 3'!M132</f>
        <v>Juin</v>
      </c>
      <c r="AK132" s="91" t="str">
        <f>'CLINIQUE 3'!T132</f>
        <v>Juin</v>
      </c>
    </row>
    <row r="133" spans="1:37" ht="18.75">
      <c r="A133" s="17">
        <v>126</v>
      </c>
      <c r="B133" s="625" t="s">
        <v>2566</v>
      </c>
      <c r="C133" s="625" t="s">
        <v>2567</v>
      </c>
      <c r="D133" s="91">
        <f>'REPRODUCTION 3'!K133</f>
        <v>12</v>
      </c>
      <c r="E133" s="91">
        <f>'RUMINANTS 3'!K133</f>
        <v>15</v>
      </c>
      <c r="F133" s="91">
        <f>'TOXICOLOGIE 2'!J133</f>
        <v>0</v>
      </c>
      <c r="G133" s="91">
        <f>'INFECTIEUX 3'!K133</f>
        <v>1.5</v>
      </c>
      <c r="H133" s="91">
        <f>'AVIARE 3'!K133</f>
        <v>13.5</v>
      </c>
      <c r="I133" s="91">
        <f>'EQUINE 3'!K133</f>
        <v>10.125</v>
      </c>
      <c r="J133" s="91">
        <f>'CHIRURGIE 3'!K133</f>
        <v>18</v>
      </c>
      <c r="K133" s="91">
        <f>'LEGISLATION 2'!J133</f>
        <v>16</v>
      </c>
      <c r="L133" s="91">
        <f>'HIDAOA 3'!K133</f>
        <v>15.75</v>
      </c>
      <c r="M133" s="91">
        <f>'CLINIQUE 3'!R133</f>
        <v>0</v>
      </c>
      <c r="N133" s="91">
        <f t="shared" si="14"/>
        <v>101.875</v>
      </c>
      <c r="O133" s="91">
        <f t="shared" si="15"/>
        <v>3.6383928571428572</v>
      </c>
      <c r="P133" s="17" t="str">
        <f t="shared" si="16"/>
        <v>ajournee</v>
      </c>
      <c r="Q133" s="17" t="str">
        <f t="shared" si="17"/>
        <v>juin</v>
      </c>
      <c r="R133" s="17">
        <f t="shared" si="18"/>
        <v>1</v>
      </c>
      <c r="S133" s="17">
        <f t="shared" si="19"/>
        <v>0</v>
      </c>
      <c r="T133" s="17">
        <f t="shared" si="20"/>
        <v>1</v>
      </c>
      <c r="U133" s="17">
        <f t="shared" si="21"/>
        <v>1</v>
      </c>
      <c r="V133" s="17">
        <f t="shared" si="22"/>
        <v>1</v>
      </c>
      <c r="W133" s="17">
        <f t="shared" si="23"/>
        <v>1</v>
      </c>
      <c r="X133" s="17">
        <f t="shared" si="24"/>
        <v>0</v>
      </c>
      <c r="Y133" s="17">
        <f t="shared" si="25"/>
        <v>0</v>
      </c>
      <c r="Z133" s="17">
        <f t="shared" si="26"/>
        <v>0</v>
      </c>
      <c r="AA133" s="17">
        <f t="shared" si="27"/>
        <v>1</v>
      </c>
      <c r="AB133" s="91" t="str">
        <f>'REPRODUCTION 3'!M133</f>
        <v>Juin</v>
      </c>
      <c r="AC133" s="91" t="str">
        <f>'RUMINANTS 3'!M133</f>
        <v>Juin</v>
      </c>
      <c r="AD133" s="91" t="str">
        <f>'TOXICOLOGIE 2'!L133</f>
        <v>Juin</v>
      </c>
      <c r="AE133" s="91" t="str">
        <f>'INFECTIEUX 3'!M133</f>
        <v>Juin</v>
      </c>
      <c r="AF133" s="91" t="str">
        <f>'AVIARE 3'!M133</f>
        <v>Juin</v>
      </c>
      <c r="AG133" s="91" t="str">
        <f>'EQUINE 3'!M133</f>
        <v>Juin</v>
      </c>
      <c r="AH133" s="91" t="str">
        <f>'CHIRURGIE 3'!M133</f>
        <v>Juin</v>
      </c>
      <c r="AI133" s="91" t="str">
        <f>'LEGISLATION 2'!L133</f>
        <v>Juin</v>
      </c>
      <c r="AJ133" s="91" t="str">
        <f>'HIDAOA 3'!M133</f>
        <v>Juin</v>
      </c>
      <c r="AK133" s="91" t="str">
        <f>'CLINIQUE 3'!T133</f>
        <v>Juin</v>
      </c>
    </row>
    <row r="134" spans="1:37" ht="18.75">
      <c r="A134" s="17">
        <v>127</v>
      </c>
      <c r="B134" s="625" t="s">
        <v>196</v>
      </c>
      <c r="C134" s="625" t="s">
        <v>2568</v>
      </c>
      <c r="D134" s="91">
        <f>'REPRODUCTION 3'!K134</f>
        <v>17.25</v>
      </c>
      <c r="E134" s="91">
        <f>'RUMINANTS 3'!K134</f>
        <v>7.5</v>
      </c>
      <c r="F134" s="91">
        <f>'TOXICOLOGIE 2'!J134</f>
        <v>0</v>
      </c>
      <c r="G134" s="91">
        <f>'INFECTIEUX 3'!K134</f>
        <v>12.75</v>
      </c>
      <c r="H134" s="91">
        <f>'AVIARE 3'!K134</f>
        <v>12</v>
      </c>
      <c r="I134" s="91">
        <f>'EQUINE 3'!K134</f>
        <v>10.5</v>
      </c>
      <c r="J134" s="91">
        <f>'CHIRURGIE 3'!K134</f>
        <v>16.5</v>
      </c>
      <c r="K134" s="91">
        <f>'LEGISLATION 2'!J134</f>
        <v>26</v>
      </c>
      <c r="L134" s="91">
        <f>'HIDAOA 3'!K134</f>
        <v>15.75</v>
      </c>
      <c r="M134" s="91">
        <f>'CLINIQUE 3'!R134</f>
        <v>0</v>
      </c>
      <c r="N134" s="91">
        <f t="shared" si="14"/>
        <v>118.25</v>
      </c>
      <c r="O134" s="91">
        <f t="shared" si="15"/>
        <v>4.2232142857142856</v>
      </c>
      <c r="P134" s="17" t="str">
        <f t="shared" si="16"/>
        <v>ajournee</v>
      </c>
      <c r="Q134" s="17" t="str">
        <f t="shared" si="17"/>
        <v>juin</v>
      </c>
      <c r="R134" s="17">
        <f t="shared" si="18"/>
        <v>0</v>
      </c>
      <c r="S134" s="17">
        <f t="shared" si="19"/>
        <v>1</v>
      </c>
      <c r="T134" s="17">
        <f t="shared" si="20"/>
        <v>1</v>
      </c>
      <c r="U134" s="17">
        <f t="shared" si="21"/>
        <v>1</v>
      </c>
      <c r="V134" s="17">
        <f t="shared" si="22"/>
        <v>1</v>
      </c>
      <c r="W134" s="17">
        <f t="shared" si="23"/>
        <v>1</v>
      </c>
      <c r="X134" s="17">
        <f t="shared" si="24"/>
        <v>0</v>
      </c>
      <c r="Y134" s="17">
        <f t="shared" si="25"/>
        <v>0</v>
      </c>
      <c r="Z134" s="17">
        <f t="shared" si="26"/>
        <v>0</v>
      </c>
      <c r="AA134" s="17">
        <f t="shared" si="27"/>
        <v>1</v>
      </c>
      <c r="AB134" s="91" t="str">
        <f>'REPRODUCTION 3'!M134</f>
        <v>Juin</v>
      </c>
      <c r="AC134" s="91" t="str">
        <f>'RUMINANTS 3'!M134</f>
        <v>Juin</v>
      </c>
      <c r="AD134" s="91" t="str">
        <f>'TOXICOLOGIE 2'!L134</f>
        <v>Juin</v>
      </c>
      <c r="AE134" s="91" t="str">
        <f>'INFECTIEUX 3'!M134</f>
        <v>Juin</v>
      </c>
      <c r="AF134" s="91" t="str">
        <f>'AVIARE 3'!M134</f>
        <v>Juin</v>
      </c>
      <c r="AG134" s="91" t="str">
        <f>'EQUINE 3'!M134</f>
        <v>Juin</v>
      </c>
      <c r="AH134" s="91" t="str">
        <f>'CHIRURGIE 3'!M134</f>
        <v>Juin</v>
      </c>
      <c r="AI134" s="91" t="str">
        <f>'LEGISLATION 2'!L134</f>
        <v>Juin</v>
      </c>
      <c r="AJ134" s="91" t="str">
        <f>'HIDAOA 3'!M134</f>
        <v>Juin</v>
      </c>
      <c r="AK134" s="91" t="str">
        <f>'CLINIQUE 3'!T134</f>
        <v>Juin</v>
      </c>
    </row>
    <row r="135" spans="1:37" ht="18.75">
      <c r="A135" s="17">
        <v>128</v>
      </c>
      <c r="B135" s="625" t="s">
        <v>2569</v>
      </c>
      <c r="C135" s="625" t="s">
        <v>2473</v>
      </c>
      <c r="D135" s="91">
        <f>'REPRODUCTION 3'!K135</f>
        <v>2.25</v>
      </c>
      <c r="E135" s="91">
        <f>'RUMINANTS 3'!K135</f>
        <v>8.25</v>
      </c>
      <c r="F135" s="91">
        <f>'TOXICOLOGIE 2'!J135</f>
        <v>0</v>
      </c>
      <c r="G135" s="91">
        <f>'INFECTIEUX 3'!K135</f>
        <v>1.875</v>
      </c>
      <c r="H135" s="91">
        <f>'AVIARE 3'!K135</f>
        <v>18.75</v>
      </c>
      <c r="I135" s="91">
        <f>'EQUINE 3'!K135</f>
        <v>6</v>
      </c>
      <c r="J135" s="91">
        <f>'CHIRURGIE 3'!K135</f>
        <v>7.5</v>
      </c>
      <c r="K135" s="91">
        <f>'LEGISLATION 2'!J135</f>
        <v>10</v>
      </c>
      <c r="L135" s="91">
        <f>'HIDAOA 3'!K135</f>
        <v>14.25</v>
      </c>
      <c r="M135" s="91">
        <f>'CLINIQUE 3'!R135</f>
        <v>0</v>
      </c>
      <c r="N135" s="91">
        <f t="shared" si="14"/>
        <v>68.875</v>
      </c>
      <c r="O135" s="91">
        <f t="shared" si="15"/>
        <v>2.4598214285714284</v>
      </c>
      <c r="P135" s="17" t="str">
        <f t="shared" si="16"/>
        <v>ajournee</v>
      </c>
      <c r="Q135" s="17" t="str">
        <f t="shared" si="17"/>
        <v>juin</v>
      </c>
      <c r="R135" s="17">
        <f t="shared" si="18"/>
        <v>1</v>
      </c>
      <c r="S135" s="17">
        <f t="shared" si="19"/>
        <v>1</v>
      </c>
      <c r="T135" s="17">
        <f t="shared" si="20"/>
        <v>1</v>
      </c>
      <c r="U135" s="17">
        <f t="shared" si="21"/>
        <v>1</v>
      </c>
      <c r="V135" s="17">
        <f t="shared" si="22"/>
        <v>0</v>
      </c>
      <c r="W135" s="17">
        <f t="shared" si="23"/>
        <v>1</v>
      </c>
      <c r="X135" s="17">
        <f t="shared" si="24"/>
        <v>1</v>
      </c>
      <c r="Y135" s="17">
        <f t="shared" si="25"/>
        <v>0</v>
      </c>
      <c r="Z135" s="17">
        <f t="shared" si="26"/>
        <v>1</v>
      </c>
      <c r="AA135" s="17">
        <f t="shared" si="27"/>
        <v>1</v>
      </c>
      <c r="AB135" s="91" t="str">
        <f>'REPRODUCTION 3'!M135</f>
        <v>Juin</v>
      </c>
      <c r="AC135" s="91" t="str">
        <f>'RUMINANTS 3'!M135</f>
        <v>Juin</v>
      </c>
      <c r="AD135" s="91" t="str">
        <f>'TOXICOLOGIE 2'!L135</f>
        <v>Juin</v>
      </c>
      <c r="AE135" s="91" t="str">
        <f>'INFECTIEUX 3'!M135</f>
        <v>Juin</v>
      </c>
      <c r="AF135" s="91" t="str">
        <f>'AVIARE 3'!M135</f>
        <v>Juin</v>
      </c>
      <c r="AG135" s="91" t="str">
        <f>'EQUINE 3'!M135</f>
        <v>Juin</v>
      </c>
      <c r="AH135" s="91" t="str">
        <f>'CHIRURGIE 3'!M135</f>
        <v>Juin</v>
      </c>
      <c r="AI135" s="91" t="str">
        <f>'LEGISLATION 2'!L135</f>
        <v>Juin</v>
      </c>
      <c r="AJ135" s="91" t="str">
        <f>'HIDAOA 3'!M135</f>
        <v>Juin</v>
      </c>
      <c r="AK135" s="91" t="str">
        <f>'CLINIQUE 3'!T135</f>
        <v>Juin</v>
      </c>
    </row>
    <row r="136" spans="1:37" ht="18.75">
      <c r="A136" s="17">
        <v>129</v>
      </c>
      <c r="B136" s="625" t="s">
        <v>200</v>
      </c>
      <c r="C136" s="625" t="s">
        <v>2570</v>
      </c>
      <c r="D136" s="91">
        <f>'REPRODUCTION 3'!K136</f>
        <v>15.75</v>
      </c>
      <c r="E136" s="91">
        <f>'RUMINANTS 3'!K136</f>
        <v>7.5</v>
      </c>
      <c r="F136" s="91">
        <f>'TOXICOLOGIE 2'!J136</f>
        <v>0</v>
      </c>
      <c r="G136" s="91">
        <f>'INFECTIEUX 3'!K136</f>
        <v>3.375</v>
      </c>
      <c r="H136" s="91">
        <f>'AVIARE 3'!K136</f>
        <v>17.25</v>
      </c>
      <c r="I136" s="91">
        <f>'EQUINE 3'!K136</f>
        <v>3</v>
      </c>
      <c r="J136" s="91">
        <f>'CHIRURGIE 3'!K136</f>
        <v>13.5</v>
      </c>
      <c r="K136" s="91">
        <f>'LEGISLATION 2'!J136</f>
        <v>16</v>
      </c>
      <c r="L136" s="91">
        <f>'HIDAOA 3'!K136</f>
        <v>16.5</v>
      </c>
      <c r="M136" s="91">
        <f>'CLINIQUE 3'!R136</f>
        <v>0</v>
      </c>
      <c r="N136" s="91">
        <f t="shared" si="14"/>
        <v>92.875</v>
      </c>
      <c r="O136" s="91">
        <f t="shared" si="15"/>
        <v>3.3169642857142856</v>
      </c>
      <c r="P136" s="17" t="str">
        <f t="shared" si="16"/>
        <v>ajournee</v>
      </c>
      <c r="Q136" s="17" t="str">
        <f t="shared" si="17"/>
        <v>juin</v>
      </c>
      <c r="R136" s="17">
        <f t="shared" si="18"/>
        <v>0</v>
      </c>
      <c r="S136" s="17">
        <f t="shared" si="19"/>
        <v>1</v>
      </c>
      <c r="T136" s="17">
        <f t="shared" si="20"/>
        <v>1</v>
      </c>
      <c r="U136" s="17">
        <f t="shared" si="21"/>
        <v>1</v>
      </c>
      <c r="V136" s="17">
        <f t="shared" si="22"/>
        <v>0</v>
      </c>
      <c r="W136" s="17">
        <f t="shared" si="23"/>
        <v>1</v>
      </c>
      <c r="X136" s="17">
        <f t="shared" si="24"/>
        <v>1</v>
      </c>
      <c r="Y136" s="17">
        <f t="shared" si="25"/>
        <v>0</v>
      </c>
      <c r="Z136" s="17">
        <f t="shared" si="26"/>
        <v>0</v>
      </c>
      <c r="AA136" s="17">
        <f t="shared" si="27"/>
        <v>1</v>
      </c>
      <c r="AB136" s="91" t="str">
        <f>'REPRODUCTION 3'!M136</f>
        <v>Juin</v>
      </c>
      <c r="AC136" s="91" t="str">
        <f>'RUMINANTS 3'!M136</f>
        <v>Juin</v>
      </c>
      <c r="AD136" s="91" t="str">
        <f>'TOXICOLOGIE 2'!L136</f>
        <v>Juin</v>
      </c>
      <c r="AE136" s="91" t="str">
        <f>'INFECTIEUX 3'!M136</f>
        <v>Juin</v>
      </c>
      <c r="AF136" s="91" t="str">
        <f>'AVIARE 3'!M136</f>
        <v>Juin</v>
      </c>
      <c r="AG136" s="91" t="str">
        <f>'EQUINE 3'!M136</f>
        <v>Juin</v>
      </c>
      <c r="AH136" s="91" t="str">
        <f>'CHIRURGIE 3'!M136</f>
        <v>Juin</v>
      </c>
      <c r="AI136" s="91" t="str">
        <f>'LEGISLATION 2'!L136</f>
        <v>Juin</v>
      </c>
      <c r="AJ136" s="91" t="str">
        <f>'HIDAOA 3'!M136</f>
        <v>Juin</v>
      </c>
      <c r="AK136" s="91" t="str">
        <f>'CLINIQUE 3'!T136</f>
        <v>Juin</v>
      </c>
    </row>
    <row r="137" spans="1:37" ht="18.75">
      <c r="A137" s="17">
        <v>130</v>
      </c>
      <c r="B137" s="625" t="s">
        <v>1068</v>
      </c>
      <c r="C137" s="625" t="s">
        <v>2571</v>
      </c>
      <c r="D137" s="91">
        <f>'REPRODUCTION 3'!K137</f>
        <v>19.5</v>
      </c>
      <c r="E137" s="91">
        <f>'RUMINANTS 3'!K137</f>
        <v>10.5</v>
      </c>
      <c r="F137" s="91">
        <f>'TOXICOLOGIE 2'!J137</f>
        <v>0</v>
      </c>
      <c r="G137" s="91">
        <f>'INFECTIEUX 3'!K137</f>
        <v>9</v>
      </c>
      <c r="H137" s="91">
        <f>'AVIARE 3'!K137</f>
        <v>13.5</v>
      </c>
      <c r="I137" s="91">
        <f>'EQUINE 3'!K137</f>
        <v>13.125</v>
      </c>
      <c r="J137" s="91">
        <f>'CHIRURGIE 3'!K137</f>
        <v>22.5</v>
      </c>
      <c r="K137" s="91">
        <f>'LEGISLATION 2'!J137</f>
        <v>30</v>
      </c>
      <c r="L137" s="91">
        <f>'HIDAOA 3'!K137</f>
        <v>12.75</v>
      </c>
      <c r="M137" s="91">
        <f>'CLINIQUE 3'!R137</f>
        <v>0</v>
      </c>
      <c r="N137" s="91">
        <f t="shared" ref="N137:N200" si="28">SUM(D137:M137)</f>
        <v>130.875</v>
      </c>
      <c r="O137" s="91">
        <f t="shared" ref="O137:O200" si="29">N137/28</f>
        <v>4.6741071428571432</v>
      </c>
      <c r="P137" s="17" t="str">
        <f t="shared" ref="P137:P200" si="30">IF(OR(D137="exclus",E137="exclus",F137="exclus",G137="exclus",H137="exclus",I137="exclus",J137="exclus",K137="exclus",L137="exclus",M137="exclus"),"exclus",IF(AND(SUM(R137:AA137)=0,ROUND(O137,3)&gt;=10),"admis","ajournee"))</f>
        <v>ajournee</v>
      </c>
      <c r="Q137" s="17" t="str">
        <f t="shared" ref="Q137:Q200" si="31">IF(COUNTIF(AB137:AK137,"=Rattrapage")&gt;0,"Rattrapage",IF(COUNTIF(AB137:AK137,"=Synthèse")&gt;0,"Synthèse","juin"))</f>
        <v>juin</v>
      </c>
      <c r="R137" s="17">
        <f t="shared" ref="R137:R200" si="32">IF(D137&lt;15,1,0)</f>
        <v>0</v>
      </c>
      <c r="S137" s="17">
        <f t="shared" ref="S137:S200" si="33">IF(E137&lt;15,1,0)</f>
        <v>1</v>
      </c>
      <c r="T137" s="17">
        <f t="shared" ref="T137:T200" si="34">IF(F137&lt;10,1,0)</f>
        <v>1</v>
      </c>
      <c r="U137" s="17">
        <f t="shared" ref="U137:U200" si="35">IF(G137&lt;15,1,0)</f>
        <v>1</v>
      </c>
      <c r="V137" s="17">
        <f t="shared" ref="V137:V200" si="36">IF(H137&lt;15,1,0)</f>
        <v>1</v>
      </c>
      <c r="W137" s="17">
        <f t="shared" ref="W137:W200" si="37">IF(I137&lt;15,1,0)</f>
        <v>1</v>
      </c>
      <c r="X137" s="17">
        <f t="shared" ref="X137:X200" si="38">IF(J137&lt;15,1,0)</f>
        <v>0</v>
      </c>
      <c r="Y137" s="17">
        <f t="shared" ref="Y137:Y200" si="39">IF(K137&lt;10,1,0)</f>
        <v>0</v>
      </c>
      <c r="Z137" s="17">
        <f t="shared" ref="Z137:Z200" si="40">IF(L137&lt;15,1,0)</f>
        <v>1</v>
      </c>
      <c r="AA137" s="17">
        <f t="shared" ref="AA137:AA200" si="41">IF(M137&lt;15,1,0)</f>
        <v>1</v>
      </c>
      <c r="AB137" s="91" t="str">
        <f>'REPRODUCTION 3'!M137</f>
        <v>Juin</v>
      </c>
      <c r="AC137" s="91" t="str">
        <f>'RUMINANTS 3'!M137</f>
        <v>Juin</v>
      </c>
      <c r="AD137" s="91" t="str">
        <f>'TOXICOLOGIE 2'!L137</f>
        <v>Juin</v>
      </c>
      <c r="AE137" s="91" t="str">
        <f>'INFECTIEUX 3'!M137</f>
        <v>Juin</v>
      </c>
      <c r="AF137" s="91" t="str">
        <f>'AVIARE 3'!M137</f>
        <v>Juin</v>
      </c>
      <c r="AG137" s="91" t="str">
        <f>'EQUINE 3'!M137</f>
        <v>Juin</v>
      </c>
      <c r="AH137" s="91" t="str">
        <f>'CHIRURGIE 3'!M137</f>
        <v>Juin</v>
      </c>
      <c r="AI137" s="91" t="str">
        <f>'LEGISLATION 2'!L137</f>
        <v>Juin</v>
      </c>
      <c r="AJ137" s="91" t="str">
        <f>'HIDAOA 3'!M137</f>
        <v>Juin</v>
      </c>
      <c r="AK137" s="91" t="str">
        <f>'CLINIQUE 3'!T137</f>
        <v>Juin</v>
      </c>
    </row>
    <row r="138" spans="1:37" ht="18.75">
      <c r="A138" s="17">
        <v>131</v>
      </c>
      <c r="B138" s="625" t="s">
        <v>1072</v>
      </c>
      <c r="C138" s="625" t="s">
        <v>2572</v>
      </c>
      <c r="D138" s="91">
        <f>'REPRODUCTION 3'!K138</f>
        <v>6.75</v>
      </c>
      <c r="E138" s="91">
        <f>'RUMINANTS 3'!K138</f>
        <v>10.5</v>
      </c>
      <c r="F138" s="91">
        <f>'TOXICOLOGIE 2'!J138</f>
        <v>0</v>
      </c>
      <c r="G138" s="91">
        <f>'INFECTIEUX 3'!K138</f>
        <v>4.5</v>
      </c>
      <c r="H138" s="91">
        <f>'AVIARE 3'!K138</f>
        <v>18.75</v>
      </c>
      <c r="I138" s="91">
        <f>'EQUINE 3'!K138</f>
        <v>9.75</v>
      </c>
      <c r="J138" s="91">
        <f>'CHIRURGIE 3'!K138</f>
        <v>13.5</v>
      </c>
      <c r="K138" s="91">
        <f>'LEGISLATION 2'!J138</f>
        <v>12</v>
      </c>
      <c r="L138" s="91">
        <f>'HIDAOA 3'!K138</f>
        <v>9.75</v>
      </c>
      <c r="M138" s="91">
        <f>'CLINIQUE 3'!R138</f>
        <v>0</v>
      </c>
      <c r="N138" s="91">
        <f t="shared" si="28"/>
        <v>85.5</v>
      </c>
      <c r="O138" s="91">
        <f t="shared" si="29"/>
        <v>3.0535714285714284</v>
      </c>
      <c r="P138" s="17" t="str">
        <f t="shared" si="30"/>
        <v>ajournee</v>
      </c>
      <c r="Q138" s="17" t="str">
        <f t="shared" si="31"/>
        <v>juin</v>
      </c>
      <c r="R138" s="17">
        <f t="shared" si="32"/>
        <v>1</v>
      </c>
      <c r="S138" s="17">
        <f t="shared" si="33"/>
        <v>1</v>
      </c>
      <c r="T138" s="17">
        <f t="shared" si="34"/>
        <v>1</v>
      </c>
      <c r="U138" s="17">
        <f t="shared" si="35"/>
        <v>1</v>
      </c>
      <c r="V138" s="17">
        <f t="shared" si="36"/>
        <v>0</v>
      </c>
      <c r="W138" s="17">
        <f t="shared" si="37"/>
        <v>1</v>
      </c>
      <c r="X138" s="17">
        <f t="shared" si="38"/>
        <v>1</v>
      </c>
      <c r="Y138" s="17">
        <f t="shared" si="39"/>
        <v>0</v>
      </c>
      <c r="Z138" s="17">
        <f t="shared" si="40"/>
        <v>1</v>
      </c>
      <c r="AA138" s="17">
        <f t="shared" si="41"/>
        <v>1</v>
      </c>
      <c r="AB138" s="91" t="str">
        <f>'REPRODUCTION 3'!M138</f>
        <v>Juin</v>
      </c>
      <c r="AC138" s="91" t="str">
        <f>'RUMINANTS 3'!M138</f>
        <v>Juin</v>
      </c>
      <c r="AD138" s="91" t="str">
        <f>'TOXICOLOGIE 2'!L138</f>
        <v>Juin</v>
      </c>
      <c r="AE138" s="91" t="str">
        <f>'INFECTIEUX 3'!M138</f>
        <v>Juin</v>
      </c>
      <c r="AF138" s="91" t="str">
        <f>'AVIARE 3'!M138</f>
        <v>Juin</v>
      </c>
      <c r="AG138" s="91" t="str">
        <f>'EQUINE 3'!M138</f>
        <v>Juin</v>
      </c>
      <c r="AH138" s="91" t="str">
        <f>'CHIRURGIE 3'!M138</f>
        <v>Juin</v>
      </c>
      <c r="AI138" s="91" t="str">
        <f>'LEGISLATION 2'!L138</f>
        <v>Juin</v>
      </c>
      <c r="AJ138" s="91" t="str">
        <f>'HIDAOA 3'!M138</f>
        <v>Juin</v>
      </c>
      <c r="AK138" s="91" t="str">
        <f>'CLINIQUE 3'!T138</f>
        <v>Juin</v>
      </c>
    </row>
    <row r="139" spans="1:37" ht="18.75">
      <c r="A139" s="17">
        <v>132</v>
      </c>
      <c r="B139" s="625" t="s">
        <v>2573</v>
      </c>
      <c r="C139" s="625" t="s">
        <v>2502</v>
      </c>
      <c r="D139" s="91">
        <f>'REPRODUCTION 3'!K139</f>
        <v>12</v>
      </c>
      <c r="E139" s="91">
        <f>'RUMINANTS 3'!K139</f>
        <v>9</v>
      </c>
      <c r="F139" s="91">
        <f>'TOXICOLOGIE 2'!J139</f>
        <v>0</v>
      </c>
      <c r="G139" s="91">
        <f>'INFECTIEUX 3'!K139</f>
        <v>4.5</v>
      </c>
      <c r="H139" s="91">
        <f>'AVIARE 3'!K139</f>
        <v>16.5</v>
      </c>
      <c r="I139" s="91">
        <f>'EQUINE 3'!K139</f>
        <v>7.5</v>
      </c>
      <c r="J139" s="91">
        <f>'CHIRURGIE 3'!K139</f>
        <v>21</v>
      </c>
      <c r="K139" s="91">
        <f>'LEGISLATION 2'!J139</f>
        <v>16</v>
      </c>
      <c r="L139" s="91">
        <f>'HIDAOA 3'!K139</f>
        <v>9.75</v>
      </c>
      <c r="M139" s="91">
        <f>'CLINIQUE 3'!R139</f>
        <v>0</v>
      </c>
      <c r="N139" s="91">
        <f t="shared" si="28"/>
        <v>96.25</v>
      </c>
      <c r="O139" s="91">
        <f t="shared" si="29"/>
        <v>3.4375</v>
      </c>
      <c r="P139" s="17" t="str">
        <f t="shared" si="30"/>
        <v>ajournee</v>
      </c>
      <c r="Q139" s="17" t="str">
        <f t="shared" si="31"/>
        <v>juin</v>
      </c>
      <c r="R139" s="17">
        <f t="shared" si="32"/>
        <v>1</v>
      </c>
      <c r="S139" s="17">
        <f t="shared" si="33"/>
        <v>1</v>
      </c>
      <c r="T139" s="17">
        <f t="shared" si="34"/>
        <v>1</v>
      </c>
      <c r="U139" s="17">
        <f t="shared" si="35"/>
        <v>1</v>
      </c>
      <c r="V139" s="17">
        <f t="shared" si="36"/>
        <v>0</v>
      </c>
      <c r="W139" s="17">
        <f t="shared" si="37"/>
        <v>1</v>
      </c>
      <c r="X139" s="17">
        <f t="shared" si="38"/>
        <v>0</v>
      </c>
      <c r="Y139" s="17">
        <f t="shared" si="39"/>
        <v>0</v>
      </c>
      <c r="Z139" s="17">
        <f t="shared" si="40"/>
        <v>1</v>
      </c>
      <c r="AA139" s="17">
        <f t="shared" si="41"/>
        <v>1</v>
      </c>
      <c r="AB139" s="91" t="str">
        <f>'REPRODUCTION 3'!M139</f>
        <v>Juin</v>
      </c>
      <c r="AC139" s="91" t="str">
        <f>'RUMINANTS 3'!M139</f>
        <v>Juin</v>
      </c>
      <c r="AD139" s="91" t="str">
        <f>'TOXICOLOGIE 2'!L139</f>
        <v>Juin</v>
      </c>
      <c r="AE139" s="91" t="str">
        <f>'INFECTIEUX 3'!M139</f>
        <v>Juin</v>
      </c>
      <c r="AF139" s="91" t="str">
        <f>'AVIARE 3'!M139</f>
        <v>Juin</v>
      </c>
      <c r="AG139" s="91" t="str">
        <f>'EQUINE 3'!M139</f>
        <v>Juin</v>
      </c>
      <c r="AH139" s="91" t="str">
        <f>'CHIRURGIE 3'!M139</f>
        <v>Juin</v>
      </c>
      <c r="AI139" s="91" t="str">
        <f>'LEGISLATION 2'!L139</f>
        <v>Juin</v>
      </c>
      <c r="AJ139" s="91" t="str">
        <f>'HIDAOA 3'!M139</f>
        <v>Juin</v>
      </c>
      <c r="AK139" s="91" t="str">
        <f>'CLINIQUE 3'!T139</f>
        <v>Juin</v>
      </c>
    </row>
    <row r="140" spans="1:37" ht="18.75">
      <c r="A140" s="17">
        <v>133</v>
      </c>
      <c r="B140" s="625" t="s">
        <v>2574</v>
      </c>
      <c r="C140" s="625" t="s">
        <v>2575</v>
      </c>
      <c r="D140" s="91">
        <f>'REPRODUCTION 3'!K140</f>
        <v>11.25</v>
      </c>
      <c r="E140" s="91">
        <f>'RUMINANTS 3'!K140</f>
        <v>12</v>
      </c>
      <c r="F140" s="91">
        <f>'TOXICOLOGIE 2'!J140</f>
        <v>0</v>
      </c>
      <c r="G140" s="91">
        <f>'INFECTIEUX 3'!K140</f>
        <v>3</v>
      </c>
      <c r="H140" s="91">
        <f>'AVIARE 3'!K140</f>
        <v>13.125</v>
      </c>
      <c r="I140" s="91">
        <f>'EQUINE 3'!K140</f>
        <v>13.5</v>
      </c>
      <c r="J140" s="91">
        <f>'CHIRURGIE 3'!K140</f>
        <v>16.5</v>
      </c>
      <c r="K140" s="91">
        <f>'LEGISLATION 2'!J140</f>
        <v>2</v>
      </c>
      <c r="L140" s="91">
        <f>'HIDAOA 3'!K140</f>
        <v>13.5</v>
      </c>
      <c r="M140" s="91">
        <f>'CLINIQUE 3'!R140</f>
        <v>0</v>
      </c>
      <c r="N140" s="91">
        <f t="shared" si="28"/>
        <v>84.875</v>
      </c>
      <c r="O140" s="91">
        <f t="shared" si="29"/>
        <v>3.03125</v>
      </c>
      <c r="P140" s="17" t="str">
        <f t="shared" si="30"/>
        <v>ajournee</v>
      </c>
      <c r="Q140" s="17" t="str">
        <f t="shared" si="31"/>
        <v>juin</v>
      </c>
      <c r="R140" s="17">
        <f t="shared" si="32"/>
        <v>1</v>
      </c>
      <c r="S140" s="17">
        <f t="shared" si="33"/>
        <v>1</v>
      </c>
      <c r="T140" s="17">
        <f t="shared" si="34"/>
        <v>1</v>
      </c>
      <c r="U140" s="17">
        <f t="shared" si="35"/>
        <v>1</v>
      </c>
      <c r="V140" s="17">
        <f t="shared" si="36"/>
        <v>1</v>
      </c>
      <c r="W140" s="17">
        <f t="shared" si="37"/>
        <v>1</v>
      </c>
      <c r="X140" s="17">
        <f t="shared" si="38"/>
        <v>0</v>
      </c>
      <c r="Y140" s="17">
        <f t="shared" si="39"/>
        <v>1</v>
      </c>
      <c r="Z140" s="17">
        <f t="shared" si="40"/>
        <v>1</v>
      </c>
      <c r="AA140" s="17">
        <f t="shared" si="41"/>
        <v>1</v>
      </c>
      <c r="AB140" s="91" t="str">
        <f>'REPRODUCTION 3'!M140</f>
        <v>Juin</v>
      </c>
      <c r="AC140" s="91" t="str">
        <f>'RUMINANTS 3'!M140</f>
        <v>Juin</v>
      </c>
      <c r="AD140" s="91" t="str">
        <f>'TOXICOLOGIE 2'!L140</f>
        <v>Juin</v>
      </c>
      <c r="AE140" s="91" t="str">
        <f>'INFECTIEUX 3'!M140</f>
        <v>Juin</v>
      </c>
      <c r="AF140" s="91" t="str">
        <f>'AVIARE 3'!M140</f>
        <v>Juin</v>
      </c>
      <c r="AG140" s="91" t="str">
        <f>'EQUINE 3'!M140</f>
        <v>Juin</v>
      </c>
      <c r="AH140" s="91" t="str">
        <f>'CHIRURGIE 3'!M140</f>
        <v>Juin</v>
      </c>
      <c r="AI140" s="91" t="str">
        <f>'LEGISLATION 2'!L140</f>
        <v>Juin</v>
      </c>
      <c r="AJ140" s="91" t="str">
        <f>'HIDAOA 3'!M140</f>
        <v>Juin</v>
      </c>
      <c r="AK140" s="91" t="str">
        <f>'CLINIQUE 3'!T140</f>
        <v>Juin</v>
      </c>
    </row>
    <row r="141" spans="1:37" ht="18.75">
      <c r="A141" s="17">
        <v>134</v>
      </c>
      <c r="B141" s="625" t="s">
        <v>1087</v>
      </c>
      <c r="C141" s="625" t="s">
        <v>2481</v>
      </c>
      <c r="D141" s="91">
        <f>'REPRODUCTION 3'!K141</f>
        <v>13.5</v>
      </c>
      <c r="E141" s="91">
        <f>'RUMINANTS 3'!K141</f>
        <v>5.25</v>
      </c>
      <c r="F141" s="91">
        <f>'TOXICOLOGIE 2'!J141</f>
        <v>0</v>
      </c>
      <c r="G141" s="91">
        <f>'INFECTIEUX 3'!K141</f>
        <v>7.5</v>
      </c>
      <c r="H141" s="91">
        <f>'AVIARE 3'!K141</f>
        <v>14.25</v>
      </c>
      <c r="I141" s="91">
        <f>'EQUINE 3'!K141</f>
        <v>14.25</v>
      </c>
      <c r="J141" s="91">
        <f>'CHIRURGIE 3'!K141</f>
        <v>19.5</v>
      </c>
      <c r="K141" s="91">
        <f>'LEGISLATION 2'!J141</f>
        <v>8</v>
      </c>
      <c r="L141" s="91">
        <f>'HIDAOA 3'!K141</f>
        <v>15</v>
      </c>
      <c r="M141" s="91">
        <f>'CLINIQUE 3'!R141</f>
        <v>0</v>
      </c>
      <c r="N141" s="91">
        <f t="shared" si="28"/>
        <v>97.25</v>
      </c>
      <c r="O141" s="91">
        <f t="shared" si="29"/>
        <v>3.4732142857142856</v>
      </c>
      <c r="P141" s="17" t="str">
        <f t="shared" si="30"/>
        <v>ajournee</v>
      </c>
      <c r="Q141" s="17" t="str">
        <f t="shared" si="31"/>
        <v>juin</v>
      </c>
      <c r="R141" s="17">
        <f t="shared" si="32"/>
        <v>1</v>
      </c>
      <c r="S141" s="17">
        <f t="shared" si="33"/>
        <v>1</v>
      </c>
      <c r="T141" s="17">
        <f t="shared" si="34"/>
        <v>1</v>
      </c>
      <c r="U141" s="17">
        <f t="shared" si="35"/>
        <v>1</v>
      </c>
      <c r="V141" s="17">
        <f t="shared" si="36"/>
        <v>1</v>
      </c>
      <c r="W141" s="17">
        <f t="shared" si="37"/>
        <v>1</v>
      </c>
      <c r="X141" s="17">
        <f t="shared" si="38"/>
        <v>0</v>
      </c>
      <c r="Y141" s="17">
        <f t="shared" si="39"/>
        <v>1</v>
      </c>
      <c r="Z141" s="17">
        <f t="shared" si="40"/>
        <v>0</v>
      </c>
      <c r="AA141" s="17">
        <f t="shared" si="41"/>
        <v>1</v>
      </c>
      <c r="AB141" s="91" t="str">
        <f>'REPRODUCTION 3'!M141</f>
        <v>Juin</v>
      </c>
      <c r="AC141" s="91" t="str">
        <f>'RUMINANTS 3'!M141</f>
        <v>Juin</v>
      </c>
      <c r="AD141" s="91" t="str">
        <f>'TOXICOLOGIE 2'!L141</f>
        <v>Juin</v>
      </c>
      <c r="AE141" s="91" t="str">
        <f>'INFECTIEUX 3'!M141</f>
        <v>Juin</v>
      </c>
      <c r="AF141" s="91" t="str">
        <f>'AVIARE 3'!M141</f>
        <v>Juin</v>
      </c>
      <c r="AG141" s="91" t="str">
        <f>'EQUINE 3'!M141</f>
        <v>Juin</v>
      </c>
      <c r="AH141" s="91" t="str">
        <f>'CHIRURGIE 3'!M141</f>
        <v>Juin</v>
      </c>
      <c r="AI141" s="91" t="str">
        <f>'LEGISLATION 2'!L141</f>
        <v>Juin</v>
      </c>
      <c r="AJ141" s="91" t="str">
        <f>'HIDAOA 3'!M141</f>
        <v>Juin</v>
      </c>
      <c r="AK141" s="91" t="str">
        <f>'CLINIQUE 3'!T141</f>
        <v>Juin</v>
      </c>
    </row>
    <row r="142" spans="1:37" ht="18.75">
      <c r="A142" s="17">
        <v>135</v>
      </c>
      <c r="B142" s="625" t="s">
        <v>1090</v>
      </c>
      <c r="C142" s="625" t="s">
        <v>2576</v>
      </c>
      <c r="D142" s="91">
        <f>'REPRODUCTION 3'!K142</f>
        <v>8.25</v>
      </c>
      <c r="E142" s="91">
        <f>'RUMINANTS 3'!K142</f>
        <v>12</v>
      </c>
      <c r="F142" s="91">
        <f>'TOXICOLOGIE 2'!J142</f>
        <v>0</v>
      </c>
      <c r="G142" s="91">
        <f>'INFECTIEUX 3'!K142</f>
        <v>5.25</v>
      </c>
      <c r="H142" s="91">
        <f>'AVIARE 3'!K142</f>
        <v>12</v>
      </c>
      <c r="I142" s="91">
        <f>'EQUINE 3'!K142</f>
        <v>6</v>
      </c>
      <c r="J142" s="91">
        <f>'CHIRURGIE 3'!K142</f>
        <v>18</v>
      </c>
      <c r="K142" s="91">
        <f>'LEGISLATION 2'!J142</f>
        <v>20</v>
      </c>
      <c r="L142" s="91">
        <f>'HIDAOA 3'!K142</f>
        <v>22.5</v>
      </c>
      <c r="M142" s="91">
        <f>'CLINIQUE 3'!R142</f>
        <v>0</v>
      </c>
      <c r="N142" s="91">
        <f t="shared" si="28"/>
        <v>104</v>
      </c>
      <c r="O142" s="91">
        <f t="shared" si="29"/>
        <v>3.7142857142857144</v>
      </c>
      <c r="P142" s="17" t="str">
        <f t="shared" si="30"/>
        <v>ajournee</v>
      </c>
      <c r="Q142" s="17" t="str">
        <f t="shared" si="31"/>
        <v>juin</v>
      </c>
      <c r="R142" s="17">
        <f t="shared" si="32"/>
        <v>1</v>
      </c>
      <c r="S142" s="17">
        <f t="shared" si="33"/>
        <v>1</v>
      </c>
      <c r="T142" s="17">
        <f t="shared" si="34"/>
        <v>1</v>
      </c>
      <c r="U142" s="17">
        <f t="shared" si="35"/>
        <v>1</v>
      </c>
      <c r="V142" s="17">
        <f t="shared" si="36"/>
        <v>1</v>
      </c>
      <c r="W142" s="17">
        <f t="shared" si="37"/>
        <v>1</v>
      </c>
      <c r="X142" s="17">
        <f t="shared" si="38"/>
        <v>0</v>
      </c>
      <c r="Y142" s="17">
        <f t="shared" si="39"/>
        <v>0</v>
      </c>
      <c r="Z142" s="17">
        <f t="shared" si="40"/>
        <v>0</v>
      </c>
      <c r="AA142" s="17">
        <f t="shared" si="41"/>
        <v>1</v>
      </c>
      <c r="AB142" s="91" t="str">
        <f>'REPRODUCTION 3'!M142</f>
        <v>Juin</v>
      </c>
      <c r="AC142" s="91" t="str">
        <f>'RUMINANTS 3'!M142</f>
        <v>Juin</v>
      </c>
      <c r="AD142" s="91" t="str">
        <f>'TOXICOLOGIE 2'!L142</f>
        <v>Juin</v>
      </c>
      <c r="AE142" s="91" t="str">
        <f>'INFECTIEUX 3'!M142</f>
        <v>Juin</v>
      </c>
      <c r="AF142" s="91" t="str">
        <f>'AVIARE 3'!M142</f>
        <v>Juin</v>
      </c>
      <c r="AG142" s="91" t="str">
        <f>'EQUINE 3'!M142</f>
        <v>Juin</v>
      </c>
      <c r="AH142" s="91" t="str">
        <f>'CHIRURGIE 3'!M142</f>
        <v>Juin</v>
      </c>
      <c r="AI142" s="91" t="str">
        <f>'LEGISLATION 2'!L142</f>
        <v>Juin</v>
      </c>
      <c r="AJ142" s="91" t="str">
        <f>'HIDAOA 3'!M142</f>
        <v>Juin</v>
      </c>
      <c r="AK142" s="91" t="str">
        <f>'CLINIQUE 3'!T142</f>
        <v>Juin</v>
      </c>
    </row>
    <row r="143" spans="1:37" ht="18.75">
      <c r="A143" s="17">
        <v>136</v>
      </c>
      <c r="B143" s="625" t="s">
        <v>2577</v>
      </c>
      <c r="C143" s="625" t="s">
        <v>2578</v>
      </c>
      <c r="D143" s="91">
        <f>'REPRODUCTION 3'!K143</f>
        <v>6</v>
      </c>
      <c r="E143" s="91">
        <f>'RUMINANTS 3'!K143</f>
        <v>9</v>
      </c>
      <c r="F143" s="91">
        <f>'TOXICOLOGIE 2'!J143</f>
        <v>0</v>
      </c>
      <c r="G143" s="91">
        <f>'INFECTIEUX 3'!K143</f>
        <v>3.75</v>
      </c>
      <c r="H143" s="91">
        <f>'AVIARE 3'!K143</f>
        <v>21</v>
      </c>
      <c r="I143" s="91">
        <f>'EQUINE 3'!K143</f>
        <v>8.25</v>
      </c>
      <c r="J143" s="91">
        <f>'CHIRURGIE 3'!K143</f>
        <v>13.5</v>
      </c>
      <c r="K143" s="91">
        <f>'LEGISLATION 2'!J143</f>
        <v>22</v>
      </c>
      <c r="L143" s="91">
        <f>'HIDAOA 3'!K143</f>
        <v>17.25</v>
      </c>
      <c r="M143" s="91">
        <f>'CLINIQUE 3'!R143</f>
        <v>0</v>
      </c>
      <c r="N143" s="91">
        <f t="shared" si="28"/>
        <v>100.75</v>
      </c>
      <c r="O143" s="91">
        <f t="shared" si="29"/>
        <v>3.5982142857142856</v>
      </c>
      <c r="P143" s="17" t="str">
        <f t="shared" si="30"/>
        <v>ajournee</v>
      </c>
      <c r="Q143" s="17" t="str">
        <f t="shared" si="31"/>
        <v>juin</v>
      </c>
      <c r="R143" s="17">
        <f t="shared" si="32"/>
        <v>1</v>
      </c>
      <c r="S143" s="17">
        <f t="shared" si="33"/>
        <v>1</v>
      </c>
      <c r="T143" s="17">
        <f t="shared" si="34"/>
        <v>1</v>
      </c>
      <c r="U143" s="17">
        <f t="shared" si="35"/>
        <v>1</v>
      </c>
      <c r="V143" s="17">
        <f t="shared" si="36"/>
        <v>0</v>
      </c>
      <c r="W143" s="17">
        <f t="shared" si="37"/>
        <v>1</v>
      </c>
      <c r="X143" s="17">
        <f t="shared" si="38"/>
        <v>1</v>
      </c>
      <c r="Y143" s="17">
        <f t="shared" si="39"/>
        <v>0</v>
      </c>
      <c r="Z143" s="17">
        <f t="shared" si="40"/>
        <v>0</v>
      </c>
      <c r="AA143" s="17">
        <f t="shared" si="41"/>
        <v>1</v>
      </c>
      <c r="AB143" s="91" t="str">
        <f>'REPRODUCTION 3'!M143</f>
        <v>Juin</v>
      </c>
      <c r="AC143" s="91" t="str">
        <f>'RUMINANTS 3'!M143</f>
        <v>Juin</v>
      </c>
      <c r="AD143" s="91" t="str">
        <f>'TOXICOLOGIE 2'!L143</f>
        <v>Juin</v>
      </c>
      <c r="AE143" s="91" t="str">
        <f>'INFECTIEUX 3'!M143</f>
        <v>Juin</v>
      </c>
      <c r="AF143" s="91" t="str">
        <f>'AVIARE 3'!M143</f>
        <v>Juin</v>
      </c>
      <c r="AG143" s="91" t="str">
        <f>'EQUINE 3'!M143</f>
        <v>Juin</v>
      </c>
      <c r="AH143" s="91" t="str">
        <f>'CHIRURGIE 3'!M143</f>
        <v>Juin</v>
      </c>
      <c r="AI143" s="91" t="str">
        <f>'LEGISLATION 2'!L143</f>
        <v>Juin</v>
      </c>
      <c r="AJ143" s="91" t="str">
        <f>'HIDAOA 3'!M143</f>
        <v>Juin</v>
      </c>
      <c r="AK143" s="91" t="str">
        <f>'CLINIQUE 3'!T143</f>
        <v>Juin</v>
      </c>
    </row>
    <row r="144" spans="1:37" ht="18.75">
      <c r="A144" s="17">
        <v>137</v>
      </c>
      <c r="B144" s="625" t="s">
        <v>1099</v>
      </c>
      <c r="C144" s="625" t="s">
        <v>2579</v>
      </c>
      <c r="D144" s="91">
        <f>'REPRODUCTION 3'!K144</f>
        <v>12</v>
      </c>
      <c r="E144" s="91">
        <f>'RUMINANTS 3'!K144</f>
        <v>8.25</v>
      </c>
      <c r="F144" s="91">
        <f>'TOXICOLOGIE 2'!J144</f>
        <v>0</v>
      </c>
      <c r="G144" s="91">
        <f>'INFECTIEUX 3'!K144</f>
        <v>3</v>
      </c>
      <c r="H144" s="91">
        <f>'AVIARE 3'!K144</f>
        <v>11.25</v>
      </c>
      <c r="I144" s="91">
        <f>'EQUINE 3'!K144</f>
        <v>10.125</v>
      </c>
      <c r="J144" s="91">
        <f>'CHIRURGIE 3'!K144</f>
        <v>16.5</v>
      </c>
      <c r="K144" s="91">
        <f>'LEGISLATION 2'!J144</f>
        <v>12</v>
      </c>
      <c r="L144" s="91">
        <f>'HIDAOA 3'!K144</f>
        <v>11.25</v>
      </c>
      <c r="M144" s="91">
        <f>'CLINIQUE 3'!R144</f>
        <v>0</v>
      </c>
      <c r="N144" s="91">
        <f t="shared" si="28"/>
        <v>84.375</v>
      </c>
      <c r="O144" s="91">
        <f t="shared" si="29"/>
        <v>3.0133928571428572</v>
      </c>
      <c r="P144" s="17" t="str">
        <f t="shared" si="30"/>
        <v>ajournee</v>
      </c>
      <c r="Q144" s="17" t="str">
        <f t="shared" si="31"/>
        <v>juin</v>
      </c>
      <c r="R144" s="17">
        <f t="shared" si="32"/>
        <v>1</v>
      </c>
      <c r="S144" s="17">
        <f t="shared" si="33"/>
        <v>1</v>
      </c>
      <c r="T144" s="17">
        <f t="shared" si="34"/>
        <v>1</v>
      </c>
      <c r="U144" s="17">
        <f t="shared" si="35"/>
        <v>1</v>
      </c>
      <c r="V144" s="17">
        <f t="shared" si="36"/>
        <v>1</v>
      </c>
      <c r="W144" s="17">
        <f t="shared" si="37"/>
        <v>1</v>
      </c>
      <c r="X144" s="17">
        <f t="shared" si="38"/>
        <v>0</v>
      </c>
      <c r="Y144" s="17">
        <f t="shared" si="39"/>
        <v>0</v>
      </c>
      <c r="Z144" s="17">
        <f t="shared" si="40"/>
        <v>1</v>
      </c>
      <c r="AA144" s="17">
        <f t="shared" si="41"/>
        <v>1</v>
      </c>
      <c r="AB144" s="91" t="str">
        <f>'REPRODUCTION 3'!M144</f>
        <v>Juin</v>
      </c>
      <c r="AC144" s="91" t="str">
        <f>'RUMINANTS 3'!M144</f>
        <v>Juin</v>
      </c>
      <c r="AD144" s="91" t="str">
        <f>'TOXICOLOGIE 2'!L144</f>
        <v>Juin</v>
      </c>
      <c r="AE144" s="91" t="str">
        <f>'INFECTIEUX 3'!M144</f>
        <v>Juin</v>
      </c>
      <c r="AF144" s="91" t="str">
        <f>'AVIARE 3'!M144</f>
        <v>Juin</v>
      </c>
      <c r="AG144" s="91" t="str">
        <f>'EQUINE 3'!M144</f>
        <v>Juin</v>
      </c>
      <c r="AH144" s="91" t="str">
        <f>'CHIRURGIE 3'!M144</f>
        <v>Juin</v>
      </c>
      <c r="AI144" s="91" t="str">
        <f>'LEGISLATION 2'!L144</f>
        <v>Juin</v>
      </c>
      <c r="AJ144" s="91" t="str">
        <f>'HIDAOA 3'!M144</f>
        <v>Juin</v>
      </c>
      <c r="AK144" s="91" t="str">
        <f>'CLINIQUE 3'!T144</f>
        <v>Juin</v>
      </c>
    </row>
    <row r="145" spans="1:37" ht="18.75">
      <c r="A145" s="17">
        <v>138</v>
      </c>
      <c r="B145" s="625" t="s">
        <v>1103</v>
      </c>
      <c r="C145" s="625" t="s">
        <v>2580</v>
      </c>
      <c r="D145" s="91">
        <f>'REPRODUCTION 3'!K145</f>
        <v>8.25</v>
      </c>
      <c r="E145" s="91">
        <f>'RUMINANTS 3'!K145</f>
        <v>7.5</v>
      </c>
      <c r="F145" s="91">
        <f>'TOXICOLOGIE 2'!J145</f>
        <v>0</v>
      </c>
      <c r="G145" s="91">
        <f>'INFECTIEUX 3'!K145</f>
        <v>2.625</v>
      </c>
      <c r="H145" s="91">
        <f>'AVIARE 3'!K145</f>
        <v>12</v>
      </c>
      <c r="I145" s="91">
        <f>'EQUINE 3'!K145</f>
        <v>3.75</v>
      </c>
      <c r="J145" s="91">
        <f>'CHIRURGIE 3'!K145</f>
        <v>10.5</v>
      </c>
      <c r="K145" s="91">
        <f>'LEGISLATION 2'!J145</f>
        <v>10</v>
      </c>
      <c r="L145" s="91">
        <f>'HIDAOA 3'!K145</f>
        <v>8.25</v>
      </c>
      <c r="M145" s="91">
        <f>'CLINIQUE 3'!R145</f>
        <v>0</v>
      </c>
      <c r="N145" s="91">
        <f t="shared" si="28"/>
        <v>62.875</v>
      </c>
      <c r="O145" s="91">
        <f t="shared" si="29"/>
        <v>2.2455357142857144</v>
      </c>
      <c r="P145" s="17" t="str">
        <f t="shared" si="30"/>
        <v>ajournee</v>
      </c>
      <c r="Q145" s="17" t="str">
        <f t="shared" si="31"/>
        <v>juin</v>
      </c>
      <c r="R145" s="17">
        <f t="shared" si="32"/>
        <v>1</v>
      </c>
      <c r="S145" s="17">
        <f t="shared" si="33"/>
        <v>1</v>
      </c>
      <c r="T145" s="17">
        <f t="shared" si="34"/>
        <v>1</v>
      </c>
      <c r="U145" s="17">
        <f t="shared" si="35"/>
        <v>1</v>
      </c>
      <c r="V145" s="17">
        <f t="shared" si="36"/>
        <v>1</v>
      </c>
      <c r="W145" s="17">
        <f t="shared" si="37"/>
        <v>1</v>
      </c>
      <c r="X145" s="17">
        <f t="shared" si="38"/>
        <v>1</v>
      </c>
      <c r="Y145" s="17">
        <f t="shared" si="39"/>
        <v>0</v>
      </c>
      <c r="Z145" s="17">
        <f t="shared" si="40"/>
        <v>1</v>
      </c>
      <c r="AA145" s="17">
        <f t="shared" si="41"/>
        <v>1</v>
      </c>
      <c r="AB145" s="91" t="str">
        <f>'REPRODUCTION 3'!M145</f>
        <v>Juin</v>
      </c>
      <c r="AC145" s="91" t="str">
        <f>'RUMINANTS 3'!M145</f>
        <v>Juin</v>
      </c>
      <c r="AD145" s="91" t="str">
        <f>'TOXICOLOGIE 2'!L145</f>
        <v>Juin</v>
      </c>
      <c r="AE145" s="91" t="str">
        <f>'INFECTIEUX 3'!M145</f>
        <v>Juin</v>
      </c>
      <c r="AF145" s="91" t="str">
        <f>'AVIARE 3'!M145</f>
        <v>Juin</v>
      </c>
      <c r="AG145" s="91" t="str">
        <f>'EQUINE 3'!M145</f>
        <v>Juin</v>
      </c>
      <c r="AH145" s="91" t="str">
        <f>'CHIRURGIE 3'!M145</f>
        <v>Juin</v>
      </c>
      <c r="AI145" s="91" t="str">
        <f>'LEGISLATION 2'!L145</f>
        <v>Juin</v>
      </c>
      <c r="AJ145" s="91" t="str">
        <f>'HIDAOA 3'!M145</f>
        <v>Juin</v>
      </c>
      <c r="AK145" s="91" t="str">
        <f>'CLINIQUE 3'!T145</f>
        <v>Juin</v>
      </c>
    </row>
    <row r="146" spans="1:37" ht="18.75">
      <c r="A146" s="17">
        <v>139</v>
      </c>
      <c r="B146" s="625" t="s">
        <v>1107</v>
      </c>
      <c r="C146" s="625" t="s">
        <v>2581</v>
      </c>
      <c r="D146" s="91">
        <f>'REPRODUCTION 3'!K146</f>
        <v>15</v>
      </c>
      <c r="E146" s="91">
        <f>'RUMINANTS 3'!K146</f>
        <v>8.25</v>
      </c>
      <c r="F146" s="91">
        <f>'TOXICOLOGIE 2'!J146</f>
        <v>0</v>
      </c>
      <c r="G146" s="91">
        <f>'INFECTIEUX 3'!K146</f>
        <v>4.5</v>
      </c>
      <c r="H146" s="91">
        <f>'AVIARE 3'!K146</f>
        <v>16.5</v>
      </c>
      <c r="I146" s="91">
        <f>'EQUINE 3'!K146</f>
        <v>20.25</v>
      </c>
      <c r="J146" s="91">
        <f>'CHIRURGIE 3'!K146</f>
        <v>18</v>
      </c>
      <c r="K146" s="91">
        <f>'LEGISLATION 2'!J146</f>
        <v>28</v>
      </c>
      <c r="L146" s="91">
        <f>'HIDAOA 3'!K146</f>
        <v>25.5</v>
      </c>
      <c r="M146" s="91">
        <f>'CLINIQUE 3'!R146</f>
        <v>0</v>
      </c>
      <c r="N146" s="91">
        <f t="shared" si="28"/>
        <v>136</v>
      </c>
      <c r="O146" s="91">
        <f t="shared" si="29"/>
        <v>4.8571428571428568</v>
      </c>
      <c r="P146" s="17" t="str">
        <f t="shared" si="30"/>
        <v>ajournee</v>
      </c>
      <c r="Q146" s="17" t="str">
        <f t="shared" si="31"/>
        <v>juin</v>
      </c>
      <c r="R146" s="17">
        <f t="shared" si="32"/>
        <v>0</v>
      </c>
      <c r="S146" s="17">
        <f t="shared" si="33"/>
        <v>1</v>
      </c>
      <c r="T146" s="17">
        <f t="shared" si="34"/>
        <v>1</v>
      </c>
      <c r="U146" s="17">
        <f t="shared" si="35"/>
        <v>1</v>
      </c>
      <c r="V146" s="17">
        <f t="shared" si="36"/>
        <v>0</v>
      </c>
      <c r="W146" s="17">
        <f t="shared" si="37"/>
        <v>0</v>
      </c>
      <c r="X146" s="17">
        <f t="shared" si="38"/>
        <v>0</v>
      </c>
      <c r="Y146" s="17">
        <f t="shared" si="39"/>
        <v>0</v>
      </c>
      <c r="Z146" s="17">
        <f t="shared" si="40"/>
        <v>0</v>
      </c>
      <c r="AA146" s="17">
        <f t="shared" si="41"/>
        <v>1</v>
      </c>
      <c r="AB146" s="91" t="str">
        <f>'REPRODUCTION 3'!M146</f>
        <v>Juin</v>
      </c>
      <c r="AC146" s="91" t="str">
        <f>'RUMINANTS 3'!M146</f>
        <v>Juin</v>
      </c>
      <c r="AD146" s="91" t="str">
        <f>'TOXICOLOGIE 2'!L146</f>
        <v>Juin</v>
      </c>
      <c r="AE146" s="91" t="str">
        <f>'INFECTIEUX 3'!M146</f>
        <v>Juin</v>
      </c>
      <c r="AF146" s="91" t="str">
        <f>'AVIARE 3'!M146</f>
        <v>Juin</v>
      </c>
      <c r="AG146" s="91" t="str">
        <f>'EQUINE 3'!M146</f>
        <v>Juin</v>
      </c>
      <c r="AH146" s="91" t="str">
        <f>'CHIRURGIE 3'!M146</f>
        <v>Juin</v>
      </c>
      <c r="AI146" s="91" t="str">
        <f>'LEGISLATION 2'!L146</f>
        <v>Juin</v>
      </c>
      <c r="AJ146" s="91" t="str">
        <f>'HIDAOA 3'!M146</f>
        <v>Juin</v>
      </c>
      <c r="AK146" s="91" t="str">
        <f>'CLINIQUE 3'!T146</f>
        <v>Juin</v>
      </c>
    </row>
    <row r="147" spans="1:37" ht="18.75">
      <c r="A147" s="17">
        <v>140</v>
      </c>
      <c r="B147" s="625" t="s">
        <v>1111</v>
      </c>
      <c r="C147" s="625" t="s">
        <v>2582</v>
      </c>
      <c r="D147" s="91">
        <f>'REPRODUCTION 3'!K147</f>
        <v>10.5</v>
      </c>
      <c r="E147" s="91">
        <f>'RUMINANTS 3'!K147</f>
        <v>8.25</v>
      </c>
      <c r="F147" s="91">
        <f>'TOXICOLOGIE 2'!J147</f>
        <v>0</v>
      </c>
      <c r="G147" s="91">
        <f>'INFECTIEUX 3'!K147</f>
        <v>3.375</v>
      </c>
      <c r="H147" s="91">
        <f>'AVIARE 3'!K147</f>
        <v>16.5</v>
      </c>
      <c r="I147" s="91">
        <f>'EQUINE 3'!K147</f>
        <v>4.875</v>
      </c>
      <c r="J147" s="91">
        <f>'CHIRURGIE 3'!K147</f>
        <v>16.5</v>
      </c>
      <c r="K147" s="91">
        <f>'LEGISLATION 2'!J147</f>
        <v>6</v>
      </c>
      <c r="L147" s="91">
        <f>'HIDAOA 3'!K147</f>
        <v>16.5</v>
      </c>
      <c r="M147" s="91">
        <f>'CLINIQUE 3'!R147</f>
        <v>0</v>
      </c>
      <c r="N147" s="91">
        <f t="shared" si="28"/>
        <v>82.5</v>
      </c>
      <c r="O147" s="91">
        <f t="shared" si="29"/>
        <v>2.9464285714285716</v>
      </c>
      <c r="P147" s="17" t="str">
        <f t="shared" si="30"/>
        <v>ajournee</v>
      </c>
      <c r="Q147" s="17" t="str">
        <f t="shared" si="31"/>
        <v>juin</v>
      </c>
      <c r="R147" s="17">
        <f t="shared" si="32"/>
        <v>1</v>
      </c>
      <c r="S147" s="17">
        <f t="shared" si="33"/>
        <v>1</v>
      </c>
      <c r="T147" s="17">
        <f t="shared" si="34"/>
        <v>1</v>
      </c>
      <c r="U147" s="17">
        <f t="shared" si="35"/>
        <v>1</v>
      </c>
      <c r="V147" s="17">
        <f t="shared" si="36"/>
        <v>0</v>
      </c>
      <c r="W147" s="17">
        <f t="shared" si="37"/>
        <v>1</v>
      </c>
      <c r="X147" s="17">
        <f t="shared" si="38"/>
        <v>0</v>
      </c>
      <c r="Y147" s="17">
        <f t="shared" si="39"/>
        <v>1</v>
      </c>
      <c r="Z147" s="17">
        <f t="shared" si="40"/>
        <v>0</v>
      </c>
      <c r="AA147" s="17">
        <f t="shared" si="41"/>
        <v>1</v>
      </c>
      <c r="AB147" s="91" t="str">
        <f>'REPRODUCTION 3'!M147</f>
        <v>Juin</v>
      </c>
      <c r="AC147" s="91" t="str">
        <f>'RUMINANTS 3'!M147</f>
        <v>Juin</v>
      </c>
      <c r="AD147" s="91" t="str">
        <f>'TOXICOLOGIE 2'!L147</f>
        <v>Juin</v>
      </c>
      <c r="AE147" s="91" t="str">
        <f>'INFECTIEUX 3'!M147</f>
        <v>Juin</v>
      </c>
      <c r="AF147" s="91" t="str">
        <f>'AVIARE 3'!M147</f>
        <v>Juin</v>
      </c>
      <c r="AG147" s="91" t="str">
        <f>'EQUINE 3'!M147</f>
        <v>Juin</v>
      </c>
      <c r="AH147" s="91" t="str">
        <f>'CHIRURGIE 3'!M147</f>
        <v>Juin</v>
      </c>
      <c r="AI147" s="91" t="str">
        <f>'LEGISLATION 2'!L147</f>
        <v>Juin</v>
      </c>
      <c r="AJ147" s="91" t="str">
        <f>'HIDAOA 3'!M147</f>
        <v>Juin</v>
      </c>
      <c r="AK147" s="91" t="str">
        <f>'CLINIQUE 3'!T147</f>
        <v>Juin</v>
      </c>
    </row>
    <row r="148" spans="1:37" ht="18.75">
      <c r="A148" s="17">
        <v>141</v>
      </c>
      <c r="B148" s="625" t="s">
        <v>1114</v>
      </c>
      <c r="C148" s="625" t="s">
        <v>2431</v>
      </c>
      <c r="D148" s="91">
        <f>'REPRODUCTION 3'!K148</f>
        <v>18</v>
      </c>
      <c r="E148" s="91">
        <f>'RUMINANTS 3'!K148</f>
        <v>6.75</v>
      </c>
      <c r="F148" s="91">
        <f>'TOXICOLOGIE 2'!J148</f>
        <v>0</v>
      </c>
      <c r="G148" s="91">
        <f>'INFECTIEUX 3'!K148</f>
        <v>3</v>
      </c>
      <c r="H148" s="91">
        <f>'AVIARE 3'!K148</f>
        <v>18.75</v>
      </c>
      <c r="I148" s="91">
        <f>'EQUINE 3'!K148</f>
        <v>12.75</v>
      </c>
      <c r="J148" s="91">
        <f>'CHIRURGIE 3'!K148</f>
        <v>18</v>
      </c>
      <c r="K148" s="91">
        <f>'LEGISLATION 2'!J148</f>
        <v>20</v>
      </c>
      <c r="L148" s="91">
        <f>'HIDAOA 3'!K148</f>
        <v>16.5</v>
      </c>
      <c r="M148" s="91">
        <f>'CLINIQUE 3'!R148</f>
        <v>0</v>
      </c>
      <c r="N148" s="91">
        <f t="shared" si="28"/>
        <v>113.75</v>
      </c>
      <c r="O148" s="91">
        <f t="shared" si="29"/>
        <v>4.0625</v>
      </c>
      <c r="P148" s="17" t="str">
        <f t="shared" si="30"/>
        <v>ajournee</v>
      </c>
      <c r="Q148" s="17" t="str">
        <f t="shared" si="31"/>
        <v>juin</v>
      </c>
      <c r="R148" s="17">
        <f t="shared" si="32"/>
        <v>0</v>
      </c>
      <c r="S148" s="17">
        <f t="shared" si="33"/>
        <v>1</v>
      </c>
      <c r="T148" s="17">
        <f t="shared" si="34"/>
        <v>1</v>
      </c>
      <c r="U148" s="17">
        <f t="shared" si="35"/>
        <v>1</v>
      </c>
      <c r="V148" s="17">
        <f t="shared" si="36"/>
        <v>0</v>
      </c>
      <c r="W148" s="17">
        <f t="shared" si="37"/>
        <v>1</v>
      </c>
      <c r="X148" s="17">
        <f t="shared" si="38"/>
        <v>0</v>
      </c>
      <c r="Y148" s="17">
        <f t="shared" si="39"/>
        <v>0</v>
      </c>
      <c r="Z148" s="17">
        <f t="shared" si="40"/>
        <v>0</v>
      </c>
      <c r="AA148" s="17">
        <f t="shared" si="41"/>
        <v>1</v>
      </c>
      <c r="AB148" s="91" t="str">
        <f>'REPRODUCTION 3'!M148</f>
        <v>Juin</v>
      </c>
      <c r="AC148" s="91" t="str">
        <f>'RUMINANTS 3'!M148</f>
        <v>Juin</v>
      </c>
      <c r="AD148" s="91" t="str">
        <f>'TOXICOLOGIE 2'!L148</f>
        <v>Juin</v>
      </c>
      <c r="AE148" s="91" t="str">
        <f>'INFECTIEUX 3'!M148</f>
        <v>Juin</v>
      </c>
      <c r="AF148" s="91" t="str">
        <f>'AVIARE 3'!M148</f>
        <v>Juin</v>
      </c>
      <c r="AG148" s="91" t="str">
        <f>'EQUINE 3'!M148</f>
        <v>Juin</v>
      </c>
      <c r="AH148" s="91" t="str">
        <f>'CHIRURGIE 3'!M148</f>
        <v>Juin</v>
      </c>
      <c r="AI148" s="91" t="str">
        <f>'LEGISLATION 2'!L148</f>
        <v>Juin</v>
      </c>
      <c r="AJ148" s="91" t="str">
        <f>'HIDAOA 3'!M148</f>
        <v>Juin</v>
      </c>
      <c r="AK148" s="91" t="str">
        <f>'CLINIQUE 3'!T148</f>
        <v>Juin</v>
      </c>
    </row>
    <row r="149" spans="1:37" ht="18.75">
      <c r="A149" s="17">
        <v>142</v>
      </c>
      <c r="B149" s="625" t="s">
        <v>1118</v>
      </c>
      <c r="C149" s="625" t="s">
        <v>2583</v>
      </c>
      <c r="D149" s="91">
        <f>'REPRODUCTION 3'!K149</f>
        <v>9</v>
      </c>
      <c r="E149" s="91">
        <f>'RUMINANTS 3'!K149</f>
        <v>8.25</v>
      </c>
      <c r="F149" s="91">
        <f>'TOXICOLOGIE 2'!J149</f>
        <v>0</v>
      </c>
      <c r="G149" s="91">
        <f>'INFECTIEUX 3'!K149</f>
        <v>10.875</v>
      </c>
      <c r="H149" s="91">
        <f>'AVIARE 3'!K149</f>
        <v>15</v>
      </c>
      <c r="I149" s="91">
        <f>'EQUINE 3'!K149</f>
        <v>14.25</v>
      </c>
      <c r="J149" s="91">
        <f>'CHIRURGIE 3'!K149</f>
        <v>18</v>
      </c>
      <c r="K149" s="91">
        <f>'LEGISLATION 2'!J149</f>
        <v>16</v>
      </c>
      <c r="L149" s="91">
        <f>'HIDAOA 3'!K149</f>
        <v>19.5</v>
      </c>
      <c r="M149" s="91">
        <f>'CLINIQUE 3'!R149</f>
        <v>0</v>
      </c>
      <c r="N149" s="91">
        <f t="shared" si="28"/>
        <v>110.875</v>
      </c>
      <c r="O149" s="91">
        <f t="shared" si="29"/>
        <v>3.9598214285714284</v>
      </c>
      <c r="P149" s="17" t="str">
        <f t="shared" si="30"/>
        <v>ajournee</v>
      </c>
      <c r="Q149" s="17" t="str">
        <f t="shared" si="31"/>
        <v>juin</v>
      </c>
      <c r="R149" s="17">
        <f t="shared" si="32"/>
        <v>1</v>
      </c>
      <c r="S149" s="17">
        <f t="shared" si="33"/>
        <v>1</v>
      </c>
      <c r="T149" s="17">
        <f t="shared" si="34"/>
        <v>1</v>
      </c>
      <c r="U149" s="17">
        <f t="shared" si="35"/>
        <v>1</v>
      </c>
      <c r="V149" s="17">
        <f t="shared" si="36"/>
        <v>0</v>
      </c>
      <c r="W149" s="17">
        <f t="shared" si="37"/>
        <v>1</v>
      </c>
      <c r="X149" s="17">
        <f t="shared" si="38"/>
        <v>0</v>
      </c>
      <c r="Y149" s="17">
        <f t="shared" si="39"/>
        <v>0</v>
      </c>
      <c r="Z149" s="17">
        <f t="shared" si="40"/>
        <v>0</v>
      </c>
      <c r="AA149" s="17">
        <f t="shared" si="41"/>
        <v>1</v>
      </c>
      <c r="AB149" s="91" t="str">
        <f>'REPRODUCTION 3'!M149</f>
        <v>Juin</v>
      </c>
      <c r="AC149" s="91" t="str">
        <f>'RUMINANTS 3'!M149</f>
        <v>Juin</v>
      </c>
      <c r="AD149" s="91" t="str">
        <f>'TOXICOLOGIE 2'!L149</f>
        <v>Juin</v>
      </c>
      <c r="AE149" s="91" t="str">
        <f>'INFECTIEUX 3'!M149</f>
        <v>Juin</v>
      </c>
      <c r="AF149" s="91" t="str">
        <f>'AVIARE 3'!M149</f>
        <v>Juin</v>
      </c>
      <c r="AG149" s="91" t="str">
        <f>'EQUINE 3'!M149</f>
        <v>Juin</v>
      </c>
      <c r="AH149" s="91" t="str">
        <f>'CHIRURGIE 3'!M149</f>
        <v>Juin</v>
      </c>
      <c r="AI149" s="91" t="str">
        <f>'LEGISLATION 2'!L149</f>
        <v>Juin</v>
      </c>
      <c r="AJ149" s="91" t="str">
        <f>'HIDAOA 3'!M149</f>
        <v>Juin</v>
      </c>
      <c r="AK149" s="91" t="str">
        <f>'CLINIQUE 3'!T149</f>
        <v>Juin</v>
      </c>
    </row>
    <row r="150" spans="1:37" ht="18.75">
      <c r="A150" s="17">
        <v>143</v>
      </c>
      <c r="B150" s="625" t="s">
        <v>2584</v>
      </c>
      <c r="C150" s="625" t="s">
        <v>2585</v>
      </c>
      <c r="D150" s="91">
        <f>'REPRODUCTION 3'!K150</f>
        <v>15.75</v>
      </c>
      <c r="E150" s="91">
        <f>'RUMINANTS 3'!K150</f>
        <v>12.75</v>
      </c>
      <c r="F150" s="91">
        <f>'TOXICOLOGIE 2'!J150</f>
        <v>0</v>
      </c>
      <c r="G150" s="91">
        <f>'INFECTIEUX 3'!K150</f>
        <v>7.5</v>
      </c>
      <c r="H150" s="91">
        <f>'AVIARE 3'!K150</f>
        <v>17.25</v>
      </c>
      <c r="I150" s="91">
        <f>'EQUINE 3'!K150</f>
        <v>15</v>
      </c>
      <c r="J150" s="91">
        <f>'CHIRURGIE 3'!K150</f>
        <v>10.5</v>
      </c>
      <c r="K150" s="91">
        <f>'LEGISLATION 2'!J150</f>
        <v>30</v>
      </c>
      <c r="L150" s="91">
        <f>'HIDAOA 3'!K150</f>
        <v>17.25</v>
      </c>
      <c r="M150" s="91">
        <f>'CLINIQUE 3'!R150</f>
        <v>0</v>
      </c>
      <c r="N150" s="91">
        <f t="shared" si="28"/>
        <v>126</v>
      </c>
      <c r="O150" s="91">
        <f t="shared" si="29"/>
        <v>4.5</v>
      </c>
      <c r="P150" s="17" t="str">
        <f t="shared" si="30"/>
        <v>ajournee</v>
      </c>
      <c r="Q150" s="17" t="str">
        <f t="shared" si="31"/>
        <v>juin</v>
      </c>
      <c r="R150" s="17">
        <f t="shared" si="32"/>
        <v>0</v>
      </c>
      <c r="S150" s="17">
        <f t="shared" si="33"/>
        <v>1</v>
      </c>
      <c r="T150" s="17">
        <f t="shared" si="34"/>
        <v>1</v>
      </c>
      <c r="U150" s="17">
        <f t="shared" si="35"/>
        <v>1</v>
      </c>
      <c r="V150" s="17">
        <f t="shared" si="36"/>
        <v>0</v>
      </c>
      <c r="W150" s="17">
        <f t="shared" si="37"/>
        <v>0</v>
      </c>
      <c r="X150" s="17">
        <f t="shared" si="38"/>
        <v>1</v>
      </c>
      <c r="Y150" s="17">
        <f t="shared" si="39"/>
        <v>0</v>
      </c>
      <c r="Z150" s="17">
        <f t="shared" si="40"/>
        <v>0</v>
      </c>
      <c r="AA150" s="17">
        <f t="shared" si="41"/>
        <v>1</v>
      </c>
      <c r="AB150" s="91" t="str">
        <f>'REPRODUCTION 3'!M150</f>
        <v>Juin</v>
      </c>
      <c r="AC150" s="91" t="str">
        <f>'RUMINANTS 3'!M150</f>
        <v>Juin</v>
      </c>
      <c r="AD150" s="91" t="str">
        <f>'TOXICOLOGIE 2'!L150</f>
        <v>Juin</v>
      </c>
      <c r="AE150" s="91" t="str">
        <f>'INFECTIEUX 3'!M150</f>
        <v>Juin</v>
      </c>
      <c r="AF150" s="91" t="str">
        <f>'AVIARE 3'!M150</f>
        <v>Juin</v>
      </c>
      <c r="AG150" s="91" t="str">
        <f>'EQUINE 3'!M150</f>
        <v>Juin</v>
      </c>
      <c r="AH150" s="91" t="str">
        <f>'CHIRURGIE 3'!M150</f>
        <v>Juin</v>
      </c>
      <c r="AI150" s="91" t="str">
        <f>'LEGISLATION 2'!L150</f>
        <v>Juin</v>
      </c>
      <c r="AJ150" s="91" t="str">
        <f>'HIDAOA 3'!M150</f>
        <v>Juin</v>
      </c>
      <c r="AK150" s="91" t="str">
        <f>'CLINIQUE 3'!T150</f>
        <v>Juin</v>
      </c>
    </row>
    <row r="151" spans="1:37" ht="18.75">
      <c r="A151" s="17">
        <v>144</v>
      </c>
      <c r="B151" s="625" t="s">
        <v>2586</v>
      </c>
      <c r="C151" s="625" t="s">
        <v>2509</v>
      </c>
      <c r="D151" s="91">
        <f>'REPRODUCTION 3'!K151</f>
        <v>17.25</v>
      </c>
      <c r="E151" s="91">
        <f>'RUMINANTS 3'!K151</f>
        <v>12</v>
      </c>
      <c r="F151" s="91">
        <f>'TOXICOLOGIE 2'!J151</f>
        <v>0</v>
      </c>
      <c r="G151" s="91">
        <f>'INFECTIEUX 3'!K151</f>
        <v>15</v>
      </c>
      <c r="H151" s="91">
        <f>'AVIARE 3'!K151</f>
        <v>14.25</v>
      </c>
      <c r="I151" s="91">
        <f>'EQUINE 3'!K151</f>
        <v>18.75</v>
      </c>
      <c r="J151" s="91">
        <f>'CHIRURGIE 3'!K151</f>
        <v>15</v>
      </c>
      <c r="K151" s="91">
        <f>'LEGISLATION 2'!J151</f>
        <v>32</v>
      </c>
      <c r="L151" s="91">
        <f>'HIDAOA 3'!K151</f>
        <v>24</v>
      </c>
      <c r="M151" s="91">
        <f>'CLINIQUE 3'!R151</f>
        <v>0</v>
      </c>
      <c r="N151" s="91">
        <f t="shared" si="28"/>
        <v>148.25</v>
      </c>
      <c r="O151" s="91">
        <f t="shared" si="29"/>
        <v>5.2946428571428568</v>
      </c>
      <c r="P151" s="17" t="str">
        <f t="shared" si="30"/>
        <v>ajournee</v>
      </c>
      <c r="Q151" s="17" t="str">
        <f t="shared" si="31"/>
        <v>juin</v>
      </c>
      <c r="R151" s="17">
        <f t="shared" si="32"/>
        <v>0</v>
      </c>
      <c r="S151" s="17">
        <f t="shared" si="33"/>
        <v>1</v>
      </c>
      <c r="T151" s="17">
        <f t="shared" si="34"/>
        <v>1</v>
      </c>
      <c r="U151" s="17">
        <f t="shared" si="35"/>
        <v>0</v>
      </c>
      <c r="V151" s="17">
        <f t="shared" si="36"/>
        <v>1</v>
      </c>
      <c r="W151" s="17">
        <f t="shared" si="37"/>
        <v>0</v>
      </c>
      <c r="X151" s="17">
        <f t="shared" si="38"/>
        <v>0</v>
      </c>
      <c r="Y151" s="17">
        <f t="shared" si="39"/>
        <v>0</v>
      </c>
      <c r="Z151" s="17">
        <f t="shared" si="40"/>
        <v>0</v>
      </c>
      <c r="AA151" s="17">
        <f t="shared" si="41"/>
        <v>1</v>
      </c>
      <c r="AB151" s="91" t="str">
        <f>'REPRODUCTION 3'!M151</f>
        <v>Juin</v>
      </c>
      <c r="AC151" s="91" t="str">
        <f>'RUMINANTS 3'!M151</f>
        <v>Juin</v>
      </c>
      <c r="AD151" s="91" t="str">
        <f>'TOXICOLOGIE 2'!L151</f>
        <v>Juin</v>
      </c>
      <c r="AE151" s="91" t="str">
        <f>'INFECTIEUX 3'!M151</f>
        <v>Juin</v>
      </c>
      <c r="AF151" s="91" t="str">
        <f>'AVIARE 3'!M151</f>
        <v>Juin</v>
      </c>
      <c r="AG151" s="91" t="str">
        <f>'EQUINE 3'!M151</f>
        <v>Juin</v>
      </c>
      <c r="AH151" s="91" t="str">
        <f>'CHIRURGIE 3'!M151</f>
        <v>Juin</v>
      </c>
      <c r="AI151" s="91" t="str">
        <f>'LEGISLATION 2'!L151</f>
        <v>Juin</v>
      </c>
      <c r="AJ151" s="91" t="str">
        <f>'HIDAOA 3'!M151</f>
        <v>Juin</v>
      </c>
      <c r="AK151" s="91" t="str">
        <f>'CLINIQUE 3'!T151</f>
        <v>Juin</v>
      </c>
    </row>
    <row r="152" spans="1:37" ht="18.75">
      <c r="A152" s="17">
        <v>145</v>
      </c>
      <c r="B152" s="625" t="s">
        <v>215</v>
      </c>
      <c r="C152" s="625" t="s">
        <v>2587</v>
      </c>
      <c r="D152" s="91">
        <f>'REPRODUCTION 3'!K152</f>
        <v>6.75</v>
      </c>
      <c r="E152" s="91">
        <f>'RUMINANTS 3'!K152</f>
        <v>9</v>
      </c>
      <c r="F152" s="91">
        <f>'TOXICOLOGIE 2'!J152</f>
        <v>0</v>
      </c>
      <c r="G152" s="91">
        <f>'INFECTIEUX 3'!K152</f>
        <v>1.875</v>
      </c>
      <c r="H152" s="91">
        <f>'AVIARE 3'!K152</f>
        <v>10.5</v>
      </c>
      <c r="I152" s="91">
        <f>'EQUINE 3'!K152</f>
        <v>15.75</v>
      </c>
      <c r="J152" s="91">
        <f>'CHIRURGIE 3'!K152</f>
        <v>13.5</v>
      </c>
      <c r="K152" s="91">
        <f>'LEGISLATION 2'!J152</f>
        <v>20</v>
      </c>
      <c r="L152" s="91">
        <f>'HIDAOA 3'!K152</f>
        <v>8.25</v>
      </c>
      <c r="M152" s="91">
        <f>'CLINIQUE 3'!R152</f>
        <v>0</v>
      </c>
      <c r="N152" s="91">
        <f t="shared" si="28"/>
        <v>85.625</v>
      </c>
      <c r="O152" s="91">
        <f t="shared" si="29"/>
        <v>3.0580357142857144</v>
      </c>
      <c r="P152" s="17" t="str">
        <f t="shared" si="30"/>
        <v>ajournee</v>
      </c>
      <c r="Q152" s="17" t="str">
        <f t="shared" si="31"/>
        <v>juin</v>
      </c>
      <c r="R152" s="17">
        <f t="shared" si="32"/>
        <v>1</v>
      </c>
      <c r="S152" s="17">
        <f t="shared" si="33"/>
        <v>1</v>
      </c>
      <c r="T152" s="17">
        <f t="shared" si="34"/>
        <v>1</v>
      </c>
      <c r="U152" s="17">
        <f t="shared" si="35"/>
        <v>1</v>
      </c>
      <c r="V152" s="17">
        <f t="shared" si="36"/>
        <v>1</v>
      </c>
      <c r="W152" s="17">
        <f t="shared" si="37"/>
        <v>0</v>
      </c>
      <c r="X152" s="17">
        <f t="shared" si="38"/>
        <v>1</v>
      </c>
      <c r="Y152" s="17">
        <f t="shared" si="39"/>
        <v>0</v>
      </c>
      <c r="Z152" s="17">
        <f t="shared" si="40"/>
        <v>1</v>
      </c>
      <c r="AA152" s="17">
        <f t="shared" si="41"/>
        <v>1</v>
      </c>
      <c r="AB152" s="91" t="str">
        <f>'REPRODUCTION 3'!M152</f>
        <v>Juin</v>
      </c>
      <c r="AC152" s="91" t="str">
        <f>'RUMINANTS 3'!M152</f>
        <v>Juin</v>
      </c>
      <c r="AD152" s="91" t="str">
        <f>'TOXICOLOGIE 2'!L152</f>
        <v>Juin</v>
      </c>
      <c r="AE152" s="91" t="str">
        <f>'INFECTIEUX 3'!M152</f>
        <v>Juin</v>
      </c>
      <c r="AF152" s="91" t="str">
        <f>'AVIARE 3'!M152</f>
        <v>Juin</v>
      </c>
      <c r="AG152" s="91" t="str">
        <f>'EQUINE 3'!M152</f>
        <v>Juin</v>
      </c>
      <c r="AH152" s="91" t="str">
        <f>'CHIRURGIE 3'!M152</f>
        <v>Juin</v>
      </c>
      <c r="AI152" s="91" t="str">
        <f>'LEGISLATION 2'!L152</f>
        <v>Juin</v>
      </c>
      <c r="AJ152" s="91" t="str">
        <f>'HIDAOA 3'!M152</f>
        <v>Juin</v>
      </c>
      <c r="AK152" s="91" t="str">
        <f>'CLINIQUE 3'!T152</f>
        <v>Juin</v>
      </c>
    </row>
    <row r="153" spans="1:37" ht="18.75">
      <c r="A153" s="17">
        <v>146</v>
      </c>
      <c r="B153" s="625" t="s">
        <v>1135</v>
      </c>
      <c r="C153" s="625" t="s">
        <v>2588</v>
      </c>
      <c r="D153" s="91">
        <f>'REPRODUCTION 3'!K153</f>
        <v>10.5</v>
      </c>
      <c r="E153" s="91">
        <f>'RUMINANTS 3'!K153</f>
        <v>3.75</v>
      </c>
      <c r="F153" s="91">
        <f>'TOXICOLOGIE 2'!J153</f>
        <v>0</v>
      </c>
      <c r="G153" s="91">
        <f>'INFECTIEUX 3'!K153</f>
        <v>3.75</v>
      </c>
      <c r="H153" s="91">
        <f>'AVIARE 3'!K153</f>
        <v>18.75</v>
      </c>
      <c r="I153" s="91">
        <f>'EQUINE 3'!K153</f>
        <v>6.75</v>
      </c>
      <c r="J153" s="91">
        <f>'CHIRURGIE 3'!K153</f>
        <v>13.5</v>
      </c>
      <c r="K153" s="91">
        <f>'LEGISLATION 2'!J153</f>
        <v>18</v>
      </c>
      <c r="L153" s="91">
        <f>'HIDAOA 3'!K153</f>
        <v>21.75</v>
      </c>
      <c r="M153" s="91">
        <f>'CLINIQUE 3'!R153</f>
        <v>0</v>
      </c>
      <c r="N153" s="91">
        <f t="shared" si="28"/>
        <v>96.75</v>
      </c>
      <c r="O153" s="91">
        <f t="shared" si="29"/>
        <v>3.4553571428571428</v>
      </c>
      <c r="P153" s="17" t="str">
        <f t="shared" si="30"/>
        <v>ajournee</v>
      </c>
      <c r="Q153" s="17" t="str">
        <f t="shared" si="31"/>
        <v>juin</v>
      </c>
      <c r="R153" s="17">
        <f t="shared" si="32"/>
        <v>1</v>
      </c>
      <c r="S153" s="17">
        <f t="shared" si="33"/>
        <v>1</v>
      </c>
      <c r="T153" s="17">
        <f t="shared" si="34"/>
        <v>1</v>
      </c>
      <c r="U153" s="17">
        <f t="shared" si="35"/>
        <v>1</v>
      </c>
      <c r="V153" s="17">
        <f t="shared" si="36"/>
        <v>0</v>
      </c>
      <c r="W153" s="17">
        <f t="shared" si="37"/>
        <v>1</v>
      </c>
      <c r="X153" s="17">
        <f t="shared" si="38"/>
        <v>1</v>
      </c>
      <c r="Y153" s="17">
        <f t="shared" si="39"/>
        <v>0</v>
      </c>
      <c r="Z153" s="17">
        <f t="shared" si="40"/>
        <v>0</v>
      </c>
      <c r="AA153" s="17">
        <f t="shared" si="41"/>
        <v>1</v>
      </c>
      <c r="AB153" s="91" t="str">
        <f>'REPRODUCTION 3'!M153</f>
        <v>Juin</v>
      </c>
      <c r="AC153" s="91" t="str">
        <f>'RUMINANTS 3'!M153</f>
        <v>Juin</v>
      </c>
      <c r="AD153" s="91" t="str">
        <f>'TOXICOLOGIE 2'!L153</f>
        <v>Juin</v>
      </c>
      <c r="AE153" s="91" t="str">
        <f>'INFECTIEUX 3'!M153</f>
        <v>Juin</v>
      </c>
      <c r="AF153" s="91" t="str">
        <f>'AVIARE 3'!M153</f>
        <v>Juin</v>
      </c>
      <c r="AG153" s="91" t="str">
        <f>'EQUINE 3'!M153</f>
        <v>Juin</v>
      </c>
      <c r="AH153" s="91" t="str">
        <f>'CHIRURGIE 3'!M153</f>
        <v>Juin</v>
      </c>
      <c r="AI153" s="91" t="str">
        <f>'LEGISLATION 2'!L153</f>
        <v>Juin</v>
      </c>
      <c r="AJ153" s="91" t="str">
        <f>'HIDAOA 3'!M153</f>
        <v>Juin</v>
      </c>
      <c r="AK153" s="91" t="str">
        <f>'CLINIQUE 3'!T153</f>
        <v>Juin</v>
      </c>
    </row>
    <row r="154" spans="1:37" ht="18.75">
      <c r="A154" s="17">
        <v>147</v>
      </c>
      <c r="B154" s="625" t="s">
        <v>1139</v>
      </c>
      <c r="C154" s="625" t="s">
        <v>2589</v>
      </c>
      <c r="D154" s="91">
        <f>'REPRODUCTION 3'!K154</f>
        <v>12</v>
      </c>
      <c r="E154" s="91">
        <f>'RUMINANTS 3'!K154</f>
        <v>5.25</v>
      </c>
      <c r="F154" s="91">
        <f>'TOXICOLOGIE 2'!J154</f>
        <v>0</v>
      </c>
      <c r="G154" s="91">
        <f>'INFECTIEUX 3'!K154</f>
        <v>1.5</v>
      </c>
      <c r="H154" s="91">
        <f>'AVIARE 3'!K154</f>
        <v>12.75</v>
      </c>
      <c r="I154" s="91">
        <f>'EQUINE 3'!K154</f>
        <v>5.25</v>
      </c>
      <c r="J154" s="91">
        <f>'CHIRURGIE 3'!K154</f>
        <v>13.5</v>
      </c>
      <c r="K154" s="91">
        <f>'LEGISLATION 2'!J154</f>
        <v>16</v>
      </c>
      <c r="L154" s="91">
        <f>'HIDAOA 3'!K154</f>
        <v>9</v>
      </c>
      <c r="M154" s="91">
        <f>'CLINIQUE 3'!R154</f>
        <v>0</v>
      </c>
      <c r="N154" s="91">
        <f t="shared" si="28"/>
        <v>75.25</v>
      </c>
      <c r="O154" s="91">
        <f t="shared" si="29"/>
        <v>2.6875</v>
      </c>
      <c r="P154" s="17" t="str">
        <f t="shared" si="30"/>
        <v>ajournee</v>
      </c>
      <c r="Q154" s="17" t="str">
        <f t="shared" si="31"/>
        <v>juin</v>
      </c>
      <c r="R154" s="17">
        <f t="shared" si="32"/>
        <v>1</v>
      </c>
      <c r="S154" s="17">
        <f t="shared" si="33"/>
        <v>1</v>
      </c>
      <c r="T154" s="17">
        <f t="shared" si="34"/>
        <v>1</v>
      </c>
      <c r="U154" s="17">
        <f t="shared" si="35"/>
        <v>1</v>
      </c>
      <c r="V154" s="17">
        <f t="shared" si="36"/>
        <v>1</v>
      </c>
      <c r="W154" s="17">
        <f t="shared" si="37"/>
        <v>1</v>
      </c>
      <c r="X154" s="17">
        <f t="shared" si="38"/>
        <v>1</v>
      </c>
      <c r="Y154" s="17">
        <f t="shared" si="39"/>
        <v>0</v>
      </c>
      <c r="Z154" s="17">
        <f t="shared" si="40"/>
        <v>1</v>
      </c>
      <c r="AA154" s="17">
        <f t="shared" si="41"/>
        <v>1</v>
      </c>
      <c r="AB154" s="91" t="str">
        <f>'REPRODUCTION 3'!M154</f>
        <v>Juin</v>
      </c>
      <c r="AC154" s="91" t="str">
        <f>'RUMINANTS 3'!M154</f>
        <v>Juin</v>
      </c>
      <c r="AD154" s="91" t="str">
        <f>'TOXICOLOGIE 2'!L154</f>
        <v>Juin</v>
      </c>
      <c r="AE154" s="91" t="str">
        <f>'INFECTIEUX 3'!M154</f>
        <v>Juin</v>
      </c>
      <c r="AF154" s="91" t="str">
        <f>'AVIARE 3'!M154</f>
        <v>Juin</v>
      </c>
      <c r="AG154" s="91" t="str">
        <f>'EQUINE 3'!M154</f>
        <v>Juin</v>
      </c>
      <c r="AH154" s="91" t="str">
        <f>'CHIRURGIE 3'!M154</f>
        <v>Juin</v>
      </c>
      <c r="AI154" s="91" t="str">
        <f>'LEGISLATION 2'!L154</f>
        <v>Juin</v>
      </c>
      <c r="AJ154" s="91" t="str">
        <f>'HIDAOA 3'!M154</f>
        <v>Juin</v>
      </c>
      <c r="AK154" s="91" t="str">
        <f>'CLINIQUE 3'!T154</f>
        <v>Juin</v>
      </c>
    </row>
    <row r="155" spans="1:37" ht="18.75">
      <c r="A155" s="17">
        <v>148</v>
      </c>
      <c r="B155" s="625" t="s">
        <v>1142</v>
      </c>
      <c r="C155" s="625" t="s">
        <v>2590</v>
      </c>
      <c r="D155" s="91">
        <f>'REPRODUCTION 3'!K155</f>
        <v>15</v>
      </c>
      <c r="E155" s="91">
        <f>'RUMINANTS 3'!K155</f>
        <v>10.5</v>
      </c>
      <c r="F155" s="91">
        <f>'TOXICOLOGIE 2'!J155</f>
        <v>0</v>
      </c>
      <c r="G155" s="91">
        <f>'INFECTIEUX 3'!K155</f>
        <v>6</v>
      </c>
      <c r="H155" s="91">
        <f>'AVIARE 3'!K155</f>
        <v>19.5</v>
      </c>
      <c r="I155" s="91">
        <f>'EQUINE 3'!K155</f>
        <v>16.5</v>
      </c>
      <c r="J155" s="91">
        <f>'CHIRURGIE 3'!K155</f>
        <v>25.5</v>
      </c>
      <c r="K155" s="91">
        <f>'LEGISLATION 2'!J155</f>
        <v>24</v>
      </c>
      <c r="L155" s="91">
        <f>'HIDAOA 3'!K155</f>
        <v>27.75</v>
      </c>
      <c r="M155" s="91">
        <f>'CLINIQUE 3'!R155</f>
        <v>0</v>
      </c>
      <c r="N155" s="91">
        <f t="shared" si="28"/>
        <v>144.75</v>
      </c>
      <c r="O155" s="91">
        <f t="shared" si="29"/>
        <v>5.1696428571428568</v>
      </c>
      <c r="P155" s="17" t="str">
        <f t="shared" si="30"/>
        <v>ajournee</v>
      </c>
      <c r="Q155" s="17" t="str">
        <f t="shared" si="31"/>
        <v>juin</v>
      </c>
      <c r="R155" s="17">
        <f t="shared" si="32"/>
        <v>0</v>
      </c>
      <c r="S155" s="17">
        <f t="shared" si="33"/>
        <v>1</v>
      </c>
      <c r="T155" s="17">
        <f t="shared" si="34"/>
        <v>1</v>
      </c>
      <c r="U155" s="17">
        <f t="shared" si="35"/>
        <v>1</v>
      </c>
      <c r="V155" s="17">
        <f t="shared" si="36"/>
        <v>0</v>
      </c>
      <c r="W155" s="17">
        <f t="shared" si="37"/>
        <v>0</v>
      </c>
      <c r="X155" s="17">
        <f t="shared" si="38"/>
        <v>0</v>
      </c>
      <c r="Y155" s="17">
        <f t="shared" si="39"/>
        <v>0</v>
      </c>
      <c r="Z155" s="17">
        <f t="shared" si="40"/>
        <v>0</v>
      </c>
      <c r="AA155" s="17">
        <f t="shared" si="41"/>
        <v>1</v>
      </c>
      <c r="AB155" s="91" t="str">
        <f>'REPRODUCTION 3'!M155</f>
        <v>Juin</v>
      </c>
      <c r="AC155" s="91" t="str">
        <f>'RUMINANTS 3'!M155</f>
        <v>Juin</v>
      </c>
      <c r="AD155" s="91" t="str">
        <f>'TOXICOLOGIE 2'!L155</f>
        <v>Juin</v>
      </c>
      <c r="AE155" s="91" t="str">
        <f>'INFECTIEUX 3'!M155</f>
        <v>Juin</v>
      </c>
      <c r="AF155" s="91" t="str">
        <f>'AVIARE 3'!M155</f>
        <v>Juin</v>
      </c>
      <c r="AG155" s="91" t="str">
        <f>'EQUINE 3'!M155</f>
        <v>Juin</v>
      </c>
      <c r="AH155" s="91" t="str">
        <f>'CHIRURGIE 3'!M155</f>
        <v>Juin</v>
      </c>
      <c r="AI155" s="91" t="str">
        <f>'LEGISLATION 2'!L155</f>
        <v>Juin</v>
      </c>
      <c r="AJ155" s="91" t="str">
        <f>'HIDAOA 3'!M155</f>
        <v>Juin</v>
      </c>
      <c r="AK155" s="91" t="str">
        <f>'CLINIQUE 3'!T155</f>
        <v>Juin</v>
      </c>
    </row>
    <row r="156" spans="1:37" ht="18.75">
      <c r="A156" s="17">
        <v>149</v>
      </c>
      <c r="B156" s="625" t="s">
        <v>1145</v>
      </c>
      <c r="C156" s="625" t="s">
        <v>2508</v>
      </c>
      <c r="D156" s="91">
        <f>'REPRODUCTION 3'!K156</f>
        <v>17.25</v>
      </c>
      <c r="E156" s="91">
        <f>'RUMINANTS 3'!K156</f>
        <v>10.5</v>
      </c>
      <c r="F156" s="91">
        <f>'TOXICOLOGIE 2'!J156</f>
        <v>0</v>
      </c>
      <c r="G156" s="91">
        <f>'INFECTIEUX 3'!K156</f>
        <v>0.375</v>
      </c>
      <c r="H156" s="91">
        <f>'AVIARE 3'!K156</f>
        <v>12</v>
      </c>
      <c r="I156" s="91">
        <f>'EQUINE 3'!K156</f>
        <v>8.25</v>
      </c>
      <c r="J156" s="91">
        <f>'CHIRURGIE 3'!K156</f>
        <v>16.5</v>
      </c>
      <c r="K156" s="91">
        <f>'LEGISLATION 2'!J156</f>
        <v>14</v>
      </c>
      <c r="L156" s="91">
        <f>'HIDAOA 3'!K156</f>
        <v>22.5</v>
      </c>
      <c r="M156" s="91">
        <f>'CLINIQUE 3'!R156</f>
        <v>0</v>
      </c>
      <c r="N156" s="91">
        <f t="shared" si="28"/>
        <v>101.375</v>
      </c>
      <c r="O156" s="91">
        <f t="shared" si="29"/>
        <v>3.6205357142857144</v>
      </c>
      <c r="P156" s="17" t="str">
        <f t="shared" si="30"/>
        <v>ajournee</v>
      </c>
      <c r="Q156" s="17" t="str">
        <f t="shared" si="31"/>
        <v>juin</v>
      </c>
      <c r="R156" s="17">
        <f t="shared" si="32"/>
        <v>0</v>
      </c>
      <c r="S156" s="17">
        <f t="shared" si="33"/>
        <v>1</v>
      </c>
      <c r="T156" s="17">
        <f t="shared" si="34"/>
        <v>1</v>
      </c>
      <c r="U156" s="17">
        <f t="shared" si="35"/>
        <v>1</v>
      </c>
      <c r="V156" s="17">
        <f t="shared" si="36"/>
        <v>1</v>
      </c>
      <c r="W156" s="17">
        <f t="shared" si="37"/>
        <v>1</v>
      </c>
      <c r="X156" s="17">
        <f t="shared" si="38"/>
        <v>0</v>
      </c>
      <c r="Y156" s="17">
        <f t="shared" si="39"/>
        <v>0</v>
      </c>
      <c r="Z156" s="17">
        <f t="shared" si="40"/>
        <v>0</v>
      </c>
      <c r="AA156" s="17">
        <f t="shared" si="41"/>
        <v>1</v>
      </c>
      <c r="AB156" s="91" t="str">
        <f>'REPRODUCTION 3'!M156</f>
        <v>Juin</v>
      </c>
      <c r="AC156" s="91" t="str">
        <f>'RUMINANTS 3'!M156</f>
        <v>Juin</v>
      </c>
      <c r="AD156" s="91" t="str">
        <f>'TOXICOLOGIE 2'!L156</f>
        <v>Juin</v>
      </c>
      <c r="AE156" s="91" t="str">
        <f>'INFECTIEUX 3'!M156</f>
        <v>Juin</v>
      </c>
      <c r="AF156" s="91" t="str">
        <f>'AVIARE 3'!M156</f>
        <v>Juin</v>
      </c>
      <c r="AG156" s="91" t="str">
        <f>'EQUINE 3'!M156</f>
        <v>Juin</v>
      </c>
      <c r="AH156" s="91" t="str">
        <f>'CHIRURGIE 3'!M156</f>
        <v>Juin</v>
      </c>
      <c r="AI156" s="91" t="str">
        <f>'LEGISLATION 2'!L156</f>
        <v>Juin</v>
      </c>
      <c r="AJ156" s="91" t="str">
        <f>'HIDAOA 3'!M156</f>
        <v>Juin</v>
      </c>
      <c r="AK156" s="91" t="str">
        <f>'CLINIQUE 3'!T156</f>
        <v>Juin</v>
      </c>
    </row>
    <row r="157" spans="1:37" ht="18.75">
      <c r="A157" s="17">
        <v>150</v>
      </c>
      <c r="B157" s="625" t="s">
        <v>2591</v>
      </c>
      <c r="C157" s="625" t="s">
        <v>2508</v>
      </c>
      <c r="D157" s="91">
        <f>'REPRODUCTION 3'!K157</f>
        <v>3.75</v>
      </c>
      <c r="E157" s="91">
        <f>'RUMINANTS 3'!K157</f>
        <v>9</v>
      </c>
      <c r="F157" s="91">
        <f>'TOXICOLOGIE 2'!J157</f>
        <v>0</v>
      </c>
      <c r="G157" s="91">
        <f>'INFECTIEUX 3'!K157</f>
        <v>3</v>
      </c>
      <c r="H157" s="91">
        <f>'AVIARE 3'!K157</f>
        <v>15.75</v>
      </c>
      <c r="I157" s="91">
        <f>'EQUINE 3'!K157</f>
        <v>7.5</v>
      </c>
      <c r="J157" s="91">
        <f>'CHIRURGIE 3'!K157</f>
        <v>18</v>
      </c>
      <c r="K157" s="91">
        <f>'LEGISLATION 2'!J157</f>
        <v>6</v>
      </c>
      <c r="L157" s="91">
        <f>'HIDAOA 3'!K157</f>
        <v>11.25</v>
      </c>
      <c r="M157" s="91">
        <f>'CLINIQUE 3'!R157</f>
        <v>0</v>
      </c>
      <c r="N157" s="91">
        <f t="shared" si="28"/>
        <v>74.25</v>
      </c>
      <c r="O157" s="91">
        <f t="shared" si="29"/>
        <v>2.6517857142857144</v>
      </c>
      <c r="P157" s="17" t="str">
        <f t="shared" si="30"/>
        <v>ajournee</v>
      </c>
      <c r="Q157" s="17" t="str">
        <f t="shared" si="31"/>
        <v>juin</v>
      </c>
      <c r="R157" s="17">
        <f t="shared" si="32"/>
        <v>1</v>
      </c>
      <c r="S157" s="17">
        <f t="shared" si="33"/>
        <v>1</v>
      </c>
      <c r="T157" s="17">
        <f t="shared" si="34"/>
        <v>1</v>
      </c>
      <c r="U157" s="17">
        <f t="shared" si="35"/>
        <v>1</v>
      </c>
      <c r="V157" s="17">
        <f t="shared" si="36"/>
        <v>0</v>
      </c>
      <c r="W157" s="17">
        <f t="shared" si="37"/>
        <v>1</v>
      </c>
      <c r="X157" s="17">
        <f t="shared" si="38"/>
        <v>0</v>
      </c>
      <c r="Y157" s="17">
        <f t="shared" si="39"/>
        <v>1</v>
      </c>
      <c r="Z157" s="17">
        <f t="shared" si="40"/>
        <v>1</v>
      </c>
      <c r="AA157" s="17">
        <f t="shared" si="41"/>
        <v>1</v>
      </c>
      <c r="AB157" s="91" t="str">
        <f>'REPRODUCTION 3'!M157</f>
        <v>Juin</v>
      </c>
      <c r="AC157" s="91" t="str">
        <f>'RUMINANTS 3'!M157</f>
        <v>Juin</v>
      </c>
      <c r="AD157" s="91" t="str">
        <f>'TOXICOLOGIE 2'!L157</f>
        <v>Juin</v>
      </c>
      <c r="AE157" s="91" t="str">
        <f>'INFECTIEUX 3'!M157</f>
        <v>Juin</v>
      </c>
      <c r="AF157" s="91" t="str">
        <f>'AVIARE 3'!M157</f>
        <v>Juin</v>
      </c>
      <c r="AG157" s="91" t="str">
        <f>'EQUINE 3'!M157</f>
        <v>Juin</v>
      </c>
      <c r="AH157" s="91" t="str">
        <f>'CHIRURGIE 3'!M157</f>
        <v>Juin</v>
      </c>
      <c r="AI157" s="91" t="str">
        <f>'LEGISLATION 2'!L157</f>
        <v>Juin</v>
      </c>
      <c r="AJ157" s="91" t="str">
        <f>'HIDAOA 3'!M157</f>
        <v>Juin</v>
      </c>
      <c r="AK157" s="91" t="str">
        <f>'CLINIQUE 3'!T157</f>
        <v>Juin</v>
      </c>
    </row>
    <row r="158" spans="1:37" ht="18.75">
      <c r="A158" s="17">
        <v>151</v>
      </c>
      <c r="B158" s="625" t="s">
        <v>1153</v>
      </c>
      <c r="C158" s="625" t="s">
        <v>2592</v>
      </c>
      <c r="D158" s="91">
        <f>'REPRODUCTION 3'!K158</f>
        <v>9</v>
      </c>
      <c r="E158" s="91">
        <f>'RUMINANTS 3'!K158</f>
        <v>12.75</v>
      </c>
      <c r="F158" s="91">
        <f>'TOXICOLOGIE 2'!J158</f>
        <v>0</v>
      </c>
      <c r="G158" s="91">
        <f>'INFECTIEUX 3'!K158</f>
        <v>3.75</v>
      </c>
      <c r="H158" s="91">
        <f>'AVIARE 3'!K158</f>
        <v>14.25</v>
      </c>
      <c r="I158" s="91">
        <f>'EQUINE 3'!K158</f>
        <v>13.5</v>
      </c>
      <c r="J158" s="91">
        <f>'CHIRURGIE 3'!K158</f>
        <v>15</v>
      </c>
      <c r="K158" s="91">
        <f>'LEGISLATION 2'!J158</f>
        <v>10</v>
      </c>
      <c r="L158" s="91">
        <f>'HIDAOA 3'!K158</f>
        <v>13.5</v>
      </c>
      <c r="M158" s="91">
        <f>'CLINIQUE 3'!R158</f>
        <v>0</v>
      </c>
      <c r="N158" s="91">
        <f t="shared" si="28"/>
        <v>91.75</v>
      </c>
      <c r="O158" s="91">
        <f t="shared" si="29"/>
        <v>3.2767857142857144</v>
      </c>
      <c r="P158" s="17" t="str">
        <f t="shared" si="30"/>
        <v>ajournee</v>
      </c>
      <c r="Q158" s="17" t="str">
        <f t="shared" si="31"/>
        <v>juin</v>
      </c>
      <c r="R158" s="17">
        <f t="shared" si="32"/>
        <v>1</v>
      </c>
      <c r="S158" s="17">
        <f t="shared" si="33"/>
        <v>1</v>
      </c>
      <c r="T158" s="17">
        <f t="shared" si="34"/>
        <v>1</v>
      </c>
      <c r="U158" s="17">
        <f t="shared" si="35"/>
        <v>1</v>
      </c>
      <c r="V158" s="17">
        <f t="shared" si="36"/>
        <v>1</v>
      </c>
      <c r="W158" s="17">
        <f t="shared" si="37"/>
        <v>1</v>
      </c>
      <c r="X158" s="17">
        <f t="shared" si="38"/>
        <v>0</v>
      </c>
      <c r="Y158" s="17">
        <f t="shared" si="39"/>
        <v>0</v>
      </c>
      <c r="Z158" s="17">
        <f t="shared" si="40"/>
        <v>1</v>
      </c>
      <c r="AA158" s="17">
        <f t="shared" si="41"/>
        <v>1</v>
      </c>
      <c r="AB158" s="91" t="str">
        <f>'REPRODUCTION 3'!M158</f>
        <v>Juin</v>
      </c>
      <c r="AC158" s="91" t="str">
        <f>'RUMINANTS 3'!M158</f>
        <v>Juin</v>
      </c>
      <c r="AD158" s="91" t="str">
        <f>'TOXICOLOGIE 2'!L158</f>
        <v>Juin</v>
      </c>
      <c r="AE158" s="91" t="str">
        <f>'INFECTIEUX 3'!M158</f>
        <v>Juin</v>
      </c>
      <c r="AF158" s="91" t="str">
        <f>'AVIARE 3'!M158</f>
        <v>Juin</v>
      </c>
      <c r="AG158" s="91" t="str">
        <f>'EQUINE 3'!M158</f>
        <v>Juin</v>
      </c>
      <c r="AH158" s="91" t="str">
        <f>'CHIRURGIE 3'!M158</f>
        <v>Juin</v>
      </c>
      <c r="AI158" s="91" t="str">
        <f>'LEGISLATION 2'!L158</f>
        <v>Juin</v>
      </c>
      <c r="AJ158" s="91" t="str">
        <f>'HIDAOA 3'!M158</f>
        <v>Juin</v>
      </c>
      <c r="AK158" s="91" t="str">
        <f>'CLINIQUE 3'!T158</f>
        <v>Juin</v>
      </c>
    </row>
    <row r="159" spans="1:37" ht="18.75">
      <c r="A159" s="17">
        <v>152</v>
      </c>
      <c r="B159" s="625" t="s">
        <v>2593</v>
      </c>
      <c r="C159" s="625" t="s">
        <v>2594</v>
      </c>
      <c r="D159" s="91">
        <f>'REPRODUCTION 3'!K159</f>
        <v>6.75</v>
      </c>
      <c r="E159" s="91">
        <f>'RUMINANTS 3'!K159</f>
        <v>7.5</v>
      </c>
      <c r="F159" s="91">
        <f>'TOXICOLOGIE 2'!J159</f>
        <v>0</v>
      </c>
      <c r="G159" s="91">
        <f>'INFECTIEUX 3'!K159</f>
        <v>6</v>
      </c>
      <c r="H159" s="91">
        <f>'AVIARE 3'!K159</f>
        <v>12.75</v>
      </c>
      <c r="I159" s="91">
        <f>'EQUINE 3'!K159</f>
        <v>9.75</v>
      </c>
      <c r="J159" s="91">
        <f>'CHIRURGIE 3'!K159</f>
        <v>13.5</v>
      </c>
      <c r="K159" s="91">
        <f>'LEGISLATION 2'!J159</f>
        <v>16</v>
      </c>
      <c r="L159" s="91">
        <f>'HIDAOA 3'!K159</f>
        <v>18.75</v>
      </c>
      <c r="M159" s="91">
        <f>'CLINIQUE 3'!R159</f>
        <v>0</v>
      </c>
      <c r="N159" s="91">
        <f t="shared" si="28"/>
        <v>91</v>
      </c>
      <c r="O159" s="91">
        <f t="shared" si="29"/>
        <v>3.25</v>
      </c>
      <c r="P159" s="17" t="str">
        <f t="shared" si="30"/>
        <v>ajournee</v>
      </c>
      <c r="Q159" s="17" t="str">
        <f t="shared" si="31"/>
        <v>juin</v>
      </c>
      <c r="R159" s="17">
        <f t="shared" si="32"/>
        <v>1</v>
      </c>
      <c r="S159" s="17">
        <f t="shared" si="33"/>
        <v>1</v>
      </c>
      <c r="T159" s="17">
        <f t="shared" si="34"/>
        <v>1</v>
      </c>
      <c r="U159" s="17">
        <f t="shared" si="35"/>
        <v>1</v>
      </c>
      <c r="V159" s="17">
        <f t="shared" si="36"/>
        <v>1</v>
      </c>
      <c r="W159" s="17">
        <f t="shared" si="37"/>
        <v>1</v>
      </c>
      <c r="X159" s="17">
        <f t="shared" si="38"/>
        <v>1</v>
      </c>
      <c r="Y159" s="17">
        <f t="shared" si="39"/>
        <v>0</v>
      </c>
      <c r="Z159" s="17">
        <f t="shared" si="40"/>
        <v>0</v>
      </c>
      <c r="AA159" s="17">
        <f t="shared" si="41"/>
        <v>1</v>
      </c>
      <c r="AB159" s="91" t="str">
        <f>'REPRODUCTION 3'!M159</f>
        <v>Juin</v>
      </c>
      <c r="AC159" s="91" t="str">
        <f>'RUMINANTS 3'!M159</f>
        <v>Juin</v>
      </c>
      <c r="AD159" s="91" t="str">
        <f>'TOXICOLOGIE 2'!L159</f>
        <v>Juin</v>
      </c>
      <c r="AE159" s="91" t="str">
        <f>'INFECTIEUX 3'!M159</f>
        <v>Juin</v>
      </c>
      <c r="AF159" s="91" t="str">
        <f>'AVIARE 3'!M159</f>
        <v>Juin</v>
      </c>
      <c r="AG159" s="91" t="str">
        <f>'EQUINE 3'!M159</f>
        <v>Juin</v>
      </c>
      <c r="AH159" s="91" t="str">
        <f>'CHIRURGIE 3'!M159</f>
        <v>Juin</v>
      </c>
      <c r="AI159" s="91" t="str">
        <f>'LEGISLATION 2'!L159</f>
        <v>Juin</v>
      </c>
      <c r="AJ159" s="91" t="str">
        <f>'HIDAOA 3'!M159</f>
        <v>Juin</v>
      </c>
      <c r="AK159" s="91" t="str">
        <f>'CLINIQUE 3'!T159</f>
        <v>Juin</v>
      </c>
    </row>
    <row r="160" spans="1:37" ht="18.75">
      <c r="A160" s="17">
        <v>153</v>
      </c>
      <c r="B160" s="625" t="s">
        <v>2595</v>
      </c>
      <c r="C160" s="625" t="s">
        <v>2596</v>
      </c>
      <c r="D160" s="91">
        <f>'REPRODUCTION 3'!K160</f>
        <v>17.25</v>
      </c>
      <c r="E160" s="91">
        <f>'RUMINANTS 3'!K160</f>
        <v>7.5</v>
      </c>
      <c r="F160" s="91">
        <f>'TOXICOLOGIE 2'!J160</f>
        <v>0</v>
      </c>
      <c r="G160" s="91">
        <f>'INFECTIEUX 3'!K160</f>
        <v>5.625</v>
      </c>
      <c r="H160" s="91">
        <f>'AVIARE 3'!K160</f>
        <v>14.25</v>
      </c>
      <c r="I160" s="91">
        <f>'EQUINE 3'!K160</f>
        <v>10.5</v>
      </c>
      <c r="J160" s="91">
        <f>'CHIRURGIE 3'!K160</f>
        <v>15</v>
      </c>
      <c r="K160" s="91">
        <f>'LEGISLATION 2'!J160</f>
        <v>16</v>
      </c>
      <c r="L160" s="91">
        <f>'HIDAOA 3'!K160</f>
        <v>18</v>
      </c>
      <c r="M160" s="91">
        <f>'CLINIQUE 3'!R160</f>
        <v>0</v>
      </c>
      <c r="N160" s="91">
        <f t="shared" si="28"/>
        <v>104.125</v>
      </c>
      <c r="O160" s="91">
        <f t="shared" si="29"/>
        <v>3.71875</v>
      </c>
      <c r="P160" s="17" t="str">
        <f t="shared" si="30"/>
        <v>ajournee</v>
      </c>
      <c r="Q160" s="17" t="str">
        <f t="shared" si="31"/>
        <v>juin</v>
      </c>
      <c r="R160" s="17">
        <f t="shared" si="32"/>
        <v>0</v>
      </c>
      <c r="S160" s="17">
        <f t="shared" si="33"/>
        <v>1</v>
      </c>
      <c r="T160" s="17">
        <f t="shared" si="34"/>
        <v>1</v>
      </c>
      <c r="U160" s="17">
        <f t="shared" si="35"/>
        <v>1</v>
      </c>
      <c r="V160" s="17">
        <f t="shared" si="36"/>
        <v>1</v>
      </c>
      <c r="W160" s="17">
        <f t="shared" si="37"/>
        <v>1</v>
      </c>
      <c r="X160" s="17">
        <f t="shared" si="38"/>
        <v>0</v>
      </c>
      <c r="Y160" s="17">
        <f t="shared" si="39"/>
        <v>0</v>
      </c>
      <c r="Z160" s="17">
        <f t="shared" si="40"/>
        <v>0</v>
      </c>
      <c r="AA160" s="17">
        <f t="shared" si="41"/>
        <v>1</v>
      </c>
      <c r="AB160" s="91" t="str">
        <f>'REPRODUCTION 3'!M160</f>
        <v>Juin</v>
      </c>
      <c r="AC160" s="91" t="str">
        <f>'RUMINANTS 3'!M160</f>
        <v>Juin</v>
      </c>
      <c r="AD160" s="91" t="str">
        <f>'TOXICOLOGIE 2'!L160</f>
        <v>Juin</v>
      </c>
      <c r="AE160" s="91" t="str">
        <f>'INFECTIEUX 3'!M160</f>
        <v>Juin</v>
      </c>
      <c r="AF160" s="91" t="str">
        <f>'AVIARE 3'!M160</f>
        <v>Juin</v>
      </c>
      <c r="AG160" s="91" t="str">
        <f>'EQUINE 3'!M160</f>
        <v>Juin</v>
      </c>
      <c r="AH160" s="91" t="str">
        <f>'CHIRURGIE 3'!M160</f>
        <v>Juin</v>
      </c>
      <c r="AI160" s="91" t="str">
        <f>'LEGISLATION 2'!L160</f>
        <v>Juin</v>
      </c>
      <c r="AJ160" s="91" t="str">
        <f>'HIDAOA 3'!M160</f>
        <v>Juin</v>
      </c>
      <c r="AK160" s="91" t="str">
        <f>'CLINIQUE 3'!T160</f>
        <v>Juin</v>
      </c>
    </row>
    <row r="161" spans="1:37" ht="18.75">
      <c r="A161" s="17">
        <v>154</v>
      </c>
      <c r="B161" s="625" t="s">
        <v>2597</v>
      </c>
      <c r="C161" s="625" t="s">
        <v>2598</v>
      </c>
      <c r="D161" s="91">
        <f>'REPRODUCTION 3'!K161</f>
        <v>9.75</v>
      </c>
      <c r="E161" s="91">
        <f>'RUMINANTS 3'!K161</f>
        <v>10.5</v>
      </c>
      <c r="F161" s="91">
        <f>'TOXICOLOGIE 2'!J161</f>
        <v>0</v>
      </c>
      <c r="G161" s="91">
        <f>'INFECTIEUX 3'!K161</f>
        <v>3.75</v>
      </c>
      <c r="H161" s="91">
        <f>'AVIARE 3'!K161</f>
        <v>16.5</v>
      </c>
      <c r="I161" s="91">
        <f>'EQUINE 3'!K161</f>
        <v>9</v>
      </c>
      <c r="J161" s="91">
        <f>'CHIRURGIE 3'!K161</f>
        <v>16.5</v>
      </c>
      <c r="K161" s="91">
        <f>'LEGISLATION 2'!J161</f>
        <v>18</v>
      </c>
      <c r="L161" s="91">
        <f>'HIDAOA 3'!K161</f>
        <v>18.75</v>
      </c>
      <c r="M161" s="91">
        <f>'CLINIQUE 3'!R161</f>
        <v>0</v>
      </c>
      <c r="N161" s="91">
        <f t="shared" si="28"/>
        <v>102.75</v>
      </c>
      <c r="O161" s="91">
        <f t="shared" si="29"/>
        <v>3.6696428571428572</v>
      </c>
      <c r="P161" s="17" t="str">
        <f t="shared" si="30"/>
        <v>ajournee</v>
      </c>
      <c r="Q161" s="17" t="str">
        <f t="shared" si="31"/>
        <v>juin</v>
      </c>
      <c r="R161" s="17">
        <f t="shared" si="32"/>
        <v>1</v>
      </c>
      <c r="S161" s="17">
        <f t="shared" si="33"/>
        <v>1</v>
      </c>
      <c r="T161" s="17">
        <f t="shared" si="34"/>
        <v>1</v>
      </c>
      <c r="U161" s="17">
        <f t="shared" si="35"/>
        <v>1</v>
      </c>
      <c r="V161" s="17">
        <f t="shared" si="36"/>
        <v>0</v>
      </c>
      <c r="W161" s="17">
        <f t="shared" si="37"/>
        <v>1</v>
      </c>
      <c r="X161" s="17">
        <f t="shared" si="38"/>
        <v>0</v>
      </c>
      <c r="Y161" s="17">
        <f t="shared" si="39"/>
        <v>0</v>
      </c>
      <c r="Z161" s="17">
        <f t="shared" si="40"/>
        <v>0</v>
      </c>
      <c r="AA161" s="17">
        <f t="shared" si="41"/>
        <v>1</v>
      </c>
      <c r="AB161" s="91" t="str">
        <f>'REPRODUCTION 3'!M161</f>
        <v>Juin</v>
      </c>
      <c r="AC161" s="91" t="str">
        <f>'RUMINANTS 3'!M161</f>
        <v>Juin</v>
      </c>
      <c r="AD161" s="91" t="str">
        <f>'TOXICOLOGIE 2'!L161</f>
        <v>Juin</v>
      </c>
      <c r="AE161" s="91" t="str">
        <f>'INFECTIEUX 3'!M161</f>
        <v>Juin</v>
      </c>
      <c r="AF161" s="91" t="str">
        <f>'AVIARE 3'!M161</f>
        <v>Juin</v>
      </c>
      <c r="AG161" s="91" t="str">
        <f>'EQUINE 3'!M161</f>
        <v>Juin</v>
      </c>
      <c r="AH161" s="91" t="str">
        <f>'CHIRURGIE 3'!M161</f>
        <v>Juin</v>
      </c>
      <c r="AI161" s="91" t="str">
        <f>'LEGISLATION 2'!L161</f>
        <v>Juin</v>
      </c>
      <c r="AJ161" s="91" t="str">
        <f>'HIDAOA 3'!M161</f>
        <v>Juin</v>
      </c>
      <c r="AK161" s="91" t="str">
        <f>'CLINIQUE 3'!T161</f>
        <v>Juin</v>
      </c>
    </row>
    <row r="162" spans="1:37" ht="18.75">
      <c r="A162" s="17">
        <v>155</v>
      </c>
      <c r="B162" s="625" t="s">
        <v>1169</v>
      </c>
      <c r="C162" s="625" t="s">
        <v>2599</v>
      </c>
      <c r="D162" s="91">
        <f>'REPRODUCTION 3'!K162</f>
        <v>18</v>
      </c>
      <c r="E162" s="91">
        <f>'RUMINANTS 3'!K162</f>
        <v>17.25</v>
      </c>
      <c r="F162" s="91">
        <f>'TOXICOLOGIE 2'!J162</f>
        <v>0</v>
      </c>
      <c r="G162" s="91">
        <f>'INFECTIEUX 3'!K162</f>
        <v>3</v>
      </c>
      <c r="H162" s="91">
        <f>'AVIARE 3'!K162</f>
        <v>14.25</v>
      </c>
      <c r="I162" s="91">
        <f>'EQUINE 3'!K162</f>
        <v>13.5</v>
      </c>
      <c r="J162" s="91">
        <f>'CHIRURGIE 3'!K162</f>
        <v>18</v>
      </c>
      <c r="K162" s="91">
        <f>'LEGISLATION 2'!J162</f>
        <v>30</v>
      </c>
      <c r="L162" s="91">
        <f>'HIDAOA 3'!K162</f>
        <v>12</v>
      </c>
      <c r="M162" s="91">
        <f>'CLINIQUE 3'!R162</f>
        <v>0</v>
      </c>
      <c r="N162" s="91">
        <f t="shared" si="28"/>
        <v>126</v>
      </c>
      <c r="O162" s="91">
        <f t="shared" si="29"/>
        <v>4.5</v>
      </c>
      <c r="P162" s="17" t="str">
        <f t="shared" si="30"/>
        <v>ajournee</v>
      </c>
      <c r="Q162" s="17" t="str">
        <f t="shared" si="31"/>
        <v>juin</v>
      </c>
      <c r="R162" s="17">
        <f t="shared" si="32"/>
        <v>0</v>
      </c>
      <c r="S162" s="17">
        <f t="shared" si="33"/>
        <v>0</v>
      </c>
      <c r="T162" s="17">
        <f t="shared" si="34"/>
        <v>1</v>
      </c>
      <c r="U162" s="17">
        <f t="shared" si="35"/>
        <v>1</v>
      </c>
      <c r="V162" s="17">
        <f t="shared" si="36"/>
        <v>1</v>
      </c>
      <c r="W162" s="17">
        <f t="shared" si="37"/>
        <v>1</v>
      </c>
      <c r="X162" s="17">
        <f t="shared" si="38"/>
        <v>0</v>
      </c>
      <c r="Y162" s="17">
        <f t="shared" si="39"/>
        <v>0</v>
      </c>
      <c r="Z162" s="17">
        <f t="shared" si="40"/>
        <v>1</v>
      </c>
      <c r="AA162" s="17">
        <f t="shared" si="41"/>
        <v>1</v>
      </c>
      <c r="AB162" s="91" t="str">
        <f>'REPRODUCTION 3'!M162</f>
        <v>Juin</v>
      </c>
      <c r="AC162" s="91" t="str">
        <f>'RUMINANTS 3'!M162</f>
        <v>Juin</v>
      </c>
      <c r="AD162" s="91" t="str">
        <f>'TOXICOLOGIE 2'!L162</f>
        <v>Juin</v>
      </c>
      <c r="AE162" s="91" t="str">
        <f>'INFECTIEUX 3'!M162</f>
        <v>Juin</v>
      </c>
      <c r="AF162" s="91" t="str">
        <f>'AVIARE 3'!M162</f>
        <v>Juin</v>
      </c>
      <c r="AG162" s="91" t="str">
        <f>'EQUINE 3'!M162</f>
        <v>Juin</v>
      </c>
      <c r="AH162" s="91" t="str">
        <f>'CHIRURGIE 3'!M162</f>
        <v>Juin</v>
      </c>
      <c r="AI162" s="91" t="str">
        <f>'LEGISLATION 2'!L162</f>
        <v>Juin</v>
      </c>
      <c r="AJ162" s="91" t="str">
        <f>'HIDAOA 3'!M162</f>
        <v>Juin</v>
      </c>
      <c r="AK162" s="91" t="str">
        <f>'CLINIQUE 3'!T162</f>
        <v>Juin</v>
      </c>
    </row>
    <row r="163" spans="1:37" ht="18.75">
      <c r="A163" s="17">
        <v>156</v>
      </c>
      <c r="B163" s="625" t="s">
        <v>1176</v>
      </c>
      <c r="C163" s="625" t="s">
        <v>2600</v>
      </c>
      <c r="D163" s="91">
        <f>'REPRODUCTION 3'!K163</f>
        <v>13.5</v>
      </c>
      <c r="E163" s="91">
        <f>'RUMINANTS 3'!K163</f>
        <v>10.5</v>
      </c>
      <c r="F163" s="91">
        <f>'TOXICOLOGIE 2'!J163</f>
        <v>0</v>
      </c>
      <c r="G163" s="91">
        <f>'INFECTIEUX 3'!K163</f>
        <v>2.25</v>
      </c>
      <c r="H163" s="91">
        <f>'AVIARE 3'!K163</f>
        <v>15.75</v>
      </c>
      <c r="I163" s="91">
        <f>'EQUINE 3'!K163</f>
        <v>6.75</v>
      </c>
      <c r="J163" s="91">
        <f>'CHIRURGIE 3'!K163</f>
        <v>19.5</v>
      </c>
      <c r="K163" s="91">
        <f>'LEGISLATION 2'!J163</f>
        <v>20</v>
      </c>
      <c r="L163" s="91">
        <f>'HIDAOA 3'!K163</f>
        <v>11.25</v>
      </c>
      <c r="M163" s="91">
        <f>'CLINIQUE 3'!R163</f>
        <v>0</v>
      </c>
      <c r="N163" s="91">
        <f t="shared" si="28"/>
        <v>99.5</v>
      </c>
      <c r="O163" s="91">
        <f t="shared" si="29"/>
        <v>3.5535714285714284</v>
      </c>
      <c r="P163" s="17" t="str">
        <f t="shared" si="30"/>
        <v>ajournee</v>
      </c>
      <c r="Q163" s="17" t="str">
        <f t="shared" si="31"/>
        <v>juin</v>
      </c>
      <c r="R163" s="17">
        <f t="shared" si="32"/>
        <v>1</v>
      </c>
      <c r="S163" s="17">
        <f t="shared" si="33"/>
        <v>1</v>
      </c>
      <c r="T163" s="17">
        <f t="shared" si="34"/>
        <v>1</v>
      </c>
      <c r="U163" s="17">
        <f t="shared" si="35"/>
        <v>1</v>
      </c>
      <c r="V163" s="17">
        <f t="shared" si="36"/>
        <v>0</v>
      </c>
      <c r="W163" s="17">
        <f t="shared" si="37"/>
        <v>1</v>
      </c>
      <c r="X163" s="17">
        <f t="shared" si="38"/>
        <v>0</v>
      </c>
      <c r="Y163" s="17">
        <f t="shared" si="39"/>
        <v>0</v>
      </c>
      <c r="Z163" s="17">
        <f t="shared" si="40"/>
        <v>1</v>
      </c>
      <c r="AA163" s="17">
        <f t="shared" si="41"/>
        <v>1</v>
      </c>
      <c r="AB163" s="91" t="str">
        <f>'REPRODUCTION 3'!M163</f>
        <v>Juin</v>
      </c>
      <c r="AC163" s="91" t="str">
        <f>'RUMINANTS 3'!M163</f>
        <v>Juin</v>
      </c>
      <c r="AD163" s="91" t="str">
        <f>'TOXICOLOGIE 2'!L163</f>
        <v>Juin</v>
      </c>
      <c r="AE163" s="91" t="str">
        <f>'INFECTIEUX 3'!M163</f>
        <v>Juin</v>
      </c>
      <c r="AF163" s="91" t="str">
        <f>'AVIARE 3'!M163</f>
        <v>Juin</v>
      </c>
      <c r="AG163" s="91" t="str">
        <f>'EQUINE 3'!M163</f>
        <v>Juin</v>
      </c>
      <c r="AH163" s="91" t="str">
        <f>'CHIRURGIE 3'!M163</f>
        <v>Juin</v>
      </c>
      <c r="AI163" s="91" t="str">
        <f>'LEGISLATION 2'!L163</f>
        <v>Juin</v>
      </c>
      <c r="AJ163" s="91" t="str">
        <f>'HIDAOA 3'!M163</f>
        <v>Juin</v>
      </c>
      <c r="AK163" s="91" t="str">
        <f>'CLINIQUE 3'!T163</f>
        <v>Juin</v>
      </c>
    </row>
    <row r="164" spans="1:37" ht="18.75">
      <c r="A164" s="17">
        <v>157</v>
      </c>
      <c r="B164" s="625" t="s">
        <v>2601</v>
      </c>
      <c r="C164" s="625" t="s">
        <v>2602</v>
      </c>
      <c r="D164" s="91">
        <f>'REPRODUCTION 3'!K164</f>
        <v>15.75</v>
      </c>
      <c r="E164" s="91">
        <f>'RUMINANTS 3'!K164</f>
        <v>10.5</v>
      </c>
      <c r="F164" s="91">
        <f>'TOXICOLOGIE 2'!J164</f>
        <v>0</v>
      </c>
      <c r="G164" s="91">
        <f>'INFECTIEUX 3'!K164</f>
        <v>9.75</v>
      </c>
      <c r="H164" s="91">
        <f>'AVIARE 3'!K164</f>
        <v>21.75</v>
      </c>
      <c r="I164" s="91">
        <f>'EQUINE 3'!K164</f>
        <v>16.5</v>
      </c>
      <c r="J164" s="91">
        <f>'CHIRURGIE 3'!K164</f>
        <v>21</v>
      </c>
      <c r="K164" s="91">
        <f>'LEGISLATION 2'!J164</f>
        <v>30</v>
      </c>
      <c r="L164" s="91">
        <f>'HIDAOA 3'!K164</f>
        <v>22.5</v>
      </c>
      <c r="M164" s="91">
        <f>'CLINIQUE 3'!R164</f>
        <v>0</v>
      </c>
      <c r="N164" s="91">
        <f t="shared" si="28"/>
        <v>147.75</v>
      </c>
      <c r="O164" s="91">
        <f t="shared" si="29"/>
        <v>5.2767857142857144</v>
      </c>
      <c r="P164" s="17" t="str">
        <f t="shared" si="30"/>
        <v>ajournee</v>
      </c>
      <c r="Q164" s="17" t="str">
        <f t="shared" si="31"/>
        <v>juin</v>
      </c>
      <c r="R164" s="17">
        <f t="shared" si="32"/>
        <v>0</v>
      </c>
      <c r="S164" s="17">
        <f t="shared" si="33"/>
        <v>1</v>
      </c>
      <c r="T164" s="17">
        <f t="shared" si="34"/>
        <v>1</v>
      </c>
      <c r="U164" s="17">
        <f t="shared" si="35"/>
        <v>1</v>
      </c>
      <c r="V164" s="17">
        <f t="shared" si="36"/>
        <v>0</v>
      </c>
      <c r="W164" s="17">
        <f t="shared" si="37"/>
        <v>0</v>
      </c>
      <c r="X164" s="17">
        <f t="shared" si="38"/>
        <v>0</v>
      </c>
      <c r="Y164" s="17">
        <f t="shared" si="39"/>
        <v>0</v>
      </c>
      <c r="Z164" s="17">
        <f t="shared" si="40"/>
        <v>0</v>
      </c>
      <c r="AA164" s="17">
        <f t="shared" si="41"/>
        <v>1</v>
      </c>
      <c r="AB164" s="91" t="str">
        <f>'REPRODUCTION 3'!M164</f>
        <v>Juin</v>
      </c>
      <c r="AC164" s="91" t="str">
        <f>'RUMINANTS 3'!M164</f>
        <v>Juin</v>
      </c>
      <c r="AD164" s="91" t="str">
        <f>'TOXICOLOGIE 2'!L164</f>
        <v>Juin</v>
      </c>
      <c r="AE164" s="91" t="str">
        <f>'INFECTIEUX 3'!M164</f>
        <v>Juin</v>
      </c>
      <c r="AF164" s="91" t="str">
        <f>'AVIARE 3'!M164</f>
        <v>Juin</v>
      </c>
      <c r="AG164" s="91" t="str">
        <f>'EQUINE 3'!M164</f>
        <v>Juin</v>
      </c>
      <c r="AH164" s="91" t="str">
        <f>'CHIRURGIE 3'!M164</f>
        <v>Juin</v>
      </c>
      <c r="AI164" s="91" t="str">
        <f>'LEGISLATION 2'!L164</f>
        <v>Juin</v>
      </c>
      <c r="AJ164" s="91" t="str">
        <f>'HIDAOA 3'!M164</f>
        <v>Juin</v>
      </c>
      <c r="AK164" s="91" t="str">
        <f>'CLINIQUE 3'!T164</f>
        <v>Juin</v>
      </c>
    </row>
    <row r="165" spans="1:37" ht="18.75">
      <c r="A165" s="17">
        <v>158</v>
      </c>
      <c r="B165" s="625" t="s">
        <v>222</v>
      </c>
      <c r="C165" s="625" t="s">
        <v>224</v>
      </c>
      <c r="D165" s="91">
        <f>'REPRODUCTION 3'!K165</f>
        <v>11.25</v>
      </c>
      <c r="E165" s="91">
        <f>'RUMINANTS 3'!K165</f>
        <v>37.5</v>
      </c>
      <c r="F165" s="91">
        <f>'TOXICOLOGIE 2'!J165</f>
        <v>20</v>
      </c>
      <c r="G165" s="91">
        <f>'INFECTIEUX 3'!K165</f>
        <v>3</v>
      </c>
      <c r="H165" s="91">
        <f>'AVIARE 3'!K165</f>
        <v>12.75</v>
      </c>
      <c r="I165" s="91">
        <f>'EQUINE 3'!K165</f>
        <v>9.75</v>
      </c>
      <c r="J165" s="91">
        <f>'CHIRURGIE 3'!K165</f>
        <v>33</v>
      </c>
      <c r="K165" s="91">
        <f>'LEGISLATION 2'!J165</f>
        <v>38</v>
      </c>
      <c r="L165" s="91">
        <f>'HIDAOA 3'!K165</f>
        <v>31.5</v>
      </c>
      <c r="M165" s="91">
        <f>'CLINIQUE 3'!R165</f>
        <v>31.5</v>
      </c>
      <c r="N165" s="91">
        <f t="shared" si="28"/>
        <v>228.25</v>
      </c>
      <c r="O165" s="91">
        <f t="shared" si="29"/>
        <v>8.1517857142857135</v>
      </c>
      <c r="P165" s="17" t="str">
        <f t="shared" si="30"/>
        <v>ajournee</v>
      </c>
      <c r="Q165" s="17" t="str">
        <f t="shared" si="31"/>
        <v>juin</v>
      </c>
      <c r="R165" s="17">
        <f t="shared" si="32"/>
        <v>1</v>
      </c>
      <c r="S165" s="17">
        <f t="shared" si="33"/>
        <v>0</v>
      </c>
      <c r="T165" s="17">
        <f t="shared" si="34"/>
        <v>0</v>
      </c>
      <c r="U165" s="17">
        <f t="shared" si="35"/>
        <v>1</v>
      </c>
      <c r="V165" s="17">
        <f t="shared" si="36"/>
        <v>1</v>
      </c>
      <c r="W165" s="17">
        <f t="shared" si="37"/>
        <v>1</v>
      </c>
      <c r="X165" s="17">
        <f t="shared" si="38"/>
        <v>0</v>
      </c>
      <c r="Y165" s="17">
        <f t="shared" si="39"/>
        <v>0</v>
      </c>
      <c r="Z165" s="17">
        <f t="shared" si="40"/>
        <v>0</v>
      </c>
      <c r="AA165" s="17">
        <f t="shared" si="41"/>
        <v>0</v>
      </c>
      <c r="AB165" s="91" t="str">
        <f>'REPRODUCTION 3'!M165</f>
        <v>Juin</v>
      </c>
      <c r="AC165" s="91" t="str">
        <f>'RUMINANTS 3'!M165</f>
        <v>Juin</v>
      </c>
      <c r="AD165" s="91" t="str">
        <f>'TOXICOLOGIE 2'!L165</f>
        <v>Juin</v>
      </c>
      <c r="AE165" s="91" t="str">
        <f>'INFECTIEUX 3'!M165</f>
        <v>Juin</v>
      </c>
      <c r="AF165" s="91" t="str">
        <f>'AVIARE 3'!M165</f>
        <v>Juin</v>
      </c>
      <c r="AG165" s="91" t="str">
        <f>'EQUINE 3'!M165</f>
        <v>Juin</v>
      </c>
      <c r="AH165" s="91" t="str">
        <f>'CHIRURGIE 3'!M165</f>
        <v>Juin</v>
      </c>
      <c r="AI165" s="91" t="str">
        <f>'LEGISLATION 2'!L165</f>
        <v>Juin</v>
      </c>
      <c r="AJ165" s="91" t="str">
        <f>'HIDAOA 3'!M165</f>
        <v>Juin</v>
      </c>
      <c r="AK165" s="91" t="str">
        <f>'CLINIQUE 3'!T165</f>
        <v>Juin</v>
      </c>
    </row>
    <row r="166" spans="1:37" ht="18.75">
      <c r="A166" s="17">
        <v>159</v>
      </c>
      <c r="B166" s="625" t="s">
        <v>227</v>
      </c>
      <c r="C166" s="625" t="s">
        <v>2603</v>
      </c>
      <c r="D166" s="91">
        <f>'REPRODUCTION 3'!K166</f>
        <v>6.75</v>
      </c>
      <c r="E166" s="91">
        <f>'RUMINANTS 3'!K166</f>
        <v>10.5</v>
      </c>
      <c r="F166" s="91">
        <f>'TOXICOLOGIE 2'!J166</f>
        <v>0</v>
      </c>
      <c r="G166" s="91">
        <f>'INFECTIEUX 3'!K166</f>
        <v>1.875</v>
      </c>
      <c r="H166" s="91">
        <f>'AVIARE 3'!K166</f>
        <v>21</v>
      </c>
      <c r="I166" s="91">
        <f>'EQUINE 3'!K166</f>
        <v>16.5</v>
      </c>
      <c r="J166" s="91">
        <f>'CHIRURGIE 3'!K166</f>
        <v>12</v>
      </c>
      <c r="K166" s="91">
        <f>'LEGISLATION 2'!J166</f>
        <v>12</v>
      </c>
      <c r="L166" s="91">
        <f>'HIDAOA 3'!K166</f>
        <v>10.5</v>
      </c>
      <c r="M166" s="91">
        <f>'CLINIQUE 3'!R166</f>
        <v>0</v>
      </c>
      <c r="N166" s="91">
        <f t="shared" si="28"/>
        <v>91.125</v>
      </c>
      <c r="O166" s="91">
        <f t="shared" si="29"/>
        <v>3.2544642857142856</v>
      </c>
      <c r="P166" s="17" t="str">
        <f t="shared" si="30"/>
        <v>ajournee</v>
      </c>
      <c r="Q166" s="17" t="str">
        <f t="shared" si="31"/>
        <v>juin</v>
      </c>
      <c r="R166" s="17">
        <f t="shared" si="32"/>
        <v>1</v>
      </c>
      <c r="S166" s="17">
        <f t="shared" si="33"/>
        <v>1</v>
      </c>
      <c r="T166" s="17">
        <f t="shared" si="34"/>
        <v>1</v>
      </c>
      <c r="U166" s="17">
        <f t="shared" si="35"/>
        <v>1</v>
      </c>
      <c r="V166" s="17">
        <f t="shared" si="36"/>
        <v>0</v>
      </c>
      <c r="W166" s="17">
        <f t="shared" si="37"/>
        <v>0</v>
      </c>
      <c r="X166" s="17">
        <f t="shared" si="38"/>
        <v>1</v>
      </c>
      <c r="Y166" s="17">
        <f t="shared" si="39"/>
        <v>0</v>
      </c>
      <c r="Z166" s="17">
        <f t="shared" si="40"/>
        <v>1</v>
      </c>
      <c r="AA166" s="17">
        <f t="shared" si="41"/>
        <v>1</v>
      </c>
      <c r="AB166" s="91" t="str">
        <f>'REPRODUCTION 3'!M166</f>
        <v>Juin</v>
      </c>
      <c r="AC166" s="91" t="str">
        <f>'RUMINANTS 3'!M166</f>
        <v>Juin</v>
      </c>
      <c r="AD166" s="91" t="str">
        <f>'TOXICOLOGIE 2'!L166</f>
        <v>Juin</v>
      </c>
      <c r="AE166" s="91" t="str">
        <f>'INFECTIEUX 3'!M166</f>
        <v>Juin</v>
      </c>
      <c r="AF166" s="91" t="str">
        <f>'AVIARE 3'!M166</f>
        <v>Juin</v>
      </c>
      <c r="AG166" s="91" t="str">
        <f>'EQUINE 3'!M166</f>
        <v>Juin</v>
      </c>
      <c r="AH166" s="91" t="str">
        <f>'CHIRURGIE 3'!M166</f>
        <v>Juin</v>
      </c>
      <c r="AI166" s="91" t="str">
        <f>'LEGISLATION 2'!L166</f>
        <v>Juin</v>
      </c>
      <c r="AJ166" s="91" t="str">
        <f>'HIDAOA 3'!M166</f>
        <v>Juin</v>
      </c>
      <c r="AK166" s="91" t="str">
        <f>'CLINIQUE 3'!T166</f>
        <v>Juin</v>
      </c>
    </row>
    <row r="167" spans="1:37" ht="18.75">
      <c r="A167" s="17">
        <v>160</v>
      </c>
      <c r="B167" s="625" t="s">
        <v>1190</v>
      </c>
      <c r="C167" s="625" t="s">
        <v>2604</v>
      </c>
      <c r="D167" s="91">
        <f>'REPRODUCTION 3'!K167</f>
        <v>9.75</v>
      </c>
      <c r="E167" s="91">
        <f>'RUMINANTS 3'!K167</f>
        <v>10.5</v>
      </c>
      <c r="F167" s="91">
        <f>'TOXICOLOGIE 2'!J167</f>
        <v>0</v>
      </c>
      <c r="G167" s="91">
        <f>'INFECTIEUX 3'!K167</f>
        <v>6.375</v>
      </c>
      <c r="H167" s="91">
        <f>'AVIARE 3'!K167</f>
        <v>15</v>
      </c>
      <c r="I167" s="91">
        <f>'EQUINE 3'!K167</f>
        <v>9</v>
      </c>
      <c r="J167" s="91">
        <f>'CHIRURGIE 3'!K167</f>
        <v>21</v>
      </c>
      <c r="K167" s="91">
        <f>'LEGISLATION 2'!J167</f>
        <v>12</v>
      </c>
      <c r="L167" s="91">
        <f>'HIDAOA 3'!K167</f>
        <v>25.875</v>
      </c>
      <c r="M167" s="91">
        <f>'CLINIQUE 3'!R167</f>
        <v>0</v>
      </c>
      <c r="N167" s="91">
        <f t="shared" si="28"/>
        <v>109.5</v>
      </c>
      <c r="O167" s="91">
        <f t="shared" si="29"/>
        <v>3.9107142857142856</v>
      </c>
      <c r="P167" s="17" t="str">
        <f t="shared" si="30"/>
        <v>ajournee</v>
      </c>
      <c r="Q167" s="17" t="str">
        <f t="shared" si="31"/>
        <v>juin</v>
      </c>
      <c r="R167" s="17">
        <f t="shared" si="32"/>
        <v>1</v>
      </c>
      <c r="S167" s="17">
        <f t="shared" si="33"/>
        <v>1</v>
      </c>
      <c r="T167" s="17">
        <f t="shared" si="34"/>
        <v>1</v>
      </c>
      <c r="U167" s="17">
        <f t="shared" si="35"/>
        <v>1</v>
      </c>
      <c r="V167" s="17">
        <f t="shared" si="36"/>
        <v>0</v>
      </c>
      <c r="W167" s="17">
        <f t="shared" si="37"/>
        <v>1</v>
      </c>
      <c r="X167" s="17">
        <f t="shared" si="38"/>
        <v>0</v>
      </c>
      <c r="Y167" s="17">
        <f t="shared" si="39"/>
        <v>0</v>
      </c>
      <c r="Z167" s="17">
        <f t="shared" si="40"/>
        <v>0</v>
      </c>
      <c r="AA167" s="17">
        <f t="shared" si="41"/>
        <v>1</v>
      </c>
      <c r="AB167" s="91" t="str">
        <f>'REPRODUCTION 3'!M167</f>
        <v>Juin</v>
      </c>
      <c r="AC167" s="91" t="str">
        <f>'RUMINANTS 3'!M167</f>
        <v>Juin</v>
      </c>
      <c r="AD167" s="91" t="str">
        <f>'TOXICOLOGIE 2'!L167</f>
        <v>Juin</v>
      </c>
      <c r="AE167" s="91" t="str">
        <f>'INFECTIEUX 3'!M167</f>
        <v>Juin</v>
      </c>
      <c r="AF167" s="91" t="str">
        <f>'AVIARE 3'!M167</f>
        <v>Juin</v>
      </c>
      <c r="AG167" s="91" t="str">
        <f>'EQUINE 3'!M167</f>
        <v>Juin</v>
      </c>
      <c r="AH167" s="91" t="str">
        <f>'CHIRURGIE 3'!M167</f>
        <v>Juin</v>
      </c>
      <c r="AI167" s="91" t="str">
        <f>'LEGISLATION 2'!L167</f>
        <v>Juin</v>
      </c>
      <c r="AJ167" s="91" t="str">
        <f>'HIDAOA 3'!M167</f>
        <v>Juin</v>
      </c>
      <c r="AK167" s="91" t="str">
        <f>'CLINIQUE 3'!T167</f>
        <v>Juin</v>
      </c>
    </row>
    <row r="168" spans="1:37" ht="18.75">
      <c r="A168" s="17">
        <v>161</v>
      </c>
      <c r="B168" s="625" t="s">
        <v>1194</v>
      </c>
      <c r="C168" s="625" t="s">
        <v>2491</v>
      </c>
      <c r="D168" s="91">
        <f>'REPRODUCTION 3'!K168</f>
        <v>10.5</v>
      </c>
      <c r="E168" s="91">
        <f>'RUMINANTS 3'!K168</f>
        <v>9.75</v>
      </c>
      <c r="F168" s="91">
        <f>'TOXICOLOGIE 2'!J168</f>
        <v>0</v>
      </c>
      <c r="G168" s="91">
        <f>'INFECTIEUX 3'!K168</f>
        <v>5.25</v>
      </c>
      <c r="H168" s="91">
        <f>'AVIARE 3'!K168</f>
        <v>17.25</v>
      </c>
      <c r="I168" s="91">
        <f>'EQUINE 3'!K168</f>
        <v>9</v>
      </c>
      <c r="J168" s="91">
        <f>'CHIRURGIE 3'!K168</f>
        <v>13.5</v>
      </c>
      <c r="K168" s="91">
        <f>'LEGISLATION 2'!J168</f>
        <v>24</v>
      </c>
      <c r="L168" s="91">
        <f>'HIDAOA 3'!K168</f>
        <v>18.75</v>
      </c>
      <c r="M168" s="91">
        <f>'CLINIQUE 3'!R168</f>
        <v>0</v>
      </c>
      <c r="N168" s="91">
        <f t="shared" si="28"/>
        <v>108</v>
      </c>
      <c r="O168" s="91">
        <f t="shared" si="29"/>
        <v>3.8571428571428572</v>
      </c>
      <c r="P168" s="17" t="str">
        <f t="shared" si="30"/>
        <v>ajournee</v>
      </c>
      <c r="Q168" s="17" t="str">
        <f t="shared" si="31"/>
        <v>juin</v>
      </c>
      <c r="R168" s="17">
        <f t="shared" si="32"/>
        <v>1</v>
      </c>
      <c r="S168" s="17">
        <f t="shared" si="33"/>
        <v>1</v>
      </c>
      <c r="T168" s="17">
        <f t="shared" si="34"/>
        <v>1</v>
      </c>
      <c r="U168" s="17">
        <f t="shared" si="35"/>
        <v>1</v>
      </c>
      <c r="V168" s="17">
        <f t="shared" si="36"/>
        <v>0</v>
      </c>
      <c r="W168" s="17">
        <f t="shared" si="37"/>
        <v>1</v>
      </c>
      <c r="X168" s="17">
        <f t="shared" si="38"/>
        <v>1</v>
      </c>
      <c r="Y168" s="17">
        <f t="shared" si="39"/>
        <v>0</v>
      </c>
      <c r="Z168" s="17">
        <f t="shared" si="40"/>
        <v>0</v>
      </c>
      <c r="AA168" s="17">
        <f t="shared" si="41"/>
        <v>1</v>
      </c>
      <c r="AB168" s="91" t="str">
        <f>'REPRODUCTION 3'!M168</f>
        <v>Juin</v>
      </c>
      <c r="AC168" s="91" t="str">
        <f>'RUMINANTS 3'!M168</f>
        <v>Juin</v>
      </c>
      <c r="AD168" s="91" t="str">
        <f>'TOXICOLOGIE 2'!L168</f>
        <v>Juin</v>
      </c>
      <c r="AE168" s="91" t="str">
        <f>'INFECTIEUX 3'!M168</f>
        <v>Juin</v>
      </c>
      <c r="AF168" s="91" t="str">
        <f>'AVIARE 3'!M168</f>
        <v>Juin</v>
      </c>
      <c r="AG168" s="91" t="str">
        <f>'EQUINE 3'!M168</f>
        <v>Juin</v>
      </c>
      <c r="AH168" s="91" t="str">
        <f>'CHIRURGIE 3'!M168</f>
        <v>Juin</v>
      </c>
      <c r="AI168" s="91" t="str">
        <f>'LEGISLATION 2'!L168</f>
        <v>Juin</v>
      </c>
      <c r="AJ168" s="91" t="str">
        <f>'HIDAOA 3'!M168</f>
        <v>Juin</v>
      </c>
      <c r="AK168" s="91" t="str">
        <f>'CLINIQUE 3'!T168</f>
        <v>Juin</v>
      </c>
    </row>
    <row r="169" spans="1:37" ht="18.75">
      <c r="A169" s="17">
        <v>162</v>
      </c>
      <c r="B169" s="625" t="s">
        <v>1197</v>
      </c>
      <c r="C169" s="625" t="s">
        <v>2605</v>
      </c>
      <c r="D169" s="91">
        <f>'REPRODUCTION 3'!K169</f>
        <v>9</v>
      </c>
      <c r="E169" s="91">
        <f>'RUMINANTS 3'!K169</f>
        <v>5.25</v>
      </c>
      <c r="F169" s="91">
        <f>'TOXICOLOGIE 2'!J169</f>
        <v>0</v>
      </c>
      <c r="G169" s="91">
        <f>'INFECTIEUX 3'!K169</f>
        <v>4.5</v>
      </c>
      <c r="H169" s="91">
        <f>'AVIARE 3'!K169</f>
        <v>17.25</v>
      </c>
      <c r="I169" s="91">
        <f>'EQUINE 3'!K169</f>
        <v>11.25</v>
      </c>
      <c r="J169" s="91">
        <f>'CHIRURGIE 3'!K169</f>
        <v>22.5</v>
      </c>
      <c r="K169" s="91">
        <f>'LEGISLATION 2'!J169</f>
        <v>28</v>
      </c>
      <c r="L169" s="91">
        <f>'HIDAOA 3'!K169</f>
        <v>16.5</v>
      </c>
      <c r="M169" s="91">
        <f>'CLINIQUE 3'!R169</f>
        <v>0</v>
      </c>
      <c r="N169" s="91">
        <f t="shared" si="28"/>
        <v>114.25</v>
      </c>
      <c r="O169" s="91">
        <f t="shared" si="29"/>
        <v>4.0803571428571432</v>
      </c>
      <c r="P169" s="17" t="str">
        <f t="shared" si="30"/>
        <v>ajournee</v>
      </c>
      <c r="Q169" s="17" t="str">
        <f t="shared" si="31"/>
        <v>juin</v>
      </c>
      <c r="R169" s="17">
        <f t="shared" si="32"/>
        <v>1</v>
      </c>
      <c r="S169" s="17">
        <f t="shared" si="33"/>
        <v>1</v>
      </c>
      <c r="T169" s="17">
        <f t="shared" si="34"/>
        <v>1</v>
      </c>
      <c r="U169" s="17">
        <f t="shared" si="35"/>
        <v>1</v>
      </c>
      <c r="V169" s="17">
        <f t="shared" si="36"/>
        <v>0</v>
      </c>
      <c r="W169" s="17">
        <f t="shared" si="37"/>
        <v>1</v>
      </c>
      <c r="X169" s="17">
        <f t="shared" si="38"/>
        <v>0</v>
      </c>
      <c r="Y169" s="17">
        <f t="shared" si="39"/>
        <v>0</v>
      </c>
      <c r="Z169" s="17">
        <f t="shared" si="40"/>
        <v>0</v>
      </c>
      <c r="AA169" s="17">
        <f t="shared" si="41"/>
        <v>1</v>
      </c>
      <c r="AB169" s="91" t="str">
        <f>'REPRODUCTION 3'!M169</f>
        <v>Juin</v>
      </c>
      <c r="AC169" s="91" t="str">
        <f>'RUMINANTS 3'!M169</f>
        <v>Juin</v>
      </c>
      <c r="AD169" s="91" t="str">
        <f>'TOXICOLOGIE 2'!L169</f>
        <v>Juin</v>
      </c>
      <c r="AE169" s="91" t="str">
        <f>'INFECTIEUX 3'!M169</f>
        <v>Juin</v>
      </c>
      <c r="AF169" s="91" t="str">
        <f>'AVIARE 3'!M169</f>
        <v>Juin</v>
      </c>
      <c r="AG169" s="91" t="str">
        <f>'EQUINE 3'!M169</f>
        <v>Juin</v>
      </c>
      <c r="AH169" s="91" t="str">
        <f>'CHIRURGIE 3'!M169</f>
        <v>Juin</v>
      </c>
      <c r="AI169" s="91" t="str">
        <f>'LEGISLATION 2'!L169</f>
        <v>Juin</v>
      </c>
      <c r="AJ169" s="91" t="str">
        <f>'HIDAOA 3'!M169</f>
        <v>Juin</v>
      </c>
      <c r="AK169" s="91" t="str">
        <f>'CLINIQUE 3'!T169</f>
        <v>Juin</v>
      </c>
    </row>
    <row r="170" spans="1:37" ht="18.75">
      <c r="A170" s="17">
        <v>163</v>
      </c>
      <c r="B170" s="625" t="s">
        <v>229</v>
      </c>
      <c r="C170" s="625" t="s">
        <v>2474</v>
      </c>
      <c r="D170" s="91">
        <f>'REPRODUCTION 3'!K170</f>
        <v>17.25</v>
      </c>
      <c r="E170" s="91">
        <f>'RUMINANTS 3'!K170</f>
        <v>13.5</v>
      </c>
      <c r="F170" s="91">
        <f>'TOXICOLOGIE 2'!J170</f>
        <v>0</v>
      </c>
      <c r="G170" s="91">
        <f>'INFECTIEUX 3'!K170</f>
        <v>7.5</v>
      </c>
      <c r="H170" s="91">
        <f>'AVIARE 3'!K170</f>
        <v>15</v>
      </c>
      <c r="I170" s="91">
        <f>'EQUINE 3'!K170</f>
        <v>9.75</v>
      </c>
      <c r="J170" s="91">
        <f>'CHIRURGIE 3'!K170</f>
        <v>19.5</v>
      </c>
      <c r="K170" s="91">
        <f>'LEGISLATION 2'!J170</f>
        <v>6</v>
      </c>
      <c r="L170" s="91">
        <f>'HIDAOA 3'!K170</f>
        <v>23.625</v>
      </c>
      <c r="M170" s="91">
        <f>'CLINIQUE 3'!R170</f>
        <v>0</v>
      </c>
      <c r="N170" s="91">
        <f t="shared" si="28"/>
        <v>112.125</v>
      </c>
      <c r="O170" s="91">
        <f t="shared" si="29"/>
        <v>4.0044642857142856</v>
      </c>
      <c r="P170" s="17" t="str">
        <f t="shared" si="30"/>
        <v>ajournee</v>
      </c>
      <c r="Q170" s="17" t="str">
        <f t="shared" si="31"/>
        <v>juin</v>
      </c>
      <c r="R170" s="17">
        <f t="shared" si="32"/>
        <v>0</v>
      </c>
      <c r="S170" s="17">
        <f t="shared" si="33"/>
        <v>1</v>
      </c>
      <c r="T170" s="17">
        <f t="shared" si="34"/>
        <v>1</v>
      </c>
      <c r="U170" s="17">
        <f t="shared" si="35"/>
        <v>1</v>
      </c>
      <c r="V170" s="17">
        <f t="shared" si="36"/>
        <v>0</v>
      </c>
      <c r="W170" s="17">
        <f t="shared" si="37"/>
        <v>1</v>
      </c>
      <c r="X170" s="17">
        <f t="shared" si="38"/>
        <v>0</v>
      </c>
      <c r="Y170" s="17">
        <f t="shared" si="39"/>
        <v>1</v>
      </c>
      <c r="Z170" s="17">
        <f t="shared" si="40"/>
        <v>0</v>
      </c>
      <c r="AA170" s="17">
        <f t="shared" si="41"/>
        <v>1</v>
      </c>
      <c r="AB170" s="91" t="str">
        <f>'REPRODUCTION 3'!M170</f>
        <v>Juin</v>
      </c>
      <c r="AC170" s="91" t="str">
        <f>'RUMINANTS 3'!M170</f>
        <v>Juin</v>
      </c>
      <c r="AD170" s="91" t="str">
        <f>'TOXICOLOGIE 2'!L170</f>
        <v>Juin</v>
      </c>
      <c r="AE170" s="91" t="str">
        <f>'INFECTIEUX 3'!M170</f>
        <v>Juin</v>
      </c>
      <c r="AF170" s="91" t="str">
        <f>'AVIARE 3'!M170</f>
        <v>Juin</v>
      </c>
      <c r="AG170" s="91" t="str">
        <f>'EQUINE 3'!M170</f>
        <v>Juin</v>
      </c>
      <c r="AH170" s="91" t="str">
        <f>'CHIRURGIE 3'!M170</f>
        <v>Juin</v>
      </c>
      <c r="AI170" s="91" t="str">
        <f>'LEGISLATION 2'!L170</f>
        <v>Juin</v>
      </c>
      <c r="AJ170" s="91" t="str">
        <f>'HIDAOA 3'!M170</f>
        <v>Juin</v>
      </c>
      <c r="AK170" s="91" t="str">
        <f>'CLINIQUE 3'!T170</f>
        <v>Juin</v>
      </c>
    </row>
    <row r="171" spans="1:37" ht="18.75">
      <c r="A171" s="17">
        <v>164</v>
      </c>
      <c r="B171" s="625" t="s">
        <v>1204</v>
      </c>
      <c r="C171" s="625" t="s">
        <v>2606</v>
      </c>
      <c r="D171" s="91">
        <f>'REPRODUCTION 3'!K171</f>
        <v>9</v>
      </c>
      <c r="E171" s="91">
        <f>'RUMINANTS 3'!K171</f>
        <v>15</v>
      </c>
      <c r="F171" s="91">
        <f>'TOXICOLOGIE 2'!J171</f>
        <v>0</v>
      </c>
      <c r="G171" s="91">
        <f>'INFECTIEUX 3'!K171</f>
        <v>1.5</v>
      </c>
      <c r="H171" s="91">
        <f>'AVIARE 3'!K171</f>
        <v>14.25</v>
      </c>
      <c r="I171" s="91">
        <f>'EQUINE 3'!K171</f>
        <v>12</v>
      </c>
      <c r="J171" s="91">
        <f>'CHIRURGIE 3'!K171</f>
        <v>15</v>
      </c>
      <c r="K171" s="91">
        <f>'LEGISLATION 2'!J171</f>
        <v>30</v>
      </c>
      <c r="L171" s="91">
        <f>'HIDAOA 3'!K171</f>
        <v>15</v>
      </c>
      <c r="M171" s="91">
        <f>'CLINIQUE 3'!R171</f>
        <v>0</v>
      </c>
      <c r="N171" s="91">
        <f t="shared" si="28"/>
        <v>111.75</v>
      </c>
      <c r="O171" s="91">
        <f t="shared" si="29"/>
        <v>3.9910714285714284</v>
      </c>
      <c r="P171" s="17" t="str">
        <f t="shared" si="30"/>
        <v>ajournee</v>
      </c>
      <c r="Q171" s="17" t="str">
        <f t="shared" si="31"/>
        <v>juin</v>
      </c>
      <c r="R171" s="17">
        <f t="shared" si="32"/>
        <v>1</v>
      </c>
      <c r="S171" s="17">
        <f t="shared" si="33"/>
        <v>0</v>
      </c>
      <c r="T171" s="17">
        <f t="shared" si="34"/>
        <v>1</v>
      </c>
      <c r="U171" s="17">
        <f t="shared" si="35"/>
        <v>1</v>
      </c>
      <c r="V171" s="17">
        <f t="shared" si="36"/>
        <v>1</v>
      </c>
      <c r="W171" s="17">
        <f t="shared" si="37"/>
        <v>1</v>
      </c>
      <c r="X171" s="17">
        <f t="shared" si="38"/>
        <v>0</v>
      </c>
      <c r="Y171" s="17">
        <f t="shared" si="39"/>
        <v>0</v>
      </c>
      <c r="Z171" s="17">
        <f t="shared" si="40"/>
        <v>0</v>
      </c>
      <c r="AA171" s="17">
        <f t="shared" si="41"/>
        <v>1</v>
      </c>
      <c r="AB171" s="91" t="str">
        <f>'REPRODUCTION 3'!M171</f>
        <v>Juin</v>
      </c>
      <c r="AC171" s="91" t="str">
        <f>'RUMINANTS 3'!M171</f>
        <v>Juin</v>
      </c>
      <c r="AD171" s="91" t="str">
        <f>'TOXICOLOGIE 2'!L171</f>
        <v>Juin</v>
      </c>
      <c r="AE171" s="91" t="str">
        <f>'INFECTIEUX 3'!M171</f>
        <v>Juin</v>
      </c>
      <c r="AF171" s="91" t="str">
        <f>'AVIARE 3'!M171</f>
        <v>Juin</v>
      </c>
      <c r="AG171" s="91" t="str">
        <f>'EQUINE 3'!M171</f>
        <v>Juin</v>
      </c>
      <c r="AH171" s="91" t="str">
        <f>'CHIRURGIE 3'!M171</f>
        <v>Juin</v>
      </c>
      <c r="AI171" s="91" t="str">
        <f>'LEGISLATION 2'!L171</f>
        <v>Juin</v>
      </c>
      <c r="AJ171" s="91" t="str">
        <f>'HIDAOA 3'!M171</f>
        <v>Juin</v>
      </c>
      <c r="AK171" s="91" t="str">
        <f>'CLINIQUE 3'!T171</f>
        <v>Juin</v>
      </c>
    </row>
    <row r="172" spans="1:37" ht="18.75">
      <c r="A172" s="17">
        <v>165</v>
      </c>
      <c r="B172" s="625" t="s">
        <v>1209</v>
      </c>
      <c r="C172" s="625" t="s">
        <v>2466</v>
      </c>
      <c r="D172" s="91">
        <f>'REPRODUCTION 3'!K172</f>
        <v>9.75</v>
      </c>
      <c r="E172" s="91">
        <f>'RUMINANTS 3'!K172</f>
        <v>10.5</v>
      </c>
      <c r="F172" s="91">
        <f>'TOXICOLOGIE 2'!J172</f>
        <v>0</v>
      </c>
      <c r="G172" s="91">
        <f>'INFECTIEUX 3'!K172</f>
        <v>1.875</v>
      </c>
      <c r="H172" s="91">
        <f>'AVIARE 3'!K172</f>
        <v>20.25</v>
      </c>
      <c r="I172" s="91">
        <f>'EQUINE 3'!K172</f>
        <v>12</v>
      </c>
      <c r="J172" s="91">
        <f>'CHIRURGIE 3'!K172</f>
        <v>21</v>
      </c>
      <c r="K172" s="91">
        <f>'LEGISLATION 2'!J172</f>
        <v>24</v>
      </c>
      <c r="L172" s="91">
        <f>'HIDAOA 3'!K172</f>
        <v>14.25</v>
      </c>
      <c r="M172" s="91">
        <f>'CLINIQUE 3'!R172</f>
        <v>0</v>
      </c>
      <c r="N172" s="91">
        <f t="shared" si="28"/>
        <v>113.625</v>
      </c>
      <c r="O172" s="91">
        <f t="shared" si="29"/>
        <v>4.0580357142857144</v>
      </c>
      <c r="P172" s="17" t="str">
        <f t="shared" si="30"/>
        <v>ajournee</v>
      </c>
      <c r="Q172" s="17" t="str">
        <f t="shared" si="31"/>
        <v>juin</v>
      </c>
      <c r="R172" s="17">
        <f t="shared" si="32"/>
        <v>1</v>
      </c>
      <c r="S172" s="17">
        <f t="shared" si="33"/>
        <v>1</v>
      </c>
      <c r="T172" s="17">
        <f t="shared" si="34"/>
        <v>1</v>
      </c>
      <c r="U172" s="17">
        <f t="shared" si="35"/>
        <v>1</v>
      </c>
      <c r="V172" s="17">
        <f t="shared" si="36"/>
        <v>0</v>
      </c>
      <c r="W172" s="17">
        <f t="shared" si="37"/>
        <v>1</v>
      </c>
      <c r="X172" s="17">
        <f t="shared" si="38"/>
        <v>0</v>
      </c>
      <c r="Y172" s="17">
        <f t="shared" si="39"/>
        <v>0</v>
      </c>
      <c r="Z172" s="17">
        <f t="shared" si="40"/>
        <v>1</v>
      </c>
      <c r="AA172" s="17">
        <f t="shared" si="41"/>
        <v>1</v>
      </c>
      <c r="AB172" s="91" t="str">
        <f>'REPRODUCTION 3'!M172</f>
        <v>Juin</v>
      </c>
      <c r="AC172" s="91" t="str">
        <f>'RUMINANTS 3'!M172</f>
        <v>Juin</v>
      </c>
      <c r="AD172" s="91" t="str">
        <f>'TOXICOLOGIE 2'!L172</f>
        <v>Juin</v>
      </c>
      <c r="AE172" s="91" t="str">
        <f>'INFECTIEUX 3'!M172</f>
        <v>Juin</v>
      </c>
      <c r="AF172" s="91" t="str">
        <f>'AVIARE 3'!M172</f>
        <v>Juin</v>
      </c>
      <c r="AG172" s="91" t="str">
        <f>'EQUINE 3'!M172</f>
        <v>Juin</v>
      </c>
      <c r="AH172" s="91" t="str">
        <f>'CHIRURGIE 3'!M172</f>
        <v>Juin</v>
      </c>
      <c r="AI172" s="91" t="str">
        <f>'LEGISLATION 2'!L172</f>
        <v>Juin</v>
      </c>
      <c r="AJ172" s="91" t="str">
        <f>'HIDAOA 3'!M172</f>
        <v>Juin</v>
      </c>
      <c r="AK172" s="91" t="str">
        <f>'CLINIQUE 3'!T172</f>
        <v>Juin</v>
      </c>
    </row>
    <row r="173" spans="1:37" ht="18.75">
      <c r="A173" s="17">
        <v>166</v>
      </c>
      <c r="B173" s="625" t="s">
        <v>2607</v>
      </c>
      <c r="C173" s="625" t="s">
        <v>2608</v>
      </c>
      <c r="D173" s="91">
        <f>'REPRODUCTION 3'!K173</f>
        <v>24.75</v>
      </c>
      <c r="E173" s="91">
        <f>'RUMINANTS 3'!K173</f>
        <v>6.75</v>
      </c>
      <c r="F173" s="91">
        <f>'TOXICOLOGIE 2'!J173</f>
        <v>0</v>
      </c>
      <c r="G173" s="91">
        <f>'INFECTIEUX 3'!K173</f>
        <v>9</v>
      </c>
      <c r="H173" s="91">
        <f>'AVIARE 3'!K173</f>
        <v>16.5</v>
      </c>
      <c r="I173" s="91">
        <f>'EQUINE 3'!K173</f>
        <v>21.75</v>
      </c>
      <c r="J173" s="91">
        <f>'CHIRURGIE 3'!K173</f>
        <v>21</v>
      </c>
      <c r="K173" s="91">
        <f>'LEGISLATION 2'!J173</f>
        <v>26</v>
      </c>
      <c r="L173" s="91">
        <f>'HIDAOA 3'!K173</f>
        <v>24.375</v>
      </c>
      <c r="M173" s="91">
        <f>'CLINIQUE 3'!R173</f>
        <v>0</v>
      </c>
      <c r="N173" s="91">
        <f t="shared" si="28"/>
        <v>150.125</v>
      </c>
      <c r="O173" s="91">
        <f t="shared" si="29"/>
        <v>5.3616071428571432</v>
      </c>
      <c r="P173" s="17" t="str">
        <f t="shared" si="30"/>
        <v>ajournee</v>
      </c>
      <c r="Q173" s="17" t="str">
        <f t="shared" si="31"/>
        <v>juin</v>
      </c>
      <c r="R173" s="17">
        <f t="shared" si="32"/>
        <v>0</v>
      </c>
      <c r="S173" s="17">
        <f t="shared" si="33"/>
        <v>1</v>
      </c>
      <c r="T173" s="17">
        <f t="shared" si="34"/>
        <v>1</v>
      </c>
      <c r="U173" s="17">
        <f t="shared" si="35"/>
        <v>1</v>
      </c>
      <c r="V173" s="17">
        <f t="shared" si="36"/>
        <v>0</v>
      </c>
      <c r="W173" s="17">
        <f t="shared" si="37"/>
        <v>0</v>
      </c>
      <c r="X173" s="17">
        <f t="shared" si="38"/>
        <v>0</v>
      </c>
      <c r="Y173" s="17">
        <f t="shared" si="39"/>
        <v>0</v>
      </c>
      <c r="Z173" s="17">
        <f t="shared" si="40"/>
        <v>0</v>
      </c>
      <c r="AA173" s="17">
        <f t="shared" si="41"/>
        <v>1</v>
      </c>
      <c r="AB173" s="91" t="str">
        <f>'REPRODUCTION 3'!M173</f>
        <v>Juin</v>
      </c>
      <c r="AC173" s="91" t="str">
        <f>'RUMINANTS 3'!M173</f>
        <v>Juin</v>
      </c>
      <c r="AD173" s="91" t="str">
        <f>'TOXICOLOGIE 2'!L173</f>
        <v>Juin</v>
      </c>
      <c r="AE173" s="91" t="str">
        <f>'INFECTIEUX 3'!M173</f>
        <v>Juin</v>
      </c>
      <c r="AF173" s="91" t="str">
        <f>'AVIARE 3'!M173</f>
        <v>Juin</v>
      </c>
      <c r="AG173" s="91" t="str">
        <f>'EQUINE 3'!M173</f>
        <v>Juin</v>
      </c>
      <c r="AH173" s="91" t="str">
        <f>'CHIRURGIE 3'!M173</f>
        <v>Juin</v>
      </c>
      <c r="AI173" s="91" t="str">
        <f>'LEGISLATION 2'!L173</f>
        <v>Juin</v>
      </c>
      <c r="AJ173" s="91" t="str">
        <f>'HIDAOA 3'!M173</f>
        <v>Juin</v>
      </c>
      <c r="AK173" s="91" t="str">
        <f>'CLINIQUE 3'!T173</f>
        <v>Juin</v>
      </c>
    </row>
    <row r="174" spans="1:37" ht="18.75">
      <c r="A174" s="17">
        <v>167</v>
      </c>
      <c r="B174" s="625" t="s">
        <v>2609</v>
      </c>
      <c r="C174" s="625" t="s">
        <v>2610</v>
      </c>
      <c r="D174" s="91">
        <f>'REPRODUCTION 3'!K174</f>
        <v>19.5</v>
      </c>
      <c r="E174" s="91">
        <f>'RUMINANTS 3'!K174</f>
        <v>9</v>
      </c>
      <c r="F174" s="91">
        <f>'TOXICOLOGIE 2'!J174</f>
        <v>0</v>
      </c>
      <c r="G174" s="91">
        <f>'INFECTIEUX 3'!K174</f>
        <v>3.75</v>
      </c>
      <c r="H174" s="91">
        <f>'AVIARE 3'!K174</f>
        <v>16.5</v>
      </c>
      <c r="I174" s="91">
        <f>'EQUINE 3'!K174</f>
        <v>13.125</v>
      </c>
      <c r="J174" s="91">
        <f>'CHIRURGIE 3'!K174</f>
        <v>24</v>
      </c>
      <c r="K174" s="91">
        <f>'LEGISLATION 2'!J174</f>
        <v>20</v>
      </c>
      <c r="L174" s="91">
        <f>'HIDAOA 3'!K174</f>
        <v>15.75</v>
      </c>
      <c r="M174" s="91">
        <f>'CLINIQUE 3'!R174</f>
        <v>0</v>
      </c>
      <c r="N174" s="91">
        <f t="shared" si="28"/>
        <v>121.625</v>
      </c>
      <c r="O174" s="91">
        <f t="shared" si="29"/>
        <v>4.34375</v>
      </c>
      <c r="P174" s="17" t="str">
        <f t="shared" si="30"/>
        <v>ajournee</v>
      </c>
      <c r="Q174" s="17" t="str">
        <f t="shared" si="31"/>
        <v>juin</v>
      </c>
      <c r="R174" s="17">
        <f t="shared" si="32"/>
        <v>0</v>
      </c>
      <c r="S174" s="17">
        <f t="shared" si="33"/>
        <v>1</v>
      </c>
      <c r="T174" s="17">
        <f t="shared" si="34"/>
        <v>1</v>
      </c>
      <c r="U174" s="17">
        <f t="shared" si="35"/>
        <v>1</v>
      </c>
      <c r="V174" s="17">
        <f t="shared" si="36"/>
        <v>0</v>
      </c>
      <c r="W174" s="17">
        <f t="shared" si="37"/>
        <v>1</v>
      </c>
      <c r="X174" s="17">
        <f t="shared" si="38"/>
        <v>0</v>
      </c>
      <c r="Y174" s="17">
        <f t="shared" si="39"/>
        <v>0</v>
      </c>
      <c r="Z174" s="17">
        <f t="shared" si="40"/>
        <v>0</v>
      </c>
      <c r="AA174" s="17">
        <f t="shared" si="41"/>
        <v>1</v>
      </c>
      <c r="AB174" s="91" t="str">
        <f>'REPRODUCTION 3'!M174</f>
        <v>Juin</v>
      </c>
      <c r="AC174" s="91" t="str">
        <f>'RUMINANTS 3'!M174</f>
        <v>Juin</v>
      </c>
      <c r="AD174" s="91" t="str">
        <f>'TOXICOLOGIE 2'!L174</f>
        <v>Juin</v>
      </c>
      <c r="AE174" s="91" t="str">
        <f>'INFECTIEUX 3'!M174</f>
        <v>Juin</v>
      </c>
      <c r="AF174" s="91" t="str">
        <f>'AVIARE 3'!M174</f>
        <v>Juin</v>
      </c>
      <c r="AG174" s="91" t="str">
        <f>'EQUINE 3'!M174</f>
        <v>Juin</v>
      </c>
      <c r="AH174" s="91" t="str">
        <f>'CHIRURGIE 3'!M174</f>
        <v>Juin</v>
      </c>
      <c r="AI174" s="91" t="str">
        <f>'LEGISLATION 2'!L174</f>
        <v>Juin</v>
      </c>
      <c r="AJ174" s="91" t="str">
        <f>'HIDAOA 3'!M174</f>
        <v>Juin</v>
      </c>
      <c r="AK174" s="91" t="str">
        <f>'CLINIQUE 3'!T174</f>
        <v>Juin</v>
      </c>
    </row>
    <row r="175" spans="1:37" ht="18.75">
      <c r="A175" s="17">
        <v>168</v>
      </c>
      <c r="B175" s="625" t="s">
        <v>2611</v>
      </c>
      <c r="C175" s="625" t="s">
        <v>2612</v>
      </c>
      <c r="D175" s="91">
        <f>'REPRODUCTION 3'!K175</f>
        <v>12</v>
      </c>
      <c r="E175" s="91">
        <f>'RUMINANTS 3'!K175</f>
        <v>5.25</v>
      </c>
      <c r="F175" s="91">
        <f>'TOXICOLOGIE 2'!J175</f>
        <v>0</v>
      </c>
      <c r="G175" s="91">
        <f>'INFECTIEUX 3'!K175</f>
        <v>2.25</v>
      </c>
      <c r="H175" s="91">
        <f>'AVIARE 3'!K175</f>
        <v>15</v>
      </c>
      <c r="I175" s="91">
        <f>'EQUINE 3'!K175</f>
        <v>9</v>
      </c>
      <c r="J175" s="91">
        <f>'CHIRURGIE 3'!K175</f>
        <v>15</v>
      </c>
      <c r="K175" s="91">
        <f>'LEGISLATION 2'!J175</f>
        <v>4</v>
      </c>
      <c r="L175" s="91">
        <f>'HIDAOA 3'!K175</f>
        <v>7.5</v>
      </c>
      <c r="M175" s="91">
        <f>'CLINIQUE 3'!R175</f>
        <v>0</v>
      </c>
      <c r="N175" s="91">
        <f t="shared" si="28"/>
        <v>70</v>
      </c>
      <c r="O175" s="91">
        <f t="shared" si="29"/>
        <v>2.5</v>
      </c>
      <c r="P175" s="17" t="str">
        <f t="shared" si="30"/>
        <v>ajournee</v>
      </c>
      <c r="Q175" s="17" t="str">
        <f t="shared" si="31"/>
        <v>juin</v>
      </c>
      <c r="R175" s="17">
        <f t="shared" si="32"/>
        <v>1</v>
      </c>
      <c r="S175" s="17">
        <f t="shared" si="33"/>
        <v>1</v>
      </c>
      <c r="T175" s="17">
        <f t="shared" si="34"/>
        <v>1</v>
      </c>
      <c r="U175" s="17">
        <f t="shared" si="35"/>
        <v>1</v>
      </c>
      <c r="V175" s="17">
        <f t="shared" si="36"/>
        <v>0</v>
      </c>
      <c r="W175" s="17">
        <f t="shared" si="37"/>
        <v>1</v>
      </c>
      <c r="X175" s="17">
        <f t="shared" si="38"/>
        <v>0</v>
      </c>
      <c r="Y175" s="17">
        <f t="shared" si="39"/>
        <v>1</v>
      </c>
      <c r="Z175" s="17">
        <f t="shared" si="40"/>
        <v>1</v>
      </c>
      <c r="AA175" s="17">
        <f t="shared" si="41"/>
        <v>1</v>
      </c>
      <c r="AB175" s="91" t="str">
        <f>'REPRODUCTION 3'!M175</f>
        <v>Juin</v>
      </c>
      <c r="AC175" s="91" t="str">
        <f>'RUMINANTS 3'!M175</f>
        <v>Juin</v>
      </c>
      <c r="AD175" s="91" t="str">
        <f>'TOXICOLOGIE 2'!L175</f>
        <v>Juin</v>
      </c>
      <c r="AE175" s="91" t="str">
        <f>'INFECTIEUX 3'!M175</f>
        <v>Juin</v>
      </c>
      <c r="AF175" s="91" t="str">
        <f>'AVIARE 3'!M175</f>
        <v>Juin</v>
      </c>
      <c r="AG175" s="91" t="str">
        <f>'EQUINE 3'!M175</f>
        <v>Juin</v>
      </c>
      <c r="AH175" s="91" t="str">
        <f>'CHIRURGIE 3'!M175</f>
        <v>Juin</v>
      </c>
      <c r="AI175" s="91" t="str">
        <f>'LEGISLATION 2'!L175</f>
        <v>Juin</v>
      </c>
      <c r="AJ175" s="91" t="str">
        <f>'HIDAOA 3'!M175</f>
        <v>Juin</v>
      </c>
      <c r="AK175" s="91" t="str">
        <f>'CLINIQUE 3'!T175</f>
        <v>Juin</v>
      </c>
    </row>
    <row r="176" spans="1:37" ht="18.75">
      <c r="A176" s="17">
        <v>169</v>
      </c>
      <c r="B176" s="625" t="s">
        <v>233</v>
      </c>
      <c r="C176" s="625" t="s">
        <v>2613</v>
      </c>
      <c r="D176" s="91">
        <f>'REPRODUCTION 3'!K176</f>
        <v>10.5</v>
      </c>
      <c r="E176" s="91">
        <f>'RUMINANTS 3'!K176</f>
        <v>6.75</v>
      </c>
      <c r="F176" s="91">
        <f>'TOXICOLOGIE 2'!J176</f>
        <v>0</v>
      </c>
      <c r="G176" s="91">
        <f>'INFECTIEUX 3'!K176</f>
        <v>6.375</v>
      </c>
      <c r="H176" s="91">
        <f>'AVIARE 3'!K176</f>
        <v>14.25</v>
      </c>
      <c r="I176" s="91">
        <f>'EQUINE 3'!K176</f>
        <v>7.5</v>
      </c>
      <c r="J176" s="91">
        <f>'CHIRURGIE 3'!K176</f>
        <v>15</v>
      </c>
      <c r="K176" s="91">
        <f>'LEGISLATION 2'!J176</f>
        <v>26</v>
      </c>
      <c r="L176" s="91">
        <f>'HIDAOA 3'!K176</f>
        <v>9.75</v>
      </c>
      <c r="M176" s="91">
        <f>'CLINIQUE 3'!R176</f>
        <v>0</v>
      </c>
      <c r="N176" s="91">
        <f t="shared" si="28"/>
        <v>96.125</v>
      </c>
      <c r="O176" s="91">
        <f t="shared" si="29"/>
        <v>3.4330357142857144</v>
      </c>
      <c r="P176" s="17" t="str">
        <f t="shared" si="30"/>
        <v>ajournee</v>
      </c>
      <c r="Q176" s="17" t="str">
        <f t="shared" si="31"/>
        <v>juin</v>
      </c>
      <c r="R176" s="17">
        <f t="shared" si="32"/>
        <v>1</v>
      </c>
      <c r="S176" s="17">
        <f t="shared" si="33"/>
        <v>1</v>
      </c>
      <c r="T176" s="17">
        <f t="shared" si="34"/>
        <v>1</v>
      </c>
      <c r="U176" s="17">
        <f t="shared" si="35"/>
        <v>1</v>
      </c>
      <c r="V176" s="17">
        <f t="shared" si="36"/>
        <v>1</v>
      </c>
      <c r="W176" s="17">
        <f t="shared" si="37"/>
        <v>1</v>
      </c>
      <c r="X176" s="17">
        <f t="shared" si="38"/>
        <v>0</v>
      </c>
      <c r="Y176" s="17">
        <f t="shared" si="39"/>
        <v>0</v>
      </c>
      <c r="Z176" s="17">
        <f t="shared" si="40"/>
        <v>1</v>
      </c>
      <c r="AA176" s="17">
        <f t="shared" si="41"/>
        <v>1</v>
      </c>
      <c r="AB176" s="91" t="str">
        <f>'REPRODUCTION 3'!M176</f>
        <v>Juin</v>
      </c>
      <c r="AC176" s="91" t="str">
        <f>'RUMINANTS 3'!M176</f>
        <v>Juin</v>
      </c>
      <c r="AD176" s="91" t="str">
        <f>'TOXICOLOGIE 2'!L176</f>
        <v>Juin</v>
      </c>
      <c r="AE176" s="91" t="str">
        <f>'INFECTIEUX 3'!M176</f>
        <v>Juin</v>
      </c>
      <c r="AF176" s="91" t="str">
        <f>'AVIARE 3'!M176</f>
        <v>Juin</v>
      </c>
      <c r="AG176" s="91" t="str">
        <f>'EQUINE 3'!M176</f>
        <v>Juin</v>
      </c>
      <c r="AH176" s="91" t="str">
        <f>'CHIRURGIE 3'!M176</f>
        <v>Juin</v>
      </c>
      <c r="AI176" s="91" t="str">
        <f>'LEGISLATION 2'!L176</f>
        <v>Juin</v>
      </c>
      <c r="AJ176" s="91" t="str">
        <f>'HIDAOA 3'!M176</f>
        <v>Juin</v>
      </c>
      <c r="AK176" s="91" t="str">
        <f>'CLINIQUE 3'!T176</f>
        <v>Juin</v>
      </c>
    </row>
    <row r="177" spans="1:37" ht="18.75">
      <c r="A177" s="17">
        <v>170</v>
      </c>
      <c r="B177" s="625" t="s">
        <v>1231</v>
      </c>
      <c r="C177" s="625" t="s">
        <v>2614</v>
      </c>
      <c r="D177" s="91">
        <f>'REPRODUCTION 3'!K177</f>
        <v>20.25</v>
      </c>
      <c r="E177" s="91">
        <f>'RUMINANTS 3'!K177</f>
        <v>9.75</v>
      </c>
      <c r="F177" s="91">
        <f>'TOXICOLOGIE 2'!J177</f>
        <v>0</v>
      </c>
      <c r="G177" s="91">
        <f>'INFECTIEUX 3'!K177</f>
        <v>9</v>
      </c>
      <c r="H177" s="91">
        <f>'AVIARE 3'!K177</f>
        <v>21</v>
      </c>
      <c r="I177" s="91">
        <f>'EQUINE 3'!K177</f>
        <v>15</v>
      </c>
      <c r="J177" s="91">
        <f>'CHIRURGIE 3'!K177</f>
        <v>18</v>
      </c>
      <c r="K177" s="91">
        <f>'LEGISLATION 2'!J177</f>
        <v>20</v>
      </c>
      <c r="L177" s="91">
        <f>'HIDAOA 3'!K177</f>
        <v>25.5</v>
      </c>
      <c r="M177" s="91">
        <f>'CLINIQUE 3'!R177</f>
        <v>0</v>
      </c>
      <c r="N177" s="91">
        <f t="shared" si="28"/>
        <v>138.5</v>
      </c>
      <c r="O177" s="91">
        <f t="shared" si="29"/>
        <v>4.9464285714285712</v>
      </c>
      <c r="P177" s="17" t="str">
        <f t="shared" si="30"/>
        <v>ajournee</v>
      </c>
      <c r="Q177" s="17" t="str">
        <f t="shared" si="31"/>
        <v>juin</v>
      </c>
      <c r="R177" s="17">
        <f t="shared" si="32"/>
        <v>0</v>
      </c>
      <c r="S177" s="17">
        <f t="shared" si="33"/>
        <v>1</v>
      </c>
      <c r="T177" s="17">
        <f t="shared" si="34"/>
        <v>1</v>
      </c>
      <c r="U177" s="17">
        <f t="shared" si="35"/>
        <v>1</v>
      </c>
      <c r="V177" s="17">
        <f t="shared" si="36"/>
        <v>0</v>
      </c>
      <c r="W177" s="17">
        <f t="shared" si="37"/>
        <v>0</v>
      </c>
      <c r="X177" s="17">
        <f t="shared" si="38"/>
        <v>0</v>
      </c>
      <c r="Y177" s="17">
        <f t="shared" si="39"/>
        <v>0</v>
      </c>
      <c r="Z177" s="17">
        <f t="shared" si="40"/>
        <v>0</v>
      </c>
      <c r="AA177" s="17">
        <f t="shared" si="41"/>
        <v>1</v>
      </c>
      <c r="AB177" s="91" t="str">
        <f>'REPRODUCTION 3'!M177</f>
        <v>Juin</v>
      </c>
      <c r="AC177" s="91" t="str">
        <f>'RUMINANTS 3'!M177</f>
        <v>Juin</v>
      </c>
      <c r="AD177" s="91" t="str">
        <f>'TOXICOLOGIE 2'!L177</f>
        <v>Juin</v>
      </c>
      <c r="AE177" s="91" t="str">
        <f>'INFECTIEUX 3'!M177</f>
        <v>Juin</v>
      </c>
      <c r="AF177" s="91" t="str">
        <f>'AVIARE 3'!M177</f>
        <v>Juin</v>
      </c>
      <c r="AG177" s="91" t="str">
        <f>'EQUINE 3'!M177</f>
        <v>Juin</v>
      </c>
      <c r="AH177" s="91" t="str">
        <f>'CHIRURGIE 3'!M177</f>
        <v>Juin</v>
      </c>
      <c r="AI177" s="91" t="str">
        <f>'LEGISLATION 2'!L177</f>
        <v>Juin</v>
      </c>
      <c r="AJ177" s="91" t="str">
        <f>'HIDAOA 3'!M177</f>
        <v>Juin</v>
      </c>
      <c r="AK177" s="91" t="str">
        <f>'CLINIQUE 3'!T177</f>
        <v>Juin</v>
      </c>
    </row>
    <row r="178" spans="1:37" ht="18.75">
      <c r="A178" s="17">
        <v>171</v>
      </c>
      <c r="B178" s="625" t="s">
        <v>1236</v>
      </c>
      <c r="C178" s="625" t="s">
        <v>2615</v>
      </c>
      <c r="D178" s="91">
        <f>'REPRODUCTION 3'!K178</f>
        <v>18.75</v>
      </c>
      <c r="E178" s="91">
        <f>'RUMINANTS 3'!K178</f>
        <v>9</v>
      </c>
      <c r="F178" s="91">
        <f>'TOXICOLOGIE 2'!J178</f>
        <v>0</v>
      </c>
      <c r="G178" s="91">
        <f>'INFECTIEUX 3'!K178</f>
        <v>12</v>
      </c>
      <c r="H178" s="91">
        <f>'AVIARE 3'!K178</f>
        <v>16.5</v>
      </c>
      <c r="I178" s="91">
        <f>'EQUINE 3'!K178</f>
        <v>13.5</v>
      </c>
      <c r="J178" s="91">
        <f>'CHIRURGIE 3'!K178</f>
        <v>22.5</v>
      </c>
      <c r="K178" s="91">
        <f>'LEGISLATION 2'!J178</f>
        <v>20</v>
      </c>
      <c r="L178" s="91">
        <f>'HIDAOA 3'!K178</f>
        <v>25.5</v>
      </c>
      <c r="M178" s="91">
        <f>'CLINIQUE 3'!R178</f>
        <v>0</v>
      </c>
      <c r="N178" s="91">
        <f t="shared" si="28"/>
        <v>137.75</v>
      </c>
      <c r="O178" s="91">
        <f t="shared" si="29"/>
        <v>4.9196428571428568</v>
      </c>
      <c r="P178" s="17" t="str">
        <f t="shared" si="30"/>
        <v>ajournee</v>
      </c>
      <c r="Q178" s="17" t="str">
        <f t="shared" si="31"/>
        <v>juin</v>
      </c>
      <c r="R178" s="17">
        <f t="shared" si="32"/>
        <v>0</v>
      </c>
      <c r="S178" s="17">
        <f t="shared" si="33"/>
        <v>1</v>
      </c>
      <c r="T178" s="17">
        <f t="shared" si="34"/>
        <v>1</v>
      </c>
      <c r="U178" s="17">
        <f t="shared" si="35"/>
        <v>1</v>
      </c>
      <c r="V178" s="17">
        <f t="shared" si="36"/>
        <v>0</v>
      </c>
      <c r="W178" s="17">
        <f t="shared" si="37"/>
        <v>1</v>
      </c>
      <c r="X178" s="17">
        <f t="shared" si="38"/>
        <v>0</v>
      </c>
      <c r="Y178" s="17">
        <f t="shared" si="39"/>
        <v>0</v>
      </c>
      <c r="Z178" s="17">
        <f t="shared" si="40"/>
        <v>0</v>
      </c>
      <c r="AA178" s="17">
        <f t="shared" si="41"/>
        <v>1</v>
      </c>
      <c r="AB178" s="91" t="str">
        <f>'REPRODUCTION 3'!M178</f>
        <v>Juin</v>
      </c>
      <c r="AC178" s="91" t="str">
        <f>'RUMINANTS 3'!M178</f>
        <v>Juin</v>
      </c>
      <c r="AD178" s="91" t="str">
        <f>'TOXICOLOGIE 2'!L178</f>
        <v>Juin</v>
      </c>
      <c r="AE178" s="91" t="str">
        <f>'INFECTIEUX 3'!M178</f>
        <v>Juin</v>
      </c>
      <c r="AF178" s="91" t="str">
        <f>'AVIARE 3'!M178</f>
        <v>Juin</v>
      </c>
      <c r="AG178" s="91" t="str">
        <f>'EQUINE 3'!M178</f>
        <v>Juin</v>
      </c>
      <c r="AH178" s="91" t="str">
        <f>'CHIRURGIE 3'!M178</f>
        <v>Juin</v>
      </c>
      <c r="AI178" s="91" t="str">
        <f>'LEGISLATION 2'!L178</f>
        <v>Juin</v>
      </c>
      <c r="AJ178" s="91" t="str">
        <f>'HIDAOA 3'!M178</f>
        <v>Juin</v>
      </c>
      <c r="AK178" s="91" t="str">
        <f>'CLINIQUE 3'!T178</f>
        <v>Juin</v>
      </c>
    </row>
    <row r="179" spans="1:37" ht="18.75">
      <c r="A179" s="17">
        <v>172</v>
      </c>
      <c r="B179" s="625" t="s">
        <v>1241</v>
      </c>
      <c r="C179" s="625" t="s">
        <v>2449</v>
      </c>
      <c r="D179" s="91">
        <f>'REPRODUCTION 3'!K179</f>
        <v>10.5</v>
      </c>
      <c r="E179" s="91">
        <f>'RUMINANTS 3'!K179</f>
        <v>9</v>
      </c>
      <c r="F179" s="91">
        <f>'TOXICOLOGIE 2'!J179</f>
        <v>0</v>
      </c>
      <c r="G179" s="91">
        <f>'INFECTIEUX 3'!K179</f>
        <v>7.5</v>
      </c>
      <c r="H179" s="91">
        <f>'AVIARE 3'!K179</f>
        <v>15.75</v>
      </c>
      <c r="I179" s="91">
        <f>'EQUINE 3'!K179</f>
        <v>25.5</v>
      </c>
      <c r="J179" s="91">
        <f>'CHIRURGIE 3'!K179</f>
        <v>19.5</v>
      </c>
      <c r="K179" s="91">
        <f>'LEGISLATION 2'!J179</f>
        <v>28</v>
      </c>
      <c r="L179" s="91">
        <f>'HIDAOA 3'!K179</f>
        <v>22.875</v>
      </c>
      <c r="M179" s="91">
        <f>'CLINIQUE 3'!R179</f>
        <v>0</v>
      </c>
      <c r="N179" s="91">
        <f t="shared" si="28"/>
        <v>138.625</v>
      </c>
      <c r="O179" s="91">
        <f t="shared" si="29"/>
        <v>4.9508928571428568</v>
      </c>
      <c r="P179" s="17" t="str">
        <f t="shared" si="30"/>
        <v>ajournee</v>
      </c>
      <c r="Q179" s="17" t="str">
        <f t="shared" si="31"/>
        <v>juin</v>
      </c>
      <c r="R179" s="17">
        <f t="shared" si="32"/>
        <v>1</v>
      </c>
      <c r="S179" s="17">
        <f t="shared" si="33"/>
        <v>1</v>
      </c>
      <c r="T179" s="17">
        <f t="shared" si="34"/>
        <v>1</v>
      </c>
      <c r="U179" s="17">
        <f t="shared" si="35"/>
        <v>1</v>
      </c>
      <c r="V179" s="17">
        <f t="shared" si="36"/>
        <v>0</v>
      </c>
      <c r="W179" s="17">
        <f t="shared" si="37"/>
        <v>0</v>
      </c>
      <c r="X179" s="17">
        <f t="shared" si="38"/>
        <v>0</v>
      </c>
      <c r="Y179" s="17">
        <f t="shared" si="39"/>
        <v>0</v>
      </c>
      <c r="Z179" s="17">
        <f t="shared" si="40"/>
        <v>0</v>
      </c>
      <c r="AA179" s="17">
        <f t="shared" si="41"/>
        <v>1</v>
      </c>
      <c r="AB179" s="91" t="str">
        <f>'REPRODUCTION 3'!M179</f>
        <v>Juin</v>
      </c>
      <c r="AC179" s="91" t="str">
        <f>'RUMINANTS 3'!M179</f>
        <v>Juin</v>
      </c>
      <c r="AD179" s="91" t="str">
        <f>'TOXICOLOGIE 2'!L179</f>
        <v>Juin</v>
      </c>
      <c r="AE179" s="91" t="str">
        <f>'INFECTIEUX 3'!M179</f>
        <v>Juin</v>
      </c>
      <c r="AF179" s="91" t="str">
        <f>'AVIARE 3'!M179</f>
        <v>Juin</v>
      </c>
      <c r="AG179" s="91" t="str">
        <f>'EQUINE 3'!M179</f>
        <v>Juin</v>
      </c>
      <c r="AH179" s="91" t="str">
        <f>'CHIRURGIE 3'!M179</f>
        <v>Juin</v>
      </c>
      <c r="AI179" s="91" t="str">
        <f>'LEGISLATION 2'!L179</f>
        <v>Juin</v>
      </c>
      <c r="AJ179" s="91" t="str">
        <f>'HIDAOA 3'!M179</f>
        <v>Juin</v>
      </c>
      <c r="AK179" s="91" t="str">
        <f>'CLINIQUE 3'!T179</f>
        <v>Juin</v>
      </c>
    </row>
    <row r="180" spans="1:37" ht="18.75">
      <c r="A180" s="17">
        <v>173</v>
      </c>
      <c r="B180" s="625" t="s">
        <v>1244</v>
      </c>
      <c r="C180" s="625" t="s">
        <v>2616</v>
      </c>
      <c r="D180" s="91">
        <f>'REPRODUCTION 3'!K180</f>
        <v>13.5</v>
      </c>
      <c r="E180" s="91">
        <f>'RUMINANTS 3'!K180</f>
        <v>9</v>
      </c>
      <c r="F180" s="91">
        <f>'TOXICOLOGIE 2'!J180</f>
        <v>0</v>
      </c>
      <c r="G180" s="91">
        <f>'INFECTIEUX 3'!K180</f>
        <v>19.125</v>
      </c>
      <c r="H180" s="91">
        <f>'AVIARE 3'!K180</f>
        <v>14.25</v>
      </c>
      <c r="I180" s="91">
        <f>'EQUINE 3'!K180</f>
        <v>12.75</v>
      </c>
      <c r="J180" s="91">
        <f>'CHIRURGIE 3'!K180</f>
        <v>22.5</v>
      </c>
      <c r="K180" s="91">
        <f>'LEGISLATION 2'!J180</f>
        <v>14</v>
      </c>
      <c r="L180" s="91">
        <f>'HIDAOA 3'!K180</f>
        <v>10.5</v>
      </c>
      <c r="M180" s="91">
        <f>'CLINIQUE 3'!R180</f>
        <v>0</v>
      </c>
      <c r="N180" s="91">
        <f t="shared" si="28"/>
        <v>115.625</v>
      </c>
      <c r="O180" s="91">
        <f t="shared" si="29"/>
        <v>4.1294642857142856</v>
      </c>
      <c r="P180" s="17" t="str">
        <f t="shared" si="30"/>
        <v>ajournee</v>
      </c>
      <c r="Q180" s="17" t="str">
        <f t="shared" si="31"/>
        <v>juin</v>
      </c>
      <c r="R180" s="17">
        <f t="shared" si="32"/>
        <v>1</v>
      </c>
      <c r="S180" s="17">
        <f t="shared" si="33"/>
        <v>1</v>
      </c>
      <c r="T180" s="17">
        <f t="shared" si="34"/>
        <v>1</v>
      </c>
      <c r="U180" s="17">
        <f t="shared" si="35"/>
        <v>0</v>
      </c>
      <c r="V180" s="17">
        <f t="shared" si="36"/>
        <v>1</v>
      </c>
      <c r="W180" s="17">
        <f t="shared" si="37"/>
        <v>1</v>
      </c>
      <c r="X180" s="17">
        <f t="shared" si="38"/>
        <v>0</v>
      </c>
      <c r="Y180" s="17">
        <f t="shared" si="39"/>
        <v>0</v>
      </c>
      <c r="Z180" s="17">
        <f t="shared" si="40"/>
        <v>1</v>
      </c>
      <c r="AA180" s="17">
        <f t="shared" si="41"/>
        <v>1</v>
      </c>
      <c r="AB180" s="91" t="str">
        <f>'REPRODUCTION 3'!M180</f>
        <v>Juin</v>
      </c>
      <c r="AC180" s="91" t="str">
        <f>'RUMINANTS 3'!M180</f>
        <v>Juin</v>
      </c>
      <c r="AD180" s="91" t="str">
        <f>'TOXICOLOGIE 2'!L180</f>
        <v>Juin</v>
      </c>
      <c r="AE180" s="91" t="str">
        <f>'INFECTIEUX 3'!M180</f>
        <v>Juin</v>
      </c>
      <c r="AF180" s="91" t="str">
        <f>'AVIARE 3'!M180</f>
        <v>Juin</v>
      </c>
      <c r="AG180" s="91" t="str">
        <f>'EQUINE 3'!M180</f>
        <v>Juin</v>
      </c>
      <c r="AH180" s="91" t="str">
        <f>'CHIRURGIE 3'!M180</f>
        <v>Juin</v>
      </c>
      <c r="AI180" s="91" t="str">
        <f>'LEGISLATION 2'!L180</f>
        <v>Juin</v>
      </c>
      <c r="AJ180" s="91" t="str">
        <f>'HIDAOA 3'!M180</f>
        <v>Juin</v>
      </c>
      <c r="AK180" s="91" t="str">
        <f>'CLINIQUE 3'!T180</f>
        <v>Juin</v>
      </c>
    </row>
    <row r="181" spans="1:37" ht="18.75">
      <c r="A181" s="17">
        <v>174</v>
      </c>
      <c r="B181" s="625" t="s">
        <v>1247</v>
      </c>
      <c r="C181" s="625" t="s">
        <v>2617</v>
      </c>
      <c r="D181" s="91">
        <f>'REPRODUCTION 3'!K181</f>
        <v>0</v>
      </c>
      <c r="E181" s="91">
        <f>'RUMINANTS 3'!K181</f>
        <v>0</v>
      </c>
      <c r="F181" s="91">
        <f>'TOXICOLOGIE 2'!J181</f>
        <v>0</v>
      </c>
      <c r="G181" s="91">
        <f>'INFECTIEUX 3'!K181</f>
        <v>0</v>
      </c>
      <c r="H181" s="91">
        <f>'AVIARE 3'!K181</f>
        <v>0</v>
      </c>
      <c r="I181" s="91">
        <f>'EQUINE 3'!K181</f>
        <v>0</v>
      </c>
      <c r="J181" s="91">
        <f>'CHIRURGIE 3'!K181</f>
        <v>0</v>
      </c>
      <c r="K181" s="91">
        <f>'LEGISLATION 2'!J181</f>
        <v>0</v>
      </c>
      <c r="L181" s="91">
        <f>'HIDAOA 3'!K181</f>
        <v>0</v>
      </c>
      <c r="M181" s="91">
        <f>'CLINIQUE 3'!R181</f>
        <v>0</v>
      </c>
      <c r="N181" s="91">
        <f t="shared" si="28"/>
        <v>0</v>
      </c>
      <c r="O181" s="91">
        <f t="shared" si="29"/>
        <v>0</v>
      </c>
      <c r="P181" s="17" t="str">
        <f t="shared" si="30"/>
        <v>ajournee</v>
      </c>
      <c r="Q181" s="17" t="str">
        <f t="shared" si="31"/>
        <v>juin</v>
      </c>
      <c r="R181" s="17">
        <f t="shared" si="32"/>
        <v>1</v>
      </c>
      <c r="S181" s="17">
        <f t="shared" si="33"/>
        <v>1</v>
      </c>
      <c r="T181" s="17">
        <f t="shared" si="34"/>
        <v>1</v>
      </c>
      <c r="U181" s="17">
        <f t="shared" si="35"/>
        <v>1</v>
      </c>
      <c r="V181" s="17">
        <f t="shared" si="36"/>
        <v>1</v>
      </c>
      <c r="W181" s="17">
        <f t="shared" si="37"/>
        <v>1</v>
      </c>
      <c r="X181" s="17">
        <f t="shared" si="38"/>
        <v>1</v>
      </c>
      <c r="Y181" s="17">
        <f t="shared" si="39"/>
        <v>1</v>
      </c>
      <c r="Z181" s="17">
        <f t="shared" si="40"/>
        <v>1</v>
      </c>
      <c r="AA181" s="17">
        <f t="shared" si="41"/>
        <v>1</v>
      </c>
      <c r="AB181" s="91" t="str">
        <f>'REPRODUCTION 3'!M181</f>
        <v>Juin</v>
      </c>
      <c r="AC181" s="91" t="str">
        <f>'RUMINANTS 3'!M181</f>
        <v>Juin</v>
      </c>
      <c r="AD181" s="91" t="str">
        <f>'TOXICOLOGIE 2'!L181</f>
        <v>Juin</v>
      </c>
      <c r="AE181" s="91" t="str">
        <f>'INFECTIEUX 3'!M181</f>
        <v>Juin</v>
      </c>
      <c r="AF181" s="91" t="str">
        <f>'AVIARE 3'!M181</f>
        <v>Juin</v>
      </c>
      <c r="AG181" s="91" t="str">
        <f>'EQUINE 3'!M181</f>
        <v>Juin</v>
      </c>
      <c r="AH181" s="91" t="str">
        <f>'CHIRURGIE 3'!M181</f>
        <v>Juin</v>
      </c>
      <c r="AI181" s="91" t="str">
        <f>'LEGISLATION 2'!L181</f>
        <v>Juin</v>
      </c>
      <c r="AJ181" s="91" t="str">
        <f>'HIDAOA 3'!M181</f>
        <v>Juin</v>
      </c>
      <c r="AK181" s="91" t="str">
        <f>'CLINIQUE 3'!T181</f>
        <v>Juin</v>
      </c>
    </row>
    <row r="182" spans="1:37" ht="18.75">
      <c r="A182" s="17">
        <v>175</v>
      </c>
      <c r="B182" s="625" t="s">
        <v>1252</v>
      </c>
      <c r="C182" s="625" t="s">
        <v>2462</v>
      </c>
      <c r="D182" s="91">
        <f>'REPRODUCTION 3'!K182</f>
        <v>0</v>
      </c>
      <c r="E182" s="91">
        <f>'RUMINANTS 3'!K182</f>
        <v>9</v>
      </c>
      <c r="F182" s="91">
        <f>'TOXICOLOGIE 2'!J182</f>
        <v>0</v>
      </c>
      <c r="G182" s="91">
        <f>'INFECTIEUX 3'!K182</f>
        <v>0.375</v>
      </c>
      <c r="H182" s="91">
        <f>'AVIARE 3'!K182</f>
        <v>18</v>
      </c>
      <c r="I182" s="91">
        <f>'EQUINE 3'!K182</f>
        <v>6.75</v>
      </c>
      <c r="J182" s="91">
        <f>'CHIRURGIE 3'!K182</f>
        <v>19.5</v>
      </c>
      <c r="K182" s="91">
        <f>'LEGISLATION 2'!J182</f>
        <v>2</v>
      </c>
      <c r="L182" s="91">
        <f>'HIDAOA 3'!K182</f>
        <v>9</v>
      </c>
      <c r="M182" s="91">
        <f>'CLINIQUE 3'!R182</f>
        <v>0</v>
      </c>
      <c r="N182" s="91">
        <f t="shared" si="28"/>
        <v>64.625</v>
      </c>
      <c r="O182" s="91">
        <f t="shared" si="29"/>
        <v>2.3080357142857144</v>
      </c>
      <c r="P182" s="17" t="str">
        <f t="shared" si="30"/>
        <v>ajournee</v>
      </c>
      <c r="Q182" s="17" t="str">
        <f t="shared" si="31"/>
        <v>juin</v>
      </c>
      <c r="R182" s="17">
        <f t="shared" si="32"/>
        <v>1</v>
      </c>
      <c r="S182" s="17">
        <f t="shared" si="33"/>
        <v>1</v>
      </c>
      <c r="T182" s="17">
        <f t="shared" si="34"/>
        <v>1</v>
      </c>
      <c r="U182" s="17">
        <f t="shared" si="35"/>
        <v>1</v>
      </c>
      <c r="V182" s="17">
        <f t="shared" si="36"/>
        <v>0</v>
      </c>
      <c r="W182" s="17">
        <f t="shared" si="37"/>
        <v>1</v>
      </c>
      <c r="X182" s="17">
        <f t="shared" si="38"/>
        <v>0</v>
      </c>
      <c r="Y182" s="17">
        <f t="shared" si="39"/>
        <v>1</v>
      </c>
      <c r="Z182" s="17">
        <f t="shared" si="40"/>
        <v>1</v>
      </c>
      <c r="AA182" s="17">
        <f t="shared" si="41"/>
        <v>1</v>
      </c>
      <c r="AB182" s="91" t="str">
        <f>'REPRODUCTION 3'!M182</f>
        <v>Juin</v>
      </c>
      <c r="AC182" s="91" t="str">
        <f>'RUMINANTS 3'!M182</f>
        <v>Juin</v>
      </c>
      <c r="AD182" s="91" t="str">
        <f>'TOXICOLOGIE 2'!L182</f>
        <v>Juin</v>
      </c>
      <c r="AE182" s="91" t="str">
        <f>'INFECTIEUX 3'!M182</f>
        <v>Juin</v>
      </c>
      <c r="AF182" s="91" t="str">
        <f>'AVIARE 3'!M182</f>
        <v>Juin</v>
      </c>
      <c r="AG182" s="91" t="str">
        <f>'EQUINE 3'!M182</f>
        <v>Juin</v>
      </c>
      <c r="AH182" s="91" t="str">
        <f>'CHIRURGIE 3'!M182</f>
        <v>Juin</v>
      </c>
      <c r="AI182" s="91" t="str">
        <f>'LEGISLATION 2'!L182</f>
        <v>Juin</v>
      </c>
      <c r="AJ182" s="91" t="str">
        <f>'HIDAOA 3'!M182</f>
        <v>Juin</v>
      </c>
      <c r="AK182" s="91" t="str">
        <f>'CLINIQUE 3'!T182</f>
        <v>Juin</v>
      </c>
    </row>
    <row r="183" spans="1:37" ht="18.75">
      <c r="A183" s="17">
        <v>176</v>
      </c>
      <c r="B183" s="625" t="s">
        <v>1255</v>
      </c>
      <c r="C183" s="625" t="s">
        <v>2615</v>
      </c>
      <c r="D183" s="91">
        <f>'REPRODUCTION 3'!K183</f>
        <v>7.5</v>
      </c>
      <c r="E183" s="91">
        <f>'RUMINANTS 3'!K183</f>
        <v>6</v>
      </c>
      <c r="F183" s="91">
        <f>'TOXICOLOGIE 2'!J183</f>
        <v>0</v>
      </c>
      <c r="G183" s="91">
        <f>'INFECTIEUX 3'!K183</f>
        <v>4.875</v>
      </c>
      <c r="H183" s="91">
        <f>'AVIARE 3'!K183</f>
        <v>15</v>
      </c>
      <c r="I183" s="91">
        <f>'EQUINE 3'!K183</f>
        <v>1.5</v>
      </c>
      <c r="J183" s="91">
        <f>'CHIRURGIE 3'!K183</f>
        <v>12</v>
      </c>
      <c r="K183" s="91">
        <f>'LEGISLATION 2'!J183</f>
        <v>4</v>
      </c>
      <c r="L183" s="91">
        <f>'HIDAOA 3'!K183</f>
        <v>9.75</v>
      </c>
      <c r="M183" s="91">
        <f>'CLINIQUE 3'!R183</f>
        <v>0</v>
      </c>
      <c r="N183" s="91">
        <f t="shared" si="28"/>
        <v>60.625</v>
      </c>
      <c r="O183" s="91">
        <f t="shared" si="29"/>
        <v>2.1651785714285716</v>
      </c>
      <c r="P183" s="17" t="str">
        <f t="shared" si="30"/>
        <v>ajournee</v>
      </c>
      <c r="Q183" s="17" t="str">
        <f t="shared" si="31"/>
        <v>juin</v>
      </c>
      <c r="R183" s="17">
        <f t="shared" si="32"/>
        <v>1</v>
      </c>
      <c r="S183" s="17">
        <f t="shared" si="33"/>
        <v>1</v>
      </c>
      <c r="T183" s="17">
        <f t="shared" si="34"/>
        <v>1</v>
      </c>
      <c r="U183" s="17">
        <f t="shared" si="35"/>
        <v>1</v>
      </c>
      <c r="V183" s="17">
        <f t="shared" si="36"/>
        <v>0</v>
      </c>
      <c r="W183" s="17">
        <f t="shared" si="37"/>
        <v>1</v>
      </c>
      <c r="X183" s="17">
        <f t="shared" si="38"/>
        <v>1</v>
      </c>
      <c r="Y183" s="17">
        <f t="shared" si="39"/>
        <v>1</v>
      </c>
      <c r="Z183" s="17">
        <f t="shared" si="40"/>
        <v>1</v>
      </c>
      <c r="AA183" s="17">
        <f t="shared" si="41"/>
        <v>1</v>
      </c>
      <c r="AB183" s="91" t="str">
        <f>'REPRODUCTION 3'!M183</f>
        <v>Juin</v>
      </c>
      <c r="AC183" s="91" t="str">
        <f>'RUMINANTS 3'!M183</f>
        <v>Juin</v>
      </c>
      <c r="AD183" s="91" t="str">
        <f>'TOXICOLOGIE 2'!L183</f>
        <v>Juin</v>
      </c>
      <c r="AE183" s="91" t="str">
        <f>'INFECTIEUX 3'!M183</f>
        <v>Juin</v>
      </c>
      <c r="AF183" s="91" t="str">
        <f>'AVIARE 3'!M183</f>
        <v>Juin</v>
      </c>
      <c r="AG183" s="91" t="str">
        <f>'EQUINE 3'!M183</f>
        <v>Juin</v>
      </c>
      <c r="AH183" s="91" t="str">
        <f>'CHIRURGIE 3'!M183</f>
        <v>Juin</v>
      </c>
      <c r="AI183" s="91" t="str">
        <f>'LEGISLATION 2'!L183</f>
        <v>Juin</v>
      </c>
      <c r="AJ183" s="91" t="str">
        <f>'HIDAOA 3'!M183</f>
        <v>Juin</v>
      </c>
      <c r="AK183" s="91" t="str">
        <f>'CLINIQUE 3'!T183</f>
        <v>Juin</v>
      </c>
    </row>
    <row r="184" spans="1:37" ht="18.75">
      <c r="A184" s="17">
        <v>177</v>
      </c>
      <c r="B184" s="625" t="s">
        <v>1258</v>
      </c>
      <c r="C184" s="625" t="s">
        <v>2432</v>
      </c>
      <c r="D184" s="91">
        <f>'REPRODUCTION 3'!K184</f>
        <v>26.25</v>
      </c>
      <c r="E184" s="91">
        <f>'RUMINANTS 3'!K184</f>
        <v>15</v>
      </c>
      <c r="F184" s="91">
        <f>'TOXICOLOGIE 2'!J184</f>
        <v>0</v>
      </c>
      <c r="G184" s="91">
        <f>'INFECTIEUX 3'!K184</f>
        <v>26.25</v>
      </c>
      <c r="H184" s="91">
        <f>'AVIARE 3'!K184</f>
        <v>21</v>
      </c>
      <c r="I184" s="91">
        <f>'EQUINE 3'!K184</f>
        <v>27</v>
      </c>
      <c r="J184" s="91">
        <f>'CHIRURGIE 3'!K184</f>
        <v>25.5</v>
      </c>
      <c r="K184" s="91">
        <f>'LEGISLATION 2'!J184</f>
        <v>24</v>
      </c>
      <c r="L184" s="91">
        <f>'HIDAOA 3'!K184</f>
        <v>29.25</v>
      </c>
      <c r="M184" s="91">
        <f>'CLINIQUE 3'!R184</f>
        <v>0</v>
      </c>
      <c r="N184" s="91">
        <f t="shared" si="28"/>
        <v>194.25</v>
      </c>
      <c r="O184" s="91">
        <f t="shared" si="29"/>
        <v>6.9375</v>
      </c>
      <c r="P184" s="17" t="str">
        <f t="shared" si="30"/>
        <v>ajournee</v>
      </c>
      <c r="Q184" s="17" t="str">
        <f t="shared" si="31"/>
        <v>juin</v>
      </c>
      <c r="R184" s="17">
        <f t="shared" si="32"/>
        <v>0</v>
      </c>
      <c r="S184" s="17">
        <f t="shared" si="33"/>
        <v>0</v>
      </c>
      <c r="T184" s="17">
        <f t="shared" si="34"/>
        <v>1</v>
      </c>
      <c r="U184" s="17">
        <f t="shared" si="35"/>
        <v>0</v>
      </c>
      <c r="V184" s="17">
        <f t="shared" si="36"/>
        <v>0</v>
      </c>
      <c r="W184" s="17">
        <f t="shared" si="37"/>
        <v>0</v>
      </c>
      <c r="X184" s="17">
        <f t="shared" si="38"/>
        <v>0</v>
      </c>
      <c r="Y184" s="17">
        <f t="shared" si="39"/>
        <v>0</v>
      </c>
      <c r="Z184" s="17">
        <f t="shared" si="40"/>
        <v>0</v>
      </c>
      <c r="AA184" s="17">
        <f t="shared" si="41"/>
        <v>1</v>
      </c>
      <c r="AB184" s="91" t="str">
        <f>'REPRODUCTION 3'!M184</f>
        <v>Juin</v>
      </c>
      <c r="AC184" s="91" t="str">
        <f>'RUMINANTS 3'!M184</f>
        <v>Juin</v>
      </c>
      <c r="AD184" s="91" t="str">
        <f>'TOXICOLOGIE 2'!L184</f>
        <v>Juin</v>
      </c>
      <c r="AE184" s="91" t="str">
        <f>'INFECTIEUX 3'!M184</f>
        <v>Juin</v>
      </c>
      <c r="AF184" s="91" t="str">
        <f>'AVIARE 3'!M184</f>
        <v>Juin</v>
      </c>
      <c r="AG184" s="91" t="str">
        <f>'EQUINE 3'!M184</f>
        <v>Juin</v>
      </c>
      <c r="AH184" s="91" t="str">
        <f>'CHIRURGIE 3'!M184</f>
        <v>Juin</v>
      </c>
      <c r="AI184" s="91" t="str">
        <f>'LEGISLATION 2'!L184</f>
        <v>Juin</v>
      </c>
      <c r="AJ184" s="91" t="str">
        <f>'HIDAOA 3'!M184</f>
        <v>Juin</v>
      </c>
      <c r="AK184" s="91" t="str">
        <f>'CLINIQUE 3'!T184</f>
        <v>Juin</v>
      </c>
    </row>
    <row r="185" spans="1:37" ht="18.75">
      <c r="A185" s="17">
        <v>178</v>
      </c>
      <c r="B185" s="625" t="s">
        <v>1262</v>
      </c>
      <c r="C185" s="625" t="s">
        <v>2618</v>
      </c>
      <c r="D185" s="91">
        <f>'REPRODUCTION 3'!K185</f>
        <v>21</v>
      </c>
      <c r="E185" s="91">
        <f>'RUMINANTS 3'!K185</f>
        <v>7.5</v>
      </c>
      <c r="F185" s="91">
        <f>'TOXICOLOGIE 2'!J185</f>
        <v>0</v>
      </c>
      <c r="G185" s="91">
        <f>'INFECTIEUX 3'!K185</f>
        <v>7.5</v>
      </c>
      <c r="H185" s="91">
        <f>'AVIARE 3'!K185</f>
        <v>12.75</v>
      </c>
      <c r="I185" s="91">
        <f>'EQUINE 3'!K185</f>
        <v>15</v>
      </c>
      <c r="J185" s="91">
        <f>'CHIRURGIE 3'!K185</f>
        <v>16.5</v>
      </c>
      <c r="K185" s="91">
        <f>'LEGISLATION 2'!J185</f>
        <v>16</v>
      </c>
      <c r="L185" s="91">
        <f>'HIDAOA 3'!K185</f>
        <v>15.75</v>
      </c>
      <c r="M185" s="91">
        <f>'CLINIQUE 3'!R185</f>
        <v>0</v>
      </c>
      <c r="N185" s="91">
        <f t="shared" si="28"/>
        <v>112</v>
      </c>
      <c r="O185" s="91">
        <f t="shared" si="29"/>
        <v>4</v>
      </c>
      <c r="P185" s="17" t="str">
        <f t="shared" si="30"/>
        <v>ajournee</v>
      </c>
      <c r="Q185" s="17" t="str">
        <f t="shared" si="31"/>
        <v>juin</v>
      </c>
      <c r="R185" s="17">
        <f t="shared" si="32"/>
        <v>0</v>
      </c>
      <c r="S185" s="17">
        <f t="shared" si="33"/>
        <v>1</v>
      </c>
      <c r="T185" s="17">
        <f t="shared" si="34"/>
        <v>1</v>
      </c>
      <c r="U185" s="17">
        <f t="shared" si="35"/>
        <v>1</v>
      </c>
      <c r="V185" s="17">
        <f t="shared" si="36"/>
        <v>1</v>
      </c>
      <c r="W185" s="17">
        <f t="shared" si="37"/>
        <v>0</v>
      </c>
      <c r="X185" s="17">
        <f t="shared" si="38"/>
        <v>0</v>
      </c>
      <c r="Y185" s="17">
        <f t="shared" si="39"/>
        <v>0</v>
      </c>
      <c r="Z185" s="17">
        <f t="shared" si="40"/>
        <v>0</v>
      </c>
      <c r="AA185" s="17">
        <f t="shared" si="41"/>
        <v>1</v>
      </c>
      <c r="AB185" s="91" t="str">
        <f>'REPRODUCTION 3'!M185</f>
        <v>Juin</v>
      </c>
      <c r="AC185" s="91" t="str">
        <f>'RUMINANTS 3'!M185</f>
        <v>Juin</v>
      </c>
      <c r="AD185" s="91" t="str">
        <f>'TOXICOLOGIE 2'!L185</f>
        <v>Juin</v>
      </c>
      <c r="AE185" s="91" t="str">
        <f>'INFECTIEUX 3'!M185</f>
        <v>Juin</v>
      </c>
      <c r="AF185" s="91" t="str">
        <f>'AVIARE 3'!M185</f>
        <v>Juin</v>
      </c>
      <c r="AG185" s="91" t="str">
        <f>'EQUINE 3'!M185</f>
        <v>Juin</v>
      </c>
      <c r="AH185" s="91" t="str">
        <f>'CHIRURGIE 3'!M185</f>
        <v>Juin</v>
      </c>
      <c r="AI185" s="91" t="str">
        <f>'LEGISLATION 2'!L185</f>
        <v>Juin</v>
      </c>
      <c r="AJ185" s="91" t="str">
        <f>'HIDAOA 3'!M185</f>
        <v>Juin</v>
      </c>
      <c r="AK185" s="91" t="str">
        <f>'CLINIQUE 3'!T185</f>
        <v>Juin</v>
      </c>
    </row>
    <row r="186" spans="1:37" ht="18.75">
      <c r="A186" s="17">
        <v>179</v>
      </c>
      <c r="B186" s="625" t="s">
        <v>2619</v>
      </c>
      <c r="C186" s="625" t="s">
        <v>2620</v>
      </c>
      <c r="D186" s="91">
        <f>'REPRODUCTION 3'!K186</f>
        <v>21</v>
      </c>
      <c r="E186" s="91">
        <f>'RUMINANTS 3'!K186</f>
        <v>6.75</v>
      </c>
      <c r="F186" s="91">
        <f>'TOXICOLOGIE 2'!J186</f>
        <v>0</v>
      </c>
      <c r="G186" s="91">
        <f>'INFECTIEUX 3'!K186</f>
        <v>9</v>
      </c>
      <c r="H186" s="91">
        <f>'AVIARE 3'!K186</f>
        <v>16.5</v>
      </c>
      <c r="I186" s="91">
        <f>'EQUINE 3'!K186</f>
        <v>15</v>
      </c>
      <c r="J186" s="91">
        <f>'CHIRURGIE 3'!K186</f>
        <v>21</v>
      </c>
      <c r="K186" s="91">
        <f>'LEGISLATION 2'!J186</f>
        <v>16</v>
      </c>
      <c r="L186" s="91">
        <f>'HIDAOA 3'!K186</f>
        <v>21</v>
      </c>
      <c r="M186" s="91">
        <f>'CLINIQUE 3'!R186</f>
        <v>0</v>
      </c>
      <c r="N186" s="91">
        <f t="shared" si="28"/>
        <v>126.25</v>
      </c>
      <c r="O186" s="91">
        <f t="shared" si="29"/>
        <v>4.5089285714285712</v>
      </c>
      <c r="P186" s="17" t="str">
        <f t="shared" si="30"/>
        <v>ajournee</v>
      </c>
      <c r="Q186" s="17" t="str">
        <f t="shared" si="31"/>
        <v>juin</v>
      </c>
      <c r="R186" s="17">
        <f t="shared" si="32"/>
        <v>0</v>
      </c>
      <c r="S186" s="17">
        <f t="shared" si="33"/>
        <v>1</v>
      </c>
      <c r="T186" s="17">
        <f t="shared" si="34"/>
        <v>1</v>
      </c>
      <c r="U186" s="17">
        <f t="shared" si="35"/>
        <v>1</v>
      </c>
      <c r="V186" s="17">
        <f t="shared" si="36"/>
        <v>0</v>
      </c>
      <c r="W186" s="17">
        <f t="shared" si="37"/>
        <v>0</v>
      </c>
      <c r="X186" s="17">
        <f t="shared" si="38"/>
        <v>0</v>
      </c>
      <c r="Y186" s="17">
        <f t="shared" si="39"/>
        <v>0</v>
      </c>
      <c r="Z186" s="17">
        <f t="shared" si="40"/>
        <v>0</v>
      </c>
      <c r="AA186" s="17">
        <f t="shared" si="41"/>
        <v>1</v>
      </c>
      <c r="AB186" s="91" t="str">
        <f>'REPRODUCTION 3'!M186</f>
        <v>Juin</v>
      </c>
      <c r="AC186" s="91" t="str">
        <f>'RUMINANTS 3'!M186</f>
        <v>Juin</v>
      </c>
      <c r="AD186" s="91" t="str">
        <f>'TOXICOLOGIE 2'!L186</f>
        <v>Juin</v>
      </c>
      <c r="AE186" s="91" t="str">
        <f>'INFECTIEUX 3'!M186</f>
        <v>Juin</v>
      </c>
      <c r="AF186" s="91" t="str">
        <f>'AVIARE 3'!M186</f>
        <v>Juin</v>
      </c>
      <c r="AG186" s="91" t="str">
        <f>'EQUINE 3'!M186</f>
        <v>Juin</v>
      </c>
      <c r="AH186" s="91" t="str">
        <f>'CHIRURGIE 3'!M186</f>
        <v>Juin</v>
      </c>
      <c r="AI186" s="91" t="str">
        <f>'LEGISLATION 2'!L186</f>
        <v>Juin</v>
      </c>
      <c r="AJ186" s="91" t="str">
        <f>'HIDAOA 3'!M186</f>
        <v>Juin</v>
      </c>
      <c r="AK186" s="91" t="str">
        <f>'CLINIQUE 3'!T186</f>
        <v>Juin</v>
      </c>
    </row>
    <row r="187" spans="1:37" ht="18.75">
      <c r="A187" s="17">
        <v>180</v>
      </c>
      <c r="B187" s="625" t="s">
        <v>1273</v>
      </c>
      <c r="C187" s="625" t="s">
        <v>2621</v>
      </c>
      <c r="D187" s="91">
        <f>'REPRODUCTION 3'!K187</f>
        <v>22.5</v>
      </c>
      <c r="E187" s="91">
        <f>'RUMINANTS 3'!K187</f>
        <v>15</v>
      </c>
      <c r="F187" s="91">
        <f>'TOXICOLOGIE 2'!J187</f>
        <v>0</v>
      </c>
      <c r="G187" s="91">
        <f>'INFECTIEUX 3'!K187</f>
        <v>9.75</v>
      </c>
      <c r="H187" s="91">
        <f>'AVIARE 3'!K187</f>
        <v>21</v>
      </c>
      <c r="I187" s="91">
        <f>'EQUINE 3'!K187</f>
        <v>19.125</v>
      </c>
      <c r="J187" s="91">
        <f>'CHIRURGIE 3'!K187</f>
        <v>22.5</v>
      </c>
      <c r="K187" s="91">
        <f>'LEGISLATION 2'!J187</f>
        <v>18</v>
      </c>
      <c r="L187" s="91">
        <f>'HIDAOA 3'!K187</f>
        <v>27</v>
      </c>
      <c r="M187" s="91">
        <f>'CLINIQUE 3'!R187</f>
        <v>0</v>
      </c>
      <c r="N187" s="91">
        <f t="shared" si="28"/>
        <v>154.875</v>
      </c>
      <c r="O187" s="91">
        <f t="shared" si="29"/>
        <v>5.53125</v>
      </c>
      <c r="P187" s="17" t="str">
        <f t="shared" si="30"/>
        <v>ajournee</v>
      </c>
      <c r="Q187" s="17" t="str">
        <f t="shared" si="31"/>
        <v>juin</v>
      </c>
      <c r="R187" s="17">
        <f t="shared" si="32"/>
        <v>0</v>
      </c>
      <c r="S187" s="17">
        <f t="shared" si="33"/>
        <v>0</v>
      </c>
      <c r="T187" s="17">
        <f t="shared" si="34"/>
        <v>1</v>
      </c>
      <c r="U187" s="17">
        <f t="shared" si="35"/>
        <v>1</v>
      </c>
      <c r="V187" s="17">
        <f t="shared" si="36"/>
        <v>0</v>
      </c>
      <c r="W187" s="17">
        <f t="shared" si="37"/>
        <v>0</v>
      </c>
      <c r="X187" s="17">
        <f t="shared" si="38"/>
        <v>0</v>
      </c>
      <c r="Y187" s="17">
        <f t="shared" si="39"/>
        <v>0</v>
      </c>
      <c r="Z187" s="17">
        <f t="shared" si="40"/>
        <v>0</v>
      </c>
      <c r="AA187" s="17">
        <f t="shared" si="41"/>
        <v>1</v>
      </c>
      <c r="AB187" s="91" t="str">
        <f>'REPRODUCTION 3'!M187</f>
        <v>Juin</v>
      </c>
      <c r="AC187" s="91" t="str">
        <f>'RUMINANTS 3'!M187</f>
        <v>Juin</v>
      </c>
      <c r="AD187" s="91" t="str">
        <f>'TOXICOLOGIE 2'!L187</f>
        <v>Juin</v>
      </c>
      <c r="AE187" s="91" t="str">
        <f>'INFECTIEUX 3'!M187</f>
        <v>Juin</v>
      </c>
      <c r="AF187" s="91" t="str">
        <f>'AVIARE 3'!M187</f>
        <v>Juin</v>
      </c>
      <c r="AG187" s="91" t="str">
        <f>'EQUINE 3'!M187</f>
        <v>Juin</v>
      </c>
      <c r="AH187" s="91" t="str">
        <f>'CHIRURGIE 3'!M187</f>
        <v>Juin</v>
      </c>
      <c r="AI187" s="91" t="str">
        <f>'LEGISLATION 2'!L187</f>
        <v>Juin</v>
      </c>
      <c r="AJ187" s="91" t="str">
        <f>'HIDAOA 3'!M187</f>
        <v>Juin</v>
      </c>
      <c r="AK187" s="91" t="str">
        <f>'CLINIQUE 3'!T187</f>
        <v>Juin</v>
      </c>
    </row>
    <row r="188" spans="1:37" ht="18.75">
      <c r="A188" s="17">
        <v>181</v>
      </c>
      <c r="B188" s="625" t="s">
        <v>1277</v>
      </c>
      <c r="C188" s="625" t="s">
        <v>2582</v>
      </c>
      <c r="D188" s="91">
        <f>'REPRODUCTION 3'!K188</f>
        <v>12.75</v>
      </c>
      <c r="E188" s="91">
        <f>'RUMINANTS 3'!K188</f>
        <v>8.25</v>
      </c>
      <c r="F188" s="91">
        <f>'TOXICOLOGIE 2'!J188</f>
        <v>0</v>
      </c>
      <c r="G188" s="91">
        <f>'INFECTIEUX 3'!K188</f>
        <v>3</v>
      </c>
      <c r="H188" s="91">
        <f>'AVIARE 3'!K188</f>
        <v>16.5</v>
      </c>
      <c r="I188" s="91">
        <f>'EQUINE 3'!K188</f>
        <v>10.125</v>
      </c>
      <c r="J188" s="91">
        <f>'CHIRURGIE 3'!K188</f>
        <v>22.5</v>
      </c>
      <c r="K188" s="91">
        <f>'LEGISLATION 2'!J188</f>
        <v>12</v>
      </c>
      <c r="L188" s="91">
        <f>'HIDAOA 3'!K188</f>
        <v>20.625</v>
      </c>
      <c r="M188" s="91">
        <f>'CLINIQUE 3'!R188</f>
        <v>0</v>
      </c>
      <c r="N188" s="91">
        <f t="shared" si="28"/>
        <v>105.75</v>
      </c>
      <c r="O188" s="91">
        <f t="shared" si="29"/>
        <v>3.7767857142857144</v>
      </c>
      <c r="P188" s="17" t="str">
        <f t="shared" si="30"/>
        <v>ajournee</v>
      </c>
      <c r="Q188" s="17" t="str">
        <f t="shared" si="31"/>
        <v>juin</v>
      </c>
      <c r="R188" s="17">
        <f t="shared" si="32"/>
        <v>1</v>
      </c>
      <c r="S188" s="17">
        <f t="shared" si="33"/>
        <v>1</v>
      </c>
      <c r="T188" s="17">
        <f t="shared" si="34"/>
        <v>1</v>
      </c>
      <c r="U188" s="17">
        <f t="shared" si="35"/>
        <v>1</v>
      </c>
      <c r="V188" s="17">
        <f t="shared" si="36"/>
        <v>0</v>
      </c>
      <c r="W188" s="17">
        <f t="shared" si="37"/>
        <v>1</v>
      </c>
      <c r="X188" s="17">
        <f t="shared" si="38"/>
        <v>0</v>
      </c>
      <c r="Y188" s="17">
        <f t="shared" si="39"/>
        <v>0</v>
      </c>
      <c r="Z188" s="17">
        <f t="shared" si="40"/>
        <v>0</v>
      </c>
      <c r="AA188" s="17">
        <f t="shared" si="41"/>
        <v>1</v>
      </c>
      <c r="AB188" s="91" t="str">
        <f>'REPRODUCTION 3'!M188</f>
        <v>Juin</v>
      </c>
      <c r="AC188" s="91" t="str">
        <f>'RUMINANTS 3'!M188</f>
        <v>Juin</v>
      </c>
      <c r="AD188" s="91" t="str">
        <f>'TOXICOLOGIE 2'!L188</f>
        <v>Juin</v>
      </c>
      <c r="AE188" s="91" t="str">
        <f>'INFECTIEUX 3'!M188</f>
        <v>Juin</v>
      </c>
      <c r="AF188" s="91" t="str">
        <f>'AVIARE 3'!M188</f>
        <v>Juin</v>
      </c>
      <c r="AG188" s="91" t="str">
        <f>'EQUINE 3'!M188</f>
        <v>Juin</v>
      </c>
      <c r="AH188" s="91" t="str">
        <f>'CHIRURGIE 3'!M188</f>
        <v>Juin</v>
      </c>
      <c r="AI188" s="91" t="str">
        <f>'LEGISLATION 2'!L188</f>
        <v>Juin</v>
      </c>
      <c r="AJ188" s="91" t="str">
        <f>'HIDAOA 3'!M188</f>
        <v>Juin</v>
      </c>
      <c r="AK188" s="91" t="str">
        <f>'CLINIQUE 3'!T188</f>
        <v>Juin</v>
      </c>
    </row>
    <row r="189" spans="1:37" ht="18.75">
      <c r="A189" s="17">
        <v>182</v>
      </c>
      <c r="B189" s="625" t="s">
        <v>238</v>
      </c>
      <c r="C189" s="625" t="s">
        <v>2622</v>
      </c>
      <c r="D189" s="91">
        <f>'REPRODUCTION 3'!K189</f>
        <v>9.75</v>
      </c>
      <c r="E189" s="91">
        <f>'RUMINANTS 3'!K189</f>
        <v>6</v>
      </c>
      <c r="F189" s="91">
        <f>'TOXICOLOGIE 2'!J189</f>
        <v>0</v>
      </c>
      <c r="G189" s="91">
        <f>'INFECTIEUX 3'!K189</f>
        <v>3.375</v>
      </c>
      <c r="H189" s="91">
        <f>'AVIARE 3'!K189</f>
        <v>17.25</v>
      </c>
      <c r="I189" s="91">
        <f>'EQUINE 3'!K189</f>
        <v>4.5</v>
      </c>
      <c r="J189" s="91">
        <f>'CHIRURGIE 3'!K189</f>
        <v>19.5</v>
      </c>
      <c r="K189" s="91">
        <f>'LEGISLATION 2'!J189</f>
        <v>2</v>
      </c>
      <c r="L189" s="91">
        <f>'HIDAOA 3'!K189</f>
        <v>8.25</v>
      </c>
      <c r="M189" s="91">
        <f>'CLINIQUE 3'!R189</f>
        <v>0</v>
      </c>
      <c r="N189" s="91">
        <f t="shared" si="28"/>
        <v>70.625</v>
      </c>
      <c r="O189" s="91">
        <f t="shared" si="29"/>
        <v>2.5223214285714284</v>
      </c>
      <c r="P189" s="17" t="str">
        <f t="shared" si="30"/>
        <v>ajournee</v>
      </c>
      <c r="Q189" s="17" t="str">
        <f t="shared" si="31"/>
        <v>juin</v>
      </c>
      <c r="R189" s="17">
        <f t="shared" si="32"/>
        <v>1</v>
      </c>
      <c r="S189" s="17">
        <f t="shared" si="33"/>
        <v>1</v>
      </c>
      <c r="T189" s="17">
        <f t="shared" si="34"/>
        <v>1</v>
      </c>
      <c r="U189" s="17">
        <f t="shared" si="35"/>
        <v>1</v>
      </c>
      <c r="V189" s="17">
        <f t="shared" si="36"/>
        <v>0</v>
      </c>
      <c r="W189" s="17">
        <f t="shared" si="37"/>
        <v>1</v>
      </c>
      <c r="X189" s="17">
        <f t="shared" si="38"/>
        <v>0</v>
      </c>
      <c r="Y189" s="17">
        <f t="shared" si="39"/>
        <v>1</v>
      </c>
      <c r="Z189" s="17">
        <f t="shared" si="40"/>
        <v>1</v>
      </c>
      <c r="AA189" s="17">
        <f t="shared" si="41"/>
        <v>1</v>
      </c>
      <c r="AB189" s="91" t="str">
        <f>'REPRODUCTION 3'!M189</f>
        <v>Juin</v>
      </c>
      <c r="AC189" s="91" t="str">
        <f>'RUMINANTS 3'!M189</f>
        <v>Juin</v>
      </c>
      <c r="AD189" s="91" t="str">
        <f>'TOXICOLOGIE 2'!L189</f>
        <v>Juin</v>
      </c>
      <c r="AE189" s="91" t="str">
        <f>'INFECTIEUX 3'!M189</f>
        <v>Juin</v>
      </c>
      <c r="AF189" s="91" t="str">
        <f>'AVIARE 3'!M189</f>
        <v>Juin</v>
      </c>
      <c r="AG189" s="91" t="str">
        <f>'EQUINE 3'!M189</f>
        <v>Juin</v>
      </c>
      <c r="AH189" s="91" t="str">
        <f>'CHIRURGIE 3'!M189</f>
        <v>Juin</v>
      </c>
      <c r="AI189" s="91" t="str">
        <f>'LEGISLATION 2'!L189</f>
        <v>Juin</v>
      </c>
      <c r="AJ189" s="91" t="str">
        <f>'HIDAOA 3'!M189</f>
        <v>Juin</v>
      </c>
      <c r="AK189" s="91" t="str">
        <f>'CLINIQUE 3'!T189</f>
        <v>Juin</v>
      </c>
    </row>
    <row r="190" spans="1:37" ht="18.75">
      <c r="A190" s="17">
        <v>183</v>
      </c>
      <c r="B190" s="625" t="s">
        <v>1285</v>
      </c>
      <c r="C190" s="625" t="s">
        <v>2581</v>
      </c>
      <c r="D190" s="91">
        <f>'REPRODUCTION 3'!K190</f>
        <v>12</v>
      </c>
      <c r="E190" s="91">
        <f>'RUMINANTS 3'!K190</f>
        <v>7.5</v>
      </c>
      <c r="F190" s="91">
        <f>'TOXICOLOGIE 2'!J190</f>
        <v>0</v>
      </c>
      <c r="G190" s="91">
        <f>'INFECTIEUX 3'!K190</f>
        <v>3.75</v>
      </c>
      <c r="H190" s="91">
        <f>'AVIARE 3'!K190</f>
        <v>18.75</v>
      </c>
      <c r="I190" s="91">
        <f>'EQUINE 3'!K190</f>
        <v>11.25</v>
      </c>
      <c r="J190" s="91">
        <f>'CHIRURGIE 3'!K190</f>
        <v>13.5</v>
      </c>
      <c r="K190" s="91">
        <f>'LEGISLATION 2'!J190</f>
        <v>14</v>
      </c>
      <c r="L190" s="91">
        <f>'HIDAOA 3'!K190</f>
        <v>11.25</v>
      </c>
      <c r="M190" s="91">
        <f>'CLINIQUE 3'!R190</f>
        <v>0</v>
      </c>
      <c r="N190" s="91">
        <f t="shared" si="28"/>
        <v>92</v>
      </c>
      <c r="O190" s="91">
        <f t="shared" si="29"/>
        <v>3.2857142857142856</v>
      </c>
      <c r="P190" s="17" t="str">
        <f t="shared" si="30"/>
        <v>ajournee</v>
      </c>
      <c r="Q190" s="17" t="str">
        <f t="shared" si="31"/>
        <v>juin</v>
      </c>
      <c r="R190" s="17">
        <f t="shared" si="32"/>
        <v>1</v>
      </c>
      <c r="S190" s="17">
        <f t="shared" si="33"/>
        <v>1</v>
      </c>
      <c r="T190" s="17">
        <f t="shared" si="34"/>
        <v>1</v>
      </c>
      <c r="U190" s="17">
        <f t="shared" si="35"/>
        <v>1</v>
      </c>
      <c r="V190" s="17">
        <f t="shared" si="36"/>
        <v>0</v>
      </c>
      <c r="W190" s="17">
        <f t="shared" si="37"/>
        <v>1</v>
      </c>
      <c r="X190" s="17">
        <f t="shared" si="38"/>
        <v>1</v>
      </c>
      <c r="Y190" s="17">
        <f t="shared" si="39"/>
        <v>0</v>
      </c>
      <c r="Z190" s="17">
        <f t="shared" si="40"/>
        <v>1</v>
      </c>
      <c r="AA190" s="17">
        <f t="shared" si="41"/>
        <v>1</v>
      </c>
      <c r="AB190" s="91" t="str">
        <f>'REPRODUCTION 3'!M190</f>
        <v>Juin</v>
      </c>
      <c r="AC190" s="91" t="str">
        <f>'RUMINANTS 3'!M190</f>
        <v>Juin</v>
      </c>
      <c r="AD190" s="91" t="str">
        <f>'TOXICOLOGIE 2'!L190</f>
        <v>Juin</v>
      </c>
      <c r="AE190" s="91" t="str">
        <f>'INFECTIEUX 3'!M190</f>
        <v>Juin</v>
      </c>
      <c r="AF190" s="91" t="str">
        <f>'AVIARE 3'!M190</f>
        <v>Juin</v>
      </c>
      <c r="AG190" s="91" t="str">
        <f>'EQUINE 3'!M190</f>
        <v>Juin</v>
      </c>
      <c r="AH190" s="91" t="str">
        <f>'CHIRURGIE 3'!M190</f>
        <v>Juin</v>
      </c>
      <c r="AI190" s="91" t="str">
        <f>'LEGISLATION 2'!L190</f>
        <v>Juin</v>
      </c>
      <c r="AJ190" s="91" t="str">
        <f>'HIDAOA 3'!M190</f>
        <v>Juin</v>
      </c>
      <c r="AK190" s="91" t="str">
        <f>'CLINIQUE 3'!T190</f>
        <v>Juin</v>
      </c>
    </row>
    <row r="191" spans="1:37" ht="18.75">
      <c r="A191" s="17">
        <v>184</v>
      </c>
      <c r="B191" s="625" t="s">
        <v>1290</v>
      </c>
      <c r="C191" s="625" t="s">
        <v>2623</v>
      </c>
      <c r="D191" s="91">
        <f>'REPRODUCTION 3'!K191</f>
        <v>23.25</v>
      </c>
      <c r="E191" s="91">
        <f>'RUMINANTS 3'!K191</f>
        <v>19.5</v>
      </c>
      <c r="F191" s="91">
        <f>'TOXICOLOGIE 2'!J191</f>
        <v>0</v>
      </c>
      <c r="G191" s="91">
        <f>'INFECTIEUX 3'!K191</f>
        <v>21</v>
      </c>
      <c r="H191" s="91">
        <f>'AVIARE 3'!K191</f>
        <v>18.75</v>
      </c>
      <c r="I191" s="91">
        <f>'EQUINE 3'!K191</f>
        <v>23.25</v>
      </c>
      <c r="J191" s="91">
        <f>'CHIRURGIE 3'!K191</f>
        <v>19.5</v>
      </c>
      <c r="K191" s="91">
        <f>'LEGISLATION 2'!J191</f>
        <v>24</v>
      </c>
      <c r="L191" s="91">
        <f>'HIDAOA 3'!K191</f>
        <v>24</v>
      </c>
      <c r="M191" s="91">
        <f>'CLINIQUE 3'!R191</f>
        <v>0</v>
      </c>
      <c r="N191" s="91">
        <f t="shared" si="28"/>
        <v>173.25</v>
      </c>
      <c r="O191" s="91">
        <f t="shared" si="29"/>
        <v>6.1875</v>
      </c>
      <c r="P191" s="17" t="str">
        <f t="shared" si="30"/>
        <v>ajournee</v>
      </c>
      <c r="Q191" s="17" t="str">
        <f t="shared" si="31"/>
        <v>juin</v>
      </c>
      <c r="R191" s="17">
        <f t="shared" si="32"/>
        <v>0</v>
      </c>
      <c r="S191" s="17">
        <f t="shared" si="33"/>
        <v>0</v>
      </c>
      <c r="T191" s="17">
        <f t="shared" si="34"/>
        <v>1</v>
      </c>
      <c r="U191" s="17">
        <f t="shared" si="35"/>
        <v>0</v>
      </c>
      <c r="V191" s="17">
        <f t="shared" si="36"/>
        <v>0</v>
      </c>
      <c r="W191" s="17">
        <f t="shared" si="37"/>
        <v>0</v>
      </c>
      <c r="X191" s="17">
        <f t="shared" si="38"/>
        <v>0</v>
      </c>
      <c r="Y191" s="17">
        <f t="shared" si="39"/>
        <v>0</v>
      </c>
      <c r="Z191" s="17">
        <f t="shared" si="40"/>
        <v>0</v>
      </c>
      <c r="AA191" s="17">
        <f t="shared" si="41"/>
        <v>1</v>
      </c>
      <c r="AB191" s="91" t="str">
        <f>'REPRODUCTION 3'!M191</f>
        <v>Juin</v>
      </c>
      <c r="AC191" s="91" t="str">
        <f>'RUMINANTS 3'!M191</f>
        <v>Juin</v>
      </c>
      <c r="AD191" s="91" t="str">
        <f>'TOXICOLOGIE 2'!L191</f>
        <v>Juin</v>
      </c>
      <c r="AE191" s="91" t="str">
        <f>'INFECTIEUX 3'!M191</f>
        <v>Juin</v>
      </c>
      <c r="AF191" s="91" t="str">
        <f>'AVIARE 3'!M191</f>
        <v>Juin</v>
      </c>
      <c r="AG191" s="91" t="str">
        <f>'EQUINE 3'!M191</f>
        <v>Juin</v>
      </c>
      <c r="AH191" s="91" t="str">
        <f>'CHIRURGIE 3'!M191</f>
        <v>Juin</v>
      </c>
      <c r="AI191" s="91" t="str">
        <f>'LEGISLATION 2'!L191</f>
        <v>Juin</v>
      </c>
      <c r="AJ191" s="91" t="str">
        <f>'HIDAOA 3'!M191</f>
        <v>Juin</v>
      </c>
      <c r="AK191" s="91" t="str">
        <f>'CLINIQUE 3'!T191</f>
        <v>Juin</v>
      </c>
    </row>
    <row r="192" spans="1:37" ht="18.75">
      <c r="A192" s="17">
        <v>185</v>
      </c>
      <c r="B192" s="625" t="s">
        <v>2624</v>
      </c>
      <c r="C192" s="625" t="s">
        <v>2625</v>
      </c>
      <c r="D192" s="91">
        <f>'REPRODUCTION 3'!K192</f>
        <v>10.5</v>
      </c>
      <c r="E192" s="91">
        <f>'RUMINANTS 3'!K192</f>
        <v>5.25</v>
      </c>
      <c r="F192" s="91">
        <f>'TOXICOLOGIE 2'!J192</f>
        <v>0</v>
      </c>
      <c r="G192" s="91">
        <f>'INFECTIEUX 3'!K192</f>
        <v>1.5</v>
      </c>
      <c r="H192" s="91">
        <f>'AVIARE 3'!K192</f>
        <v>13.5</v>
      </c>
      <c r="I192" s="91">
        <f>'EQUINE 3'!K192</f>
        <v>3.375</v>
      </c>
      <c r="J192" s="91">
        <f>'CHIRURGIE 3'!K192</f>
        <v>9</v>
      </c>
      <c r="K192" s="91">
        <f>'LEGISLATION 2'!J192</f>
        <v>22</v>
      </c>
      <c r="L192" s="91">
        <f>'HIDAOA 3'!K192</f>
        <v>12</v>
      </c>
      <c r="M192" s="91">
        <f>'CLINIQUE 3'!R192</f>
        <v>0</v>
      </c>
      <c r="N192" s="91">
        <f t="shared" si="28"/>
        <v>77.125</v>
      </c>
      <c r="O192" s="91">
        <f t="shared" si="29"/>
        <v>2.7544642857142856</v>
      </c>
      <c r="P192" s="17" t="str">
        <f t="shared" si="30"/>
        <v>ajournee</v>
      </c>
      <c r="Q192" s="17" t="str">
        <f t="shared" si="31"/>
        <v>juin</v>
      </c>
      <c r="R192" s="17">
        <f t="shared" si="32"/>
        <v>1</v>
      </c>
      <c r="S192" s="17">
        <f t="shared" si="33"/>
        <v>1</v>
      </c>
      <c r="T192" s="17">
        <f t="shared" si="34"/>
        <v>1</v>
      </c>
      <c r="U192" s="17">
        <f t="shared" si="35"/>
        <v>1</v>
      </c>
      <c r="V192" s="17">
        <f t="shared" si="36"/>
        <v>1</v>
      </c>
      <c r="W192" s="17">
        <f t="shared" si="37"/>
        <v>1</v>
      </c>
      <c r="X192" s="17">
        <f t="shared" si="38"/>
        <v>1</v>
      </c>
      <c r="Y192" s="17">
        <f t="shared" si="39"/>
        <v>0</v>
      </c>
      <c r="Z192" s="17">
        <f t="shared" si="40"/>
        <v>1</v>
      </c>
      <c r="AA192" s="17">
        <f t="shared" si="41"/>
        <v>1</v>
      </c>
      <c r="AB192" s="91" t="str">
        <f>'REPRODUCTION 3'!M192</f>
        <v>Juin</v>
      </c>
      <c r="AC192" s="91" t="str">
        <f>'RUMINANTS 3'!M192</f>
        <v>Juin</v>
      </c>
      <c r="AD192" s="91" t="str">
        <f>'TOXICOLOGIE 2'!L192</f>
        <v>Juin</v>
      </c>
      <c r="AE192" s="91" t="str">
        <f>'INFECTIEUX 3'!M192</f>
        <v>Juin</v>
      </c>
      <c r="AF192" s="91" t="str">
        <f>'AVIARE 3'!M192</f>
        <v>Juin</v>
      </c>
      <c r="AG192" s="91" t="str">
        <f>'EQUINE 3'!M192</f>
        <v>Juin</v>
      </c>
      <c r="AH192" s="91" t="str">
        <f>'CHIRURGIE 3'!M192</f>
        <v>Juin</v>
      </c>
      <c r="AI192" s="91" t="str">
        <f>'LEGISLATION 2'!L192</f>
        <v>Juin</v>
      </c>
      <c r="AJ192" s="91" t="str">
        <f>'HIDAOA 3'!M192</f>
        <v>Juin</v>
      </c>
      <c r="AK192" s="91" t="str">
        <f>'CLINIQUE 3'!T192</f>
        <v>Juin</v>
      </c>
    </row>
    <row r="193" spans="1:37" ht="18.75">
      <c r="A193" s="17">
        <v>186</v>
      </c>
      <c r="B193" s="625" t="s">
        <v>2626</v>
      </c>
      <c r="C193" s="625" t="s">
        <v>2627</v>
      </c>
      <c r="D193" s="91">
        <f>'REPRODUCTION 3'!K193</f>
        <v>6.75</v>
      </c>
      <c r="E193" s="91">
        <f>'RUMINANTS 3'!K193</f>
        <v>6.75</v>
      </c>
      <c r="F193" s="91">
        <f>'TOXICOLOGIE 2'!J193</f>
        <v>0</v>
      </c>
      <c r="G193" s="91">
        <f>'INFECTIEUX 3'!K193</f>
        <v>3</v>
      </c>
      <c r="H193" s="91">
        <f>'AVIARE 3'!K193</f>
        <v>17.25</v>
      </c>
      <c r="I193" s="91">
        <f>'EQUINE 3'!K193</f>
        <v>5.625</v>
      </c>
      <c r="J193" s="91">
        <f>'CHIRURGIE 3'!K193</f>
        <v>18</v>
      </c>
      <c r="K193" s="91">
        <f>'LEGISLATION 2'!J193</f>
        <v>16</v>
      </c>
      <c r="L193" s="91">
        <f>'HIDAOA 3'!K193</f>
        <v>21</v>
      </c>
      <c r="M193" s="91">
        <f>'CLINIQUE 3'!R193</f>
        <v>0</v>
      </c>
      <c r="N193" s="91">
        <f t="shared" si="28"/>
        <v>94.375</v>
      </c>
      <c r="O193" s="91">
        <f t="shared" si="29"/>
        <v>3.3705357142857144</v>
      </c>
      <c r="P193" s="17" t="str">
        <f t="shared" si="30"/>
        <v>ajournee</v>
      </c>
      <c r="Q193" s="17" t="str">
        <f t="shared" si="31"/>
        <v>juin</v>
      </c>
      <c r="R193" s="17">
        <f t="shared" si="32"/>
        <v>1</v>
      </c>
      <c r="S193" s="17">
        <f t="shared" si="33"/>
        <v>1</v>
      </c>
      <c r="T193" s="17">
        <f t="shared" si="34"/>
        <v>1</v>
      </c>
      <c r="U193" s="17">
        <f t="shared" si="35"/>
        <v>1</v>
      </c>
      <c r="V193" s="17">
        <f t="shared" si="36"/>
        <v>0</v>
      </c>
      <c r="W193" s="17">
        <f t="shared" si="37"/>
        <v>1</v>
      </c>
      <c r="X193" s="17">
        <f t="shared" si="38"/>
        <v>0</v>
      </c>
      <c r="Y193" s="17">
        <f t="shared" si="39"/>
        <v>0</v>
      </c>
      <c r="Z193" s="17">
        <f t="shared" si="40"/>
        <v>0</v>
      </c>
      <c r="AA193" s="17">
        <f t="shared" si="41"/>
        <v>1</v>
      </c>
      <c r="AB193" s="91" t="str">
        <f>'REPRODUCTION 3'!M193</f>
        <v>Juin</v>
      </c>
      <c r="AC193" s="91" t="str">
        <f>'RUMINANTS 3'!M193</f>
        <v>Juin</v>
      </c>
      <c r="AD193" s="91" t="str">
        <f>'TOXICOLOGIE 2'!L193</f>
        <v>Juin</v>
      </c>
      <c r="AE193" s="91" t="str">
        <f>'INFECTIEUX 3'!M193</f>
        <v>Juin</v>
      </c>
      <c r="AF193" s="91" t="str">
        <f>'AVIARE 3'!M193</f>
        <v>Juin</v>
      </c>
      <c r="AG193" s="91" t="str">
        <f>'EQUINE 3'!M193</f>
        <v>Juin</v>
      </c>
      <c r="AH193" s="91" t="str">
        <f>'CHIRURGIE 3'!M193</f>
        <v>Juin</v>
      </c>
      <c r="AI193" s="91" t="str">
        <f>'LEGISLATION 2'!L193</f>
        <v>Juin</v>
      </c>
      <c r="AJ193" s="91" t="str">
        <f>'HIDAOA 3'!M193</f>
        <v>Juin</v>
      </c>
      <c r="AK193" s="91" t="str">
        <f>'CLINIQUE 3'!T193</f>
        <v>Juin</v>
      </c>
    </row>
    <row r="194" spans="1:37" ht="18.75">
      <c r="A194" s="17">
        <v>187</v>
      </c>
      <c r="B194" s="625" t="s">
        <v>261</v>
      </c>
      <c r="C194" s="625" t="s">
        <v>2628</v>
      </c>
      <c r="D194" s="91">
        <f>'REPRODUCTION 3'!K194</f>
        <v>21</v>
      </c>
      <c r="E194" s="91">
        <f>'RUMINANTS 3'!K194</f>
        <v>7.5</v>
      </c>
      <c r="F194" s="91">
        <f>'TOXICOLOGIE 2'!J194</f>
        <v>0</v>
      </c>
      <c r="G194" s="91">
        <f>'INFECTIEUX 3'!K194</f>
        <v>15</v>
      </c>
      <c r="H194" s="91">
        <f>'AVIARE 3'!K194</f>
        <v>16.5</v>
      </c>
      <c r="I194" s="91">
        <f>'EQUINE 3'!K194</f>
        <v>9.75</v>
      </c>
      <c r="J194" s="91">
        <f>'CHIRURGIE 3'!K194</f>
        <v>18</v>
      </c>
      <c r="K194" s="91">
        <f>'LEGISLATION 2'!J194</f>
        <v>22</v>
      </c>
      <c r="L194" s="91">
        <f>'HIDAOA 3'!K194</f>
        <v>20.25</v>
      </c>
      <c r="M194" s="91">
        <f>'CLINIQUE 3'!R194</f>
        <v>0</v>
      </c>
      <c r="N194" s="91">
        <f t="shared" si="28"/>
        <v>130</v>
      </c>
      <c r="O194" s="91">
        <f t="shared" si="29"/>
        <v>4.6428571428571432</v>
      </c>
      <c r="P194" s="17" t="str">
        <f t="shared" si="30"/>
        <v>ajournee</v>
      </c>
      <c r="Q194" s="17" t="str">
        <f t="shared" si="31"/>
        <v>juin</v>
      </c>
      <c r="R194" s="17">
        <f t="shared" si="32"/>
        <v>0</v>
      </c>
      <c r="S194" s="17">
        <f t="shared" si="33"/>
        <v>1</v>
      </c>
      <c r="T194" s="17">
        <f t="shared" si="34"/>
        <v>1</v>
      </c>
      <c r="U194" s="17">
        <f t="shared" si="35"/>
        <v>0</v>
      </c>
      <c r="V194" s="17">
        <f t="shared" si="36"/>
        <v>0</v>
      </c>
      <c r="W194" s="17">
        <f t="shared" si="37"/>
        <v>1</v>
      </c>
      <c r="X194" s="17">
        <f t="shared" si="38"/>
        <v>0</v>
      </c>
      <c r="Y194" s="17">
        <f t="shared" si="39"/>
        <v>0</v>
      </c>
      <c r="Z194" s="17">
        <f t="shared" si="40"/>
        <v>0</v>
      </c>
      <c r="AA194" s="17">
        <f t="shared" si="41"/>
        <v>1</v>
      </c>
      <c r="AB194" s="91" t="str">
        <f>'REPRODUCTION 3'!M194</f>
        <v>Juin</v>
      </c>
      <c r="AC194" s="91" t="str">
        <f>'RUMINANTS 3'!M194</f>
        <v>Juin</v>
      </c>
      <c r="AD194" s="91" t="str">
        <f>'TOXICOLOGIE 2'!L194</f>
        <v>Juin</v>
      </c>
      <c r="AE194" s="91" t="str">
        <f>'INFECTIEUX 3'!M194</f>
        <v>Juin</v>
      </c>
      <c r="AF194" s="91" t="str">
        <f>'AVIARE 3'!M194</f>
        <v>Juin</v>
      </c>
      <c r="AG194" s="91" t="str">
        <f>'EQUINE 3'!M194</f>
        <v>Juin</v>
      </c>
      <c r="AH194" s="91" t="str">
        <f>'CHIRURGIE 3'!M194</f>
        <v>Juin</v>
      </c>
      <c r="AI194" s="91" t="str">
        <f>'LEGISLATION 2'!L194</f>
        <v>Juin</v>
      </c>
      <c r="AJ194" s="91" t="str">
        <f>'HIDAOA 3'!M194</f>
        <v>Juin</v>
      </c>
      <c r="AK194" s="91" t="str">
        <f>'CLINIQUE 3'!T194</f>
        <v>Juin</v>
      </c>
    </row>
    <row r="195" spans="1:37" ht="18.75">
      <c r="A195" s="17">
        <v>188</v>
      </c>
      <c r="B195" s="625" t="s">
        <v>1308</v>
      </c>
      <c r="C195" s="625" t="s">
        <v>2466</v>
      </c>
      <c r="D195" s="91">
        <f>'REPRODUCTION 3'!K195</f>
        <v>21</v>
      </c>
      <c r="E195" s="91">
        <f>'RUMINANTS 3'!K195</f>
        <v>9</v>
      </c>
      <c r="F195" s="91">
        <f>'TOXICOLOGIE 2'!J195</f>
        <v>0</v>
      </c>
      <c r="G195" s="91">
        <f>'INFECTIEUX 3'!K195</f>
        <v>7.5</v>
      </c>
      <c r="H195" s="91">
        <f>'AVIARE 3'!K195</f>
        <v>21.75</v>
      </c>
      <c r="I195" s="91">
        <f>'EQUINE 3'!K195</f>
        <v>9.375</v>
      </c>
      <c r="J195" s="91">
        <f>'CHIRURGIE 3'!K195</f>
        <v>22.5</v>
      </c>
      <c r="K195" s="91">
        <f>'LEGISLATION 2'!J195</f>
        <v>16</v>
      </c>
      <c r="L195" s="91">
        <f>'HIDAOA 3'!K195</f>
        <v>15</v>
      </c>
      <c r="M195" s="91">
        <f>'CLINIQUE 3'!R195</f>
        <v>0</v>
      </c>
      <c r="N195" s="91">
        <f t="shared" si="28"/>
        <v>122.125</v>
      </c>
      <c r="O195" s="91">
        <f t="shared" si="29"/>
        <v>4.3616071428571432</v>
      </c>
      <c r="P195" s="17" t="str">
        <f t="shared" si="30"/>
        <v>ajournee</v>
      </c>
      <c r="Q195" s="17" t="str">
        <f t="shared" si="31"/>
        <v>juin</v>
      </c>
      <c r="R195" s="17">
        <f t="shared" si="32"/>
        <v>0</v>
      </c>
      <c r="S195" s="17">
        <f t="shared" si="33"/>
        <v>1</v>
      </c>
      <c r="T195" s="17">
        <f t="shared" si="34"/>
        <v>1</v>
      </c>
      <c r="U195" s="17">
        <f t="shared" si="35"/>
        <v>1</v>
      </c>
      <c r="V195" s="17">
        <f t="shared" si="36"/>
        <v>0</v>
      </c>
      <c r="W195" s="17">
        <f t="shared" si="37"/>
        <v>1</v>
      </c>
      <c r="X195" s="17">
        <f t="shared" si="38"/>
        <v>0</v>
      </c>
      <c r="Y195" s="17">
        <f t="shared" si="39"/>
        <v>0</v>
      </c>
      <c r="Z195" s="17">
        <f t="shared" si="40"/>
        <v>0</v>
      </c>
      <c r="AA195" s="17">
        <f t="shared" si="41"/>
        <v>1</v>
      </c>
      <c r="AB195" s="91" t="str">
        <f>'REPRODUCTION 3'!M195</f>
        <v>Juin</v>
      </c>
      <c r="AC195" s="91" t="str">
        <f>'RUMINANTS 3'!M195</f>
        <v>Juin</v>
      </c>
      <c r="AD195" s="91" t="str">
        <f>'TOXICOLOGIE 2'!L195</f>
        <v>Juin</v>
      </c>
      <c r="AE195" s="91" t="str">
        <f>'INFECTIEUX 3'!M195</f>
        <v>Juin</v>
      </c>
      <c r="AF195" s="91" t="str">
        <f>'AVIARE 3'!M195</f>
        <v>Juin</v>
      </c>
      <c r="AG195" s="91" t="str">
        <f>'EQUINE 3'!M195</f>
        <v>Juin</v>
      </c>
      <c r="AH195" s="91" t="str">
        <f>'CHIRURGIE 3'!M195</f>
        <v>Juin</v>
      </c>
      <c r="AI195" s="91" t="str">
        <f>'LEGISLATION 2'!L195</f>
        <v>Juin</v>
      </c>
      <c r="AJ195" s="91" t="str">
        <f>'HIDAOA 3'!M195</f>
        <v>Juin</v>
      </c>
      <c r="AK195" s="91" t="str">
        <f>'CLINIQUE 3'!T195</f>
        <v>Juin</v>
      </c>
    </row>
    <row r="196" spans="1:37" ht="18.75">
      <c r="A196" s="17">
        <v>189</v>
      </c>
      <c r="B196" s="625" t="s">
        <v>2629</v>
      </c>
      <c r="C196" s="625" t="s">
        <v>2473</v>
      </c>
      <c r="D196" s="91">
        <f>'REPRODUCTION 3'!K196</f>
        <v>12.75</v>
      </c>
      <c r="E196" s="91">
        <f>'RUMINANTS 3'!K196</f>
        <v>10.5</v>
      </c>
      <c r="F196" s="91">
        <f>'TOXICOLOGIE 2'!J196</f>
        <v>0</v>
      </c>
      <c r="G196" s="91">
        <f>'INFECTIEUX 3'!K196</f>
        <v>3.375</v>
      </c>
      <c r="H196" s="91">
        <f>'AVIARE 3'!K196</f>
        <v>13.5</v>
      </c>
      <c r="I196" s="91">
        <f>'EQUINE 3'!K196</f>
        <v>10.5</v>
      </c>
      <c r="J196" s="91">
        <f>'CHIRURGIE 3'!K196</f>
        <v>15</v>
      </c>
      <c r="K196" s="91">
        <f>'LEGISLATION 2'!J196</f>
        <v>20</v>
      </c>
      <c r="L196" s="91">
        <f>'HIDAOA 3'!K196</f>
        <v>13.5</v>
      </c>
      <c r="M196" s="91">
        <f>'CLINIQUE 3'!R196</f>
        <v>0</v>
      </c>
      <c r="N196" s="91">
        <f t="shared" si="28"/>
        <v>99.125</v>
      </c>
      <c r="O196" s="91">
        <f t="shared" si="29"/>
        <v>3.5401785714285716</v>
      </c>
      <c r="P196" s="17" t="str">
        <f t="shared" si="30"/>
        <v>ajournee</v>
      </c>
      <c r="Q196" s="17" t="str">
        <f t="shared" si="31"/>
        <v>juin</v>
      </c>
      <c r="R196" s="17">
        <f t="shared" si="32"/>
        <v>1</v>
      </c>
      <c r="S196" s="17">
        <f t="shared" si="33"/>
        <v>1</v>
      </c>
      <c r="T196" s="17">
        <f t="shared" si="34"/>
        <v>1</v>
      </c>
      <c r="U196" s="17">
        <f t="shared" si="35"/>
        <v>1</v>
      </c>
      <c r="V196" s="17">
        <f t="shared" si="36"/>
        <v>1</v>
      </c>
      <c r="W196" s="17">
        <f t="shared" si="37"/>
        <v>1</v>
      </c>
      <c r="X196" s="17">
        <f t="shared" si="38"/>
        <v>0</v>
      </c>
      <c r="Y196" s="17">
        <f t="shared" si="39"/>
        <v>0</v>
      </c>
      <c r="Z196" s="17">
        <f t="shared" si="40"/>
        <v>1</v>
      </c>
      <c r="AA196" s="17">
        <f t="shared" si="41"/>
        <v>1</v>
      </c>
      <c r="AB196" s="91" t="str">
        <f>'REPRODUCTION 3'!M196</f>
        <v>Juin</v>
      </c>
      <c r="AC196" s="91" t="str">
        <f>'RUMINANTS 3'!M196</f>
        <v>Juin</v>
      </c>
      <c r="AD196" s="91" t="str">
        <f>'TOXICOLOGIE 2'!L196</f>
        <v>Juin</v>
      </c>
      <c r="AE196" s="91" t="str">
        <f>'INFECTIEUX 3'!M196</f>
        <v>Juin</v>
      </c>
      <c r="AF196" s="91" t="str">
        <f>'AVIARE 3'!M196</f>
        <v>Juin</v>
      </c>
      <c r="AG196" s="91" t="str">
        <f>'EQUINE 3'!M196</f>
        <v>Juin</v>
      </c>
      <c r="AH196" s="91" t="str">
        <f>'CHIRURGIE 3'!M196</f>
        <v>Juin</v>
      </c>
      <c r="AI196" s="91" t="str">
        <f>'LEGISLATION 2'!L196</f>
        <v>Juin</v>
      </c>
      <c r="AJ196" s="91" t="str">
        <f>'HIDAOA 3'!M196</f>
        <v>Juin</v>
      </c>
      <c r="AK196" s="91" t="str">
        <f>'CLINIQUE 3'!T196</f>
        <v>Juin</v>
      </c>
    </row>
    <row r="197" spans="1:37" ht="18.75">
      <c r="A197" s="17">
        <v>190</v>
      </c>
      <c r="B197" s="625" t="s">
        <v>1315</v>
      </c>
      <c r="C197" s="625" t="s">
        <v>2630</v>
      </c>
      <c r="D197" s="91">
        <f>'REPRODUCTION 3'!K197</f>
        <v>6.75</v>
      </c>
      <c r="E197" s="91">
        <f>'RUMINANTS 3'!K197</f>
        <v>6</v>
      </c>
      <c r="F197" s="91">
        <f>'TOXICOLOGIE 2'!J197</f>
        <v>0</v>
      </c>
      <c r="G197" s="91">
        <f>'INFECTIEUX 3'!K197</f>
        <v>0.375</v>
      </c>
      <c r="H197" s="91">
        <f>'AVIARE 3'!K197</f>
        <v>9</v>
      </c>
      <c r="I197" s="91">
        <f>'EQUINE 3'!K197</f>
        <v>0.75</v>
      </c>
      <c r="J197" s="91">
        <f>'CHIRURGIE 3'!K197</f>
        <v>19.5</v>
      </c>
      <c r="K197" s="91">
        <f>'LEGISLATION 2'!J197</f>
        <v>2</v>
      </c>
      <c r="L197" s="91">
        <f>'HIDAOA 3'!K197</f>
        <v>4.5</v>
      </c>
      <c r="M197" s="91">
        <f>'CLINIQUE 3'!R197</f>
        <v>0</v>
      </c>
      <c r="N197" s="91">
        <f t="shared" si="28"/>
        <v>48.875</v>
      </c>
      <c r="O197" s="91">
        <f t="shared" si="29"/>
        <v>1.7455357142857142</v>
      </c>
      <c r="P197" s="17" t="str">
        <f t="shared" si="30"/>
        <v>ajournee</v>
      </c>
      <c r="Q197" s="17" t="str">
        <f t="shared" si="31"/>
        <v>juin</v>
      </c>
      <c r="R197" s="17">
        <f t="shared" si="32"/>
        <v>1</v>
      </c>
      <c r="S197" s="17">
        <f t="shared" si="33"/>
        <v>1</v>
      </c>
      <c r="T197" s="17">
        <f t="shared" si="34"/>
        <v>1</v>
      </c>
      <c r="U197" s="17">
        <f t="shared" si="35"/>
        <v>1</v>
      </c>
      <c r="V197" s="17">
        <f t="shared" si="36"/>
        <v>1</v>
      </c>
      <c r="W197" s="17">
        <f t="shared" si="37"/>
        <v>1</v>
      </c>
      <c r="X197" s="17">
        <f t="shared" si="38"/>
        <v>0</v>
      </c>
      <c r="Y197" s="17">
        <f t="shared" si="39"/>
        <v>1</v>
      </c>
      <c r="Z197" s="17">
        <f t="shared" si="40"/>
        <v>1</v>
      </c>
      <c r="AA197" s="17">
        <f t="shared" si="41"/>
        <v>1</v>
      </c>
      <c r="AB197" s="91" t="str">
        <f>'REPRODUCTION 3'!M197</f>
        <v>Juin</v>
      </c>
      <c r="AC197" s="91" t="str">
        <f>'RUMINANTS 3'!M197</f>
        <v>Juin</v>
      </c>
      <c r="AD197" s="91" t="str">
        <f>'TOXICOLOGIE 2'!L197</f>
        <v>Juin</v>
      </c>
      <c r="AE197" s="91" t="str">
        <f>'INFECTIEUX 3'!M197</f>
        <v>Juin</v>
      </c>
      <c r="AF197" s="91" t="str">
        <f>'AVIARE 3'!M197</f>
        <v>Juin</v>
      </c>
      <c r="AG197" s="91" t="str">
        <f>'EQUINE 3'!M197</f>
        <v>Juin</v>
      </c>
      <c r="AH197" s="91" t="str">
        <f>'CHIRURGIE 3'!M197</f>
        <v>Juin</v>
      </c>
      <c r="AI197" s="91" t="str">
        <f>'LEGISLATION 2'!L197</f>
        <v>Juin</v>
      </c>
      <c r="AJ197" s="91" t="str">
        <f>'HIDAOA 3'!M197</f>
        <v>Juin</v>
      </c>
      <c r="AK197" s="91" t="str">
        <f>'CLINIQUE 3'!T197</f>
        <v>Juin</v>
      </c>
    </row>
    <row r="198" spans="1:37" ht="18.75">
      <c r="A198" s="17">
        <v>191</v>
      </c>
      <c r="B198" s="625" t="s">
        <v>1315</v>
      </c>
      <c r="C198" s="625" t="s">
        <v>2540</v>
      </c>
      <c r="D198" s="91">
        <f>'REPRODUCTION 3'!K198</f>
        <v>0.75</v>
      </c>
      <c r="E198" s="91">
        <f>'RUMINANTS 3'!K198</f>
        <v>7.5</v>
      </c>
      <c r="F198" s="91">
        <f>'TOXICOLOGIE 2'!J198</f>
        <v>0</v>
      </c>
      <c r="G198" s="91">
        <f>'INFECTIEUX 3'!K198</f>
        <v>1.875</v>
      </c>
      <c r="H198" s="91">
        <f>'AVIARE 3'!K198</f>
        <v>18.75</v>
      </c>
      <c r="I198" s="91">
        <f>'EQUINE 3'!K198</f>
        <v>0.75</v>
      </c>
      <c r="J198" s="91">
        <f>'CHIRURGIE 3'!K198</f>
        <v>15</v>
      </c>
      <c r="K198" s="91">
        <f>'LEGISLATION 2'!J198</f>
        <v>6</v>
      </c>
      <c r="L198" s="91">
        <f>'HIDAOA 3'!K198</f>
        <v>7.5</v>
      </c>
      <c r="M198" s="91">
        <f>'CLINIQUE 3'!R198</f>
        <v>0</v>
      </c>
      <c r="N198" s="91">
        <f t="shared" si="28"/>
        <v>58.125</v>
      </c>
      <c r="O198" s="91">
        <f t="shared" si="29"/>
        <v>2.0758928571428572</v>
      </c>
      <c r="P198" s="17" t="str">
        <f t="shared" si="30"/>
        <v>ajournee</v>
      </c>
      <c r="Q198" s="17" t="str">
        <f t="shared" si="31"/>
        <v>juin</v>
      </c>
      <c r="R198" s="17">
        <f t="shared" si="32"/>
        <v>1</v>
      </c>
      <c r="S198" s="17">
        <f t="shared" si="33"/>
        <v>1</v>
      </c>
      <c r="T198" s="17">
        <f t="shared" si="34"/>
        <v>1</v>
      </c>
      <c r="U198" s="17">
        <f t="shared" si="35"/>
        <v>1</v>
      </c>
      <c r="V198" s="17">
        <f t="shared" si="36"/>
        <v>0</v>
      </c>
      <c r="W198" s="17">
        <f t="shared" si="37"/>
        <v>1</v>
      </c>
      <c r="X198" s="17">
        <f t="shared" si="38"/>
        <v>0</v>
      </c>
      <c r="Y198" s="17">
        <f t="shared" si="39"/>
        <v>1</v>
      </c>
      <c r="Z198" s="17">
        <f t="shared" si="40"/>
        <v>1</v>
      </c>
      <c r="AA198" s="17">
        <f t="shared" si="41"/>
        <v>1</v>
      </c>
      <c r="AB198" s="91" t="str">
        <f>'REPRODUCTION 3'!M198</f>
        <v>Juin</v>
      </c>
      <c r="AC198" s="91" t="str">
        <f>'RUMINANTS 3'!M198</f>
        <v>Juin</v>
      </c>
      <c r="AD198" s="91" t="str">
        <f>'TOXICOLOGIE 2'!L198</f>
        <v>Juin</v>
      </c>
      <c r="AE198" s="91" t="str">
        <f>'INFECTIEUX 3'!M198</f>
        <v>Juin</v>
      </c>
      <c r="AF198" s="91" t="str">
        <f>'AVIARE 3'!M198</f>
        <v>Juin</v>
      </c>
      <c r="AG198" s="91" t="str">
        <f>'EQUINE 3'!M198</f>
        <v>Juin</v>
      </c>
      <c r="AH198" s="91" t="str">
        <f>'CHIRURGIE 3'!M198</f>
        <v>Juin</v>
      </c>
      <c r="AI198" s="91" t="str">
        <f>'LEGISLATION 2'!L198</f>
        <v>Juin</v>
      </c>
      <c r="AJ198" s="91" t="str">
        <f>'HIDAOA 3'!M198</f>
        <v>Juin</v>
      </c>
      <c r="AK198" s="91" t="str">
        <f>'CLINIQUE 3'!T198</f>
        <v>Juin</v>
      </c>
    </row>
    <row r="199" spans="1:37" ht="18.75">
      <c r="A199" s="17">
        <v>192</v>
      </c>
      <c r="B199" s="625" t="s">
        <v>1322</v>
      </c>
      <c r="C199" s="625" t="s">
        <v>2631</v>
      </c>
      <c r="D199" s="91">
        <f>'REPRODUCTION 3'!K199</f>
        <v>12.75</v>
      </c>
      <c r="E199" s="91">
        <f>'RUMINANTS 3'!K199</f>
        <v>13.5</v>
      </c>
      <c r="F199" s="91">
        <f>'TOXICOLOGIE 2'!J199</f>
        <v>0</v>
      </c>
      <c r="G199" s="91">
        <f>'INFECTIEUX 3'!K199</f>
        <v>4.125</v>
      </c>
      <c r="H199" s="91">
        <f>'AVIARE 3'!K199</f>
        <v>14.25</v>
      </c>
      <c r="I199" s="91">
        <f>'EQUINE 3'!K199</f>
        <v>9</v>
      </c>
      <c r="J199" s="91">
        <f>'CHIRURGIE 3'!K199</f>
        <v>12</v>
      </c>
      <c r="K199" s="91">
        <f>'LEGISLATION 2'!J199</f>
        <v>8</v>
      </c>
      <c r="L199" s="91">
        <f>'HIDAOA 3'!K199</f>
        <v>15</v>
      </c>
      <c r="M199" s="91">
        <f>'CLINIQUE 3'!R199</f>
        <v>0</v>
      </c>
      <c r="N199" s="91">
        <f t="shared" si="28"/>
        <v>88.625</v>
      </c>
      <c r="O199" s="91">
        <f t="shared" si="29"/>
        <v>3.1651785714285716</v>
      </c>
      <c r="P199" s="17" t="str">
        <f t="shared" si="30"/>
        <v>ajournee</v>
      </c>
      <c r="Q199" s="17" t="str">
        <f t="shared" si="31"/>
        <v>juin</v>
      </c>
      <c r="R199" s="17">
        <f t="shared" si="32"/>
        <v>1</v>
      </c>
      <c r="S199" s="17">
        <f t="shared" si="33"/>
        <v>1</v>
      </c>
      <c r="T199" s="17">
        <f t="shared" si="34"/>
        <v>1</v>
      </c>
      <c r="U199" s="17">
        <f t="shared" si="35"/>
        <v>1</v>
      </c>
      <c r="V199" s="17">
        <f t="shared" si="36"/>
        <v>1</v>
      </c>
      <c r="W199" s="17">
        <f t="shared" si="37"/>
        <v>1</v>
      </c>
      <c r="X199" s="17">
        <f t="shared" si="38"/>
        <v>1</v>
      </c>
      <c r="Y199" s="17">
        <f t="shared" si="39"/>
        <v>1</v>
      </c>
      <c r="Z199" s="17">
        <f t="shared" si="40"/>
        <v>0</v>
      </c>
      <c r="AA199" s="17">
        <f t="shared" si="41"/>
        <v>1</v>
      </c>
      <c r="AB199" s="91" t="str">
        <f>'REPRODUCTION 3'!M199</f>
        <v>Juin</v>
      </c>
      <c r="AC199" s="91" t="str">
        <f>'RUMINANTS 3'!M199</f>
        <v>Juin</v>
      </c>
      <c r="AD199" s="91" t="str">
        <f>'TOXICOLOGIE 2'!L199</f>
        <v>Juin</v>
      </c>
      <c r="AE199" s="91" t="str">
        <f>'INFECTIEUX 3'!M199</f>
        <v>Juin</v>
      </c>
      <c r="AF199" s="91" t="str">
        <f>'AVIARE 3'!M199</f>
        <v>Juin</v>
      </c>
      <c r="AG199" s="91" t="str">
        <f>'EQUINE 3'!M199</f>
        <v>Juin</v>
      </c>
      <c r="AH199" s="91" t="str">
        <f>'CHIRURGIE 3'!M199</f>
        <v>Juin</v>
      </c>
      <c r="AI199" s="91" t="str">
        <f>'LEGISLATION 2'!L199</f>
        <v>Juin</v>
      </c>
      <c r="AJ199" s="91" t="str">
        <f>'HIDAOA 3'!M199</f>
        <v>Juin</v>
      </c>
      <c r="AK199" s="91" t="str">
        <f>'CLINIQUE 3'!T199</f>
        <v>Juin</v>
      </c>
    </row>
    <row r="200" spans="1:37" ht="18.75">
      <c r="A200" s="17">
        <v>193</v>
      </c>
      <c r="B200" s="625" t="s">
        <v>1327</v>
      </c>
      <c r="C200" s="625" t="s">
        <v>2632</v>
      </c>
      <c r="D200" s="91">
        <f>'REPRODUCTION 3'!K200</f>
        <v>18</v>
      </c>
      <c r="E200" s="91">
        <f>'RUMINANTS 3'!K200</f>
        <v>9</v>
      </c>
      <c r="F200" s="91">
        <f>'TOXICOLOGIE 2'!J200</f>
        <v>0</v>
      </c>
      <c r="G200" s="91">
        <f>'INFECTIEUX 3'!K200</f>
        <v>8.25</v>
      </c>
      <c r="H200" s="91">
        <f>'AVIARE 3'!K200</f>
        <v>18.75</v>
      </c>
      <c r="I200" s="91">
        <f>'EQUINE 3'!K200</f>
        <v>18</v>
      </c>
      <c r="J200" s="91">
        <f>'CHIRURGIE 3'!K200</f>
        <v>19.5</v>
      </c>
      <c r="K200" s="91">
        <f>'LEGISLATION 2'!J200</f>
        <v>12</v>
      </c>
      <c r="L200" s="91">
        <f>'HIDAOA 3'!K200</f>
        <v>21.75</v>
      </c>
      <c r="M200" s="91">
        <f>'CLINIQUE 3'!R200</f>
        <v>0</v>
      </c>
      <c r="N200" s="91">
        <f t="shared" si="28"/>
        <v>125.25</v>
      </c>
      <c r="O200" s="91">
        <f t="shared" si="29"/>
        <v>4.4732142857142856</v>
      </c>
      <c r="P200" s="17" t="str">
        <f t="shared" si="30"/>
        <v>ajournee</v>
      </c>
      <c r="Q200" s="17" t="str">
        <f t="shared" si="31"/>
        <v>juin</v>
      </c>
      <c r="R200" s="17">
        <f t="shared" si="32"/>
        <v>0</v>
      </c>
      <c r="S200" s="17">
        <f t="shared" si="33"/>
        <v>1</v>
      </c>
      <c r="T200" s="17">
        <f t="shared" si="34"/>
        <v>1</v>
      </c>
      <c r="U200" s="17">
        <f t="shared" si="35"/>
        <v>1</v>
      </c>
      <c r="V200" s="17">
        <f t="shared" si="36"/>
        <v>0</v>
      </c>
      <c r="W200" s="17">
        <f t="shared" si="37"/>
        <v>0</v>
      </c>
      <c r="X200" s="17">
        <f t="shared" si="38"/>
        <v>0</v>
      </c>
      <c r="Y200" s="17">
        <f t="shared" si="39"/>
        <v>0</v>
      </c>
      <c r="Z200" s="17">
        <f t="shared" si="40"/>
        <v>0</v>
      </c>
      <c r="AA200" s="17">
        <f t="shared" si="41"/>
        <v>1</v>
      </c>
      <c r="AB200" s="91" t="str">
        <f>'REPRODUCTION 3'!M200</f>
        <v>Juin</v>
      </c>
      <c r="AC200" s="91" t="str">
        <f>'RUMINANTS 3'!M200</f>
        <v>Juin</v>
      </c>
      <c r="AD200" s="91" t="str">
        <f>'TOXICOLOGIE 2'!L200</f>
        <v>Juin</v>
      </c>
      <c r="AE200" s="91" t="str">
        <f>'INFECTIEUX 3'!M200</f>
        <v>Juin</v>
      </c>
      <c r="AF200" s="91" t="str">
        <f>'AVIARE 3'!M200</f>
        <v>Juin</v>
      </c>
      <c r="AG200" s="91" t="str">
        <f>'EQUINE 3'!M200</f>
        <v>Juin</v>
      </c>
      <c r="AH200" s="91" t="str">
        <f>'CHIRURGIE 3'!M200</f>
        <v>Juin</v>
      </c>
      <c r="AI200" s="91" t="str">
        <f>'LEGISLATION 2'!L200</f>
        <v>Juin</v>
      </c>
      <c r="AJ200" s="91" t="str">
        <f>'HIDAOA 3'!M200</f>
        <v>Juin</v>
      </c>
      <c r="AK200" s="91" t="str">
        <f>'CLINIQUE 3'!T200</f>
        <v>Juin</v>
      </c>
    </row>
    <row r="201" spans="1:37" ht="18.75">
      <c r="A201" s="17">
        <v>194</v>
      </c>
      <c r="B201" s="625" t="s">
        <v>2633</v>
      </c>
      <c r="C201" s="625" t="s">
        <v>2613</v>
      </c>
      <c r="D201" s="91">
        <f>'REPRODUCTION 3'!K201</f>
        <v>15.75</v>
      </c>
      <c r="E201" s="91">
        <f>'RUMINANTS 3'!K201</f>
        <v>10.5</v>
      </c>
      <c r="F201" s="91">
        <f>'TOXICOLOGIE 2'!J201</f>
        <v>0</v>
      </c>
      <c r="G201" s="91">
        <f>'INFECTIEUX 3'!K201</f>
        <v>9</v>
      </c>
      <c r="H201" s="91">
        <f>'AVIARE 3'!K201</f>
        <v>18</v>
      </c>
      <c r="I201" s="91">
        <f>'EQUINE 3'!K201</f>
        <v>21</v>
      </c>
      <c r="J201" s="91">
        <f>'CHIRURGIE 3'!K201</f>
        <v>21</v>
      </c>
      <c r="K201" s="91">
        <f>'LEGISLATION 2'!J201</f>
        <v>28</v>
      </c>
      <c r="L201" s="91">
        <f>'HIDAOA 3'!K201</f>
        <v>28.125</v>
      </c>
      <c r="M201" s="91">
        <f>'CLINIQUE 3'!R201</f>
        <v>0</v>
      </c>
      <c r="N201" s="91">
        <f t="shared" ref="N201:N264" si="42">SUM(D201:M201)</f>
        <v>151.375</v>
      </c>
      <c r="O201" s="91">
        <f t="shared" ref="O201:O264" si="43">N201/28</f>
        <v>5.40625</v>
      </c>
      <c r="P201" s="17" t="str">
        <f t="shared" ref="P201:P264" si="44">IF(OR(D201="exclus",E201="exclus",F201="exclus",G201="exclus",H201="exclus",I201="exclus",J201="exclus",K201="exclus",L201="exclus",M201="exclus"),"exclus",IF(AND(SUM(R201:AA201)=0,ROUND(O201,3)&gt;=10),"admis","ajournee"))</f>
        <v>ajournee</v>
      </c>
      <c r="Q201" s="17" t="str">
        <f t="shared" ref="Q201:Q264" si="45">IF(COUNTIF(AB201:AK201,"=Rattrapage")&gt;0,"Rattrapage",IF(COUNTIF(AB201:AK201,"=Synthèse")&gt;0,"Synthèse","juin"))</f>
        <v>juin</v>
      </c>
      <c r="R201" s="17">
        <f t="shared" ref="R201:R264" si="46">IF(D201&lt;15,1,0)</f>
        <v>0</v>
      </c>
      <c r="S201" s="17">
        <f t="shared" ref="S201:S264" si="47">IF(E201&lt;15,1,0)</f>
        <v>1</v>
      </c>
      <c r="T201" s="17">
        <f t="shared" ref="T201:T264" si="48">IF(F201&lt;10,1,0)</f>
        <v>1</v>
      </c>
      <c r="U201" s="17">
        <f t="shared" ref="U201:U264" si="49">IF(G201&lt;15,1,0)</f>
        <v>1</v>
      </c>
      <c r="V201" s="17">
        <f t="shared" ref="V201:V264" si="50">IF(H201&lt;15,1,0)</f>
        <v>0</v>
      </c>
      <c r="W201" s="17">
        <f t="shared" ref="W201:W264" si="51">IF(I201&lt;15,1,0)</f>
        <v>0</v>
      </c>
      <c r="X201" s="17">
        <f t="shared" ref="X201:X264" si="52">IF(J201&lt;15,1,0)</f>
        <v>0</v>
      </c>
      <c r="Y201" s="17">
        <f t="shared" ref="Y201:Y264" si="53">IF(K201&lt;10,1,0)</f>
        <v>0</v>
      </c>
      <c r="Z201" s="17">
        <f t="shared" ref="Z201:Z264" si="54">IF(L201&lt;15,1,0)</f>
        <v>0</v>
      </c>
      <c r="AA201" s="17">
        <f t="shared" ref="AA201:AA264" si="55">IF(M201&lt;15,1,0)</f>
        <v>1</v>
      </c>
      <c r="AB201" s="91" t="str">
        <f>'REPRODUCTION 3'!M201</f>
        <v>Juin</v>
      </c>
      <c r="AC201" s="91" t="str">
        <f>'RUMINANTS 3'!M201</f>
        <v>Juin</v>
      </c>
      <c r="AD201" s="91" t="str">
        <f>'TOXICOLOGIE 2'!L201</f>
        <v>Juin</v>
      </c>
      <c r="AE201" s="91" t="str">
        <f>'INFECTIEUX 3'!M201</f>
        <v>Juin</v>
      </c>
      <c r="AF201" s="91" t="str">
        <f>'AVIARE 3'!M201</f>
        <v>Juin</v>
      </c>
      <c r="AG201" s="91" t="str">
        <f>'EQUINE 3'!M201</f>
        <v>Juin</v>
      </c>
      <c r="AH201" s="91" t="str">
        <f>'CHIRURGIE 3'!M201</f>
        <v>Juin</v>
      </c>
      <c r="AI201" s="91" t="str">
        <f>'LEGISLATION 2'!L201</f>
        <v>Juin</v>
      </c>
      <c r="AJ201" s="91" t="str">
        <f>'HIDAOA 3'!M201</f>
        <v>Juin</v>
      </c>
      <c r="AK201" s="91" t="str">
        <f>'CLINIQUE 3'!T201</f>
        <v>Juin</v>
      </c>
    </row>
    <row r="202" spans="1:37" ht="18.75">
      <c r="A202" s="17">
        <v>195</v>
      </c>
      <c r="B202" s="625" t="s">
        <v>1336</v>
      </c>
      <c r="C202" s="625" t="s">
        <v>2634</v>
      </c>
      <c r="D202" s="91">
        <f>'REPRODUCTION 3'!K202</f>
        <v>12.75</v>
      </c>
      <c r="E202" s="91">
        <f>'RUMINANTS 3'!K202</f>
        <v>7.5</v>
      </c>
      <c r="F202" s="91">
        <f>'TOXICOLOGIE 2'!J202</f>
        <v>0</v>
      </c>
      <c r="G202" s="91">
        <f>'INFECTIEUX 3'!K202</f>
        <v>15</v>
      </c>
      <c r="H202" s="91">
        <f>'AVIARE 3'!K202</f>
        <v>14.25</v>
      </c>
      <c r="I202" s="91">
        <f>'EQUINE 3'!K202</f>
        <v>0</v>
      </c>
      <c r="J202" s="91">
        <f>'CHIRURGIE 3'!K202</f>
        <v>16.5</v>
      </c>
      <c r="K202" s="91">
        <f>'LEGISLATION 2'!J202</f>
        <v>26</v>
      </c>
      <c r="L202" s="91">
        <f>'HIDAOA 3'!K202</f>
        <v>20.25</v>
      </c>
      <c r="M202" s="91">
        <f>'CLINIQUE 3'!R202</f>
        <v>0</v>
      </c>
      <c r="N202" s="91">
        <f t="shared" si="42"/>
        <v>112.25</v>
      </c>
      <c r="O202" s="91">
        <f t="shared" si="43"/>
        <v>4.0089285714285712</v>
      </c>
      <c r="P202" s="17" t="str">
        <f t="shared" si="44"/>
        <v>ajournee</v>
      </c>
      <c r="Q202" s="17" t="str">
        <f t="shared" si="45"/>
        <v>juin</v>
      </c>
      <c r="R202" s="17">
        <f t="shared" si="46"/>
        <v>1</v>
      </c>
      <c r="S202" s="17">
        <f t="shared" si="47"/>
        <v>1</v>
      </c>
      <c r="T202" s="17">
        <f t="shared" si="48"/>
        <v>1</v>
      </c>
      <c r="U202" s="17">
        <f t="shared" si="49"/>
        <v>0</v>
      </c>
      <c r="V202" s="17">
        <f t="shared" si="50"/>
        <v>1</v>
      </c>
      <c r="W202" s="17">
        <f t="shared" si="51"/>
        <v>1</v>
      </c>
      <c r="X202" s="17">
        <f t="shared" si="52"/>
        <v>0</v>
      </c>
      <c r="Y202" s="17">
        <f t="shared" si="53"/>
        <v>0</v>
      </c>
      <c r="Z202" s="17">
        <f t="shared" si="54"/>
        <v>0</v>
      </c>
      <c r="AA202" s="17">
        <f t="shared" si="55"/>
        <v>1</v>
      </c>
      <c r="AB202" s="91" t="str">
        <f>'REPRODUCTION 3'!M202</f>
        <v>Juin</v>
      </c>
      <c r="AC202" s="91" t="str">
        <f>'RUMINANTS 3'!M202</f>
        <v>Juin</v>
      </c>
      <c r="AD202" s="91" t="str">
        <f>'TOXICOLOGIE 2'!L202</f>
        <v>Juin</v>
      </c>
      <c r="AE202" s="91" t="str">
        <f>'INFECTIEUX 3'!M202</f>
        <v>Juin</v>
      </c>
      <c r="AF202" s="91" t="str">
        <f>'AVIARE 3'!M202</f>
        <v>Juin</v>
      </c>
      <c r="AG202" s="91" t="str">
        <f>'EQUINE 3'!M202</f>
        <v>Juin</v>
      </c>
      <c r="AH202" s="91" t="str">
        <f>'CHIRURGIE 3'!M202</f>
        <v>Juin</v>
      </c>
      <c r="AI202" s="91" t="str">
        <f>'LEGISLATION 2'!L202</f>
        <v>Juin</v>
      </c>
      <c r="AJ202" s="91" t="str">
        <f>'HIDAOA 3'!M202</f>
        <v>Juin</v>
      </c>
      <c r="AK202" s="91" t="str">
        <f>'CLINIQUE 3'!T202</f>
        <v>Juin</v>
      </c>
    </row>
    <row r="203" spans="1:37" ht="18.75">
      <c r="A203" s="17">
        <v>196</v>
      </c>
      <c r="B203" s="625" t="s">
        <v>2635</v>
      </c>
      <c r="C203" s="625" t="s">
        <v>2636</v>
      </c>
      <c r="D203" s="91">
        <f>'REPRODUCTION 3'!K203</f>
        <v>6</v>
      </c>
      <c r="E203" s="91">
        <f>'RUMINANTS 3'!K203</f>
        <v>10.5</v>
      </c>
      <c r="F203" s="91">
        <f>'TOXICOLOGIE 2'!J203</f>
        <v>0</v>
      </c>
      <c r="G203" s="91">
        <f>'INFECTIEUX 3'!K203</f>
        <v>2.25</v>
      </c>
      <c r="H203" s="91">
        <f>'AVIARE 3'!K203</f>
        <v>15.75</v>
      </c>
      <c r="I203" s="91">
        <f>'EQUINE 3'!K203</f>
        <v>6.75</v>
      </c>
      <c r="J203" s="91">
        <f>'CHIRURGIE 3'!K203</f>
        <v>15</v>
      </c>
      <c r="K203" s="91">
        <f>'LEGISLATION 2'!J203</f>
        <v>22</v>
      </c>
      <c r="L203" s="91">
        <f>'HIDAOA 3'!K203</f>
        <v>12.75</v>
      </c>
      <c r="M203" s="91">
        <f>'CLINIQUE 3'!R203</f>
        <v>0</v>
      </c>
      <c r="N203" s="91">
        <f t="shared" si="42"/>
        <v>91</v>
      </c>
      <c r="O203" s="91">
        <f t="shared" si="43"/>
        <v>3.25</v>
      </c>
      <c r="P203" s="17" t="str">
        <f t="shared" si="44"/>
        <v>ajournee</v>
      </c>
      <c r="Q203" s="17" t="str">
        <f t="shared" si="45"/>
        <v>juin</v>
      </c>
      <c r="R203" s="17">
        <f t="shared" si="46"/>
        <v>1</v>
      </c>
      <c r="S203" s="17">
        <f t="shared" si="47"/>
        <v>1</v>
      </c>
      <c r="T203" s="17">
        <f t="shared" si="48"/>
        <v>1</v>
      </c>
      <c r="U203" s="17">
        <f t="shared" si="49"/>
        <v>1</v>
      </c>
      <c r="V203" s="17">
        <f t="shared" si="50"/>
        <v>0</v>
      </c>
      <c r="W203" s="17">
        <f t="shared" si="51"/>
        <v>1</v>
      </c>
      <c r="X203" s="17">
        <f t="shared" si="52"/>
        <v>0</v>
      </c>
      <c r="Y203" s="17">
        <f t="shared" si="53"/>
        <v>0</v>
      </c>
      <c r="Z203" s="17">
        <f t="shared" si="54"/>
        <v>1</v>
      </c>
      <c r="AA203" s="17">
        <f t="shared" si="55"/>
        <v>1</v>
      </c>
      <c r="AB203" s="91" t="str">
        <f>'REPRODUCTION 3'!M203</f>
        <v>Juin</v>
      </c>
      <c r="AC203" s="91" t="str">
        <f>'RUMINANTS 3'!M203</f>
        <v>Juin</v>
      </c>
      <c r="AD203" s="91" t="str">
        <f>'TOXICOLOGIE 2'!L203</f>
        <v>Juin</v>
      </c>
      <c r="AE203" s="91" t="str">
        <f>'INFECTIEUX 3'!M203</f>
        <v>Juin</v>
      </c>
      <c r="AF203" s="91" t="str">
        <f>'AVIARE 3'!M203</f>
        <v>Juin</v>
      </c>
      <c r="AG203" s="91" t="str">
        <f>'EQUINE 3'!M203</f>
        <v>Juin</v>
      </c>
      <c r="AH203" s="91" t="str">
        <f>'CHIRURGIE 3'!M203</f>
        <v>Juin</v>
      </c>
      <c r="AI203" s="91" t="str">
        <f>'LEGISLATION 2'!L203</f>
        <v>Juin</v>
      </c>
      <c r="AJ203" s="91" t="str">
        <f>'HIDAOA 3'!M203</f>
        <v>Juin</v>
      </c>
      <c r="AK203" s="91" t="str">
        <f>'CLINIQUE 3'!T203</f>
        <v>Juin</v>
      </c>
    </row>
    <row r="204" spans="1:37" ht="18.75">
      <c r="A204" s="17">
        <v>197</v>
      </c>
      <c r="B204" s="625" t="s">
        <v>1345</v>
      </c>
      <c r="C204" s="625" t="s">
        <v>2637</v>
      </c>
      <c r="D204" s="91">
        <f>'REPRODUCTION 3'!K204</f>
        <v>11.25</v>
      </c>
      <c r="E204" s="91">
        <f>'RUMINANTS 3'!K204</f>
        <v>9.75</v>
      </c>
      <c r="F204" s="91">
        <f>'TOXICOLOGIE 2'!J204</f>
        <v>0</v>
      </c>
      <c r="G204" s="91">
        <f>'INFECTIEUX 3'!K204</f>
        <v>0</v>
      </c>
      <c r="H204" s="91">
        <f>'AVIARE 3'!K204</f>
        <v>18</v>
      </c>
      <c r="I204" s="91">
        <f>'EQUINE 3'!K204</f>
        <v>4.5</v>
      </c>
      <c r="J204" s="91">
        <f>'CHIRURGIE 3'!K204</f>
        <v>19.5</v>
      </c>
      <c r="K204" s="91">
        <f>'LEGISLATION 2'!J204</f>
        <v>10</v>
      </c>
      <c r="L204" s="91">
        <f>'HIDAOA 3'!K204</f>
        <v>15.75</v>
      </c>
      <c r="M204" s="91">
        <f>'CLINIQUE 3'!R204</f>
        <v>0</v>
      </c>
      <c r="N204" s="91">
        <f t="shared" si="42"/>
        <v>88.75</v>
      </c>
      <c r="O204" s="91">
        <f t="shared" si="43"/>
        <v>3.1696428571428572</v>
      </c>
      <c r="P204" s="17" t="str">
        <f t="shared" si="44"/>
        <v>ajournee</v>
      </c>
      <c r="Q204" s="17" t="str">
        <f t="shared" si="45"/>
        <v>juin</v>
      </c>
      <c r="R204" s="17">
        <f t="shared" si="46"/>
        <v>1</v>
      </c>
      <c r="S204" s="17">
        <f t="shared" si="47"/>
        <v>1</v>
      </c>
      <c r="T204" s="17">
        <f t="shared" si="48"/>
        <v>1</v>
      </c>
      <c r="U204" s="17">
        <f t="shared" si="49"/>
        <v>1</v>
      </c>
      <c r="V204" s="17">
        <f t="shared" si="50"/>
        <v>0</v>
      </c>
      <c r="W204" s="17">
        <f t="shared" si="51"/>
        <v>1</v>
      </c>
      <c r="X204" s="17">
        <f t="shared" si="52"/>
        <v>0</v>
      </c>
      <c r="Y204" s="17">
        <f t="shared" si="53"/>
        <v>0</v>
      </c>
      <c r="Z204" s="17">
        <f t="shared" si="54"/>
        <v>0</v>
      </c>
      <c r="AA204" s="17">
        <f t="shared" si="55"/>
        <v>1</v>
      </c>
      <c r="AB204" s="91" t="str">
        <f>'REPRODUCTION 3'!M204</f>
        <v>Juin</v>
      </c>
      <c r="AC204" s="91" t="str">
        <f>'RUMINANTS 3'!M204</f>
        <v>Juin</v>
      </c>
      <c r="AD204" s="91" t="str">
        <f>'TOXICOLOGIE 2'!L204</f>
        <v>Juin</v>
      </c>
      <c r="AE204" s="91" t="str">
        <f>'INFECTIEUX 3'!M204</f>
        <v>Juin</v>
      </c>
      <c r="AF204" s="91" t="str">
        <f>'AVIARE 3'!M204</f>
        <v>Juin</v>
      </c>
      <c r="AG204" s="91" t="str">
        <f>'EQUINE 3'!M204</f>
        <v>Juin</v>
      </c>
      <c r="AH204" s="91" t="str">
        <f>'CHIRURGIE 3'!M204</f>
        <v>Juin</v>
      </c>
      <c r="AI204" s="91" t="str">
        <f>'LEGISLATION 2'!L204</f>
        <v>Juin</v>
      </c>
      <c r="AJ204" s="91" t="str">
        <f>'HIDAOA 3'!M204</f>
        <v>Juin</v>
      </c>
      <c r="AK204" s="91" t="str">
        <f>'CLINIQUE 3'!T204</f>
        <v>Juin</v>
      </c>
    </row>
    <row r="205" spans="1:37" ht="18.75">
      <c r="A205" s="17">
        <v>198</v>
      </c>
      <c r="B205" s="625" t="s">
        <v>1349</v>
      </c>
      <c r="C205" s="625" t="s">
        <v>2638</v>
      </c>
      <c r="D205" s="91">
        <f>'REPRODUCTION 3'!K205</f>
        <v>10.5</v>
      </c>
      <c r="E205" s="91">
        <f>'RUMINANTS 3'!K205</f>
        <v>4.5</v>
      </c>
      <c r="F205" s="91">
        <f>'TOXICOLOGIE 2'!J205</f>
        <v>0</v>
      </c>
      <c r="G205" s="91">
        <f>'INFECTIEUX 3'!K205</f>
        <v>0</v>
      </c>
      <c r="H205" s="91">
        <f>'AVIARE 3'!K205</f>
        <v>12</v>
      </c>
      <c r="I205" s="91">
        <f>'EQUINE 3'!K205</f>
        <v>6</v>
      </c>
      <c r="J205" s="91">
        <f>'CHIRURGIE 3'!K205</f>
        <v>18</v>
      </c>
      <c r="K205" s="91">
        <f>'LEGISLATION 2'!J205</f>
        <v>2</v>
      </c>
      <c r="L205" s="91">
        <f>'HIDAOA 3'!K205</f>
        <v>9</v>
      </c>
      <c r="M205" s="91">
        <f>'CLINIQUE 3'!R205</f>
        <v>0</v>
      </c>
      <c r="N205" s="91">
        <f t="shared" si="42"/>
        <v>62</v>
      </c>
      <c r="O205" s="91">
        <f t="shared" si="43"/>
        <v>2.2142857142857144</v>
      </c>
      <c r="P205" s="17" t="str">
        <f t="shared" si="44"/>
        <v>ajournee</v>
      </c>
      <c r="Q205" s="17" t="str">
        <f t="shared" si="45"/>
        <v>juin</v>
      </c>
      <c r="R205" s="17">
        <f t="shared" si="46"/>
        <v>1</v>
      </c>
      <c r="S205" s="17">
        <f t="shared" si="47"/>
        <v>1</v>
      </c>
      <c r="T205" s="17">
        <f t="shared" si="48"/>
        <v>1</v>
      </c>
      <c r="U205" s="17">
        <f t="shared" si="49"/>
        <v>1</v>
      </c>
      <c r="V205" s="17">
        <f t="shared" si="50"/>
        <v>1</v>
      </c>
      <c r="W205" s="17">
        <f t="shared" si="51"/>
        <v>1</v>
      </c>
      <c r="X205" s="17">
        <f t="shared" si="52"/>
        <v>0</v>
      </c>
      <c r="Y205" s="17">
        <f t="shared" si="53"/>
        <v>1</v>
      </c>
      <c r="Z205" s="17">
        <f t="shared" si="54"/>
        <v>1</v>
      </c>
      <c r="AA205" s="17">
        <f t="shared" si="55"/>
        <v>1</v>
      </c>
      <c r="AB205" s="91" t="str">
        <f>'REPRODUCTION 3'!M205</f>
        <v>Juin</v>
      </c>
      <c r="AC205" s="91" t="str">
        <f>'RUMINANTS 3'!M205</f>
        <v>Juin</v>
      </c>
      <c r="AD205" s="91" t="str">
        <f>'TOXICOLOGIE 2'!L205</f>
        <v>Juin</v>
      </c>
      <c r="AE205" s="91" t="str">
        <f>'INFECTIEUX 3'!M205</f>
        <v>Juin</v>
      </c>
      <c r="AF205" s="91" t="str">
        <f>'AVIARE 3'!M205</f>
        <v>Juin</v>
      </c>
      <c r="AG205" s="91" t="str">
        <f>'EQUINE 3'!M205</f>
        <v>Juin</v>
      </c>
      <c r="AH205" s="91" t="str">
        <f>'CHIRURGIE 3'!M205</f>
        <v>Juin</v>
      </c>
      <c r="AI205" s="91" t="str">
        <f>'LEGISLATION 2'!L205</f>
        <v>Juin</v>
      </c>
      <c r="AJ205" s="91" t="str">
        <f>'HIDAOA 3'!M205</f>
        <v>Juin</v>
      </c>
      <c r="AK205" s="91" t="str">
        <f>'CLINIQUE 3'!T205</f>
        <v>Juin</v>
      </c>
    </row>
    <row r="206" spans="1:37" ht="18.75">
      <c r="A206" s="17">
        <v>199</v>
      </c>
      <c r="B206" s="625" t="s">
        <v>1349</v>
      </c>
      <c r="C206" s="625" t="s">
        <v>2639</v>
      </c>
      <c r="D206" s="91">
        <f>'REPRODUCTION 3'!K206</f>
        <v>11.25</v>
      </c>
      <c r="E206" s="91">
        <f>'RUMINANTS 3'!K206</f>
        <v>7.5</v>
      </c>
      <c r="F206" s="91">
        <f>'TOXICOLOGIE 2'!J206</f>
        <v>0</v>
      </c>
      <c r="G206" s="91">
        <f>'INFECTIEUX 3'!K206</f>
        <v>0.75</v>
      </c>
      <c r="H206" s="91">
        <f>'AVIARE 3'!K206</f>
        <v>13.5</v>
      </c>
      <c r="I206" s="91">
        <f>'EQUINE 3'!K206</f>
        <v>7.875</v>
      </c>
      <c r="J206" s="91">
        <f>'CHIRURGIE 3'!K206</f>
        <v>18</v>
      </c>
      <c r="K206" s="91">
        <f>'LEGISLATION 2'!J206</f>
        <v>10</v>
      </c>
      <c r="L206" s="91">
        <f>'HIDAOA 3'!K206</f>
        <v>14.25</v>
      </c>
      <c r="M206" s="91">
        <f>'CLINIQUE 3'!R206</f>
        <v>0</v>
      </c>
      <c r="N206" s="91">
        <f t="shared" si="42"/>
        <v>83.125</v>
      </c>
      <c r="O206" s="91">
        <f t="shared" si="43"/>
        <v>2.96875</v>
      </c>
      <c r="P206" s="17" t="str">
        <f t="shared" si="44"/>
        <v>ajournee</v>
      </c>
      <c r="Q206" s="17" t="str">
        <f t="shared" si="45"/>
        <v>juin</v>
      </c>
      <c r="R206" s="17">
        <f t="shared" si="46"/>
        <v>1</v>
      </c>
      <c r="S206" s="17">
        <f t="shared" si="47"/>
        <v>1</v>
      </c>
      <c r="T206" s="17">
        <f t="shared" si="48"/>
        <v>1</v>
      </c>
      <c r="U206" s="17">
        <f t="shared" si="49"/>
        <v>1</v>
      </c>
      <c r="V206" s="17">
        <f t="shared" si="50"/>
        <v>1</v>
      </c>
      <c r="W206" s="17">
        <f t="shared" si="51"/>
        <v>1</v>
      </c>
      <c r="X206" s="17">
        <f t="shared" si="52"/>
        <v>0</v>
      </c>
      <c r="Y206" s="17">
        <f t="shared" si="53"/>
        <v>0</v>
      </c>
      <c r="Z206" s="17">
        <f t="shared" si="54"/>
        <v>1</v>
      </c>
      <c r="AA206" s="17">
        <f t="shared" si="55"/>
        <v>1</v>
      </c>
      <c r="AB206" s="91" t="str">
        <f>'REPRODUCTION 3'!M206</f>
        <v>Juin</v>
      </c>
      <c r="AC206" s="91" t="str">
        <f>'RUMINANTS 3'!M206</f>
        <v>Juin</v>
      </c>
      <c r="AD206" s="91" t="str">
        <f>'TOXICOLOGIE 2'!L206</f>
        <v>Juin</v>
      </c>
      <c r="AE206" s="91" t="str">
        <f>'INFECTIEUX 3'!M206</f>
        <v>Juin</v>
      </c>
      <c r="AF206" s="91" t="str">
        <f>'AVIARE 3'!M206</f>
        <v>Juin</v>
      </c>
      <c r="AG206" s="91" t="str">
        <f>'EQUINE 3'!M206</f>
        <v>Juin</v>
      </c>
      <c r="AH206" s="91" t="str">
        <f>'CHIRURGIE 3'!M206</f>
        <v>Juin</v>
      </c>
      <c r="AI206" s="91" t="str">
        <f>'LEGISLATION 2'!L206</f>
        <v>Juin</v>
      </c>
      <c r="AJ206" s="91" t="str">
        <f>'HIDAOA 3'!M206</f>
        <v>Juin</v>
      </c>
      <c r="AK206" s="91" t="str">
        <f>'CLINIQUE 3'!T206</f>
        <v>Juin</v>
      </c>
    </row>
    <row r="207" spans="1:37" ht="18.75">
      <c r="A207" s="17">
        <v>200</v>
      </c>
      <c r="B207" s="625" t="s">
        <v>1359</v>
      </c>
      <c r="C207" s="625" t="s">
        <v>2640</v>
      </c>
      <c r="D207" s="91">
        <f>'REPRODUCTION 3'!K207</f>
        <v>5.25</v>
      </c>
      <c r="E207" s="91">
        <f>'RUMINANTS 3'!K207</f>
        <v>5.25</v>
      </c>
      <c r="F207" s="91">
        <f>'TOXICOLOGIE 2'!J207</f>
        <v>0</v>
      </c>
      <c r="G207" s="91">
        <f>'INFECTIEUX 3'!K207</f>
        <v>14.25</v>
      </c>
      <c r="H207" s="91">
        <f>'AVIARE 3'!K207</f>
        <v>18</v>
      </c>
      <c r="I207" s="91">
        <f>'EQUINE 3'!K207</f>
        <v>1.5</v>
      </c>
      <c r="J207" s="91">
        <f>'CHIRURGIE 3'!K207</f>
        <v>9</v>
      </c>
      <c r="K207" s="91">
        <f>'LEGISLATION 2'!J207</f>
        <v>6</v>
      </c>
      <c r="L207" s="91">
        <f>'HIDAOA 3'!K207</f>
        <v>3.75</v>
      </c>
      <c r="M207" s="91">
        <f>'CLINIQUE 3'!R207</f>
        <v>0</v>
      </c>
      <c r="N207" s="91">
        <f t="shared" si="42"/>
        <v>63</v>
      </c>
      <c r="O207" s="91">
        <f t="shared" si="43"/>
        <v>2.25</v>
      </c>
      <c r="P207" s="17" t="str">
        <f t="shared" si="44"/>
        <v>ajournee</v>
      </c>
      <c r="Q207" s="17" t="str">
        <f t="shared" si="45"/>
        <v>juin</v>
      </c>
      <c r="R207" s="17">
        <f t="shared" si="46"/>
        <v>1</v>
      </c>
      <c r="S207" s="17">
        <f t="shared" si="47"/>
        <v>1</v>
      </c>
      <c r="T207" s="17">
        <f t="shared" si="48"/>
        <v>1</v>
      </c>
      <c r="U207" s="17">
        <f t="shared" si="49"/>
        <v>1</v>
      </c>
      <c r="V207" s="17">
        <f t="shared" si="50"/>
        <v>0</v>
      </c>
      <c r="W207" s="17">
        <f t="shared" si="51"/>
        <v>1</v>
      </c>
      <c r="X207" s="17">
        <f t="shared" si="52"/>
        <v>1</v>
      </c>
      <c r="Y207" s="17">
        <f t="shared" si="53"/>
        <v>1</v>
      </c>
      <c r="Z207" s="17">
        <f t="shared" si="54"/>
        <v>1</v>
      </c>
      <c r="AA207" s="17">
        <f t="shared" si="55"/>
        <v>1</v>
      </c>
      <c r="AB207" s="91" t="str">
        <f>'REPRODUCTION 3'!M207</f>
        <v>Juin</v>
      </c>
      <c r="AC207" s="91" t="str">
        <f>'RUMINANTS 3'!M207</f>
        <v>Juin</v>
      </c>
      <c r="AD207" s="91" t="str">
        <f>'TOXICOLOGIE 2'!L207</f>
        <v>Juin</v>
      </c>
      <c r="AE207" s="91" t="str">
        <f>'INFECTIEUX 3'!M207</f>
        <v>Juin</v>
      </c>
      <c r="AF207" s="91" t="str">
        <f>'AVIARE 3'!M207</f>
        <v>Juin</v>
      </c>
      <c r="AG207" s="91" t="str">
        <f>'EQUINE 3'!M207</f>
        <v>Juin</v>
      </c>
      <c r="AH207" s="91" t="str">
        <f>'CHIRURGIE 3'!M207</f>
        <v>Juin</v>
      </c>
      <c r="AI207" s="91" t="str">
        <f>'LEGISLATION 2'!L207</f>
        <v>Juin</v>
      </c>
      <c r="AJ207" s="91" t="str">
        <f>'HIDAOA 3'!M207</f>
        <v>Juin</v>
      </c>
      <c r="AK207" s="91" t="str">
        <f>'CLINIQUE 3'!T207</f>
        <v>Juin</v>
      </c>
    </row>
    <row r="208" spans="1:37" ht="18.75">
      <c r="A208" s="17">
        <v>201</v>
      </c>
      <c r="B208" s="625" t="s">
        <v>243</v>
      </c>
      <c r="C208" s="625" t="s">
        <v>2641</v>
      </c>
      <c r="D208" s="91">
        <f>'REPRODUCTION 3'!K208</f>
        <v>14.25</v>
      </c>
      <c r="E208" s="91">
        <f>'RUMINANTS 3'!K208</f>
        <v>6.75</v>
      </c>
      <c r="F208" s="91">
        <f>'TOXICOLOGIE 2'!J208</f>
        <v>0</v>
      </c>
      <c r="G208" s="91">
        <f>'INFECTIEUX 3'!K208</f>
        <v>3.75</v>
      </c>
      <c r="H208" s="91">
        <f>'AVIARE 3'!K208</f>
        <v>19.5</v>
      </c>
      <c r="I208" s="91">
        <f>'EQUINE 3'!K208</f>
        <v>16.5</v>
      </c>
      <c r="J208" s="91">
        <f>'CHIRURGIE 3'!K208</f>
        <v>22.5</v>
      </c>
      <c r="K208" s="91">
        <f>'LEGISLATION 2'!J208</f>
        <v>26</v>
      </c>
      <c r="L208" s="91">
        <f>'HIDAOA 3'!K208</f>
        <v>12</v>
      </c>
      <c r="M208" s="91">
        <f>'CLINIQUE 3'!R208</f>
        <v>0</v>
      </c>
      <c r="N208" s="91">
        <f t="shared" si="42"/>
        <v>121.25</v>
      </c>
      <c r="O208" s="91">
        <f t="shared" si="43"/>
        <v>4.3303571428571432</v>
      </c>
      <c r="P208" s="17" t="str">
        <f t="shared" si="44"/>
        <v>ajournee</v>
      </c>
      <c r="Q208" s="17" t="str">
        <f t="shared" si="45"/>
        <v>juin</v>
      </c>
      <c r="R208" s="17">
        <f t="shared" si="46"/>
        <v>1</v>
      </c>
      <c r="S208" s="17">
        <f t="shared" si="47"/>
        <v>1</v>
      </c>
      <c r="T208" s="17">
        <f t="shared" si="48"/>
        <v>1</v>
      </c>
      <c r="U208" s="17">
        <f t="shared" si="49"/>
        <v>1</v>
      </c>
      <c r="V208" s="17">
        <f t="shared" si="50"/>
        <v>0</v>
      </c>
      <c r="W208" s="17">
        <f t="shared" si="51"/>
        <v>0</v>
      </c>
      <c r="X208" s="17">
        <f t="shared" si="52"/>
        <v>0</v>
      </c>
      <c r="Y208" s="17">
        <f t="shared" si="53"/>
        <v>0</v>
      </c>
      <c r="Z208" s="17">
        <f t="shared" si="54"/>
        <v>1</v>
      </c>
      <c r="AA208" s="17">
        <f t="shared" si="55"/>
        <v>1</v>
      </c>
      <c r="AB208" s="91" t="str">
        <f>'REPRODUCTION 3'!M208</f>
        <v>Juin</v>
      </c>
      <c r="AC208" s="91" t="str">
        <f>'RUMINANTS 3'!M208</f>
        <v>Juin</v>
      </c>
      <c r="AD208" s="91" t="str">
        <f>'TOXICOLOGIE 2'!L208</f>
        <v>Juin</v>
      </c>
      <c r="AE208" s="91" t="str">
        <f>'INFECTIEUX 3'!M208</f>
        <v>Juin</v>
      </c>
      <c r="AF208" s="91" t="str">
        <f>'AVIARE 3'!M208</f>
        <v>Juin</v>
      </c>
      <c r="AG208" s="91" t="str">
        <f>'EQUINE 3'!M208</f>
        <v>Juin</v>
      </c>
      <c r="AH208" s="91" t="str">
        <f>'CHIRURGIE 3'!M208</f>
        <v>Juin</v>
      </c>
      <c r="AI208" s="91" t="str">
        <f>'LEGISLATION 2'!L208</f>
        <v>Juin</v>
      </c>
      <c r="AJ208" s="91" t="str">
        <f>'HIDAOA 3'!M208</f>
        <v>Juin</v>
      </c>
      <c r="AK208" s="91" t="str">
        <f>'CLINIQUE 3'!T208</f>
        <v>Juin</v>
      </c>
    </row>
    <row r="209" spans="1:37" ht="18.75">
      <c r="A209" s="17">
        <v>202</v>
      </c>
      <c r="B209" s="625" t="s">
        <v>2642</v>
      </c>
      <c r="C209" s="625" t="s">
        <v>2643</v>
      </c>
      <c r="D209" s="91">
        <f>'REPRODUCTION 3'!K209</f>
        <v>13.5</v>
      </c>
      <c r="E209" s="91">
        <f>'RUMINANTS 3'!K209</f>
        <v>10.5</v>
      </c>
      <c r="F209" s="91">
        <f>'TOXICOLOGIE 2'!J209</f>
        <v>0</v>
      </c>
      <c r="G209" s="91">
        <f>'INFECTIEUX 3'!K209</f>
        <v>1.125</v>
      </c>
      <c r="H209" s="91">
        <f>'AVIARE 3'!K209</f>
        <v>15.75</v>
      </c>
      <c r="I209" s="91">
        <f>'EQUINE 3'!K209</f>
        <v>9</v>
      </c>
      <c r="J209" s="91">
        <f>'CHIRURGIE 3'!K209</f>
        <v>18</v>
      </c>
      <c r="K209" s="91">
        <f>'LEGISLATION 2'!J209</f>
        <v>8</v>
      </c>
      <c r="L209" s="91">
        <f>'HIDAOA 3'!K209</f>
        <v>21.75</v>
      </c>
      <c r="M209" s="91">
        <f>'CLINIQUE 3'!R209</f>
        <v>0</v>
      </c>
      <c r="N209" s="91">
        <f t="shared" si="42"/>
        <v>97.625</v>
      </c>
      <c r="O209" s="91">
        <f t="shared" si="43"/>
        <v>3.4866071428571428</v>
      </c>
      <c r="P209" s="17" t="str">
        <f t="shared" si="44"/>
        <v>ajournee</v>
      </c>
      <c r="Q209" s="17" t="str">
        <f t="shared" si="45"/>
        <v>juin</v>
      </c>
      <c r="R209" s="17">
        <f t="shared" si="46"/>
        <v>1</v>
      </c>
      <c r="S209" s="17">
        <f t="shared" si="47"/>
        <v>1</v>
      </c>
      <c r="T209" s="17">
        <f t="shared" si="48"/>
        <v>1</v>
      </c>
      <c r="U209" s="17">
        <f t="shared" si="49"/>
        <v>1</v>
      </c>
      <c r="V209" s="17">
        <f t="shared" si="50"/>
        <v>0</v>
      </c>
      <c r="W209" s="17">
        <f t="shared" si="51"/>
        <v>1</v>
      </c>
      <c r="X209" s="17">
        <f t="shared" si="52"/>
        <v>0</v>
      </c>
      <c r="Y209" s="17">
        <f t="shared" si="53"/>
        <v>1</v>
      </c>
      <c r="Z209" s="17">
        <f t="shared" si="54"/>
        <v>0</v>
      </c>
      <c r="AA209" s="17">
        <f t="shared" si="55"/>
        <v>1</v>
      </c>
      <c r="AB209" s="91" t="str">
        <f>'REPRODUCTION 3'!M209</f>
        <v>Juin</v>
      </c>
      <c r="AC209" s="91" t="str">
        <f>'RUMINANTS 3'!M209</f>
        <v>Juin</v>
      </c>
      <c r="AD209" s="91" t="str">
        <f>'TOXICOLOGIE 2'!L209</f>
        <v>Juin</v>
      </c>
      <c r="AE209" s="91" t="str">
        <f>'INFECTIEUX 3'!M209</f>
        <v>Juin</v>
      </c>
      <c r="AF209" s="91" t="str">
        <f>'AVIARE 3'!M209</f>
        <v>Juin</v>
      </c>
      <c r="AG209" s="91" t="str">
        <f>'EQUINE 3'!M209</f>
        <v>Juin</v>
      </c>
      <c r="AH209" s="91" t="str">
        <f>'CHIRURGIE 3'!M209</f>
        <v>Juin</v>
      </c>
      <c r="AI209" s="91" t="str">
        <f>'LEGISLATION 2'!L209</f>
        <v>Juin</v>
      </c>
      <c r="AJ209" s="91" t="str">
        <f>'HIDAOA 3'!M209</f>
        <v>Juin</v>
      </c>
      <c r="AK209" s="91" t="str">
        <f>'CLINIQUE 3'!T209</f>
        <v>Juin</v>
      </c>
    </row>
    <row r="210" spans="1:37" ht="18.75">
      <c r="A210" s="17">
        <v>203</v>
      </c>
      <c r="B210" s="625" t="s">
        <v>1373</v>
      </c>
      <c r="C210" s="625" t="s">
        <v>2644</v>
      </c>
      <c r="D210" s="91">
        <f>'REPRODUCTION 3'!K210</f>
        <v>22.5</v>
      </c>
      <c r="E210" s="91">
        <f>'RUMINANTS 3'!K210</f>
        <v>15</v>
      </c>
      <c r="F210" s="91">
        <f>'TOXICOLOGIE 2'!J210</f>
        <v>0</v>
      </c>
      <c r="G210" s="91">
        <f>'INFECTIEUX 3'!K210</f>
        <v>13.5</v>
      </c>
      <c r="H210" s="91">
        <f>'AVIARE 3'!K210</f>
        <v>15.75</v>
      </c>
      <c r="I210" s="91">
        <f>'EQUINE 3'!K210</f>
        <v>13.5</v>
      </c>
      <c r="J210" s="91">
        <f>'CHIRURGIE 3'!K210</f>
        <v>15</v>
      </c>
      <c r="K210" s="91">
        <f>'LEGISLATION 2'!J210</f>
        <v>22</v>
      </c>
      <c r="L210" s="91">
        <f>'HIDAOA 3'!K210</f>
        <v>26.25</v>
      </c>
      <c r="M210" s="91">
        <f>'CLINIQUE 3'!R210</f>
        <v>0</v>
      </c>
      <c r="N210" s="91">
        <f t="shared" si="42"/>
        <v>143.5</v>
      </c>
      <c r="O210" s="91">
        <f t="shared" si="43"/>
        <v>5.125</v>
      </c>
      <c r="P210" s="17" t="str">
        <f t="shared" si="44"/>
        <v>ajournee</v>
      </c>
      <c r="Q210" s="17" t="str">
        <f t="shared" si="45"/>
        <v>juin</v>
      </c>
      <c r="R210" s="17">
        <f t="shared" si="46"/>
        <v>0</v>
      </c>
      <c r="S210" s="17">
        <f t="shared" si="47"/>
        <v>0</v>
      </c>
      <c r="T210" s="17">
        <f t="shared" si="48"/>
        <v>1</v>
      </c>
      <c r="U210" s="17">
        <f t="shared" si="49"/>
        <v>1</v>
      </c>
      <c r="V210" s="17">
        <f t="shared" si="50"/>
        <v>0</v>
      </c>
      <c r="W210" s="17">
        <f t="shared" si="51"/>
        <v>1</v>
      </c>
      <c r="X210" s="17">
        <f t="shared" si="52"/>
        <v>0</v>
      </c>
      <c r="Y210" s="17">
        <f t="shared" si="53"/>
        <v>0</v>
      </c>
      <c r="Z210" s="17">
        <f t="shared" si="54"/>
        <v>0</v>
      </c>
      <c r="AA210" s="17">
        <f t="shared" si="55"/>
        <v>1</v>
      </c>
      <c r="AB210" s="91" t="str">
        <f>'REPRODUCTION 3'!M210</f>
        <v>Juin</v>
      </c>
      <c r="AC210" s="91" t="str">
        <f>'RUMINANTS 3'!M210</f>
        <v>Juin</v>
      </c>
      <c r="AD210" s="91" t="str">
        <f>'TOXICOLOGIE 2'!L210</f>
        <v>Juin</v>
      </c>
      <c r="AE210" s="91" t="str">
        <f>'INFECTIEUX 3'!M210</f>
        <v>Juin</v>
      </c>
      <c r="AF210" s="91" t="str">
        <f>'AVIARE 3'!M210</f>
        <v>Juin</v>
      </c>
      <c r="AG210" s="91" t="str">
        <f>'EQUINE 3'!M210</f>
        <v>Juin</v>
      </c>
      <c r="AH210" s="91" t="str">
        <f>'CHIRURGIE 3'!M210</f>
        <v>Juin</v>
      </c>
      <c r="AI210" s="91" t="str">
        <f>'LEGISLATION 2'!L210</f>
        <v>Juin</v>
      </c>
      <c r="AJ210" s="91" t="str">
        <f>'HIDAOA 3'!M210</f>
        <v>Juin</v>
      </c>
      <c r="AK210" s="91" t="str">
        <f>'CLINIQUE 3'!T210</f>
        <v>Juin</v>
      </c>
    </row>
    <row r="211" spans="1:37" ht="18.75">
      <c r="A211" s="17">
        <v>204</v>
      </c>
      <c r="B211" s="625" t="s">
        <v>1379</v>
      </c>
      <c r="C211" s="625" t="s">
        <v>2645</v>
      </c>
      <c r="D211" s="91">
        <f>'REPRODUCTION 3'!K211</f>
        <v>12.75</v>
      </c>
      <c r="E211" s="91">
        <f>'RUMINANTS 3'!K211</f>
        <v>6.75</v>
      </c>
      <c r="F211" s="91">
        <f>'TOXICOLOGIE 2'!J211</f>
        <v>0</v>
      </c>
      <c r="G211" s="91">
        <f>'INFECTIEUX 3'!K211</f>
        <v>3.75</v>
      </c>
      <c r="H211" s="91">
        <f>'AVIARE 3'!K211</f>
        <v>14.25</v>
      </c>
      <c r="I211" s="91">
        <f>'EQUINE 3'!K211</f>
        <v>9</v>
      </c>
      <c r="J211" s="91">
        <f>'CHIRURGIE 3'!K211</f>
        <v>16.5</v>
      </c>
      <c r="K211" s="91">
        <f>'LEGISLATION 2'!J211</f>
        <v>6</v>
      </c>
      <c r="L211" s="91">
        <f>'HIDAOA 3'!K211</f>
        <v>12</v>
      </c>
      <c r="M211" s="91">
        <f>'CLINIQUE 3'!R211</f>
        <v>0</v>
      </c>
      <c r="N211" s="91">
        <f t="shared" si="42"/>
        <v>81</v>
      </c>
      <c r="O211" s="91">
        <f t="shared" si="43"/>
        <v>2.8928571428571428</v>
      </c>
      <c r="P211" s="17" t="str">
        <f t="shared" si="44"/>
        <v>ajournee</v>
      </c>
      <c r="Q211" s="17" t="str">
        <f t="shared" si="45"/>
        <v>juin</v>
      </c>
      <c r="R211" s="17">
        <f t="shared" si="46"/>
        <v>1</v>
      </c>
      <c r="S211" s="17">
        <f t="shared" si="47"/>
        <v>1</v>
      </c>
      <c r="T211" s="17">
        <f t="shared" si="48"/>
        <v>1</v>
      </c>
      <c r="U211" s="17">
        <f t="shared" si="49"/>
        <v>1</v>
      </c>
      <c r="V211" s="17">
        <f t="shared" si="50"/>
        <v>1</v>
      </c>
      <c r="W211" s="17">
        <f t="shared" si="51"/>
        <v>1</v>
      </c>
      <c r="X211" s="17">
        <f t="shared" si="52"/>
        <v>0</v>
      </c>
      <c r="Y211" s="17">
        <f t="shared" si="53"/>
        <v>1</v>
      </c>
      <c r="Z211" s="17">
        <f t="shared" si="54"/>
        <v>1</v>
      </c>
      <c r="AA211" s="17">
        <f t="shared" si="55"/>
        <v>1</v>
      </c>
      <c r="AB211" s="91" t="str">
        <f>'REPRODUCTION 3'!M211</f>
        <v>Juin</v>
      </c>
      <c r="AC211" s="91" t="str">
        <f>'RUMINANTS 3'!M211</f>
        <v>Juin</v>
      </c>
      <c r="AD211" s="91" t="str">
        <f>'TOXICOLOGIE 2'!L211</f>
        <v>Juin</v>
      </c>
      <c r="AE211" s="91" t="str">
        <f>'INFECTIEUX 3'!M211</f>
        <v>Juin</v>
      </c>
      <c r="AF211" s="91" t="str">
        <f>'AVIARE 3'!M211</f>
        <v>Juin</v>
      </c>
      <c r="AG211" s="91" t="str">
        <f>'EQUINE 3'!M211</f>
        <v>Juin</v>
      </c>
      <c r="AH211" s="91" t="str">
        <f>'CHIRURGIE 3'!M211</f>
        <v>Juin</v>
      </c>
      <c r="AI211" s="91" t="str">
        <f>'LEGISLATION 2'!L211</f>
        <v>Juin</v>
      </c>
      <c r="AJ211" s="91" t="str">
        <f>'HIDAOA 3'!M211</f>
        <v>Juin</v>
      </c>
      <c r="AK211" s="91" t="str">
        <f>'CLINIQUE 3'!T211</f>
        <v>Juin</v>
      </c>
    </row>
    <row r="212" spans="1:37" ht="18.75">
      <c r="A212" s="17">
        <v>205</v>
      </c>
      <c r="B212" s="625" t="s">
        <v>1382</v>
      </c>
      <c r="C212" s="625" t="s">
        <v>2490</v>
      </c>
      <c r="D212" s="91">
        <f>'REPRODUCTION 3'!K212</f>
        <v>26.25</v>
      </c>
      <c r="E212" s="91">
        <f>'RUMINANTS 3'!K212</f>
        <v>11.25</v>
      </c>
      <c r="F212" s="91">
        <f>'TOXICOLOGIE 2'!J212</f>
        <v>0</v>
      </c>
      <c r="G212" s="91">
        <f>'INFECTIEUX 3'!K212</f>
        <v>25.125</v>
      </c>
      <c r="H212" s="91">
        <f>'AVIARE 3'!K212</f>
        <v>19.5</v>
      </c>
      <c r="I212" s="91">
        <f>'EQUINE 3'!K212</f>
        <v>26.25</v>
      </c>
      <c r="J212" s="91">
        <f>'CHIRURGIE 3'!K212</f>
        <v>18</v>
      </c>
      <c r="K212" s="91">
        <f>'LEGISLATION 2'!J212</f>
        <v>30</v>
      </c>
      <c r="L212" s="91">
        <f>'HIDAOA 3'!K212</f>
        <v>28.125</v>
      </c>
      <c r="M212" s="91">
        <f>'CLINIQUE 3'!R212</f>
        <v>0</v>
      </c>
      <c r="N212" s="91">
        <f t="shared" si="42"/>
        <v>184.5</v>
      </c>
      <c r="O212" s="91">
        <f t="shared" si="43"/>
        <v>6.5892857142857144</v>
      </c>
      <c r="P212" s="17" t="str">
        <f t="shared" si="44"/>
        <v>ajournee</v>
      </c>
      <c r="Q212" s="17" t="str">
        <f t="shared" si="45"/>
        <v>juin</v>
      </c>
      <c r="R212" s="17">
        <f t="shared" si="46"/>
        <v>0</v>
      </c>
      <c r="S212" s="17">
        <f t="shared" si="47"/>
        <v>1</v>
      </c>
      <c r="T212" s="17">
        <f t="shared" si="48"/>
        <v>1</v>
      </c>
      <c r="U212" s="17">
        <f t="shared" si="49"/>
        <v>0</v>
      </c>
      <c r="V212" s="17">
        <f t="shared" si="50"/>
        <v>0</v>
      </c>
      <c r="W212" s="17">
        <f t="shared" si="51"/>
        <v>0</v>
      </c>
      <c r="X212" s="17">
        <f t="shared" si="52"/>
        <v>0</v>
      </c>
      <c r="Y212" s="17">
        <f t="shared" si="53"/>
        <v>0</v>
      </c>
      <c r="Z212" s="17">
        <f t="shared" si="54"/>
        <v>0</v>
      </c>
      <c r="AA212" s="17">
        <f t="shared" si="55"/>
        <v>1</v>
      </c>
      <c r="AB212" s="91" t="str">
        <f>'REPRODUCTION 3'!M212</f>
        <v>Juin</v>
      </c>
      <c r="AC212" s="91" t="str">
        <f>'RUMINANTS 3'!M212</f>
        <v>Juin</v>
      </c>
      <c r="AD212" s="91" t="str">
        <f>'TOXICOLOGIE 2'!L212</f>
        <v>Juin</v>
      </c>
      <c r="AE212" s="91" t="str">
        <f>'INFECTIEUX 3'!M212</f>
        <v>Juin</v>
      </c>
      <c r="AF212" s="91" t="str">
        <f>'AVIARE 3'!M212</f>
        <v>Juin</v>
      </c>
      <c r="AG212" s="91" t="str">
        <f>'EQUINE 3'!M212</f>
        <v>Juin</v>
      </c>
      <c r="AH212" s="91" t="str">
        <f>'CHIRURGIE 3'!M212</f>
        <v>Juin</v>
      </c>
      <c r="AI212" s="91" t="str">
        <f>'LEGISLATION 2'!L212</f>
        <v>Juin</v>
      </c>
      <c r="AJ212" s="91" t="str">
        <f>'HIDAOA 3'!M212</f>
        <v>Juin</v>
      </c>
      <c r="AK212" s="91" t="str">
        <f>'CLINIQUE 3'!T212</f>
        <v>Juin</v>
      </c>
    </row>
    <row r="213" spans="1:37" ht="18.75">
      <c r="A213" s="17">
        <v>206</v>
      </c>
      <c r="B213" s="625" t="s">
        <v>2646</v>
      </c>
      <c r="C213" s="625" t="s">
        <v>2647</v>
      </c>
      <c r="D213" s="91">
        <f>'REPRODUCTION 3'!K213</f>
        <v>0</v>
      </c>
      <c r="E213" s="91">
        <f>'RUMINANTS 3'!K213</f>
        <v>10.5</v>
      </c>
      <c r="F213" s="91">
        <f>'TOXICOLOGIE 2'!J213</f>
        <v>0</v>
      </c>
      <c r="G213" s="91">
        <f>'INFECTIEUX 3'!K213</f>
        <v>0.75</v>
      </c>
      <c r="H213" s="91">
        <f>'AVIARE 3'!K213</f>
        <v>13.5</v>
      </c>
      <c r="I213" s="91">
        <f>'EQUINE 3'!K213</f>
        <v>8.25</v>
      </c>
      <c r="J213" s="91">
        <f>'CHIRURGIE 3'!K213</f>
        <v>4.5</v>
      </c>
      <c r="K213" s="91">
        <f>'LEGISLATION 2'!J213</f>
        <v>2</v>
      </c>
      <c r="L213" s="91">
        <f>'HIDAOA 3'!K213</f>
        <v>6.75</v>
      </c>
      <c r="M213" s="91">
        <f>'CLINIQUE 3'!R213</f>
        <v>0</v>
      </c>
      <c r="N213" s="91">
        <f t="shared" si="42"/>
        <v>46.25</v>
      </c>
      <c r="O213" s="91">
        <f t="shared" si="43"/>
        <v>1.6517857142857142</v>
      </c>
      <c r="P213" s="17" t="str">
        <f t="shared" si="44"/>
        <v>ajournee</v>
      </c>
      <c r="Q213" s="17" t="str">
        <f t="shared" si="45"/>
        <v>juin</v>
      </c>
      <c r="R213" s="17">
        <f t="shared" si="46"/>
        <v>1</v>
      </c>
      <c r="S213" s="17">
        <f t="shared" si="47"/>
        <v>1</v>
      </c>
      <c r="T213" s="17">
        <f t="shared" si="48"/>
        <v>1</v>
      </c>
      <c r="U213" s="17">
        <f t="shared" si="49"/>
        <v>1</v>
      </c>
      <c r="V213" s="17">
        <f t="shared" si="50"/>
        <v>1</v>
      </c>
      <c r="W213" s="17">
        <f t="shared" si="51"/>
        <v>1</v>
      </c>
      <c r="X213" s="17">
        <f t="shared" si="52"/>
        <v>1</v>
      </c>
      <c r="Y213" s="17">
        <f t="shared" si="53"/>
        <v>1</v>
      </c>
      <c r="Z213" s="17">
        <f t="shared" si="54"/>
        <v>1</v>
      </c>
      <c r="AA213" s="17">
        <f t="shared" si="55"/>
        <v>1</v>
      </c>
      <c r="AB213" s="91" t="str">
        <f>'REPRODUCTION 3'!M213</f>
        <v>Juin</v>
      </c>
      <c r="AC213" s="91" t="str">
        <f>'RUMINANTS 3'!M213</f>
        <v>Juin</v>
      </c>
      <c r="AD213" s="91" t="str">
        <f>'TOXICOLOGIE 2'!L213</f>
        <v>Juin</v>
      </c>
      <c r="AE213" s="91" t="str">
        <f>'INFECTIEUX 3'!M213</f>
        <v>Juin</v>
      </c>
      <c r="AF213" s="91" t="str">
        <f>'AVIARE 3'!M213</f>
        <v>Juin</v>
      </c>
      <c r="AG213" s="91" t="str">
        <f>'EQUINE 3'!M213</f>
        <v>Juin</v>
      </c>
      <c r="AH213" s="91" t="str">
        <f>'CHIRURGIE 3'!M213</f>
        <v>Juin</v>
      </c>
      <c r="AI213" s="91" t="str">
        <f>'LEGISLATION 2'!L213</f>
        <v>Juin</v>
      </c>
      <c r="AJ213" s="91" t="str">
        <f>'HIDAOA 3'!M213</f>
        <v>Juin</v>
      </c>
      <c r="AK213" s="91" t="str">
        <f>'CLINIQUE 3'!T213</f>
        <v>Juin</v>
      </c>
    </row>
    <row r="214" spans="1:37" ht="18.75">
      <c r="A214" s="17">
        <v>207</v>
      </c>
      <c r="B214" s="625" t="s">
        <v>1391</v>
      </c>
      <c r="C214" s="625" t="s">
        <v>2648</v>
      </c>
      <c r="D214" s="91">
        <f>'REPRODUCTION 3'!K214</f>
        <v>10.5</v>
      </c>
      <c r="E214" s="91">
        <f>'RUMINANTS 3'!K214</f>
        <v>5.25</v>
      </c>
      <c r="F214" s="91">
        <f>'TOXICOLOGIE 2'!J214</f>
        <v>0</v>
      </c>
      <c r="G214" s="91">
        <f>'INFECTIEUX 3'!K214</f>
        <v>9</v>
      </c>
      <c r="H214" s="91">
        <f>'AVIARE 3'!K214</f>
        <v>16.5</v>
      </c>
      <c r="I214" s="91">
        <f>'EQUINE 3'!K214</f>
        <v>15</v>
      </c>
      <c r="J214" s="91">
        <f>'CHIRURGIE 3'!K214</f>
        <v>15</v>
      </c>
      <c r="K214" s="91">
        <f>'LEGISLATION 2'!J214</f>
        <v>24</v>
      </c>
      <c r="L214" s="91">
        <f>'HIDAOA 3'!K214</f>
        <v>16.125</v>
      </c>
      <c r="M214" s="91">
        <f>'CLINIQUE 3'!R214</f>
        <v>0</v>
      </c>
      <c r="N214" s="91">
        <f t="shared" si="42"/>
        <v>111.375</v>
      </c>
      <c r="O214" s="91">
        <f t="shared" si="43"/>
        <v>3.9776785714285716</v>
      </c>
      <c r="P214" s="17" t="str">
        <f t="shared" si="44"/>
        <v>ajournee</v>
      </c>
      <c r="Q214" s="17" t="str">
        <f t="shared" si="45"/>
        <v>juin</v>
      </c>
      <c r="R214" s="17">
        <f t="shared" si="46"/>
        <v>1</v>
      </c>
      <c r="S214" s="17">
        <f t="shared" si="47"/>
        <v>1</v>
      </c>
      <c r="T214" s="17">
        <f t="shared" si="48"/>
        <v>1</v>
      </c>
      <c r="U214" s="17">
        <f t="shared" si="49"/>
        <v>1</v>
      </c>
      <c r="V214" s="17">
        <f t="shared" si="50"/>
        <v>0</v>
      </c>
      <c r="W214" s="17">
        <f t="shared" si="51"/>
        <v>0</v>
      </c>
      <c r="X214" s="17">
        <f t="shared" si="52"/>
        <v>0</v>
      </c>
      <c r="Y214" s="17">
        <f t="shared" si="53"/>
        <v>0</v>
      </c>
      <c r="Z214" s="17">
        <f t="shared" si="54"/>
        <v>0</v>
      </c>
      <c r="AA214" s="17">
        <f t="shared" si="55"/>
        <v>1</v>
      </c>
      <c r="AB214" s="91" t="str">
        <f>'REPRODUCTION 3'!M214</f>
        <v>Juin</v>
      </c>
      <c r="AC214" s="91" t="str">
        <f>'RUMINANTS 3'!M214</f>
        <v>Juin</v>
      </c>
      <c r="AD214" s="91" t="str">
        <f>'TOXICOLOGIE 2'!L214</f>
        <v>Juin</v>
      </c>
      <c r="AE214" s="91" t="str">
        <f>'INFECTIEUX 3'!M214</f>
        <v>Juin</v>
      </c>
      <c r="AF214" s="91" t="str">
        <f>'AVIARE 3'!M214</f>
        <v>Juin</v>
      </c>
      <c r="AG214" s="91" t="str">
        <f>'EQUINE 3'!M214</f>
        <v>Juin</v>
      </c>
      <c r="AH214" s="91" t="str">
        <f>'CHIRURGIE 3'!M214</f>
        <v>Juin</v>
      </c>
      <c r="AI214" s="91" t="str">
        <f>'LEGISLATION 2'!L214</f>
        <v>Juin</v>
      </c>
      <c r="AJ214" s="91" t="str">
        <f>'HIDAOA 3'!M214</f>
        <v>Juin</v>
      </c>
      <c r="AK214" s="91" t="str">
        <f>'CLINIQUE 3'!T214</f>
        <v>Juin</v>
      </c>
    </row>
    <row r="215" spans="1:37" ht="18.75">
      <c r="A215" s="17">
        <v>208</v>
      </c>
      <c r="B215" s="625" t="s">
        <v>246</v>
      </c>
      <c r="C215" s="625" t="s">
        <v>2509</v>
      </c>
      <c r="D215" s="91">
        <f>'REPRODUCTION 3'!K215</f>
        <v>11.25</v>
      </c>
      <c r="E215" s="91">
        <f>'RUMINANTS 3'!K215</f>
        <v>11.25</v>
      </c>
      <c r="F215" s="91">
        <f>'TOXICOLOGIE 2'!J215</f>
        <v>0</v>
      </c>
      <c r="G215" s="91">
        <f>'INFECTIEUX 3'!K215</f>
        <v>2.25</v>
      </c>
      <c r="H215" s="91">
        <f>'AVIARE 3'!K215</f>
        <v>12.75</v>
      </c>
      <c r="I215" s="91">
        <f>'EQUINE 3'!K215</f>
        <v>9.75</v>
      </c>
      <c r="J215" s="91">
        <f>'CHIRURGIE 3'!K215</f>
        <v>15</v>
      </c>
      <c r="K215" s="91">
        <f>'LEGISLATION 2'!J215</f>
        <v>12</v>
      </c>
      <c r="L215" s="91">
        <f>'HIDAOA 3'!K215</f>
        <v>10.5</v>
      </c>
      <c r="M215" s="91">
        <f>'CLINIQUE 3'!R215</f>
        <v>0</v>
      </c>
      <c r="N215" s="91">
        <f t="shared" si="42"/>
        <v>84.75</v>
      </c>
      <c r="O215" s="91">
        <f t="shared" si="43"/>
        <v>3.0267857142857144</v>
      </c>
      <c r="P215" s="17" t="str">
        <f t="shared" si="44"/>
        <v>ajournee</v>
      </c>
      <c r="Q215" s="17" t="str">
        <f t="shared" si="45"/>
        <v>juin</v>
      </c>
      <c r="R215" s="17">
        <f t="shared" si="46"/>
        <v>1</v>
      </c>
      <c r="S215" s="17">
        <f t="shared" si="47"/>
        <v>1</v>
      </c>
      <c r="T215" s="17">
        <f t="shared" si="48"/>
        <v>1</v>
      </c>
      <c r="U215" s="17">
        <f t="shared" si="49"/>
        <v>1</v>
      </c>
      <c r="V215" s="17">
        <f t="shared" si="50"/>
        <v>1</v>
      </c>
      <c r="W215" s="17">
        <f t="shared" si="51"/>
        <v>1</v>
      </c>
      <c r="X215" s="17">
        <f t="shared" si="52"/>
        <v>0</v>
      </c>
      <c r="Y215" s="17">
        <f t="shared" si="53"/>
        <v>0</v>
      </c>
      <c r="Z215" s="17">
        <f t="shared" si="54"/>
        <v>1</v>
      </c>
      <c r="AA215" s="17">
        <f t="shared" si="55"/>
        <v>1</v>
      </c>
      <c r="AB215" s="91" t="str">
        <f>'REPRODUCTION 3'!M215</f>
        <v>Juin</v>
      </c>
      <c r="AC215" s="91" t="str">
        <f>'RUMINANTS 3'!M215</f>
        <v>Juin</v>
      </c>
      <c r="AD215" s="91" t="str">
        <f>'TOXICOLOGIE 2'!L215</f>
        <v>Juin</v>
      </c>
      <c r="AE215" s="91" t="str">
        <f>'INFECTIEUX 3'!M215</f>
        <v>Juin</v>
      </c>
      <c r="AF215" s="91" t="str">
        <f>'AVIARE 3'!M215</f>
        <v>Juin</v>
      </c>
      <c r="AG215" s="91" t="str">
        <f>'EQUINE 3'!M215</f>
        <v>Juin</v>
      </c>
      <c r="AH215" s="91" t="str">
        <f>'CHIRURGIE 3'!M215</f>
        <v>Juin</v>
      </c>
      <c r="AI215" s="91" t="str">
        <f>'LEGISLATION 2'!L215</f>
        <v>Juin</v>
      </c>
      <c r="AJ215" s="91" t="str">
        <f>'HIDAOA 3'!M215</f>
        <v>Juin</v>
      </c>
      <c r="AK215" s="91" t="str">
        <f>'CLINIQUE 3'!T215</f>
        <v>Juin</v>
      </c>
    </row>
    <row r="216" spans="1:37" ht="18.75">
      <c r="A216" s="17">
        <v>209</v>
      </c>
      <c r="B216" s="625" t="s">
        <v>2649</v>
      </c>
      <c r="C216" s="625" t="s">
        <v>2622</v>
      </c>
      <c r="D216" s="91">
        <f>'REPRODUCTION 3'!K216</f>
        <v>18</v>
      </c>
      <c r="E216" s="91">
        <f>'RUMINANTS 3'!K216</f>
        <v>5.25</v>
      </c>
      <c r="F216" s="91">
        <f>'TOXICOLOGIE 2'!J216</f>
        <v>0</v>
      </c>
      <c r="G216" s="91">
        <f>'INFECTIEUX 3'!K216</f>
        <v>7.5</v>
      </c>
      <c r="H216" s="91">
        <f>'AVIARE 3'!K216</f>
        <v>23.25</v>
      </c>
      <c r="I216" s="91">
        <f>'EQUINE 3'!K216</f>
        <v>6</v>
      </c>
      <c r="J216" s="91">
        <f>'CHIRURGIE 3'!K216</f>
        <v>16.5</v>
      </c>
      <c r="K216" s="91">
        <f>'LEGISLATION 2'!J216</f>
        <v>16</v>
      </c>
      <c r="L216" s="91">
        <f>'HIDAOA 3'!K216</f>
        <v>17.25</v>
      </c>
      <c r="M216" s="91">
        <f>'CLINIQUE 3'!R216</f>
        <v>0</v>
      </c>
      <c r="N216" s="91">
        <f t="shared" si="42"/>
        <v>109.75</v>
      </c>
      <c r="O216" s="91">
        <f t="shared" si="43"/>
        <v>3.9196428571428572</v>
      </c>
      <c r="P216" s="17" t="str">
        <f t="shared" si="44"/>
        <v>ajournee</v>
      </c>
      <c r="Q216" s="17" t="str">
        <f t="shared" si="45"/>
        <v>juin</v>
      </c>
      <c r="R216" s="17">
        <f t="shared" si="46"/>
        <v>0</v>
      </c>
      <c r="S216" s="17">
        <f t="shared" si="47"/>
        <v>1</v>
      </c>
      <c r="T216" s="17">
        <f t="shared" si="48"/>
        <v>1</v>
      </c>
      <c r="U216" s="17">
        <f t="shared" si="49"/>
        <v>1</v>
      </c>
      <c r="V216" s="17">
        <f t="shared" si="50"/>
        <v>0</v>
      </c>
      <c r="W216" s="17">
        <f t="shared" si="51"/>
        <v>1</v>
      </c>
      <c r="X216" s="17">
        <f t="shared" si="52"/>
        <v>0</v>
      </c>
      <c r="Y216" s="17">
        <f t="shared" si="53"/>
        <v>0</v>
      </c>
      <c r="Z216" s="17">
        <f t="shared" si="54"/>
        <v>0</v>
      </c>
      <c r="AA216" s="17">
        <f t="shared" si="55"/>
        <v>1</v>
      </c>
      <c r="AB216" s="91" t="str">
        <f>'REPRODUCTION 3'!M216</f>
        <v>Juin</v>
      </c>
      <c r="AC216" s="91" t="str">
        <f>'RUMINANTS 3'!M216</f>
        <v>Juin</v>
      </c>
      <c r="AD216" s="91" t="str">
        <f>'TOXICOLOGIE 2'!L216</f>
        <v>Juin</v>
      </c>
      <c r="AE216" s="91" t="str">
        <f>'INFECTIEUX 3'!M216</f>
        <v>Juin</v>
      </c>
      <c r="AF216" s="91" t="str">
        <f>'AVIARE 3'!M216</f>
        <v>Juin</v>
      </c>
      <c r="AG216" s="91" t="str">
        <f>'EQUINE 3'!M216</f>
        <v>Juin</v>
      </c>
      <c r="AH216" s="91" t="str">
        <f>'CHIRURGIE 3'!M216</f>
        <v>Juin</v>
      </c>
      <c r="AI216" s="91" t="str">
        <f>'LEGISLATION 2'!L216</f>
        <v>Juin</v>
      </c>
      <c r="AJ216" s="91" t="str">
        <f>'HIDAOA 3'!M216</f>
        <v>Juin</v>
      </c>
      <c r="AK216" s="91" t="str">
        <f>'CLINIQUE 3'!T216</f>
        <v>Juin</v>
      </c>
    </row>
    <row r="217" spans="1:37" ht="18.75">
      <c r="A217" s="17">
        <v>210</v>
      </c>
      <c r="B217" s="625" t="s">
        <v>2650</v>
      </c>
      <c r="C217" s="625" t="s">
        <v>2651</v>
      </c>
      <c r="D217" s="91">
        <f>'REPRODUCTION 3'!K217</f>
        <v>17.25</v>
      </c>
      <c r="E217" s="91">
        <f>'RUMINANTS 3'!K217</f>
        <v>9</v>
      </c>
      <c r="F217" s="91">
        <f>'TOXICOLOGIE 2'!J217</f>
        <v>0</v>
      </c>
      <c r="G217" s="91">
        <f>'INFECTIEUX 3'!K217</f>
        <v>7.5</v>
      </c>
      <c r="H217" s="91">
        <f>'AVIARE 3'!K217</f>
        <v>20.25</v>
      </c>
      <c r="I217" s="91">
        <f>'EQUINE 3'!K217</f>
        <v>15</v>
      </c>
      <c r="J217" s="91">
        <f>'CHIRURGIE 3'!K217</f>
        <v>16.5</v>
      </c>
      <c r="K217" s="91">
        <f>'LEGISLATION 2'!J217</f>
        <v>20</v>
      </c>
      <c r="L217" s="91">
        <f>'HIDAOA 3'!K217</f>
        <v>22.5</v>
      </c>
      <c r="M217" s="91">
        <f>'CLINIQUE 3'!R217</f>
        <v>0</v>
      </c>
      <c r="N217" s="91">
        <f t="shared" si="42"/>
        <v>128</v>
      </c>
      <c r="O217" s="91">
        <f t="shared" si="43"/>
        <v>4.5714285714285712</v>
      </c>
      <c r="P217" s="17" t="str">
        <f t="shared" si="44"/>
        <v>ajournee</v>
      </c>
      <c r="Q217" s="17" t="str">
        <f t="shared" si="45"/>
        <v>juin</v>
      </c>
      <c r="R217" s="17">
        <f t="shared" si="46"/>
        <v>0</v>
      </c>
      <c r="S217" s="17">
        <f t="shared" si="47"/>
        <v>1</v>
      </c>
      <c r="T217" s="17">
        <f t="shared" si="48"/>
        <v>1</v>
      </c>
      <c r="U217" s="17">
        <f t="shared" si="49"/>
        <v>1</v>
      </c>
      <c r="V217" s="17">
        <f t="shared" si="50"/>
        <v>0</v>
      </c>
      <c r="W217" s="17">
        <f t="shared" si="51"/>
        <v>0</v>
      </c>
      <c r="X217" s="17">
        <f t="shared" si="52"/>
        <v>0</v>
      </c>
      <c r="Y217" s="17">
        <f t="shared" si="53"/>
        <v>0</v>
      </c>
      <c r="Z217" s="17">
        <f t="shared" si="54"/>
        <v>0</v>
      </c>
      <c r="AA217" s="17">
        <f t="shared" si="55"/>
        <v>1</v>
      </c>
      <c r="AB217" s="91" t="str">
        <f>'REPRODUCTION 3'!M217</f>
        <v>Juin</v>
      </c>
      <c r="AC217" s="91" t="str">
        <f>'RUMINANTS 3'!M217</f>
        <v>Juin</v>
      </c>
      <c r="AD217" s="91" t="str">
        <f>'TOXICOLOGIE 2'!L217</f>
        <v>Juin</v>
      </c>
      <c r="AE217" s="91" t="str">
        <f>'INFECTIEUX 3'!M217</f>
        <v>Juin</v>
      </c>
      <c r="AF217" s="91" t="str">
        <f>'AVIARE 3'!M217</f>
        <v>Juin</v>
      </c>
      <c r="AG217" s="91" t="str">
        <f>'EQUINE 3'!M217</f>
        <v>Juin</v>
      </c>
      <c r="AH217" s="91" t="str">
        <f>'CHIRURGIE 3'!M217</f>
        <v>Juin</v>
      </c>
      <c r="AI217" s="91" t="str">
        <f>'LEGISLATION 2'!L217</f>
        <v>Juin</v>
      </c>
      <c r="AJ217" s="91" t="str">
        <f>'HIDAOA 3'!M217</f>
        <v>Juin</v>
      </c>
      <c r="AK217" s="91" t="str">
        <f>'CLINIQUE 3'!T217</f>
        <v>Juin</v>
      </c>
    </row>
    <row r="218" spans="1:37" ht="18.75">
      <c r="A218" s="17">
        <v>211</v>
      </c>
      <c r="B218" s="625" t="s">
        <v>2650</v>
      </c>
      <c r="C218" s="625" t="s">
        <v>2652</v>
      </c>
      <c r="D218" s="91">
        <f>'REPRODUCTION 3'!K218</f>
        <v>15.75</v>
      </c>
      <c r="E218" s="91">
        <f>'RUMINANTS 3'!K218</f>
        <v>8.25</v>
      </c>
      <c r="F218" s="91">
        <f>'TOXICOLOGIE 2'!J218</f>
        <v>0</v>
      </c>
      <c r="G218" s="91">
        <f>'INFECTIEUX 3'!K218</f>
        <v>1.125</v>
      </c>
      <c r="H218" s="91">
        <f>'AVIARE 3'!K218</f>
        <v>17.25</v>
      </c>
      <c r="I218" s="91">
        <f>'EQUINE 3'!K218</f>
        <v>3.75</v>
      </c>
      <c r="J218" s="91">
        <f>'CHIRURGIE 3'!K218</f>
        <v>12</v>
      </c>
      <c r="K218" s="91">
        <f>'LEGISLATION 2'!J218</f>
        <v>20</v>
      </c>
      <c r="L218" s="91">
        <f>'HIDAOA 3'!K218</f>
        <v>7.5</v>
      </c>
      <c r="M218" s="91">
        <f>'CLINIQUE 3'!R218</f>
        <v>0</v>
      </c>
      <c r="N218" s="91">
        <f t="shared" si="42"/>
        <v>85.625</v>
      </c>
      <c r="O218" s="91">
        <f t="shared" si="43"/>
        <v>3.0580357142857144</v>
      </c>
      <c r="P218" s="17" t="str">
        <f t="shared" si="44"/>
        <v>ajournee</v>
      </c>
      <c r="Q218" s="17" t="str">
        <f t="shared" si="45"/>
        <v>juin</v>
      </c>
      <c r="R218" s="17">
        <f t="shared" si="46"/>
        <v>0</v>
      </c>
      <c r="S218" s="17">
        <f t="shared" si="47"/>
        <v>1</v>
      </c>
      <c r="T218" s="17">
        <f t="shared" si="48"/>
        <v>1</v>
      </c>
      <c r="U218" s="17">
        <f t="shared" si="49"/>
        <v>1</v>
      </c>
      <c r="V218" s="17">
        <f t="shared" si="50"/>
        <v>0</v>
      </c>
      <c r="W218" s="17">
        <f t="shared" si="51"/>
        <v>1</v>
      </c>
      <c r="X218" s="17">
        <f t="shared" si="52"/>
        <v>1</v>
      </c>
      <c r="Y218" s="17">
        <f t="shared" si="53"/>
        <v>0</v>
      </c>
      <c r="Z218" s="17">
        <f t="shared" si="54"/>
        <v>1</v>
      </c>
      <c r="AA218" s="17">
        <f t="shared" si="55"/>
        <v>1</v>
      </c>
      <c r="AB218" s="91" t="str">
        <f>'REPRODUCTION 3'!M218</f>
        <v>Juin</v>
      </c>
      <c r="AC218" s="91" t="str">
        <f>'RUMINANTS 3'!M218</f>
        <v>Juin</v>
      </c>
      <c r="AD218" s="91" t="str">
        <f>'TOXICOLOGIE 2'!L218</f>
        <v>Juin</v>
      </c>
      <c r="AE218" s="91" t="str">
        <f>'INFECTIEUX 3'!M218</f>
        <v>Juin</v>
      </c>
      <c r="AF218" s="91" t="str">
        <f>'AVIARE 3'!M218</f>
        <v>Juin</v>
      </c>
      <c r="AG218" s="91" t="str">
        <f>'EQUINE 3'!M218</f>
        <v>Juin</v>
      </c>
      <c r="AH218" s="91" t="str">
        <f>'CHIRURGIE 3'!M218</f>
        <v>Juin</v>
      </c>
      <c r="AI218" s="91" t="str">
        <f>'LEGISLATION 2'!L218</f>
        <v>Juin</v>
      </c>
      <c r="AJ218" s="91" t="str">
        <f>'HIDAOA 3'!M218</f>
        <v>Juin</v>
      </c>
      <c r="AK218" s="91" t="str">
        <f>'CLINIQUE 3'!T218</f>
        <v>Juin</v>
      </c>
    </row>
    <row r="219" spans="1:37" ht="18.75">
      <c r="A219" s="17">
        <v>212</v>
      </c>
      <c r="B219" s="625" t="s">
        <v>250</v>
      </c>
      <c r="C219" s="625" t="s">
        <v>2653</v>
      </c>
      <c r="D219" s="91">
        <f>'REPRODUCTION 3'!K219</f>
        <v>9</v>
      </c>
      <c r="E219" s="91">
        <f>'RUMINANTS 3'!K219</f>
        <v>6.75</v>
      </c>
      <c r="F219" s="91">
        <f>'TOXICOLOGIE 2'!J219</f>
        <v>0</v>
      </c>
      <c r="G219" s="91">
        <f>'INFECTIEUX 3'!K219</f>
        <v>18.75</v>
      </c>
      <c r="H219" s="91">
        <f>'AVIARE 3'!K219</f>
        <v>15.75</v>
      </c>
      <c r="I219" s="91">
        <f>'EQUINE 3'!K219</f>
        <v>13.5</v>
      </c>
      <c r="J219" s="91">
        <f>'CHIRURGIE 3'!K219</f>
        <v>6</v>
      </c>
      <c r="K219" s="91">
        <f>'LEGISLATION 2'!J219</f>
        <v>10</v>
      </c>
      <c r="L219" s="91">
        <f>'HIDAOA 3'!K219</f>
        <v>8.25</v>
      </c>
      <c r="M219" s="91">
        <f>'CLINIQUE 3'!R219</f>
        <v>0</v>
      </c>
      <c r="N219" s="91">
        <f t="shared" si="42"/>
        <v>88</v>
      </c>
      <c r="O219" s="91">
        <f t="shared" si="43"/>
        <v>3.1428571428571428</v>
      </c>
      <c r="P219" s="17" t="str">
        <f t="shared" si="44"/>
        <v>ajournee</v>
      </c>
      <c r="Q219" s="17" t="str">
        <f t="shared" si="45"/>
        <v>juin</v>
      </c>
      <c r="R219" s="17">
        <f t="shared" si="46"/>
        <v>1</v>
      </c>
      <c r="S219" s="17">
        <f t="shared" si="47"/>
        <v>1</v>
      </c>
      <c r="T219" s="17">
        <f t="shared" si="48"/>
        <v>1</v>
      </c>
      <c r="U219" s="17">
        <f t="shared" si="49"/>
        <v>0</v>
      </c>
      <c r="V219" s="17">
        <f t="shared" si="50"/>
        <v>0</v>
      </c>
      <c r="W219" s="17">
        <f t="shared" si="51"/>
        <v>1</v>
      </c>
      <c r="X219" s="17">
        <f t="shared" si="52"/>
        <v>1</v>
      </c>
      <c r="Y219" s="17">
        <f t="shared" si="53"/>
        <v>0</v>
      </c>
      <c r="Z219" s="17">
        <f t="shared" si="54"/>
        <v>1</v>
      </c>
      <c r="AA219" s="17">
        <f t="shared" si="55"/>
        <v>1</v>
      </c>
      <c r="AB219" s="91" t="str">
        <f>'REPRODUCTION 3'!M219</f>
        <v>Juin</v>
      </c>
      <c r="AC219" s="91" t="str">
        <f>'RUMINANTS 3'!M219</f>
        <v>Juin</v>
      </c>
      <c r="AD219" s="91" t="str">
        <f>'TOXICOLOGIE 2'!L219</f>
        <v>Juin</v>
      </c>
      <c r="AE219" s="91" t="str">
        <f>'INFECTIEUX 3'!M219</f>
        <v>Juin</v>
      </c>
      <c r="AF219" s="91" t="str">
        <f>'AVIARE 3'!M219</f>
        <v>Juin</v>
      </c>
      <c r="AG219" s="91" t="str">
        <f>'EQUINE 3'!M219</f>
        <v>Juin</v>
      </c>
      <c r="AH219" s="91" t="str">
        <f>'CHIRURGIE 3'!M219</f>
        <v>Juin</v>
      </c>
      <c r="AI219" s="91" t="str">
        <f>'LEGISLATION 2'!L219</f>
        <v>Juin</v>
      </c>
      <c r="AJ219" s="91" t="str">
        <f>'HIDAOA 3'!M219</f>
        <v>Juin</v>
      </c>
      <c r="AK219" s="91" t="str">
        <f>'CLINIQUE 3'!T219</f>
        <v>Juin</v>
      </c>
    </row>
    <row r="220" spans="1:37" ht="18.75">
      <c r="A220" s="17">
        <v>213</v>
      </c>
      <c r="B220" s="625" t="s">
        <v>2654</v>
      </c>
      <c r="C220" s="625" t="s">
        <v>2628</v>
      </c>
      <c r="D220" s="91">
        <f>'REPRODUCTION 3'!K220</f>
        <v>18</v>
      </c>
      <c r="E220" s="91">
        <f>'RUMINANTS 3'!K220</f>
        <v>5.25</v>
      </c>
      <c r="F220" s="91">
        <f>'TOXICOLOGIE 2'!J220</f>
        <v>0</v>
      </c>
      <c r="G220" s="91">
        <f>'INFECTIEUX 3'!K220</f>
        <v>7.5</v>
      </c>
      <c r="H220" s="91">
        <f>'AVIARE 3'!K220</f>
        <v>16.5</v>
      </c>
      <c r="I220" s="91">
        <f>'EQUINE 3'!K220</f>
        <v>9</v>
      </c>
      <c r="J220" s="91">
        <f>'CHIRURGIE 3'!K220</f>
        <v>15</v>
      </c>
      <c r="K220" s="91">
        <f>'LEGISLATION 2'!J220</f>
        <v>28</v>
      </c>
      <c r="L220" s="91">
        <f>'HIDAOA 3'!K220</f>
        <v>15</v>
      </c>
      <c r="M220" s="91">
        <f>'CLINIQUE 3'!R220</f>
        <v>0</v>
      </c>
      <c r="N220" s="91">
        <f t="shared" si="42"/>
        <v>114.25</v>
      </c>
      <c r="O220" s="91">
        <f t="shared" si="43"/>
        <v>4.0803571428571432</v>
      </c>
      <c r="P220" s="17" t="str">
        <f t="shared" si="44"/>
        <v>ajournee</v>
      </c>
      <c r="Q220" s="17" t="str">
        <f t="shared" si="45"/>
        <v>juin</v>
      </c>
      <c r="R220" s="17">
        <f t="shared" si="46"/>
        <v>0</v>
      </c>
      <c r="S220" s="17">
        <f t="shared" si="47"/>
        <v>1</v>
      </c>
      <c r="T220" s="17">
        <f t="shared" si="48"/>
        <v>1</v>
      </c>
      <c r="U220" s="17">
        <f t="shared" si="49"/>
        <v>1</v>
      </c>
      <c r="V220" s="17">
        <f t="shared" si="50"/>
        <v>0</v>
      </c>
      <c r="W220" s="17">
        <f t="shared" si="51"/>
        <v>1</v>
      </c>
      <c r="X220" s="17">
        <f t="shared" si="52"/>
        <v>0</v>
      </c>
      <c r="Y220" s="17">
        <f t="shared" si="53"/>
        <v>0</v>
      </c>
      <c r="Z220" s="17">
        <f t="shared" si="54"/>
        <v>0</v>
      </c>
      <c r="AA220" s="17">
        <f t="shared" si="55"/>
        <v>1</v>
      </c>
      <c r="AB220" s="91" t="str">
        <f>'REPRODUCTION 3'!M220</f>
        <v>Juin</v>
      </c>
      <c r="AC220" s="91" t="str">
        <f>'RUMINANTS 3'!M220</f>
        <v>Juin</v>
      </c>
      <c r="AD220" s="91" t="str">
        <f>'TOXICOLOGIE 2'!L220</f>
        <v>Juin</v>
      </c>
      <c r="AE220" s="91" t="str">
        <f>'INFECTIEUX 3'!M220</f>
        <v>Juin</v>
      </c>
      <c r="AF220" s="91" t="str">
        <f>'AVIARE 3'!M220</f>
        <v>Juin</v>
      </c>
      <c r="AG220" s="91" t="str">
        <f>'EQUINE 3'!M220</f>
        <v>Juin</v>
      </c>
      <c r="AH220" s="91" t="str">
        <f>'CHIRURGIE 3'!M220</f>
        <v>Juin</v>
      </c>
      <c r="AI220" s="91" t="str">
        <f>'LEGISLATION 2'!L220</f>
        <v>Juin</v>
      </c>
      <c r="AJ220" s="91" t="str">
        <f>'HIDAOA 3'!M220</f>
        <v>Juin</v>
      </c>
      <c r="AK220" s="91" t="str">
        <f>'CLINIQUE 3'!T220</f>
        <v>Juin</v>
      </c>
    </row>
    <row r="221" spans="1:37" ht="18.75">
      <c r="A221" s="17">
        <v>214</v>
      </c>
      <c r="B221" s="625" t="s">
        <v>1419</v>
      </c>
      <c r="C221" s="625" t="s">
        <v>2453</v>
      </c>
      <c r="D221" s="91">
        <f>'REPRODUCTION 3'!K221</f>
        <v>24</v>
      </c>
      <c r="E221" s="91">
        <f>'RUMINANTS 3'!K221</f>
        <v>9</v>
      </c>
      <c r="F221" s="91">
        <f>'TOXICOLOGIE 2'!J221</f>
        <v>0</v>
      </c>
      <c r="G221" s="91">
        <f>'INFECTIEUX 3'!K221</f>
        <v>18</v>
      </c>
      <c r="H221" s="91">
        <f>'AVIARE 3'!K221</f>
        <v>24</v>
      </c>
      <c r="I221" s="91">
        <f>'EQUINE 3'!K221</f>
        <v>21.75</v>
      </c>
      <c r="J221" s="91">
        <f>'CHIRURGIE 3'!K221</f>
        <v>24</v>
      </c>
      <c r="K221" s="91">
        <f>'LEGISLATION 2'!J221</f>
        <v>30</v>
      </c>
      <c r="L221" s="91">
        <f>'HIDAOA 3'!K221</f>
        <v>21</v>
      </c>
      <c r="M221" s="91">
        <f>'CLINIQUE 3'!R221</f>
        <v>0</v>
      </c>
      <c r="N221" s="91">
        <f t="shared" si="42"/>
        <v>171.75</v>
      </c>
      <c r="O221" s="91">
        <f t="shared" si="43"/>
        <v>6.1339285714285712</v>
      </c>
      <c r="P221" s="17" t="str">
        <f t="shared" si="44"/>
        <v>ajournee</v>
      </c>
      <c r="Q221" s="17" t="str">
        <f t="shared" si="45"/>
        <v>juin</v>
      </c>
      <c r="R221" s="17">
        <f t="shared" si="46"/>
        <v>0</v>
      </c>
      <c r="S221" s="17">
        <f t="shared" si="47"/>
        <v>1</v>
      </c>
      <c r="T221" s="17">
        <f t="shared" si="48"/>
        <v>1</v>
      </c>
      <c r="U221" s="17">
        <f t="shared" si="49"/>
        <v>0</v>
      </c>
      <c r="V221" s="17">
        <f t="shared" si="50"/>
        <v>0</v>
      </c>
      <c r="W221" s="17">
        <f t="shared" si="51"/>
        <v>0</v>
      </c>
      <c r="X221" s="17">
        <f t="shared" si="52"/>
        <v>0</v>
      </c>
      <c r="Y221" s="17">
        <f t="shared" si="53"/>
        <v>0</v>
      </c>
      <c r="Z221" s="17">
        <f t="shared" si="54"/>
        <v>0</v>
      </c>
      <c r="AA221" s="17">
        <f t="shared" si="55"/>
        <v>1</v>
      </c>
      <c r="AB221" s="91" t="str">
        <f>'REPRODUCTION 3'!M221</f>
        <v>Juin</v>
      </c>
      <c r="AC221" s="91" t="str">
        <f>'RUMINANTS 3'!M221</f>
        <v>Juin</v>
      </c>
      <c r="AD221" s="91" t="str">
        <f>'TOXICOLOGIE 2'!L221</f>
        <v>Juin</v>
      </c>
      <c r="AE221" s="91" t="str">
        <f>'INFECTIEUX 3'!M221</f>
        <v>Juin</v>
      </c>
      <c r="AF221" s="91" t="str">
        <f>'AVIARE 3'!M221</f>
        <v>Juin</v>
      </c>
      <c r="AG221" s="91" t="str">
        <f>'EQUINE 3'!M221</f>
        <v>Juin</v>
      </c>
      <c r="AH221" s="91" t="str">
        <f>'CHIRURGIE 3'!M221</f>
        <v>Juin</v>
      </c>
      <c r="AI221" s="91" t="str">
        <f>'LEGISLATION 2'!L221</f>
        <v>Juin</v>
      </c>
      <c r="AJ221" s="91" t="str">
        <f>'HIDAOA 3'!M221</f>
        <v>Juin</v>
      </c>
      <c r="AK221" s="91" t="str">
        <f>'CLINIQUE 3'!T221</f>
        <v>Juin</v>
      </c>
    </row>
    <row r="222" spans="1:37" ht="18.75">
      <c r="A222" s="17">
        <v>215</v>
      </c>
      <c r="B222" s="625" t="s">
        <v>2655</v>
      </c>
      <c r="C222" s="625" t="s">
        <v>2656</v>
      </c>
      <c r="D222" s="91">
        <f>'REPRODUCTION 3'!K222</f>
        <v>12</v>
      </c>
      <c r="E222" s="91">
        <f>'RUMINANTS 3'!K222</f>
        <v>14.25</v>
      </c>
      <c r="F222" s="91">
        <f>'TOXICOLOGIE 2'!J222</f>
        <v>0</v>
      </c>
      <c r="G222" s="91">
        <f>'INFECTIEUX 3'!K222</f>
        <v>8.25</v>
      </c>
      <c r="H222" s="91">
        <f>'AVIARE 3'!K222</f>
        <v>24</v>
      </c>
      <c r="I222" s="91">
        <f>'EQUINE 3'!K222</f>
        <v>20.25</v>
      </c>
      <c r="J222" s="91">
        <f>'CHIRURGIE 3'!K222</f>
        <v>21</v>
      </c>
      <c r="K222" s="91">
        <f>'LEGISLATION 2'!J222</f>
        <v>28</v>
      </c>
      <c r="L222" s="91">
        <f>'HIDAOA 3'!K222</f>
        <v>18</v>
      </c>
      <c r="M222" s="91">
        <f>'CLINIQUE 3'!R222</f>
        <v>0</v>
      </c>
      <c r="N222" s="91">
        <f t="shared" si="42"/>
        <v>145.75</v>
      </c>
      <c r="O222" s="91">
        <f t="shared" si="43"/>
        <v>5.2053571428571432</v>
      </c>
      <c r="P222" s="17" t="str">
        <f t="shared" si="44"/>
        <v>ajournee</v>
      </c>
      <c r="Q222" s="17" t="str">
        <f t="shared" si="45"/>
        <v>juin</v>
      </c>
      <c r="R222" s="17">
        <f t="shared" si="46"/>
        <v>1</v>
      </c>
      <c r="S222" s="17">
        <f t="shared" si="47"/>
        <v>1</v>
      </c>
      <c r="T222" s="17">
        <f t="shared" si="48"/>
        <v>1</v>
      </c>
      <c r="U222" s="17">
        <f t="shared" si="49"/>
        <v>1</v>
      </c>
      <c r="V222" s="17">
        <f t="shared" si="50"/>
        <v>0</v>
      </c>
      <c r="W222" s="17">
        <f t="shared" si="51"/>
        <v>0</v>
      </c>
      <c r="X222" s="17">
        <f t="shared" si="52"/>
        <v>0</v>
      </c>
      <c r="Y222" s="17">
        <f t="shared" si="53"/>
        <v>0</v>
      </c>
      <c r="Z222" s="17">
        <f t="shared" si="54"/>
        <v>0</v>
      </c>
      <c r="AA222" s="17">
        <f t="shared" si="55"/>
        <v>1</v>
      </c>
      <c r="AB222" s="91" t="str">
        <f>'REPRODUCTION 3'!M222</f>
        <v>Juin</v>
      </c>
      <c r="AC222" s="91" t="str">
        <f>'RUMINANTS 3'!M222</f>
        <v>Juin</v>
      </c>
      <c r="AD222" s="91" t="str">
        <f>'TOXICOLOGIE 2'!L222</f>
        <v>Juin</v>
      </c>
      <c r="AE222" s="91" t="str">
        <f>'INFECTIEUX 3'!M222</f>
        <v>Juin</v>
      </c>
      <c r="AF222" s="91" t="str">
        <f>'AVIARE 3'!M222</f>
        <v>Juin</v>
      </c>
      <c r="AG222" s="91" t="str">
        <f>'EQUINE 3'!M222</f>
        <v>Juin</v>
      </c>
      <c r="AH222" s="91" t="str">
        <f>'CHIRURGIE 3'!M222</f>
        <v>Juin</v>
      </c>
      <c r="AI222" s="91" t="str">
        <f>'LEGISLATION 2'!L222</f>
        <v>Juin</v>
      </c>
      <c r="AJ222" s="91" t="str">
        <f>'HIDAOA 3'!M222</f>
        <v>Juin</v>
      </c>
      <c r="AK222" s="91" t="str">
        <f>'CLINIQUE 3'!T222</f>
        <v>Juin</v>
      </c>
    </row>
    <row r="223" spans="1:37" ht="18.75">
      <c r="A223" s="17">
        <v>216</v>
      </c>
      <c r="B223" s="625" t="s">
        <v>2657</v>
      </c>
      <c r="C223" s="625" t="s">
        <v>2658</v>
      </c>
      <c r="D223" s="91">
        <f>'REPRODUCTION 3'!K223</f>
        <v>11.25</v>
      </c>
      <c r="E223" s="91">
        <f>'RUMINANTS 3'!K223</f>
        <v>9.75</v>
      </c>
      <c r="F223" s="91">
        <f>'TOXICOLOGIE 2'!J223</f>
        <v>0</v>
      </c>
      <c r="G223" s="91">
        <f>'INFECTIEUX 3'!K223</f>
        <v>6</v>
      </c>
      <c r="H223" s="91">
        <f>'AVIARE 3'!K223</f>
        <v>13.5</v>
      </c>
      <c r="I223" s="91">
        <f>'EQUINE 3'!K223</f>
        <v>19.125</v>
      </c>
      <c r="J223" s="91">
        <f>'CHIRURGIE 3'!K223</f>
        <v>22.5</v>
      </c>
      <c r="K223" s="91">
        <f>'LEGISLATION 2'!J223</f>
        <v>28</v>
      </c>
      <c r="L223" s="91">
        <f>'HIDAOA 3'!K223</f>
        <v>28.5</v>
      </c>
      <c r="M223" s="91">
        <f>'CLINIQUE 3'!R223</f>
        <v>0</v>
      </c>
      <c r="N223" s="91">
        <f t="shared" si="42"/>
        <v>138.625</v>
      </c>
      <c r="O223" s="91">
        <f t="shared" si="43"/>
        <v>4.9508928571428568</v>
      </c>
      <c r="P223" s="17" t="str">
        <f t="shared" si="44"/>
        <v>ajournee</v>
      </c>
      <c r="Q223" s="17" t="str">
        <f t="shared" si="45"/>
        <v>juin</v>
      </c>
      <c r="R223" s="17">
        <f t="shared" si="46"/>
        <v>1</v>
      </c>
      <c r="S223" s="17">
        <f t="shared" si="47"/>
        <v>1</v>
      </c>
      <c r="T223" s="17">
        <f t="shared" si="48"/>
        <v>1</v>
      </c>
      <c r="U223" s="17">
        <f t="shared" si="49"/>
        <v>1</v>
      </c>
      <c r="V223" s="17">
        <f t="shared" si="50"/>
        <v>1</v>
      </c>
      <c r="W223" s="17">
        <f t="shared" si="51"/>
        <v>0</v>
      </c>
      <c r="X223" s="17">
        <f t="shared" si="52"/>
        <v>0</v>
      </c>
      <c r="Y223" s="17">
        <f t="shared" si="53"/>
        <v>0</v>
      </c>
      <c r="Z223" s="17">
        <f t="shared" si="54"/>
        <v>0</v>
      </c>
      <c r="AA223" s="17">
        <f t="shared" si="55"/>
        <v>1</v>
      </c>
      <c r="AB223" s="91" t="str">
        <f>'REPRODUCTION 3'!M223</f>
        <v>Juin</v>
      </c>
      <c r="AC223" s="91" t="str">
        <f>'RUMINANTS 3'!M223</f>
        <v>Juin</v>
      </c>
      <c r="AD223" s="91" t="str">
        <f>'TOXICOLOGIE 2'!L223</f>
        <v>Juin</v>
      </c>
      <c r="AE223" s="91" t="str">
        <f>'INFECTIEUX 3'!M223</f>
        <v>Juin</v>
      </c>
      <c r="AF223" s="91" t="str">
        <f>'AVIARE 3'!M223</f>
        <v>Juin</v>
      </c>
      <c r="AG223" s="91" t="str">
        <f>'EQUINE 3'!M223</f>
        <v>Juin</v>
      </c>
      <c r="AH223" s="91" t="str">
        <f>'CHIRURGIE 3'!M223</f>
        <v>Juin</v>
      </c>
      <c r="AI223" s="91" t="str">
        <f>'LEGISLATION 2'!L223</f>
        <v>Juin</v>
      </c>
      <c r="AJ223" s="91" t="str">
        <f>'HIDAOA 3'!M223</f>
        <v>Juin</v>
      </c>
      <c r="AK223" s="91" t="str">
        <f>'CLINIQUE 3'!T223</f>
        <v>Juin</v>
      </c>
    </row>
    <row r="224" spans="1:37" ht="18.75">
      <c r="A224" s="17">
        <v>217</v>
      </c>
      <c r="B224" s="625" t="s">
        <v>2659</v>
      </c>
      <c r="C224" s="625" t="s">
        <v>2596</v>
      </c>
      <c r="D224" s="91">
        <f>'REPRODUCTION 3'!K224</f>
        <v>21.75</v>
      </c>
      <c r="E224" s="91">
        <f>'RUMINANTS 3'!K224</f>
        <v>5.25</v>
      </c>
      <c r="F224" s="91">
        <f>'TOXICOLOGIE 2'!J224</f>
        <v>0</v>
      </c>
      <c r="G224" s="91">
        <f>'INFECTIEUX 3'!K224</f>
        <v>3.75</v>
      </c>
      <c r="H224" s="91">
        <f>'AVIARE 3'!K224</f>
        <v>18.75</v>
      </c>
      <c r="I224" s="91">
        <f>'EQUINE 3'!K224</f>
        <v>15</v>
      </c>
      <c r="J224" s="91">
        <f>'CHIRURGIE 3'!K224</f>
        <v>16.5</v>
      </c>
      <c r="K224" s="91">
        <f>'LEGISLATION 2'!J224</f>
        <v>18</v>
      </c>
      <c r="L224" s="91">
        <f>'HIDAOA 3'!K224</f>
        <v>21.75</v>
      </c>
      <c r="M224" s="91">
        <f>'CLINIQUE 3'!R224</f>
        <v>0</v>
      </c>
      <c r="N224" s="91">
        <f t="shared" si="42"/>
        <v>120.75</v>
      </c>
      <c r="O224" s="91">
        <f t="shared" si="43"/>
        <v>4.3125</v>
      </c>
      <c r="P224" s="17" t="str">
        <f t="shared" si="44"/>
        <v>ajournee</v>
      </c>
      <c r="Q224" s="17" t="str">
        <f t="shared" si="45"/>
        <v>juin</v>
      </c>
      <c r="R224" s="17">
        <f t="shared" si="46"/>
        <v>0</v>
      </c>
      <c r="S224" s="17">
        <f t="shared" si="47"/>
        <v>1</v>
      </c>
      <c r="T224" s="17">
        <f t="shared" si="48"/>
        <v>1</v>
      </c>
      <c r="U224" s="17">
        <f t="shared" si="49"/>
        <v>1</v>
      </c>
      <c r="V224" s="17">
        <f t="shared" si="50"/>
        <v>0</v>
      </c>
      <c r="W224" s="17">
        <f t="shared" si="51"/>
        <v>0</v>
      </c>
      <c r="X224" s="17">
        <f t="shared" si="52"/>
        <v>0</v>
      </c>
      <c r="Y224" s="17">
        <f t="shared" si="53"/>
        <v>0</v>
      </c>
      <c r="Z224" s="17">
        <f t="shared" si="54"/>
        <v>0</v>
      </c>
      <c r="AA224" s="17">
        <f t="shared" si="55"/>
        <v>1</v>
      </c>
      <c r="AB224" s="91" t="str">
        <f>'REPRODUCTION 3'!M224</f>
        <v>Juin</v>
      </c>
      <c r="AC224" s="91" t="str">
        <f>'RUMINANTS 3'!M224</f>
        <v>Juin</v>
      </c>
      <c r="AD224" s="91" t="str">
        <f>'TOXICOLOGIE 2'!L224</f>
        <v>Juin</v>
      </c>
      <c r="AE224" s="91" t="str">
        <f>'INFECTIEUX 3'!M224</f>
        <v>Juin</v>
      </c>
      <c r="AF224" s="91" t="str">
        <f>'AVIARE 3'!M224</f>
        <v>Juin</v>
      </c>
      <c r="AG224" s="91" t="str">
        <f>'EQUINE 3'!M224</f>
        <v>Juin</v>
      </c>
      <c r="AH224" s="91" t="str">
        <f>'CHIRURGIE 3'!M224</f>
        <v>Juin</v>
      </c>
      <c r="AI224" s="91" t="str">
        <f>'LEGISLATION 2'!L224</f>
        <v>Juin</v>
      </c>
      <c r="AJ224" s="91" t="str">
        <f>'HIDAOA 3'!M224</f>
        <v>Juin</v>
      </c>
      <c r="AK224" s="91" t="str">
        <f>'CLINIQUE 3'!T224</f>
        <v>Juin</v>
      </c>
    </row>
    <row r="225" spans="1:37" ht="18.75">
      <c r="A225" s="17">
        <v>218</v>
      </c>
      <c r="B225" s="625" t="s">
        <v>1435</v>
      </c>
      <c r="C225" s="625" t="s">
        <v>2660</v>
      </c>
      <c r="D225" s="91">
        <f>'REPRODUCTION 3'!K225</f>
        <v>6</v>
      </c>
      <c r="E225" s="91">
        <f>'RUMINANTS 3'!K225</f>
        <v>12.75</v>
      </c>
      <c r="F225" s="91">
        <f>'TOXICOLOGIE 2'!J225</f>
        <v>0</v>
      </c>
      <c r="G225" s="91">
        <f>'INFECTIEUX 3'!K225</f>
        <v>3</v>
      </c>
      <c r="H225" s="91">
        <f>'AVIARE 3'!K225</f>
        <v>17.25</v>
      </c>
      <c r="I225" s="91">
        <f>'EQUINE 3'!K225</f>
        <v>6.75</v>
      </c>
      <c r="J225" s="91">
        <f>'CHIRURGIE 3'!K225</f>
        <v>10.5</v>
      </c>
      <c r="K225" s="91">
        <f>'LEGISLATION 2'!J225</f>
        <v>24</v>
      </c>
      <c r="L225" s="91">
        <f>'HIDAOA 3'!K225</f>
        <v>8.25</v>
      </c>
      <c r="M225" s="91">
        <f>'CLINIQUE 3'!R225</f>
        <v>0</v>
      </c>
      <c r="N225" s="91">
        <f t="shared" si="42"/>
        <v>88.5</v>
      </c>
      <c r="O225" s="91">
        <f t="shared" si="43"/>
        <v>3.1607142857142856</v>
      </c>
      <c r="P225" s="17" t="str">
        <f t="shared" si="44"/>
        <v>ajournee</v>
      </c>
      <c r="Q225" s="17" t="str">
        <f t="shared" si="45"/>
        <v>juin</v>
      </c>
      <c r="R225" s="17">
        <f t="shared" si="46"/>
        <v>1</v>
      </c>
      <c r="S225" s="17">
        <f t="shared" si="47"/>
        <v>1</v>
      </c>
      <c r="T225" s="17">
        <f t="shared" si="48"/>
        <v>1</v>
      </c>
      <c r="U225" s="17">
        <f t="shared" si="49"/>
        <v>1</v>
      </c>
      <c r="V225" s="17">
        <f t="shared" si="50"/>
        <v>0</v>
      </c>
      <c r="W225" s="17">
        <f t="shared" si="51"/>
        <v>1</v>
      </c>
      <c r="X225" s="17">
        <f t="shared" si="52"/>
        <v>1</v>
      </c>
      <c r="Y225" s="17">
        <f t="shared" si="53"/>
        <v>0</v>
      </c>
      <c r="Z225" s="17">
        <f t="shared" si="54"/>
        <v>1</v>
      </c>
      <c r="AA225" s="17">
        <f t="shared" si="55"/>
        <v>1</v>
      </c>
      <c r="AB225" s="91" t="str">
        <f>'REPRODUCTION 3'!M225</f>
        <v>Juin</v>
      </c>
      <c r="AC225" s="91" t="str">
        <f>'RUMINANTS 3'!M225</f>
        <v>Juin</v>
      </c>
      <c r="AD225" s="91" t="str">
        <f>'TOXICOLOGIE 2'!L225</f>
        <v>Juin</v>
      </c>
      <c r="AE225" s="91" t="str">
        <f>'INFECTIEUX 3'!M225</f>
        <v>Juin</v>
      </c>
      <c r="AF225" s="91" t="str">
        <f>'AVIARE 3'!M225</f>
        <v>Juin</v>
      </c>
      <c r="AG225" s="91" t="str">
        <f>'EQUINE 3'!M225</f>
        <v>Juin</v>
      </c>
      <c r="AH225" s="91" t="str">
        <f>'CHIRURGIE 3'!M225</f>
        <v>Juin</v>
      </c>
      <c r="AI225" s="91" t="str">
        <f>'LEGISLATION 2'!L225</f>
        <v>Juin</v>
      </c>
      <c r="AJ225" s="91" t="str">
        <f>'HIDAOA 3'!M225</f>
        <v>Juin</v>
      </c>
      <c r="AK225" s="91" t="str">
        <f>'CLINIQUE 3'!T225</f>
        <v>Juin</v>
      </c>
    </row>
    <row r="226" spans="1:37" ht="18.75">
      <c r="A226" s="17">
        <v>219</v>
      </c>
      <c r="B226" s="625" t="s">
        <v>2661</v>
      </c>
      <c r="C226" s="625" t="s">
        <v>2662</v>
      </c>
      <c r="D226" s="91">
        <f>'REPRODUCTION 3'!K226</f>
        <v>25.5</v>
      </c>
      <c r="E226" s="91">
        <f>'RUMINANTS 3'!K226</f>
        <v>10.5</v>
      </c>
      <c r="F226" s="91">
        <f>'TOXICOLOGIE 2'!J226</f>
        <v>0</v>
      </c>
      <c r="G226" s="91">
        <f>'INFECTIEUX 3'!K226</f>
        <v>3.75</v>
      </c>
      <c r="H226" s="91">
        <f>'AVIARE 3'!K226</f>
        <v>16.5</v>
      </c>
      <c r="I226" s="91">
        <f>'EQUINE 3'!K226</f>
        <v>5.25</v>
      </c>
      <c r="J226" s="91">
        <f>'CHIRURGIE 3'!K226</f>
        <v>16.5</v>
      </c>
      <c r="K226" s="91">
        <f>'LEGISLATION 2'!J226</f>
        <v>10</v>
      </c>
      <c r="L226" s="91">
        <f>'HIDAOA 3'!K226</f>
        <v>15</v>
      </c>
      <c r="M226" s="91">
        <f>'CLINIQUE 3'!R226</f>
        <v>0</v>
      </c>
      <c r="N226" s="91">
        <f t="shared" si="42"/>
        <v>103</v>
      </c>
      <c r="O226" s="91">
        <f t="shared" si="43"/>
        <v>3.6785714285714284</v>
      </c>
      <c r="P226" s="17" t="str">
        <f t="shared" si="44"/>
        <v>ajournee</v>
      </c>
      <c r="Q226" s="17" t="str">
        <f t="shared" si="45"/>
        <v>juin</v>
      </c>
      <c r="R226" s="17">
        <f t="shared" si="46"/>
        <v>0</v>
      </c>
      <c r="S226" s="17">
        <f t="shared" si="47"/>
        <v>1</v>
      </c>
      <c r="T226" s="17">
        <f t="shared" si="48"/>
        <v>1</v>
      </c>
      <c r="U226" s="17">
        <f t="shared" si="49"/>
        <v>1</v>
      </c>
      <c r="V226" s="17">
        <f t="shared" si="50"/>
        <v>0</v>
      </c>
      <c r="W226" s="17">
        <f t="shared" si="51"/>
        <v>1</v>
      </c>
      <c r="X226" s="17">
        <f t="shared" si="52"/>
        <v>0</v>
      </c>
      <c r="Y226" s="17">
        <f t="shared" si="53"/>
        <v>0</v>
      </c>
      <c r="Z226" s="17">
        <f t="shared" si="54"/>
        <v>0</v>
      </c>
      <c r="AA226" s="17">
        <f t="shared" si="55"/>
        <v>1</v>
      </c>
      <c r="AB226" s="91" t="str">
        <f>'REPRODUCTION 3'!M226</f>
        <v>Juin</v>
      </c>
      <c r="AC226" s="91" t="str">
        <f>'RUMINANTS 3'!M226</f>
        <v>Juin</v>
      </c>
      <c r="AD226" s="91" t="str">
        <f>'TOXICOLOGIE 2'!L226</f>
        <v>Juin</v>
      </c>
      <c r="AE226" s="91" t="str">
        <f>'INFECTIEUX 3'!M226</f>
        <v>Juin</v>
      </c>
      <c r="AF226" s="91" t="str">
        <f>'AVIARE 3'!M226</f>
        <v>Juin</v>
      </c>
      <c r="AG226" s="91" t="str">
        <f>'EQUINE 3'!M226</f>
        <v>Juin</v>
      </c>
      <c r="AH226" s="91" t="str">
        <f>'CHIRURGIE 3'!M226</f>
        <v>Juin</v>
      </c>
      <c r="AI226" s="91" t="str">
        <f>'LEGISLATION 2'!L226</f>
        <v>Juin</v>
      </c>
      <c r="AJ226" s="91" t="str">
        <f>'HIDAOA 3'!M226</f>
        <v>Juin</v>
      </c>
      <c r="AK226" s="91" t="str">
        <f>'CLINIQUE 3'!T226</f>
        <v>Juin</v>
      </c>
    </row>
    <row r="227" spans="1:37" ht="18.75">
      <c r="A227" s="17">
        <v>220</v>
      </c>
      <c r="B227" s="625" t="s">
        <v>1445</v>
      </c>
      <c r="C227" s="625" t="s">
        <v>2663</v>
      </c>
      <c r="D227" s="91">
        <f>'REPRODUCTION 3'!K227</f>
        <v>2.25</v>
      </c>
      <c r="E227" s="91">
        <f>'RUMINANTS 3'!K227</f>
        <v>12</v>
      </c>
      <c r="F227" s="91">
        <f>'TOXICOLOGIE 2'!J227</f>
        <v>0</v>
      </c>
      <c r="G227" s="91">
        <f>'INFECTIEUX 3'!K227</f>
        <v>1.125</v>
      </c>
      <c r="H227" s="91">
        <f>'AVIARE 3'!K227</f>
        <v>12</v>
      </c>
      <c r="I227" s="91">
        <f>'EQUINE 3'!K227</f>
        <v>6</v>
      </c>
      <c r="J227" s="91">
        <f>'CHIRURGIE 3'!K227</f>
        <v>25.5</v>
      </c>
      <c r="K227" s="91">
        <f>'LEGISLATION 2'!J227</f>
        <v>2</v>
      </c>
      <c r="L227" s="91">
        <f>'HIDAOA 3'!K227</f>
        <v>5.25</v>
      </c>
      <c r="M227" s="91">
        <f>'CLINIQUE 3'!R227</f>
        <v>0</v>
      </c>
      <c r="N227" s="91">
        <f t="shared" si="42"/>
        <v>66.125</v>
      </c>
      <c r="O227" s="91">
        <f t="shared" si="43"/>
        <v>2.3616071428571428</v>
      </c>
      <c r="P227" s="17" t="str">
        <f t="shared" si="44"/>
        <v>ajournee</v>
      </c>
      <c r="Q227" s="17" t="str">
        <f t="shared" si="45"/>
        <v>juin</v>
      </c>
      <c r="R227" s="17">
        <f t="shared" si="46"/>
        <v>1</v>
      </c>
      <c r="S227" s="17">
        <f t="shared" si="47"/>
        <v>1</v>
      </c>
      <c r="T227" s="17">
        <f t="shared" si="48"/>
        <v>1</v>
      </c>
      <c r="U227" s="17">
        <f t="shared" si="49"/>
        <v>1</v>
      </c>
      <c r="V227" s="17">
        <f t="shared" si="50"/>
        <v>1</v>
      </c>
      <c r="W227" s="17">
        <f t="shared" si="51"/>
        <v>1</v>
      </c>
      <c r="X227" s="17">
        <f t="shared" si="52"/>
        <v>0</v>
      </c>
      <c r="Y227" s="17">
        <f t="shared" si="53"/>
        <v>1</v>
      </c>
      <c r="Z227" s="17">
        <f t="shared" si="54"/>
        <v>1</v>
      </c>
      <c r="AA227" s="17">
        <f t="shared" si="55"/>
        <v>1</v>
      </c>
      <c r="AB227" s="91" t="str">
        <f>'REPRODUCTION 3'!M227</f>
        <v>Juin</v>
      </c>
      <c r="AC227" s="91" t="str">
        <f>'RUMINANTS 3'!M227</f>
        <v>Juin</v>
      </c>
      <c r="AD227" s="91" t="str">
        <f>'TOXICOLOGIE 2'!L227</f>
        <v>Juin</v>
      </c>
      <c r="AE227" s="91" t="str">
        <f>'INFECTIEUX 3'!M227</f>
        <v>Juin</v>
      </c>
      <c r="AF227" s="91" t="str">
        <f>'AVIARE 3'!M227</f>
        <v>Juin</v>
      </c>
      <c r="AG227" s="91" t="str">
        <f>'EQUINE 3'!M227</f>
        <v>Juin</v>
      </c>
      <c r="AH227" s="91" t="str">
        <f>'CHIRURGIE 3'!M227</f>
        <v>Juin</v>
      </c>
      <c r="AI227" s="91" t="str">
        <f>'LEGISLATION 2'!L227</f>
        <v>Juin</v>
      </c>
      <c r="AJ227" s="91" t="str">
        <f>'HIDAOA 3'!M227</f>
        <v>Juin</v>
      </c>
      <c r="AK227" s="91" t="str">
        <f>'CLINIQUE 3'!T227</f>
        <v>Juin</v>
      </c>
    </row>
    <row r="228" spans="1:37" ht="18.75">
      <c r="A228" s="17">
        <v>221</v>
      </c>
      <c r="B228" s="625" t="s">
        <v>1449</v>
      </c>
      <c r="C228" s="625" t="s">
        <v>2447</v>
      </c>
      <c r="D228" s="91">
        <f>'REPRODUCTION 3'!K228</f>
        <v>4.5</v>
      </c>
      <c r="E228" s="91">
        <f>'RUMINANTS 3'!K228</f>
        <v>9.75</v>
      </c>
      <c r="F228" s="91">
        <f>'TOXICOLOGIE 2'!J228</f>
        <v>0</v>
      </c>
      <c r="G228" s="91">
        <f>'INFECTIEUX 3'!K228</f>
        <v>1.125</v>
      </c>
      <c r="H228" s="91">
        <f>'AVIARE 3'!K228</f>
        <v>11.25</v>
      </c>
      <c r="I228" s="91">
        <f>'EQUINE 3'!K228</f>
        <v>8.25</v>
      </c>
      <c r="J228" s="91">
        <f>'CHIRURGIE 3'!K228</f>
        <v>6</v>
      </c>
      <c r="K228" s="91">
        <f>'LEGISLATION 2'!J228</f>
        <v>2</v>
      </c>
      <c r="L228" s="91">
        <f>'HIDAOA 3'!K228</f>
        <v>6</v>
      </c>
      <c r="M228" s="91">
        <f>'CLINIQUE 3'!R228</f>
        <v>0</v>
      </c>
      <c r="N228" s="91">
        <f t="shared" si="42"/>
        <v>48.875</v>
      </c>
      <c r="O228" s="91">
        <f t="shared" si="43"/>
        <v>1.7455357142857142</v>
      </c>
      <c r="P228" s="17" t="str">
        <f t="shared" si="44"/>
        <v>ajournee</v>
      </c>
      <c r="Q228" s="17" t="str">
        <f t="shared" si="45"/>
        <v>juin</v>
      </c>
      <c r="R228" s="17">
        <f t="shared" si="46"/>
        <v>1</v>
      </c>
      <c r="S228" s="17">
        <f t="shared" si="47"/>
        <v>1</v>
      </c>
      <c r="T228" s="17">
        <f t="shared" si="48"/>
        <v>1</v>
      </c>
      <c r="U228" s="17">
        <f t="shared" si="49"/>
        <v>1</v>
      </c>
      <c r="V228" s="17">
        <f t="shared" si="50"/>
        <v>1</v>
      </c>
      <c r="W228" s="17">
        <f t="shared" si="51"/>
        <v>1</v>
      </c>
      <c r="X228" s="17">
        <f t="shared" si="52"/>
        <v>1</v>
      </c>
      <c r="Y228" s="17">
        <f t="shared" si="53"/>
        <v>1</v>
      </c>
      <c r="Z228" s="17">
        <f t="shared" si="54"/>
        <v>1</v>
      </c>
      <c r="AA228" s="17">
        <f t="shared" si="55"/>
        <v>1</v>
      </c>
      <c r="AB228" s="91" t="str">
        <f>'REPRODUCTION 3'!M228</f>
        <v>Juin</v>
      </c>
      <c r="AC228" s="91" t="str">
        <f>'RUMINANTS 3'!M228</f>
        <v>Juin</v>
      </c>
      <c r="AD228" s="91" t="str">
        <f>'TOXICOLOGIE 2'!L228</f>
        <v>Juin</v>
      </c>
      <c r="AE228" s="91" t="str">
        <f>'INFECTIEUX 3'!M228</f>
        <v>Juin</v>
      </c>
      <c r="AF228" s="91" t="str">
        <f>'AVIARE 3'!M228</f>
        <v>Juin</v>
      </c>
      <c r="AG228" s="91" t="str">
        <f>'EQUINE 3'!M228</f>
        <v>Juin</v>
      </c>
      <c r="AH228" s="91" t="str">
        <f>'CHIRURGIE 3'!M228</f>
        <v>Juin</v>
      </c>
      <c r="AI228" s="91" t="str">
        <f>'LEGISLATION 2'!L228</f>
        <v>Juin</v>
      </c>
      <c r="AJ228" s="91" t="str">
        <f>'HIDAOA 3'!M228</f>
        <v>Juin</v>
      </c>
      <c r="AK228" s="91" t="str">
        <f>'CLINIQUE 3'!T228</f>
        <v>Juin</v>
      </c>
    </row>
    <row r="229" spans="1:37" ht="18.75">
      <c r="A229" s="17">
        <v>222</v>
      </c>
      <c r="B229" s="625" t="s">
        <v>1453</v>
      </c>
      <c r="C229" s="625" t="s">
        <v>2664</v>
      </c>
      <c r="D229" s="91">
        <f>'REPRODUCTION 3'!K229</f>
        <v>24.75</v>
      </c>
      <c r="E229" s="91">
        <f>'RUMINANTS 3'!K229</f>
        <v>9</v>
      </c>
      <c r="F229" s="91">
        <f>'TOXICOLOGIE 2'!J229</f>
        <v>0</v>
      </c>
      <c r="G229" s="91">
        <f>'INFECTIEUX 3'!K229</f>
        <v>7.5</v>
      </c>
      <c r="H229" s="91">
        <f>'AVIARE 3'!K229</f>
        <v>16.5</v>
      </c>
      <c r="I229" s="91">
        <f>'EQUINE 3'!K229</f>
        <v>16.5</v>
      </c>
      <c r="J229" s="91">
        <f>'CHIRURGIE 3'!K229</f>
        <v>18</v>
      </c>
      <c r="K229" s="91">
        <f>'LEGISLATION 2'!J229</f>
        <v>26</v>
      </c>
      <c r="L229" s="91">
        <f>'HIDAOA 3'!K229</f>
        <v>27</v>
      </c>
      <c r="M229" s="91">
        <f>'CLINIQUE 3'!R229</f>
        <v>0</v>
      </c>
      <c r="N229" s="91">
        <f t="shared" si="42"/>
        <v>145.25</v>
      </c>
      <c r="O229" s="91">
        <f t="shared" si="43"/>
        <v>5.1875</v>
      </c>
      <c r="P229" s="17" t="str">
        <f t="shared" si="44"/>
        <v>ajournee</v>
      </c>
      <c r="Q229" s="17" t="str">
        <f t="shared" si="45"/>
        <v>juin</v>
      </c>
      <c r="R229" s="17">
        <f t="shared" si="46"/>
        <v>0</v>
      </c>
      <c r="S229" s="17">
        <f t="shared" si="47"/>
        <v>1</v>
      </c>
      <c r="T229" s="17">
        <f t="shared" si="48"/>
        <v>1</v>
      </c>
      <c r="U229" s="17">
        <f t="shared" si="49"/>
        <v>1</v>
      </c>
      <c r="V229" s="17">
        <f t="shared" si="50"/>
        <v>0</v>
      </c>
      <c r="W229" s="17">
        <f t="shared" si="51"/>
        <v>0</v>
      </c>
      <c r="X229" s="17">
        <f t="shared" si="52"/>
        <v>0</v>
      </c>
      <c r="Y229" s="17">
        <f t="shared" si="53"/>
        <v>0</v>
      </c>
      <c r="Z229" s="17">
        <f t="shared" si="54"/>
        <v>0</v>
      </c>
      <c r="AA229" s="17">
        <f t="shared" si="55"/>
        <v>1</v>
      </c>
      <c r="AB229" s="91" t="str">
        <f>'REPRODUCTION 3'!M229</f>
        <v>Juin</v>
      </c>
      <c r="AC229" s="91" t="str">
        <f>'RUMINANTS 3'!M229</f>
        <v>Juin</v>
      </c>
      <c r="AD229" s="91" t="str">
        <f>'TOXICOLOGIE 2'!L229</f>
        <v>Juin</v>
      </c>
      <c r="AE229" s="91" t="str">
        <f>'INFECTIEUX 3'!M229</f>
        <v>Juin</v>
      </c>
      <c r="AF229" s="91" t="str">
        <f>'AVIARE 3'!M229</f>
        <v>Juin</v>
      </c>
      <c r="AG229" s="91" t="str">
        <f>'EQUINE 3'!M229</f>
        <v>Juin</v>
      </c>
      <c r="AH229" s="91" t="str">
        <f>'CHIRURGIE 3'!M229</f>
        <v>Juin</v>
      </c>
      <c r="AI229" s="91" t="str">
        <f>'LEGISLATION 2'!L229</f>
        <v>Juin</v>
      </c>
      <c r="AJ229" s="91" t="str">
        <f>'HIDAOA 3'!M229</f>
        <v>Juin</v>
      </c>
      <c r="AK229" s="91" t="str">
        <f>'CLINIQUE 3'!T229</f>
        <v>Juin</v>
      </c>
    </row>
    <row r="230" spans="1:37" ht="18.75">
      <c r="A230" s="17">
        <v>223</v>
      </c>
      <c r="B230" s="625" t="s">
        <v>1456</v>
      </c>
      <c r="C230" s="625" t="s">
        <v>2636</v>
      </c>
      <c r="D230" s="91">
        <f>'REPRODUCTION 3'!K230</f>
        <v>28.5</v>
      </c>
      <c r="E230" s="91">
        <f>'RUMINANTS 3'!K230</f>
        <v>6.75</v>
      </c>
      <c r="F230" s="91">
        <f>'TOXICOLOGIE 2'!J230</f>
        <v>0</v>
      </c>
      <c r="G230" s="91">
        <f>'INFECTIEUX 3'!K230</f>
        <v>13.5</v>
      </c>
      <c r="H230" s="91">
        <f>'AVIARE 3'!K230</f>
        <v>18.75</v>
      </c>
      <c r="I230" s="91">
        <f>'EQUINE 3'!K230</f>
        <v>11.625</v>
      </c>
      <c r="J230" s="91">
        <f>'CHIRURGIE 3'!K230</f>
        <v>21</v>
      </c>
      <c r="K230" s="91">
        <f>'LEGISLATION 2'!J230</f>
        <v>26</v>
      </c>
      <c r="L230" s="91">
        <f>'HIDAOA 3'!K230</f>
        <v>22.5</v>
      </c>
      <c r="M230" s="91">
        <f>'CLINIQUE 3'!R230</f>
        <v>0</v>
      </c>
      <c r="N230" s="91">
        <f t="shared" si="42"/>
        <v>148.625</v>
      </c>
      <c r="O230" s="91">
        <f t="shared" si="43"/>
        <v>5.3080357142857144</v>
      </c>
      <c r="P230" s="17" t="str">
        <f t="shared" si="44"/>
        <v>ajournee</v>
      </c>
      <c r="Q230" s="17" t="str">
        <f t="shared" si="45"/>
        <v>juin</v>
      </c>
      <c r="R230" s="17">
        <f t="shared" si="46"/>
        <v>0</v>
      </c>
      <c r="S230" s="17">
        <f t="shared" si="47"/>
        <v>1</v>
      </c>
      <c r="T230" s="17">
        <f t="shared" si="48"/>
        <v>1</v>
      </c>
      <c r="U230" s="17">
        <f t="shared" si="49"/>
        <v>1</v>
      </c>
      <c r="V230" s="17">
        <f t="shared" si="50"/>
        <v>0</v>
      </c>
      <c r="W230" s="17">
        <f t="shared" si="51"/>
        <v>1</v>
      </c>
      <c r="X230" s="17">
        <f t="shared" si="52"/>
        <v>0</v>
      </c>
      <c r="Y230" s="17">
        <f t="shared" si="53"/>
        <v>0</v>
      </c>
      <c r="Z230" s="17">
        <f t="shared" si="54"/>
        <v>0</v>
      </c>
      <c r="AA230" s="17">
        <f t="shared" si="55"/>
        <v>1</v>
      </c>
      <c r="AB230" s="91" t="str">
        <f>'REPRODUCTION 3'!M230</f>
        <v>Juin</v>
      </c>
      <c r="AC230" s="91" t="str">
        <f>'RUMINANTS 3'!M230</f>
        <v>Juin</v>
      </c>
      <c r="AD230" s="91" t="str">
        <f>'TOXICOLOGIE 2'!L230</f>
        <v>Juin</v>
      </c>
      <c r="AE230" s="91" t="str">
        <f>'INFECTIEUX 3'!M230</f>
        <v>Juin</v>
      </c>
      <c r="AF230" s="91" t="str">
        <f>'AVIARE 3'!M230</f>
        <v>Juin</v>
      </c>
      <c r="AG230" s="91" t="str">
        <f>'EQUINE 3'!M230</f>
        <v>Juin</v>
      </c>
      <c r="AH230" s="91" t="str">
        <f>'CHIRURGIE 3'!M230</f>
        <v>Juin</v>
      </c>
      <c r="AI230" s="91" t="str">
        <f>'LEGISLATION 2'!L230</f>
        <v>Juin</v>
      </c>
      <c r="AJ230" s="91" t="str">
        <f>'HIDAOA 3'!M230</f>
        <v>Juin</v>
      </c>
      <c r="AK230" s="91" t="str">
        <f>'CLINIQUE 3'!T230</f>
        <v>Juin</v>
      </c>
    </row>
    <row r="231" spans="1:37" ht="18.75">
      <c r="A231" s="17">
        <v>224</v>
      </c>
      <c r="B231" s="625" t="s">
        <v>1461</v>
      </c>
      <c r="C231" s="625" t="s">
        <v>2665</v>
      </c>
      <c r="D231" s="91">
        <f>'REPRODUCTION 3'!K231</f>
        <v>9</v>
      </c>
      <c r="E231" s="91">
        <f>'RUMINANTS 3'!K231</f>
        <v>5.25</v>
      </c>
      <c r="F231" s="91">
        <f>'TOXICOLOGIE 2'!J231</f>
        <v>0</v>
      </c>
      <c r="G231" s="91">
        <f>'INFECTIEUX 3'!K231</f>
        <v>2.25</v>
      </c>
      <c r="H231" s="91">
        <f>'AVIARE 3'!K231</f>
        <v>13.5</v>
      </c>
      <c r="I231" s="91">
        <f>'EQUINE 3'!K231</f>
        <v>7.5</v>
      </c>
      <c r="J231" s="91">
        <f>'CHIRURGIE 3'!K231</f>
        <v>16.5</v>
      </c>
      <c r="K231" s="91">
        <f>'LEGISLATION 2'!J231</f>
        <v>20</v>
      </c>
      <c r="L231" s="91">
        <f>'HIDAOA 3'!K231</f>
        <v>8.25</v>
      </c>
      <c r="M231" s="91">
        <f>'CLINIQUE 3'!R231</f>
        <v>0</v>
      </c>
      <c r="N231" s="91">
        <f t="shared" si="42"/>
        <v>82.25</v>
      </c>
      <c r="O231" s="91">
        <f t="shared" si="43"/>
        <v>2.9375</v>
      </c>
      <c r="P231" s="17" t="str">
        <f t="shared" si="44"/>
        <v>ajournee</v>
      </c>
      <c r="Q231" s="17" t="str">
        <f t="shared" si="45"/>
        <v>juin</v>
      </c>
      <c r="R231" s="17">
        <f t="shared" si="46"/>
        <v>1</v>
      </c>
      <c r="S231" s="17">
        <f t="shared" si="47"/>
        <v>1</v>
      </c>
      <c r="T231" s="17">
        <f t="shared" si="48"/>
        <v>1</v>
      </c>
      <c r="U231" s="17">
        <f t="shared" si="49"/>
        <v>1</v>
      </c>
      <c r="V231" s="17">
        <f t="shared" si="50"/>
        <v>1</v>
      </c>
      <c r="W231" s="17">
        <f t="shared" si="51"/>
        <v>1</v>
      </c>
      <c r="X231" s="17">
        <f t="shared" si="52"/>
        <v>0</v>
      </c>
      <c r="Y231" s="17">
        <f t="shared" si="53"/>
        <v>0</v>
      </c>
      <c r="Z231" s="17">
        <f t="shared" si="54"/>
        <v>1</v>
      </c>
      <c r="AA231" s="17">
        <f t="shared" si="55"/>
        <v>1</v>
      </c>
      <c r="AB231" s="91" t="str">
        <f>'REPRODUCTION 3'!M231</f>
        <v>Juin</v>
      </c>
      <c r="AC231" s="91" t="str">
        <f>'RUMINANTS 3'!M231</f>
        <v>Juin</v>
      </c>
      <c r="AD231" s="91" t="str">
        <f>'TOXICOLOGIE 2'!L231</f>
        <v>Juin</v>
      </c>
      <c r="AE231" s="91" t="str">
        <f>'INFECTIEUX 3'!M231</f>
        <v>Juin</v>
      </c>
      <c r="AF231" s="91" t="str">
        <f>'AVIARE 3'!M231</f>
        <v>Juin</v>
      </c>
      <c r="AG231" s="91" t="str">
        <f>'EQUINE 3'!M231</f>
        <v>Juin</v>
      </c>
      <c r="AH231" s="91" t="str">
        <f>'CHIRURGIE 3'!M231</f>
        <v>Juin</v>
      </c>
      <c r="AI231" s="91" t="str">
        <f>'LEGISLATION 2'!L231</f>
        <v>Juin</v>
      </c>
      <c r="AJ231" s="91" t="str">
        <f>'HIDAOA 3'!M231</f>
        <v>Juin</v>
      </c>
      <c r="AK231" s="91" t="str">
        <f>'CLINIQUE 3'!T231</f>
        <v>Juin</v>
      </c>
    </row>
    <row r="232" spans="1:37" ht="18.75">
      <c r="A232" s="17">
        <v>225</v>
      </c>
      <c r="B232" s="625" t="s">
        <v>2666</v>
      </c>
      <c r="C232" s="625" t="s">
        <v>2667</v>
      </c>
      <c r="D232" s="91">
        <f>'REPRODUCTION 3'!K232</f>
        <v>9</v>
      </c>
      <c r="E232" s="91">
        <f>'RUMINANTS 3'!K232</f>
        <v>6.75</v>
      </c>
      <c r="F232" s="91">
        <f>'TOXICOLOGIE 2'!J232</f>
        <v>0</v>
      </c>
      <c r="G232" s="91">
        <f>'INFECTIEUX 3'!K232</f>
        <v>6</v>
      </c>
      <c r="H232" s="91">
        <f>'AVIARE 3'!K232</f>
        <v>12.75</v>
      </c>
      <c r="I232" s="91">
        <f>'EQUINE 3'!K232</f>
        <v>1.5</v>
      </c>
      <c r="J232" s="91">
        <f>'CHIRURGIE 3'!K232</f>
        <v>1.5</v>
      </c>
      <c r="K232" s="91">
        <f>'LEGISLATION 2'!J232</f>
        <v>10</v>
      </c>
      <c r="L232" s="91">
        <f>'HIDAOA 3'!K232</f>
        <v>6.75</v>
      </c>
      <c r="M232" s="91">
        <f>'CLINIQUE 3'!R232</f>
        <v>0</v>
      </c>
      <c r="N232" s="91">
        <f t="shared" si="42"/>
        <v>54.25</v>
      </c>
      <c r="O232" s="91">
        <f t="shared" si="43"/>
        <v>1.9375</v>
      </c>
      <c r="P232" s="17" t="str">
        <f t="shared" si="44"/>
        <v>ajournee</v>
      </c>
      <c r="Q232" s="17" t="str">
        <f t="shared" si="45"/>
        <v>juin</v>
      </c>
      <c r="R232" s="17">
        <f t="shared" si="46"/>
        <v>1</v>
      </c>
      <c r="S232" s="17">
        <f t="shared" si="47"/>
        <v>1</v>
      </c>
      <c r="T232" s="17">
        <f t="shared" si="48"/>
        <v>1</v>
      </c>
      <c r="U232" s="17">
        <f t="shared" si="49"/>
        <v>1</v>
      </c>
      <c r="V232" s="17">
        <f t="shared" si="50"/>
        <v>1</v>
      </c>
      <c r="W232" s="17">
        <f t="shared" si="51"/>
        <v>1</v>
      </c>
      <c r="X232" s="17">
        <f t="shared" si="52"/>
        <v>1</v>
      </c>
      <c r="Y232" s="17">
        <f t="shared" si="53"/>
        <v>0</v>
      </c>
      <c r="Z232" s="17">
        <f t="shared" si="54"/>
        <v>1</v>
      </c>
      <c r="AA232" s="17">
        <f t="shared" si="55"/>
        <v>1</v>
      </c>
      <c r="AB232" s="91" t="str">
        <f>'REPRODUCTION 3'!M232</f>
        <v>Juin</v>
      </c>
      <c r="AC232" s="91" t="str">
        <f>'RUMINANTS 3'!M232</f>
        <v>Juin</v>
      </c>
      <c r="AD232" s="91" t="str">
        <f>'TOXICOLOGIE 2'!L232</f>
        <v>Juin</v>
      </c>
      <c r="AE232" s="91" t="str">
        <f>'INFECTIEUX 3'!M232</f>
        <v>Juin</v>
      </c>
      <c r="AF232" s="91" t="str">
        <f>'AVIARE 3'!M232</f>
        <v>Juin</v>
      </c>
      <c r="AG232" s="91" t="str">
        <f>'EQUINE 3'!M232</f>
        <v>Juin</v>
      </c>
      <c r="AH232" s="91" t="str">
        <f>'CHIRURGIE 3'!M232</f>
        <v>Juin</v>
      </c>
      <c r="AI232" s="91" t="str">
        <f>'LEGISLATION 2'!L232</f>
        <v>Juin</v>
      </c>
      <c r="AJ232" s="91" t="str">
        <f>'HIDAOA 3'!M232</f>
        <v>Juin</v>
      </c>
      <c r="AK232" s="91" t="str">
        <f>'CLINIQUE 3'!T232</f>
        <v>Juin</v>
      </c>
    </row>
    <row r="233" spans="1:37" ht="18.75">
      <c r="A233" s="17">
        <v>226</v>
      </c>
      <c r="B233" s="625" t="s">
        <v>256</v>
      </c>
      <c r="C233" s="625" t="s">
        <v>2668</v>
      </c>
      <c r="D233" s="91">
        <f>'REPRODUCTION 3'!K233</f>
        <v>9.75</v>
      </c>
      <c r="E233" s="91">
        <f>'RUMINANTS 3'!K233</f>
        <v>8.25</v>
      </c>
      <c r="F233" s="91">
        <f>'TOXICOLOGIE 2'!J233</f>
        <v>0</v>
      </c>
      <c r="G233" s="91">
        <f>'INFECTIEUX 3'!K233</f>
        <v>0.375</v>
      </c>
      <c r="H233" s="91">
        <f>'AVIARE 3'!K233</f>
        <v>14.25</v>
      </c>
      <c r="I233" s="91">
        <f>'EQUINE 3'!K233</f>
        <v>10.5</v>
      </c>
      <c r="J233" s="91">
        <f>'CHIRURGIE 3'!K233</f>
        <v>12</v>
      </c>
      <c r="K233" s="91">
        <f>'LEGISLATION 2'!J233</f>
        <v>8</v>
      </c>
      <c r="L233" s="91">
        <f>'HIDAOA 3'!K233</f>
        <v>16.5</v>
      </c>
      <c r="M233" s="91">
        <f>'CLINIQUE 3'!R233</f>
        <v>0</v>
      </c>
      <c r="N233" s="91">
        <f t="shared" si="42"/>
        <v>79.625</v>
      </c>
      <c r="O233" s="91">
        <f t="shared" si="43"/>
        <v>2.84375</v>
      </c>
      <c r="P233" s="17" t="str">
        <f t="shared" si="44"/>
        <v>ajournee</v>
      </c>
      <c r="Q233" s="17" t="str">
        <f t="shared" si="45"/>
        <v>juin</v>
      </c>
      <c r="R233" s="17">
        <f t="shared" si="46"/>
        <v>1</v>
      </c>
      <c r="S233" s="17">
        <f t="shared" si="47"/>
        <v>1</v>
      </c>
      <c r="T233" s="17">
        <f t="shared" si="48"/>
        <v>1</v>
      </c>
      <c r="U233" s="17">
        <f t="shared" si="49"/>
        <v>1</v>
      </c>
      <c r="V233" s="17">
        <f t="shared" si="50"/>
        <v>1</v>
      </c>
      <c r="W233" s="17">
        <f t="shared" si="51"/>
        <v>1</v>
      </c>
      <c r="X233" s="17">
        <f t="shared" si="52"/>
        <v>1</v>
      </c>
      <c r="Y233" s="17">
        <f t="shared" si="53"/>
        <v>1</v>
      </c>
      <c r="Z233" s="17">
        <f t="shared" si="54"/>
        <v>0</v>
      </c>
      <c r="AA233" s="17">
        <f t="shared" si="55"/>
        <v>1</v>
      </c>
      <c r="AB233" s="91" t="str">
        <f>'REPRODUCTION 3'!M233</f>
        <v>Juin</v>
      </c>
      <c r="AC233" s="91" t="str">
        <f>'RUMINANTS 3'!M233</f>
        <v>Juin</v>
      </c>
      <c r="AD233" s="91" t="str">
        <f>'TOXICOLOGIE 2'!L233</f>
        <v>Juin</v>
      </c>
      <c r="AE233" s="91" t="str">
        <f>'INFECTIEUX 3'!M233</f>
        <v>Juin</v>
      </c>
      <c r="AF233" s="91" t="str">
        <f>'AVIARE 3'!M233</f>
        <v>Juin</v>
      </c>
      <c r="AG233" s="91" t="str">
        <f>'EQUINE 3'!M233</f>
        <v>Juin</v>
      </c>
      <c r="AH233" s="91" t="str">
        <f>'CHIRURGIE 3'!M233</f>
        <v>Juin</v>
      </c>
      <c r="AI233" s="91" t="str">
        <f>'LEGISLATION 2'!L233</f>
        <v>Juin</v>
      </c>
      <c r="AJ233" s="91" t="str">
        <f>'HIDAOA 3'!M233</f>
        <v>Juin</v>
      </c>
      <c r="AK233" s="91" t="str">
        <f>'CLINIQUE 3'!T233</f>
        <v>Juin</v>
      </c>
    </row>
    <row r="234" spans="1:37" ht="18.75">
      <c r="A234" s="17">
        <v>227</v>
      </c>
      <c r="B234" s="625" t="s">
        <v>2669</v>
      </c>
      <c r="C234" s="625" t="s">
        <v>2670</v>
      </c>
      <c r="D234" s="91">
        <f>'REPRODUCTION 3'!K234</f>
        <v>18.75</v>
      </c>
      <c r="E234" s="91">
        <f>'RUMINANTS 3'!K234</f>
        <v>10.5</v>
      </c>
      <c r="F234" s="91">
        <f>'TOXICOLOGIE 2'!J234</f>
        <v>0</v>
      </c>
      <c r="G234" s="91">
        <f>'INFECTIEUX 3'!K234</f>
        <v>10.5</v>
      </c>
      <c r="H234" s="91">
        <f>'AVIARE 3'!K234</f>
        <v>18.75</v>
      </c>
      <c r="I234" s="91">
        <f>'EQUINE 3'!K234</f>
        <v>18</v>
      </c>
      <c r="J234" s="91">
        <f>'CHIRURGIE 3'!K234</f>
        <v>21</v>
      </c>
      <c r="K234" s="91">
        <f>'LEGISLATION 2'!J234</f>
        <v>18</v>
      </c>
      <c r="L234" s="91">
        <f>'HIDAOA 3'!K234</f>
        <v>26.625</v>
      </c>
      <c r="M234" s="91">
        <f>'CLINIQUE 3'!R234</f>
        <v>0</v>
      </c>
      <c r="N234" s="91">
        <f t="shared" si="42"/>
        <v>142.125</v>
      </c>
      <c r="O234" s="91">
        <f t="shared" si="43"/>
        <v>5.0758928571428568</v>
      </c>
      <c r="P234" s="17" t="str">
        <f t="shared" si="44"/>
        <v>ajournee</v>
      </c>
      <c r="Q234" s="17" t="str">
        <f t="shared" si="45"/>
        <v>juin</v>
      </c>
      <c r="R234" s="17">
        <f t="shared" si="46"/>
        <v>0</v>
      </c>
      <c r="S234" s="17">
        <f t="shared" si="47"/>
        <v>1</v>
      </c>
      <c r="T234" s="17">
        <f t="shared" si="48"/>
        <v>1</v>
      </c>
      <c r="U234" s="17">
        <f t="shared" si="49"/>
        <v>1</v>
      </c>
      <c r="V234" s="17">
        <f t="shared" si="50"/>
        <v>0</v>
      </c>
      <c r="W234" s="17">
        <f t="shared" si="51"/>
        <v>0</v>
      </c>
      <c r="X234" s="17">
        <f t="shared" si="52"/>
        <v>0</v>
      </c>
      <c r="Y234" s="17">
        <f t="shared" si="53"/>
        <v>0</v>
      </c>
      <c r="Z234" s="17">
        <f t="shared" si="54"/>
        <v>0</v>
      </c>
      <c r="AA234" s="17">
        <f t="shared" si="55"/>
        <v>1</v>
      </c>
      <c r="AB234" s="91" t="str">
        <f>'REPRODUCTION 3'!M234</f>
        <v>Juin</v>
      </c>
      <c r="AC234" s="91" t="str">
        <f>'RUMINANTS 3'!M234</f>
        <v>Juin</v>
      </c>
      <c r="AD234" s="91" t="str">
        <f>'TOXICOLOGIE 2'!L234</f>
        <v>Juin</v>
      </c>
      <c r="AE234" s="91" t="str">
        <f>'INFECTIEUX 3'!M234</f>
        <v>Juin</v>
      </c>
      <c r="AF234" s="91" t="str">
        <f>'AVIARE 3'!M234</f>
        <v>Juin</v>
      </c>
      <c r="AG234" s="91" t="str">
        <f>'EQUINE 3'!M234</f>
        <v>Juin</v>
      </c>
      <c r="AH234" s="91" t="str">
        <f>'CHIRURGIE 3'!M234</f>
        <v>Juin</v>
      </c>
      <c r="AI234" s="91" t="str">
        <f>'LEGISLATION 2'!L234</f>
        <v>Juin</v>
      </c>
      <c r="AJ234" s="91" t="str">
        <f>'HIDAOA 3'!M234</f>
        <v>Juin</v>
      </c>
      <c r="AK234" s="91" t="str">
        <f>'CLINIQUE 3'!T234</f>
        <v>Juin</v>
      </c>
    </row>
    <row r="235" spans="1:37" ht="18.75">
      <c r="A235" s="17">
        <v>228</v>
      </c>
      <c r="B235" s="625" t="s">
        <v>1480</v>
      </c>
      <c r="C235" s="625" t="s">
        <v>2671</v>
      </c>
      <c r="D235" s="91">
        <f>'REPRODUCTION 3'!K235</f>
        <v>10.5</v>
      </c>
      <c r="E235" s="91">
        <f>'RUMINANTS 3'!K235</f>
        <v>7.5</v>
      </c>
      <c r="F235" s="91">
        <f>'TOXICOLOGIE 2'!J235</f>
        <v>0</v>
      </c>
      <c r="G235" s="91">
        <f>'INFECTIEUX 3'!K235</f>
        <v>6.375</v>
      </c>
      <c r="H235" s="91">
        <f>'AVIARE 3'!K235</f>
        <v>18</v>
      </c>
      <c r="I235" s="91">
        <f>'EQUINE 3'!K235</f>
        <v>19.5</v>
      </c>
      <c r="J235" s="91">
        <f>'CHIRURGIE 3'!K235</f>
        <v>21</v>
      </c>
      <c r="K235" s="91">
        <f>'LEGISLATION 2'!J235</f>
        <v>22</v>
      </c>
      <c r="L235" s="91">
        <f>'HIDAOA 3'!K235</f>
        <v>13.5</v>
      </c>
      <c r="M235" s="91">
        <f>'CLINIQUE 3'!R235</f>
        <v>0</v>
      </c>
      <c r="N235" s="91">
        <f t="shared" si="42"/>
        <v>118.375</v>
      </c>
      <c r="O235" s="91">
        <f t="shared" si="43"/>
        <v>4.2276785714285712</v>
      </c>
      <c r="P235" s="17" t="str">
        <f t="shared" si="44"/>
        <v>ajournee</v>
      </c>
      <c r="Q235" s="17" t="str">
        <f t="shared" si="45"/>
        <v>juin</v>
      </c>
      <c r="R235" s="17">
        <f t="shared" si="46"/>
        <v>1</v>
      </c>
      <c r="S235" s="17">
        <f t="shared" si="47"/>
        <v>1</v>
      </c>
      <c r="T235" s="17">
        <f t="shared" si="48"/>
        <v>1</v>
      </c>
      <c r="U235" s="17">
        <f t="shared" si="49"/>
        <v>1</v>
      </c>
      <c r="V235" s="17">
        <f t="shared" si="50"/>
        <v>0</v>
      </c>
      <c r="W235" s="17">
        <f t="shared" si="51"/>
        <v>0</v>
      </c>
      <c r="X235" s="17">
        <f t="shared" si="52"/>
        <v>0</v>
      </c>
      <c r="Y235" s="17">
        <f t="shared" si="53"/>
        <v>0</v>
      </c>
      <c r="Z235" s="17">
        <f t="shared" si="54"/>
        <v>1</v>
      </c>
      <c r="AA235" s="17">
        <f t="shared" si="55"/>
        <v>1</v>
      </c>
      <c r="AB235" s="91" t="str">
        <f>'REPRODUCTION 3'!M235</f>
        <v>Juin</v>
      </c>
      <c r="AC235" s="91" t="str">
        <f>'RUMINANTS 3'!M235</f>
        <v>Juin</v>
      </c>
      <c r="AD235" s="91" t="str">
        <f>'TOXICOLOGIE 2'!L235</f>
        <v>Juin</v>
      </c>
      <c r="AE235" s="91" t="str">
        <f>'INFECTIEUX 3'!M235</f>
        <v>Juin</v>
      </c>
      <c r="AF235" s="91" t="str">
        <f>'AVIARE 3'!M235</f>
        <v>Juin</v>
      </c>
      <c r="AG235" s="91" t="str">
        <f>'EQUINE 3'!M235</f>
        <v>Juin</v>
      </c>
      <c r="AH235" s="91" t="str">
        <f>'CHIRURGIE 3'!M235</f>
        <v>Juin</v>
      </c>
      <c r="AI235" s="91" t="str">
        <f>'LEGISLATION 2'!L235</f>
        <v>Juin</v>
      </c>
      <c r="AJ235" s="91" t="str">
        <f>'HIDAOA 3'!M235</f>
        <v>Juin</v>
      </c>
      <c r="AK235" s="91" t="str">
        <f>'CLINIQUE 3'!T235</f>
        <v>Juin</v>
      </c>
    </row>
    <row r="236" spans="1:37" ht="18.75">
      <c r="A236" s="17">
        <v>229</v>
      </c>
      <c r="B236" s="625" t="s">
        <v>2672</v>
      </c>
      <c r="C236" s="625" t="s">
        <v>2636</v>
      </c>
      <c r="D236" s="91">
        <f>'REPRODUCTION 3'!K236</f>
        <v>26.25</v>
      </c>
      <c r="E236" s="91">
        <f>'RUMINANTS 3'!K236</f>
        <v>4.5</v>
      </c>
      <c r="F236" s="91">
        <f>'TOXICOLOGIE 2'!J236</f>
        <v>0</v>
      </c>
      <c r="G236" s="91">
        <f>'INFECTIEUX 3'!K236</f>
        <v>0.75</v>
      </c>
      <c r="H236" s="91">
        <f>'AVIARE 3'!K236</f>
        <v>17.25</v>
      </c>
      <c r="I236" s="91">
        <f>'EQUINE 3'!K236</f>
        <v>9.75</v>
      </c>
      <c r="J236" s="91">
        <f>'CHIRURGIE 3'!K236</f>
        <v>19.5</v>
      </c>
      <c r="K236" s="91">
        <f>'LEGISLATION 2'!J236</f>
        <v>28</v>
      </c>
      <c r="L236" s="91">
        <f>'HIDAOA 3'!K236</f>
        <v>12.75</v>
      </c>
      <c r="M236" s="91">
        <f>'CLINIQUE 3'!R236</f>
        <v>0</v>
      </c>
      <c r="N236" s="91">
        <f t="shared" si="42"/>
        <v>118.75</v>
      </c>
      <c r="O236" s="91">
        <f t="shared" si="43"/>
        <v>4.2410714285714288</v>
      </c>
      <c r="P236" s="17" t="str">
        <f t="shared" si="44"/>
        <v>ajournee</v>
      </c>
      <c r="Q236" s="17" t="str">
        <f t="shared" si="45"/>
        <v>juin</v>
      </c>
      <c r="R236" s="17">
        <f t="shared" si="46"/>
        <v>0</v>
      </c>
      <c r="S236" s="17">
        <f t="shared" si="47"/>
        <v>1</v>
      </c>
      <c r="T236" s="17">
        <f t="shared" si="48"/>
        <v>1</v>
      </c>
      <c r="U236" s="17">
        <f t="shared" si="49"/>
        <v>1</v>
      </c>
      <c r="V236" s="17">
        <f t="shared" si="50"/>
        <v>0</v>
      </c>
      <c r="W236" s="17">
        <f t="shared" si="51"/>
        <v>1</v>
      </c>
      <c r="X236" s="17">
        <f t="shared" si="52"/>
        <v>0</v>
      </c>
      <c r="Y236" s="17">
        <f t="shared" si="53"/>
        <v>0</v>
      </c>
      <c r="Z236" s="17">
        <f t="shared" si="54"/>
        <v>1</v>
      </c>
      <c r="AA236" s="17">
        <f t="shared" si="55"/>
        <v>1</v>
      </c>
      <c r="AB236" s="91" t="str">
        <f>'REPRODUCTION 3'!M236</f>
        <v>Juin</v>
      </c>
      <c r="AC236" s="91" t="str">
        <f>'RUMINANTS 3'!M236</f>
        <v>Juin</v>
      </c>
      <c r="AD236" s="91" t="str">
        <f>'TOXICOLOGIE 2'!L236</f>
        <v>Juin</v>
      </c>
      <c r="AE236" s="91" t="str">
        <f>'INFECTIEUX 3'!M236</f>
        <v>Juin</v>
      </c>
      <c r="AF236" s="91" t="str">
        <f>'AVIARE 3'!M236</f>
        <v>Juin</v>
      </c>
      <c r="AG236" s="91" t="str">
        <f>'EQUINE 3'!M236</f>
        <v>Juin</v>
      </c>
      <c r="AH236" s="91" t="str">
        <f>'CHIRURGIE 3'!M236</f>
        <v>Juin</v>
      </c>
      <c r="AI236" s="91" t="str">
        <f>'LEGISLATION 2'!L236</f>
        <v>Juin</v>
      </c>
      <c r="AJ236" s="91" t="str">
        <f>'HIDAOA 3'!M236</f>
        <v>Juin</v>
      </c>
      <c r="AK236" s="91" t="str">
        <f>'CLINIQUE 3'!T236</f>
        <v>Juin</v>
      </c>
    </row>
    <row r="237" spans="1:37" ht="18.75">
      <c r="A237" s="17">
        <v>230</v>
      </c>
      <c r="B237" s="625" t="s">
        <v>2673</v>
      </c>
      <c r="C237" s="625" t="s">
        <v>2674</v>
      </c>
      <c r="D237" s="91">
        <f>'REPRODUCTION 3'!K237</f>
        <v>14.25</v>
      </c>
      <c r="E237" s="91">
        <f>'RUMINANTS 3'!K237</f>
        <v>3.75</v>
      </c>
      <c r="F237" s="91">
        <f>'TOXICOLOGIE 2'!J237</f>
        <v>0</v>
      </c>
      <c r="G237" s="91">
        <f>'INFECTIEUX 3'!K237</f>
        <v>3</v>
      </c>
      <c r="H237" s="91">
        <f>'AVIARE 3'!K237</f>
        <v>18.75</v>
      </c>
      <c r="I237" s="91">
        <f>'EQUINE 3'!K237</f>
        <v>6.75</v>
      </c>
      <c r="J237" s="91">
        <f>'CHIRURGIE 3'!K237</f>
        <v>18</v>
      </c>
      <c r="K237" s="91">
        <f>'LEGISLATION 2'!J237</f>
        <v>20</v>
      </c>
      <c r="L237" s="91">
        <f>'HIDAOA 3'!K237</f>
        <v>15</v>
      </c>
      <c r="M237" s="91">
        <f>'CLINIQUE 3'!R237</f>
        <v>0</v>
      </c>
      <c r="N237" s="91">
        <f t="shared" si="42"/>
        <v>99.5</v>
      </c>
      <c r="O237" s="91">
        <f t="shared" si="43"/>
        <v>3.5535714285714284</v>
      </c>
      <c r="P237" s="17" t="str">
        <f t="shared" si="44"/>
        <v>ajournee</v>
      </c>
      <c r="Q237" s="17" t="str">
        <f t="shared" si="45"/>
        <v>juin</v>
      </c>
      <c r="R237" s="17">
        <f t="shared" si="46"/>
        <v>1</v>
      </c>
      <c r="S237" s="17">
        <f t="shared" si="47"/>
        <v>1</v>
      </c>
      <c r="T237" s="17">
        <f t="shared" si="48"/>
        <v>1</v>
      </c>
      <c r="U237" s="17">
        <f t="shared" si="49"/>
        <v>1</v>
      </c>
      <c r="V237" s="17">
        <f t="shared" si="50"/>
        <v>0</v>
      </c>
      <c r="W237" s="17">
        <f t="shared" si="51"/>
        <v>1</v>
      </c>
      <c r="X237" s="17">
        <f t="shared" si="52"/>
        <v>0</v>
      </c>
      <c r="Y237" s="17">
        <f t="shared" si="53"/>
        <v>0</v>
      </c>
      <c r="Z237" s="17">
        <f t="shared" si="54"/>
        <v>0</v>
      </c>
      <c r="AA237" s="17">
        <f t="shared" si="55"/>
        <v>1</v>
      </c>
      <c r="AB237" s="91" t="str">
        <f>'REPRODUCTION 3'!M237</f>
        <v>Juin</v>
      </c>
      <c r="AC237" s="91" t="str">
        <f>'RUMINANTS 3'!M237</f>
        <v>Juin</v>
      </c>
      <c r="AD237" s="91" t="str">
        <f>'TOXICOLOGIE 2'!L237</f>
        <v>Juin</v>
      </c>
      <c r="AE237" s="91" t="str">
        <f>'INFECTIEUX 3'!M237</f>
        <v>Juin</v>
      </c>
      <c r="AF237" s="91" t="str">
        <f>'AVIARE 3'!M237</f>
        <v>Juin</v>
      </c>
      <c r="AG237" s="91" t="str">
        <f>'EQUINE 3'!M237</f>
        <v>Juin</v>
      </c>
      <c r="AH237" s="91" t="str">
        <f>'CHIRURGIE 3'!M237</f>
        <v>Juin</v>
      </c>
      <c r="AI237" s="91" t="str">
        <f>'LEGISLATION 2'!L237</f>
        <v>Juin</v>
      </c>
      <c r="AJ237" s="91" t="str">
        <f>'HIDAOA 3'!M237</f>
        <v>Juin</v>
      </c>
      <c r="AK237" s="91" t="str">
        <f>'CLINIQUE 3'!T237</f>
        <v>Juin</v>
      </c>
    </row>
    <row r="238" spans="1:37" ht="18.75">
      <c r="A238" s="17">
        <v>231</v>
      </c>
      <c r="B238" s="625" t="s">
        <v>1496</v>
      </c>
      <c r="C238" s="625" t="s">
        <v>2462</v>
      </c>
      <c r="D238" s="91">
        <f>'REPRODUCTION 3'!K238</f>
        <v>9</v>
      </c>
      <c r="E238" s="91">
        <f>'RUMINANTS 3'!K238</f>
        <v>7.5</v>
      </c>
      <c r="F238" s="91">
        <f>'TOXICOLOGIE 2'!J238</f>
        <v>0</v>
      </c>
      <c r="G238" s="91">
        <f>'INFECTIEUX 3'!K238</f>
        <v>2.25</v>
      </c>
      <c r="H238" s="91">
        <f>'AVIARE 3'!K238</f>
        <v>14.25</v>
      </c>
      <c r="I238" s="91">
        <f>'EQUINE 3'!K238</f>
        <v>16.125</v>
      </c>
      <c r="J238" s="91">
        <f>'CHIRURGIE 3'!K238</f>
        <v>16.5</v>
      </c>
      <c r="K238" s="91">
        <f>'LEGISLATION 2'!J238</f>
        <v>24</v>
      </c>
      <c r="L238" s="91">
        <f>'HIDAOA 3'!K238</f>
        <v>7.5</v>
      </c>
      <c r="M238" s="91">
        <f>'CLINIQUE 3'!R238</f>
        <v>0</v>
      </c>
      <c r="N238" s="91">
        <f t="shared" si="42"/>
        <v>97.125</v>
      </c>
      <c r="O238" s="91">
        <f t="shared" si="43"/>
        <v>3.46875</v>
      </c>
      <c r="P238" s="17" t="str">
        <f t="shared" si="44"/>
        <v>ajournee</v>
      </c>
      <c r="Q238" s="17" t="str">
        <f t="shared" si="45"/>
        <v>juin</v>
      </c>
      <c r="R238" s="17">
        <f t="shared" si="46"/>
        <v>1</v>
      </c>
      <c r="S238" s="17">
        <f t="shared" si="47"/>
        <v>1</v>
      </c>
      <c r="T238" s="17">
        <f t="shared" si="48"/>
        <v>1</v>
      </c>
      <c r="U238" s="17">
        <f t="shared" si="49"/>
        <v>1</v>
      </c>
      <c r="V238" s="17">
        <f t="shared" si="50"/>
        <v>1</v>
      </c>
      <c r="W238" s="17">
        <f t="shared" si="51"/>
        <v>0</v>
      </c>
      <c r="X238" s="17">
        <f t="shared" si="52"/>
        <v>0</v>
      </c>
      <c r="Y238" s="17">
        <f t="shared" si="53"/>
        <v>0</v>
      </c>
      <c r="Z238" s="17">
        <f t="shared" si="54"/>
        <v>1</v>
      </c>
      <c r="AA238" s="17">
        <f t="shared" si="55"/>
        <v>1</v>
      </c>
      <c r="AB238" s="91" t="str">
        <f>'REPRODUCTION 3'!M238</f>
        <v>Juin</v>
      </c>
      <c r="AC238" s="91" t="str">
        <f>'RUMINANTS 3'!M238</f>
        <v>Juin</v>
      </c>
      <c r="AD238" s="91" t="str">
        <f>'TOXICOLOGIE 2'!L238</f>
        <v>Juin</v>
      </c>
      <c r="AE238" s="91" t="str">
        <f>'INFECTIEUX 3'!M238</f>
        <v>Juin</v>
      </c>
      <c r="AF238" s="91" t="str">
        <f>'AVIARE 3'!M238</f>
        <v>Juin</v>
      </c>
      <c r="AG238" s="91" t="str">
        <f>'EQUINE 3'!M238</f>
        <v>Juin</v>
      </c>
      <c r="AH238" s="91" t="str">
        <f>'CHIRURGIE 3'!M238</f>
        <v>Juin</v>
      </c>
      <c r="AI238" s="91" t="str">
        <f>'LEGISLATION 2'!L238</f>
        <v>Juin</v>
      </c>
      <c r="AJ238" s="91" t="str">
        <f>'HIDAOA 3'!M238</f>
        <v>Juin</v>
      </c>
      <c r="AK238" s="91" t="str">
        <f>'CLINIQUE 3'!T238</f>
        <v>Juin</v>
      </c>
    </row>
    <row r="239" spans="1:37" ht="18.75">
      <c r="A239" s="17">
        <v>232</v>
      </c>
      <c r="B239" s="625" t="s">
        <v>2675</v>
      </c>
      <c r="C239" s="625" t="s">
        <v>2676</v>
      </c>
      <c r="D239" s="91">
        <f>'REPRODUCTION 3'!K239</f>
        <v>22.5</v>
      </c>
      <c r="E239" s="91">
        <f>'RUMINANTS 3'!K239</f>
        <v>6</v>
      </c>
      <c r="F239" s="91">
        <f>'TOXICOLOGIE 2'!J239</f>
        <v>0</v>
      </c>
      <c r="G239" s="91">
        <f>'INFECTIEUX 3'!K239</f>
        <v>1.125</v>
      </c>
      <c r="H239" s="91">
        <f>'AVIARE 3'!K239</f>
        <v>15</v>
      </c>
      <c r="I239" s="91">
        <f>'EQUINE 3'!K239</f>
        <v>10.5</v>
      </c>
      <c r="J239" s="91">
        <f>'CHIRURGIE 3'!K239</f>
        <v>13.5</v>
      </c>
      <c r="K239" s="91">
        <f>'LEGISLATION 2'!J239</f>
        <v>20</v>
      </c>
      <c r="L239" s="91">
        <f>'HIDAOA 3'!K239</f>
        <v>12.75</v>
      </c>
      <c r="M239" s="91">
        <f>'CLINIQUE 3'!R239</f>
        <v>0</v>
      </c>
      <c r="N239" s="91">
        <f t="shared" si="42"/>
        <v>101.375</v>
      </c>
      <c r="O239" s="91">
        <f t="shared" si="43"/>
        <v>3.6205357142857144</v>
      </c>
      <c r="P239" s="17" t="str">
        <f t="shared" si="44"/>
        <v>ajournee</v>
      </c>
      <c r="Q239" s="17" t="str">
        <f t="shared" si="45"/>
        <v>juin</v>
      </c>
      <c r="R239" s="17">
        <f t="shared" si="46"/>
        <v>0</v>
      </c>
      <c r="S239" s="17">
        <f t="shared" si="47"/>
        <v>1</v>
      </c>
      <c r="T239" s="17">
        <f t="shared" si="48"/>
        <v>1</v>
      </c>
      <c r="U239" s="17">
        <f t="shared" si="49"/>
        <v>1</v>
      </c>
      <c r="V239" s="17">
        <f t="shared" si="50"/>
        <v>0</v>
      </c>
      <c r="W239" s="17">
        <f t="shared" si="51"/>
        <v>1</v>
      </c>
      <c r="X239" s="17">
        <f t="shared" si="52"/>
        <v>1</v>
      </c>
      <c r="Y239" s="17">
        <f t="shared" si="53"/>
        <v>0</v>
      </c>
      <c r="Z239" s="17">
        <f t="shared" si="54"/>
        <v>1</v>
      </c>
      <c r="AA239" s="17">
        <f t="shared" si="55"/>
        <v>1</v>
      </c>
      <c r="AB239" s="91" t="str">
        <f>'REPRODUCTION 3'!M239</f>
        <v>Juin</v>
      </c>
      <c r="AC239" s="91" t="str">
        <f>'RUMINANTS 3'!M239</f>
        <v>Juin</v>
      </c>
      <c r="AD239" s="91" t="str">
        <f>'TOXICOLOGIE 2'!L239</f>
        <v>Juin</v>
      </c>
      <c r="AE239" s="91" t="str">
        <f>'INFECTIEUX 3'!M239</f>
        <v>Juin</v>
      </c>
      <c r="AF239" s="91" t="str">
        <f>'AVIARE 3'!M239</f>
        <v>Juin</v>
      </c>
      <c r="AG239" s="91" t="str">
        <f>'EQUINE 3'!M239</f>
        <v>Juin</v>
      </c>
      <c r="AH239" s="91" t="str">
        <f>'CHIRURGIE 3'!M239</f>
        <v>Juin</v>
      </c>
      <c r="AI239" s="91" t="str">
        <f>'LEGISLATION 2'!L239</f>
        <v>Juin</v>
      </c>
      <c r="AJ239" s="91" t="str">
        <f>'HIDAOA 3'!M239</f>
        <v>Juin</v>
      </c>
      <c r="AK239" s="91" t="str">
        <f>'CLINIQUE 3'!T239</f>
        <v>Juin</v>
      </c>
    </row>
    <row r="240" spans="1:37" ht="18.75">
      <c r="A240" s="17">
        <v>233</v>
      </c>
      <c r="B240" s="625" t="s">
        <v>1489</v>
      </c>
      <c r="C240" s="625" t="s">
        <v>2481</v>
      </c>
      <c r="D240" s="91">
        <f>'REPRODUCTION 3'!K240</f>
        <v>15.75</v>
      </c>
      <c r="E240" s="91">
        <f>'RUMINANTS 3'!K240</f>
        <v>8.25</v>
      </c>
      <c r="F240" s="91">
        <f>'TOXICOLOGIE 2'!J240</f>
        <v>0</v>
      </c>
      <c r="G240" s="91">
        <f>'INFECTIEUX 3'!K240</f>
        <v>2.25</v>
      </c>
      <c r="H240" s="91">
        <f>'AVIARE 3'!K240</f>
        <v>14.25</v>
      </c>
      <c r="I240" s="91">
        <f>'EQUINE 3'!K240</f>
        <v>7.5</v>
      </c>
      <c r="J240" s="91">
        <f>'CHIRURGIE 3'!K240</f>
        <v>15</v>
      </c>
      <c r="K240" s="91">
        <f>'LEGISLATION 2'!J240</f>
        <v>4</v>
      </c>
      <c r="L240" s="91">
        <f>'HIDAOA 3'!K240</f>
        <v>9.75</v>
      </c>
      <c r="M240" s="91">
        <f>'CLINIQUE 3'!R240</f>
        <v>0</v>
      </c>
      <c r="N240" s="91">
        <f t="shared" si="42"/>
        <v>76.75</v>
      </c>
      <c r="O240" s="91">
        <f t="shared" si="43"/>
        <v>2.7410714285714284</v>
      </c>
      <c r="P240" s="17" t="str">
        <f t="shared" si="44"/>
        <v>ajournee</v>
      </c>
      <c r="Q240" s="17" t="str">
        <f t="shared" si="45"/>
        <v>juin</v>
      </c>
      <c r="R240" s="17">
        <f t="shared" si="46"/>
        <v>0</v>
      </c>
      <c r="S240" s="17">
        <f t="shared" si="47"/>
        <v>1</v>
      </c>
      <c r="T240" s="17">
        <f t="shared" si="48"/>
        <v>1</v>
      </c>
      <c r="U240" s="17">
        <f t="shared" si="49"/>
        <v>1</v>
      </c>
      <c r="V240" s="17">
        <f t="shared" si="50"/>
        <v>1</v>
      </c>
      <c r="W240" s="17">
        <f t="shared" si="51"/>
        <v>1</v>
      </c>
      <c r="X240" s="17">
        <f t="shared" si="52"/>
        <v>0</v>
      </c>
      <c r="Y240" s="17">
        <f t="shared" si="53"/>
        <v>1</v>
      </c>
      <c r="Z240" s="17">
        <f t="shared" si="54"/>
        <v>1</v>
      </c>
      <c r="AA240" s="17">
        <f t="shared" si="55"/>
        <v>1</v>
      </c>
      <c r="AB240" s="91" t="str">
        <f>'REPRODUCTION 3'!M240</f>
        <v>Juin</v>
      </c>
      <c r="AC240" s="91" t="str">
        <f>'RUMINANTS 3'!M240</f>
        <v>Juin</v>
      </c>
      <c r="AD240" s="91" t="str">
        <f>'TOXICOLOGIE 2'!L240</f>
        <v>Juin</v>
      </c>
      <c r="AE240" s="91" t="str">
        <f>'INFECTIEUX 3'!M240</f>
        <v>Juin</v>
      </c>
      <c r="AF240" s="91" t="str">
        <f>'AVIARE 3'!M240</f>
        <v>Juin</v>
      </c>
      <c r="AG240" s="91" t="str">
        <f>'EQUINE 3'!M240</f>
        <v>Juin</v>
      </c>
      <c r="AH240" s="91" t="str">
        <f>'CHIRURGIE 3'!M240</f>
        <v>Juin</v>
      </c>
      <c r="AI240" s="91" t="str">
        <f>'LEGISLATION 2'!L240</f>
        <v>Juin</v>
      </c>
      <c r="AJ240" s="91" t="str">
        <f>'HIDAOA 3'!M240</f>
        <v>Juin</v>
      </c>
      <c r="AK240" s="91" t="str">
        <f>'CLINIQUE 3'!T240</f>
        <v>Juin</v>
      </c>
    </row>
    <row r="241" spans="1:37" ht="18.75">
      <c r="A241" s="17">
        <v>234</v>
      </c>
      <c r="B241" s="625" t="s">
        <v>2677</v>
      </c>
      <c r="C241" s="625" t="s">
        <v>2678</v>
      </c>
      <c r="D241" s="91">
        <f>'REPRODUCTION 3'!K241</f>
        <v>15.75</v>
      </c>
      <c r="E241" s="91">
        <f>'RUMINANTS 3'!K241</f>
        <v>8.25</v>
      </c>
      <c r="F241" s="91">
        <f>'TOXICOLOGIE 2'!J241</f>
        <v>0</v>
      </c>
      <c r="G241" s="91">
        <f>'INFECTIEUX 3'!K241</f>
        <v>7.5</v>
      </c>
      <c r="H241" s="91">
        <f>'AVIARE 3'!K241</f>
        <v>21</v>
      </c>
      <c r="I241" s="91">
        <f>'EQUINE 3'!K241</f>
        <v>8.25</v>
      </c>
      <c r="J241" s="91">
        <f>'CHIRURGIE 3'!K241</f>
        <v>19.5</v>
      </c>
      <c r="K241" s="91">
        <f>'LEGISLATION 2'!J241</f>
        <v>26</v>
      </c>
      <c r="L241" s="91">
        <f>'HIDAOA 3'!K241</f>
        <v>18.75</v>
      </c>
      <c r="M241" s="91">
        <f>'CLINIQUE 3'!R241</f>
        <v>0</v>
      </c>
      <c r="N241" s="91">
        <f t="shared" si="42"/>
        <v>125</v>
      </c>
      <c r="O241" s="91">
        <f t="shared" si="43"/>
        <v>4.4642857142857144</v>
      </c>
      <c r="P241" s="17" t="str">
        <f t="shared" si="44"/>
        <v>ajournee</v>
      </c>
      <c r="Q241" s="17" t="str">
        <f t="shared" si="45"/>
        <v>juin</v>
      </c>
      <c r="R241" s="17">
        <f t="shared" si="46"/>
        <v>0</v>
      </c>
      <c r="S241" s="17">
        <f t="shared" si="47"/>
        <v>1</v>
      </c>
      <c r="T241" s="17">
        <f t="shared" si="48"/>
        <v>1</v>
      </c>
      <c r="U241" s="17">
        <f t="shared" si="49"/>
        <v>1</v>
      </c>
      <c r="V241" s="17">
        <f t="shared" si="50"/>
        <v>0</v>
      </c>
      <c r="W241" s="17">
        <f t="shared" si="51"/>
        <v>1</v>
      </c>
      <c r="X241" s="17">
        <f t="shared" si="52"/>
        <v>0</v>
      </c>
      <c r="Y241" s="17">
        <f t="shared" si="53"/>
        <v>0</v>
      </c>
      <c r="Z241" s="17">
        <f t="shared" si="54"/>
        <v>0</v>
      </c>
      <c r="AA241" s="17">
        <f t="shared" si="55"/>
        <v>1</v>
      </c>
      <c r="AB241" s="91" t="str">
        <f>'REPRODUCTION 3'!M241</f>
        <v>Juin</v>
      </c>
      <c r="AC241" s="91" t="str">
        <f>'RUMINANTS 3'!M241</f>
        <v>Juin</v>
      </c>
      <c r="AD241" s="91" t="str">
        <f>'TOXICOLOGIE 2'!L241</f>
        <v>Juin</v>
      </c>
      <c r="AE241" s="91" t="str">
        <f>'INFECTIEUX 3'!M241</f>
        <v>Juin</v>
      </c>
      <c r="AF241" s="91" t="str">
        <f>'AVIARE 3'!M241</f>
        <v>Juin</v>
      </c>
      <c r="AG241" s="91" t="str">
        <f>'EQUINE 3'!M241</f>
        <v>Juin</v>
      </c>
      <c r="AH241" s="91" t="str">
        <f>'CHIRURGIE 3'!M241</f>
        <v>Juin</v>
      </c>
      <c r="AI241" s="91" t="str">
        <f>'LEGISLATION 2'!L241</f>
        <v>Juin</v>
      </c>
      <c r="AJ241" s="91" t="str">
        <f>'HIDAOA 3'!M241</f>
        <v>Juin</v>
      </c>
      <c r="AK241" s="91" t="str">
        <f>'CLINIQUE 3'!T241</f>
        <v>Juin</v>
      </c>
    </row>
    <row r="242" spans="1:37" ht="18.75">
      <c r="A242" s="17">
        <v>235</v>
      </c>
      <c r="B242" s="625" t="s">
        <v>1509</v>
      </c>
      <c r="C242" s="625" t="s">
        <v>2449</v>
      </c>
      <c r="D242" s="91">
        <f>'REPRODUCTION 3'!K242</f>
        <v>25.5</v>
      </c>
      <c r="E242" s="91">
        <f>'RUMINANTS 3'!K242</f>
        <v>17.25</v>
      </c>
      <c r="F242" s="91">
        <f>'TOXICOLOGIE 2'!J242</f>
        <v>0</v>
      </c>
      <c r="G242" s="91">
        <f>'INFECTIEUX 3'!K242</f>
        <v>20.25</v>
      </c>
      <c r="H242" s="91">
        <f>'AVIARE 3'!K242</f>
        <v>21</v>
      </c>
      <c r="I242" s="91">
        <f>'EQUINE 3'!K242</f>
        <v>26.25</v>
      </c>
      <c r="J242" s="91">
        <f>'CHIRURGIE 3'!K242</f>
        <v>22.5</v>
      </c>
      <c r="K242" s="91">
        <f>'LEGISLATION 2'!J242</f>
        <v>28</v>
      </c>
      <c r="L242" s="91">
        <f>'HIDAOA 3'!K242</f>
        <v>30</v>
      </c>
      <c r="M242" s="91">
        <f>'CLINIQUE 3'!R242</f>
        <v>0</v>
      </c>
      <c r="N242" s="91">
        <f t="shared" si="42"/>
        <v>190.75</v>
      </c>
      <c r="O242" s="91">
        <f t="shared" si="43"/>
        <v>6.8125</v>
      </c>
      <c r="P242" s="17" t="str">
        <f t="shared" si="44"/>
        <v>ajournee</v>
      </c>
      <c r="Q242" s="17" t="str">
        <f t="shared" si="45"/>
        <v>juin</v>
      </c>
      <c r="R242" s="17">
        <f t="shared" si="46"/>
        <v>0</v>
      </c>
      <c r="S242" s="17">
        <f t="shared" si="47"/>
        <v>0</v>
      </c>
      <c r="T242" s="17">
        <f t="shared" si="48"/>
        <v>1</v>
      </c>
      <c r="U242" s="17">
        <f t="shared" si="49"/>
        <v>0</v>
      </c>
      <c r="V242" s="17">
        <f t="shared" si="50"/>
        <v>0</v>
      </c>
      <c r="W242" s="17">
        <f t="shared" si="51"/>
        <v>0</v>
      </c>
      <c r="X242" s="17">
        <f t="shared" si="52"/>
        <v>0</v>
      </c>
      <c r="Y242" s="17">
        <f t="shared" si="53"/>
        <v>0</v>
      </c>
      <c r="Z242" s="17">
        <f t="shared" si="54"/>
        <v>0</v>
      </c>
      <c r="AA242" s="17">
        <f t="shared" si="55"/>
        <v>1</v>
      </c>
      <c r="AB242" s="91" t="str">
        <f>'REPRODUCTION 3'!M242</f>
        <v>Juin</v>
      </c>
      <c r="AC242" s="91" t="str">
        <f>'RUMINANTS 3'!M242</f>
        <v>Juin</v>
      </c>
      <c r="AD242" s="91" t="str">
        <f>'TOXICOLOGIE 2'!L242</f>
        <v>Juin</v>
      </c>
      <c r="AE242" s="91" t="str">
        <f>'INFECTIEUX 3'!M242</f>
        <v>Juin</v>
      </c>
      <c r="AF242" s="91" t="str">
        <f>'AVIARE 3'!M242</f>
        <v>Juin</v>
      </c>
      <c r="AG242" s="91" t="str">
        <f>'EQUINE 3'!M242</f>
        <v>Juin</v>
      </c>
      <c r="AH242" s="91" t="str">
        <f>'CHIRURGIE 3'!M242</f>
        <v>Juin</v>
      </c>
      <c r="AI242" s="91" t="str">
        <f>'LEGISLATION 2'!L242</f>
        <v>Juin</v>
      </c>
      <c r="AJ242" s="91" t="str">
        <f>'HIDAOA 3'!M242</f>
        <v>Juin</v>
      </c>
      <c r="AK242" s="91" t="str">
        <f>'CLINIQUE 3'!T242</f>
        <v>Juin</v>
      </c>
    </row>
    <row r="243" spans="1:37" ht="18.75">
      <c r="A243" s="17">
        <v>236</v>
      </c>
      <c r="B243" s="625" t="s">
        <v>2679</v>
      </c>
      <c r="C243" s="625" t="s">
        <v>2416</v>
      </c>
      <c r="D243" s="91">
        <f>'REPRODUCTION 3'!K243</f>
        <v>10.5</v>
      </c>
      <c r="E243" s="91">
        <f>'RUMINANTS 3'!K243</f>
        <v>12.75</v>
      </c>
      <c r="F243" s="91">
        <f>'TOXICOLOGIE 2'!J243</f>
        <v>0</v>
      </c>
      <c r="G243" s="91">
        <f>'INFECTIEUX 3'!K243</f>
        <v>11.25</v>
      </c>
      <c r="H243" s="91">
        <f>'AVIARE 3'!K243</f>
        <v>18.75</v>
      </c>
      <c r="I243" s="91">
        <f>'EQUINE 3'!K243</f>
        <v>12</v>
      </c>
      <c r="J243" s="91">
        <f>'CHIRURGIE 3'!K243</f>
        <v>13.5</v>
      </c>
      <c r="K243" s="91">
        <f>'LEGISLATION 2'!J243</f>
        <v>24</v>
      </c>
      <c r="L243" s="91">
        <f>'HIDAOA 3'!K243</f>
        <v>24.75</v>
      </c>
      <c r="M243" s="91">
        <f>'CLINIQUE 3'!R243</f>
        <v>0</v>
      </c>
      <c r="N243" s="91">
        <f t="shared" si="42"/>
        <v>127.5</v>
      </c>
      <c r="O243" s="91">
        <f t="shared" si="43"/>
        <v>4.5535714285714288</v>
      </c>
      <c r="P243" s="17" t="str">
        <f t="shared" si="44"/>
        <v>ajournee</v>
      </c>
      <c r="Q243" s="17" t="str">
        <f t="shared" si="45"/>
        <v>juin</v>
      </c>
      <c r="R243" s="17">
        <f t="shared" si="46"/>
        <v>1</v>
      </c>
      <c r="S243" s="17">
        <f t="shared" si="47"/>
        <v>1</v>
      </c>
      <c r="T243" s="17">
        <f t="shared" si="48"/>
        <v>1</v>
      </c>
      <c r="U243" s="17">
        <f t="shared" si="49"/>
        <v>1</v>
      </c>
      <c r="V243" s="17">
        <f t="shared" si="50"/>
        <v>0</v>
      </c>
      <c r="W243" s="17">
        <f t="shared" si="51"/>
        <v>1</v>
      </c>
      <c r="X243" s="17">
        <f t="shared" si="52"/>
        <v>1</v>
      </c>
      <c r="Y243" s="17">
        <f t="shared" si="53"/>
        <v>0</v>
      </c>
      <c r="Z243" s="17">
        <f t="shared" si="54"/>
        <v>0</v>
      </c>
      <c r="AA243" s="17">
        <f t="shared" si="55"/>
        <v>1</v>
      </c>
      <c r="AB243" s="91" t="str">
        <f>'REPRODUCTION 3'!M243</f>
        <v>Juin</v>
      </c>
      <c r="AC243" s="91" t="str">
        <f>'RUMINANTS 3'!M243</f>
        <v>Juin</v>
      </c>
      <c r="AD243" s="91" t="str">
        <f>'TOXICOLOGIE 2'!L243</f>
        <v>Juin</v>
      </c>
      <c r="AE243" s="91" t="str">
        <f>'INFECTIEUX 3'!M243</f>
        <v>Juin</v>
      </c>
      <c r="AF243" s="91" t="str">
        <f>'AVIARE 3'!M243</f>
        <v>Juin</v>
      </c>
      <c r="AG243" s="91" t="str">
        <f>'EQUINE 3'!M243</f>
        <v>Juin</v>
      </c>
      <c r="AH243" s="91" t="str">
        <f>'CHIRURGIE 3'!M243</f>
        <v>Juin</v>
      </c>
      <c r="AI243" s="91" t="str">
        <f>'LEGISLATION 2'!L243</f>
        <v>Juin</v>
      </c>
      <c r="AJ243" s="91" t="str">
        <f>'HIDAOA 3'!M243</f>
        <v>Juin</v>
      </c>
      <c r="AK243" s="91" t="str">
        <f>'CLINIQUE 3'!T243</f>
        <v>Juin</v>
      </c>
    </row>
    <row r="244" spans="1:37" ht="18.75">
      <c r="A244" s="17">
        <v>237</v>
      </c>
      <c r="B244" s="625" t="s">
        <v>2680</v>
      </c>
      <c r="C244" s="625" t="s">
        <v>2480</v>
      </c>
      <c r="D244" s="91">
        <f>'REPRODUCTION 3'!K244</f>
        <v>11.25</v>
      </c>
      <c r="E244" s="91">
        <f>'RUMINANTS 3'!K244</f>
        <v>8.25</v>
      </c>
      <c r="F244" s="91">
        <f>'TOXICOLOGIE 2'!J244</f>
        <v>0</v>
      </c>
      <c r="G244" s="91">
        <f>'INFECTIEUX 3'!K244</f>
        <v>22.125</v>
      </c>
      <c r="H244" s="91">
        <f>'AVIARE 3'!K244</f>
        <v>16.5</v>
      </c>
      <c r="I244" s="91">
        <f>'EQUINE 3'!K244</f>
        <v>7.5</v>
      </c>
      <c r="J244" s="91">
        <f>'CHIRURGIE 3'!K244</f>
        <v>15</v>
      </c>
      <c r="K244" s="91">
        <f>'LEGISLATION 2'!J244</f>
        <v>10</v>
      </c>
      <c r="L244" s="91">
        <f>'HIDAOA 3'!K244</f>
        <v>19.5</v>
      </c>
      <c r="M244" s="91">
        <f>'CLINIQUE 3'!R244</f>
        <v>0</v>
      </c>
      <c r="N244" s="91">
        <f t="shared" si="42"/>
        <v>110.125</v>
      </c>
      <c r="O244" s="91">
        <f t="shared" si="43"/>
        <v>3.9330357142857144</v>
      </c>
      <c r="P244" s="17" t="str">
        <f t="shared" si="44"/>
        <v>ajournee</v>
      </c>
      <c r="Q244" s="17" t="str">
        <f t="shared" si="45"/>
        <v>juin</v>
      </c>
      <c r="R244" s="17">
        <f t="shared" si="46"/>
        <v>1</v>
      </c>
      <c r="S244" s="17">
        <f t="shared" si="47"/>
        <v>1</v>
      </c>
      <c r="T244" s="17">
        <f t="shared" si="48"/>
        <v>1</v>
      </c>
      <c r="U244" s="17">
        <f t="shared" si="49"/>
        <v>0</v>
      </c>
      <c r="V244" s="17">
        <f t="shared" si="50"/>
        <v>0</v>
      </c>
      <c r="W244" s="17">
        <f t="shared" si="51"/>
        <v>1</v>
      </c>
      <c r="X244" s="17">
        <f t="shared" si="52"/>
        <v>0</v>
      </c>
      <c r="Y244" s="17">
        <f t="shared" si="53"/>
        <v>0</v>
      </c>
      <c r="Z244" s="17">
        <f t="shared" si="54"/>
        <v>0</v>
      </c>
      <c r="AA244" s="17">
        <f t="shared" si="55"/>
        <v>1</v>
      </c>
      <c r="AB244" s="91" t="str">
        <f>'REPRODUCTION 3'!M244</f>
        <v>Juin</v>
      </c>
      <c r="AC244" s="91" t="str">
        <f>'RUMINANTS 3'!M244</f>
        <v>Juin</v>
      </c>
      <c r="AD244" s="91" t="str">
        <f>'TOXICOLOGIE 2'!L244</f>
        <v>Juin</v>
      </c>
      <c r="AE244" s="91" t="str">
        <f>'INFECTIEUX 3'!M244</f>
        <v>Juin</v>
      </c>
      <c r="AF244" s="91" t="str">
        <f>'AVIARE 3'!M244</f>
        <v>Juin</v>
      </c>
      <c r="AG244" s="91" t="str">
        <f>'EQUINE 3'!M244</f>
        <v>Juin</v>
      </c>
      <c r="AH244" s="91" t="str">
        <f>'CHIRURGIE 3'!M244</f>
        <v>Juin</v>
      </c>
      <c r="AI244" s="91" t="str">
        <f>'LEGISLATION 2'!L244</f>
        <v>Juin</v>
      </c>
      <c r="AJ244" s="91" t="str">
        <f>'HIDAOA 3'!M244</f>
        <v>Juin</v>
      </c>
      <c r="AK244" s="91" t="str">
        <f>'CLINIQUE 3'!T244</f>
        <v>Juin</v>
      </c>
    </row>
    <row r="245" spans="1:37" ht="18.75">
      <c r="A245" s="17">
        <v>238</v>
      </c>
      <c r="B245" s="625" t="s">
        <v>1518</v>
      </c>
      <c r="C245" s="625" t="s">
        <v>2490</v>
      </c>
      <c r="D245" s="91">
        <f>'REPRODUCTION 3'!K245</f>
        <v>9.75</v>
      </c>
      <c r="E245" s="91">
        <f>'RUMINANTS 3'!K245</f>
        <v>9</v>
      </c>
      <c r="F245" s="91">
        <f>'TOXICOLOGIE 2'!J245</f>
        <v>0</v>
      </c>
      <c r="G245" s="91">
        <f>'INFECTIEUX 3'!K245</f>
        <v>3.375</v>
      </c>
      <c r="H245" s="91">
        <f>'AVIARE 3'!K245</f>
        <v>17.25</v>
      </c>
      <c r="I245" s="91">
        <f>'EQUINE 3'!K245</f>
        <v>9</v>
      </c>
      <c r="J245" s="91">
        <f>'CHIRURGIE 3'!K245</f>
        <v>18</v>
      </c>
      <c r="K245" s="91">
        <f>'LEGISLATION 2'!J245</f>
        <v>28</v>
      </c>
      <c r="L245" s="91">
        <f>'HIDAOA 3'!K245</f>
        <v>13.5</v>
      </c>
      <c r="M245" s="91">
        <f>'CLINIQUE 3'!R245</f>
        <v>0</v>
      </c>
      <c r="N245" s="91">
        <f t="shared" si="42"/>
        <v>107.875</v>
      </c>
      <c r="O245" s="91">
        <f t="shared" si="43"/>
        <v>3.8526785714285716</v>
      </c>
      <c r="P245" s="17" t="str">
        <f t="shared" si="44"/>
        <v>ajournee</v>
      </c>
      <c r="Q245" s="17" t="str">
        <f t="shared" si="45"/>
        <v>juin</v>
      </c>
      <c r="R245" s="17">
        <f t="shared" si="46"/>
        <v>1</v>
      </c>
      <c r="S245" s="17">
        <f t="shared" si="47"/>
        <v>1</v>
      </c>
      <c r="T245" s="17">
        <f t="shared" si="48"/>
        <v>1</v>
      </c>
      <c r="U245" s="17">
        <f t="shared" si="49"/>
        <v>1</v>
      </c>
      <c r="V245" s="17">
        <f t="shared" si="50"/>
        <v>0</v>
      </c>
      <c r="W245" s="17">
        <f t="shared" si="51"/>
        <v>1</v>
      </c>
      <c r="X245" s="17">
        <f t="shared" si="52"/>
        <v>0</v>
      </c>
      <c r="Y245" s="17">
        <f t="shared" si="53"/>
        <v>0</v>
      </c>
      <c r="Z245" s="17">
        <f t="shared" si="54"/>
        <v>1</v>
      </c>
      <c r="AA245" s="17">
        <f t="shared" si="55"/>
        <v>1</v>
      </c>
      <c r="AB245" s="91" t="str">
        <f>'REPRODUCTION 3'!M245</f>
        <v>Juin</v>
      </c>
      <c r="AC245" s="91" t="str">
        <f>'RUMINANTS 3'!M245</f>
        <v>Juin</v>
      </c>
      <c r="AD245" s="91" t="str">
        <f>'TOXICOLOGIE 2'!L245</f>
        <v>Juin</v>
      </c>
      <c r="AE245" s="91" t="str">
        <f>'INFECTIEUX 3'!M245</f>
        <v>Juin</v>
      </c>
      <c r="AF245" s="91" t="str">
        <f>'AVIARE 3'!M245</f>
        <v>Juin</v>
      </c>
      <c r="AG245" s="91" t="str">
        <f>'EQUINE 3'!M245</f>
        <v>Juin</v>
      </c>
      <c r="AH245" s="91" t="str">
        <f>'CHIRURGIE 3'!M245</f>
        <v>Juin</v>
      </c>
      <c r="AI245" s="91" t="str">
        <f>'LEGISLATION 2'!L245</f>
        <v>Juin</v>
      </c>
      <c r="AJ245" s="91" t="str">
        <f>'HIDAOA 3'!M245</f>
        <v>Juin</v>
      </c>
      <c r="AK245" s="91" t="str">
        <f>'CLINIQUE 3'!T245</f>
        <v>Juin</v>
      </c>
    </row>
    <row r="246" spans="1:37" ht="18.75">
      <c r="A246" s="17">
        <v>239</v>
      </c>
      <c r="B246" s="625" t="s">
        <v>1518</v>
      </c>
      <c r="C246" s="625" t="s">
        <v>2681</v>
      </c>
      <c r="D246" s="91">
        <f>'REPRODUCTION 3'!K246</f>
        <v>3</v>
      </c>
      <c r="E246" s="91">
        <f>'RUMINANTS 3'!K246</f>
        <v>8.25</v>
      </c>
      <c r="F246" s="91">
        <f>'TOXICOLOGIE 2'!J246</f>
        <v>0</v>
      </c>
      <c r="G246" s="91">
        <f>'INFECTIEUX 3'!K246</f>
        <v>0.75</v>
      </c>
      <c r="H246" s="91">
        <f>'AVIARE 3'!K246</f>
        <v>13.5</v>
      </c>
      <c r="I246" s="91">
        <f>'EQUINE 3'!K246</f>
        <v>9</v>
      </c>
      <c r="J246" s="91">
        <f>'CHIRURGIE 3'!K246</f>
        <v>21</v>
      </c>
      <c r="K246" s="91">
        <f>'LEGISLATION 2'!J246</f>
        <v>14</v>
      </c>
      <c r="L246" s="91">
        <f>'HIDAOA 3'!K246</f>
        <v>11.25</v>
      </c>
      <c r="M246" s="91">
        <f>'CLINIQUE 3'!R246</f>
        <v>0</v>
      </c>
      <c r="N246" s="91">
        <f t="shared" si="42"/>
        <v>80.75</v>
      </c>
      <c r="O246" s="91">
        <f t="shared" si="43"/>
        <v>2.8839285714285716</v>
      </c>
      <c r="P246" s="17" t="str">
        <f t="shared" si="44"/>
        <v>ajournee</v>
      </c>
      <c r="Q246" s="17" t="str">
        <f t="shared" si="45"/>
        <v>juin</v>
      </c>
      <c r="R246" s="17">
        <f t="shared" si="46"/>
        <v>1</v>
      </c>
      <c r="S246" s="17">
        <f t="shared" si="47"/>
        <v>1</v>
      </c>
      <c r="T246" s="17">
        <f t="shared" si="48"/>
        <v>1</v>
      </c>
      <c r="U246" s="17">
        <f t="shared" si="49"/>
        <v>1</v>
      </c>
      <c r="V246" s="17">
        <f t="shared" si="50"/>
        <v>1</v>
      </c>
      <c r="W246" s="17">
        <f t="shared" si="51"/>
        <v>1</v>
      </c>
      <c r="X246" s="17">
        <f t="shared" si="52"/>
        <v>0</v>
      </c>
      <c r="Y246" s="17">
        <f t="shared" si="53"/>
        <v>0</v>
      </c>
      <c r="Z246" s="17">
        <f t="shared" si="54"/>
        <v>1</v>
      </c>
      <c r="AA246" s="17">
        <f t="shared" si="55"/>
        <v>1</v>
      </c>
      <c r="AB246" s="91" t="str">
        <f>'REPRODUCTION 3'!M246</f>
        <v>Juin</v>
      </c>
      <c r="AC246" s="91" t="str">
        <f>'RUMINANTS 3'!M246</f>
        <v>Juin</v>
      </c>
      <c r="AD246" s="91" t="str">
        <f>'TOXICOLOGIE 2'!L246</f>
        <v>Juin</v>
      </c>
      <c r="AE246" s="91" t="str">
        <f>'INFECTIEUX 3'!M246</f>
        <v>Juin</v>
      </c>
      <c r="AF246" s="91" t="str">
        <f>'AVIARE 3'!M246</f>
        <v>Juin</v>
      </c>
      <c r="AG246" s="91" t="str">
        <f>'EQUINE 3'!M246</f>
        <v>Juin</v>
      </c>
      <c r="AH246" s="91" t="str">
        <f>'CHIRURGIE 3'!M246</f>
        <v>Juin</v>
      </c>
      <c r="AI246" s="91" t="str">
        <f>'LEGISLATION 2'!L246</f>
        <v>Juin</v>
      </c>
      <c r="AJ246" s="91" t="str">
        <f>'HIDAOA 3'!M246</f>
        <v>Juin</v>
      </c>
      <c r="AK246" s="91" t="str">
        <f>'CLINIQUE 3'!T246</f>
        <v>Juin</v>
      </c>
    </row>
    <row r="247" spans="1:37" ht="18.75">
      <c r="A247" s="17">
        <v>240</v>
      </c>
      <c r="B247" s="625" t="s">
        <v>1525</v>
      </c>
      <c r="C247" s="625" t="s">
        <v>2682</v>
      </c>
      <c r="D247" s="91">
        <f>'REPRODUCTION 3'!K247</f>
        <v>10.5</v>
      </c>
      <c r="E247" s="91">
        <f>'RUMINANTS 3'!K247</f>
        <v>13.5</v>
      </c>
      <c r="F247" s="91">
        <f>'TOXICOLOGIE 2'!J247</f>
        <v>0</v>
      </c>
      <c r="G247" s="91">
        <f>'INFECTIEUX 3'!K247</f>
        <v>15</v>
      </c>
      <c r="H247" s="91">
        <f>'AVIARE 3'!K247</f>
        <v>16.5</v>
      </c>
      <c r="I247" s="91">
        <f>'EQUINE 3'!K247</f>
        <v>15</v>
      </c>
      <c r="J247" s="91">
        <f>'CHIRURGIE 3'!K247</f>
        <v>18</v>
      </c>
      <c r="K247" s="91">
        <f>'LEGISLATION 2'!J247</f>
        <v>22</v>
      </c>
      <c r="L247" s="91">
        <f>'HIDAOA 3'!K247</f>
        <v>21.75</v>
      </c>
      <c r="M247" s="91">
        <f>'CLINIQUE 3'!R247</f>
        <v>0</v>
      </c>
      <c r="N247" s="91">
        <f t="shared" si="42"/>
        <v>132.25</v>
      </c>
      <c r="O247" s="91">
        <f t="shared" si="43"/>
        <v>4.7232142857142856</v>
      </c>
      <c r="P247" s="17" t="str">
        <f t="shared" si="44"/>
        <v>ajournee</v>
      </c>
      <c r="Q247" s="17" t="str">
        <f t="shared" si="45"/>
        <v>juin</v>
      </c>
      <c r="R247" s="17">
        <f t="shared" si="46"/>
        <v>1</v>
      </c>
      <c r="S247" s="17">
        <f t="shared" si="47"/>
        <v>1</v>
      </c>
      <c r="T247" s="17">
        <f t="shared" si="48"/>
        <v>1</v>
      </c>
      <c r="U247" s="17">
        <f t="shared" si="49"/>
        <v>0</v>
      </c>
      <c r="V247" s="17">
        <f t="shared" si="50"/>
        <v>0</v>
      </c>
      <c r="W247" s="17">
        <f t="shared" si="51"/>
        <v>0</v>
      </c>
      <c r="X247" s="17">
        <f t="shared" si="52"/>
        <v>0</v>
      </c>
      <c r="Y247" s="17">
        <f t="shared" si="53"/>
        <v>0</v>
      </c>
      <c r="Z247" s="17">
        <f t="shared" si="54"/>
        <v>0</v>
      </c>
      <c r="AA247" s="17">
        <f t="shared" si="55"/>
        <v>1</v>
      </c>
      <c r="AB247" s="91" t="str">
        <f>'REPRODUCTION 3'!M247</f>
        <v>Juin</v>
      </c>
      <c r="AC247" s="91" t="str">
        <f>'RUMINANTS 3'!M247</f>
        <v>Juin</v>
      </c>
      <c r="AD247" s="91" t="str">
        <f>'TOXICOLOGIE 2'!L247</f>
        <v>Juin</v>
      </c>
      <c r="AE247" s="91" t="str">
        <f>'INFECTIEUX 3'!M247</f>
        <v>Juin</v>
      </c>
      <c r="AF247" s="91" t="str">
        <f>'AVIARE 3'!M247</f>
        <v>Juin</v>
      </c>
      <c r="AG247" s="91" t="str">
        <f>'EQUINE 3'!M247</f>
        <v>Juin</v>
      </c>
      <c r="AH247" s="91" t="str">
        <f>'CHIRURGIE 3'!M247</f>
        <v>Juin</v>
      </c>
      <c r="AI247" s="91" t="str">
        <f>'LEGISLATION 2'!L247</f>
        <v>Juin</v>
      </c>
      <c r="AJ247" s="91" t="str">
        <f>'HIDAOA 3'!M247</f>
        <v>Juin</v>
      </c>
      <c r="AK247" s="91" t="str">
        <f>'CLINIQUE 3'!T247</f>
        <v>Juin</v>
      </c>
    </row>
    <row r="248" spans="1:37" ht="18.75">
      <c r="A248" s="17">
        <v>241</v>
      </c>
      <c r="B248" s="625" t="s">
        <v>1530</v>
      </c>
      <c r="C248" s="625" t="s">
        <v>2508</v>
      </c>
      <c r="D248" s="91">
        <f>'REPRODUCTION 3'!K248</f>
        <v>15</v>
      </c>
      <c r="E248" s="91">
        <f>'RUMINANTS 3'!K248</f>
        <v>9.75</v>
      </c>
      <c r="F248" s="91">
        <f>'TOXICOLOGIE 2'!J248</f>
        <v>0</v>
      </c>
      <c r="G248" s="91">
        <f>'INFECTIEUX 3'!K248</f>
        <v>2.25</v>
      </c>
      <c r="H248" s="91">
        <f>'AVIARE 3'!K248</f>
        <v>12.75</v>
      </c>
      <c r="I248" s="91">
        <f>'EQUINE 3'!K248</f>
        <v>11.25</v>
      </c>
      <c r="J248" s="91">
        <f>'CHIRURGIE 3'!K248</f>
        <v>13.5</v>
      </c>
      <c r="K248" s="91">
        <f>'LEGISLATION 2'!J248</f>
        <v>20</v>
      </c>
      <c r="L248" s="91">
        <f>'HIDAOA 3'!K248</f>
        <v>12</v>
      </c>
      <c r="M248" s="91">
        <f>'CLINIQUE 3'!R248</f>
        <v>0</v>
      </c>
      <c r="N248" s="91">
        <f t="shared" si="42"/>
        <v>96.5</v>
      </c>
      <c r="O248" s="91">
        <f t="shared" si="43"/>
        <v>3.4464285714285716</v>
      </c>
      <c r="P248" s="17" t="str">
        <f t="shared" si="44"/>
        <v>ajournee</v>
      </c>
      <c r="Q248" s="17" t="str">
        <f t="shared" si="45"/>
        <v>juin</v>
      </c>
      <c r="R248" s="17">
        <f t="shared" si="46"/>
        <v>0</v>
      </c>
      <c r="S248" s="17">
        <f t="shared" si="47"/>
        <v>1</v>
      </c>
      <c r="T248" s="17">
        <f t="shared" si="48"/>
        <v>1</v>
      </c>
      <c r="U248" s="17">
        <f t="shared" si="49"/>
        <v>1</v>
      </c>
      <c r="V248" s="17">
        <f t="shared" si="50"/>
        <v>1</v>
      </c>
      <c r="W248" s="17">
        <f t="shared" si="51"/>
        <v>1</v>
      </c>
      <c r="X248" s="17">
        <f t="shared" si="52"/>
        <v>1</v>
      </c>
      <c r="Y248" s="17">
        <f t="shared" si="53"/>
        <v>0</v>
      </c>
      <c r="Z248" s="17">
        <f t="shared" si="54"/>
        <v>1</v>
      </c>
      <c r="AA248" s="17">
        <f t="shared" si="55"/>
        <v>1</v>
      </c>
      <c r="AB248" s="91" t="str">
        <f>'REPRODUCTION 3'!M248</f>
        <v>Juin</v>
      </c>
      <c r="AC248" s="91" t="str">
        <f>'RUMINANTS 3'!M248</f>
        <v>Juin</v>
      </c>
      <c r="AD248" s="91" t="str">
        <f>'TOXICOLOGIE 2'!L248</f>
        <v>Juin</v>
      </c>
      <c r="AE248" s="91" t="str">
        <f>'INFECTIEUX 3'!M248</f>
        <v>Juin</v>
      </c>
      <c r="AF248" s="91" t="str">
        <f>'AVIARE 3'!M248</f>
        <v>Juin</v>
      </c>
      <c r="AG248" s="91" t="str">
        <f>'EQUINE 3'!M248</f>
        <v>Juin</v>
      </c>
      <c r="AH248" s="91" t="str">
        <f>'CHIRURGIE 3'!M248</f>
        <v>Juin</v>
      </c>
      <c r="AI248" s="91" t="str">
        <f>'LEGISLATION 2'!L248</f>
        <v>Juin</v>
      </c>
      <c r="AJ248" s="91" t="str">
        <f>'HIDAOA 3'!M248</f>
        <v>Juin</v>
      </c>
      <c r="AK248" s="91" t="str">
        <f>'CLINIQUE 3'!T248</f>
        <v>Juin</v>
      </c>
    </row>
    <row r="249" spans="1:37" ht="18.75">
      <c r="A249" s="17">
        <v>242</v>
      </c>
      <c r="B249" s="625" t="s">
        <v>2683</v>
      </c>
      <c r="C249" s="625" t="s">
        <v>2684</v>
      </c>
      <c r="D249" s="91">
        <f>'REPRODUCTION 3'!K249</f>
        <v>13.5</v>
      </c>
      <c r="E249" s="91">
        <f>'RUMINANTS 3'!K249</f>
        <v>7.5</v>
      </c>
      <c r="F249" s="91">
        <f>'TOXICOLOGIE 2'!J249</f>
        <v>0</v>
      </c>
      <c r="G249" s="91">
        <f>'INFECTIEUX 3'!K249</f>
        <v>3.75</v>
      </c>
      <c r="H249" s="91">
        <f>'AVIARE 3'!K249</f>
        <v>15.75</v>
      </c>
      <c r="I249" s="91">
        <f>'EQUINE 3'!K249</f>
        <v>11.25</v>
      </c>
      <c r="J249" s="91">
        <f>'CHIRURGIE 3'!K249</f>
        <v>16.5</v>
      </c>
      <c r="K249" s="91">
        <f>'LEGISLATION 2'!J249</f>
        <v>16</v>
      </c>
      <c r="L249" s="91">
        <f>'HIDAOA 3'!K249</f>
        <v>13.5</v>
      </c>
      <c r="M249" s="91">
        <f>'CLINIQUE 3'!R249</f>
        <v>0</v>
      </c>
      <c r="N249" s="91">
        <f t="shared" si="42"/>
        <v>97.75</v>
      </c>
      <c r="O249" s="91">
        <f t="shared" si="43"/>
        <v>3.4910714285714284</v>
      </c>
      <c r="P249" s="17" t="str">
        <f t="shared" si="44"/>
        <v>ajournee</v>
      </c>
      <c r="Q249" s="17" t="str">
        <f t="shared" si="45"/>
        <v>juin</v>
      </c>
      <c r="R249" s="17">
        <f t="shared" si="46"/>
        <v>1</v>
      </c>
      <c r="S249" s="17">
        <f t="shared" si="47"/>
        <v>1</v>
      </c>
      <c r="T249" s="17">
        <f t="shared" si="48"/>
        <v>1</v>
      </c>
      <c r="U249" s="17">
        <f t="shared" si="49"/>
        <v>1</v>
      </c>
      <c r="V249" s="17">
        <f t="shared" si="50"/>
        <v>0</v>
      </c>
      <c r="W249" s="17">
        <f t="shared" si="51"/>
        <v>1</v>
      </c>
      <c r="X249" s="17">
        <f t="shared" si="52"/>
        <v>0</v>
      </c>
      <c r="Y249" s="17">
        <f t="shared" si="53"/>
        <v>0</v>
      </c>
      <c r="Z249" s="17">
        <f t="shared" si="54"/>
        <v>1</v>
      </c>
      <c r="AA249" s="17">
        <f t="shared" si="55"/>
        <v>1</v>
      </c>
      <c r="AB249" s="91" t="str">
        <f>'REPRODUCTION 3'!M249</f>
        <v>Juin</v>
      </c>
      <c r="AC249" s="91" t="str">
        <f>'RUMINANTS 3'!M249</f>
        <v>Juin</v>
      </c>
      <c r="AD249" s="91" t="str">
        <f>'TOXICOLOGIE 2'!L249</f>
        <v>Juin</v>
      </c>
      <c r="AE249" s="91" t="str">
        <f>'INFECTIEUX 3'!M249</f>
        <v>Juin</v>
      </c>
      <c r="AF249" s="91" t="str">
        <f>'AVIARE 3'!M249</f>
        <v>Juin</v>
      </c>
      <c r="AG249" s="91" t="str">
        <f>'EQUINE 3'!M249</f>
        <v>Juin</v>
      </c>
      <c r="AH249" s="91" t="str">
        <f>'CHIRURGIE 3'!M249</f>
        <v>Juin</v>
      </c>
      <c r="AI249" s="91" t="str">
        <f>'LEGISLATION 2'!L249</f>
        <v>Juin</v>
      </c>
      <c r="AJ249" s="91" t="str">
        <f>'HIDAOA 3'!M249</f>
        <v>Juin</v>
      </c>
      <c r="AK249" s="91" t="str">
        <f>'CLINIQUE 3'!T249</f>
        <v>Juin</v>
      </c>
    </row>
    <row r="250" spans="1:37" ht="18.75">
      <c r="A250" s="17">
        <v>243</v>
      </c>
      <c r="B250" s="625" t="s">
        <v>2685</v>
      </c>
      <c r="C250" s="625" t="s">
        <v>2686</v>
      </c>
      <c r="D250" s="91">
        <f>'REPRODUCTION 3'!K250</f>
        <v>0</v>
      </c>
      <c r="E250" s="91">
        <f>'RUMINANTS 3'!K250</f>
        <v>0</v>
      </c>
      <c r="F250" s="91">
        <f>'TOXICOLOGIE 2'!J250</f>
        <v>0</v>
      </c>
      <c r="G250" s="91">
        <f>'INFECTIEUX 3'!K250</f>
        <v>0</v>
      </c>
      <c r="H250" s="91">
        <f>'AVIARE 3'!K250</f>
        <v>0</v>
      </c>
      <c r="I250" s="91">
        <f>'EQUINE 3'!K250</f>
        <v>0</v>
      </c>
      <c r="J250" s="91">
        <f>'CHIRURGIE 3'!K250</f>
        <v>0</v>
      </c>
      <c r="K250" s="91">
        <f>'LEGISLATION 2'!J250</f>
        <v>0</v>
      </c>
      <c r="L250" s="91">
        <f>'HIDAOA 3'!K250</f>
        <v>0</v>
      </c>
      <c r="M250" s="91">
        <f>'CLINIQUE 3'!R250</f>
        <v>0</v>
      </c>
      <c r="N250" s="91">
        <f t="shared" si="42"/>
        <v>0</v>
      </c>
      <c r="O250" s="91">
        <f t="shared" si="43"/>
        <v>0</v>
      </c>
      <c r="P250" s="17" t="str">
        <f t="shared" si="44"/>
        <v>ajournee</v>
      </c>
      <c r="Q250" s="17" t="str">
        <f t="shared" si="45"/>
        <v>juin</v>
      </c>
      <c r="R250" s="17">
        <f t="shared" si="46"/>
        <v>1</v>
      </c>
      <c r="S250" s="17">
        <f t="shared" si="47"/>
        <v>1</v>
      </c>
      <c r="T250" s="17">
        <f t="shared" si="48"/>
        <v>1</v>
      </c>
      <c r="U250" s="17">
        <f t="shared" si="49"/>
        <v>1</v>
      </c>
      <c r="V250" s="17">
        <f t="shared" si="50"/>
        <v>1</v>
      </c>
      <c r="W250" s="17">
        <f t="shared" si="51"/>
        <v>1</v>
      </c>
      <c r="X250" s="17">
        <f t="shared" si="52"/>
        <v>1</v>
      </c>
      <c r="Y250" s="17">
        <f t="shared" si="53"/>
        <v>1</v>
      </c>
      <c r="Z250" s="17">
        <f t="shared" si="54"/>
        <v>1</v>
      </c>
      <c r="AA250" s="17">
        <f t="shared" si="55"/>
        <v>1</v>
      </c>
      <c r="AB250" s="91" t="str">
        <f>'REPRODUCTION 3'!M250</f>
        <v>Juin</v>
      </c>
      <c r="AC250" s="91" t="str">
        <f>'RUMINANTS 3'!M250</f>
        <v>Juin</v>
      </c>
      <c r="AD250" s="91" t="str">
        <f>'TOXICOLOGIE 2'!L250</f>
        <v>Juin</v>
      </c>
      <c r="AE250" s="91" t="str">
        <f>'INFECTIEUX 3'!M250</f>
        <v>Juin</v>
      </c>
      <c r="AF250" s="91" t="str">
        <f>'AVIARE 3'!M250</f>
        <v>Juin</v>
      </c>
      <c r="AG250" s="91" t="str">
        <f>'EQUINE 3'!M250</f>
        <v>Juin</v>
      </c>
      <c r="AH250" s="91" t="str">
        <f>'CHIRURGIE 3'!M250</f>
        <v>Juin</v>
      </c>
      <c r="AI250" s="91" t="str">
        <f>'LEGISLATION 2'!L250</f>
        <v>Juin</v>
      </c>
      <c r="AJ250" s="91" t="str">
        <f>'HIDAOA 3'!M250</f>
        <v>Juin</v>
      </c>
      <c r="AK250" s="91" t="str">
        <f>'CLINIQUE 3'!T250</f>
        <v>Juin</v>
      </c>
    </row>
    <row r="251" spans="1:37" ht="18.75">
      <c r="A251" s="17">
        <v>244</v>
      </c>
      <c r="B251" s="625" t="s">
        <v>2687</v>
      </c>
      <c r="C251" s="625" t="s">
        <v>2688</v>
      </c>
      <c r="D251" s="91">
        <f>'REPRODUCTION 3'!K251</f>
        <v>7.5</v>
      </c>
      <c r="E251" s="91">
        <f>'RUMINANTS 3'!K251</f>
        <v>6</v>
      </c>
      <c r="F251" s="91">
        <f>'TOXICOLOGIE 2'!J251</f>
        <v>0</v>
      </c>
      <c r="G251" s="91">
        <f>'INFECTIEUX 3'!K251</f>
        <v>2.25</v>
      </c>
      <c r="H251" s="91">
        <f>'AVIARE 3'!K251</f>
        <v>15</v>
      </c>
      <c r="I251" s="91">
        <f>'EQUINE 3'!K251</f>
        <v>6</v>
      </c>
      <c r="J251" s="91">
        <f>'CHIRURGIE 3'!K251</f>
        <v>19.5</v>
      </c>
      <c r="K251" s="91">
        <f>'LEGISLATION 2'!J251</f>
        <v>20</v>
      </c>
      <c r="L251" s="91">
        <f>'HIDAOA 3'!K251</f>
        <v>20.25</v>
      </c>
      <c r="M251" s="91">
        <f>'CLINIQUE 3'!R251</f>
        <v>0</v>
      </c>
      <c r="N251" s="91">
        <f t="shared" si="42"/>
        <v>96.5</v>
      </c>
      <c r="O251" s="91">
        <f t="shared" si="43"/>
        <v>3.4464285714285716</v>
      </c>
      <c r="P251" s="17" t="str">
        <f t="shared" si="44"/>
        <v>ajournee</v>
      </c>
      <c r="Q251" s="17" t="str">
        <f t="shared" si="45"/>
        <v>juin</v>
      </c>
      <c r="R251" s="17">
        <f t="shared" si="46"/>
        <v>1</v>
      </c>
      <c r="S251" s="17">
        <f t="shared" si="47"/>
        <v>1</v>
      </c>
      <c r="T251" s="17">
        <f t="shared" si="48"/>
        <v>1</v>
      </c>
      <c r="U251" s="17">
        <f t="shared" si="49"/>
        <v>1</v>
      </c>
      <c r="V251" s="17">
        <f t="shared" si="50"/>
        <v>0</v>
      </c>
      <c r="W251" s="17">
        <f t="shared" si="51"/>
        <v>1</v>
      </c>
      <c r="X251" s="17">
        <f t="shared" si="52"/>
        <v>0</v>
      </c>
      <c r="Y251" s="17">
        <f t="shared" si="53"/>
        <v>0</v>
      </c>
      <c r="Z251" s="17">
        <f t="shared" si="54"/>
        <v>0</v>
      </c>
      <c r="AA251" s="17">
        <f t="shared" si="55"/>
        <v>1</v>
      </c>
      <c r="AB251" s="91" t="str">
        <f>'REPRODUCTION 3'!M251</f>
        <v>Juin</v>
      </c>
      <c r="AC251" s="91" t="str">
        <f>'RUMINANTS 3'!M251</f>
        <v>Juin</v>
      </c>
      <c r="AD251" s="91" t="str">
        <f>'TOXICOLOGIE 2'!L251</f>
        <v>Juin</v>
      </c>
      <c r="AE251" s="91" t="str">
        <f>'INFECTIEUX 3'!M251</f>
        <v>Juin</v>
      </c>
      <c r="AF251" s="91" t="str">
        <f>'AVIARE 3'!M251</f>
        <v>Juin</v>
      </c>
      <c r="AG251" s="91" t="str">
        <f>'EQUINE 3'!M251</f>
        <v>Juin</v>
      </c>
      <c r="AH251" s="91" t="str">
        <f>'CHIRURGIE 3'!M251</f>
        <v>Juin</v>
      </c>
      <c r="AI251" s="91" t="str">
        <f>'LEGISLATION 2'!L251</f>
        <v>Juin</v>
      </c>
      <c r="AJ251" s="91" t="str">
        <f>'HIDAOA 3'!M251</f>
        <v>Juin</v>
      </c>
      <c r="AK251" s="91" t="str">
        <f>'CLINIQUE 3'!T251</f>
        <v>Juin</v>
      </c>
    </row>
    <row r="252" spans="1:37" ht="18.75">
      <c r="A252" s="17">
        <v>245</v>
      </c>
      <c r="B252" s="625" t="s">
        <v>264</v>
      </c>
      <c r="C252" s="625" t="s">
        <v>2689</v>
      </c>
      <c r="D252" s="91">
        <f>'REPRODUCTION 3'!K252</f>
        <v>12.75</v>
      </c>
      <c r="E252" s="91">
        <f>'RUMINANTS 3'!K252</f>
        <v>6.75</v>
      </c>
      <c r="F252" s="91">
        <f>'TOXICOLOGIE 2'!J252</f>
        <v>0</v>
      </c>
      <c r="G252" s="91">
        <f>'INFECTIEUX 3'!K252</f>
        <v>4.5</v>
      </c>
      <c r="H252" s="91">
        <f>'AVIARE 3'!K252</f>
        <v>18</v>
      </c>
      <c r="I252" s="91">
        <f>'EQUINE 3'!K252</f>
        <v>12</v>
      </c>
      <c r="J252" s="91">
        <f>'CHIRURGIE 3'!K252</f>
        <v>19.5</v>
      </c>
      <c r="K252" s="91">
        <f>'LEGISLATION 2'!J252</f>
        <v>28</v>
      </c>
      <c r="L252" s="91">
        <f>'HIDAOA 3'!K252</f>
        <v>17.25</v>
      </c>
      <c r="M252" s="91">
        <f>'CLINIQUE 3'!R252</f>
        <v>0</v>
      </c>
      <c r="N252" s="91">
        <f t="shared" si="42"/>
        <v>118.75</v>
      </c>
      <c r="O252" s="91">
        <f t="shared" si="43"/>
        <v>4.2410714285714288</v>
      </c>
      <c r="P252" s="17" t="str">
        <f t="shared" si="44"/>
        <v>ajournee</v>
      </c>
      <c r="Q252" s="17" t="str">
        <f t="shared" si="45"/>
        <v>juin</v>
      </c>
      <c r="R252" s="17">
        <f t="shared" si="46"/>
        <v>1</v>
      </c>
      <c r="S252" s="17">
        <f t="shared" si="47"/>
        <v>1</v>
      </c>
      <c r="T252" s="17">
        <f t="shared" si="48"/>
        <v>1</v>
      </c>
      <c r="U252" s="17">
        <f t="shared" si="49"/>
        <v>1</v>
      </c>
      <c r="V252" s="17">
        <f t="shared" si="50"/>
        <v>0</v>
      </c>
      <c r="W252" s="17">
        <f t="shared" si="51"/>
        <v>1</v>
      </c>
      <c r="X252" s="17">
        <f t="shared" si="52"/>
        <v>0</v>
      </c>
      <c r="Y252" s="17">
        <f t="shared" si="53"/>
        <v>0</v>
      </c>
      <c r="Z252" s="17">
        <f t="shared" si="54"/>
        <v>0</v>
      </c>
      <c r="AA252" s="17">
        <f t="shared" si="55"/>
        <v>1</v>
      </c>
      <c r="AB252" s="91" t="str">
        <f>'REPRODUCTION 3'!M252</f>
        <v>Juin</v>
      </c>
      <c r="AC252" s="91" t="str">
        <f>'RUMINANTS 3'!M252</f>
        <v>Juin</v>
      </c>
      <c r="AD252" s="91" t="str">
        <f>'TOXICOLOGIE 2'!L252</f>
        <v>Juin</v>
      </c>
      <c r="AE252" s="91" t="str">
        <f>'INFECTIEUX 3'!M252</f>
        <v>Juin</v>
      </c>
      <c r="AF252" s="91" t="str">
        <f>'AVIARE 3'!M252</f>
        <v>Juin</v>
      </c>
      <c r="AG252" s="91" t="str">
        <f>'EQUINE 3'!M252</f>
        <v>Juin</v>
      </c>
      <c r="AH252" s="91" t="str">
        <f>'CHIRURGIE 3'!M252</f>
        <v>Juin</v>
      </c>
      <c r="AI252" s="91" t="str">
        <f>'LEGISLATION 2'!L252</f>
        <v>Juin</v>
      </c>
      <c r="AJ252" s="91" t="str">
        <f>'HIDAOA 3'!M252</f>
        <v>Juin</v>
      </c>
      <c r="AK252" s="91" t="str">
        <f>'CLINIQUE 3'!T252</f>
        <v>Juin</v>
      </c>
    </row>
    <row r="253" spans="1:37" ht="18.75">
      <c r="A253" s="17">
        <v>246</v>
      </c>
      <c r="B253" s="625" t="s">
        <v>264</v>
      </c>
      <c r="C253" s="625" t="s">
        <v>2470</v>
      </c>
      <c r="D253" s="91">
        <f>'REPRODUCTION 3'!K253</f>
        <v>0.75</v>
      </c>
      <c r="E253" s="91">
        <f>'RUMINANTS 3'!K253</f>
        <v>6.75</v>
      </c>
      <c r="F253" s="91">
        <f>'TOXICOLOGIE 2'!J253</f>
        <v>0</v>
      </c>
      <c r="G253" s="91">
        <f>'INFECTIEUX 3'!K253</f>
        <v>2.25</v>
      </c>
      <c r="H253" s="91">
        <f>'AVIARE 3'!K253</f>
        <v>21.75</v>
      </c>
      <c r="I253" s="91">
        <f>'EQUINE 3'!K253</f>
        <v>15.375</v>
      </c>
      <c r="J253" s="91">
        <f>'CHIRURGIE 3'!K253</f>
        <v>10.5</v>
      </c>
      <c r="K253" s="91">
        <f>'LEGISLATION 2'!J253</f>
        <v>2</v>
      </c>
      <c r="L253" s="91">
        <f>'HIDAOA 3'!K253</f>
        <v>5.25</v>
      </c>
      <c r="M253" s="91">
        <f>'CLINIQUE 3'!R253</f>
        <v>0</v>
      </c>
      <c r="N253" s="91">
        <f t="shared" si="42"/>
        <v>64.625</v>
      </c>
      <c r="O253" s="91">
        <f t="shared" si="43"/>
        <v>2.3080357142857144</v>
      </c>
      <c r="P253" s="17" t="str">
        <f t="shared" si="44"/>
        <v>ajournee</v>
      </c>
      <c r="Q253" s="17" t="str">
        <f t="shared" si="45"/>
        <v>juin</v>
      </c>
      <c r="R253" s="17">
        <f t="shared" si="46"/>
        <v>1</v>
      </c>
      <c r="S253" s="17">
        <f t="shared" si="47"/>
        <v>1</v>
      </c>
      <c r="T253" s="17">
        <f t="shared" si="48"/>
        <v>1</v>
      </c>
      <c r="U253" s="17">
        <f t="shared" si="49"/>
        <v>1</v>
      </c>
      <c r="V253" s="17">
        <f t="shared" si="50"/>
        <v>0</v>
      </c>
      <c r="W253" s="17">
        <f t="shared" si="51"/>
        <v>0</v>
      </c>
      <c r="X253" s="17">
        <f t="shared" si="52"/>
        <v>1</v>
      </c>
      <c r="Y253" s="17">
        <f t="shared" si="53"/>
        <v>1</v>
      </c>
      <c r="Z253" s="17">
        <f t="shared" si="54"/>
        <v>1</v>
      </c>
      <c r="AA253" s="17">
        <f t="shared" si="55"/>
        <v>1</v>
      </c>
      <c r="AB253" s="91" t="str">
        <f>'REPRODUCTION 3'!M253</f>
        <v>Juin</v>
      </c>
      <c r="AC253" s="91" t="str">
        <f>'RUMINANTS 3'!M253</f>
        <v>Juin</v>
      </c>
      <c r="AD253" s="91" t="str">
        <f>'TOXICOLOGIE 2'!L253</f>
        <v>Juin</v>
      </c>
      <c r="AE253" s="91" t="str">
        <f>'INFECTIEUX 3'!M253</f>
        <v>Juin</v>
      </c>
      <c r="AF253" s="91" t="str">
        <f>'AVIARE 3'!M253</f>
        <v>Juin</v>
      </c>
      <c r="AG253" s="91" t="str">
        <f>'EQUINE 3'!M253</f>
        <v>Juin</v>
      </c>
      <c r="AH253" s="91" t="str">
        <f>'CHIRURGIE 3'!M253</f>
        <v>Juin</v>
      </c>
      <c r="AI253" s="91" t="str">
        <f>'LEGISLATION 2'!L253</f>
        <v>Juin</v>
      </c>
      <c r="AJ253" s="91" t="str">
        <f>'HIDAOA 3'!M253</f>
        <v>Juin</v>
      </c>
      <c r="AK253" s="91" t="str">
        <f>'CLINIQUE 3'!T253</f>
        <v>Juin</v>
      </c>
    </row>
    <row r="254" spans="1:37" ht="18.75">
      <c r="A254" s="17">
        <v>247</v>
      </c>
      <c r="B254" s="625" t="s">
        <v>1557</v>
      </c>
      <c r="C254" s="625" t="s">
        <v>2690</v>
      </c>
      <c r="D254" s="91">
        <f>'REPRODUCTION 3'!K254</f>
        <v>9</v>
      </c>
      <c r="E254" s="91">
        <f>'RUMINANTS 3'!K254</f>
        <v>7.5</v>
      </c>
      <c r="F254" s="91">
        <f>'TOXICOLOGIE 2'!J254</f>
        <v>0</v>
      </c>
      <c r="G254" s="91">
        <f>'INFECTIEUX 3'!K254</f>
        <v>3</v>
      </c>
      <c r="H254" s="91">
        <f>'AVIARE 3'!K254</f>
        <v>6</v>
      </c>
      <c r="I254" s="91">
        <f>'EQUINE 3'!K254</f>
        <v>9</v>
      </c>
      <c r="J254" s="91">
        <f>'CHIRURGIE 3'!K254</f>
        <v>22.5</v>
      </c>
      <c r="K254" s="91">
        <f>'LEGISLATION 2'!J254</f>
        <v>12</v>
      </c>
      <c r="L254" s="91">
        <f>'HIDAOA 3'!K254</f>
        <v>20.25</v>
      </c>
      <c r="M254" s="91">
        <f>'CLINIQUE 3'!R254</f>
        <v>0</v>
      </c>
      <c r="N254" s="91">
        <f t="shared" si="42"/>
        <v>89.25</v>
      </c>
      <c r="O254" s="91">
        <f t="shared" si="43"/>
        <v>3.1875</v>
      </c>
      <c r="P254" s="17" t="str">
        <f t="shared" si="44"/>
        <v>ajournee</v>
      </c>
      <c r="Q254" s="17" t="str">
        <f t="shared" si="45"/>
        <v>juin</v>
      </c>
      <c r="R254" s="17">
        <f t="shared" si="46"/>
        <v>1</v>
      </c>
      <c r="S254" s="17">
        <f t="shared" si="47"/>
        <v>1</v>
      </c>
      <c r="T254" s="17">
        <f t="shared" si="48"/>
        <v>1</v>
      </c>
      <c r="U254" s="17">
        <f t="shared" si="49"/>
        <v>1</v>
      </c>
      <c r="V254" s="17">
        <f t="shared" si="50"/>
        <v>1</v>
      </c>
      <c r="W254" s="17">
        <f t="shared" si="51"/>
        <v>1</v>
      </c>
      <c r="X254" s="17">
        <f t="shared" si="52"/>
        <v>0</v>
      </c>
      <c r="Y254" s="17">
        <f t="shared" si="53"/>
        <v>0</v>
      </c>
      <c r="Z254" s="17">
        <f t="shared" si="54"/>
        <v>0</v>
      </c>
      <c r="AA254" s="17">
        <f t="shared" si="55"/>
        <v>1</v>
      </c>
      <c r="AB254" s="91" t="str">
        <f>'REPRODUCTION 3'!M254</f>
        <v>Juin</v>
      </c>
      <c r="AC254" s="91" t="str">
        <f>'RUMINANTS 3'!M254</f>
        <v>Juin</v>
      </c>
      <c r="AD254" s="91" t="str">
        <f>'TOXICOLOGIE 2'!L254</f>
        <v>Juin</v>
      </c>
      <c r="AE254" s="91" t="str">
        <f>'INFECTIEUX 3'!M254</f>
        <v>Juin</v>
      </c>
      <c r="AF254" s="91" t="str">
        <f>'AVIARE 3'!M254</f>
        <v>Juin</v>
      </c>
      <c r="AG254" s="91" t="str">
        <f>'EQUINE 3'!M254</f>
        <v>Juin</v>
      </c>
      <c r="AH254" s="91" t="str">
        <f>'CHIRURGIE 3'!M254</f>
        <v>Juin</v>
      </c>
      <c r="AI254" s="91" t="str">
        <f>'LEGISLATION 2'!L254</f>
        <v>Juin</v>
      </c>
      <c r="AJ254" s="91" t="str">
        <f>'HIDAOA 3'!M254</f>
        <v>Juin</v>
      </c>
      <c r="AK254" s="91" t="str">
        <f>'CLINIQUE 3'!T254</f>
        <v>Juin</v>
      </c>
    </row>
    <row r="255" spans="1:37" ht="18.75">
      <c r="A255" s="17">
        <v>248</v>
      </c>
      <c r="B255" s="625" t="s">
        <v>1553</v>
      </c>
      <c r="C255" s="625" t="s">
        <v>2453</v>
      </c>
      <c r="D255" s="91">
        <f>'REPRODUCTION 3'!K255</f>
        <v>12</v>
      </c>
      <c r="E255" s="91">
        <f>'RUMINANTS 3'!K255</f>
        <v>18</v>
      </c>
      <c r="F255" s="91">
        <f>'TOXICOLOGIE 2'!J255</f>
        <v>0</v>
      </c>
      <c r="G255" s="91">
        <f>'INFECTIEUX 3'!K255</f>
        <v>2.25</v>
      </c>
      <c r="H255" s="91">
        <f>'AVIARE 3'!K255</f>
        <v>17.25</v>
      </c>
      <c r="I255" s="91">
        <f>'EQUINE 3'!K255</f>
        <v>11.625</v>
      </c>
      <c r="J255" s="91">
        <f>'CHIRURGIE 3'!K255</f>
        <v>19.5</v>
      </c>
      <c r="K255" s="91">
        <f>'LEGISLATION 2'!J255</f>
        <v>26</v>
      </c>
      <c r="L255" s="91">
        <f>'HIDAOA 3'!K255</f>
        <v>15.75</v>
      </c>
      <c r="M255" s="91">
        <f>'CLINIQUE 3'!R255</f>
        <v>0</v>
      </c>
      <c r="N255" s="91">
        <f t="shared" si="42"/>
        <v>122.375</v>
      </c>
      <c r="O255" s="91">
        <f t="shared" si="43"/>
        <v>4.3705357142857144</v>
      </c>
      <c r="P255" s="17" t="str">
        <f t="shared" si="44"/>
        <v>ajournee</v>
      </c>
      <c r="Q255" s="17" t="str">
        <f t="shared" si="45"/>
        <v>juin</v>
      </c>
      <c r="R255" s="17">
        <f t="shared" si="46"/>
        <v>1</v>
      </c>
      <c r="S255" s="17">
        <f t="shared" si="47"/>
        <v>0</v>
      </c>
      <c r="T255" s="17">
        <f t="shared" si="48"/>
        <v>1</v>
      </c>
      <c r="U255" s="17">
        <f t="shared" si="49"/>
        <v>1</v>
      </c>
      <c r="V255" s="17">
        <f t="shared" si="50"/>
        <v>0</v>
      </c>
      <c r="W255" s="17">
        <f t="shared" si="51"/>
        <v>1</v>
      </c>
      <c r="X255" s="17">
        <f t="shared" si="52"/>
        <v>0</v>
      </c>
      <c r="Y255" s="17">
        <f t="shared" si="53"/>
        <v>0</v>
      </c>
      <c r="Z255" s="17">
        <f t="shared" si="54"/>
        <v>0</v>
      </c>
      <c r="AA255" s="17">
        <f t="shared" si="55"/>
        <v>1</v>
      </c>
      <c r="AB255" s="91" t="str">
        <f>'REPRODUCTION 3'!M255</f>
        <v>Juin</v>
      </c>
      <c r="AC255" s="91" t="str">
        <f>'RUMINANTS 3'!M255</f>
        <v>Juin</v>
      </c>
      <c r="AD255" s="91" t="str">
        <f>'TOXICOLOGIE 2'!L255</f>
        <v>Juin</v>
      </c>
      <c r="AE255" s="91" t="str">
        <f>'INFECTIEUX 3'!M255</f>
        <v>Juin</v>
      </c>
      <c r="AF255" s="91" t="str">
        <f>'AVIARE 3'!M255</f>
        <v>Juin</v>
      </c>
      <c r="AG255" s="91" t="str">
        <f>'EQUINE 3'!M255</f>
        <v>Juin</v>
      </c>
      <c r="AH255" s="91" t="str">
        <f>'CHIRURGIE 3'!M255</f>
        <v>Juin</v>
      </c>
      <c r="AI255" s="91" t="str">
        <f>'LEGISLATION 2'!L255</f>
        <v>Juin</v>
      </c>
      <c r="AJ255" s="91" t="str">
        <f>'HIDAOA 3'!M255</f>
        <v>Juin</v>
      </c>
      <c r="AK255" s="91" t="str">
        <f>'CLINIQUE 3'!T255</f>
        <v>Juin</v>
      </c>
    </row>
    <row r="256" spans="1:37" ht="18.75">
      <c r="A256" s="17">
        <v>249</v>
      </c>
      <c r="B256" s="625" t="s">
        <v>1560</v>
      </c>
      <c r="C256" s="625" t="s">
        <v>2648</v>
      </c>
      <c r="D256" s="91">
        <f>'REPRODUCTION 3'!K256</f>
        <v>19.5</v>
      </c>
      <c r="E256" s="91">
        <f>'RUMINANTS 3'!K256</f>
        <v>12</v>
      </c>
      <c r="F256" s="91">
        <f>'TOXICOLOGIE 2'!J256</f>
        <v>0</v>
      </c>
      <c r="G256" s="91">
        <f>'INFECTIEUX 3'!K256</f>
        <v>3</v>
      </c>
      <c r="H256" s="91">
        <f>'AVIARE 3'!K256</f>
        <v>20.25</v>
      </c>
      <c r="I256" s="91">
        <f>'EQUINE 3'!K256</f>
        <v>12</v>
      </c>
      <c r="J256" s="91">
        <f>'CHIRURGIE 3'!K256</f>
        <v>19.5</v>
      </c>
      <c r="K256" s="91">
        <f>'LEGISLATION 2'!J256</f>
        <v>28</v>
      </c>
      <c r="L256" s="91">
        <f>'HIDAOA 3'!K256</f>
        <v>12</v>
      </c>
      <c r="M256" s="91">
        <f>'CLINIQUE 3'!R256</f>
        <v>0</v>
      </c>
      <c r="N256" s="91">
        <f t="shared" si="42"/>
        <v>126.25</v>
      </c>
      <c r="O256" s="91">
        <f t="shared" si="43"/>
        <v>4.5089285714285712</v>
      </c>
      <c r="P256" s="17" t="str">
        <f t="shared" si="44"/>
        <v>ajournee</v>
      </c>
      <c r="Q256" s="17" t="str">
        <f t="shared" si="45"/>
        <v>juin</v>
      </c>
      <c r="R256" s="17">
        <f t="shared" si="46"/>
        <v>0</v>
      </c>
      <c r="S256" s="17">
        <f t="shared" si="47"/>
        <v>1</v>
      </c>
      <c r="T256" s="17">
        <f t="shared" si="48"/>
        <v>1</v>
      </c>
      <c r="U256" s="17">
        <f t="shared" si="49"/>
        <v>1</v>
      </c>
      <c r="V256" s="17">
        <f t="shared" si="50"/>
        <v>0</v>
      </c>
      <c r="W256" s="17">
        <f t="shared" si="51"/>
        <v>1</v>
      </c>
      <c r="X256" s="17">
        <f t="shared" si="52"/>
        <v>0</v>
      </c>
      <c r="Y256" s="17">
        <f t="shared" si="53"/>
        <v>0</v>
      </c>
      <c r="Z256" s="17">
        <f t="shared" si="54"/>
        <v>1</v>
      </c>
      <c r="AA256" s="17">
        <f t="shared" si="55"/>
        <v>1</v>
      </c>
      <c r="AB256" s="91" t="str">
        <f>'REPRODUCTION 3'!M256</f>
        <v>Juin</v>
      </c>
      <c r="AC256" s="91" t="str">
        <f>'RUMINANTS 3'!M256</f>
        <v>Juin</v>
      </c>
      <c r="AD256" s="91" t="str">
        <f>'TOXICOLOGIE 2'!L256</f>
        <v>Juin</v>
      </c>
      <c r="AE256" s="91" t="str">
        <f>'INFECTIEUX 3'!M256</f>
        <v>Juin</v>
      </c>
      <c r="AF256" s="91" t="str">
        <f>'AVIARE 3'!M256</f>
        <v>Juin</v>
      </c>
      <c r="AG256" s="91" t="str">
        <f>'EQUINE 3'!M256</f>
        <v>Juin</v>
      </c>
      <c r="AH256" s="91" t="str">
        <f>'CHIRURGIE 3'!M256</f>
        <v>Juin</v>
      </c>
      <c r="AI256" s="91" t="str">
        <f>'LEGISLATION 2'!L256</f>
        <v>Juin</v>
      </c>
      <c r="AJ256" s="91" t="str">
        <f>'HIDAOA 3'!M256</f>
        <v>Juin</v>
      </c>
      <c r="AK256" s="91" t="str">
        <f>'CLINIQUE 3'!T256</f>
        <v>Juin</v>
      </c>
    </row>
    <row r="257" spans="1:37" ht="18.75">
      <c r="A257" s="17">
        <v>250</v>
      </c>
      <c r="B257" s="625" t="s">
        <v>1566</v>
      </c>
      <c r="C257" s="625" t="s">
        <v>2531</v>
      </c>
      <c r="D257" s="91">
        <f>'REPRODUCTION 3'!K257</f>
        <v>12</v>
      </c>
      <c r="E257" s="91">
        <f>'RUMINANTS 3'!K257</f>
        <v>12</v>
      </c>
      <c r="F257" s="91">
        <f>'TOXICOLOGIE 2'!J257</f>
        <v>0</v>
      </c>
      <c r="G257" s="91">
        <f>'INFECTIEUX 3'!K257</f>
        <v>3.75</v>
      </c>
      <c r="H257" s="91">
        <f>'AVIARE 3'!K257</f>
        <v>15.75</v>
      </c>
      <c r="I257" s="91">
        <f>'EQUINE 3'!K257</f>
        <v>10.5</v>
      </c>
      <c r="J257" s="91">
        <f>'CHIRURGIE 3'!K257</f>
        <v>18</v>
      </c>
      <c r="K257" s="91">
        <f>'LEGISLATION 2'!J257</f>
        <v>28</v>
      </c>
      <c r="L257" s="91">
        <f>'HIDAOA 3'!K257</f>
        <v>18.75</v>
      </c>
      <c r="M257" s="91">
        <f>'CLINIQUE 3'!R257</f>
        <v>0</v>
      </c>
      <c r="N257" s="91">
        <f t="shared" si="42"/>
        <v>118.75</v>
      </c>
      <c r="O257" s="91">
        <f t="shared" si="43"/>
        <v>4.2410714285714288</v>
      </c>
      <c r="P257" s="17" t="str">
        <f t="shared" si="44"/>
        <v>ajournee</v>
      </c>
      <c r="Q257" s="17" t="str">
        <f t="shared" si="45"/>
        <v>juin</v>
      </c>
      <c r="R257" s="17">
        <f t="shared" si="46"/>
        <v>1</v>
      </c>
      <c r="S257" s="17">
        <f t="shared" si="47"/>
        <v>1</v>
      </c>
      <c r="T257" s="17">
        <f t="shared" si="48"/>
        <v>1</v>
      </c>
      <c r="U257" s="17">
        <f t="shared" si="49"/>
        <v>1</v>
      </c>
      <c r="V257" s="17">
        <f t="shared" si="50"/>
        <v>0</v>
      </c>
      <c r="W257" s="17">
        <f t="shared" si="51"/>
        <v>1</v>
      </c>
      <c r="X257" s="17">
        <f t="shared" si="52"/>
        <v>0</v>
      </c>
      <c r="Y257" s="17">
        <f t="shared" si="53"/>
        <v>0</v>
      </c>
      <c r="Z257" s="17">
        <f t="shared" si="54"/>
        <v>0</v>
      </c>
      <c r="AA257" s="17">
        <f t="shared" si="55"/>
        <v>1</v>
      </c>
      <c r="AB257" s="91" t="str">
        <f>'REPRODUCTION 3'!M257</f>
        <v>Juin</v>
      </c>
      <c r="AC257" s="91" t="str">
        <f>'RUMINANTS 3'!M257</f>
        <v>Juin</v>
      </c>
      <c r="AD257" s="91" t="str">
        <f>'TOXICOLOGIE 2'!L257</f>
        <v>Juin</v>
      </c>
      <c r="AE257" s="91" t="str">
        <f>'INFECTIEUX 3'!M257</f>
        <v>Juin</v>
      </c>
      <c r="AF257" s="91" t="str">
        <f>'AVIARE 3'!M257</f>
        <v>Juin</v>
      </c>
      <c r="AG257" s="91" t="str">
        <f>'EQUINE 3'!M257</f>
        <v>Juin</v>
      </c>
      <c r="AH257" s="91" t="str">
        <f>'CHIRURGIE 3'!M257</f>
        <v>Juin</v>
      </c>
      <c r="AI257" s="91" t="str">
        <f>'LEGISLATION 2'!L257</f>
        <v>Juin</v>
      </c>
      <c r="AJ257" s="91" t="str">
        <f>'HIDAOA 3'!M257</f>
        <v>Juin</v>
      </c>
      <c r="AK257" s="91" t="str">
        <f>'CLINIQUE 3'!T257</f>
        <v>Juin</v>
      </c>
    </row>
    <row r="258" spans="1:37" ht="18.75">
      <c r="A258" s="17">
        <v>251</v>
      </c>
      <c r="B258" s="625" t="s">
        <v>267</v>
      </c>
      <c r="C258" s="625" t="s">
        <v>2691</v>
      </c>
      <c r="D258" s="91">
        <f>'REPRODUCTION 3'!K258</f>
        <v>17.25</v>
      </c>
      <c r="E258" s="91">
        <f>'RUMINANTS 3'!K258</f>
        <v>7.5</v>
      </c>
      <c r="F258" s="91">
        <f>'TOXICOLOGIE 2'!J258</f>
        <v>0</v>
      </c>
      <c r="G258" s="91">
        <f>'INFECTIEUX 3'!K258</f>
        <v>5.25</v>
      </c>
      <c r="H258" s="91">
        <f>'AVIARE 3'!K258</f>
        <v>16.5</v>
      </c>
      <c r="I258" s="91">
        <f>'EQUINE 3'!K258</f>
        <v>10.5</v>
      </c>
      <c r="J258" s="91">
        <f>'CHIRURGIE 3'!K258</f>
        <v>16.5</v>
      </c>
      <c r="K258" s="91">
        <f>'LEGISLATION 2'!J258</f>
        <v>30</v>
      </c>
      <c r="L258" s="91">
        <f>'HIDAOA 3'!K258</f>
        <v>12</v>
      </c>
      <c r="M258" s="91">
        <f>'CLINIQUE 3'!R258</f>
        <v>0</v>
      </c>
      <c r="N258" s="91">
        <f t="shared" si="42"/>
        <v>115.5</v>
      </c>
      <c r="O258" s="91">
        <f t="shared" si="43"/>
        <v>4.125</v>
      </c>
      <c r="P258" s="17" t="str">
        <f t="shared" si="44"/>
        <v>ajournee</v>
      </c>
      <c r="Q258" s="17" t="str">
        <f t="shared" si="45"/>
        <v>juin</v>
      </c>
      <c r="R258" s="17">
        <f t="shared" si="46"/>
        <v>0</v>
      </c>
      <c r="S258" s="17">
        <f t="shared" si="47"/>
        <v>1</v>
      </c>
      <c r="T258" s="17">
        <f t="shared" si="48"/>
        <v>1</v>
      </c>
      <c r="U258" s="17">
        <f t="shared" si="49"/>
        <v>1</v>
      </c>
      <c r="V258" s="17">
        <f t="shared" si="50"/>
        <v>0</v>
      </c>
      <c r="W258" s="17">
        <f t="shared" si="51"/>
        <v>1</v>
      </c>
      <c r="X258" s="17">
        <f t="shared" si="52"/>
        <v>0</v>
      </c>
      <c r="Y258" s="17">
        <f t="shared" si="53"/>
        <v>0</v>
      </c>
      <c r="Z258" s="17">
        <f t="shared" si="54"/>
        <v>1</v>
      </c>
      <c r="AA258" s="17">
        <f t="shared" si="55"/>
        <v>1</v>
      </c>
      <c r="AB258" s="91" t="str">
        <f>'REPRODUCTION 3'!M258</f>
        <v>Juin</v>
      </c>
      <c r="AC258" s="91" t="str">
        <f>'RUMINANTS 3'!M258</f>
        <v>Juin</v>
      </c>
      <c r="AD258" s="91" t="str">
        <f>'TOXICOLOGIE 2'!L258</f>
        <v>Juin</v>
      </c>
      <c r="AE258" s="91" t="str">
        <f>'INFECTIEUX 3'!M258</f>
        <v>Juin</v>
      </c>
      <c r="AF258" s="91" t="str">
        <f>'AVIARE 3'!M258</f>
        <v>Juin</v>
      </c>
      <c r="AG258" s="91" t="str">
        <f>'EQUINE 3'!M258</f>
        <v>Juin</v>
      </c>
      <c r="AH258" s="91" t="str">
        <f>'CHIRURGIE 3'!M258</f>
        <v>Juin</v>
      </c>
      <c r="AI258" s="91" t="str">
        <f>'LEGISLATION 2'!L258</f>
        <v>Juin</v>
      </c>
      <c r="AJ258" s="91" t="str">
        <f>'HIDAOA 3'!M258</f>
        <v>Juin</v>
      </c>
      <c r="AK258" s="91" t="str">
        <f>'CLINIQUE 3'!T258</f>
        <v>Juin</v>
      </c>
    </row>
    <row r="259" spans="1:37" ht="18.75">
      <c r="A259" s="17">
        <v>252</v>
      </c>
      <c r="B259" s="625" t="s">
        <v>2692</v>
      </c>
      <c r="C259" s="625" t="s">
        <v>2693</v>
      </c>
      <c r="D259" s="91">
        <f>'REPRODUCTION 3'!K259</f>
        <v>21</v>
      </c>
      <c r="E259" s="91">
        <f>'RUMINANTS 3'!K259</f>
        <v>10.5</v>
      </c>
      <c r="F259" s="91">
        <f>'TOXICOLOGIE 2'!J259</f>
        <v>0</v>
      </c>
      <c r="G259" s="91">
        <f>'INFECTIEUX 3'!K259</f>
        <v>9</v>
      </c>
      <c r="H259" s="91">
        <f>'AVIARE 3'!K259</f>
        <v>16.5</v>
      </c>
      <c r="I259" s="91">
        <f>'EQUINE 3'!K259</f>
        <v>18</v>
      </c>
      <c r="J259" s="91">
        <f>'CHIRURGIE 3'!K259</f>
        <v>22.5</v>
      </c>
      <c r="K259" s="91">
        <f>'LEGISLATION 2'!J259</f>
        <v>26</v>
      </c>
      <c r="L259" s="91">
        <f>'HIDAOA 3'!K259</f>
        <v>27</v>
      </c>
      <c r="M259" s="91">
        <f>'CLINIQUE 3'!R259</f>
        <v>0</v>
      </c>
      <c r="N259" s="91">
        <f t="shared" si="42"/>
        <v>150.5</v>
      </c>
      <c r="O259" s="91">
        <f t="shared" si="43"/>
        <v>5.375</v>
      </c>
      <c r="P259" s="17" t="str">
        <f t="shared" si="44"/>
        <v>ajournee</v>
      </c>
      <c r="Q259" s="17" t="str">
        <f t="shared" si="45"/>
        <v>juin</v>
      </c>
      <c r="R259" s="17">
        <f t="shared" si="46"/>
        <v>0</v>
      </c>
      <c r="S259" s="17">
        <f t="shared" si="47"/>
        <v>1</v>
      </c>
      <c r="T259" s="17">
        <f t="shared" si="48"/>
        <v>1</v>
      </c>
      <c r="U259" s="17">
        <f t="shared" si="49"/>
        <v>1</v>
      </c>
      <c r="V259" s="17">
        <f t="shared" si="50"/>
        <v>0</v>
      </c>
      <c r="W259" s="17">
        <f t="shared" si="51"/>
        <v>0</v>
      </c>
      <c r="X259" s="17">
        <f t="shared" si="52"/>
        <v>0</v>
      </c>
      <c r="Y259" s="17">
        <f t="shared" si="53"/>
        <v>0</v>
      </c>
      <c r="Z259" s="17">
        <f t="shared" si="54"/>
        <v>0</v>
      </c>
      <c r="AA259" s="17">
        <f t="shared" si="55"/>
        <v>1</v>
      </c>
      <c r="AB259" s="91" t="str">
        <f>'REPRODUCTION 3'!M259</f>
        <v>Juin</v>
      </c>
      <c r="AC259" s="91" t="str">
        <f>'RUMINANTS 3'!M259</f>
        <v>Juin</v>
      </c>
      <c r="AD259" s="91" t="str">
        <f>'TOXICOLOGIE 2'!L259</f>
        <v>Juin</v>
      </c>
      <c r="AE259" s="91" t="str">
        <f>'INFECTIEUX 3'!M259</f>
        <v>Juin</v>
      </c>
      <c r="AF259" s="91" t="str">
        <f>'AVIARE 3'!M259</f>
        <v>Juin</v>
      </c>
      <c r="AG259" s="91" t="str">
        <f>'EQUINE 3'!M259</f>
        <v>Juin</v>
      </c>
      <c r="AH259" s="91" t="str">
        <f>'CHIRURGIE 3'!M259</f>
        <v>Juin</v>
      </c>
      <c r="AI259" s="91" t="str">
        <f>'LEGISLATION 2'!L259</f>
        <v>Juin</v>
      </c>
      <c r="AJ259" s="91" t="str">
        <f>'HIDAOA 3'!M259</f>
        <v>Juin</v>
      </c>
      <c r="AK259" s="91" t="str">
        <f>'CLINIQUE 3'!T259</f>
        <v>Juin</v>
      </c>
    </row>
    <row r="260" spans="1:37" ht="18.75">
      <c r="A260" s="17">
        <v>253</v>
      </c>
      <c r="B260" s="625" t="s">
        <v>1580</v>
      </c>
      <c r="C260" s="625" t="s">
        <v>2694</v>
      </c>
      <c r="D260" s="91">
        <f>'REPRODUCTION 3'!K260</f>
        <v>12</v>
      </c>
      <c r="E260" s="91">
        <f>'RUMINANTS 3'!K260</f>
        <v>6.75</v>
      </c>
      <c r="F260" s="91">
        <f>'TOXICOLOGIE 2'!J260</f>
        <v>0</v>
      </c>
      <c r="G260" s="91">
        <f>'INFECTIEUX 3'!K260</f>
        <v>1.125</v>
      </c>
      <c r="H260" s="91">
        <f>'AVIARE 3'!K260</f>
        <v>12</v>
      </c>
      <c r="I260" s="91">
        <f>'EQUINE 3'!K260</f>
        <v>5.25</v>
      </c>
      <c r="J260" s="91">
        <f>'CHIRURGIE 3'!K260</f>
        <v>13.5</v>
      </c>
      <c r="K260" s="91">
        <f>'LEGISLATION 2'!J260</f>
        <v>8</v>
      </c>
      <c r="L260" s="91">
        <f>'HIDAOA 3'!K260</f>
        <v>15</v>
      </c>
      <c r="M260" s="91">
        <f>'CLINIQUE 3'!R260</f>
        <v>0</v>
      </c>
      <c r="N260" s="91">
        <f t="shared" si="42"/>
        <v>73.625</v>
      </c>
      <c r="O260" s="91">
        <f t="shared" si="43"/>
        <v>2.6294642857142856</v>
      </c>
      <c r="P260" s="17" t="str">
        <f t="shared" si="44"/>
        <v>ajournee</v>
      </c>
      <c r="Q260" s="17" t="str">
        <f t="shared" si="45"/>
        <v>juin</v>
      </c>
      <c r="R260" s="17">
        <f t="shared" si="46"/>
        <v>1</v>
      </c>
      <c r="S260" s="17">
        <f t="shared" si="47"/>
        <v>1</v>
      </c>
      <c r="T260" s="17">
        <f t="shared" si="48"/>
        <v>1</v>
      </c>
      <c r="U260" s="17">
        <f t="shared" si="49"/>
        <v>1</v>
      </c>
      <c r="V260" s="17">
        <f t="shared" si="50"/>
        <v>1</v>
      </c>
      <c r="W260" s="17">
        <f t="shared" si="51"/>
        <v>1</v>
      </c>
      <c r="X260" s="17">
        <f t="shared" si="52"/>
        <v>1</v>
      </c>
      <c r="Y260" s="17">
        <f t="shared" si="53"/>
        <v>1</v>
      </c>
      <c r="Z260" s="17">
        <f t="shared" si="54"/>
        <v>0</v>
      </c>
      <c r="AA260" s="17">
        <f t="shared" si="55"/>
        <v>1</v>
      </c>
      <c r="AB260" s="91" t="str">
        <f>'REPRODUCTION 3'!M260</f>
        <v>Juin</v>
      </c>
      <c r="AC260" s="91" t="str">
        <f>'RUMINANTS 3'!M260</f>
        <v>Juin</v>
      </c>
      <c r="AD260" s="91" t="str">
        <f>'TOXICOLOGIE 2'!L260</f>
        <v>Juin</v>
      </c>
      <c r="AE260" s="91" t="str">
        <f>'INFECTIEUX 3'!M260</f>
        <v>Juin</v>
      </c>
      <c r="AF260" s="91" t="str">
        <f>'AVIARE 3'!M260</f>
        <v>Juin</v>
      </c>
      <c r="AG260" s="91" t="str">
        <f>'EQUINE 3'!M260</f>
        <v>Juin</v>
      </c>
      <c r="AH260" s="91" t="str">
        <f>'CHIRURGIE 3'!M260</f>
        <v>Juin</v>
      </c>
      <c r="AI260" s="91" t="str">
        <f>'LEGISLATION 2'!L260</f>
        <v>Juin</v>
      </c>
      <c r="AJ260" s="91" t="str">
        <f>'HIDAOA 3'!M260</f>
        <v>Juin</v>
      </c>
      <c r="AK260" s="91" t="str">
        <f>'CLINIQUE 3'!T260</f>
        <v>Juin</v>
      </c>
    </row>
    <row r="261" spans="1:37" ht="18.75">
      <c r="A261" s="17">
        <v>254</v>
      </c>
      <c r="B261" s="625" t="s">
        <v>1585</v>
      </c>
      <c r="C261" s="625" t="s">
        <v>2695</v>
      </c>
      <c r="D261" s="91">
        <f>'REPRODUCTION 3'!K261</f>
        <v>2.25</v>
      </c>
      <c r="E261" s="91">
        <f>'RUMINANTS 3'!K261</f>
        <v>8.25</v>
      </c>
      <c r="F261" s="91">
        <f>'TOXICOLOGIE 2'!J261</f>
        <v>0</v>
      </c>
      <c r="G261" s="91">
        <f>'INFECTIEUX 3'!K261</f>
        <v>1.5</v>
      </c>
      <c r="H261" s="91">
        <f>'AVIARE 3'!K261</f>
        <v>12.75</v>
      </c>
      <c r="I261" s="91">
        <f>'EQUINE 3'!K261</f>
        <v>6</v>
      </c>
      <c r="J261" s="91">
        <f>'CHIRURGIE 3'!K261</f>
        <v>12</v>
      </c>
      <c r="K261" s="91">
        <f>'LEGISLATION 2'!J261</f>
        <v>2</v>
      </c>
      <c r="L261" s="91">
        <f>'HIDAOA 3'!K261</f>
        <v>6.75</v>
      </c>
      <c r="M261" s="91">
        <f>'CLINIQUE 3'!R261</f>
        <v>0</v>
      </c>
      <c r="N261" s="91">
        <f t="shared" si="42"/>
        <v>51.5</v>
      </c>
      <c r="O261" s="91">
        <f t="shared" si="43"/>
        <v>1.8392857142857142</v>
      </c>
      <c r="P261" s="17" t="str">
        <f t="shared" si="44"/>
        <v>ajournee</v>
      </c>
      <c r="Q261" s="17" t="str">
        <f t="shared" si="45"/>
        <v>juin</v>
      </c>
      <c r="R261" s="17">
        <f t="shared" si="46"/>
        <v>1</v>
      </c>
      <c r="S261" s="17">
        <f t="shared" si="47"/>
        <v>1</v>
      </c>
      <c r="T261" s="17">
        <f t="shared" si="48"/>
        <v>1</v>
      </c>
      <c r="U261" s="17">
        <f t="shared" si="49"/>
        <v>1</v>
      </c>
      <c r="V261" s="17">
        <f t="shared" si="50"/>
        <v>1</v>
      </c>
      <c r="W261" s="17">
        <f t="shared" si="51"/>
        <v>1</v>
      </c>
      <c r="X261" s="17">
        <f t="shared" si="52"/>
        <v>1</v>
      </c>
      <c r="Y261" s="17">
        <f t="shared" si="53"/>
        <v>1</v>
      </c>
      <c r="Z261" s="17">
        <f t="shared" si="54"/>
        <v>1</v>
      </c>
      <c r="AA261" s="17">
        <f t="shared" si="55"/>
        <v>1</v>
      </c>
      <c r="AB261" s="91" t="str">
        <f>'REPRODUCTION 3'!M261</f>
        <v>Juin</v>
      </c>
      <c r="AC261" s="91" t="str">
        <f>'RUMINANTS 3'!M261</f>
        <v>Juin</v>
      </c>
      <c r="AD261" s="91" t="str">
        <f>'TOXICOLOGIE 2'!L261</f>
        <v>Juin</v>
      </c>
      <c r="AE261" s="91" t="str">
        <f>'INFECTIEUX 3'!M261</f>
        <v>Juin</v>
      </c>
      <c r="AF261" s="91" t="str">
        <f>'AVIARE 3'!M261</f>
        <v>Juin</v>
      </c>
      <c r="AG261" s="91" t="str">
        <f>'EQUINE 3'!M261</f>
        <v>Juin</v>
      </c>
      <c r="AH261" s="91" t="str">
        <f>'CHIRURGIE 3'!M261</f>
        <v>Juin</v>
      </c>
      <c r="AI261" s="91" t="str">
        <f>'LEGISLATION 2'!L261</f>
        <v>Juin</v>
      </c>
      <c r="AJ261" s="91" t="str">
        <f>'HIDAOA 3'!M261</f>
        <v>Juin</v>
      </c>
      <c r="AK261" s="91" t="str">
        <f>'CLINIQUE 3'!T261</f>
        <v>Juin</v>
      </c>
    </row>
    <row r="262" spans="1:37" ht="18.75">
      <c r="A262" s="17">
        <v>255</v>
      </c>
      <c r="B262" s="625" t="s">
        <v>1585</v>
      </c>
      <c r="C262" s="625" t="s">
        <v>2628</v>
      </c>
      <c r="D262" s="91">
        <f>'REPRODUCTION 3'!K262</f>
        <v>12</v>
      </c>
      <c r="E262" s="91">
        <f>'RUMINANTS 3'!K262</f>
        <v>5.25</v>
      </c>
      <c r="F262" s="91">
        <f>'TOXICOLOGIE 2'!J262</f>
        <v>0</v>
      </c>
      <c r="G262" s="91">
        <f>'INFECTIEUX 3'!K262</f>
        <v>1.5</v>
      </c>
      <c r="H262" s="91">
        <f>'AVIARE 3'!K262</f>
        <v>15</v>
      </c>
      <c r="I262" s="91">
        <f>'EQUINE 3'!K262</f>
        <v>11.25</v>
      </c>
      <c r="J262" s="91">
        <f>'CHIRURGIE 3'!K262</f>
        <v>19.5</v>
      </c>
      <c r="K262" s="91">
        <f>'LEGISLATION 2'!J262</f>
        <v>4</v>
      </c>
      <c r="L262" s="91">
        <f>'HIDAOA 3'!K262</f>
        <v>8.25</v>
      </c>
      <c r="M262" s="91">
        <f>'CLINIQUE 3'!R262</f>
        <v>0</v>
      </c>
      <c r="N262" s="91">
        <f t="shared" si="42"/>
        <v>76.75</v>
      </c>
      <c r="O262" s="91">
        <f t="shared" si="43"/>
        <v>2.7410714285714284</v>
      </c>
      <c r="P262" s="17" t="str">
        <f t="shared" si="44"/>
        <v>ajournee</v>
      </c>
      <c r="Q262" s="17" t="str">
        <f t="shared" si="45"/>
        <v>juin</v>
      </c>
      <c r="R262" s="17">
        <f t="shared" si="46"/>
        <v>1</v>
      </c>
      <c r="S262" s="17">
        <f t="shared" si="47"/>
        <v>1</v>
      </c>
      <c r="T262" s="17">
        <f t="shared" si="48"/>
        <v>1</v>
      </c>
      <c r="U262" s="17">
        <f t="shared" si="49"/>
        <v>1</v>
      </c>
      <c r="V262" s="17">
        <f t="shared" si="50"/>
        <v>0</v>
      </c>
      <c r="W262" s="17">
        <f t="shared" si="51"/>
        <v>1</v>
      </c>
      <c r="X262" s="17">
        <f t="shared" si="52"/>
        <v>0</v>
      </c>
      <c r="Y262" s="17">
        <f t="shared" si="53"/>
        <v>1</v>
      </c>
      <c r="Z262" s="17">
        <f t="shared" si="54"/>
        <v>1</v>
      </c>
      <c r="AA262" s="17">
        <f t="shared" si="55"/>
        <v>1</v>
      </c>
      <c r="AB262" s="91" t="str">
        <f>'REPRODUCTION 3'!M262</f>
        <v>Juin</v>
      </c>
      <c r="AC262" s="91" t="str">
        <f>'RUMINANTS 3'!M262</f>
        <v>Juin</v>
      </c>
      <c r="AD262" s="91" t="str">
        <f>'TOXICOLOGIE 2'!L262</f>
        <v>Juin</v>
      </c>
      <c r="AE262" s="91" t="str">
        <f>'INFECTIEUX 3'!M262</f>
        <v>Juin</v>
      </c>
      <c r="AF262" s="91" t="str">
        <f>'AVIARE 3'!M262</f>
        <v>Juin</v>
      </c>
      <c r="AG262" s="91" t="str">
        <f>'EQUINE 3'!M262</f>
        <v>Juin</v>
      </c>
      <c r="AH262" s="91" t="str">
        <f>'CHIRURGIE 3'!M262</f>
        <v>Juin</v>
      </c>
      <c r="AI262" s="91" t="str">
        <f>'LEGISLATION 2'!L262</f>
        <v>Juin</v>
      </c>
      <c r="AJ262" s="91" t="str">
        <f>'HIDAOA 3'!M262</f>
        <v>Juin</v>
      </c>
      <c r="AK262" s="91" t="str">
        <f>'CLINIQUE 3'!T262</f>
        <v>Juin</v>
      </c>
    </row>
    <row r="263" spans="1:37" ht="18.75">
      <c r="A263" s="17">
        <v>256</v>
      </c>
      <c r="B263" s="625" t="s">
        <v>1592</v>
      </c>
      <c r="C263" s="625" t="s">
        <v>2585</v>
      </c>
      <c r="D263" s="91">
        <f>'REPRODUCTION 3'!K263</f>
        <v>6.75</v>
      </c>
      <c r="E263" s="91">
        <f>'RUMINANTS 3'!K263</f>
        <v>8.25</v>
      </c>
      <c r="F263" s="91">
        <f>'TOXICOLOGIE 2'!J263</f>
        <v>0</v>
      </c>
      <c r="G263" s="91">
        <f>'INFECTIEUX 3'!K263</f>
        <v>4.5</v>
      </c>
      <c r="H263" s="91">
        <f>'AVIARE 3'!K263</f>
        <v>18.75</v>
      </c>
      <c r="I263" s="91">
        <f>'EQUINE 3'!K263</f>
        <v>6.375</v>
      </c>
      <c r="J263" s="91">
        <f>'CHIRURGIE 3'!K263</f>
        <v>21</v>
      </c>
      <c r="K263" s="91">
        <f>'LEGISLATION 2'!J263</f>
        <v>4</v>
      </c>
      <c r="L263" s="91">
        <f>'HIDAOA 3'!K263</f>
        <v>18.75</v>
      </c>
      <c r="M263" s="91">
        <f>'CLINIQUE 3'!R263</f>
        <v>0</v>
      </c>
      <c r="N263" s="91">
        <f t="shared" si="42"/>
        <v>88.375</v>
      </c>
      <c r="O263" s="91">
        <f t="shared" si="43"/>
        <v>3.15625</v>
      </c>
      <c r="P263" s="17" t="str">
        <f t="shared" si="44"/>
        <v>ajournee</v>
      </c>
      <c r="Q263" s="17" t="str">
        <f t="shared" si="45"/>
        <v>juin</v>
      </c>
      <c r="R263" s="17">
        <f t="shared" si="46"/>
        <v>1</v>
      </c>
      <c r="S263" s="17">
        <f t="shared" si="47"/>
        <v>1</v>
      </c>
      <c r="T263" s="17">
        <f t="shared" si="48"/>
        <v>1</v>
      </c>
      <c r="U263" s="17">
        <f t="shared" si="49"/>
        <v>1</v>
      </c>
      <c r="V263" s="17">
        <f t="shared" si="50"/>
        <v>0</v>
      </c>
      <c r="W263" s="17">
        <f t="shared" si="51"/>
        <v>1</v>
      </c>
      <c r="X263" s="17">
        <f t="shared" si="52"/>
        <v>0</v>
      </c>
      <c r="Y263" s="17">
        <f t="shared" si="53"/>
        <v>1</v>
      </c>
      <c r="Z263" s="17">
        <f t="shared" si="54"/>
        <v>0</v>
      </c>
      <c r="AA263" s="17">
        <f t="shared" si="55"/>
        <v>1</v>
      </c>
      <c r="AB263" s="91" t="str">
        <f>'REPRODUCTION 3'!M263</f>
        <v>Juin</v>
      </c>
      <c r="AC263" s="91" t="str">
        <f>'RUMINANTS 3'!M263</f>
        <v>Juin</v>
      </c>
      <c r="AD263" s="91" t="str">
        <f>'TOXICOLOGIE 2'!L263</f>
        <v>Juin</v>
      </c>
      <c r="AE263" s="91" t="str">
        <f>'INFECTIEUX 3'!M263</f>
        <v>Juin</v>
      </c>
      <c r="AF263" s="91" t="str">
        <f>'AVIARE 3'!M263</f>
        <v>Juin</v>
      </c>
      <c r="AG263" s="91" t="str">
        <f>'EQUINE 3'!M263</f>
        <v>Juin</v>
      </c>
      <c r="AH263" s="91" t="str">
        <f>'CHIRURGIE 3'!M263</f>
        <v>Juin</v>
      </c>
      <c r="AI263" s="91" t="str">
        <f>'LEGISLATION 2'!L263</f>
        <v>Juin</v>
      </c>
      <c r="AJ263" s="91" t="str">
        <f>'HIDAOA 3'!M263</f>
        <v>Juin</v>
      </c>
      <c r="AK263" s="91" t="str">
        <f>'CLINIQUE 3'!T263</f>
        <v>Juin</v>
      </c>
    </row>
    <row r="264" spans="1:37" ht="18.75">
      <c r="A264" s="17">
        <v>257</v>
      </c>
      <c r="B264" s="625" t="s">
        <v>1596</v>
      </c>
      <c r="C264" s="625" t="s">
        <v>2509</v>
      </c>
      <c r="D264" s="91">
        <f>'REPRODUCTION 3'!K264</f>
        <v>21.75</v>
      </c>
      <c r="E264" s="91">
        <f>'RUMINANTS 3'!K264</f>
        <v>15</v>
      </c>
      <c r="F264" s="91">
        <f>'TOXICOLOGIE 2'!J264</f>
        <v>0</v>
      </c>
      <c r="G264" s="91">
        <f>'INFECTIEUX 3'!K264</f>
        <v>14.25</v>
      </c>
      <c r="H264" s="91">
        <f>'AVIARE 3'!K264</f>
        <v>18.75</v>
      </c>
      <c r="I264" s="91">
        <f>'EQUINE 3'!K264</f>
        <v>20.25</v>
      </c>
      <c r="J264" s="91">
        <f>'CHIRURGIE 3'!K264</f>
        <v>21</v>
      </c>
      <c r="K264" s="91">
        <f>'LEGISLATION 2'!J264</f>
        <v>30</v>
      </c>
      <c r="L264" s="91">
        <f>'HIDAOA 3'!K264</f>
        <v>28.125</v>
      </c>
      <c r="M264" s="91">
        <f>'CLINIQUE 3'!R264</f>
        <v>0</v>
      </c>
      <c r="N264" s="91">
        <f t="shared" si="42"/>
        <v>169.125</v>
      </c>
      <c r="O264" s="91">
        <f t="shared" si="43"/>
        <v>6.0401785714285712</v>
      </c>
      <c r="P264" s="17" t="str">
        <f t="shared" si="44"/>
        <v>ajournee</v>
      </c>
      <c r="Q264" s="17" t="str">
        <f t="shared" si="45"/>
        <v>juin</v>
      </c>
      <c r="R264" s="17">
        <f t="shared" si="46"/>
        <v>0</v>
      </c>
      <c r="S264" s="17">
        <f t="shared" si="47"/>
        <v>0</v>
      </c>
      <c r="T264" s="17">
        <f t="shared" si="48"/>
        <v>1</v>
      </c>
      <c r="U264" s="17">
        <f t="shared" si="49"/>
        <v>1</v>
      </c>
      <c r="V264" s="17">
        <f t="shared" si="50"/>
        <v>0</v>
      </c>
      <c r="W264" s="17">
        <f t="shared" si="51"/>
        <v>0</v>
      </c>
      <c r="X264" s="17">
        <f t="shared" si="52"/>
        <v>0</v>
      </c>
      <c r="Y264" s="17">
        <f t="shared" si="53"/>
        <v>0</v>
      </c>
      <c r="Z264" s="17">
        <f t="shared" si="54"/>
        <v>0</v>
      </c>
      <c r="AA264" s="17">
        <f t="shared" si="55"/>
        <v>1</v>
      </c>
      <c r="AB264" s="91" t="str">
        <f>'REPRODUCTION 3'!M264</f>
        <v>Juin</v>
      </c>
      <c r="AC264" s="91" t="str">
        <f>'RUMINANTS 3'!M264</f>
        <v>Juin</v>
      </c>
      <c r="AD264" s="91" t="str">
        <f>'TOXICOLOGIE 2'!L264</f>
        <v>Juin</v>
      </c>
      <c r="AE264" s="91" t="str">
        <f>'INFECTIEUX 3'!M264</f>
        <v>Juin</v>
      </c>
      <c r="AF264" s="91" t="str">
        <f>'AVIARE 3'!M264</f>
        <v>Juin</v>
      </c>
      <c r="AG264" s="91" t="str">
        <f>'EQUINE 3'!M264</f>
        <v>Juin</v>
      </c>
      <c r="AH264" s="91" t="str">
        <f>'CHIRURGIE 3'!M264</f>
        <v>Juin</v>
      </c>
      <c r="AI264" s="91" t="str">
        <f>'LEGISLATION 2'!L264</f>
        <v>Juin</v>
      </c>
      <c r="AJ264" s="91" t="str">
        <f>'HIDAOA 3'!M264</f>
        <v>Juin</v>
      </c>
      <c r="AK264" s="91" t="str">
        <f>'CLINIQUE 3'!T264</f>
        <v>Juin</v>
      </c>
    </row>
    <row r="265" spans="1:37" ht="18.75">
      <c r="A265" s="17">
        <v>258</v>
      </c>
      <c r="B265" s="625" t="s">
        <v>1599</v>
      </c>
      <c r="C265" s="625" t="s">
        <v>2474</v>
      </c>
      <c r="D265" s="91">
        <f>'REPRODUCTION 3'!K265</f>
        <v>6</v>
      </c>
      <c r="E265" s="91">
        <f>'RUMINANTS 3'!K265</f>
        <v>11.25</v>
      </c>
      <c r="F265" s="91">
        <f>'TOXICOLOGIE 2'!J265</f>
        <v>0</v>
      </c>
      <c r="G265" s="91">
        <f>'INFECTIEUX 3'!K265</f>
        <v>3.75</v>
      </c>
      <c r="H265" s="91">
        <f>'AVIARE 3'!K265</f>
        <v>15</v>
      </c>
      <c r="I265" s="91">
        <f>'EQUINE 3'!K265</f>
        <v>6</v>
      </c>
      <c r="J265" s="91">
        <f>'CHIRURGIE 3'!K265</f>
        <v>15</v>
      </c>
      <c r="K265" s="91">
        <f>'LEGISLATION 2'!J265</f>
        <v>10</v>
      </c>
      <c r="L265" s="91">
        <f>'HIDAOA 3'!K265</f>
        <v>10.5</v>
      </c>
      <c r="M265" s="91">
        <f>'CLINIQUE 3'!R265</f>
        <v>0</v>
      </c>
      <c r="N265" s="91">
        <f t="shared" ref="N265:N328" si="56">SUM(D265:M265)</f>
        <v>77.5</v>
      </c>
      <c r="O265" s="91">
        <f t="shared" ref="O265:O328" si="57">N265/28</f>
        <v>2.7678571428571428</v>
      </c>
      <c r="P265" s="17" t="str">
        <f t="shared" ref="P265:P328" si="58">IF(OR(D265="exclus",E265="exclus",F265="exclus",G265="exclus",H265="exclus",I265="exclus",J265="exclus",K265="exclus",L265="exclus",M265="exclus"),"exclus",IF(AND(SUM(R265:AA265)=0,ROUND(O265,3)&gt;=10),"admis","ajournee"))</f>
        <v>ajournee</v>
      </c>
      <c r="Q265" s="17" t="str">
        <f t="shared" ref="Q265:Q328" si="59">IF(COUNTIF(AB265:AK265,"=Rattrapage")&gt;0,"Rattrapage",IF(COUNTIF(AB265:AK265,"=Synthèse")&gt;0,"Synthèse","juin"))</f>
        <v>juin</v>
      </c>
      <c r="R265" s="17">
        <f t="shared" ref="R265:R328" si="60">IF(D265&lt;15,1,0)</f>
        <v>1</v>
      </c>
      <c r="S265" s="17">
        <f t="shared" ref="S265:S328" si="61">IF(E265&lt;15,1,0)</f>
        <v>1</v>
      </c>
      <c r="T265" s="17">
        <f t="shared" ref="T265:T328" si="62">IF(F265&lt;10,1,0)</f>
        <v>1</v>
      </c>
      <c r="U265" s="17">
        <f t="shared" ref="U265:U328" si="63">IF(G265&lt;15,1,0)</f>
        <v>1</v>
      </c>
      <c r="V265" s="17">
        <f t="shared" ref="V265:V328" si="64">IF(H265&lt;15,1,0)</f>
        <v>0</v>
      </c>
      <c r="W265" s="17">
        <f t="shared" ref="W265:W328" si="65">IF(I265&lt;15,1,0)</f>
        <v>1</v>
      </c>
      <c r="X265" s="17">
        <f t="shared" ref="X265:X328" si="66">IF(J265&lt;15,1,0)</f>
        <v>0</v>
      </c>
      <c r="Y265" s="17">
        <f t="shared" ref="Y265:Y328" si="67">IF(K265&lt;10,1,0)</f>
        <v>0</v>
      </c>
      <c r="Z265" s="17">
        <f t="shared" ref="Z265:Z328" si="68">IF(L265&lt;15,1,0)</f>
        <v>1</v>
      </c>
      <c r="AA265" s="17">
        <f t="shared" ref="AA265:AA328" si="69">IF(M265&lt;15,1,0)</f>
        <v>1</v>
      </c>
      <c r="AB265" s="91" t="str">
        <f>'REPRODUCTION 3'!M265</f>
        <v>Juin</v>
      </c>
      <c r="AC265" s="91" t="str">
        <f>'RUMINANTS 3'!M265</f>
        <v>Juin</v>
      </c>
      <c r="AD265" s="91" t="str">
        <f>'TOXICOLOGIE 2'!L265</f>
        <v>Juin</v>
      </c>
      <c r="AE265" s="91" t="str">
        <f>'INFECTIEUX 3'!M265</f>
        <v>Juin</v>
      </c>
      <c r="AF265" s="91" t="str">
        <f>'AVIARE 3'!M265</f>
        <v>Juin</v>
      </c>
      <c r="AG265" s="91" t="str">
        <f>'EQUINE 3'!M265</f>
        <v>Juin</v>
      </c>
      <c r="AH265" s="91" t="str">
        <f>'CHIRURGIE 3'!M265</f>
        <v>Juin</v>
      </c>
      <c r="AI265" s="91" t="str">
        <f>'LEGISLATION 2'!L265</f>
        <v>Juin</v>
      </c>
      <c r="AJ265" s="91" t="str">
        <f>'HIDAOA 3'!M265</f>
        <v>Juin</v>
      </c>
      <c r="AK265" s="91" t="str">
        <f>'CLINIQUE 3'!T265</f>
        <v>Juin</v>
      </c>
    </row>
    <row r="266" spans="1:37" ht="18.75">
      <c r="A266" s="17">
        <v>259</v>
      </c>
      <c r="B266" s="625" t="s">
        <v>2696</v>
      </c>
      <c r="C266" s="625" t="s">
        <v>2697</v>
      </c>
      <c r="D266" s="91">
        <f>'REPRODUCTION 3'!K266</f>
        <v>5.25</v>
      </c>
      <c r="E266" s="91">
        <f>'RUMINANTS 3'!K266</f>
        <v>9.75</v>
      </c>
      <c r="F266" s="91">
        <f>'TOXICOLOGIE 2'!J266</f>
        <v>0</v>
      </c>
      <c r="G266" s="91">
        <f>'INFECTIEUX 3'!K266</f>
        <v>1.875</v>
      </c>
      <c r="H266" s="91">
        <f>'AVIARE 3'!K266</f>
        <v>15.75</v>
      </c>
      <c r="I266" s="91">
        <f>'EQUINE 3'!K266</f>
        <v>5.25</v>
      </c>
      <c r="J266" s="91">
        <f>'CHIRURGIE 3'!K266</f>
        <v>16.5</v>
      </c>
      <c r="K266" s="91">
        <f>'LEGISLATION 2'!J266</f>
        <v>16</v>
      </c>
      <c r="L266" s="91">
        <f>'HIDAOA 3'!K266</f>
        <v>14.25</v>
      </c>
      <c r="M266" s="91">
        <f>'CLINIQUE 3'!R266</f>
        <v>0</v>
      </c>
      <c r="N266" s="91">
        <f t="shared" si="56"/>
        <v>84.625</v>
      </c>
      <c r="O266" s="91">
        <f t="shared" si="57"/>
        <v>3.0223214285714284</v>
      </c>
      <c r="P266" s="17" t="str">
        <f t="shared" si="58"/>
        <v>ajournee</v>
      </c>
      <c r="Q266" s="17" t="str">
        <f t="shared" si="59"/>
        <v>juin</v>
      </c>
      <c r="R266" s="17">
        <f t="shared" si="60"/>
        <v>1</v>
      </c>
      <c r="S266" s="17">
        <f t="shared" si="61"/>
        <v>1</v>
      </c>
      <c r="T266" s="17">
        <f t="shared" si="62"/>
        <v>1</v>
      </c>
      <c r="U266" s="17">
        <f t="shared" si="63"/>
        <v>1</v>
      </c>
      <c r="V266" s="17">
        <f t="shared" si="64"/>
        <v>0</v>
      </c>
      <c r="W266" s="17">
        <f t="shared" si="65"/>
        <v>1</v>
      </c>
      <c r="X266" s="17">
        <f t="shared" si="66"/>
        <v>0</v>
      </c>
      <c r="Y266" s="17">
        <f t="shared" si="67"/>
        <v>0</v>
      </c>
      <c r="Z266" s="17">
        <f t="shared" si="68"/>
        <v>1</v>
      </c>
      <c r="AA266" s="17">
        <f t="shared" si="69"/>
        <v>1</v>
      </c>
      <c r="AB266" s="91" t="str">
        <f>'REPRODUCTION 3'!M266</f>
        <v>Juin</v>
      </c>
      <c r="AC266" s="91" t="str">
        <f>'RUMINANTS 3'!M266</f>
        <v>Juin</v>
      </c>
      <c r="AD266" s="91" t="str">
        <f>'TOXICOLOGIE 2'!L266</f>
        <v>Juin</v>
      </c>
      <c r="AE266" s="91" t="str">
        <f>'INFECTIEUX 3'!M266</f>
        <v>Juin</v>
      </c>
      <c r="AF266" s="91" t="str">
        <f>'AVIARE 3'!M266</f>
        <v>Juin</v>
      </c>
      <c r="AG266" s="91" t="str">
        <f>'EQUINE 3'!M266</f>
        <v>Juin</v>
      </c>
      <c r="AH266" s="91" t="str">
        <f>'CHIRURGIE 3'!M266</f>
        <v>Juin</v>
      </c>
      <c r="AI266" s="91" t="str">
        <f>'LEGISLATION 2'!L266</f>
        <v>Juin</v>
      </c>
      <c r="AJ266" s="91" t="str">
        <f>'HIDAOA 3'!M266</f>
        <v>Juin</v>
      </c>
      <c r="AK266" s="91" t="str">
        <f>'CLINIQUE 3'!T266</f>
        <v>Juin</v>
      </c>
    </row>
    <row r="267" spans="1:37" ht="18.75">
      <c r="A267" s="17">
        <v>260</v>
      </c>
      <c r="B267" s="625" t="s">
        <v>2696</v>
      </c>
      <c r="C267" s="625" t="s">
        <v>2582</v>
      </c>
      <c r="D267" s="91">
        <f>'REPRODUCTION 3'!K267</f>
        <v>6</v>
      </c>
      <c r="E267" s="91">
        <f>'RUMINANTS 3'!K267</f>
        <v>7.5</v>
      </c>
      <c r="F267" s="91">
        <f>'TOXICOLOGIE 2'!J267</f>
        <v>0</v>
      </c>
      <c r="G267" s="91">
        <f>'INFECTIEUX 3'!K267</f>
        <v>4.125</v>
      </c>
      <c r="H267" s="91">
        <f>'AVIARE 3'!K267</f>
        <v>14.25</v>
      </c>
      <c r="I267" s="91">
        <f>'EQUINE 3'!K267</f>
        <v>6.75</v>
      </c>
      <c r="J267" s="91">
        <f>'CHIRURGIE 3'!K267</f>
        <v>12</v>
      </c>
      <c r="K267" s="91">
        <f>'LEGISLATION 2'!J267</f>
        <v>14</v>
      </c>
      <c r="L267" s="91">
        <f>'HIDAOA 3'!K267</f>
        <v>12.75</v>
      </c>
      <c r="M267" s="91">
        <f>'CLINIQUE 3'!R267</f>
        <v>0</v>
      </c>
      <c r="N267" s="91">
        <f t="shared" si="56"/>
        <v>77.375</v>
      </c>
      <c r="O267" s="91">
        <f t="shared" si="57"/>
        <v>2.7633928571428572</v>
      </c>
      <c r="P267" s="17" t="str">
        <f t="shared" si="58"/>
        <v>ajournee</v>
      </c>
      <c r="Q267" s="17" t="str">
        <f t="shared" si="59"/>
        <v>juin</v>
      </c>
      <c r="R267" s="17">
        <f t="shared" si="60"/>
        <v>1</v>
      </c>
      <c r="S267" s="17">
        <f t="shared" si="61"/>
        <v>1</v>
      </c>
      <c r="T267" s="17">
        <f t="shared" si="62"/>
        <v>1</v>
      </c>
      <c r="U267" s="17">
        <f t="shared" si="63"/>
        <v>1</v>
      </c>
      <c r="V267" s="17">
        <f t="shared" si="64"/>
        <v>1</v>
      </c>
      <c r="W267" s="17">
        <f t="shared" si="65"/>
        <v>1</v>
      </c>
      <c r="X267" s="17">
        <f t="shared" si="66"/>
        <v>1</v>
      </c>
      <c r="Y267" s="17">
        <f t="shared" si="67"/>
        <v>0</v>
      </c>
      <c r="Z267" s="17">
        <f t="shared" si="68"/>
        <v>1</v>
      </c>
      <c r="AA267" s="17">
        <f t="shared" si="69"/>
        <v>1</v>
      </c>
      <c r="AB267" s="91" t="str">
        <f>'REPRODUCTION 3'!M267</f>
        <v>Juin</v>
      </c>
      <c r="AC267" s="91" t="str">
        <f>'RUMINANTS 3'!M267</f>
        <v>Juin</v>
      </c>
      <c r="AD267" s="91" t="str">
        <f>'TOXICOLOGIE 2'!L267</f>
        <v>Juin</v>
      </c>
      <c r="AE267" s="91" t="str">
        <f>'INFECTIEUX 3'!M267</f>
        <v>Juin</v>
      </c>
      <c r="AF267" s="91" t="str">
        <f>'AVIARE 3'!M267</f>
        <v>Juin</v>
      </c>
      <c r="AG267" s="91" t="str">
        <f>'EQUINE 3'!M267</f>
        <v>Juin</v>
      </c>
      <c r="AH267" s="91" t="str">
        <f>'CHIRURGIE 3'!M267</f>
        <v>Juin</v>
      </c>
      <c r="AI267" s="91" t="str">
        <f>'LEGISLATION 2'!L267</f>
        <v>Juin</v>
      </c>
      <c r="AJ267" s="91" t="str">
        <f>'HIDAOA 3'!M267</f>
        <v>Juin</v>
      </c>
      <c r="AK267" s="91" t="str">
        <f>'CLINIQUE 3'!T267</f>
        <v>Juin</v>
      </c>
    </row>
    <row r="268" spans="1:37" ht="18.75">
      <c r="A268" s="17">
        <v>261</v>
      </c>
      <c r="B268" s="625" t="s">
        <v>1610</v>
      </c>
      <c r="C268" s="625" t="s">
        <v>2698</v>
      </c>
      <c r="D268" s="91">
        <f>'REPRODUCTION 3'!K268</f>
        <v>14.25</v>
      </c>
      <c r="E268" s="91">
        <f>'RUMINANTS 3'!K268</f>
        <v>5.25</v>
      </c>
      <c r="F268" s="91">
        <f>'TOXICOLOGIE 2'!J268</f>
        <v>0</v>
      </c>
      <c r="G268" s="91">
        <f>'INFECTIEUX 3'!K268</f>
        <v>6</v>
      </c>
      <c r="H268" s="91">
        <f>'AVIARE 3'!K268</f>
        <v>17.25</v>
      </c>
      <c r="I268" s="91">
        <f>'EQUINE 3'!K268</f>
        <v>13.125</v>
      </c>
      <c r="J268" s="91">
        <f>'CHIRURGIE 3'!K268</f>
        <v>19.5</v>
      </c>
      <c r="K268" s="91">
        <f>'LEGISLATION 2'!J268</f>
        <v>20</v>
      </c>
      <c r="L268" s="91">
        <f>'HIDAOA 3'!K268</f>
        <v>25.5</v>
      </c>
      <c r="M268" s="91">
        <f>'CLINIQUE 3'!R268</f>
        <v>0</v>
      </c>
      <c r="N268" s="91">
        <f t="shared" si="56"/>
        <v>120.875</v>
      </c>
      <c r="O268" s="91">
        <f t="shared" si="57"/>
        <v>4.3169642857142856</v>
      </c>
      <c r="P268" s="17" t="str">
        <f t="shared" si="58"/>
        <v>ajournee</v>
      </c>
      <c r="Q268" s="17" t="str">
        <f t="shared" si="59"/>
        <v>juin</v>
      </c>
      <c r="R268" s="17">
        <f t="shared" si="60"/>
        <v>1</v>
      </c>
      <c r="S268" s="17">
        <f t="shared" si="61"/>
        <v>1</v>
      </c>
      <c r="T268" s="17">
        <f t="shared" si="62"/>
        <v>1</v>
      </c>
      <c r="U268" s="17">
        <f t="shared" si="63"/>
        <v>1</v>
      </c>
      <c r="V268" s="17">
        <f t="shared" si="64"/>
        <v>0</v>
      </c>
      <c r="W268" s="17">
        <f t="shared" si="65"/>
        <v>1</v>
      </c>
      <c r="X268" s="17">
        <f t="shared" si="66"/>
        <v>0</v>
      </c>
      <c r="Y268" s="17">
        <f t="shared" si="67"/>
        <v>0</v>
      </c>
      <c r="Z268" s="17">
        <f t="shared" si="68"/>
        <v>0</v>
      </c>
      <c r="AA268" s="17">
        <f t="shared" si="69"/>
        <v>1</v>
      </c>
      <c r="AB268" s="91" t="str">
        <f>'REPRODUCTION 3'!M268</f>
        <v>Juin</v>
      </c>
      <c r="AC268" s="91" t="str">
        <f>'RUMINANTS 3'!M268</f>
        <v>Juin</v>
      </c>
      <c r="AD268" s="91" t="str">
        <f>'TOXICOLOGIE 2'!L268</f>
        <v>Juin</v>
      </c>
      <c r="AE268" s="91" t="str">
        <f>'INFECTIEUX 3'!M268</f>
        <v>Juin</v>
      </c>
      <c r="AF268" s="91" t="str">
        <f>'AVIARE 3'!M268</f>
        <v>Juin</v>
      </c>
      <c r="AG268" s="91" t="str">
        <f>'EQUINE 3'!M268</f>
        <v>Juin</v>
      </c>
      <c r="AH268" s="91" t="str">
        <f>'CHIRURGIE 3'!M268</f>
        <v>Juin</v>
      </c>
      <c r="AI268" s="91" t="str">
        <f>'LEGISLATION 2'!L268</f>
        <v>Juin</v>
      </c>
      <c r="AJ268" s="91" t="str">
        <f>'HIDAOA 3'!M268</f>
        <v>Juin</v>
      </c>
      <c r="AK268" s="91" t="str">
        <f>'CLINIQUE 3'!T268</f>
        <v>Juin</v>
      </c>
    </row>
    <row r="269" spans="1:37" ht="18.75">
      <c r="A269" s="17">
        <v>262</v>
      </c>
      <c r="B269" s="625" t="s">
        <v>1615</v>
      </c>
      <c r="C269" s="625" t="s">
        <v>2670</v>
      </c>
      <c r="D269" s="91">
        <f>'REPRODUCTION 3'!K269</f>
        <v>24.75</v>
      </c>
      <c r="E269" s="91">
        <f>'RUMINANTS 3'!K269</f>
        <v>17.25</v>
      </c>
      <c r="F269" s="91">
        <f>'TOXICOLOGIE 2'!J269</f>
        <v>0</v>
      </c>
      <c r="G269" s="91">
        <f>'INFECTIEUX 3'!K269</f>
        <v>13.5</v>
      </c>
      <c r="H269" s="91">
        <f>'AVIARE 3'!K269</f>
        <v>17.25</v>
      </c>
      <c r="I269" s="91">
        <f>'EQUINE 3'!K269</f>
        <v>23.625</v>
      </c>
      <c r="J269" s="91">
        <f>'CHIRURGIE 3'!K269</f>
        <v>25.5</v>
      </c>
      <c r="K269" s="91">
        <f>'LEGISLATION 2'!J269</f>
        <v>24</v>
      </c>
      <c r="L269" s="91">
        <f>'HIDAOA 3'!K269</f>
        <v>25.5</v>
      </c>
      <c r="M269" s="91">
        <f>'CLINIQUE 3'!R269</f>
        <v>0</v>
      </c>
      <c r="N269" s="91">
        <f t="shared" si="56"/>
        <v>171.375</v>
      </c>
      <c r="O269" s="91">
        <f t="shared" si="57"/>
        <v>6.1205357142857144</v>
      </c>
      <c r="P269" s="17" t="str">
        <f t="shared" si="58"/>
        <v>ajournee</v>
      </c>
      <c r="Q269" s="17" t="str">
        <f t="shared" si="59"/>
        <v>juin</v>
      </c>
      <c r="R269" s="17">
        <f t="shared" si="60"/>
        <v>0</v>
      </c>
      <c r="S269" s="17">
        <f t="shared" si="61"/>
        <v>0</v>
      </c>
      <c r="T269" s="17">
        <f t="shared" si="62"/>
        <v>1</v>
      </c>
      <c r="U269" s="17">
        <f t="shared" si="63"/>
        <v>1</v>
      </c>
      <c r="V269" s="17">
        <f t="shared" si="64"/>
        <v>0</v>
      </c>
      <c r="W269" s="17">
        <f t="shared" si="65"/>
        <v>0</v>
      </c>
      <c r="X269" s="17">
        <f t="shared" si="66"/>
        <v>0</v>
      </c>
      <c r="Y269" s="17">
        <f t="shared" si="67"/>
        <v>0</v>
      </c>
      <c r="Z269" s="17">
        <f t="shared" si="68"/>
        <v>0</v>
      </c>
      <c r="AA269" s="17">
        <f t="shared" si="69"/>
        <v>1</v>
      </c>
      <c r="AB269" s="91" t="str">
        <f>'REPRODUCTION 3'!M269</f>
        <v>Juin</v>
      </c>
      <c r="AC269" s="91" t="str">
        <f>'RUMINANTS 3'!M269</f>
        <v>Juin</v>
      </c>
      <c r="AD269" s="91" t="str">
        <f>'TOXICOLOGIE 2'!L269</f>
        <v>Juin</v>
      </c>
      <c r="AE269" s="91" t="str">
        <f>'INFECTIEUX 3'!M269</f>
        <v>Juin</v>
      </c>
      <c r="AF269" s="91" t="str">
        <f>'AVIARE 3'!M269</f>
        <v>Juin</v>
      </c>
      <c r="AG269" s="91" t="str">
        <f>'EQUINE 3'!M269</f>
        <v>Juin</v>
      </c>
      <c r="AH269" s="91" t="str">
        <f>'CHIRURGIE 3'!M269</f>
        <v>Juin</v>
      </c>
      <c r="AI269" s="91" t="str">
        <f>'LEGISLATION 2'!L269</f>
        <v>Juin</v>
      </c>
      <c r="AJ269" s="91" t="str">
        <f>'HIDAOA 3'!M269</f>
        <v>Juin</v>
      </c>
      <c r="AK269" s="91" t="str">
        <f>'CLINIQUE 3'!T269</f>
        <v>Juin</v>
      </c>
    </row>
    <row r="270" spans="1:37" ht="18.75">
      <c r="A270" s="17">
        <v>263</v>
      </c>
      <c r="B270" s="625" t="s">
        <v>2699</v>
      </c>
      <c r="C270" s="625" t="s">
        <v>2486</v>
      </c>
      <c r="D270" s="91">
        <f>'REPRODUCTION 3'!K270</f>
        <v>17.25</v>
      </c>
      <c r="E270" s="91">
        <f>'RUMINANTS 3'!K270</f>
        <v>13.5</v>
      </c>
      <c r="F270" s="91">
        <f>'TOXICOLOGIE 2'!J270</f>
        <v>0</v>
      </c>
      <c r="G270" s="91">
        <f>'INFECTIEUX 3'!K270</f>
        <v>8.625</v>
      </c>
      <c r="H270" s="91">
        <f>'AVIARE 3'!K270</f>
        <v>15.75</v>
      </c>
      <c r="I270" s="91">
        <f>'EQUINE 3'!K270</f>
        <v>6</v>
      </c>
      <c r="J270" s="91">
        <f>'CHIRURGIE 3'!K270</f>
        <v>22.5</v>
      </c>
      <c r="K270" s="91">
        <f>'LEGISLATION 2'!J270</f>
        <v>28</v>
      </c>
      <c r="L270" s="91">
        <f>'HIDAOA 3'!K270</f>
        <v>6.75</v>
      </c>
      <c r="M270" s="91">
        <f>'CLINIQUE 3'!R270</f>
        <v>0</v>
      </c>
      <c r="N270" s="91">
        <f t="shared" si="56"/>
        <v>118.375</v>
      </c>
      <c r="O270" s="91">
        <f t="shared" si="57"/>
        <v>4.2276785714285712</v>
      </c>
      <c r="P270" s="17" t="str">
        <f t="shared" si="58"/>
        <v>ajournee</v>
      </c>
      <c r="Q270" s="17" t="str">
        <f t="shared" si="59"/>
        <v>juin</v>
      </c>
      <c r="R270" s="17">
        <f t="shared" si="60"/>
        <v>0</v>
      </c>
      <c r="S270" s="17">
        <f t="shared" si="61"/>
        <v>1</v>
      </c>
      <c r="T270" s="17">
        <f t="shared" si="62"/>
        <v>1</v>
      </c>
      <c r="U270" s="17">
        <f t="shared" si="63"/>
        <v>1</v>
      </c>
      <c r="V270" s="17">
        <f t="shared" si="64"/>
        <v>0</v>
      </c>
      <c r="W270" s="17">
        <f t="shared" si="65"/>
        <v>1</v>
      </c>
      <c r="X270" s="17">
        <f t="shared" si="66"/>
        <v>0</v>
      </c>
      <c r="Y270" s="17">
        <f t="shared" si="67"/>
        <v>0</v>
      </c>
      <c r="Z270" s="17">
        <f t="shared" si="68"/>
        <v>1</v>
      </c>
      <c r="AA270" s="17">
        <f t="shared" si="69"/>
        <v>1</v>
      </c>
      <c r="AB270" s="91" t="str">
        <f>'REPRODUCTION 3'!M270</f>
        <v>Juin</v>
      </c>
      <c r="AC270" s="91" t="str">
        <f>'RUMINANTS 3'!M270</f>
        <v>Juin</v>
      </c>
      <c r="AD270" s="91" t="str">
        <f>'TOXICOLOGIE 2'!L270</f>
        <v>Juin</v>
      </c>
      <c r="AE270" s="91" t="str">
        <f>'INFECTIEUX 3'!M270</f>
        <v>Juin</v>
      </c>
      <c r="AF270" s="91" t="str">
        <f>'AVIARE 3'!M270</f>
        <v>Juin</v>
      </c>
      <c r="AG270" s="91" t="str">
        <f>'EQUINE 3'!M270</f>
        <v>Juin</v>
      </c>
      <c r="AH270" s="91" t="str">
        <f>'CHIRURGIE 3'!M270</f>
        <v>Juin</v>
      </c>
      <c r="AI270" s="91" t="str">
        <f>'LEGISLATION 2'!L270</f>
        <v>Juin</v>
      </c>
      <c r="AJ270" s="91" t="str">
        <f>'HIDAOA 3'!M270</f>
        <v>Juin</v>
      </c>
      <c r="AK270" s="91" t="str">
        <f>'CLINIQUE 3'!T270</f>
        <v>Juin</v>
      </c>
    </row>
    <row r="271" spans="1:37" ht="18.75">
      <c r="A271" s="17">
        <v>264</v>
      </c>
      <c r="B271" s="625" t="s">
        <v>2700</v>
      </c>
      <c r="C271" s="625" t="s">
        <v>2701</v>
      </c>
      <c r="D271" s="91">
        <f>'REPRODUCTION 3'!K271</f>
        <v>17.25</v>
      </c>
      <c r="E271" s="91">
        <f>'RUMINANTS 3'!K271</f>
        <v>10.5</v>
      </c>
      <c r="F271" s="91">
        <f>'TOXICOLOGIE 2'!J271</f>
        <v>0</v>
      </c>
      <c r="G271" s="91">
        <f>'INFECTIEUX 3'!K271</f>
        <v>0.75</v>
      </c>
      <c r="H271" s="91">
        <f>'AVIARE 3'!K271</f>
        <v>15</v>
      </c>
      <c r="I271" s="91">
        <f>'EQUINE 3'!K271</f>
        <v>9.75</v>
      </c>
      <c r="J271" s="91">
        <f>'CHIRURGIE 3'!K271</f>
        <v>13.5</v>
      </c>
      <c r="K271" s="91">
        <f>'LEGISLATION 2'!J271</f>
        <v>10</v>
      </c>
      <c r="L271" s="91">
        <f>'HIDAOA 3'!K271</f>
        <v>8.25</v>
      </c>
      <c r="M271" s="91">
        <f>'CLINIQUE 3'!R271</f>
        <v>0</v>
      </c>
      <c r="N271" s="91">
        <f t="shared" si="56"/>
        <v>85</v>
      </c>
      <c r="O271" s="91">
        <f t="shared" si="57"/>
        <v>3.0357142857142856</v>
      </c>
      <c r="P271" s="17" t="str">
        <f t="shared" si="58"/>
        <v>ajournee</v>
      </c>
      <c r="Q271" s="17" t="str">
        <f t="shared" si="59"/>
        <v>juin</v>
      </c>
      <c r="R271" s="17">
        <f t="shared" si="60"/>
        <v>0</v>
      </c>
      <c r="S271" s="17">
        <f t="shared" si="61"/>
        <v>1</v>
      </c>
      <c r="T271" s="17">
        <f t="shared" si="62"/>
        <v>1</v>
      </c>
      <c r="U271" s="17">
        <f t="shared" si="63"/>
        <v>1</v>
      </c>
      <c r="V271" s="17">
        <f t="shared" si="64"/>
        <v>0</v>
      </c>
      <c r="W271" s="17">
        <f t="shared" si="65"/>
        <v>1</v>
      </c>
      <c r="X271" s="17">
        <f t="shared" si="66"/>
        <v>1</v>
      </c>
      <c r="Y271" s="17">
        <f t="shared" si="67"/>
        <v>0</v>
      </c>
      <c r="Z271" s="17">
        <f t="shared" si="68"/>
        <v>1</v>
      </c>
      <c r="AA271" s="17">
        <f t="shared" si="69"/>
        <v>1</v>
      </c>
      <c r="AB271" s="91" t="str">
        <f>'REPRODUCTION 3'!M271</f>
        <v>Juin</v>
      </c>
      <c r="AC271" s="91" t="str">
        <f>'RUMINANTS 3'!M271</f>
        <v>Juin</v>
      </c>
      <c r="AD271" s="91" t="str">
        <f>'TOXICOLOGIE 2'!L271</f>
        <v>Juin</v>
      </c>
      <c r="AE271" s="91" t="str">
        <f>'INFECTIEUX 3'!M271</f>
        <v>Juin</v>
      </c>
      <c r="AF271" s="91" t="str">
        <f>'AVIARE 3'!M271</f>
        <v>Juin</v>
      </c>
      <c r="AG271" s="91" t="str">
        <f>'EQUINE 3'!M271</f>
        <v>Juin</v>
      </c>
      <c r="AH271" s="91" t="str">
        <f>'CHIRURGIE 3'!M271</f>
        <v>Juin</v>
      </c>
      <c r="AI271" s="91" t="str">
        <f>'LEGISLATION 2'!L271</f>
        <v>Juin</v>
      </c>
      <c r="AJ271" s="91" t="str">
        <f>'HIDAOA 3'!M271</f>
        <v>Juin</v>
      </c>
      <c r="AK271" s="91" t="str">
        <f>'CLINIQUE 3'!T271</f>
        <v>Juin</v>
      </c>
    </row>
    <row r="272" spans="1:37" ht="18.75">
      <c r="A272" s="17">
        <v>265</v>
      </c>
      <c r="B272" s="625" t="s">
        <v>1627</v>
      </c>
      <c r="C272" s="625" t="s">
        <v>2702</v>
      </c>
      <c r="D272" s="91">
        <f>'REPRODUCTION 3'!K272</f>
        <v>0.75</v>
      </c>
      <c r="E272" s="91">
        <f>'RUMINANTS 3'!K272</f>
        <v>12.75</v>
      </c>
      <c r="F272" s="91">
        <f>'TOXICOLOGIE 2'!J272</f>
        <v>0</v>
      </c>
      <c r="G272" s="91">
        <f>'INFECTIEUX 3'!K272</f>
        <v>0.75</v>
      </c>
      <c r="H272" s="91">
        <f>'AVIARE 3'!K272</f>
        <v>15</v>
      </c>
      <c r="I272" s="91">
        <f>'EQUINE 3'!K272</f>
        <v>7.125</v>
      </c>
      <c r="J272" s="91">
        <f>'CHIRURGIE 3'!K272</f>
        <v>9</v>
      </c>
      <c r="K272" s="91">
        <f>'LEGISLATION 2'!J272</f>
        <v>20</v>
      </c>
      <c r="L272" s="91">
        <f>'HIDAOA 3'!K272</f>
        <v>13.5</v>
      </c>
      <c r="M272" s="91">
        <f>'CLINIQUE 3'!R272</f>
        <v>0</v>
      </c>
      <c r="N272" s="91">
        <f t="shared" si="56"/>
        <v>78.875</v>
      </c>
      <c r="O272" s="91">
        <f t="shared" si="57"/>
        <v>2.8169642857142856</v>
      </c>
      <c r="P272" s="17" t="str">
        <f t="shared" si="58"/>
        <v>ajournee</v>
      </c>
      <c r="Q272" s="17" t="str">
        <f t="shared" si="59"/>
        <v>juin</v>
      </c>
      <c r="R272" s="17">
        <f t="shared" si="60"/>
        <v>1</v>
      </c>
      <c r="S272" s="17">
        <f t="shared" si="61"/>
        <v>1</v>
      </c>
      <c r="T272" s="17">
        <f t="shared" si="62"/>
        <v>1</v>
      </c>
      <c r="U272" s="17">
        <f t="shared" si="63"/>
        <v>1</v>
      </c>
      <c r="V272" s="17">
        <f t="shared" si="64"/>
        <v>0</v>
      </c>
      <c r="W272" s="17">
        <f t="shared" si="65"/>
        <v>1</v>
      </c>
      <c r="X272" s="17">
        <f t="shared" si="66"/>
        <v>1</v>
      </c>
      <c r="Y272" s="17">
        <f t="shared" si="67"/>
        <v>0</v>
      </c>
      <c r="Z272" s="17">
        <f t="shared" si="68"/>
        <v>1</v>
      </c>
      <c r="AA272" s="17">
        <f t="shared" si="69"/>
        <v>1</v>
      </c>
      <c r="AB272" s="91" t="str">
        <f>'REPRODUCTION 3'!M272</f>
        <v>Juin</v>
      </c>
      <c r="AC272" s="91" t="str">
        <f>'RUMINANTS 3'!M272</f>
        <v>Juin</v>
      </c>
      <c r="AD272" s="91" t="str">
        <f>'TOXICOLOGIE 2'!L272</f>
        <v>Juin</v>
      </c>
      <c r="AE272" s="91" t="str">
        <f>'INFECTIEUX 3'!M272</f>
        <v>Juin</v>
      </c>
      <c r="AF272" s="91" t="str">
        <f>'AVIARE 3'!M272</f>
        <v>Juin</v>
      </c>
      <c r="AG272" s="91" t="str">
        <f>'EQUINE 3'!M272</f>
        <v>Juin</v>
      </c>
      <c r="AH272" s="91" t="str">
        <f>'CHIRURGIE 3'!M272</f>
        <v>Juin</v>
      </c>
      <c r="AI272" s="91" t="str">
        <f>'LEGISLATION 2'!L272</f>
        <v>Juin</v>
      </c>
      <c r="AJ272" s="91" t="str">
        <f>'HIDAOA 3'!M272</f>
        <v>Juin</v>
      </c>
      <c r="AK272" s="91" t="str">
        <f>'CLINIQUE 3'!T272</f>
        <v>Juin</v>
      </c>
    </row>
    <row r="273" spans="1:37" ht="18.75">
      <c r="A273" s="17">
        <v>266</v>
      </c>
      <c r="B273" s="625" t="s">
        <v>1632</v>
      </c>
      <c r="C273" s="625" t="s">
        <v>2703</v>
      </c>
      <c r="D273" s="91">
        <f>'REPRODUCTION 3'!K273</f>
        <v>19.5</v>
      </c>
      <c r="E273" s="91">
        <f>'RUMINANTS 3'!K273</f>
        <v>6.75</v>
      </c>
      <c r="F273" s="91">
        <f>'TOXICOLOGIE 2'!J273</f>
        <v>0</v>
      </c>
      <c r="G273" s="91">
        <f>'INFECTIEUX 3'!K273</f>
        <v>4.5</v>
      </c>
      <c r="H273" s="91">
        <f>'AVIARE 3'!K273</f>
        <v>17.25</v>
      </c>
      <c r="I273" s="91">
        <f>'EQUINE 3'!K273</f>
        <v>15</v>
      </c>
      <c r="J273" s="91">
        <f>'CHIRURGIE 3'!K273</f>
        <v>19.5</v>
      </c>
      <c r="K273" s="91">
        <f>'LEGISLATION 2'!J273</f>
        <v>20</v>
      </c>
      <c r="L273" s="91">
        <f>'HIDAOA 3'!K273</f>
        <v>19.5</v>
      </c>
      <c r="M273" s="91">
        <f>'CLINIQUE 3'!R273</f>
        <v>0</v>
      </c>
      <c r="N273" s="91">
        <f t="shared" si="56"/>
        <v>122</v>
      </c>
      <c r="O273" s="91">
        <f t="shared" si="57"/>
        <v>4.3571428571428568</v>
      </c>
      <c r="P273" s="17" t="str">
        <f t="shared" si="58"/>
        <v>ajournee</v>
      </c>
      <c r="Q273" s="17" t="str">
        <f t="shared" si="59"/>
        <v>juin</v>
      </c>
      <c r="R273" s="17">
        <f t="shared" si="60"/>
        <v>0</v>
      </c>
      <c r="S273" s="17">
        <f t="shared" si="61"/>
        <v>1</v>
      </c>
      <c r="T273" s="17">
        <f t="shared" si="62"/>
        <v>1</v>
      </c>
      <c r="U273" s="17">
        <f t="shared" si="63"/>
        <v>1</v>
      </c>
      <c r="V273" s="17">
        <f t="shared" si="64"/>
        <v>0</v>
      </c>
      <c r="W273" s="17">
        <f t="shared" si="65"/>
        <v>0</v>
      </c>
      <c r="X273" s="17">
        <f t="shared" si="66"/>
        <v>0</v>
      </c>
      <c r="Y273" s="17">
        <f t="shared" si="67"/>
        <v>0</v>
      </c>
      <c r="Z273" s="17">
        <f t="shared" si="68"/>
        <v>0</v>
      </c>
      <c r="AA273" s="17">
        <f t="shared" si="69"/>
        <v>1</v>
      </c>
      <c r="AB273" s="91" t="str">
        <f>'REPRODUCTION 3'!M273</f>
        <v>Juin</v>
      </c>
      <c r="AC273" s="91" t="str">
        <f>'RUMINANTS 3'!M273</f>
        <v>Juin</v>
      </c>
      <c r="AD273" s="91" t="str">
        <f>'TOXICOLOGIE 2'!L273</f>
        <v>Juin</v>
      </c>
      <c r="AE273" s="91" t="str">
        <f>'INFECTIEUX 3'!M273</f>
        <v>Juin</v>
      </c>
      <c r="AF273" s="91" t="str">
        <f>'AVIARE 3'!M273</f>
        <v>Juin</v>
      </c>
      <c r="AG273" s="91" t="str">
        <f>'EQUINE 3'!M273</f>
        <v>Juin</v>
      </c>
      <c r="AH273" s="91" t="str">
        <f>'CHIRURGIE 3'!M273</f>
        <v>Juin</v>
      </c>
      <c r="AI273" s="91" t="str">
        <f>'LEGISLATION 2'!L273</f>
        <v>Juin</v>
      </c>
      <c r="AJ273" s="91" t="str">
        <f>'HIDAOA 3'!M273</f>
        <v>Juin</v>
      </c>
      <c r="AK273" s="91" t="str">
        <f>'CLINIQUE 3'!T273</f>
        <v>Juin</v>
      </c>
    </row>
    <row r="274" spans="1:37" ht="18.75">
      <c r="A274" s="17">
        <v>267</v>
      </c>
      <c r="B274" s="625" t="s">
        <v>2704</v>
      </c>
      <c r="C274" s="625" t="s">
        <v>2693</v>
      </c>
      <c r="D274" s="91">
        <f>'REPRODUCTION 3'!K274</f>
        <v>27</v>
      </c>
      <c r="E274" s="91">
        <f>'RUMINANTS 3'!K274</f>
        <v>15</v>
      </c>
      <c r="F274" s="91">
        <f>'TOXICOLOGIE 2'!J274</f>
        <v>0</v>
      </c>
      <c r="G274" s="91">
        <f>'INFECTIEUX 3'!K274</f>
        <v>4.5</v>
      </c>
      <c r="H274" s="91">
        <f>'AVIARE 3'!K274</f>
        <v>14.25</v>
      </c>
      <c r="I274" s="91">
        <f>'EQUINE 3'!K274</f>
        <v>15</v>
      </c>
      <c r="J274" s="91">
        <f>'CHIRURGIE 3'!K274</f>
        <v>24</v>
      </c>
      <c r="K274" s="91">
        <f>'LEGISLATION 2'!J274</f>
        <v>34</v>
      </c>
      <c r="L274" s="91">
        <f>'HIDAOA 3'!K274</f>
        <v>15.75</v>
      </c>
      <c r="M274" s="91">
        <f>'CLINIQUE 3'!R274</f>
        <v>0</v>
      </c>
      <c r="N274" s="91">
        <f t="shared" si="56"/>
        <v>149.5</v>
      </c>
      <c r="O274" s="91">
        <f t="shared" si="57"/>
        <v>5.3392857142857144</v>
      </c>
      <c r="P274" s="17" t="str">
        <f t="shared" si="58"/>
        <v>ajournee</v>
      </c>
      <c r="Q274" s="17" t="str">
        <f t="shared" si="59"/>
        <v>juin</v>
      </c>
      <c r="R274" s="17">
        <f t="shared" si="60"/>
        <v>0</v>
      </c>
      <c r="S274" s="17">
        <f t="shared" si="61"/>
        <v>0</v>
      </c>
      <c r="T274" s="17">
        <f t="shared" si="62"/>
        <v>1</v>
      </c>
      <c r="U274" s="17">
        <f t="shared" si="63"/>
        <v>1</v>
      </c>
      <c r="V274" s="17">
        <f t="shared" si="64"/>
        <v>1</v>
      </c>
      <c r="W274" s="17">
        <f t="shared" si="65"/>
        <v>0</v>
      </c>
      <c r="X274" s="17">
        <f t="shared" si="66"/>
        <v>0</v>
      </c>
      <c r="Y274" s="17">
        <f t="shared" si="67"/>
        <v>0</v>
      </c>
      <c r="Z274" s="17">
        <f t="shared" si="68"/>
        <v>0</v>
      </c>
      <c r="AA274" s="17">
        <f t="shared" si="69"/>
        <v>1</v>
      </c>
      <c r="AB274" s="91" t="str">
        <f>'REPRODUCTION 3'!M274</f>
        <v>Juin</v>
      </c>
      <c r="AC274" s="91" t="str">
        <f>'RUMINANTS 3'!M274</f>
        <v>Juin</v>
      </c>
      <c r="AD274" s="91" t="str">
        <f>'TOXICOLOGIE 2'!L274</f>
        <v>Juin</v>
      </c>
      <c r="AE274" s="91" t="str">
        <f>'INFECTIEUX 3'!M274</f>
        <v>Juin</v>
      </c>
      <c r="AF274" s="91" t="str">
        <f>'AVIARE 3'!M274</f>
        <v>Juin</v>
      </c>
      <c r="AG274" s="91" t="str">
        <f>'EQUINE 3'!M274</f>
        <v>Juin</v>
      </c>
      <c r="AH274" s="91" t="str">
        <f>'CHIRURGIE 3'!M274</f>
        <v>Juin</v>
      </c>
      <c r="AI274" s="91" t="str">
        <f>'LEGISLATION 2'!L274</f>
        <v>Juin</v>
      </c>
      <c r="AJ274" s="91" t="str">
        <f>'HIDAOA 3'!M274</f>
        <v>Juin</v>
      </c>
      <c r="AK274" s="91" t="str">
        <f>'CLINIQUE 3'!T274</f>
        <v>Juin</v>
      </c>
    </row>
    <row r="275" spans="1:37" ht="18.75">
      <c r="A275" s="17">
        <v>268</v>
      </c>
      <c r="B275" s="625" t="s">
        <v>271</v>
      </c>
      <c r="C275" s="625" t="s">
        <v>2705</v>
      </c>
      <c r="D275" s="91">
        <f>'REPRODUCTION 3'!K275</f>
        <v>11.25</v>
      </c>
      <c r="E275" s="91">
        <f>'RUMINANTS 3'!K275</f>
        <v>7.5</v>
      </c>
      <c r="F275" s="91">
        <f>'TOXICOLOGIE 2'!J275</f>
        <v>0</v>
      </c>
      <c r="G275" s="91">
        <f>'INFECTIEUX 3'!K275</f>
        <v>3</v>
      </c>
      <c r="H275" s="91">
        <f>'AVIARE 3'!K275</f>
        <v>10.5</v>
      </c>
      <c r="I275" s="91">
        <f>'EQUINE 3'!K275</f>
        <v>6.75</v>
      </c>
      <c r="J275" s="91">
        <f>'CHIRURGIE 3'!K275</f>
        <v>10.5</v>
      </c>
      <c r="K275" s="91">
        <f>'LEGISLATION 2'!J275</f>
        <v>28</v>
      </c>
      <c r="L275" s="91">
        <f>'HIDAOA 3'!K275</f>
        <v>13.5</v>
      </c>
      <c r="M275" s="91">
        <f>'CLINIQUE 3'!R275</f>
        <v>0</v>
      </c>
      <c r="N275" s="91">
        <f t="shared" si="56"/>
        <v>91</v>
      </c>
      <c r="O275" s="91">
        <f t="shared" si="57"/>
        <v>3.25</v>
      </c>
      <c r="P275" s="17" t="str">
        <f t="shared" si="58"/>
        <v>ajournee</v>
      </c>
      <c r="Q275" s="17" t="str">
        <f t="shared" si="59"/>
        <v>juin</v>
      </c>
      <c r="R275" s="17">
        <f t="shared" si="60"/>
        <v>1</v>
      </c>
      <c r="S275" s="17">
        <f t="shared" si="61"/>
        <v>1</v>
      </c>
      <c r="T275" s="17">
        <f t="shared" si="62"/>
        <v>1</v>
      </c>
      <c r="U275" s="17">
        <f t="shared" si="63"/>
        <v>1</v>
      </c>
      <c r="V275" s="17">
        <f t="shared" si="64"/>
        <v>1</v>
      </c>
      <c r="W275" s="17">
        <f t="shared" si="65"/>
        <v>1</v>
      </c>
      <c r="X275" s="17">
        <f t="shared" si="66"/>
        <v>1</v>
      </c>
      <c r="Y275" s="17">
        <f t="shared" si="67"/>
        <v>0</v>
      </c>
      <c r="Z275" s="17">
        <f t="shared" si="68"/>
        <v>1</v>
      </c>
      <c r="AA275" s="17">
        <f t="shared" si="69"/>
        <v>1</v>
      </c>
      <c r="AB275" s="91" t="str">
        <f>'REPRODUCTION 3'!M275</f>
        <v>Juin</v>
      </c>
      <c r="AC275" s="91" t="str">
        <f>'RUMINANTS 3'!M275</f>
        <v>Juin</v>
      </c>
      <c r="AD275" s="91" t="str">
        <f>'TOXICOLOGIE 2'!L275</f>
        <v>Juin</v>
      </c>
      <c r="AE275" s="91" t="str">
        <f>'INFECTIEUX 3'!M275</f>
        <v>Juin</v>
      </c>
      <c r="AF275" s="91" t="str">
        <f>'AVIARE 3'!M275</f>
        <v>Juin</v>
      </c>
      <c r="AG275" s="91" t="str">
        <f>'EQUINE 3'!M275</f>
        <v>Juin</v>
      </c>
      <c r="AH275" s="91" t="str">
        <f>'CHIRURGIE 3'!M275</f>
        <v>Juin</v>
      </c>
      <c r="AI275" s="91" t="str">
        <f>'LEGISLATION 2'!L275</f>
        <v>Juin</v>
      </c>
      <c r="AJ275" s="91" t="str">
        <f>'HIDAOA 3'!M275</f>
        <v>Juin</v>
      </c>
      <c r="AK275" s="91" t="str">
        <f>'CLINIQUE 3'!T275</f>
        <v>Juin</v>
      </c>
    </row>
    <row r="276" spans="1:37" ht="18.75">
      <c r="A276" s="17">
        <v>269</v>
      </c>
      <c r="B276" s="625" t="s">
        <v>1642</v>
      </c>
      <c r="C276" s="625" t="s">
        <v>2491</v>
      </c>
      <c r="D276" s="91">
        <f>'REPRODUCTION 3'!K276</f>
        <v>14.25</v>
      </c>
      <c r="E276" s="91">
        <f>'RUMINANTS 3'!K276</f>
        <v>5.25</v>
      </c>
      <c r="F276" s="91">
        <f>'TOXICOLOGIE 2'!J276</f>
        <v>0</v>
      </c>
      <c r="G276" s="91">
        <f>'INFECTIEUX 3'!K276</f>
        <v>3.75</v>
      </c>
      <c r="H276" s="91">
        <f>'AVIARE 3'!K276</f>
        <v>12.75</v>
      </c>
      <c r="I276" s="91">
        <f>'EQUINE 3'!K276</f>
        <v>7.5</v>
      </c>
      <c r="J276" s="91">
        <f>'CHIRURGIE 3'!K276</f>
        <v>16.5</v>
      </c>
      <c r="K276" s="91">
        <f>'LEGISLATION 2'!J276</f>
        <v>14</v>
      </c>
      <c r="L276" s="91">
        <f>'HIDAOA 3'!K276</f>
        <v>7.5</v>
      </c>
      <c r="M276" s="91">
        <f>'CLINIQUE 3'!R276</f>
        <v>0</v>
      </c>
      <c r="N276" s="91">
        <f t="shared" si="56"/>
        <v>81.5</v>
      </c>
      <c r="O276" s="91">
        <f t="shared" si="57"/>
        <v>2.9107142857142856</v>
      </c>
      <c r="P276" s="17" t="str">
        <f t="shared" si="58"/>
        <v>ajournee</v>
      </c>
      <c r="Q276" s="17" t="str">
        <f t="shared" si="59"/>
        <v>juin</v>
      </c>
      <c r="R276" s="17">
        <f t="shared" si="60"/>
        <v>1</v>
      </c>
      <c r="S276" s="17">
        <f t="shared" si="61"/>
        <v>1</v>
      </c>
      <c r="T276" s="17">
        <f t="shared" si="62"/>
        <v>1</v>
      </c>
      <c r="U276" s="17">
        <f t="shared" si="63"/>
        <v>1</v>
      </c>
      <c r="V276" s="17">
        <f t="shared" si="64"/>
        <v>1</v>
      </c>
      <c r="W276" s="17">
        <f t="shared" si="65"/>
        <v>1</v>
      </c>
      <c r="X276" s="17">
        <f t="shared" si="66"/>
        <v>0</v>
      </c>
      <c r="Y276" s="17">
        <f t="shared" si="67"/>
        <v>0</v>
      </c>
      <c r="Z276" s="17">
        <f t="shared" si="68"/>
        <v>1</v>
      </c>
      <c r="AA276" s="17">
        <f t="shared" si="69"/>
        <v>1</v>
      </c>
      <c r="AB276" s="91" t="str">
        <f>'REPRODUCTION 3'!M276</f>
        <v>Juin</v>
      </c>
      <c r="AC276" s="91" t="str">
        <f>'RUMINANTS 3'!M276</f>
        <v>Juin</v>
      </c>
      <c r="AD276" s="91" t="str">
        <f>'TOXICOLOGIE 2'!L276</f>
        <v>Juin</v>
      </c>
      <c r="AE276" s="91" t="str">
        <f>'INFECTIEUX 3'!M276</f>
        <v>Juin</v>
      </c>
      <c r="AF276" s="91" t="str">
        <f>'AVIARE 3'!M276</f>
        <v>Juin</v>
      </c>
      <c r="AG276" s="91" t="str">
        <f>'EQUINE 3'!M276</f>
        <v>Juin</v>
      </c>
      <c r="AH276" s="91" t="str">
        <f>'CHIRURGIE 3'!M276</f>
        <v>Juin</v>
      </c>
      <c r="AI276" s="91" t="str">
        <f>'LEGISLATION 2'!L276</f>
        <v>Juin</v>
      </c>
      <c r="AJ276" s="91" t="str">
        <f>'HIDAOA 3'!M276</f>
        <v>Juin</v>
      </c>
      <c r="AK276" s="91" t="str">
        <f>'CLINIQUE 3'!T276</f>
        <v>Juin</v>
      </c>
    </row>
    <row r="277" spans="1:37" ht="18.75">
      <c r="A277" s="17">
        <v>270</v>
      </c>
      <c r="B277" s="625" t="s">
        <v>2706</v>
      </c>
      <c r="C277" s="625" t="s">
        <v>2707</v>
      </c>
      <c r="D277" s="91">
        <f>'REPRODUCTION 3'!K277</f>
        <v>13.5</v>
      </c>
      <c r="E277" s="91">
        <f>'RUMINANTS 3'!K277</f>
        <v>15.75</v>
      </c>
      <c r="F277" s="91">
        <f>'TOXICOLOGIE 2'!J277</f>
        <v>0</v>
      </c>
      <c r="G277" s="91">
        <f>'INFECTIEUX 3'!K277</f>
        <v>8.25</v>
      </c>
      <c r="H277" s="91">
        <f>'AVIARE 3'!K277</f>
        <v>15.75</v>
      </c>
      <c r="I277" s="91">
        <f>'EQUINE 3'!K277</f>
        <v>8.625</v>
      </c>
      <c r="J277" s="91">
        <f>'CHIRURGIE 3'!K277</f>
        <v>16.5</v>
      </c>
      <c r="K277" s="91">
        <f>'LEGISLATION 2'!J277</f>
        <v>15</v>
      </c>
      <c r="L277" s="91">
        <f>'HIDAOA 3'!K277</f>
        <v>17.25</v>
      </c>
      <c r="M277" s="91">
        <f>'CLINIQUE 3'!R277</f>
        <v>0</v>
      </c>
      <c r="N277" s="91">
        <f t="shared" si="56"/>
        <v>110.625</v>
      </c>
      <c r="O277" s="91">
        <f t="shared" si="57"/>
        <v>3.9508928571428572</v>
      </c>
      <c r="P277" s="17" t="str">
        <f t="shared" si="58"/>
        <v>ajournee</v>
      </c>
      <c r="Q277" s="17" t="str">
        <f t="shared" si="59"/>
        <v>juin</v>
      </c>
      <c r="R277" s="17">
        <f t="shared" si="60"/>
        <v>1</v>
      </c>
      <c r="S277" s="17">
        <f t="shared" si="61"/>
        <v>0</v>
      </c>
      <c r="T277" s="17">
        <f t="shared" si="62"/>
        <v>1</v>
      </c>
      <c r="U277" s="17">
        <f t="shared" si="63"/>
        <v>1</v>
      </c>
      <c r="V277" s="17">
        <f t="shared" si="64"/>
        <v>0</v>
      </c>
      <c r="W277" s="17">
        <f t="shared" si="65"/>
        <v>1</v>
      </c>
      <c r="X277" s="17">
        <f t="shared" si="66"/>
        <v>0</v>
      </c>
      <c r="Y277" s="17">
        <f t="shared" si="67"/>
        <v>0</v>
      </c>
      <c r="Z277" s="17">
        <f t="shared" si="68"/>
        <v>0</v>
      </c>
      <c r="AA277" s="17">
        <f t="shared" si="69"/>
        <v>1</v>
      </c>
      <c r="AB277" s="91" t="str">
        <f>'REPRODUCTION 3'!M277</f>
        <v>Juin</v>
      </c>
      <c r="AC277" s="91" t="str">
        <f>'RUMINANTS 3'!M277</f>
        <v>Juin</v>
      </c>
      <c r="AD277" s="91" t="str">
        <f>'TOXICOLOGIE 2'!L277</f>
        <v>Juin</v>
      </c>
      <c r="AE277" s="91" t="str">
        <f>'INFECTIEUX 3'!M277</f>
        <v>Juin</v>
      </c>
      <c r="AF277" s="91" t="str">
        <f>'AVIARE 3'!M277</f>
        <v>Juin</v>
      </c>
      <c r="AG277" s="91" t="str">
        <f>'EQUINE 3'!M277</f>
        <v>Juin</v>
      </c>
      <c r="AH277" s="91" t="str">
        <f>'CHIRURGIE 3'!M277</f>
        <v>Juin</v>
      </c>
      <c r="AI277" s="91" t="str">
        <f>'LEGISLATION 2'!L277</f>
        <v>Juin</v>
      </c>
      <c r="AJ277" s="91" t="str">
        <f>'HIDAOA 3'!M277</f>
        <v>Juin</v>
      </c>
      <c r="AK277" s="91" t="str">
        <f>'CLINIQUE 3'!T277</f>
        <v>Juin</v>
      </c>
    </row>
    <row r="278" spans="1:37" ht="18.75">
      <c r="A278" s="17">
        <v>271</v>
      </c>
      <c r="B278" s="625" t="s">
        <v>1654</v>
      </c>
      <c r="C278" s="625" t="s">
        <v>2708</v>
      </c>
      <c r="D278" s="91">
        <f>'REPRODUCTION 3'!K278</f>
        <v>8.25</v>
      </c>
      <c r="E278" s="91">
        <f>'RUMINANTS 3'!K278</f>
        <v>9</v>
      </c>
      <c r="F278" s="91">
        <f>'TOXICOLOGIE 2'!J278</f>
        <v>0</v>
      </c>
      <c r="G278" s="91">
        <f>'INFECTIEUX 3'!K278</f>
        <v>10.125</v>
      </c>
      <c r="H278" s="91">
        <f>'AVIARE 3'!K278</f>
        <v>13.5</v>
      </c>
      <c r="I278" s="91">
        <f>'EQUINE 3'!K278</f>
        <v>7.5</v>
      </c>
      <c r="J278" s="91">
        <f>'CHIRURGIE 3'!K278</f>
        <v>18</v>
      </c>
      <c r="K278" s="91">
        <f>'LEGISLATION 2'!J278</f>
        <v>6</v>
      </c>
      <c r="L278" s="91">
        <f>'HIDAOA 3'!K278</f>
        <v>13.5</v>
      </c>
      <c r="M278" s="91">
        <f>'CLINIQUE 3'!R278</f>
        <v>0</v>
      </c>
      <c r="N278" s="91">
        <f t="shared" si="56"/>
        <v>85.875</v>
      </c>
      <c r="O278" s="91">
        <f t="shared" si="57"/>
        <v>3.0669642857142856</v>
      </c>
      <c r="P278" s="17" t="str">
        <f t="shared" si="58"/>
        <v>ajournee</v>
      </c>
      <c r="Q278" s="17" t="str">
        <f t="shared" si="59"/>
        <v>juin</v>
      </c>
      <c r="R278" s="17">
        <f t="shared" si="60"/>
        <v>1</v>
      </c>
      <c r="S278" s="17">
        <f t="shared" si="61"/>
        <v>1</v>
      </c>
      <c r="T278" s="17">
        <f t="shared" si="62"/>
        <v>1</v>
      </c>
      <c r="U278" s="17">
        <f t="shared" si="63"/>
        <v>1</v>
      </c>
      <c r="V278" s="17">
        <f t="shared" si="64"/>
        <v>1</v>
      </c>
      <c r="W278" s="17">
        <f t="shared" si="65"/>
        <v>1</v>
      </c>
      <c r="X278" s="17">
        <f t="shared" si="66"/>
        <v>0</v>
      </c>
      <c r="Y278" s="17">
        <f t="shared" si="67"/>
        <v>1</v>
      </c>
      <c r="Z278" s="17">
        <f t="shared" si="68"/>
        <v>1</v>
      </c>
      <c r="AA278" s="17">
        <f t="shared" si="69"/>
        <v>1</v>
      </c>
      <c r="AB278" s="91" t="str">
        <f>'REPRODUCTION 3'!M278</f>
        <v>Juin</v>
      </c>
      <c r="AC278" s="91" t="str">
        <f>'RUMINANTS 3'!M278</f>
        <v>Juin</v>
      </c>
      <c r="AD278" s="91" t="str">
        <f>'TOXICOLOGIE 2'!L278</f>
        <v>Juin</v>
      </c>
      <c r="AE278" s="91" t="str">
        <f>'INFECTIEUX 3'!M278</f>
        <v>Juin</v>
      </c>
      <c r="AF278" s="91" t="str">
        <f>'AVIARE 3'!M278</f>
        <v>Juin</v>
      </c>
      <c r="AG278" s="91" t="str">
        <f>'EQUINE 3'!M278</f>
        <v>Juin</v>
      </c>
      <c r="AH278" s="91" t="str">
        <f>'CHIRURGIE 3'!M278</f>
        <v>Juin</v>
      </c>
      <c r="AI278" s="91" t="str">
        <f>'LEGISLATION 2'!L278</f>
        <v>Juin</v>
      </c>
      <c r="AJ278" s="91" t="str">
        <f>'HIDAOA 3'!M278</f>
        <v>Juin</v>
      </c>
      <c r="AK278" s="91" t="str">
        <f>'CLINIQUE 3'!T278</f>
        <v>Juin</v>
      </c>
    </row>
    <row r="279" spans="1:37" ht="18.75">
      <c r="A279" s="17">
        <v>272</v>
      </c>
      <c r="B279" s="625" t="s">
        <v>1659</v>
      </c>
      <c r="C279" s="625" t="s">
        <v>2709</v>
      </c>
      <c r="D279" s="91">
        <f>'REPRODUCTION 3'!K279</f>
        <v>23.25</v>
      </c>
      <c r="E279" s="91">
        <f>'RUMINANTS 3'!K279</f>
        <v>10.5</v>
      </c>
      <c r="F279" s="91">
        <f>'TOXICOLOGIE 2'!J279</f>
        <v>0</v>
      </c>
      <c r="G279" s="91">
        <f>'INFECTIEUX 3'!K279</f>
        <v>3</v>
      </c>
      <c r="H279" s="91">
        <f>'AVIARE 3'!K279</f>
        <v>14.25</v>
      </c>
      <c r="I279" s="91">
        <f>'EQUINE 3'!K279</f>
        <v>12.75</v>
      </c>
      <c r="J279" s="91">
        <f>'CHIRURGIE 3'!K279</f>
        <v>21</v>
      </c>
      <c r="K279" s="91">
        <f>'LEGISLATION 2'!J279</f>
        <v>28</v>
      </c>
      <c r="L279" s="91">
        <f>'HIDAOA 3'!K279</f>
        <v>6.75</v>
      </c>
      <c r="M279" s="91">
        <f>'CLINIQUE 3'!R279</f>
        <v>0</v>
      </c>
      <c r="N279" s="91">
        <f t="shared" si="56"/>
        <v>119.5</v>
      </c>
      <c r="O279" s="91">
        <f t="shared" si="57"/>
        <v>4.2678571428571432</v>
      </c>
      <c r="P279" s="17" t="str">
        <f t="shared" si="58"/>
        <v>ajournee</v>
      </c>
      <c r="Q279" s="17" t="str">
        <f t="shared" si="59"/>
        <v>juin</v>
      </c>
      <c r="R279" s="17">
        <f t="shared" si="60"/>
        <v>0</v>
      </c>
      <c r="S279" s="17">
        <f t="shared" si="61"/>
        <v>1</v>
      </c>
      <c r="T279" s="17">
        <f t="shared" si="62"/>
        <v>1</v>
      </c>
      <c r="U279" s="17">
        <f t="shared" si="63"/>
        <v>1</v>
      </c>
      <c r="V279" s="17">
        <f t="shared" si="64"/>
        <v>1</v>
      </c>
      <c r="W279" s="17">
        <f t="shared" si="65"/>
        <v>1</v>
      </c>
      <c r="X279" s="17">
        <f t="shared" si="66"/>
        <v>0</v>
      </c>
      <c r="Y279" s="17">
        <f t="shared" si="67"/>
        <v>0</v>
      </c>
      <c r="Z279" s="17">
        <f t="shared" si="68"/>
        <v>1</v>
      </c>
      <c r="AA279" s="17">
        <f t="shared" si="69"/>
        <v>1</v>
      </c>
      <c r="AB279" s="91" t="str">
        <f>'REPRODUCTION 3'!M279</f>
        <v>Juin</v>
      </c>
      <c r="AC279" s="91" t="str">
        <f>'RUMINANTS 3'!M279</f>
        <v>Juin</v>
      </c>
      <c r="AD279" s="91" t="str">
        <f>'TOXICOLOGIE 2'!L279</f>
        <v>Juin</v>
      </c>
      <c r="AE279" s="91" t="str">
        <f>'INFECTIEUX 3'!M279</f>
        <v>Juin</v>
      </c>
      <c r="AF279" s="91" t="str">
        <f>'AVIARE 3'!M279</f>
        <v>Juin</v>
      </c>
      <c r="AG279" s="91" t="str">
        <f>'EQUINE 3'!M279</f>
        <v>Juin</v>
      </c>
      <c r="AH279" s="91" t="str">
        <f>'CHIRURGIE 3'!M279</f>
        <v>Juin</v>
      </c>
      <c r="AI279" s="91" t="str">
        <f>'LEGISLATION 2'!L279</f>
        <v>Juin</v>
      </c>
      <c r="AJ279" s="91" t="str">
        <f>'HIDAOA 3'!M279</f>
        <v>Juin</v>
      </c>
      <c r="AK279" s="91" t="str">
        <f>'CLINIQUE 3'!T279</f>
        <v>Juin</v>
      </c>
    </row>
    <row r="280" spans="1:37" ht="18.75">
      <c r="A280" s="17">
        <v>273</v>
      </c>
      <c r="B280" s="625" t="s">
        <v>1665</v>
      </c>
      <c r="C280" s="625" t="s">
        <v>2630</v>
      </c>
      <c r="D280" s="91">
        <f>'REPRODUCTION 3'!K280</f>
        <v>7.5</v>
      </c>
      <c r="E280" s="91">
        <f>'RUMINANTS 3'!K280</f>
        <v>12.75</v>
      </c>
      <c r="F280" s="91">
        <f>'TOXICOLOGIE 2'!J280</f>
        <v>0</v>
      </c>
      <c r="G280" s="91">
        <f>'INFECTIEUX 3'!K280</f>
        <v>1.875</v>
      </c>
      <c r="H280" s="91">
        <f>'AVIARE 3'!K280</f>
        <v>9.75</v>
      </c>
      <c r="I280" s="91">
        <f>'EQUINE 3'!K280</f>
        <v>0.75</v>
      </c>
      <c r="J280" s="91">
        <f>'CHIRURGIE 3'!K280</f>
        <v>16.5</v>
      </c>
      <c r="K280" s="91">
        <f>'LEGISLATION 2'!J280</f>
        <v>6</v>
      </c>
      <c r="L280" s="91">
        <f>'HIDAOA 3'!K280</f>
        <v>5.25</v>
      </c>
      <c r="M280" s="91">
        <f>'CLINIQUE 3'!R280</f>
        <v>0</v>
      </c>
      <c r="N280" s="91">
        <f t="shared" si="56"/>
        <v>60.375</v>
      </c>
      <c r="O280" s="91">
        <f t="shared" si="57"/>
        <v>2.15625</v>
      </c>
      <c r="P280" s="17" t="str">
        <f t="shared" si="58"/>
        <v>ajournee</v>
      </c>
      <c r="Q280" s="17" t="str">
        <f t="shared" si="59"/>
        <v>juin</v>
      </c>
      <c r="R280" s="17">
        <f t="shared" si="60"/>
        <v>1</v>
      </c>
      <c r="S280" s="17">
        <f t="shared" si="61"/>
        <v>1</v>
      </c>
      <c r="T280" s="17">
        <f t="shared" si="62"/>
        <v>1</v>
      </c>
      <c r="U280" s="17">
        <f t="shared" si="63"/>
        <v>1</v>
      </c>
      <c r="V280" s="17">
        <f t="shared" si="64"/>
        <v>1</v>
      </c>
      <c r="W280" s="17">
        <f t="shared" si="65"/>
        <v>1</v>
      </c>
      <c r="X280" s="17">
        <f t="shared" si="66"/>
        <v>0</v>
      </c>
      <c r="Y280" s="17">
        <f t="shared" si="67"/>
        <v>1</v>
      </c>
      <c r="Z280" s="17">
        <f t="shared" si="68"/>
        <v>1</v>
      </c>
      <c r="AA280" s="17">
        <f t="shared" si="69"/>
        <v>1</v>
      </c>
      <c r="AB280" s="91" t="str">
        <f>'REPRODUCTION 3'!M280</f>
        <v>Juin</v>
      </c>
      <c r="AC280" s="91" t="str">
        <f>'RUMINANTS 3'!M280</f>
        <v>Juin</v>
      </c>
      <c r="AD280" s="91" t="str">
        <f>'TOXICOLOGIE 2'!L280</f>
        <v>Juin</v>
      </c>
      <c r="AE280" s="91" t="str">
        <f>'INFECTIEUX 3'!M280</f>
        <v>Juin</v>
      </c>
      <c r="AF280" s="91" t="str">
        <f>'AVIARE 3'!M280</f>
        <v>Juin</v>
      </c>
      <c r="AG280" s="91" t="str">
        <f>'EQUINE 3'!M280</f>
        <v>Juin</v>
      </c>
      <c r="AH280" s="91" t="str">
        <f>'CHIRURGIE 3'!M280</f>
        <v>Juin</v>
      </c>
      <c r="AI280" s="91" t="str">
        <f>'LEGISLATION 2'!L280</f>
        <v>Juin</v>
      </c>
      <c r="AJ280" s="91" t="str">
        <f>'HIDAOA 3'!M280</f>
        <v>Juin</v>
      </c>
      <c r="AK280" s="91" t="str">
        <f>'CLINIQUE 3'!T280</f>
        <v>Juin</v>
      </c>
    </row>
    <row r="281" spans="1:37" ht="18.75">
      <c r="A281" s="17">
        <v>274</v>
      </c>
      <c r="B281" s="625" t="s">
        <v>2710</v>
      </c>
      <c r="C281" s="625" t="s">
        <v>2711</v>
      </c>
      <c r="D281" s="91">
        <f>'REPRODUCTION 3'!K281</f>
        <v>26.25</v>
      </c>
      <c r="E281" s="91">
        <f>'RUMINANTS 3'!K281</f>
        <v>15.75</v>
      </c>
      <c r="F281" s="91">
        <f>'TOXICOLOGIE 2'!J281</f>
        <v>0</v>
      </c>
      <c r="G281" s="91">
        <f>'INFECTIEUX 3'!K281</f>
        <v>16.5</v>
      </c>
      <c r="H281" s="91">
        <f>'AVIARE 3'!K281</f>
        <v>20.25</v>
      </c>
      <c r="I281" s="91">
        <f>'EQUINE 3'!K281</f>
        <v>15</v>
      </c>
      <c r="J281" s="91">
        <f>'CHIRURGIE 3'!K281</f>
        <v>19.5</v>
      </c>
      <c r="K281" s="91">
        <f>'LEGISLATION 2'!J281</f>
        <v>34</v>
      </c>
      <c r="L281" s="91">
        <f>'HIDAOA 3'!K281</f>
        <v>26.25</v>
      </c>
      <c r="M281" s="91">
        <f>'CLINIQUE 3'!R281</f>
        <v>0</v>
      </c>
      <c r="N281" s="91">
        <f t="shared" si="56"/>
        <v>173.5</v>
      </c>
      <c r="O281" s="91">
        <f t="shared" si="57"/>
        <v>6.1964285714285712</v>
      </c>
      <c r="P281" s="17" t="str">
        <f t="shared" si="58"/>
        <v>ajournee</v>
      </c>
      <c r="Q281" s="17" t="str">
        <f t="shared" si="59"/>
        <v>juin</v>
      </c>
      <c r="R281" s="17">
        <f t="shared" si="60"/>
        <v>0</v>
      </c>
      <c r="S281" s="17">
        <f t="shared" si="61"/>
        <v>0</v>
      </c>
      <c r="T281" s="17">
        <f t="shared" si="62"/>
        <v>1</v>
      </c>
      <c r="U281" s="17">
        <f t="shared" si="63"/>
        <v>0</v>
      </c>
      <c r="V281" s="17">
        <f t="shared" si="64"/>
        <v>0</v>
      </c>
      <c r="W281" s="17">
        <f t="shared" si="65"/>
        <v>0</v>
      </c>
      <c r="X281" s="17">
        <f t="shared" si="66"/>
        <v>0</v>
      </c>
      <c r="Y281" s="17">
        <f t="shared" si="67"/>
        <v>0</v>
      </c>
      <c r="Z281" s="17">
        <f t="shared" si="68"/>
        <v>0</v>
      </c>
      <c r="AA281" s="17">
        <f t="shared" si="69"/>
        <v>1</v>
      </c>
      <c r="AB281" s="91" t="str">
        <f>'REPRODUCTION 3'!M281</f>
        <v>Juin</v>
      </c>
      <c r="AC281" s="91" t="str">
        <f>'RUMINANTS 3'!M281</f>
        <v>Juin</v>
      </c>
      <c r="AD281" s="91" t="str">
        <f>'TOXICOLOGIE 2'!L281</f>
        <v>Juin</v>
      </c>
      <c r="AE281" s="91" t="str">
        <f>'INFECTIEUX 3'!M281</f>
        <v>Juin</v>
      </c>
      <c r="AF281" s="91" t="str">
        <f>'AVIARE 3'!M281</f>
        <v>Juin</v>
      </c>
      <c r="AG281" s="91" t="str">
        <f>'EQUINE 3'!M281</f>
        <v>Juin</v>
      </c>
      <c r="AH281" s="91" t="str">
        <f>'CHIRURGIE 3'!M281</f>
        <v>Juin</v>
      </c>
      <c r="AI281" s="91" t="str">
        <f>'LEGISLATION 2'!L281</f>
        <v>Juin</v>
      </c>
      <c r="AJ281" s="91" t="str">
        <f>'HIDAOA 3'!M281</f>
        <v>Juin</v>
      </c>
      <c r="AK281" s="91" t="str">
        <f>'CLINIQUE 3'!T281</f>
        <v>Juin</v>
      </c>
    </row>
    <row r="282" spans="1:37" ht="18.75">
      <c r="A282" s="17">
        <v>275</v>
      </c>
      <c r="B282" s="625" t="s">
        <v>1673</v>
      </c>
      <c r="C282" s="625" t="s">
        <v>2463</v>
      </c>
      <c r="D282" s="91">
        <f>'REPRODUCTION 3'!K282</f>
        <v>18.75</v>
      </c>
      <c r="E282" s="91">
        <f>'RUMINANTS 3'!K282</f>
        <v>8.25</v>
      </c>
      <c r="F282" s="91">
        <f>'TOXICOLOGIE 2'!J282</f>
        <v>0</v>
      </c>
      <c r="G282" s="91">
        <f>'INFECTIEUX 3'!K282</f>
        <v>12.75</v>
      </c>
      <c r="H282" s="91">
        <f>'AVIARE 3'!K282</f>
        <v>20.25</v>
      </c>
      <c r="I282" s="91">
        <f>'EQUINE 3'!K282</f>
        <v>21.75</v>
      </c>
      <c r="J282" s="91">
        <f>'CHIRURGIE 3'!K282</f>
        <v>24</v>
      </c>
      <c r="K282" s="91">
        <f>'LEGISLATION 2'!J282</f>
        <v>30</v>
      </c>
      <c r="L282" s="91">
        <f>'HIDAOA 3'!K282</f>
        <v>29.25</v>
      </c>
      <c r="M282" s="91">
        <f>'CLINIQUE 3'!R282</f>
        <v>0</v>
      </c>
      <c r="N282" s="91">
        <f t="shared" si="56"/>
        <v>165</v>
      </c>
      <c r="O282" s="91">
        <f t="shared" si="57"/>
        <v>5.8928571428571432</v>
      </c>
      <c r="P282" s="17" t="str">
        <f t="shared" si="58"/>
        <v>ajournee</v>
      </c>
      <c r="Q282" s="17" t="str">
        <f t="shared" si="59"/>
        <v>juin</v>
      </c>
      <c r="R282" s="17">
        <f t="shared" si="60"/>
        <v>0</v>
      </c>
      <c r="S282" s="17">
        <f t="shared" si="61"/>
        <v>1</v>
      </c>
      <c r="T282" s="17">
        <f t="shared" si="62"/>
        <v>1</v>
      </c>
      <c r="U282" s="17">
        <f t="shared" si="63"/>
        <v>1</v>
      </c>
      <c r="V282" s="17">
        <f t="shared" si="64"/>
        <v>0</v>
      </c>
      <c r="W282" s="17">
        <f t="shared" si="65"/>
        <v>0</v>
      </c>
      <c r="X282" s="17">
        <f t="shared" si="66"/>
        <v>0</v>
      </c>
      <c r="Y282" s="17">
        <f t="shared" si="67"/>
        <v>0</v>
      </c>
      <c r="Z282" s="17">
        <f t="shared" si="68"/>
        <v>0</v>
      </c>
      <c r="AA282" s="17">
        <f t="shared" si="69"/>
        <v>1</v>
      </c>
      <c r="AB282" s="91" t="str">
        <f>'REPRODUCTION 3'!M282</f>
        <v>Juin</v>
      </c>
      <c r="AC282" s="91" t="str">
        <f>'RUMINANTS 3'!M282</f>
        <v>Juin</v>
      </c>
      <c r="AD282" s="91" t="str">
        <f>'TOXICOLOGIE 2'!L282</f>
        <v>Juin</v>
      </c>
      <c r="AE282" s="91" t="str">
        <f>'INFECTIEUX 3'!M282</f>
        <v>Juin</v>
      </c>
      <c r="AF282" s="91" t="str">
        <f>'AVIARE 3'!M282</f>
        <v>Juin</v>
      </c>
      <c r="AG282" s="91" t="str">
        <f>'EQUINE 3'!M282</f>
        <v>Juin</v>
      </c>
      <c r="AH282" s="91" t="str">
        <f>'CHIRURGIE 3'!M282</f>
        <v>Juin</v>
      </c>
      <c r="AI282" s="91" t="str">
        <f>'LEGISLATION 2'!L282</f>
        <v>Juin</v>
      </c>
      <c r="AJ282" s="91" t="str">
        <f>'HIDAOA 3'!M282</f>
        <v>Juin</v>
      </c>
      <c r="AK282" s="91" t="str">
        <f>'CLINIQUE 3'!T282</f>
        <v>Juin</v>
      </c>
    </row>
    <row r="283" spans="1:37" ht="18.75">
      <c r="A283" s="17">
        <v>276</v>
      </c>
      <c r="B283" s="625" t="s">
        <v>1676</v>
      </c>
      <c r="C283" s="625" t="s">
        <v>2431</v>
      </c>
      <c r="D283" s="91">
        <f>'REPRODUCTION 3'!K283</f>
        <v>18</v>
      </c>
      <c r="E283" s="91">
        <f>'RUMINANTS 3'!K283</f>
        <v>12.75</v>
      </c>
      <c r="F283" s="91">
        <f>'TOXICOLOGIE 2'!J283</f>
        <v>0</v>
      </c>
      <c r="G283" s="91">
        <f>'INFECTIEUX 3'!K283</f>
        <v>17.25</v>
      </c>
      <c r="H283" s="91">
        <f>'AVIARE 3'!K283</f>
        <v>19.875</v>
      </c>
      <c r="I283" s="91">
        <f>'EQUINE 3'!K283</f>
        <v>21.75</v>
      </c>
      <c r="J283" s="91">
        <f>'CHIRURGIE 3'!K283</f>
        <v>21</v>
      </c>
      <c r="K283" s="91">
        <f>'LEGISLATION 2'!J283</f>
        <v>22</v>
      </c>
      <c r="L283" s="91">
        <f>'HIDAOA 3'!K283</f>
        <v>27.75</v>
      </c>
      <c r="M283" s="91">
        <f>'CLINIQUE 3'!R283</f>
        <v>0</v>
      </c>
      <c r="N283" s="91">
        <f t="shared" si="56"/>
        <v>160.375</v>
      </c>
      <c r="O283" s="91">
        <f t="shared" si="57"/>
        <v>5.7276785714285712</v>
      </c>
      <c r="P283" s="17" t="str">
        <f t="shared" si="58"/>
        <v>ajournee</v>
      </c>
      <c r="Q283" s="17" t="str">
        <f t="shared" si="59"/>
        <v>juin</v>
      </c>
      <c r="R283" s="17">
        <f t="shared" si="60"/>
        <v>0</v>
      </c>
      <c r="S283" s="17">
        <f t="shared" si="61"/>
        <v>1</v>
      </c>
      <c r="T283" s="17">
        <f t="shared" si="62"/>
        <v>1</v>
      </c>
      <c r="U283" s="17">
        <f t="shared" si="63"/>
        <v>0</v>
      </c>
      <c r="V283" s="17">
        <f t="shared" si="64"/>
        <v>0</v>
      </c>
      <c r="W283" s="17">
        <f t="shared" si="65"/>
        <v>0</v>
      </c>
      <c r="X283" s="17">
        <f t="shared" si="66"/>
        <v>0</v>
      </c>
      <c r="Y283" s="17">
        <f t="shared" si="67"/>
        <v>0</v>
      </c>
      <c r="Z283" s="17">
        <f t="shared" si="68"/>
        <v>0</v>
      </c>
      <c r="AA283" s="17">
        <f t="shared" si="69"/>
        <v>1</v>
      </c>
      <c r="AB283" s="91" t="str">
        <f>'REPRODUCTION 3'!M283</f>
        <v>Juin</v>
      </c>
      <c r="AC283" s="91" t="str">
        <f>'RUMINANTS 3'!M283</f>
        <v>Juin</v>
      </c>
      <c r="AD283" s="91" t="str">
        <f>'TOXICOLOGIE 2'!L283</f>
        <v>Juin</v>
      </c>
      <c r="AE283" s="91" t="str">
        <f>'INFECTIEUX 3'!M283</f>
        <v>Juin</v>
      </c>
      <c r="AF283" s="91" t="str">
        <f>'AVIARE 3'!M283</f>
        <v>Juin</v>
      </c>
      <c r="AG283" s="91" t="str">
        <f>'EQUINE 3'!M283</f>
        <v>Juin</v>
      </c>
      <c r="AH283" s="91" t="str">
        <f>'CHIRURGIE 3'!M283</f>
        <v>Juin</v>
      </c>
      <c r="AI283" s="91" t="str">
        <f>'LEGISLATION 2'!L283</f>
        <v>Juin</v>
      </c>
      <c r="AJ283" s="91" t="str">
        <f>'HIDAOA 3'!M283</f>
        <v>Juin</v>
      </c>
      <c r="AK283" s="91" t="str">
        <f>'CLINIQUE 3'!T283</f>
        <v>Juin</v>
      </c>
    </row>
    <row r="284" spans="1:37" ht="18.75">
      <c r="A284" s="17">
        <v>277</v>
      </c>
      <c r="B284" s="625" t="s">
        <v>277</v>
      </c>
      <c r="C284" s="625" t="s">
        <v>2712</v>
      </c>
      <c r="D284" s="91">
        <f>'REPRODUCTION 3'!K284</f>
        <v>6.75</v>
      </c>
      <c r="E284" s="91">
        <f>'RUMINANTS 3'!K284</f>
        <v>12</v>
      </c>
      <c r="F284" s="91">
        <f>'TOXICOLOGIE 2'!J284</f>
        <v>0</v>
      </c>
      <c r="G284" s="91">
        <f>'INFECTIEUX 3'!K284</f>
        <v>1.5</v>
      </c>
      <c r="H284" s="91">
        <f>'AVIARE 3'!K284</f>
        <v>15.75</v>
      </c>
      <c r="I284" s="91">
        <f>'EQUINE 3'!K284</f>
        <v>4.5</v>
      </c>
      <c r="J284" s="91">
        <f>'CHIRURGIE 3'!K284</f>
        <v>9</v>
      </c>
      <c r="K284" s="91">
        <f>'LEGISLATION 2'!J284</f>
        <v>2</v>
      </c>
      <c r="L284" s="91">
        <f>'HIDAOA 3'!K284</f>
        <v>11.25</v>
      </c>
      <c r="M284" s="91">
        <f>'CLINIQUE 3'!R284</f>
        <v>0</v>
      </c>
      <c r="N284" s="91">
        <f t="shared" si="56"/>
        <v>62.75</v>
      </c>
      <c r="O284" s="91">
        <f t="shared" si="57"/>
        <v>2.2410714285714284</v>
      </c>
      <c r="P284" s="17" t="str">
        <f t="shared" si="58"/>
        <v>ajournee</v>
      </c>
      <c r="Q284" s="17" t="str">
        <f t="shared" si="59"/>
        <v>juin</v>
      </c>
      <c r="R284" s="17">
        <f t="shared" si="60"/>
        <v>1</v>
      </c>
      <c r="S284" s="17">
        <f t="shared" si="61"/>
        <v>1</v>
      </c>
      <c r="T284" s="17">
        <f t="shared" si="62"/>
        <v>1</v>
      </c>
      <c r="U284" s="17">
        <f t="shared" si="63"/>
        <v>1</v>
      </c>
      <c r="V284" s="17">
        <f t="shared" si="64"/>
        <v>0</v>
      </c>
      <c r="W284" s="17">
        <f t="shared" si="65"/>
        <v>1</v>
      </c>
      <c r="X284" s="17">
        <f t="shared" si="66"/>
        <v>1</v>
      </c>
      <c r="Y284" s="17">
        <f t="shared" si="67"/>
        <v>1</v>
      </c>
      <c r="Z284" s="17">
        <f t="shared" si="68"/>
        <v>1</v>
      </c>
      <c r="AA284" s="17">
        <f t="shared" si="69"/>
        <v>1</v>
      </c>
      <c r="AB284" s="91" t="str">
        <f>'REPRODUCTION 3'!M284</f>
        <v>Juin</v>
      </c>
      <c r="AC284" s="91" t="str">
        <f>'RUMINANTS 3'!M284</f>
        <v>Juin</v>
      </c>
      <c r="AD284" s="91" t="str">
        <f>'TOXICOLOGIE 2'!L284</f>
        <v>Juin</v>
      </c>
      <c r="AE284" s="91" t="str">
        <f>'INFECTIEUX 3'!M284</f>
        <v>Juin</v>
      </c>
      <c r="AF284" s="91" t="str">
        <f>'AVIARE 3'!M284</f>
        <v>Juin</v>
      </c>
      <c r="AG284" s="91" t="str">
        <f>'EQUINE 3'!M284</f>
        <v>Juin</v>
      </c>
      <c r="AH284" s="91" t="str">
        <f>'CHIRURGIE 3'!M284</f>
        <v>Juin</v>
      </c>
      <c r="AI284" s="91" t="str">
        <f>'LEGISLATION 2'!L284</f>
        <v>Juin</v>
      </c>
      <c r="AJ284" s="91" t="str">
        <f>'HIDAOA 3'!M284</f>
        <v>Juin</v>
      </c>
      <c r="AK284" s="91" t="str">
        <f>'CLINIQUE 3'!T284</f>
        <v>Juin</v>
      </c>
    </row>
    <row r="285" spans="1:37" ht="18.75">
      <c r="A285" s="17">
        <v>278</v>
      </c>
      <c r="B285" s="625" t="s">
        <v>1682</v>
      </c>
      <c r="C285" s="625" t="s">
        <v>2449</v>
      </c>
      <c r="D285" s="91">
        <f>'REPRODUCTION 3'!K285</f>
        <v>15.75</v>
      </c>
      <c r="E285" s="91">
        <f>'RUMINANTS 3'!K285</f>
        <v>7.5</v>
      </c>
      <c r="F285" s="91">
        <f>'TOXICOLOGIE 2'!J285</f>
        <v>0</v>
      </c>
      <c r="G285" s="91">
        <f>'INFECTIEUX 3'!K285</f>
        <v>7.5</v>
      </c>
      <c r="H285" s="91">
        <f>'AVIARE 3'!K285</f>
        <v>12</v>
      </c>
      <c r="I285" s="91">
        <f>'EQUINE 3'!K285</f>
        <v>19.5</v>
      </c>
      <c r="J285" s="91">
        <f>'CHIRURGIE 3'!K285</f>
        <v>19.5</v>
      </c>
      <c r="K285" s="91">
        <f>'LEGISLATION 2'!J285</f>
        <v>18</v>
      </c>
      <c r="L285" s="91">
        <f>'HIDAOA 3'!K285</f>
        <v>21.75</v>
      </c>
      <c r="M285" s="91">
        <f>'CLINIQUE 3'!R285</f>
        <v>0</v>
      </c>
      <c r="N285" s="91">
        <f t="shared" si="56"/>
        <v>121.5</v>
      </c>
      <c r="O285" s="91">
        <f t="shared" si="57"/>
        <v>4.3392857142857144</v>
      </c>
      <c r="P285" s="17" t="str">
        <f t="shared" si="58"/>
        <v>ajournee</v>
      </c>
      <c r="Q285" s="17" t="str">
        <f t="shared" si="59"/>
        <v>juin</v>
      </c>
      <c r="R285" s="17">
        <f t="shared" si="60"/>
        <v>0</v>
      </c>
      <c r="S285" s="17">
        <f t="shared" si="61"/>
        <v>1</v>
      </c>
      <c r="T285" s="17">
        <f t="shared" si="62"/>
        <v>1</v>
      </c>
      <c r="U285" s="17">
        <f t="shared" si="63"/>
        <v>1</v>
      </c>
      <c r="V285" s="17">
        <f t="shared" si="64"/>
        <v>1</v>
      </c>
      <c r="W285" s="17">
        <f t="shared" si="65"/>
        <v>0</v>
      </c>
      <c r="X285" s="17">
        <f t="shared" si="66"/>
        <v>0</v>
      </c>
      <c r="Y285" s="17">
        <f t="shared" si="67"/>
        <v>0</v>
      </c>
      <c r="Z285" s="17">
        <f t="shared" si="68"/>
        <v>0</v>
      </c>
      <c r="AA285" s="17">
        <f t="shared" si="69"/>
        <v>1</v>
      </c>
      <c r="AB285" s="91" t="str">
        <f>'REPRODUCTION 3'!M285</f>
        <v>Juin</v>
      </c>
      <c r="AC285" s="91" t="str">
        <f>'RUMINANTS 3'!M285</f>
        <v>Juin</v>
      </c>
      <c r="AD285" s="91" t="str">
        <f>'TOXICOLOGIE 2'!L285</f>
        <v>Juin</v>
      </c>
      <c r="AE285" s="91" t="str">
        <f>'INFECTIEUX 3'!M285</f>
        <v>Juin</v>
      </c>
      <c r="AF285" s="91" t="str">
        <f>'AVIARE 3'!M285</f>
        <v>Juin</v>
      </c>
      <c r="AG285" s="91" t="str">
        <f>'EQUINE 3'!M285</f>
        <v>Juin</v>
      </c>
      <c r="AH285" s="91" t="str">
        <f>'CHIRURGIE 3'!M285</f>
        <v>Juin</v>
      </c>
      <c r="AI285" s="91" t="str">
        <f>'LEGISLATION 2'!L285</f>
        <v>Juin</v>
      </c>
      <c r="AJ285" s="91" t="str">
        <f>'HIDAOA 3'!M285</f>
        <v>Juin</v>
      </c>
      <c r="AK285" s="91" t="str">
        <f>'CLINIQUE 3'!T285</f>
        <v>Juin</v>
      </c>
    </row>
    <row r="286" spans="1:37" ht="18.75">
      <c r="A286" s="17">
        <v>279</v>
      </c>
      <c r="B286" s="625" t="s">
        <v>1682</v>
      </c>
      <c r="C286" s="625" t="s">
        <v>2462</v>
      </c>
      <c r="D286" s="91">
        <f>'REPRODUCTION 3'!K286</f>
        <v>13.5</v>
      </c>
      <c r="E286" s="91">
        <f>'RUMINANTS 3'!K286</f>
        <v>14.25</v>
      </c>
      <c r="F286" s="91">
        <f>'TOXICOLOGIE 2'!J286</f>
        <v>0</v>
      </c>
      <c r="G286" s="91">
        <f>'INFECTIEUX 3'!K286</f>
        <v>7.5</v>
      </c>
      <c r="H286" s="91">
        <f>'AVIARE 3'!K286</f>
        <v>18</v>
      </c>
      <c r="I286" s="91">
        <f>'EQUINE 3'!K286</f>
        <v>14.25</v>
      </c>
      <c r="J286" s="91">
        <f>'CHIRURGIE 3'!K286</f>
        <v>19.5</v>
      </c>
      <c r="K286" s="91">
        <f>'LEGISLATION 2'!J286</f>
        <v>14</v>
      </c>
      <c r="L286" s="91">
        <f>'HIDAOA 3'!K286</f>
        <v>13.5</v>
      </c>
      <c r="M286" s="91">
        <f>'CLINIQUE 3'!R286</f>
        <v>0</v>
      </c>
      <c r="N286" s="91">
        <f t="shared" si="56"/>
        <v>114.5</v>
      </c>
      <c r="O286" s="91">
        <f t="shared" si="57"/>
        <v>4.0892857142857144</v>
      </c>
      <c r="P286" s="17" t="str">
        <f t="shared" si="58"/>
        <v>ajournee</v>
      </c>
      <c r="Q286" s="17" t="str">
        <f t="shared" si="59"/>
        <v>juin</v>
      </c>
      <c r="R286" s="17">
        <f t="shared" si="60"/>
        <v>1</v>
      </c>
      <c r="S286" s="17">
        <f t="shared" si="61"/>
        <v>1</v>
      </c>
      <c r="T286" s="17">
        <f t="shared" si="62"/>
        <v>1</v>
      </c>
      <c r="U286" s="17">
        <f t="shared" si="63"/>
        <v>1</v>
      </c>
      <c r="V286" s="17">
        <f t="shared" si="64"/>
        <v>0</v>
      </c>
      <c r="W286" s="17">
        <f t="shared" si="65"/>
        <v>1</v>
      </c>
      <c r="X286" s="17">
        <f t="shared" si="66"/>
        <v>0</v>
      </c>
      <c r="Y286" s="17">
        <f t="shared" si="67"/>
        <v>0</v>
      </c>
      <c r="Z286" s="17">
        <f t="shared" si="68"/>
        <v>1</v>
      </c>
      <c r="AA286" s="17">
        <f t="shared" si="69"/>
        <v>1</v>
      </c>
      <c r="AB286" s="91" t="str">
        <f>'REPRODUCTION 3'!M286</f>
        <v>Juin</v>
      </c>
      <c r="AC286" s="91" t="str">
        <f>'RUMINANTS 3'!M286</f>
        <v>Juin</v>
      </c>
      <c r="AD286" s="91" t="str">
        <f>'TOXICOLOGIE 2'!L286</f>
        <v>Juin</v>
      </c>
      <c r="AE286" s="91" t="str">
        <f>'INFECTIEUX 3'!M286</f>
        <v>Juin</v>
      </c>
      <c r="AF286" s="91" t="str">
        <f>'AVIARE 3'!M286</f>
        <v>Juin</v>
      </c>
      <c r="AG286" s="91" t="str">
        <f>'EQUINE 3'!M286</f>
        <v>Juin</v>
      </c>
      <c r="AH286" s="91" t="str">
        <f>'CHIRURGIE 3'!M286</f>
        <v>Juin</v>
      </c>
      <c r="AI286" s="91" t="str">
        <f>'LEGISLATION 2'!L286</f>
        <v>Juin</v>
      </c>
      <c r="AJ286" s="91" t="str">
        <f>'HIDAOA 3'!M286</f>
        <v>Juin</v>
      </c>
      <c r="AK286" s="91" t="str">
        <f>'CLINIQUE 3'!T286</f>
        <v>Juin</v>
      </c>
    </row>
    <row r="287" spans="1:37" ht="18.75">
      <c r="A287" s="17">
        <v>280</v>
      </c>
      <c r="B287" s="625" t="s">
        <v>1690</v>
      </c>
      <c r="C287" s="625" t="s">
        <v>2713</v>
      </c>
      <c r="D287" s="91">
        <f>'REPRODUCTION 3'!K287</f>
        <v>12</v>
      </c>
      <c r="E287" s="91">
        <f>'RUMINANTS 3'!K287</f>
        <v>9</v>
      </c>
      <c r="F287" s="91">
        <f>'TOXICOLOGIE 2'!J287</f>
        <v>0</v>
      </c>
      <c r="G287" s="91">
        <f>'INFECTIEUX 3'!K287</f>
        <v>9</v>
      </c>
      <c r="H287" s="91">
        <f>'AVIARE 3'!K287</f>
        <v>17.25</v>
      </c>
      <c r="I287" s="91">
        <f>'EQUINE 3'!K287</f>
        <v>10.5</v>
      </c>
      <c r="J287" s="91">
        <f>'CHIRURGIE 3'!K287</f>
        <v>16.5</v>
      </c>
      <c r="K287" s="91">
        <f>'LEGISLATION 2'!J287</f>
        <v>6</v>
      </c>
      <c r="L287" s="91">
        <f>'HIDAOA 3'!K287</f>
        <v>12</v>
      </c>
      <c r="M287" s="91">
        <f>'CLINIQUE 3'!R287</f>
        <v>0</v>
      </c>
      <c r="N287" s="91">
        <f t="shared" si="56"/>
        <v>92.25</v>
      </c>
      <c r="O287" s="91">
        <f t="shared" si="57"/>
        <v>3.2946428571428572</v>
      </c>
      <c r="P287" s="17" t="str">
        <f t="shared" si="58"/>
        <v>ajournee</v>
      </c>
      <c r="Q287" s="17" t="str">
        <f t="shared" si="59"/>
        <v>juin</v>
      </c>
      <c r="R287" s="17">
        <f t="shared" si="60"/>
        <v>1</v>
      </c>
      <c r="S287" s="17">
        <f t="shared" si="61"/>
        <v>1</v>
      </c>
      <c r="T287" s="17">
        <f t="shared" si="62"/>
        <v>1</v>
      </c>
      <c r="U287" s="17">
        <f t="shared" si="63"/>
        <v>1</v>
      </c>
      <c r="V287" s="17">
        <f t="shared" si="64"/>
        <v>0</v>
      </c>
      <c r="W287" s="17">
        <f t="shared" si="65"/>
        <v>1</v>
      </c>
      <c r="X287" s="17">
        <f t="shared" si="66"/>
        <v>0</v>
      </c>
      <c r="Y287" s="17">
        <f t="shared" si="67"/>
        <v>1</v>
      </c>
      <c r="Z287" s="17">
        <f t="shared" si="68"/>
        <v>1</v>
      </c>
      <c r="AA287" s="17">
        <f t="shared" si="69"/>
        <v>1</v>
      </c>
      <c r="AB287" s="91" t="str">
        <f>'REPRODUCTION 3'!M287</f>
        <v>Juin</v>
      </c>
      <c r="AC287" s="91" t="str">
        <f>'RUMINANTS 3'!M287</f>
        <v>Juin</v>
      </c>
      <c r="AD287" s="91" t="str">
        <f>'TOXICOLOGIE 2'!L287</f>
        <v>Juin</v>
      </c>
      <c r="AE287" s="91" t="str">
        <f>'INFECTIEUX 3'!M287</f>
        <v>Juin</v>
      </c>
      <c r="AF287" s="91" t="str">
        <f>'AVIARE 3'!M287</f>
        <v>Juin</v>
      </c>
      <c r="AG287" s="91" t="str">
        <f>'EQUINE 3'!M287</f>
        <v>Juin</v>
      </c>
      <c r="AH287" s="91" t="str">
        <f>'CHIRURGIE 3'!M287</f>
        <v>Juin</v>
      </c>
      <c r="AI287" s="91" t="str">
        <f>'LEGISLATION 2'!L287</f>
        <v>Juin</v>
      </c>
      <c r="AJ287" s="91" t="str">
        <f>'HIDAOA 3'!M287</f>
        <v>Juin</v>
      </c>
      <c r="AK287" s="91" t="str">
        <f>'CLINIQUE 3'!T287</f>
        <v>Juin</v>
      </c>
    </row>
    <row r="288" spans="1:37" ht="18.75">
      <c r="A288" s="17">
        <v>281</v>
      </c>
      <c r="B288" s="625" t="s">
        <v>2714</v>
      </c>
      <c r="C288" s="625" t="s">
        <v>2715</v>
      </c>
      <c r="D288" s="91">
        <f>'REPRODUCTION 3'!K288</f>
        <v>17.25</v>
      </c>
      <c r="E288" s="91">
        <f>'RUMINANTS 3'!K288</f>
        <v>8.25</v>
      </c>
      <c r="F288" s="91">
        <f>'TOXICOLOGIE 2'!J288</f>
        <v>0</v>
      </c>
      <c r="G288" s="91">
        <f>'INFECTIEUX 3'!K288</f>
        <v>4.5</v>
      </c>
      <c r="H288" s="91">
        <f>'AVIARE 3'!K288</f>
        <v>18.75</v>
      </c>
      <c r="I288" s="91">
        <f>'EQUINE 3'!K288</f>
        <v>12.75</v>
      </c>
      <c r="J288" s="91">
        <f>'CHIRURGIE 3'!K288</f>
        <v>21</v>
      </c>
      <c r="K288" s="91">
        <f>'LEGISLATION 2'!J288</f>
        <v>24</v>
      </c>
      <c r="L288" s="91">
        <f>'HIDAOA 3'!K288</f>
        <v>20.25</v>
      </c>
      <c r="M288" s="91">
        <f>'CLINIQUE 3'!R288</f>
        <v>0</v>
      </c>
      <c r="N288" s="91">
        <f t="shared" si="56"/>
        <v>126.75</v>
      </c>
      <c r="O288" s="91">
        <f t="shared" si="57"/>
        <v>4.5267857142857144</v>
      </c>
      <c r="P288" s="17" t="str">
        <f t="shared" si="58"/>
        <v>ajournee</v>
      </c>
      <c r="Q288" s="17" t="str">
        <f t="shared" si="59"/>
        <v>juin</v>
      </c>
      <c r="R288" s="17">
        <f t="shared" si="60"/>
        <v>0</v>
      </c>
      <c r="S288" s="17">
        <f t="shared" si="61"/>
        <v>1</v>
      </c>
      <c r="T288" s="17">
        <f t="shared" si="62"/>
        <v>1</v>
      </c>
      <c r="U288" s="17">
        <f t="shared" si="63"/>
        <v>1</v>
      </c>
      <c r="V288" s="17">
        <f t="shared" si="64"/>
        <v>0</v>
      </c>
      <c r="W288" s="17">
        <f t="shared" si="65"/>
        <v>1</v>
      </c>
      <c r="X288" s="17">
        <f t="shared" si="66"/>
        <v>0</v>
      </c>
      <c r="Y288" s="17">
        <f t="shared" si="67"/>
        <v>0</v>
      </c>
      <c r="Z288" s="17">
        <f t="shared" si="68"/>
        <v>0</v>
      </c>
      <c r="AA288" s="17">
        <f t="shared" si="69"/>
        <v>1</v>
      </c>
      <c r="AB288" s="91" t="str">
        <f>'REPRODUCTION 3'!M288</f>
        <v>Juin</v>
      </c>
      <c r="AC288" s="91" t="str">
        <f>'RUMINANTS 3'!M288</f>
        <v>Juin</v>
      </c>
      <c r="AD288" s="91" t="str">
        <f>'TOXICOLOGIE 2'!L288</f>
        <v>Juin</v>
      </c>
      <c r="AE288" s="91" t="str">
        <f>'INFECTIEUX 3'!M288</f>
        <v>Juin</v>
      </c>
      <c r="AF288" s="91" t="str">
        <f>'AVIARE 3'!M288</f>
        <v>Juin</v>
      </c>
      <c r="AG288" s="91" t="str">
        <f>'EQUINE 3'!M288</f>
        <v>Juin</v>
      </c>
      <c r="AH288" s="91" t="str">
        <f>'CHIRURGIE 3'!M288</f>
        <v>Juin</v>
      </c>
      <c r="AI288" s="91" t="str">
        <f>'LEGISLATION 2'!L288</f>
        <v>Juin</v>
      </c>
      <c r="AJ288" s="91" t="str">
        <f>'HIDAOA 3'!M288</f>
        <v>Juin</v>
      </c>
      <c r="AK288" s="91" t="str">
        <f>'CLINIQUE 3'!T288</f>
        <v>Juin</v>
      </c>
    </row>
    <row r="289" spans="1:37" ht="18.75">
      <c r="A289" s="17">
        <v>282</v>
      </c>
      <c r="B289" s="625" t="s">
        <v>281</v>
      </c>
      <c r="C289" s="625" t="s">
        <v>2716</v>
      </c>
      <c r="D289" s="91">
        <f>'REPRODUCTION 3'!K289</f>
        <v>18.75</v>
      </c>
      <c r="E289" s="91">
        <f>'RUMINANTS 3'!K289</f>
        <v>11.25</v>
      </c>
      <c r="F289" s="91">
        <f>'TOXICOLOGIE 2'!J289</f>
        <v>0</v>
      </c>
      <c r="G289" s="91">
        <f>'INFECTIEUX 3'!K289</f>
        <v>5.25</v>
      </c>
      <c r="H289" s="91">
        <f>'AVIARE 3'!K289</f>
        <v>18.75</v>
      </c>
      <c r="I289" s="91">
        <f>'EQUINE 3'!K289</f>
        <v>16.5</v>
      </c>
      <c r="J289" s="91">
        <f>'CHIRURGIE 3'!K289</f>
        <v>19.5</v>
      </c>
      <c r="K289" s="91">
        <f>'LEGISLATION 2'!J289</f>
        <v>14</v>
      </c>
      <c r="L289" s="91">
        <f>'HIDAOA 3'!K289</f>
        <v>23.25</v>
      </c>
      <c r="M289" s="91">
        <f>'CLINIQUE 3'!R289</f>
        <v>0</v>
      </c>
      <c r="N289" s="91">
        <f t="shared" si="56"/>
        <v>127.25</v>
      </c>
      <c r="O289" s="91">
        <f t="shared" si="57"/>
        <v>4.5446428571428568</v>
      </c>
      <c r="P289" s="17" t="str">
        <f t="shared" si="58"/>
        <v>ajournee</v>
      </c>
      <c r="Q289" s="17" t="str">
        <f t="shared" si="59"/>
        <v>juin</v>
      </c>
      <c r="R289" s="17">
        <f t="shared" si="60"/>
        <v>0</v>
      </c>
      <c r="S289" s="17">
        <f t="shared" si="61"/>
        <v>1</v>
      </c>
      <c r="T289" s="17">
        <f t="shared" si="62"/>
        <v>1</v>
      </c>
      <c r="U289" s="17">
        <f t="shared" si="63"/>
        <v>1</v>
      </c>
      <c r="V289" s="17">
        <f t="shared" si="64"/>
        <v>0</v>
      </c>
      <c r="W289" s="17">
        <f t="shared" si="65"/>
        <v>0</v>
      </c>
      <c r="X289" s="17">
        <f t="shared" si="66"/>
        <v>0</v>
      </c>
      <c r="Y289" s="17">
        <f t="shared" si="67"/>
        <v>0</v>
      </c>
      <c r="Z289" s="17">
        <f t="shared" si="68"/>
        <v>0</v>
      </c>
      <c r="AA289" s="17">
        <f t="shared" si="69"/>
        <v>1</v>
      </c>
      <c r="AB289" s="91" t="str">
        <f>'REPRODUCTION 3'!M289</f>
        <v>Juin</v>
      </c>
      <c r="AC289" s="91" t="str">
        <f>'RUMINANTS 3'!M289</f>
        <v>Juin</v>
      </c>
      <c r="AD289" s="91" t="str">
        <f>'TOXICOLOGIE 2'!L289</f>
        <v>Juin</v>
      </c>
      <c r="AE289" s="91" t="str">
        <f>'INFECTIEUX 3'!M289</f>
        <v>Juin</v>
      </c>
      <c r="AF289" s="91" t="str">
        <f>'AVIARE 3'!M289</f>
        <v>Juin</v>
      </c>
      <c r="AG289" s="91" t="str">
        <f>'EQUINE 3'!M289</f>
        <v>Juin</v>
      </c>
      <c r="AH289" s="91" t="str">
        <f>'CHIRURGIE 3'!M289</f>
        <v>Juin</v>
      </c>
      <c r="AI289" s="91" t="str">
        <f>'LEGISLATION 2'!L289</f>
        <v>Juin</v>
      </c>
      <c r="AJ289" s="91" t="str">
        <f>'HIDAOA 3'!M289</f>
        <v>Juin</v>
      </c>
      <c r="AK289" s="91" t="str">
        <f>'CLINIQUE 3'!T289</f>
        <v>Juin</v>
      </c>
    </row>
    <row r="290" spans="1:37" ht="18.75">
      <c r="A290" s="17">
        <v>283</v>
      </c>
      <c r="B290" s="625" t="s">
        <v>2717</v>
      </c>
      <c r="C290" s="625" t="s">
        <v>2531</v>
      </c>
      <c r="D290" s="91">
        <f>'REPRODUCTION 3'!K290</f>
        <v>9.75</v>
      </c>
      <c r="E290" s="91">
        <f>'RUMINANTS 3'!K290</f>
        <v>16.5</v>
      </c>
      <c r="F290" s="91">
        <f>'TOXICOLOGIE 2'!J290</f>
        <v>0</v>
      </c>
      <c r="G290" s="91">
        <f>'INFECTIEUX 3'!K290</f>
        <v>9</v>
      </c>
      <c r="H290" s="91">
        <f>'AVIARE 3'!K290</f>
        <v>19.5</v>
      </c>
      <c r="I290" s="91">
        <f>'EQUINE 3'!K290</f>
        <v>15</v>
      </c>
      <c r="J290" s="91">
        <f>'CHIRURGIE 3'!K290</f>
        <v>19.5</v>
      </c>
      <c r="K290" s="91">
        <f>'LEGISLATION 2'!J290</f>
        <v>28</v>
      </c>
      <c r="L290" s="91">
        <f>'HIDAOA 3'!K290</f>
        <v>25.5</v>
      </c>
      <c r="M290" s="91">
        <f>'CLINIQUE 3'!R290</f>
        <v>0</v>
      </c>
      <c r="N290" s="91">
        <f t="shared" si="56"/>
        <v>142.75</v>
      </c>
      <c r="O290" s="91">
        <f t="shared" si="57"/>
        <v>5.0982142857142856</v>
      </c>
      <c r="P290" s="17" t="str">
        <f t="shared" si="58"/>
        <v>ajournee</v>
      </c>
      <c r="Q290" s="17" t="str">
        <f t="shared" si="59"/>
        <v>juin</v>
      </c>
      <c r="R290" s="17">
        <f t="shared" si="60"/>
        <v>1</v>
      </c>
      <c r="S290" s="17">
        <f t="shared" si="61"/>
        <v>0</v>
      </c>
      <c r="T290" s="17">
        <f t="shared" si="62"/>
        <v>1</v>
      </c>
      <c r="U290" s="17">
        <f t="shared" si="63"/>
        <v>1</v>
      </c>
      <c r="V290" s="17">
        <f t="shared" si="64"/>
        <v>0</v>
      </c>
      <c r="W290" s="17">
        <f t="shared" si="65"/>
        <v>0</v>
      </c>
      <c r="X290" s="17">
        <f t="shared" si="66"/>
        <v>0</v>
      </c>
      <c r="Y290" s="17">
        <f t="shared" si="67"/>
        <v>0</v>
      </c>
      <c r="Z290" s="17">
        <f t="shared" si="68"/>
        <v>0</v>
      </c>
      <c r="AA290" s="17">
        <f t="shared" si="69"/>
        <v>1</v>
      </c>
      <c r="AB290" s="91" t="str">
        <f>'REPRODUCTION 3'!M290</f>
        <v>Juin</v>
      </c>
      <c r="AC290" s="91" t="str">
        <f>'RUMINANTS 3'!M290</f>
        <v>Juin</v>
      </c>
      <c r="AD290" s="91" t="str">
        <f>'TOXICOLOGIE 2'!L290</f>
        <v>Juin</v>
      </c>
      <c r="AE290" s="91" t="str">
        <f>'INFECTIEUX 3'!M290</f>
        <v>Juin</v>
      </c>
      <c r="AF290" s="91" t="str">
        <f>'AVIARE 3'!M290</f>
        <v>Juin</v>
      </c>
      <c r="AG290" s="91" t="str">
        <f>'EQUINE 3'!M290</f>
        <v>Juin</v>
      </c>
      <c r="AH290" s="91" t="str">
        <f>'CHIRURGIE 3'!M290</f>
        <v>Juin</v>
      </c>
      <c r="AI290" s="91" t="str">
        <f>'LEGISLATION 2'!L290</f>
        <v>Juin</v>
      </c>
      <c r="AJ290" s="91" t="str">
        <f>'HIDAOA 3'!M290</f>
        <v>Juin</v>
      </c>
      <c r="AK290" s="91" t="str">
        <f>'CLINIQUE 3'!T290</f>
        <v>Juin</v>
      </c>
    </row>
    <row r="291" spans="1:37" ht="18.75">
      <c r="A291" s="17">
        <v>284</v>
      </c>
      <c r="B291" s="625" t="s">
        <v>2718</v>
      </c>
      <c r="C291" s="625" t="s">
        <v>2719</v>
      </c>
      <c r="D291" s="91">
        <f>'REPRODUCTION 3'!K291</f>
        <v>16.5</v>
      </c>
      <c r="E291" s="91">
        <f>'RUMINANTS 3'!K291</f>
        <v>20.25</v>
      </c>
      <c r="F291" s="91">
        <f>'TOXICOLOGIE 2'!J291</f>
        <v>0</v>
      </c>
      <c r="G291" s="91">
        <f>'INFECTIEUX 3'!K291</f>
        <v>8.25</v>
      </c>
      <c r="H291" s="91">
        <f>'AVIARE 3'!K291</f>
        <v>18.75</v>
      </c>
      <c r="I291" s="91">
        <f>'EQUINE 3'!K291</f>
        <v>15</v>
      </c>
      <c r="J291" s="91">
        <f>'CHIRURGIE 3'!K291</f>
        <v>22.5</v>
      </c>
      <c r="K291" s="91">
        <f>'LEGISLATION 2'!J291</f>
        <v>32</v>
      </c>
      <c r="L291" s="91">
        <f>'HIDAOA 3'!K291</f>
        <v>25.5</v>
      </c>
      <c r="M291" s="91">
        <f>'CLINIQUE 3'!R291</f>
        <v>0</v>
      </c>
      <c r="N291" s="91">
        <f t="shared" si="56"/>
        <v>158.75</v>
      </c>
      <c r="O291" s="91">
        <f t="shared" si="57"/>
        <v>5.6696428571428568</v>
      </c>
      <c r="P291" s="17" t="str">
        <f t="shared" si="58"/>
        <v>ajournee</v>
      </c>
      <c r="Q291" s="17" t="str">
        <f t="shared" si="59"/>
        <v>juin</v>
      </c>
      <c r="R291" s="17">
        <f t="shared" si="60"/>
        <v>0</v>
      </c>
      <c r="S291" s="17">
        <f t="shared" si="61"/>
        <v>0</v>
      </c>
      <c r="T291" s="17">
        <f t="shared" si="62"/>
        <v>1</v>
      </c>
      <c r="U291" s="17">
        <f t="shared" si="63"/>
        <v>1</v>
      </c>
      <c r="V291" s="17">
        <f t="shared" si="64"/>
        <v>0</v>
      </c>
      <c r="W291" s="17">
        <f t="shared" si="65"/>
        <v>0</v>
      </c>
      <c r="X291" s="17">
        <f t="shared" si="66"/>
        <v>0</v>
      </c>
      <c r="Y291" s="17">
        <f t="shared" si="67"/>
        <v>0</v>
      </c>
      <c r="Z291" s="17">
        <f t="shared" si="68"/>
        <v>0</v>
      </c>
      <c r="AA291" s="17">
        <f t="shared" si="69"/>
        <v>1</v>
      </c>
      <c r="AB291" s="91" t="str">
        <f>'REPRODUCTION 3'!M291</f>
        <v>Juin</v>
      </c>
      <c r="AC291" s="91" t="str">
        <f>'RUMINANTS 3'!M291</f>
        <v>Juin</v>
      </c>
      <c r="AD291" s="91" t="str">
        <f>'TOXICOLOGIE 2'!L291</f>
        <v>Juin</v>
      </c>
      <c r="AE291" s="91" t="str">
        <f>'INFECTIEUX 3'!M291</f>
        <v>Juin</v>
      </c>
      <c r="AF291" s="91" t="str">
        <f>'AVIARE 3'!M291</f>
        <v>Juin</v>
      </c>
      <c r="AG291" s="91" t="str">
        <f>'EQUINE 3'!M291</f>
        <v>Juin</v>
      </c>
      <c r="AH291" s="91" t="str">
        <f>'CHIRURGIE 3'!M291</f>
        <v>Juin</v>
      </c>
      <c r="AI291" s="91" t="str">
        <f>'LEGISLATION 2'!L291</f>
        <v>Juin</v>
      </c>
      <c r="AJ291" s="91" t="str">
        <f>'HIDAOA 3'!M291</f>
        <v>Juin</v>
      </c>
      <c r="AK291" s="91" t="str">
        <f>'CLINIQUE 3'!T291</f>
        <v>Juin</v>
      </c>
    </row>
    <row r="292" spans="1:37" ht="18.75">
      <c r="A292" s="17">
        <v>285</v>
      </c>
      <c r="B292" s="625" t="s">
        <v>1715</v>
      </c>
      <c r="C292" s="625" t="s">
        <v>2720</v>
      </c>
      <c r="D292" s="91">
        <f>'REPRODUCTION 3'!K292</f>
        <v>4.5</v>
      </c>
      <c r="E292" s="91">
        <f>'RUMINANTS 3'!K292</f>
        <v>9</v>
      </c>
      <c r="F292" s="91">
        <f>'TOXICOLOGIE 2'!J292</f>
        <v>0</v>
      </c>
      <c r="G292" s="91">
        <f>'INFECTIEUX 3'!K292</f>
        <v>1.875</v>
      </c>
      <c r="H292" s="91">
        <f>'AVIARE 3'!K292</f>
        <v>15</v>
      </c>
      <c r="I292" s="91">
        <f>'EQUINE 3'!K292</f>
        <v>12</v>
      </c>
      <c r="J292" s="91">
        <f>'CHIRURGIE 3'!K292</f>
        <v>21</v>
      </c>
      <c r="K292" s="91">
        <f>'LEGISLATION 2'!J292</f>
        <v>22</v>
      </c>
      <c r="L292" s="91">
        <f>'HIDAOA 3'!K292</f>
        <v>12</v>
      </c>
      <c r="M292" s="91">
        <f>'CLINIQUE 3'!R292</f>
        <v>0</v>
      </c>
      <c r="N292" s="91">
        <f t="shared" si="56"/>
        <v>97.375</v>
      </c>
      <c r="O292" s="91">
        <f t="shared" si="57"/>
        <v>3.4776785714285716</v>
      </c>
      <c r="P292" s="17" t="str">
        <f t="shared" si="58"/>
        <v>ajournee</v>
      </c>
      <c r="Q292" s="17" t="str">
        <f t="shared" si="59"/>
        <v>juin</v>
      </c>
      <c r="R292" s="17">
        <f t="shared" si="60"/>
        <v>1</v>
      </c>
      <c r="S292" s="17">
        <f t="shared" si="61"/>
        <v>1</v>
      </c>
      <c r="T292" s="17">
        <f t="shared" si="62"/>
        <v>1</v>
      </c>
      <c r="U292" s="17">
        <f t="shared" si="63"/>
        <v>1</v>
      </c>
      <c r="V292" s="17">
        <f t="shared" si="64"/>
        <v>0</v>
      </c>
      <c r="W292" s="17">
        <f t="shared" si="65"/>
        <v>1</v>
      </c>
      <c r="X292" s="17">
        <f t="shared" si="66"/>
        <v>0</v>
      </c>
      <c r="Y292" s="17">
        <f t="shared" si="67"/>
        <v>0</v>
      </c>
      <c r="Z292" s="17">
        <f t="shared" si="68"/>
        <v>1</v>
      </c>
      <c r="AA292" s="17">
        <f t="shared" si="69"/>
        <v>1</v>
      </c>
      <c r="AB292" s="91" t="str">
        <f>'REPRODUCTION 3'!M292</f>
        <v>Juin</v>
      </c>
      <c r="AC292" s="91" t="str">
        <f>'RUMINANTS 3'!M292</f>
        <v>Juin</v>
      </c>
      <c r="AD292" s="91" t="str">
        <f>'TOXICOLOGIE 2'!L292</f>
        <v>Juin</v>
      </c>
      <c r="AE292" s="91" t="str">
        <f>'INFECTIEUX 3'!M292</f>
        <v>Juin</v>
      </c>
      <c r="AF292" s="91" t="str">
        <f>'AVIARE 3'!M292</f>
        <v>Juin</v>
      </c>
      <c r="AG292" s="91" t="str">
        <f>'EQUINE 3'!M292</f>
        <v>Juin</v>
      </c>
      <c r="AH292" s="91" t="str">
        <f>'CHIRURGIE 3'!M292</f>
        <v>Juin</v>
      </c>
      <c r="AI292" s="91" t="str">
        <f>'LEGISLATION 2'!L292</f>
        <v>Juin</v>
      </c>
      <c r="AJ292" s="91" t="str">
        <f>'HIDAOA 3'!M292</f>
        <v>Juin</v>
      </c>
      <c r="AK292" s="91" t="str">
        <f>'CLINIQUE 3'!T292</f>
        <v>Juin</v>
      </c>
    </row>
    <row r="293" spans="1:37" ht="18.75">
      <c r="A293" s="17">
        <v>286</v>
      </c>
      <c r="B293" s="625" t="s">
        <v>1722</v>
      </c>
      <c r="C293" s="625" t="s">
        <v>2721</v>
      </c>
      <c r="D293" s="91">
        <f>'REPRODUCTION 3'!K293</f>
        <v>8.25</v>
      </c>
      <c r="E293" s="91">
        <f>'RUMINANTS 3'!K293</f>
        <v>10.5</v>
      </c>
      <c r="F293" s="91">
        <f>'TOXICOLOGIE 2'!J293</f>
        <v>0</v>
      </c>
      <c r="G293" s="91">
        <f>'INFECTIEUX 3'!K293</f>
        <v>9.75</v>
      </c>
      <c r="H293" s="91">
        <f>'AVIARE 3'!K293</f>
        <v>14.25</v>
      </c>
      <c r="I293" s="91">
        <f>'EQUINE 3'!K293</f>
        <v>15</v>
      </c>
      <c r="J293" s="91">
        <f>'CHIRURGIE 3'!K293</f>
        <v>21</v>
      </c>
      <c r="K293" s="91">
        <f>'LEGISLATION 2'!J293</f>
        <v>16</v>
      </c>
      <c r="L293" s="91">
        <f>'HIDAOA 3'!K293</f>
        <v>7.5</v>
      </c>
      <c r="M293" s="91">
        <f>'CLINIQUE 3'!R293</f>
        <v>0</v>
      </c>
      <c r="N293" s="91">
        <f t="shared" si="56"/>
        <v>102.25</v>
      </c>
      <c r="O293" s="91">
        <f t="shared" si="57"/>
        <v>3.6517857142857144</v>
      </c>
      <c r="P293" s="17" t="str">
        <f t="shared" si="58"/>
        <v>ajournee</v>
      </c>
      <c r="Q293" s="17" t="str">
        <f t="shared" si="59"/>
        <v>juin</v>
      </c>
      <c r="R293" s="17">
        <f t="shared" si="60"/>
        <v>1</v>
      </c>
      <c r="S293" s="17">
        <f t="shared" si="61"/>
        <v>1</v>
      </c>
      <c r="T293" s="17">
        <f t="shared" si="62"/>
        <v>1</v>
      </c>
      <c r="U293" s="17">
        <f t="shared" si="63"/>
        <v>1</v>
      </c>
      <c r="V293" s="17">
        <f t="shared" si="64"/>
        <v>1</v>
      </c>
      <c r="W293" s="17">
        <f t="shared" si="65"/>
        <v>0</v>
      </c>
      <c r="X293" s="17">
        <f t="shared" si="66"/>
        <v>0</v>
      </c>
      <c r="Y293" s="17">
        <f t="shared" si="67"/>
        <v>0</v>
      </c>
      <c r="Z293" s="17">
        <f t="shared" si="68"/>
        <v>1</v>
      </c>
      <c r="AA293" s="17">
        <f t="shared" si="69"/>
        <v>1</v>
      </c>
      <c r="AB293" s="91" t="str">
        <f>'REPRODUCTION 3'!M293</f>
        <v>Juin</v>
      </c>
      <c r="AC293" s="91" t="str">
        <f>'RUMINANTS 3'!M293</f>
        <v>Juin</v>
      </c>
      <c r="AD293" s="91" t="str">
        <f>'TOXICOLOGIE 2'!L293</f>
        <v>Juin</v>
      </c>
      <c r="AE293" s="91" t="str">
        <f>'INFECTIEUX 3'!M293</f>
        <v>Juin</v>
      </c>
      <c r="AF293" s="91" t="str">
        <f>'AVIARE 3'!M293</f>
        <v>Juin</v>
      </c>
      <c r="AG293" s="91" t="str">
        <f>'EQUINE 3'!M293</f>
        <v>Juin</v>
      </c>
      <c r="AH293" s="91" t="str">
        <f>'CHIRURGIE 3'!M293</f>
        <v>Juin</v>
      </c>
      <c r="AI293" s="91" t="str">
        <f>'LEGISLATION 2'!L293</f>
        <v>Juin</v>
      </c>
      <c r="AJ293" s="91" t="str">
        <f>'HIDAOA 3'!M293</f>
        <v>Juin</v>
      </c>
      <c r="AK293" s="91" t="str">
        <f>'CLINIQUE 3'!T293</f>
        <v>Juin</v>
      </c>
    </row>
    <row r="294" spans="1:37" ht="18.75">
      <c r="A294" s="17">
        <v>287</v>
      </c>
      <c r="B294" s="625" t="s">
        <v>1727</v>
      </c>
      <c r="C294" s="625" t="s">
        <v>2550</v>
      </c>
      <c r="D294" s="91">
        <f>'REPRODUCTION 3'!K294</f>
        <v>4.5</v>
      </c>
      <c r="E294" s="91">
        <f>'RUMINANTS 3'!K294</f>
        <v>9</v>
      </c>
      <c r="F294" s="91">
        <f>'TOXICOLOGIE 2'!J294</f>
        <v>0</v>
      </c>
      <c r="G294" s="91">
        <f>'INFECTIEUX 3'!K294</f>
        <v>11.25</v>
      </c>
      <c r="H294" s="91">
        <f>'AVIARE 3'!K294</f>
        <v>15</v>
      </c>
      <c r="I294" s="91">
        <f>'EQUINE 3'!K294</f>
        <v>12.75</v>
      </c>
      <c r="J294" s="91">
        <f>'CHIRURGIE 3'!K294</f>
        <v>9</v>
      </c>
      <c r="K294" s="91">
        <f>'LEGISLATION 2'!J294</f>
        <v>18</v>
      </c>
      <c r="L294" s="91">
        <f>'HIDAOA 3'!K294</f>
        <v>12.75</v>
      </c>
      <c r="M294" s="91">
        <f>'CLINIQUE 3'!R294</f>
        <v>0</v>
      </c>
      <c r="N294" s="91">
        <f t="shared" si="56"/>
        <v>92.25</v>
      </c>
      <c r="O294" s="91">
        <f t="shared" si="57"/>
        <v>3.2946428571428572</v>
      </c>
      <c r="P294" s="17" t="str">
        <f t="shared" si="58"/>
        <v>ajournee</v>
      </c>
      <c r="Q294" s="17" t="str">
        <f t="shared" si="59"/>
        <v>juin</v>
      </c>
      <c r="R294" s="17">
        <f t="shared" si="60"/>
        <v>1</v>
      </c>
      <c r="S294" s="17">
        <f t="shared" si="61"/>
        <v>1</v>
      </c>
      <c r="T294" s="17">
        <f t="shared" si="62"/>
        <v>1</v>
      </c>
      <c r="U294" s="17">
        <f t="shared" si="63"/>
        <v>1</v>
      </c>
      <c r="V294" s="17">
        <f t="shared" si="64"/>
        <v>0</v>
      </c>
      <c r="W294" s="17">
        <f t="shared" si="65"/>
        <v>1</v>
      </c>
      <c r="X294" s="17">
        <f t="shared" si="66"/>
        <v>1</v>
      </c>
      <c r="Y294" s="17">
        <f t="shared" si="67"/>
        <v>0</v>
      </c>
      <c r="Z294" s="17">
        <f t="shared" si="68"/>
        <v>1</v>
      </c>
      <c r="AA294" s="17">
        <f t="shared" si="69"/>
        <v>1</v>
      </c>
      <c r="AB294" s="91" t="str">
        <f>'REPRODUCTION 3'!M294</f>
        <v>Juin</v>
      </c>
      <c r="AC294" s="91" t="str">
        <f>'RUMINANTS 3'!M294</f>
        <v>Juin</v>
      </c>
      <c r="AD294" s="91" t="str">
        <f>'TOXICOLOGIE 2'!L294</f>
        <v>Juin</v>
      </c>
      <c r="AE294" s="91" t="str">
        <f>'INFECTIEUX 3'!M294</f>
        <v>Juin</v>
      </c>
      <c r="AF294" s="91" t="str">
        <f>'AVIARE 3'!M294</f>
        <v>Juin</v>
      </c>
      <c r="AG294" s="91" t="str">
        <f>'EQUINE 3'!M294</f>
        <v>Juin</v>
      </c>
      <c r="AH294" s="91" t="str">
        <f>'CHIRURGIE 3'!M294</f>
        <v>Juin</v>
      </c>
      <c r="AI294" s="91" t="str">
        <f>'LEGISLATION 2'!L294</f>
        <v>Juin</v>
      </c>
      <c r="AJ294" s="91" t="str">
        <f>'HIDAOA 3'!M294</f>
        <v>Juin</v>
      </c>
      <c r="AK294" s="91" t="str">
        <f>'CLINIQUE 3'!T294</f>
        <v>Juin</v>
      </c>
    </row>
    <row r="295" spans="1:37" ht="18.75">
      <c r="A295" s="17">
        <v>288</v>
      </c>
      <c r="B295" s="625" t="s">
        <v>2722</v>
      </c>
      <c r="C295" s="625" t="s">
        <v>2723</v>
      </c>
      <c r="D295" s="91">
        <f>'REPRODUCTION 3'!K295</f>
        <v>23.25</v>
      </c>
      <c r="E295" s="91">
        <f>'RUMINANTS 3'!K295</f>
        <v>7.5</v>
      </c>
      <c r="F295" s="91">
        <f>'TOXICOLOGIE 2'!J295</f>
        <v>0</v>
      </c>
      <c r="G295" s="91">
        <f>'INFECTIEUX 3'!K295</f>
        <v>7.5</v>
      </c>
      <c r="H295" s="91">
        <f>'AVIARE 3'!K295</f>
        <v>21</v>
      </c>
      <c r="I295" s="91">
        <f>'EQUINE 3'!K295</f>
        <v>21</v>
      </c>
      <c r="J295" s="91">
        <f>'CHIRURGIE 3'!K295</f>
        <v>21</v>
      </c>
      <c r="K295" s="91">
        <f>'LEGISLATION 2'!J295</f>
        <v>28</v>
      </c>
      <c r="L295" s="91">
        <f>'HIDAOA 3'!K295</f>
        <v>24</v>
      </c>
      <c r="M295" s="91">
        <f>'CLINIQUE 3'!R295</f>
        <v>0</v>
      </c>
      <c r="N295" s="91">
        <f t="shared" si="56"/>
        <v>153.25</v>
      </c>
      <c r="O295" s="91">
        <f t="shared" si="57"/>
        <v>5.4732142857142856</v>
      </c>
      <c r="P295" s="17" t="str">
        <f t="shared" si="58"/>
        <v>ajournee</v>
      </c>
      <c r="Q295" s="17" t="str">
        <f t="shared" si="59"/>
        <v>juin</v>
      </c>
      <c r="R295" s="17">
        <f t="shared" si="60"/>
        <v>0</v>
      </c>
      <c r="S295" s="17">
        <f t="shared" si="61"/>
        <v>1</v>
      </c>
      <c r="T295" s="17">
        <f t="shared" si="62"/>
        <v>1</v>
      </c>
      <c r="U295" s="17">
        <f t="shared" si="63"/>
        <v>1</v>
      </c>
      <c r="V295" s="17">
        <f t="shared" si="64"/>
        <v>0</v>
      </c>
      <c r="W295" s="17">
        <f t="shared" si="65"/>
        <v>0</v>
      </c>
      <c r="X295" s="17">
        <f t="shared" si="66"/>
        <v>0</v>
      </c>
      <c r="Y295" s="17">
        <f t="shared" si="67"/>
        <v>0</v>
      </c>
      <c r="Z295" s="17">
        <f t="shared" si="68"/>
        <v>0</v>
      </c>
      <c r="AA295" s="17">
        <f t="shared" si="69"/>
        <v>1</v>
      </c>
      <c r="AB295" s="91" t="str">
        <f>'REPRODUCTION 3'!M295</f>
        <v>Juin</v>
      </c>
      <c r="AC295" s="91" t="str">
        <f>'RUMINANTS 3'!M295</f>
        <v>Juin</v>
      </c>
      <c r="AD295" s="91" t="str">
        <f>'TOXICOLOGIE 2'!L295</f>
        <v>Juin</v>
      </c>
      <c r="AE295" s="91" t="str">
        <f>'INFECTIEUX 3'!M295</f>
        <v>Juin</v>
      </c>
      <c r="AF295" s="91" t="str">
        <f>'AVIARE 3'!M295</f>
        <v>Juin</v>
      </c>
      <c r="AG295" s="91" t="str">
        <f>'EQUINE 3'!M295</f>
        <v>Juin</v>
      </c>
      <c r="AH295" s="91" t="str">
        <f>'CHIRURGIE 3'!M295</f>
        <v>Juin</v>
      </c>
      <c r="AI295" s="91" t="str">
        <f>'LEGISLATION 2'!L295</f>
        <v>Juin</v>
      </c>
      <c r="AJ295" s="91" t="str">
        <f>'HIDAOA 3'!M295</f>
        <v>Juin</v>
      </c>
      <c r="AK295" s="91" t="str">
        <f>'CLINIQUE 3'!T295</f>
        <v>Juin</v>
      </c>
    </row>
    <row r="296" spans="1:37" ht="18.75">
      <c r="A296" s="17">
        <v>289</v>
      </c>
      <c r="B296" s="625" t="s">
        <v>2724</v>
      </c>
      <c r="C296" s="625" t="s">
        <v>2725</v>
      </c>
      <c r="D296" s="91">
        <f>'REPRODUCTION 3'!K296</f>
        <v>13.5</v>
      </c>
      <c r="E296" s="91">
        <f>'RUMINANTS 3'!K296</f>
        <v>10.5</v>
      </c>
      <c r="F296" s="91">
        <f>'TOXICOLOGIE 2'!J296</f>
        <v>0</v>
      </c>
      <c r="G296" s="91">
        <f>'INFECTIEUX 3'!K296</f>
        <v>6</v>
      </c>
      <c r="H296" s="91">
        <f>'AVIARE 3'!K296</f>
        <v>15.75</v>
      </c>
      <c r="I296" s="91">
        <f>'EQUINE 3'!K296</f>
        <v>11.25</v>
      </c>
      <c r="J296" s="91">
        <f>'CHIRURGIE 3'!K296</f>
        <v>16.5</v>
      </c>
      <c r="K296" s="91">
        <f>'LEGISLATION 2'!J296</f>
        <v>20</v>
      </c>
      <c r="L296" s="91">
        <f>'HIDAOA 3'!K296</f>
        <v>18</v>
      </c>
      <c r="M296" s="91">
        <f>'CLINIQUE 3'!R296</f>
        <v>0</v>
      </c>
      <c r="N296" s="91">
        <f t="shared" si="56"/>
        <v>111.5</v>
      </c>
      <c r="O296" s="91">
        <f t="shared" si="57"/>
        <v>3.9821428571428572</v>
      </c>
      <c r="P296" s="17" t="str">
        <f t="shared" si="58"/>
        <v>ajournee</v>
      </c>
      <c r="Q296" s="17" t="str">
        <f t="shared" si="59"/>
        <v>juin</v>
      </c>
      <c r="R296" s="17">
        <f t="shared" si="60"/>
        <v>1</v>
      </c>
      <c r="S296" s="17">
        <f t="shared" si="61"/>
        <v>1</v>
      </c>
      <c r="T296" s="17">
        <f t="shared" si="62"/>
        <v>1</v>
      </c>
      <c r="U296" s="17">
        <f t="shared" si="63"/>
        <v>1</v>
      </c>
      <c r="V296" s="17">
        <f t="shared" si="64"/>
        <v>0</v>
      </c>
      <c r="W296" s="17">
        <f t="shared" si="65"/>
        <v>1</v>
      </c>
      <c r="X296" s="17">
        <f t="shared" si="66"/>
        <v>0</v>
      </c>
      <c r="Y296" s="17">
        <f t="shared" si="67"/>
        <v>0</v>
      </c>
      <c r="Z296" s="17">
        <f t="shared" si="68"/>
        <v>0</v>
      </c>
      <c r="AA296" s="17">
        <f t="shared" si="69"/>
        <v>1</v>
      </c>
      <c r="AB296" s="91" t="str">
        <f>'REPRODUCTION 3'!M296</f>
        <v>Juin</v>
      </c>
      <c r="AC296" s="91" t="str">
        <f>'RUMINANTS 3'!M296</f>
        <v>Juin</v>
      </c>
      <c r="AD296" s="91" t="str">
        <f>'TOXICOLOGIE 2'!L296</f>
        <v>Juin</v>
      </c>
      <c r="AE296" s="91" t="str">
        <f>'INFECTIEUX 3'!M296</f>
        <v>Juin</v>
      </c>
      <c r="AF296" s="91" t="str">
        <f>'AVIARE 3'!M296</f>
        <v>Juin</v>
      </c>
      <c r="AG296" s="91" t="str">
        <f>'EQUINE 3'!M296</f>
        <v>Juin</v>
      </c>
      <c r="AH296" s="91" t="str">
        <f>'CHIRURGIE 3'!M296</f>
        <v>Juin</v>
      </c>
      <c r="AI296" s="91" t="str">
        <f>'LEGISLATION 2'!L296</f>
        <v>Juin</v>
      </c>
      <c r="AJ296" s="91" t="str">
        <f>'HIDAOA 3'!M296</f>
        <v>Juin</v>
      </c>
      <c r="AK296" s="91" t="str">
        <f>'CLINIQUE 3'!T296</f>
        <v>Juin</v>
      </c>
    </row>
    <row r="297" spans="1:37" ht="18.75">
      <c r="A297" s="17">
        <v>290</v>
      </c>
      <c r="B297" s="625" t="s">
        <v>1741</v>
      </c>
      <c r="C297" s="625" t="s">
        <v>2726</v>
      </c>
      <c r="D297" s="91">
        <f>'REPRODUCTION 3'!K297</f>
        <v>19.5</v>
      </c>
      <c r="E297" s="91">
        <f>'RUMINANTS 3'!K297</f>
        <v>20.25</v>
      </c>
      <c r="F297" s="91">
        <f>'TOXICOLOGIE 2'!J297</f>
        <v>0</v>
      </c>
      <c r="G297" s="91">
        <f>'INFECTIEUX 3'!K297</f>
        <v>7.5</v>
      </c>
      <c r="H297" s="91">
        <f>'AVIARE 3'!K297</f>
        <v>18</v>
      </c>
      <c r="I297" s="91">
        <f>'EQUINE 3'!K297</f>
        <v>11.25</v>
      </c>
      <c r="J297" s="91">
        <f>'CHIRURGIE 3'!K297</f>
        <v>16.5</v>
      </c>
      <c r="K297" s="91">
        <f>'LEGISLATION 2'!J297</f>
        <v>28</v>
      </c>
      <c r="L297" s="91">
        <f>'HIDAOA 3'!K297</f>
        <v>20.25</v>
      </c>
      <c r="M297" s="91">
        <f>'CLINIQUE 3'!R297</f>
        <v>0</v>
      </c>
      <c r="N297" s="91">
        <f t="shared" si="56"/>
        <v>141.25</v>
      </c>
      <c r="O297" s="91">
        <f t="shared" si="57"/>
        <v>5.0446428571428568</v>
      </c>
      <c r="P297" s="17" t="str">
        <f t="shared" si="58"/>
        <v>ajournee</v>
      </c>
      <c r="Q297" s="17" t="str">
        <f t="shared" si="59"/>
        <v>juin</v>
      </c>
      <c r="R297" s="17">
        <f t="shared" si="60"/>
        <v>0</v>
      </c>
      <c r="S297" s="17">
        <f t="shared" si="61"/>
        <v>0</v>
      </c>
      <c r="T297" s="17">
        <f t="shared" si="62"/>
        <v>1</v>
      </c>
      <c r="U297" s="17">
        <f t="shared" si="63"/>
        <v>1</v>
      </c>
      <c r="V297" s="17">
        <f t="shared" si="64"/>
        <v>0</v>
      </c>
      <c r="W297" s="17">
        <f t="shared" si="65"/>
        <v>1</v>
      </c>
      <c r="X297" s="17">
        <f t="shared" si="66"/>
        <v>0</v>
      </c>
      <c r="Y297" s="17">
        <f t="shared" si="67"/>
        <v>0</v>
      </c>
      <c r="Z297" s="17">
        <f t="shared" si="68"/>
        <v>0</v>
      </c>
      <c r="AA297" s="17">
        <f t="shared" si="69"/>
        <v>1</v>
      </c>
      <c r="AB297" s="91" t="str">
        <f>'REPRODUCTION 3'!M297</f>
        <v>Juin</v>
      </c>
      <c r="AC297" s="91" t="str">
        <f>'RUMINANTS 3'!M297</f>
        <v>Juin</v>
      </c>
      <c r="AD297" s="91" t="str">
        <f>'TOXICOLOGIE 2'!L297</f>
        <v>Juin</v>
      </c>
      <c r="AE297" s="91" t="str">
        <f>'INFECTIEUX 3'!M297</f>
        <v>Juin</v>
      </c>
      <c r="AF297" s="91" t="str">
        <f>'AVIARE 3'!M297</f>
        <v>Juin</v>
      </c>
      <c r="AG297" s="91" t="str">
        <f>'EQUINE 3'!M297</f>
        <v>Juin</v>
      </c>
      <c r="AH297" s="91" t="str">
        <f>'CHIRURGIE 3'!M297</f>
        <v>Juin</v>
      </c>
      <c r="AI297" s="91" t="str">
        <f>'LEGISLATION 2'!L297</f>
        <v>Juin</v>
      </c>
      <c r="AJ297" s="91" t="str">
        <f>'HIDAOA 3'!M297</f>
        <v>Juin</v>
      </c>
      <c r="AK297" s="91" t="str">
        <f>'CLINIQUE 3'!T297</f>
        <v>Juin</v>
      </c>
    </row>
    <row r="298" spans="1:37" ht="18.75">
      <c r="A298" s="17">
        <v>291</v>
      </c>
      <c r="B298" s="625" t="s">
        <v>2727</v>
      </c>
      <c r="C298" s="625" t="s">
        <v>2728</v>
      </c>
      <c r="D298" s="91">
        <f>'REPRODUCTION 3'!K298</f>
        <v>11.25</v>
      </c>
      <c r="E298" s="91">
        <f>'RUMINANTS 3'!K298</f>
        <v>9.75</v>
      </c>
      <c r="F298" s="91">
        <f>'TOXICOLOGIE 2'!J298</f>
        <v>0</v>
      </c>
      <c r="G298" s="91">
        <f>'INFECTIEUX 3'!K298</f>
        <v>1.5</v>
      </c>
      <c r="H298" s="91">
        <f>'AVIARE 3'!K298</f>
        <v>15.75</v>
      </c>
      <c r="I298" s="91">
        <f>'EQUINE 3'!K298</f>
        <v>3.75</v>
      </c>
      <c r="J298" s="91">
        <f>'CHIRURGIE 3'!K298</f>
        <v>9</v>
      </c>
      <c r="K298" s="91">
        <f>'LEGISLATION 2'!J298</f>
        <v>2</v>
      </c>
      <c r="L298" s="91">
        <f>'HIDAOA 3'!K298</f>
        <v>10.5</v>
      </c>
      <c r="M298" s="91">
        <f>'CLINIQUE 3'!R298</f>
        <v>0</v>
      </c>
      <c r="N298" s="91">
        <f t="shared" si="56"/>
        <v>63.5</v>
      </c>
      <c r="O298" s="91">
        <f t="shared" si="57"/>
        <v>2.2678571428571428</v>
      </c>
      <c r="P298" s="17" t="str">
        <f t="shared" si="58"/>
        <v>ajournee</v>
      </c>
      <c r="Q298" s="17" t="str">
        <f t="shared" si="59"/>
        <v>juin</v>
      </c>
      <c r="R298" s="17">
        <f t="shared" si="60"/>
        <v>1</v>
      </c>
      <c r="S298" s="17">
        <f t="shared" si="61"/>
        <v>1</v>
      </c>
      <c r="T298" s="17">
        <f t="shared" si="62"/>
        <v>1</v>
      </c>
      <c r="U298" s="17">
        <f t="shared" si="63"/>
        <v>1</v>
      </c>
      <c r="V298" s="17">
        <f t="shared" si="64"/>
        <v>0</v>
      </c>
      <c r="W298" s="17">
        <f t="shared" si="65"/>
        <v>1</v>
      </c>
      <c r="X298" s="17">
        <f t="shared" si="66"/>
        <v>1</v>
      </c>
      <c r="Y298" s="17">
        <f t="shared" si="67"/>
        <v>1</v>
      </c>
      <c r="Z298" s="17">
        <f t="shared" si="68"/>
        <v>1</v>
      </c>
      <c r="AA298" s="17">
        <f t="shared" si="69"/>
        <v>1</v>
      </c>
      <c r="AB298" s="91" t="str">
        <f>'REPRODUCTION 3'!M298</f>
        <v>Juin</v>
      </c>
      <c r="AC298" s="91" t="str">
        <f>'RUMINANTS 3'!M298</f>
        <v>Juin</v>
      </c>
      <c r="AD298" s="91" t="str">
        <f>'TOXICOLOGIE 2'!L298</f>
        <v>Juin</v>
      </c>
      <c r="AE298" s="91" t="str">
        <f>'INFECTIEUX 3'!M298</f>
        <v>Juin</v>
      </c>
      <c r="AF298" s="91" t="str">
        <f>'AVIARE 3'!M298</f>
        <v>Juin</v>
      </c>
      <c r="AG298" s="91" t="str">
        <f>'EQUINE 3'!M298</f>
        <v>Juin</v>
      </c>
      <c r="AH298" s="91" t="str">
        <f>'CHIRURGIE 3'!M298</f>
        <v>Juin</v>
      </c>
      <c r="AI298" s="91" t="str">
        <f>'LEGISLATION 2'!L298</f>
        <v>Juin</v>
      </c>
      <c r="AJ298" s="91" t="str">
        <f>'HIDAOA 3'!M298</f>
        <v>Juin</v>
      </c>
      <c r="AK298" s="91" t="str">
        <f>'CLINIQUE 3'!T298</f>
        <v>Juin</v>
      </c>
    </row>
    <row r="299" spans="1:37" ht="18.75">
      <c r="A299" s="17">
        <v>292</v>
      </c>
      <c r="B299" s="625" t="s">
        <v>2729</v>
      </c>
      <c r="C299" s="625" t="s">
        <v>2693</v>
      </c>
      <c r="D299" s="91">
        <f>'REPRODUCTION 3'!K299</f>
        <v>4.5</v>
      </c>
      <c r="E299" s="91">
        <f>'RUMINANTS 3'!K299</f>
        <v>8.25</v>
      </c>
      <c r="F299" s="91">
        <f>'TOXICOLOGIE 2'!J299</f>
        <v>0</v>
      </c>
      <c r="G299" s="91">
        <f>'INFECTIEUX 3'!K299</f>
        <v>3.375</v>
      </c>
      <c r="H299" s="91">
        <f>'AVIARE 3'!K299</f>
        <v>10.5</v>
      </c>
      <c r="I299" s="91">
        <f>'EQUINE 3'!K299</f>
        <v>12.75</v>
      </c>
      <c r="J299" s="91">
        <f>'CHIRURGIE 3'!K299</f>
        <v>16.5</v>
      </c>
      <c r="K299" s="91">
        <f>'LEGISLATION 2'!J299</f>
        <v>2</v>
      </c>
      <c r="L299" s="91">
        <f>'HIDAOA 3'!K299</f>
        <v>11.25</v>
      </c>
      <c r="M299" s="91">
        <f>'CLINIQUE 3'!R299</f>
        <v>0</v>
      </c>
      <c r="N299" s="91">
        <f t="shared" si="56"/>
        <v>69.125</v>
      </c>
      <c r="O299" s="91">
        <f t="shared" si="57"/>
        <v>2.46875</v>
      </c>
      <c r="P299" s="17" t="str">
        <f t="shared" si="58"/>
        <v>ajournee</v>
      </c>
      <c r="Q299" s="17" t="str">
        <f t="shared" si="59"/>
        <v>juin</v>
      </c>
      <c r="R299" s="17">
        <f t="shared" si="60"/>
        <v>1</v>
      </c>
      <c r="S299" s="17">
        <f t="shared" si="61"/>
        <v>1</v>
      </c>
      <c r="T299" s="17">
        <f t="shared" si="62"/>
        <v>1</v>
      </c>
      <c r="U299" s="17">
        <f t="shared" si="63"/>
        <v>1</v>
      </c>
      <c r="V299" s="17">
        <f t="shared" si="64"/>
        <v>1</v>
      </c>
      <c r="W299" s="17">
        <f t="shared" si="65"/>
        <v>1</v>
      </c>
      <c r="X299" s="17">
        <f t="shared" si="66"/>
        <v>0</v>
      </c>
      <c r="Y299" s="17">
        <f t="shared" si="67"/>
        <v>1</v>
      </c>
      <c r="Z299" s="17">
        <f t="shared" si="68"/>
        <v>1</v>
      </c>
      <c r="AA299" s="17">
        <f t="shared" si="69"/>
        <v>1</v>
      </c>
      <c r="AB299" s="91" t="str">
        <f>'REPRODUCTION 3'!M299</f>
        <v>Juin</v>
      </c>
      <c r="AC299" s="91" t="str">
        <f>'RUMINANTS 3'!M299</f>
        <v>Juin</v>
      </c>
      <c r="AD299" s="91" t="str">
        <f>'TOXICOLOGIE 2'!L299</f>
        <v>Juin</v>
      </c>
      <c r="AE299" s="91" t="str">
        <f>'INFECTIEUX 3'!M299</f>
        <v>Juin</v>
      </c>
      <c r="AF299" s="91" t="str">
        <f>'AVIARE 3'!M299</f>
        <v>Juin</v>
      </c>
      <c r="AG299" s="91" t="str">
        <f>'EQUINE 3'!M299</f>
        <v>Juin</v>
      </c>
      <c r="AH299" s="91" t="str">
        <f>'CHIRURGIE 3'!M299</f>
        <v>Juin</v>
      </c>
      <c r="AI299" s="91" t="str">
        <f>'LEGISLATION 2'!L299</f>
        <v>Juin</v>
      </c>
      <c r="AJ299" s="91" t="str">
        <f>'HIDAOA 3'!M299</f>
        <v>Juin</v>
      </c>
      <c r="AK299" s="91" t="str">
        <f>'CLINIQUE 3'!T299</f>
        <v>Juin</v>
      </c>
    </row>
    <row r="300" spans="1:37" ht="18.75">
      <c r="A300" s="17">
        <v>293</v>
      </c>
      <c r="B300" s="625" t="s">
        <v>1753</v>
      </c>
      <c r="C300" s="625" t="s">
        <v>2730</v>
      </c>
      <c r="D300" s="91">
        <f>'REPRODUCTION 3'!K300</f>
        <v>12</v>
      </c>
      <c r="E300" s="91">
        <f>'RUMINANTS 3'!K300</f>
        <v>9.75</v>
      </c>
      <c r="F300" s="91">
        <f>'TOXICOLOGIE 2'!J300</f>
        <v>0</v>
      </c>
      <c r="G300" s="91">
        <f>'INFECTIEUX 3'!K300</f>
        <v>5.625</v>
      </c>
      <c r="H300" s="91">
        <f>'AVIARE 3'!K300</f>
        <v>18.75</v>
      </c>
      <c r="I300" s="91">
        <f>'EQUINE 3'!K300</f>
        <v>15.75</v>
      </c>
      <c r="J300" s="91">
        <f>'CHIRURGIE 3'!K300</f>
        <v>27</v>
      </c>
      <c r="K300" s="91">
        <f>'LEGISLATION 2'!J300</f>
        <v>30</v>
      </c>
      <c r="L300" s="91">
        <f>'HIDAOA 3'!K300</f>
        <v>28.125</v>
      </c>
      <c r="M300" s="91">
        <f>'CLINIQUE 3'!R300</f>
        <v>0</v>
      </c>
      <c r="N300" s="91">
        <f t="shared" si="56"/>
        <v>147</v>
      </c>
      <c r="O300" s="91">
        <f t="shared" si="57"/>
        <v>5.25</v>
      </c>
      <c r="P300" s="17" t="str">
        <f t="shared" si="58"/>
        <v>ajournee</v>
      </c>
      <c r="Q300" s="17" t="str">
        <f t="shared" si="59"/>
        <v>juin</v>
      </c>
      <c r="R300" s="17">
        <f t="shared" si="60"/>
        <v>1</v>
      </c>
      <c r="S300" s="17">
        <f t="shared" si="61"/>
        <v>1</v>
      </c>
      <c r="T300" s="17">
        <f t="shared" si="62"/>
        <v>1</v>
      </c>
      <c r="U300" s="17">
        <f t="shared" si="63"/>
        <v>1</v>
      </c>
      <c r="V300" s="17">
        <f t="shared" si="64"/>
        <v>0</v>
      </c>
      <c r="W300" s="17">
        <f t="shared" si="65"/>
        <v>0</v>
      </c>
      <c r="X300" s="17">
        <f t="shared" si="66"/>
        <v>0</v>
      </c>
      <c r="Y300" s="17">
        <f t="shared" si="67"/>
        <v>0</v>
      </c>
      <c r="Z300" s="17">
        <f t="shared" si="68"/>
        <v>0</v>
      </c>
      <c r="AA300" s="17">
        <f t="shared" si="69"/>
        <v>1</v>
      </c>
      <c r="AB300" s="91" t="str">
        <f>'REPRODUCTION 3'!M300</f>
        <v>Juin</v>
      </c>
      <c r="AC300" s="91" t="str">
        <f>'RUMINANTS 3'!M300</f>
        <v>Juin</v>
      </c>
      <c r="AD300" s="91" t="str">
        <f>'TOXICOLOGIE 2'!L300</f>
        <v>Juin</v>
      </c>
      <c r="AE300" s="91" t="str">
        <f>'INFECTIEUX 3'!M300</f>
        <v>Juin</v>
      </c>
      <c r="AF300" s="91" t="str">
        <f>'AVIARE 3'!M300</f>
        <v>Juin</v>
      </c>
      <c r="AG300" s="91" t="str">
        <f>'EQUINE 3'!M300</f>
        <v>Juin</v>
      </c>
      <c r="AH300" s="91" t="str">
        <f>'CHIRURGIE 3'!M300</f>
        <v>Juin</v>
      </c>
      <c r="AI300" s="91" t="str">
        <f>'LEGISLATION 2'!L300</f>
        <v>Juin</v>
      </c>
      <c r="AJ300" s="91" t="str">
        <f>'HIDAOA 3'!M300</f>
        <v>Juin</v>
      </c>
      <c r="AK300" s="91" t="str">
        <f>'CLINIQUE 3'!T300</f>
        <v>Juin</v>
      </c>
    </row>
    <row r="301" spans="1:37" ht="18.75">
      <c r="A301" s="17">
        <v>294</v>
      </c>
      <c r="B301" s="625" t="s">
        <v>2731</v>
      </c>
      <c r="C301" s="625" t="s">
        <v>2732</v>
      </c>
      <c r="D301" s="91">
        <f>'REPRODUCTION 3'!K301</f>
        <v>6.75</v>
      </c>
      <c r="E301" s="91">
        <f>'RUMINANTS 3'!K301</f>
        <v>9.75</v>
      </c>
      <c r="F301" s="91">
        <f>'TOXICOLOGIE 2'!J301</f>
        <v>0</v>
      </c>
      <c r="G301" s="91">
        <f>'INFECTIEUX 3'!K301</f>
        <v>0.375</v>
      </c>
      <c r="H301" s="91">
        <f>'AVIARE 3'!K301</f>
        <v>14.25</v>
      </c>
      <c r="I301" s="91">
        <f>'EQUINE 3'!K301</f>
        <v>4.5</v>
      </c>
      <c r="J301" s="91">
        <f>'CHIRURGIE 3'!K301</f>
        <v>13.5</v>
      </c>
      <c r="K301" s="91">
        <f>'LEGISLATION 2'!J301</f>
        <v>12</v>
      </c>
      <c r="L301" s="91">
        <f>'HIDAOA 3'!K301</f>
        <v>13.5</v>
      </c>
      <c r="M301" s="91">
        <f>'CLINIQUE 3'!R301</f>
        <v>0</v>
      </c>
      <c r="N301" s="91">
        <f t="shared" si="56"/>
        <v>74.625</v>
      </c>
      <c r="O301" s="91">
        <f t="shared" si="57"/>
        <v>2.6651785714285716</v>
      </c>
      <c r="P301" s="17" t="str">
        <f t="shared" si="58"/>
        <v>ajournee</v>
      </c>
      <c r="Q301" s="17" t="str">
        <f t="shared" si="59"/>
        <v>juin</v>
      </c>
      <c r="R301" s="17">
        <f t="shared" si="60"/>
        <v>1</v>
      </c>
      <c r="S301" s="17">
        <f t="shared" si="61"/>
        <v>1</v>
      </c>
      <c r="T301" s="17">
        <f t="shared" si="62"/>
        <v>1</v>
      </c>
      <c r="U301" s="17">
        <f t="shared" si="63"/>
        <v>1</v>
      </c>
      <c r="V301" s="17">
        <f t="shared" si="64"/>
        <v>1</v>
      </c>
      <c r="W301" s="17">
        <f t="shared" si="65"/>
        <v>1</v>
      </c>
      <c r="X301" s="17">
        <f t="shared" si="66"/>
        <v>1</v>
      </c>
      <c r="Y301" s="17">
        <f t="shared" si="67"/>
        <v>0</v>
      </c>
      <c r="Z301" s="17">
        <f t="shared" si="68"/>
        <v>1</v>
      </c>
      <c r="AA301" s="17">
        <f t="shared" si="69"/>
        <v>1</v>
      </c>
      <c r="AB301" s="91" t="str">
        <f>'REPRODUCTION 3'!M301</f>
        <v>Juin</v>
      </c>
      <c r="AC301" s="91" t="str">
        <f>'RUMINANTS 3'!M301</f>
        <v>Juin</v>
      </c>
      <c r="AD301" s="91" t="str">
        <f>'TOXICOLOGIE 2'!L301</f>
        <v>Juin</v>
      </c>
      <c r="AE301" s="91" t="str">
        <f>'INFECTIEUX 3'!M301</f>
        <v>Juin</v>
      </c>
      <c r="AF301" s="91" t="str">
        <f>'AVIARE 3'!M301</f>
        <v>Juin</v>
      </c>
      <c r="AG301" s="91" t="str">
        <f>'EQUINE 3'!M301</f>
        <v>Juin</v>
      </c>
      <c r="AH301" s="91" t="str">
        <f>'CHIRURGIE 3'!M301</f>
        <v>Juin</v>
      </c>
      <c r="AI301" s="91" t="str">
        <f>'LEGISLATION 2'!L301</f>
        <v>Juin</v>
      </c>
      <c r="AJ301" s="91" t="str">
        <f>'HIDAOA 3'!M301</f>
        <v>Juin</v>
      </c>
      <c r="AK301" s="91" t="str">
        <f>'CLINIQUE 3'!T301</f>
        <v>Juin</v>
      </c>
    </row>
    <row r="302" spans="1:37" ht="18.75">
      <c r="A302" s="17">
        <v>295</v>
      </c>
      <c r="B302" s="625" t="s">
        <v>2733</v>
      </c>
      <c r="C302" s="625" t="s">
        <v>2734</v>
      </c>
      <c r="D302" s="91">
        <f>'REPRODUCTION 3'!K302</f>
        <v>8.25</v>
      </c>
      <c r="E302" s="91">
        <f>'RUMINANTS 3'!K302</f>
        <v>6</v>
      </c>
      <c r="F302" s="91">
        <f>'TOXICOLOGIE 2'!J302</f>
        <v>0</v>
      </c>
      <c r="G302" s="91">
        <f>'INFECTIEUX 3'!K302</f>
        <v>5.25</v>
      </c>
      <c r="H302" s="91">
        <f>'AVIARE 3'!K302</f>
        <v>12.75</v>
      </c>
      <c r="I302" s="91">
        <f>'EQUINE 3'!K302</f>
        <v>6.75</v>
      </c>
      <c r="J302" s="91">
        <f>'CHIRURGIE 3'!K302</f>
        <v>10.5</v>
      </c>
      <c r="K302" s="91">
        <f>'LEGISLATION 2'!J302</f>
        <v>18</v>
      </c>
      <c r="L302" s="91">
        <f>'HIDAOA 3'!K302</f>
        <v>10.5</v>
      </c>
      <c r="M302" s="91">
        <f>'CLINIQUE 3'!R302</f>
        <v>0</v>
      </c>
      <c r="N302" s="91">
        <f t="shared" si="56"/>
        <v>78</v>
      </c>
      <c r="O302" s="91">
        <f t="shared" si="57"/>
        <v>2.7857142857142856</v>
      </c>
      <c r="P302" s="17" t="str">
        <f t="shared" si="58"/>
        <v>ajournee</v>
      </c>
      <c r="Q302" s="17" t="str">
        <f t="shared" si="59"/>
        <v>juin</v>
      </c>
      <c r="R302" s="17">
        <f t="shared" si="60"/>
        <v>1</v>
      </c>
      <c r="S302" s="17">
        <f t="shared" si="61"/>
        <v>1</v>
      </c>
      <c r="T302" s="17">
        <f t="shared" si="62"/>
        <v>1</v>
      </c>
      <c r="U302" s="17">
        <f t="shared" si="63"/>
        <v>1</v>
      </c>
      <c r="V302" s="17">
        <f t="shared" si="64"/>
        <v>1</v>
      </c>
      <c r="W302" s="17">
        <f t="shared" si="65"/>
        <v>1</v>
      </c>
      <c r="X302" s="17">
        <f t="shared" si="66"/>
        <v>1</v>
      </c>
      <c r="Y302" s="17">
        <f t="shared" si="67"/>
        <v>0</v>
      </c>
      <c r="Z302" s="17">
        <f t="shared" si="68"/>
        <v>1</v>
      </c>
      <c r="AA302" s="17">
        <f t="shared" si="69"/>
        <v>1</v>
      </c>
      <c r="AB302" s="91" t="str">
        <f>'REPRODUCTION 3'!M302</f>
        <v>Juin</v>
      </c>
      <c r="AC302" s="91" t="str">
        <f>'RUMINANTS 3'!M302</f>
        <v>Juin</v>
      </c>
      <c r="AD302" s="91" t="str">
        <f>'TOXICOLOGIE 2'!L302</f>
        <v>Juin</v>
      </c>
      <c r="AE302" s="91" t="str">
        <f>'INFECTIEUX 3'!M302</f>
        <v>Juin</v>
      </c>
      <c r="AF302" s="91" t="str">
        <f>'AVIARE 3'!M302</f>
        <v>Juin</v>
      </c>
      <c r="AG302" s="91" t="str">
        <f>'EQUINE 3'!M302</f>
        <v>Juin</v>
      </c>
      <c r="AH302" s="91" t="str">
        <f>'CHIRURGIE 3'!M302</f>
        <v>Juin</v>
      </c>
      <c r="AI302" s="91" t="str">
        <f>'LEGISLATION 2'!L302</f>
        <v>Juin</v>
      </c>
      <c r="AJ302" s="91" t="str">
        <f>'HIDAOA 3'!M302</f>
        <v>Juin</v>
      </c>
      <c r="AK302" s="91" t="str">
        <f>'CLINIQUE 3'!T302</f>
        <v>Juin</v>
      </c>
    </row>
    <row r="303" spans="1:37" ht="18.75">
      <c r="A303" s="17">
        <v>296</v>
      </c>
      <c r="B303" s="625" t="s">
        <v>2735</v>
      </c>
      <c r="C303" s="625" t="s">
        <v>2565</v>
      </c>
      <c r="D303" s="91">
        <f>'REPRODUCTION 3'!K303</f>
        <v>16.5</v>
      </c>
      <c r="E303" s="91">
        <f>'RUMINANTS 3'!K303</f>
        <v>9.75</v>
      </c>
      <c r="F303" s="91">
        <f>'TOXICOLOGIE 2'!J303</f>
        <v>0</v>
      </c>
      <c r="G303" s="91">
        <f>'INFECTIEUX 3'!K303</f>
        <v>2.25</v>
      </c>
      <c r="H303" s="91">
        <f>'AVIARE 3'!K303</f>
        <v>16.5</v>
      </c>
      <c r="I303" s="91">
        <f>'EQUINE 3'!K303</f>
        <v>18.75</v>
      </c>
      <c r="J303" s="91">
        <f>'CHIRURGIE 3'!K303</f>
        <v>21</v>
      </c>
      <c r="K303" s="91">
        <f>'LEGISLATION 2'!J303</f>
        <v>28</v>
      </c>
      <c r="L303" s="91">
        <f>'HIDAOA 3'!K303</f>
        <v>23.25</v>
      </c>
      <c r="M303" s="91">
        <f>'CLINIQUE 3'!R303</f>
        <v>0</v>
      </c>
      <c r="N303" s="91">
        <f t="shared" si="56"/>
        <v>136</v>
      </c>
      <c r="O303" s="91">
        <f t="shared" si="57"/>
        <v>4.8571428571428568</v>
      </c>
      <c r="P303" s="17" t="str">
        <f t="shared" si="58"/>
        <v>ajournee</v>
      </c>
      <c r="Q303" s="17" t="str">
        <f t="shared" si="59"/>
        <v>juin</v>
      </c>
      <c r="R303" s="17">
        <f t="shared" si="60"/>
        <v>0</v>
      </c>
      <c r="S303" s="17">
        <f t="shared" si="61"/>
        <v>1</v>
      </c>
      <c r="T303" s="17">
        <f t="shared" si="62"/>
        <v>1</v>
      </c>
      <c r="U303" s="17">
        <f t="shared" si="63"/>
        <v>1</v>
      </c>
      <c r="V303" s="17">
        <f t="shared" si="64"/>
        <v>0</v>
      </c>
      <c r="W303" s="17">
        <f t="shared" si="65"/>
        <v>0</v>
      </c>
      <c r="X303" s="17">
        <f t="shared" si="66"/>
        <v>0</v>
      </c>
      <c r="Y303" s="17">
        <f t="shared" si="67"/>
        <v>0</v>
      </c>
      <c r="Z303" s="17">
        <f t="shared" si="68"/>
        <v>0</v>
      </c>
      <c r="AA303" s="17">
        <f t="shared" si="69"/>
        <v>1</v>
      </c>
      <c r="AB303" s="91" t="str">
        <f>'REPRODUCTION 3'!M303</f>
        <v>Juin</v>
      </c>
      <c r="AC303" s="91" t="str">
        <f>'RUMINANTS 3'!M303</f>
        <v>Juin</v>
      </c>
      <c r="AD303" s="91" t="str">
        <f>'TOXICOLOGIE 2'!L303</f>
        <v>Juin</v>
      </c>
      <c r="AE303" s="91" t="str">
        <f>'INFECTIEUX 3'!M303</f>
        <v>Juin</v>
      </c>
      <c r="AF303" s="91" t="str">
        <f>'AVIARE 3'!M303</f>
        <v>Juin</v>
      </c>
      <c r="AG303" s="91" t="str">
        <f>'EQUINE 3'!M303</f>
        <v>Juin</v>
      </c>
      <c r="AH303" s="91" t="str">
        <f>'CHIRURGIE 3'!M303</f>
        <v>Juin</v>
      </c>
      <c r="AI303" s="91" t="str">
        <f>'LEGISLATION 2'!L303</f>
        <v>Juin</v>
      </c>
      <c r="AJ303" s="91" t="str">
        <f>'HIDAOA 3'!M303</f>
        <v>Juin</v>
      </c>
      <c r="AK303" s="91" t="str">
        <f>'CLINIQUE 3'!T303</f>
        <v>Juin</v>
      </c>
    </row>
    <row r="304" spans="1:37" ht="18.75">
      <c r="A304" s="17">
        <v>297</v>
      </c>
      <c r="B304" s="625" t="s">
        <v>1770</v>
      </c>
      <c r="C304" s="625" t="s">
        <v>2480</v>
      </c>
      <c r="D304" s="91">
        <f>'REPRODUCTION 3'!K304</f>
        <v>9.75</v>
      </c>
      <c r="E304" s="91">
        <f>'RUMINANTS 3'!K304</f>
        <v>11.25</v>
      </c>
      <c r="F304" s="91">
        <f>'TOXICOLOGIE 2'!J304</f>
        <v>0</v>
      </c>
      <c r="G304" s="91">
        <f>'INFECTIEUX 3'!K304</f>
        <v>3</v>
      </c>
      <c r="H304" s="91">
        <f>'AVIARE 3'!K304</f>
        <v>15</v>
      </c>
      <c r="I304" s="91">
        <f>'EQUINE 3'!K304</f>
        <v>18</v>
      </c>
      <c r="J304" s="91">
        <f>'CHIRURGIE 3'!K304</f>
        <v>21</v>
      </c>
      <c r="K304" s="91">
        <f>'LEGISLATION 2'!J304</f>
        <v>16</v>
      </c>
      <c r="L304" s="91">
        <f>'HIDAOA 3'!K304</f>
        <v>18.75</v>
      </c>
      <c r="M304" s="91">
        <f>'CLINIQUE 3'!R304</f>
        <v>0</v>
      </c>
      <c r="N304" s="91">
        <f t="shared" si="56"/>
        <v>112.75</v>
      </c>
      <c r="O304" s="91">
        <f t="shared" si="57"/>
        <v>4.0267857142857144</v>
      </c>
      <c r="P304" s="17" t="str">
        <f t="shared" si="58"/>
        <v>ajournee</v>
      </c>
      <c r="Q304" s="17" t="str">
        <f t="shared" si="59"/>
        <v>juin</v>
      </c>
      <c r="R304" s="17">
        <f t="shared" si="60"/>
        <v>1</v>
      </c>
      <c r="S304" s="17">
        <f t="shared" si="61"/>
        <v>1</v>
      </c>
      <c r="T304" s="17">
        <f t="shared" si="62"/>
        <v>1</v>
      </c>
      <c r="U304" s="17">
        <f t="shared" si="63"/>
        <v>1</v>
      </c>
      <c r="V304" s="17">
        <f t="shared" si="64"/>
        <v>0</v>
      </c>
      <c r="W304" s="17">
        <f t="shared" si="65"/>
        <v>0</v>
      </c>
      <c r="X304" s="17">
        <f t="shared" si="66"/>
        <v>0</v>
      </c>
      <c r="Y304" s="17">
        <f t="shared" si="67"/>
        <v>0</v>
      </c>
      <c r="Z304" s="17">
        <f t="shared" si="68"/>
        <v>0</v>
      </c>
      <c r="AA304" s="17">
        <f t="shared" si="69"/>
        <v>1</v>
      </c>
      <c r="AB304" s="91" t="str">
        <f>'REPRODUCTION 3'!M304</f>
        <v>Juin</v>
      </c>
      <c r="AC304" s="91" t="str">
        <f>'RUMINANTS 3'!M304</f>
        <v>Juin</v>
      </c>
      <c r="AD304" s="91" t="str">
        <f>'TOXICOLOGIE 2'!L304</f>
        <v>Juin</v>
      </c>
      <c r="AE304" s="91" t="str">
        <f>'INFECTIEUX 3'!M304</f>
        <v>Juin</v>
      </c>
      <c r="AF304" s="91" t="str">
        <f>'AVIARE 3'!M304</f>
        <v>Juin</v>
      </c>
      <c r="AG304" s="91" t="str">
        <f>'EQUINE 3'!M304</f>
        <v>Juin</v>
      </c>
      <c r="AH304" s="91" t="str">
        <f>'CHIRURGIE 3'!M304</f>
        <v>Juin</v>
      </c>
      <c r="AI304" s="91" t="str">
        <f>'LEGISLATION 2'!L304</f>
        <v>Juin</v>
      </c>
      <c r="AJ304" s="91" t="str">
        <f>'HIDAOA 3'!M304</f>
        <v>Juin</v>
      </c>
      <c r="AK304" s="91" t="str">
        <f>'CLINIQUE 3'!T304</f>
        <v>Juin</v>
      </c>
    </row>
    <row r="305" spans="1:37" ht="18.75">
      <c r="A305" s="17">
        <v>298</v>
      </c>
      <c r="B305" s="625" t="s">
        <v>2736</v>
      </c>
      <c r="C305" s="625" t="s">
        <v>2737</v>
      </c>
      <c r="D305" s="91">
        <f>'REPRODUCTION 3'!K305</f>
        <v>14.25</v>
      </c>
      <c r="E305" s="91">
        <f>'RUMINANTS 3'!K305</f>
        <v>6</v>
      </c>
      <c r="F305" s="91">
        <f>'TOXICOLOGIE 2'!J305</f>
        <v>0</v>
      </c>
      <c r="G305" s="91">
        <f>'INFECTIEUX 3'!K305</f>
        <v>1.875</v>
      </c>
      <c r="H305" s="91">
        <f>'AVIARE 3'!K305</f>
        <v>14.25</v>
      </c>
      <c r="I305" s="91">
        <f>'EQUINE 3'!K305</f>
        <v>11.25</v>
      </c>
      <c r="J305" s="91">
        <f>'CHIRURGIE 3'!K305</f>
        <v>13.5</v>
      </c>
      <c r="K305" s="91">
        <f>'LEGISLATION 2'!J305</f>
        <v>20</v>
      </c>
      <c r="L305" s="91">
        <f>'HIDAOA 3'!K305</f>
        <v>11.25</v>
      </c>
      <c r="M305" s="91">
        <f>'CLINIQUE 3'!R305</f>
        <v>0</v>
      </c>
      <c r="N305" s="91">
        <f t="shared" si="56"/>
        <v>92.375</v>
      </c>
      <c r="O305" s="91">
        <f t="shared" si="57"/>
        <v>3.2991071428571428</v>
      </c>
      <c r="P305" s="17" t="str">
        <f t="shared" si="58"/>
        <v>ajournee</v>
      </c>
      <c r="Q305" s="17" t="str">
        <f t="shared" si="59"/>
        <v>juin</v>
      </c>
      <c r="R305" s="17">
        <f t="shared" si="60"/>
        <v>1</v>
      </c>
      <c r="S305" s="17">
        <f t="shared" si="61"/>
        <v>1</v>
      </c>
      <c r="T305" s="17">
        <f t="shared" si="62"/>
        <v>1</v>
      </c>
      <c r="U305" s="17">
        <f t="shared" si="63"/>
        <v>1</v>
      </c>
      <c r="V305" s="17">
        <f t="shared" si="64"/>
        <v>1</v>
      </c>
      <c r="W305" s="17">
        <f t="shared" si="65"/>
        <v>1</v>
      </c>
      <c r="X305" s="17">
        <f t="shared" si="66"/>
        <v>1</v>
      </c>
      <c r="Y305" s="17">
        <f t="shared" si="67"/>
        <v>0</v>
      </c>
      <c r="Z305" s="17">
        <f t="shared" si="68"/>
        <v>1</v>
      </c>
      <c r="AA305" s="17">
        <f t="shared" si="69"/>
        <v>1</v>
      </c>
      <c r="AB305" s="91" t="str">
        <f>'REPRODUCTION 3'!M305</f>
        <v>Juin</v>
      </c>
      <c r="AC305" s="91" t="str">
        <f>'RUMINANTS 3'!M305</f>
        <v>Juin</v>
      </c>
      <c r="AD305" s="91" t="str">
        <f>'TOXICOLOGIE 2'!L305</f>
        <v>Juin</v>
      </c>
      <c r="AE305" s="91" t="str">
        <f>'INFECTIEUX 3'!M305</f>
        <v>Juin</v>
      </c>
      <c r="AF305" s="91" t="str">
        <f>'AVIARE 3'!M305</f>
        <v>Juin</v>
      </c>
      <c r="AG305" s="91" t="str">
        <f>'EQUINE 3'!M305</f>
        <v>Juin</v>
      </c>
      <c r="AH305" s="91" t="str">
        <f>'CHIRURGIE 3'!M305</f>
        <v>Juin</v>
      </c>
      <c r="AI305" s="91" t="str">
        <f>'LEGISLATION 2'!L305</f>
        <v>Juin</v>
      </c>
      <c r="AJ305" s="91" t="str">
        <f>'HIDAOA 3'!M305</f>
        <v>Juin</v>
      </c>
      <c r="AK305" s="91" t="str">
        <f>'CLINIQUE 3'!T305</f>
        <v>Juin</v>
      </c>
    </row>
    <row r="306" spans="1:37" ht="18.75">
      <c r="A306" s="17">
        <v>299</v>
      </c>
      <c r="B306" s="625" t="s">
        <v>1778</v>
      </c>
      <c r="C306" s="625" t="s">
        <v>2463</v>
      </c>
      <c r="D306" s="91">
        <f>'REPRODUCTION 3'!K306</f>
        <v>16.5</v>
      </c>
      <c r="E306" s="91">
        <f>'RUMINANTS 3'!K306</f>
        <v>4.5</v>
      </c>
      <c r="F306" s="91">
        <f>'TOXICOLOGIE 2'!J306</f>
        <v>0</v>
      </c>
      <c r="G306" s="91">
        <f>'INFECTIEUX 3'!K306</f>
        <v>6.75</v>
      </c>
      <c r="H306" s="91">
        <f>'AVIARE 3'!K306</f>
        <v>15</v>
      </c>
      <c r="I306" s="91">
        <f>'EQUINE 3'!K306</f>
        <v>12.75</v>
      </c>
      <c r="J306" s="91">
        <f>'CHIRURGIE 3'!K306</f>
        <v>22.5</v>
      </c>
      <c r="K306" s="91">
        <f>'LEGISLATION 2'!J306</f>
        <v>22</v>
      </c>
      <c r="L306" s="91">
        <f>'HIDAOA 3'!K306</f>
        <v>25.5</v>
      </c>
      <c r="M306" s="91">
        <f>'CLINIQUE 3'!R306</f>
        <v>0</v>
      </c>
      <c r="N306" s="91">
        <f t="shared" si="56"/>
        <v>125.5</v>
      </c>
      <c r="O306" s="91">
        <f t="shared" si="57"/>
        <v>4.4821428571428568</v>
      </c>
      <c r="P306" s="17" t="str">
        <f t="shared" si="58"/>
        <v>ajournee</v>
      </c>
      <c r="Q306" s="17" t="str">
        <f t="shared" si="59"/>
        <v>juin</v>
      </c>
      <c r="R306" s="17">
        <f t="shared" si="60"/>
        <v>0</v>
      </c>
      <c r="S306" s="17">
        <f t="shared" si="61"/>
        <v>1</v>
      </c>
      <c r="T306" s="17">
        <f t="shared" si="62"/>
        <v>1</v>
      </c>
      <c r="U306" s="17">
        <f t="shared" si="63"/>
        <v>1</v>
      </c>
      <c r="V306" s="17">
        <f t="shared" si="64"/>
        <v>0</v>
      </c>
      <c r="W306" s="17">
        <f t="shared" si="65"/>
        <v>1</v>
      </c>
      <c r="X306" s="17">
        <f t="shared" si="66"/>
        <v>0</v>
      </c>
      <c r="Y306" s="17">
        <f t="shared" si="67"/>
        <v>0</v>
      </c>
      <c r="Z306" s="17">
        <f t="shared" si="68"/>
        <v>0</v>
      </c>
      <c r="AA306" s="17">
        <f t="shared" si="69"/>
        <v>1</v>
      </c>
      <c r="AB306" s="91" t="str">
        <f>'REPRODUCTION 3'!M306</f>
        <v>Juin</v>
      </c>
      <c r="AC306" s="91" t="str">
        <f>'RUMINANTS 3'!M306</f>
        <v>Juin</v>
      </c>
      <c r="AD306" s="91" t="str">
        <f>'TOXICOLOGIE 2'!L306</f>
        <v>Juin</v>
      </c>
      <c r="AE306" s="91" t="str">
        <f>'INFECTIEUX 3'!M306</f>
        <v>Juin</v>
      </c>
      <c r="AF306" s="91" t="str">
        <f>'AVIARE 3'!M306</f>
        <v>Juin</v>
      </c>
      <c r="AG306" s="91" t="str">
        <f>'EQUINE 3'!M306</f>
        <v>Juin</v>
      </c>
      <c r="AH306" s="91" t="str">
        <f>'CHIRURGIE 3'!M306</f>
        <v>Juin</v>
      </c>
      <c r="AI306" s="91" t="str">
        <f>'LEGISLATION 2'!L306</f>
        <v>Juin</v>
      </c>
      <c r="AJ306" s="91" t="str">
        <f>'HIDAOA 3'!M306</f>
        <v>Juin</v>
      </c>
      <c r="AK306" s="91" t="str">
        <f>'CLINIQUE 3'!T306</f>
        <v>Juin</v>
      </c>
    </row>
    <row r="307" spans="1:37" ht="18.75">
      <c r="A307" s="17">
        <v>300</v>
      </c>
      <c r="B307" s="625" t="s">
        <v>2738</v>
      </c>
      <c r="C307" s="625" t="s">
        <v>2610</v>
      </c>
      <c r="D307" s="91">
        <f>'REPRODUCTION 3'!K307</f>
        <v>16.5</v>
      </c>
      <c r="E307" s="91">
        <f>'RUMINANTS 3'!K307</f>
        <v>18</v>
      </c>
      <c r="F307" s="91">
        <f>'TOXICOLOGIE 2'!J307</f>
        <v>0</v>
      </c>
      <c r="G307" s="91">
        <f>'INFECTIEUX 3'!K307</f>
        <v>12.75</v>
      </c>
      <c r="H307" s="91">
        <f>'AVIARE 3'!K307</f>
        <v>19.5</v>
      </c>
      <c r="I307" s="91">
        <f>'EQUINE 3'!K307</f>
        <v>18</v>
      </c>
      <c r="J307" s="91">
        <f>'CHIRURGIE 3'!K307</f>
        <v>24</v>
      </c>
      <c r="K307" s="91">
        <f>'LEGISLATION 2'!J307</f>
        <v>38</v>
      </c>
      <c r="L307" s="91">
        <f>'HIDAOA 3'!K307</f>
        <v>27</v>
      </c>
      <c r="M307" s="91">
        <f>'CLINIQUE 3'!R307</f>
        <v>0</v>
      </c>
      <c r="N307" s="91">
        <f t="shared" si="56"/>
        <v>173.75</v>
      </c>
      <c r="O307" s="91">
        <f t="shared" si="57"/>
        <v>6.2053571428571432</v>
      </c>
      <c r="P307" s="17" t="str">
        <f t="shared" si="58"/>
        <v>ajournee</v>
      </c>
      <c r="Q307" s="17" t="str">
        <f t="shared" si="59"/>
        <v>juin</v>
      </c>
      <c r="R307" s="17">
        <f t="shared" si="60"/>
        <v>0</v>
      </c>
      <c r="S307" s="17">
        <f t="shared" si="61"/>
        <v>0</v>
      </c>
      <c r="T307" s="17">
        <f t="shared" si="62"/>
        <v>1</v>
      </c>
      <c r="U307" s="17">
        <f t="shared" si="63"/>
        <v>1</v>
      </c>
      <c r="V307" s="17">
        <f t="shared" si="64"/>
        <v>0</v>
      </c>
      <c r="W307" s="17">
        <f t="shared" si="65"/>
        <v>0</v>
      </c>
      <c r="X307" s="17">
        <f t="shared" si="66"/>
        <v>0</v>
      </c>
      <c r="Y307" s="17">
        <f t="shared" si="67"/>
        <v>0</v>
      </c>
      <c r="Z307" s="17">
        <f t="shared" si="68"/>
        <v>0</v>
      </c>
      <c r="AA307" s="17">
        <f t="shared" si="69"/>
        <v>1</v>
      </c>
      <c r="AB307" s="91" t="str">
        <f>'REPRODUCTION 3'!M307</f>
        <v>Juin</v>
      </c>
      <c r="AC307" s="91" t="str">
        <f>'RUMINANTS 3'!M307</f>
        <v>Juin</v>
      </c>
      <c r="AD307" s="91" t="str">
        <f>'TOXICOLOGIE 2'!L307</f>
        <v>Juin</v>
      </c>
      <c r="AE307" s="91" t="str">
        <f>'INFECTIEUX 3'!M307</f>
        <v>Juin</v>
      </c>
      <c r="AF307" s="91" t="str">
        <f>'AVIARE 3'!M307</f>
        <v>Juin</v>
      </c>
      <c r="AG307" s="91" t="str">
        <f>'EQUINE 3'!M307</f>
        <v>Juin</v>
      </c>
      <c r="AH307" s="91" t="str">
        <f>'CHIRURGIE 3'!M307</f>
        <v>Juin</v>
      </c>
      <c r="AI307" s="91" t="str">
        <f>'LEGISLATION 2'!L307</f>
        <v>Juin</v>
      </c>
      <c r="AJ307" s="91" t="str">
        <f>'HIDAOA 3'!M307</f>
        <v>Juin</v>
      </c>
      <c r="AK307" s="91" t="str">
        <f>'CLINIQUE 3'!T307</f>
        <v>Juin</v>
      </c>
    </row>
    <row r="308" spans="1:37" ht="18.75">
      <c r="A308" s="17">
        <v>301</v>
      </c>
      <c r="B308" s="625" t="s">
        <v>2739</v>
      </c>
      <c r="C308" s="625" t="s">
        <v>2740</v>
      </c>
      <c r="D308" s="91">
        <f>'REPRODUCTION 3'!K308</f>
        <v>21.75</v>
      </c>
      <c r="E308" s="91">
        <f>'RUMINANTS 3'!K308</f>
        <v>15</v>
      </c>
      <c r="F308" s="91">
        <f>'TOXICOLOGIE 2'!J308</f>
        <v>0</v>
      </c>
      <c r="G308" s="91">
        <f>'INFECTIEUX 3'!K308</f>
        <v>18</v>
      </c>
      <c r="H308" s="91">
        <f>'AVIARE 3'!K308</f>
        <v>21</v>
      </c>
      <c r="I308" s="91">
        <f>'EQUINE 3'!K308</f>
        <v>18</v>
      </c>
      <c r="J308" s="91">
        <f>'CHIRURGIE 3'!K308</f>
        <v>18</v>
      </c>
      <c r="K308" s="91">
        <f>'LEGISLATION 2'!J308</f>
        <v>28</v>
      </c>
      <c r="L308" s="91">
        <f>'HIDAOA 3'!K308</f>
        <v>29.625</v>
      </c>
      <c r="M308" s="91">
        <f>'CLINIQUE 3'!R308</f>
        <v>0</v>
      </c>
      <c r="N308" s="91">
        <f t="shared" si="56"/>
        <v>169.375</v>
      </c>
      <c r="O308" s="91">
        <f t="shared" si="57"/>
        <v>6.0491071428571432</v>
      </c>
      <c r="P308" s="17" t="str">
        <f t="shared" si="58"/>
        <v>ajournee</v>
      </c>
      <c r="Q308" s="17" t="str">
        <f t="shared" si="59"/>
        <v>juin</v>
      </c>
      <c r="R308" s="17">
        <f t="shared" si="60"/>
        <v>0</v>
      </c>
      <c r="S308" s="17">
        <f t="shared" si="61"/>
        <v>0</v>
      </c>
      <c r="T308" s="17">
        <f t="shared" si="62"/>
        <v>1</v>
      </c>
      <c r="U308" s="17">
        <f t="shared" si="63"/>
        <v>0</v>
      </c>
      <c r="V308" s="17">
        <f t="shared" si="64"/>
        <v>0</v>
      </c>
      <c r="W308" s="17">
        <f t="shared" si="65"/>
        <v>0</v>
      </c>
      <c r="X308" s="17">
        <f t="shared" si="66"/>
        <v>0</v>
      </c>
      <c r="Y308" s="17">
        <f t="shared" si="67"/>
        <v>0</v>
      </c>
      <c r="Z308" s="17">
        <f t="shared" si="68"/>
        <v>0</v>
      </c>
      <c r="AA308" s="17">
        <f t="shared" si="69"/>
        <v>1</v>
      </c>
      <c r="AB308" s="91" t="str">
        <f>'REPRODUCTION 3'!M308</f>
        <v>Juin</v>
      </c>
      <c r="AC308" s="91" t="str">
        <f>'RUMINANTS 3'!M308</f>
        <v>Juin</v>
      </c>
      <c r="AD308" s="91" t="str">
        <f>'TOXICOLOGIE 2'!L308</f>
        <v>Juin</v>
      </c>
      <c r="AE308" s="91" t="str">
        <f>'INFECTIEUX 3'!M308</f>
        <v>Juin</v>
      </c>
      <c r="AF308" s="91" t="str">
        <f>'AVIARE 3'!M308</f>
        <v>Juin</v>
      </c>
      <c r="AG308" s="91" t="str">
        <f>'EQUINE 3'!M308</f>
        <v>Juin</v>
      </c>
      <c r="AH308" s="91" t="str">
        <f>'CHIRURGIE 3'!M308</f>
        <v>Juin</v>
      </c>
      <c r="AI308" s="91" t="str">
        <f>'LEGISLATION 2'!L308</f>
        <v>Juin</v>
      </c>
      <c r="AJ308" s="91" t="str">
        <f>'HIDAOA 3'!M308</f>
        <v>Juin</v>
      </c>
      <c r="AK308" s="91" t="str">
        <f>'CLINIQUE 3'!T308</f>
        <v>Juin</v>
      </c>
    </row>
    <row r="309" spans="1:37" ht="18.75">
      <c r="A309" s="17">
        <v>302</v>
      </c>
      <c r="B309" s="625" t="s">
        <v>1790</v>
      </c>
      <c r="C309" s="625" t="s">
        <v>2741</v>
      </c>
      <c r="D309" s="91">
        <f>'REPRODUCTION 3'!K309</f>
        <v>15.75</v>
      </c>
      <c r="E309" s="91">
        <f>'RUMINANTS 3'!K309</f>
        <v>7.5</v>
      </c>
      <c r="F309" s="91">
        <f>'TOXICOLOGIE 2'!J309</f>
        <v>0</v>
      </c>
      <c r="G309" s="91">
        <f>'INFECTIEUX 3'!K309</f>
        <v>3</v>
      </c>
      <c r="H309" s="91">
        <f>'AVIARE 3'!K309</f>
        <v>18</v>
      </c>
      <c r="I309" s="91">
        <f>'EQUINE 3'!K309</f>
        <v>7.5</v>
      </c>
      <c r="J309" s="91">
        <f>'CHIRURGIE 3'!K309</f>
        <v>18</v>
      </c>
      <c r="K309" s="91">
        <f>'LEGISLATION 2'!J309</f>
        <v>28</v>
      </c>
      <c r="L309" s="91">
        <f>'HIDAOA 3'!K309</f>
        <v>17.25</v>
      </c>
      <c r="M309" s="91">
        <f>'CLINIQUE 3'!R309</f>
        <v>0</v>
      </c>
      <c r="N309" s="91">
        <f t="shared" si="56"/>
        <v>115</v>
      </c>
      <c r="O309" s="91">
        <f t="shared" si="57"/>
        <v>4.1071428571428568</v>
      </c>
      <c r="P309" s="17" t="str">
        <f t="shared" si="58"/>
        <v>ajournee</v>
      </c>
      <c r="Q309" s="17" t="str">
        <f t="shared" si="59"/>
        <v>juin</v>
      </c>
      <c r="R309" s="17">
        <f t="shared" si="60"/>
        <v>0</v>
      </c>
      <c r="S309" s="17">
        <f t="shared" si="61"/>
        <v>1</v>
      </c>
      <c r="T309" s="17">
        <f t="shared" si="62"/>
        <v>1</v>
      </c>
      <c r="U309" s="17">
        <f t="shared" si="63"/>
        <v>1</v>
      </c>
      <c r="V309" s="17">
        <f t="shared" si="64"/>
        <v>0</v>
      </c>
      <c r="W309" s="17">
        <f t="shared" si="65"/>
        <v>1</v>
      </c>
      <c r="X309" s="17">
        <f t="shared" si="66"/>
        <v>0</v>
      </c>
      <c r="Y309" s="17">
        <f t="shared" si="67"/>
        <v>0</v>
      </c>
      <c r="Z309" s="17">
        <f t="shared" si="68"/>
        <v>0</v>
      </c>
      <c r="AA309" s="17">
        <f t="shared" si="69"/>
        <v>1</v>
      </c>
      <c r="AB309" s="91" t="str">
        <f>'REPRODUCTION 3'!M309</f>
        <v>Juin</v>
      </c>
      <c r="AC309" s="91" t="str">
        <f>'RUMINANTS 3'!M309</f>
        <v>Juin</v>
      </c>
      <c r="AD309" s="91" t="str">
        <f>'TOXICOLOGIE 2'!L309</f>
        <v>Juin</v>
      </c>
      <c r="AE309" s="91" t="str">
        <f>'INFECTIEUX 3'!M309</f>
        <v>Juin</v>
      </c>
      <c r="AF309" s="91" t="str">
        <f>'AVIARE 3'!M309</f>
        <v>Juin</v>
      </c>
      <c r="AG309" s="91" t="str">
        <f>'EQUINE 3'!M309</f>
        <v>Juin</v>
      </c>
      <c r="AH309" s="91" t="str">
        <f>'CHIRURGIE 3'!M309</f>
        <v>Juin</v>
      </c>
      <c r="AI309" s="91" t="str">
        <f>'LEGISLATION 2'!L309</f>
        <v>Juin</v>
      </c>
      <c r="AJ309" s="91" t="str">
        <f>'HIDAOA 3'!M309</f>
        <v>Juin</v>
      </c>
      <c r="AK309" s="91" t="str">
        <f>'CLINIQUE 3'!T309</f>
        <v>Juin</v>
      </c>
    </row>
    <row r="310" spans="1:37" ht="18.75">
      <c r="A310" s="17">
        <v>303</v>
      </c>
      <c r="B310" s="625" t="s">
        <v>1794</v>
      </c>
      <c r="C310" s="625" t="s">
        <v>2742</v>
      </c>
      <c r="D310" s="91">
        <f>'REPRODUCTION 3'!K310</f>
        <v>15.75</v>
      </c>
      <c r="E310" s="91">
        <f>'RUMINANTS 3'!K310</f>
        <v>6</v>
      </c>
      <c r="F310" s="91">
        <f>'TOXICOLOGIE 2'!J310</f>
        <v>0</v>
      </c>
      <c r="G310" s="91">
        <f>'INFECTIEUX 3'!K310</f>
        <v>5.25</v>
      </c>
      <c r="H310" s="91">
        <f>'AVIARE 3'!K310</f>
        <v>14.25</v>
      </c>
      <c r="I310" s="91">
        <f>'EQUINE 3'!K310</f>
        <v>6</v>
      </c>
      <c r="J310" s="91">
        <f>'CHIRURGIE 3'!K310</f>
        <v>15</v>
      </c>
      <c r="K310" s="91">
        <f>'LEGISLATION 2'!J310</f>
        <v>14</v>
      </c>
      <c r="L310" s="91">
        <f>'HIDAOA 3'!K310</f>
        <v>12.75</v>
      </c>
      <c r="M310" s="91">
        <f>'CLINIQUE 3'!R310</f>
        <v>0</v>
      </c>
      <c r="N310" s="91">
        <f t="shared" si="56"/>
        <v>89</v>
      </c>
      <c r="O310" s="91">
        <f t="shared" si="57"/>
        <v>3.1785714285714284</v>
      </c>
      <c r="P310" s="17" t="str">
        <f t="shared" si="58"/>
        <v>ajournee</v>
      </c>
      <c r="Q310" s="17" t="str">
        <f t="shared" si="59"/>
        <v>juin</v>
      </c>
      <c r="R310" s="17">
        <f t="shared" si="60"/>
        <v>0</v>
      </c>
      <c r="S310" s="17">
        <f t="shared" si="61"/>
        <v>1</v>
      </c>
      <c r="T310" s="17">
        <f t="shared" si="62"/>
        <v>1</v>
      </c>
      <c r="U310" s="17">
        <f t="shared" si="63"/>
        <v>1</v>
      </c>
      <c r="V310" s="17">
        <f t="shared" si="64"/>
        <v>1</v>
      </c>
      <c r="W310" s="17">
        <f t="shared" si="65"/>
        <v>1</v>
      </c>
      <c r="X310" s="17">
        <f t="shared" si="66"/>
        <v>0</v>
      </c>
      <c r="Y310" s="17">
        <f t="shared" si="67"/>
        <v>0</v>
      </c>
      <c r="Z310" s="17">
        <f t="shared" si="68"/>
        <v>1</v>
      </c>
      <c r="AA310" s="17">
        <f t="shared" si="69"/>
        <v>1</v>
      </c>
      <c r="AB310" s="91" t="str">
        <f>'REPRODUCTION 3'!M310</f>
        <v>Juin</v>
      </c>
      <c r="AC310" s="91" t="str">
        <f>'RUMINANTS 3'!M310</f>
        <v>Juin</v>
      </c>
      <c r="AD310" s="91" t="str">
        <f>'TOXICOLOGIE 2'!L310</f>
        <v>Juin</v>
      </c>
      <c r="AE310" s="91" t="str">
        <f>'INFECTIEUX 3'!M310</f>
        <v>Juin</v>
      </c>
      <c r="AF310" s="91" t="str">
        <f>'AVIARE 3'!M310</f>
        <v>Juin</v>
      </c>
      <c r="AG310" s="91" t="str">
        <f>'EQUINE 3'!M310</f>
        <v>Juin</v>
      </c>
      <c r="AH310" s="91" t="str">
        <f>'CHIRURGIE 3'!M310</f>
        <v>Juin</v>
      </c>
      <c r="AI310" s="91" t="str">
        <f>'LEGISLATION 2'!L310</f>
        <v>Juin</v>
      </c>
      <c r="AJ310" s="91" t="str">
        <f>'HIDAOA 3'!M310</f>
        <v>Juin</v>
      </c>
      <c r="AK310" s="91" t="str">
        <f>'CLINIQUE 3'!T310</f>
        <v>Juin</v>
      </c>
    </row>
    <row r="311" spans="1:37" ht="18.75">
      <c r="A311" s="17">
        <v>304</v>
      </c>
      <c r="B311" s="625" t="s">
        <v>2743</v>
      </c>
      <c r="C311" s="625" t="s">
        <v>2744</v>
      </c>
      <c r="D311" s="91">
        <f>'REPRODUCTION 3'!K311</f>
        <v>18.75</v>
      </c>
      <c r="E311" s="91">
        <f>'RUMINANTS 3'!K311</f>
        <v>8.25</v>
      </c>
      <c r="F311" s="91">
        <f>'TOXICOLOGIE 2'!J311</f>
        <v>0</v>
      </c>
      <c r="G311" s="91">
        <f>'INFECTIEUX 3'!K311</f>
        <v>7.5</v>
      </c>
      <c r="H311" s="91">
        <f>'AVIARE 3'!K311</f>
        <v>18.75</v>
      </c>
      <c r="I311" s="91">
        <f>'EQUINE 3'!K311</f>
        <v>18.75</v>
      </c>
      <c r="J311" s="91">
        <f>'CHIRURGIE 3'!K311</f>
        <v>22.5</v>
      </c>
      <c r="K311" s="91">
        <f>'LEGISLATION 2'!J311</f>
        <v>22</v>
      </c>
      <c r="L311" s="91">
        <f>'HIDAOA 3'!K311</f>
        <v>28.125</v>
      </c>
      <c r="M311" s="91">
        <f>'CLINIQUE 3'!R311</f>
        <v>0</v>
      </c>
      <c r="N311" s="91">
        <f t="shared" si="56"/>
        <v>144.625</v>
      </c>
      <c r="O311" s="91">
        <f t="shared" si="57"/>
        <v>5.1651785714285712</v>
      </c>
      <c r="P311" s="17" t="str">
        <f t="shared" si="58"/>
        <v>ajournee</v>
      </c>
      <c r="Q311" s="17" t="str">
        <f t="shared" si="59"/>
        <v>juin</v>
      </c>
      <c r="R311" s="17">
        <f t="shared" si="60"/>
        <v>0</v>
      </c>
      <c r="S311" s="17">
        <f t="shared" si="61"/>
        <v>1</v>
      </c>
      <c r="T311" s="17">
        <f t="shared" si="62"/>
        <v>1</v>
      </c>
      <c r="U311" s="17">
        <f t="shared" si="63"/>
        <v>1</v>
      </c>
      <c r="V311" s="17">
        <f t="shared" si="64"/>
        <v>0</v>
      </c>
      <c r="W311" s="17">
        <f t="shared" si="65"/>
        <v>0</v>
      </c>
      <c r="X311" s="17">
        <f t="shared" si="66"/>
        <v>0</v>
      </c>
      <c r="Y311" s="17">
        <f t="shared" si="67"/>
        <v>0</v>
      </c>
      <c r="Z311" s="17">
        <f t="shared" si="68"/>
        <v>0</v>
      </c>
      <c r="AA311" s="17">
        <f t="shared" si="69"/>
        <v>1</v>
      </c>
      <c r="AB311" s="91" t="str">
        <f>'REPRODUCTION 3'!M311</f>
        <v>Juin</v>
      </c>
      <c r="AC311" s="91" t="str">
        <f>'RUMINANTS 3'!M311</f>
        <v>Juin</v>
      </c>
      <c r="AD311" s="91" t="str">
        <f>'TOXICOLOGIE 2'!L311</f>
        <v>Juin</v>
      </c>
      <c r="AE311" s="91" t="str">
        <f>'INFECTIEUX 3'!M311</f>
        <v>Juin</v>
      </c>
      <c r="AF311" s="91" t="str">
        <f>'AVIARE 3'!M311</f>
        <v>Juin</v>
      </c>
      <c r="AG311" s="91" t="str">
        <f>'EQUINE 3'!M311</f>
        <v>Juin</v>
      </c>
      <c r="AH311" s="91" t="str">
        <f>'CHIRURGIE 3'!M311</f>
        <v>Juin</v>
      </c>
      <c r="AI311" s="91" t="str">
        <f>'LEGISLATION 2'!L311</f>
        <v>Juin</v>
      </c>
      <c r="AJ311" s="91" t="str">
        <f>'HIDAOA 3'!M311</f>
        <v>Juin</v>
      </c>
      <c r="AK311" s="91" t="str">
        <f>'CLINIQUE 3'!T311</f>
        <v>Juin</v>
      </c>
    </row>
    <row r="312" spans="1:37" ht="18.75">
      <c r="A312" s="17">
        <v>305</v>
      </c>
      <c r="B312" s="625" t="s">
        <v>290</v>
      </c>
      <c r="C312" s="625" t="s">
        <v>2745</v>
      </c>
      <c r="D312" s="91">
        <f>'REPRODUCTION 3'!K312</f>
        <v>24</v>
      </c>
      <c r="E312" s="91">
        <f>'RUMINANTS 3'!K312</f>
        <v>6</v>
      </c>
      <c r="F312" s="91">
        <f>'TOXICOLOGIE 2'!J312</f>
        <v>0</v>
      </c>
      <c r="G312" s="91">
        <f>'INFECTIEUX 3'!K312</f>
        <v>5.25</v>
      </c>
      <c r="H312" s="91">
        <f>'AVIARE 3'!K312</f>
        <v>16.5</v>
      </c>
      <c r="I312" s="91">
        <f>'EQUINE 3'!K312</f>
        <v>15.375</v>
      </c>
      <c r="J312" s="91">
        <f>'CHIRURGIE 3'!K312</f>
        <v>25.5</v>
      </c>
      <c r="K312" s="91">
        <f>'LEGISLATION 2'!J312</f>
        <v>28</v>
      </c>
      <c r="L312" s="91">
        <f>'HIDAOA 3'!K312</f>
        <v>23.25</v>
      </c>
      <c r="M312" s="91">
        <f>'CLINIQUE 3'!R312</f>
        <v>0</v>
      </c>
      <c r="N312" s="91">
        <f t="shared" si="56"/>
        <v>143.875</v>
      </c>
      <c r="O312" s="91">
        <f t="shared" si="57"/>
        <v>5.1383928571428568</v>
      </c>
      <c r="P312" s="17" t="str">
        <f t="shared" si="58"/>
        <v>ajournee</v>
      </c>
      <c r="Q312" s="17" t="str">
        <f t="shared" si="59"/>
        <v>juin</v>
      </c>
      <c r="R312" s="17">
        <f t="shared" si="60"/>
        <v>0</v>
      </c>
      <c r="S312" s="17">
        <f t="shared" si="61"/>
        <v>1</v>
      </c>
      <c r="T312" s="17">
        <f t="shared" si="62"/>
        <v>1</v>
      </c>
      <c r="U312" s="17">
        <f t="shared" si="63"/>
        <v>1</v>
      </c>
      <c r="V312" s="17">
        <f t="shared" si="64"/>
        <v>0</v>
      </c>
      <c r="W312" s="17">
        <f t="shared" si="65"/>
        <v>0</v>
      </c>
      <c r="X312" s="17">
        <f t="shared" si="66"/>
        <v>0</v>
      </c>
      <c r="Y312" s="17">
        <f t="shared" si="67"/>
        <v>0</v>
      </c>
      <c r="Z312" s="17">
        <f t="shared" si="68"/>
        <v>0</v>
      </c>
      <c r="AA312" s="17">
        <f t="shared" si="69"/>
        <v>1</v>
      </c>
      <c r="AB312" s="91" t="str">
        <f>'REPRODUCTION 3'!M312</f>
        <v>Juin</v>
      </c>
      <c r="AC312" s="91" t="str">
        <f>'RUMINANTS 3'!M312</f>
        <v>Juin</v>
      </c>
      <c r="AD312" s="91" t="str">
        <f>'TOXICOLOGIE 2'!L312</f>
        <v>Juin</v>
      </c>
      <c r="AE312" s="91" t="str">
        <f>'INFECTIEUX 3'!M312</f>
        <v>Juin</v>
      </c>
      <c r="AF312" s="91" t="str">
        <f>'AVIARE 3'!M312</f>
        <v>Juin</v>
      </c>
      <c r="AG312" s="91" t="str">
        <f>'EQUINE 3'!M312</f>
        <v>Juin</v>
      </c>
      <c r="AH312" s="91" t="str">
        <f>'CHIRURGIE 3'!M312</f>
        <v>Juin</v>
      </c>
      <c r="AI312" s="91" t="str">
        <f>'LEGISLATION 2'!L312</f>
        <v>Juin</v>
      </c>
      <c r="AJ312" s="91" t="str">
        <f>'HIDAOA 3'!M312</f>
        <v>Juin</v>
      </c>
      <c r="AK312" s="91" t="str">
        <f>'CLINIQUE 3'!T312</f>
        <v>Juin</v>
      </c>
    </row>
    <row r="313" spans="1:37" ht="18.75">
      <c r="A313" s="17">
        <v>306</v>
      </c>
      <c r="B313" s="625" t="s">
        <v>2746</v>
      </c>
      <c r="C313" s="625" t="s">
        <v>2747</v>
      </c>
      <c r="D313" s="91">
        <f>'REPRODUCTION 3'!K313</f>
        <v>14.25</v>
      </c>
      <c r="E313" s="91">
        <f>'RUMINANTS 3'!K313</f>
        <v>6</v>
      </c>
      <c r="F313" s="91">
        <f>'TOXICOLOGIE 2'!J313</f>
        <v>0</v>
      </c>
      <c r="G313" s="91">
        <f>'INFECTIEUX 3'!K313</f>
        <v>1.125</v>
      </c>
      <c r="H313" s="91">
        <f>'AVIARE 3'!K313</f>
        <v>16.5</v>
      </c>
      <c r="I313" s="91">
        <f>'EQUINE 3'!K313</f>
        <v>14.25</v>
      </c>
      <c r="J313" s="91">
        <f>'CHIRURGIE 3'!K313</f>
        <v>15</v>
      </c>
      <c r="K313" s="91">
        <f>'LEGISLATION 2'!J313</f>
        <v>28</v>
      </c>
      <c r="L313" s="91">
        <f>'HIDAOA 3'!K313</f>
        <v>20.25</v>
      </c>
      <c r="M313" s="91">
        <f>'CLINIQUE 3'!R313</f>
        <v>0</v>
      </c>
      <c r="N313" s="91">
        <f t="shared" si="56"/>
        <v>115.375</v>
      </c>
      <c r="O313" s="91">
        <f t="shared" si="57"/>
        <v>4.1205357142857144</v>
      </c>
      <c r="P313" s="17" t="str">
        <f t="shared" si="58"/>
        <v>ajournee</v>
      </c>
      <c r="Q313" s="17" t="str">
        <f t="shared" si="59"/>
        <v>juin</v>
      </c>
      <c r="R313" s="17">
        <f t="shared" si="60"/>
        <v>1</v>
      </c>
      <c r="S313" s="17">
        <f t="shared" si="61"/>
        <v>1</v>
      </c>
      <c r="T313" s="17">
        <f t="shared" si="62"/>
        <v>1</v>
      </c>
      <c r="U313" s="17">
        <f t="shared" si="63"/>
        <v>1</v>
      </c>
      <c r="V313" s="17">
        <f t="shared" si="64"/>
        <v>0</v>
      </c>
      <c r="W313" s="17">
        <f t="shared" si="65"/>
        <v>1</v>
      </c>
      <c r="X313" s="17">
        <f t="shared" si="66"/>
        <v>0</v>
      </c>
      <c r="Y313" s="17">
        <f t="shared" si="67"/>
        <v>0</v>
      </c>
      <c r="Z313" s="17">
        <f t="shared" si="68"/>
        <v>0</v>
      </c>
      <c r="AA313" s="17">
        <f t="shared" si="69"/>
        <v>1</v>
      </c>
      <c r="AB313" s="91" t="str">
        <f>'REPRODUCTION 3'!M313</f>
        <v>Juin</v>
      </c>
      <c r="AC313" s="91" t="str">
        <f>'RUMINANTS 3'!M313</f>
        <v>Juin</v>
      </c>
      <c r="AD313" s="91" t="str">
        <f>'TOXICOLOGIE 2'!L313</f>
        <v>Juin</v>
      </c>
      <c r="AE313" s="91" t="str">
        <f>'INFECTIEUX 3'!M313</f>
        <v>Juin</v>
      </c>
      <c r="AF313" s="91" t="str">
        <f>'AVIARE 3'!M313</f>
        <v>Juin</v>
      </c>
      <c r="AG313" s="91" t="str">
        <f>'EQUINE 3'!M313</f>
        <v>Juin</v>
      </c>
      <c r="AH313" s="91" t="str">
        <f>'CHIRURGIE 3'!M313</f>
        <v>Juin</v>
      </c>
      <c r="AI313" s="91" t="str">
        <f>'LEGISLATION 2'!L313</f>
        <v>Juin</v>
      </c>
      <c r="AJ313" s="91" t="str">
        <f>'HIDAOA 3'!M313</f>
        <v>Juin</v>
      </c>
      <c r="AK313" s="91" t="str">
        <f>'CLINIQUE 3'!T313</f>
        <v>Juin</v>
      </c>
    </row>
    <row r="314" spans="1:37" ht="18.75">
      <c r="A314" s="17">
        <v>307</v>
      </c>
      <c r="B314" s="625" t="s">
        <v>2748</v>
      </c>
      <c r="C314" s="625" t="s">
        <v>2749</v>
      </c>
      <c r="D314" s="91">
        <f>'REPRODUCTION 3'!K314</f>
        <v>14.25</v>
      </c>
      <c r="E314" s="91">
        <f>'RUMINANTS 3'!K314</f>
        <v>3</v>
      </c>
      <c r="F314" s="91">
        <f>'TOXICOLOGIE 2'!J314</f>
        <v>0</v>
      </c>
      <c r="G314" s="91">
        <f>'INFECTIEUX 3'!K314</f>
        <v>5.25</v>
      </c>
      <c r="H314" s="91">
        <f>'AVIARE 3'!K314</f>
        <v>18.75</v>
      </c>
      <c r="I314" s="91">
        <f>'EQUINE 3'!K314</f>
        <v>8.25</v>
      </c>
      <c r="J314" s="91">
        <f>'CHIRURGIE 3'!K314</f>
        <v>21</v>
      </c>
      <c r="K314" s="91">
        <f>'LEGISLATION 2'!J314</f>
        <v>20</v>
      </c>
      <c r="L314" s="91">
        <f>'HIDAOA 3'!K314</f>
        <v>21</v>
      </c>
      <c r="M314" s="91">
        <f>'CLINIQUE 3'!R314</f>
        <v>0</v>
      </c>
      <c r="N314" s="91">
        <f t="shared" si="56"/>
        <v>111.5</v>
      </c>
      <c r="O314" s="91">
        <f t="shared" si="57"/>
        <v>3.9821428571428572</v>
      </c>
      <c r="P314" s="17" t="str">
        <f t="shared" si="58"/>
        <v>ajournee</v>
      </c>
      <c r="Q314" s="17" t="str">
        <f t="shared" si="59"/>
        <v>juin</v>
      </c>
      <c r="R314" s="17">
        <f t="shared" si="60"/>
        <v>1</v>
      </c>
      <c r="S314" s="17">
        <f t="shared" si="61"/>
        <v>1</v>
      </c>
      <c r="T314" s="17">
        <f t="shared" si="62"/>
        <v>1</v>
      </c>
      <c r="U314" s="17">
        <f t="shared" si="63"/>
        <v>1</v>
      </c>
      <c r="V314" s="17">
        <f t="shared" si="64"/>
        <v>0</v>
      </c>
      <c r="W314" s="17">
        <f t="shared" si="65"/>
        <v>1</v>
      </c>
      <c r="X314" s="17">
        <f t="shared" si="66"/>
        <v>0</v>
      </c>
      <c r="Y314" s="17">
        <f t="shared" si="67"/>
        <v>0</v>
      </c>
      <c r="Z314" s="17">
        <f t="shared" si="68"/>
        <v>0</v>
      </c>
      <c r="AA314" s="17">
        <f t="shared" si="69"/>
        <v>1</v>
      </c>
      <c r="AB314" s="91" t="str">
        <f>'REPRODUCTION 3'!M314</f>
        <v>Juin</v>
      </c>
      <c r="AC314" s="91" t="str">
        <f>'RUMINANTS 3'!M314</f>
        <v>Juin</v>
      </c>
      <c r="AD314" s="91" t="str">
        <f>'TOXICOLOGIE 2'!L314</f>
        <v>Juin</v>
      </c>
      <c r="AE314" s="91" t="str">
        <f>'INFECTIEUX 3'!M314</f>
        <v>Juin</v>
      </c>
      <c r="AF314" s="91" t="str">
        <f>'AVIARE 3'!M314</f>
        <v>Juin</v>
      </c>
      <c r="AG314" s="91" t="str">
        <f>'EQUINE 3'!M314</f>
        <v>Juin</v>
      </c>
      <c r="AH314" s="91" t="str">
        <f>'CHIRURGIE 3'!M314</f>
        <v>Juin</v>
      </c>
      <c r="AI314" s="91" t="str">
        <f>'LEGISLATION 2'!L314</f>
        <v>Juin</v>
      </c>
      <c r="AJ314" s="91" t="str">
        <f>'HIDAOA 3'!M314</f>
        <v>Juin</v>
      </c>
      <c r="AK314" s="91" t="str">
        <f>'CLINIQUE 3'!T314</f>
        <v>Juin</v>
      </c>
    </row>
    <row r="315" spans="1:37" ht="18.75">
      <c r="A315" s="17">
        <v>308</v>
      </c>
      <c r="B315" s="625" t="s">
        <v>292</v>
      </c>
      <c r="C315" s="625" t="s">
        <v>2431</v>
      </c>
      <c r="D315" s="91">
        <f>'REPRODUCTION 3'!K315</f>
        <v>14.25</v>
      </c>
      <c r="E315" s="91">
        <f>'RUMINANTS 3'!K315</f>
        <v>11.25</v>
      </c>
      <c r="F315" s="91">
        <f>'TOXICOLOGIE 2'!J315</f>
        <v>0</v>
      </c>
      <c r="G315" s="91">
        <f>'INFECTIEUX 3'!K315</f>
        <v>3.75</v>
      </c>
      <c r="H315" s="91">
        <f>'AVIARE 3'!K315</f>
        <v>15</v>
      </c>
      <c r="I315" s="91">
        <f>'EQUINE 3'!K315</f>
        <v>10.5</v>
      </c>
      <c r="J315" s="91">
        <f>'CHIRURGIE 3'!K315</f>
        <v>18</v>
      </c>
      <c r="K315" s="91">
        <f>'LEGISLATION 2'!J315</f>
        <v>24</v>
      </c>
      <c r="L315" s="91">
        <f>'HIDAOA 3'!K315</f>
        <v>16.5</v>
      </c>
      <c r="M315" s="91">
        <f>'CLINIQUE 3'!R315</f>
        <v>0</v>
      </c>
      <c r="N315" s="91">
        <f t="shared" si="56"/>
        <v>113.25</v>
      </c>
      <c r="O315" s="91">
        <f t="shared" si="57"/>
        <v>4.0446428571428568</v>
      </c>
      <c r="P315" s="17" t="str">
        <f t="shared" si="58"/>
        <v>ajournee</v>
      </c>
      <c r="Q315" s="17" t="str">
        <f t="shared" si="59"/>
        <v>juin</v>
      </c>
      <c r="R315" s="17">
        <f t="shared" si="60"/>
        <v>1</v>
      </c>
      <c r="S315" s="17">
        <f t="shared" si="61"/>
        <v>1</v>
      </c>
      <c r="T315" s="17">
        <f t="shared" si="62"/>
        <v>1</v>
      </c>
      <c r="U315" s="17">
        <f t="shared" si="63"/>
        <v>1</v>
      </c>
      <c r="V315" s="17">
        <f t="shared" si="64"/>
        <v>0</v>
      </c>
      <c r="W315" s="17">
        <f t="shared" si="65"/>
        <v>1</v>
      </c>
      <c r="X315" s="17">
        <f t="shared" si="66"/>
        <v>0</v>
      </c>
      <c r="Y315" s="17">
        <f t="shared" si="67"/>
        <v>0</v>
      </c>
      <c r="Z315" s="17">
        <f t="shared" si="68"/>
        <v>0</v>
      </c>
      <c r="AA315" s="17">
        <f t="shared" si="69"/>
        <v>1</v>
      </c>
      <c r="AB315" s="91" t="str">
        <f>'REPRODUCTION 3'!M315</f>
        <v>Juin</v>
      </c>
      <c r="AC315" s="91" t="str">
        <f>'RUMINANTS 3'!M315</f>
        <v>Juin</v>
      </c>
      <c r="AD315" s="91" t="str">
        <f>'TOXICOLOGIE 2'!L315</f>
        <v>Juin</v>
      </c>
      <c r="AE315" s="91" t="str">
        <f>'INFECTIEUX 3'!M315</f>
        <v>Juin</v>
      </c>
      <c r="AF315" s="91" t="str">
        <f>'AVIARE 3'!M315</f>
        <v>Juin</v>
      </c>
      <c r="AG315" s="91" t="str">
        <f>'EQUINE 3'!M315</f>
        <v>Juin</v>
      </c>
      <c r="AH315" s="91" t="str">
        <f>'CHIRURGIE 3'!M315</f>
        <v>Juin</v>
      </c>
      <c r="AI315" s="91" t="str">
        <f>'LEGISLATION 2'!L315</f>
        <v>Juin</v>
      </c>
      <c r="AJ315" s="91" t="str">
        <f>'HIDAOA 3'!M315</f>
        <v>Juin</v>
      </c>
      <c r="AK315" s="91" t="str">
        <f>'CLINIQUE 3'!T315</f>
        <v>Juin</v>
      </c>
    </row>
    <row r="316" spans="1:37" ht="18.75">
      <c r="A316" s="17">
        <v>309</v>
      </c>
      <c r="B316" s="625" t="s">
        <v>2750</v>
      </c>
      <c r="C316" s="625" t="s">
        <v>2751</v>
      </c>
      <c r="D316" s="91">
        <f>'REPRODUCTION 3'!K316</f>
        <v>6</v>
      </c>
      <c r="E316" s="91">
        <f>'RUMINANTS 3'!K316</f>
        <v>12</v>
      </c>
      <c r="F316" s="91">
        <f>'TOXICOLOGIE 2'!J316</f>
        <v>0</v>
      </c>
      <c r="G316" s="91">
        <f>'INFECTIEUX 3'!K316</f>
        <v>2.625</v>
      </c>
      <c r="H316" s="91">
        <f>'AVIARE 3'!K316</f>
        <v>18.75</v>
      </c>
      <c r="I316" s="91">
        <f>'EQUINE 3'!K316</f>
        <v>16.5</v>
      </c>
      <c r="J316" s="91">
        <f>'CHIRURGIE 3'!K316</f>
        <v>18</v>
      </c>
      <c r="K316" s="91">
        <f>'LEGISLATION 2'!J316</f>
        <v>28</v>
      </c>
      <c r="L316" s="91">
        <f>'HIDAOA 3'!K316</f>
        <v>9.75</v>
      </c>
      <c r="M316" s="91">
        <f>'CLINIQUE 3'!R316</f>
        <v>0</v>
      </c>
      <c r="N316" s="91">
        <f t="shared" si="56"/>
        <v>111.625</v>
      </c>
      <c r="O316" s="91">
        <f t="shared" si="57"/>
        <v>3.9866071428571428</v>
      </c>
      <c r="P316" s="17" t="str">
        <f t="shared" si="58"/>
        <v>ajournee</v>
      </c>
      <c r="Q316" s="17" t="str">
        <f t="shared" si="59"/>
        <v>juin</v>
      </c>
      <c r="R316" s="17">
        <f t="shared" si="60"/>
        <v>1</v>
      </c>
      <c r="S316" s="17">
        <f t="shared" si="61"/>
        <v>1</v>
      </c>
      <c r="T316" s="17">
        <f t="shared" si="62"/>
        <v>1</v>
      </c>
      <c r="U316" s="17">
        <f t="shared" si="63"/>
        <v>1</v>
      </c>
      <c r="V316" s="17">
        <f t="shared" si="64"/>
        <v>0</v>
      </c>
      <c r="W316" s="17">
        <f t="shared" si="65"/>
        <v>0</v>
      </c>
      <c r="X316" s="17">
        <f t="shared" si="66"/>
        <v>0</v>
      </c>
      <c r="Y316" s="17">
        <f t="shared" si="67"/>
        <v>0</v>
      </c>
      <c r="Z316" s="17">
        <f t="shared" si="68"/>
        <v>1</v>
      </c>
      <c r="AA316" s="17">
        <f t="shared" si="69"/>
        <v>1</v>
      </c>
      <c r="AB316" s="91" t="str">
        <f>'REPRODUCTION 3'!M316</f>
        <v>Juin</v>
      </c>
      <c r="AC316" s="91" t="str">
        <f>'RUMINANTS 3'!M316</f>
        <v>Juin</v>
      </c>
      <c r="AD316" s="91" t="str">
        <f>'TOXICOLOGIE 2'!L316</f>
        <v>Juin</v>
      </c>
      <c r="AE316" s="91" t="str">
        <f>'INFECTIEUX 3'!M316</f>
        <v>Juin</v>
      </c>
      <c r="AF316" s="91" t="str">
        <f>'AVIARE 3'!M316</f>
        <v>Juin</v>
      </c>
      <c r="AG316" s="91" t="str">
        <f>'EQUINE 3'!M316</f>
        <v>Juin</v>
      </c>
      <c r="AH316" s="91" t="str">
        <f>'CHIRURGIE 3'!M316</f>
        <v>Juin</v>
      </c>
      <c r="AI316" s="91" t="str">
        <f>'LEGISLATION 2'!L316</f>
        <v>Juin</v>
      </c>
      <c r="AJ316" s="91" t="str">
        <f>'HIDAOA 3'!M316</f>
        <v>Juin</v>
      </c>
      <c r="AK316" s="91" t="str">
        <f>'CLINIQUE 3'!T316</f>
        <v>Juin</v>
      </c>
    </row>
    <row r="317" spans="1:37" ht="18.75">
      <c r="A317" s="17">
        <v>310</v>
      </c>
      <c r="B317" s="625" t="s">
        <v>1826</v>
      </c>
      <c r="C317" s="625" t="s">
        <v>2598</v>
      </c>
      <c r="D317" s="91">
        <f>'REPRODUCTION 3'!K317</f>
        <v>15</v>
      </c>
      <c r="E317" s="91">
        <f>'RUMINANTS 3'!K317</f>
        <v>6.75</v>
      </c>
      <c r="F317" s="91">
        <f>'TOXICOLOGIE 2'!J317</f>
        <v>0</v>
      </c>
      <c r="G317" s="91">
        <f>'INFECTIEUX 3'!K317</f>
        <v>4.875</v>
      </c>
      <c r="H317" s="91">
        <f>'AVIARE 3'!K317</f>
        <v>21</v>
      </c>
      <c r="I317" s="91">
        <f>'EQUINE 3'!K317</f>
        <v>15.75</v>
      </c>
      <c r="J317" s="91">
        <f>'CHIRURGIE 3'!K317</f>
        <v>19.5</v>
      </c>
      <c r="K317" s="91">
        <f>'LEGISLATION 2'!J317</f>
        <v>26</v>
      </c>
      <c r="L317" s="91">
        <f>'HIDAOA 3'!K317</f>
        <v>21.75</v>
      </c>
      <c r="M317" s="91">
        <f>'CLINIQUE 3'!R317</f>
        <v>0</v>
      </c>
      <c r="N317" s="91">
        <f t="shared" si="56"/>
        <v>130.625</v>
      </c>
      <c r="O317" s="91">
        <f t="shared" si="57"/>
        <v>4.6651785714285712</v>
      </c>
      <c r="P317" s="17" t="str">
        <f t="shared" si="58"/>
        <v>ajournee</v>
      </c>
      <c r="Q317" s="17" t="str">
        <f t="shared" si="59"/>
        <v>juin</v>
      </c>
      <c r="R317" s="17">
        <f t="shared" si="60"/>
        <v>0</v>
      </c>
      <c r="S317" s="17">
        <f t="shared" si="61"/>
        <v>1</v>
      </c>
      <c r="T317" s="17">
        <f t="shared" si="62"/>
        <v>1</v>
      </c>
      <c r="U317" s="17">
        <f t="shared" si="63"/>
        <v>1</v>
      </c>
      <c r="V317" s="17">
        <f t="shared" si="64"/>
        <v>0</v>
      </c>
      <c r="W317" s="17">
        <f t="shared" si="65"/>
        <v>0</v>
      </c>
      <c r="X317" s="17">
        <f t="shared" si="66"/>
        <v>0</v>
      </c>
      <c r="Y317" s="17">
        <f t="shared" si="67"/>
        <v>0</v>
      </c>
      <c r="Z317" s="17">
        <f t="shared" si="68"/>
        <v>0</v>
      </c>
      <c r="AA317" s="17">
        <f t="shared" si="69"/>
        <v>1</v>
      </c>
      <c r="AB317" s="91" t="str">
        <f>'REPRODUCTION 3'!M317</f>
        <v>Juin</v>
      </c>
      <c r="AC317" s="91" t="str">
        <f>'RUMINANTS 3'!M317</f>
        <v>Juin</v>
      </c>
      <c r="AD317" s="91" t="str">
        <f>'TOXICOLOGIE 2'!L317</f>
        <v>Juin</v>
      </c>
      <c r="AE317" s="91" t="str">
        <f>'INFECTIEUX 3'!M317</f>
        <v>Juin</v>
      </c>
      <c r="AF317" s="91" t="str">
        <f>'AVIARE 3'!M317</f>
        <v>Juin</v>
      </c>
      <c r="AG317" s="91" t="str">
        <f>'EQUINE 3'!M317</f>
        <v>Juin</v>
      </c>
      <c r="AH317" s="91" t="str">
        <f>'CHIRURGIE 3'!M317</f>
        <v>Juin</v>
      </c>
      <c r="AI317" s="91" t="str">
        <f>'LEGISLATION 2'!L317</f>
        <v>Juin</v>
      </c>
      <c r="AJ317" s="91" t="str">
        <f>'HIDAOA 3'!M317</f>
        <v>Juin</v>
      </c>
      <c r="AK317" s="91" t="str">
        <f>'CLINIQUE 3'!T317</f>
        <v>Juin</v>
      </c>
    </row>
    <row r="318" spans="1:37" ht="18.75">
      <c r="A318" s="17">
        <v>311</v>
      </c>
      <c r="B318" s="625" t="s">
        <v>2752</v>
      </c>
      <c r="C318" s="625" t="s">
        <v>2753</v>
      </c>
      <c r="D318" s="91">
        <f>'REPRODUCTION 3'!K318</f>
        <v>21</v>
      </c>
      <c r="E318" s="91">
        <f>'RUMINANTS 3'!K318</f>
        <v>12</v>
      </c>
      <c r="F318" s="91">
        <f>'TOXICOLOGIE 2'!J318</f>
        <v>0</v>
      </c>
      <c r="G318" s="91">
        <f>'INFECTIEUX 3'!K318</f>
        <v>18</v>
      </c>
      <c r="H318" s="91">
        <f>'AVIARE 3'!K318</f>
        <v>19.5</v>
      </c>
      <c r="I318" s="91">
        <f>'EQUINE 3'!K318</f>
        <v>16.875</v>
      </c>
      <c r="J318" s="91">
        <f>'CHIRURGIE 3'!K318</f>
        <v>18</v>
      </c>
      <c r="K318" s="91">
        <f>'LEGISLATION 2'!J318</f>
        <v>32</v>
      </c>
      <c r="L318" s="91">
        <f>'HIDAOA 3'!K318</f>
        <v>27</v>
      </c>
      <c r="M318" s="91">
        <f>'CLINIQUE 3'!R318</f>
        <v>0</v>
      </c>
      <c r="N318" s="91">
        <f t="shared" si="56"/>
        <v>164.375</v>
      </c>
      <c r="O318" s="91">
        <f t="shared" si="57"/>
        <v>5.8705357142857144</v>
      </c>
      <c r="P318" s="17" t="str">
        <f t="shared" si="58"/>
        <v>ajournee</v>
      </c>
      <c r="Q318" s="17" t="str">
        <f t="shared" si="59"/>
        <v>juin</v>
      </c>
      <c r="R318" s="17">
        <f t="shared" si="60"/>
        <v>0</v>
      </c>
      <c r="S318" s="17">
        <f t="shared" si="61"/>
        <v>1</v>
      </c>
      <c r="T318" s="17">
        <f t="shared" si="62"/>
        <v>1</v>
      </c>
      <c r="U318" s="17">
        <f t="shared" si="63"/>
        <v>0</v>
      </c>
      <c r="V318" s="17">
        <f t="shared" si="64"/>
        <v>0</v>
      </c>
      <c r="W318" s="17">
        <f t="shared" si="65"/>
        <v>0</v>
      </c>
      <c r="X318" s="17">
        <f t="shared" si="66"/>
        <v>0</v>
      </c>
      <c r="Y318" s="17">
        <f t="shared" si="67"/>
        <v>0</v>
      </c>
      <c r="Z318" s="17">
        <f t="shared" si="68"/>
        <v>0</v>
      </c>
      <c r="AA318" s="17">
        <f t="shared" si="69"/>
        <v>1</v>
      </c>
      <c r="AB318" s="91" t="str">
        <f>'REPRODUCTION 3'!M318</f>
        <v>Juin</v>
      </c>
      <c r="AC318" s="91" t="str">
        <f>'RUMINANTS 3'!M318</f>
        <v>Juin</v>
      </c>
      <c r="AD318" s="91" t="str">
        <f>'TOXICOLOGIE 2'!L318</f>
        <v>Juin</v>
      </c>
      <c r="AE318" s="91" t="str">
        <f>'INFECTIEUX 3'!M318</f>
        <v>Juin</v>
      </c>
      <c r="AF318" s="91" t="str">
        <f>'AVIARE 3'!M318</f>
        <v>Juin</v>
      </c>
      <c r="AG318" s="91" t="str">
        <f>'EQUINE 3'!M318</f>
        <v>Juin</v>
      </c>
      <c r="AH318" s="91" t="str">
        <f>'CHIRURGIE 3'!M318</f>
        <v>Juin</v>
      </c>
      <c r="AI318" s="91" t="str">
        <f>'LEGISLATION 2'!L318</f>
        <v>Juin</v>
      </c>
      <c r="AJ318" s="91" t="str">
        <f>'HIDAOA 3'!M318</f>
        <v>Juin</v>
      </c>
      <c r="AK318" s="91" t="str">
        <f>'CLINIQUE 3'!T318</f>
        <v>Juin</v>
      </c>
    </row>
    <row r="319" spans="1:37" ht="18.75">
      <c r="A319" s="17">
        <v>312</v>
      </c>
      <c r="B319" s="625" t="s">
        <v>1835</v>
      </c>
      <c r="C319" s="625" t="s">
        <v>2754</v>
      </c>
      <c r="D319" s="91">
        <f>'REPRODUCTION 3'!K319</f>
        <v>7.5</v>
      </c>
      <c r="E319" s="91">
        <f>'RUMINANTS 3'!K319</f>
        <v>13.5</v>
      </c>
      <c r="F319" s="91">
        <f>'TOXICOLOGIE 2'!J319</f>
        <v>0</v>
      </c>
      <c r="G319" s="91">
        <f>'INFECTIEUX 3'!K319</f>
        <v>1.875</v>
      </c>
      <c r="H319" s="91">
        <f>'AVIARE 3'!K319</f>
        <v>15</v>
      </c>
      <c r="I319" s="91">
        <f>'EQUINE 3'!K319</f>
        <v>6.75</v>
      </c>
      <c r="J319" s="91">
        <f>'CHIRURGIE 3'!K319</f>
        <v>9</v>
      </c>
      <c r="K319" s="91">
        <f>'LEGISLATION 2'!J319</f>
        <v>2</v>
      </c>
      <c r="L319" s="91">
        <f>'HIDAOA 3'!K319</f>
        <v>6</v>
      </c>
      <c r="M319" s="91">
        <f>'CLINIQUE 3'!R319</f>
        <v>0</v>
      </c>
      <c r="N319" s="91">
        <f t="shared" si="56"/>
        <v>61.625</v>
      </c>
      <c r="O319" s="91">
        <f t="shared" si="57"/>
        <v>2.2008928571428572</v>
      </c>
      <c r="P319" s="17" t="str">
        <f t="shared" si="58"/>
        <v>ajournee</v>
      </c>
      <c r="Q319" s="17" t="str">
        <f t="shared" si="59"/>
        <v>juin</v>
      </c>
      <c r="R319" s="17">
        <f t="shared" si="60"/>
        <v>1</v>
      </c>
      <c r="S319" s="17">
        <f t="shared" si="61"/>
        <v>1</v>
      </c>
      <c r="T319" s="17">
        <f t="shared" si="62"/>
        <v>1</v>
      </c>
      <c r="U319" s="17">
        <f t="shared" si="63"/>
        <v>1</v>
      </c>
      <c r="V319" s="17">
        <f t="shared" si="64"/>
        <v>0</v>
      </c>
      <c r="W319" s="17">
        <f t="shared" si="65"/>
        <v>1</v>
      </c>
      <c r="X319" s="17">
        <f t="shared" si="66"/>
        <v>1</v>
      </c>
      <c r="Y319" s="17">
        <f t="shared" si="67"/>
        <v>1</v>
      </c>
      <c r="Z319" s="17">
        <f t="shared" si="68"/>
        <v>1</v>
      </c>
      <c r="AA319" s="17">
        <f t="shared" si="69"/>
        <v>1</v>
      </c>
      <c r="AB319" s="91" t="str">
        <f>'REPRODUCTION 3'!M319</f>
        <v>Juin</v>
      </c>
      <c r="AC319" s="91" t="str">
        <f>'RUMINANTS 3'!M319</f>
        <v>Juin</v>
      </c>
      <c r="AD319" s="91" t="str">
        <f>'TOXICOLOGIE 2'!L319</f>
        <v>Juin</v>
      </c>
      <c r="AE319" s="91" t="str">
        <f>'INFECTIEUX 3'!M319</f>
        <v>Juin</v>
      </c>
      <c r="AF319" s="91" t="str">
        <f>'AVIARE 3'!M319</f>
        <v>Juin</v>
      </c>
      <c r="AG319" s="91" t="str">
        <f>'EQUINE 3'!M319</f>
        <v>Juin</v>
      </c>
      <c r="AH319" s="91" t="str">
        <f>'CHIRURGIE 3'!M319</f>
        <v>Juin</v>
      </c>
      <c r="AI319" s="91" t="str">
        <f>'LEGISLATION 2'!L319</f>
        <v>Juin</v>
      </c>
      <c r="AJ319" s="91" t="str">
        <f>'HIDAOA 3'!M319</f>
        <v>Juin</v>
      </c>
      <c r="AK319" s="91" t="str">
        <f>'CLINIQUE 3'!T319</f>
        <v>Juin</v>
      </c>
    </row>
    <row r="320" spans="1:37" ht="18.75">
      <c r="A320" s="17">
        <v>313</v>
      </c>
      <c r="B320" s="625" t="s">
        <v>2755</v>
      </c>
      <c r="C320" s="625" t="s">
        <v>2756</v>
      </c>
      <c r="D320" s="91">
        <f>'REPRODUCTION 3'!K320</f>
        <v>6</v>
      </c>
      <c r="E320" s="91">
        <f>'RUMINANTS 3'!K320</f>
        <v>11.25</v>
      </c>
      <c r="F320" s="91">
        <f>'TOXICOLOGIE 2'!J320</f>
        <v>0</v>
      </c>
      <c r="G320" s="91">
        <f>'INFECTIEUX 3'!K320</f>
        <v>0</v>
      </c>
      <c r="H320" s="91">
        <f>'AVIARE 3'!K320</f>
        <v>17.25</v>
      </c>
      <c r="I320" s="91">
        <f>'EQUINE 3'!K320</f>
        <v>1.5</v>
      </c>
      <c r="J320" s="91">
        <f>'CHIRURGIE 3'!K320</f>
        <v>12</v>
      </c>
      <c r="K320" s="91">
        <f>'LEGISLATION 2'!J320</f>
        <v>2</v>
      </c>
      <c r="L320" s="91">
        <f>'HIDAOA 3'!K320</f>
        <v>4.5</v>
      </c>
      <c r="M320" s="91">
        <f>'CLINIQUE 3'!R320</f>
        <v>0</v>
      </c>
      <c r="N320" s="91">
        <f t="shared" si="56"/>
        <v>54.5</v>
      </c>
      <c r="O320" s="91">
        <f t="shared" si="57"/>
        <v>1.9464285714285714</v>
      </c>
      <c r="P320" s="17" t="str">
        <f t="shared" si="58"/>
        <v>ajournee</v>
      </c>
      <c r="Q320" s="17" t="str">
        <f t="shared" si="59"/>
        <v>juin</v>
      </c>
      <c r="R320" s="17">
        <f t="shared" si="60"/>
        <v>1</v>
      </c>
      <c r="S320" s="17">
        <f t="shared" si="61"/>
        <v>1</v>
      </c>
      <c r="T320" s="17">
        <f t="shared" si="62"/>
        <v>1</v>
      </c>
      <c r="U320" s="17">
        <f t="shared" si="63"/>
        <v>1</v>
      </c>
      <c r="V320" s="17">
        <f t="shared" si="64"/>
        <v>0</v>
      </c>
      <c r="W320" s="17">
        <f t="shared" si="65"/>
        <v>1</v>
      </c>
      <c r="X320" s="17">
        <f t="shared" si="66"/>
        <v>1</v>
      </c>
      <c r="Y320" s="17">
        <f t="shared" si="67"/>
        <v>1</v>
      </c>
      <c r="Z320" s="17">
        <f t="shared" si="68"/>
        <v>1</v>
      </c>
      <c r="AA320" s="17">
        <f t="shared" si="69"/>
        <v>1</v>
      </c>
      <c r="AB320" s="91" t="str">
        <f>'REPRODUCTION 3'!M320</f>
        <v>Juin</v>
      </c>
      <c r="AC320" s="91" t="str">
        <f>'RUMINANTS 3'!M320</f>
        <v>Juin</v>
      </c>
      <c r="AD320" s="91" t="str">
        <f>'TOXICOLOGIE 2'!L320</f>
        <v>Juin</v>
      </c>
      <c r="AE320" s="91" t="str">
        <f>'INFECTIEUX 3'!M320</f>
        <v>Juin</v>
      </c>
      <c r="AF320" s="91" t="str">
        <f>'AVIARE 3'!M320</f>
        <v>Juin</v>
      </c>
      <c r="AG320" s="91" t="str">
        <f>'EQUINE 3'!M320</f>
        <v>Juin</v>
      </c>
      <c r="AH320" s="91" t="str">
        <f>'CHIRURGIE 3'!M320</f>
        <v>Juin</v>
      </c>
      <c r="AI320" s="91" t="str">
        <f>'LEGISLATION 2'!L320</f>
        <v>Juin</v>
      </c>
      <c r="AJ320" s="91" t="str">
        <f>'HIDAOA 3'!M320</f>
        <v>Juin</v>
      </c>
      <c r="AK320" s="91" t="str">
        <f>'CLINIQUE 3'!T320</f>
        <v>Juin</v>
      </c>
    </row>
    <row r="321" spans="1:37" ht="18.75">
      <c r="A321" s="17">
        <v>314</v>
      </c>
      <c r="B321" s="625" t="s">
        <v>1843</v>
      </c>
      <c r="C321" s="625" t="s">
        <v>2757</v>
      </c>
      <c r="D321" s="91">
        <f>'REPRODUCTION 3'!K321</f>
        <v>23.25</v>
      </c>
      <c r="E321" s="91">
        <f>'RUMINANTS 3'!K321</f>
        <v>12.75</v>
      </c>
      <c r="F321" s="91">
        <f>'TOXICOLOGIE 2'!J321</f>
        <v>0</v>
      </c>
      <c r="G321" s="91">
        <f>'INFECTIEUX 3'!K321</f>
        <v>7.5</v>
      </c>
      <c r="H321" s="91">
        <f>'AVIARE 3'!K321</f>
        <v>18.75</v>
      </c>
      <c r="I321" s="91">
        <f>'EQUINE 3'!K321</f>
        <v>16.875</v>
      </c>
      <c r="J321" s="91">
        <f>'CHIRURGIE 3'!K321</f>
        <v>21</v>
      </c>
      <c r="K321" s="91">
        <f>'LEGISLATION 2'!J321</f>
        <v>28</v>
      </c>
      <c r="L321" s="91">
        <f>'HIDAOA 3'!K321</f>
        <v>28.5</v>
      </c>
      <c r="M321" s="91">
        <f>'CLINIQUE 3'!R321</f>
        <v>0</v>
      </c>
      <c r="N321" s="91">
        <f t="shared" si="56"/>
        <v>156.625</v>
      </c>
      <c r="O321" s="91">
        <f t="shared" si="57"/>
        <v>5.59375</v>
      </c>
      <c r="P321" s="17" t="str">
        <f t="shared" si="58"/>
        <v>ajournee</v>
      </c>
      <c r="Q321" s="17" t="str">
        <f t="shared" si="59"/>
        <v>juin</v>
      </c>
      <c r="R321" s="17">
        <f t="shared" si="60"/>
        <v>0</v>
      </c>
      <c r="S321" s="17">
        <f t="shared" si="61"/>
        <v>1</v>
      </c>
      <c r="T321" s="17">
        <f t="shared" si="62"/>
        <v>1</v>
      </c>
      <c r="U321" s="17">
        <f t="shared" si="63"/>
        <v>1</v>
      </c>
      <c r="V321" s="17">
        <f t="shared" si="64"/>
        <v>0</v>
      </c>
      <c r="W321" s="17">
        <f t="shared" si="65"/>
        <v>0</v>
      </c>
      <c r="X321" s="17">
        <f t="shared" si="66"/>
        <v>0</v>
      </c>
      <c r="Y321" s="17">
        <f t="shared" si="67"/>
        <v>0</v>
      </c>
      <c r="Z321" s="17">
        <f t="shared" si="68"/>
        <v>0</v>
      </c>
      <c r="AA321" s="17">
        <f t="shared" si="69"/>
        <v>1</v>
      </c>
      <c r="AB321" s="91" t="str">
        <f>'REPRODUCTION 3'!M321</f>
        <v>Juin</v>
      </c>
      <c r="AC321" s="91" t="str">
        <f>'RUMINANTS 3'!M321</f>
        <v>Juin</v>
      </c>
      <c r="AD321" s="91" t="str">
        <f>'TOXICOLOGIE 2'!L321</f>
        <v>Juin</v>
      </c>
      <c r="AE321" s="91" t="str">
        <f>'INFECTIEUX 3'!M321</f>
        <v>Juin</v>
      </c>
      <c r="AF321" s="91" t="str">
        <f>'AVIARE 3'!M321</f>
        <v>Juin</v>
      </c>
      <c r="AG321" s="91" t="str">
        <f>'EQUINE 3'!M321</f>
        <v>Juin</v>
      </c>
      <c r="AH321" s="91" t="str">
        <f>'CHIRURGIE 3'!M321</f>
        <v>Juin</v>
      </c>
      <c r="AI321" s="91" t="str">
        <f>'LEGISLATION 2'!L321</f>
        <v>Juin</v>
      </c>
      <c r="AJ321" s="91" t="str">
        <f>'HIDAOA 3'!M321</f>
        <v>Juin</v>
      </c>
      <c r="AK321" s="91" t="str">
        <f>'CLINIQUE 3'!T321</f>
        <v>Juin</v>
      </c>
    </row>
    <row r="322" spans="1:37" ht="18.75">
      <c r="A322" s="17">
        <v>315</v>
      </c>
      <c r="B322" s="625" t="s">
        <v>2758</v>
      </c>
      <c r="C322" s="625" t="s">
        <v>2759</v>
      </c>
      <c r="D322" s="91">
        <f>'REPRODUCTION 3'!K322</f>
        <v>9</v>
      </c>
      <c r="E322" s="91">
        <f>'RUMINANTS 3'!K322</f>
        <v>9</v>
      </c>
      <c r="F322" s="91">
        <f>'TOXICOLOGIE 2'!J322</f>
        <v>0</v>
      </c>
      <c r="G322" s="91">
        <f>'INFECTIEUX 3'!K322</f>
        <v>0.75</v>
      </c>
      <c r="H322" s="91">
        <f>'AVIARE 3'!K322</f>
        <v>17.25</v>
      </c>
      <c r="I322" s="91">
        <f>'EQUINE 3'!K322</f>
        <v>1.5</v>
      </c>
      <c r="J322" s="91">
        <f>'CHIRURGIE 3'!K322</f>
        <v>9</v>
      </c>
      <c r="K322" s="91">
        <f>'LEGISLATION 2'!J322</f>
        <v>2</v>
      </c>
      <c r="L322" s="91">
        <f>'HIDAOA 3'!K322</f>
        <v>9</v>
      </c>
      <c r="M322" s="91">
        <f>'CLINIQUE 3'!R322</f>
        <v>0</v>
      </c>
      <c r="N322" s="91">
        <f t="shared" si="56"/>
        <v>57.5</v>
      </c>
      <c r="O322" s="91">
        <f t="shared" si="57"/>
        <v>2.0535714285714284</v>
      </c>
      <c r="P322" s="17" t="str">
        <f t="shared" si="58"/>
        <v>ajournee</v>
      </c>
      <c r="Q322" s="17" t="str">
        <f t="shared" si="59"/>
        <v>juin</v>
      </c>
      <c r="R322" s="17">
        <f t="shared" si="60"/>
        <v>1</v>
      </c>
      <c r="S322" s="17">
        <f t="shared" si="61"/>
        <v>1</v>
      </c>
      <c r="T322" s="17">
        <f t="shared" si="62"/>
        <v>1</v>
      </c>
      <c r="U322" s="17">
        <f t="shared" si="63"/>
        <v>1</v>
      </c>
      <c r="V322" s="17">
        <f t="shared" si="64"/>
        <v>0</v>
      </c>
      <c r="W322" s="17">
        <f t="shared" si="65"/>
        <v>1</v>
      </c>
      <c r="X322" s="17">
        <f t="shared" si="66"/>
        <v>1</v>
      </c>
      <c r="Y322" s="17">
        <f t="shared" si="67"/>
        <v>1</v>
      </c>
      <c r="Z322" s="17">
        <f t="shared" si="68"/>
        <v>1</v>
      </c>
      <c r="AA322" s="17">
        <f t="shared" si="69"/>
        <v>1</v>
      </c>
      <c r="AB322" s="91" t="str">
        <f>'REPRODUCTION 3'!M322</f>
        <v>Juin</v>
      </c>
      <c r="AC322" s="91" t="str">
        <f>'RUMINANTS 3'!M322</f>
        <v>Juin</v>
      </c>
      <c r="AD322" s="91" t="str">
        <f>'TOXICOLOGIE 2'!L322</f>
        <v>Juin</v>
      </c>
      <c r="AE322" s="91" t="str">
        <f>'INFECTIEUX 3'!M322</f>
        <v>Juin</v>
      </c>
      <c r="AF322" s="91" t="str">
        <f>'AVIARE 3'!M322</f>
        <v>Juin</v>
      </c>
      <c r="AG322" s="91" t="str">
        <f>'EQUINE 3'!M322</f>
        <v>Juin</v>
      </c>
      <c r="AH322" s="91" t="str">
        <f>'CHIRURGIE 3'!M322</f>
        <v>Juin</v>
      </c>
      <c r="AI322" s="91" t="str">
        <f>'LEGISLATION 2'!L322</f>
        <v>Juin</v>
      </c>
      <c r="AJ322" s="91" t="str">
        <f>'HIDAOA 3'!M322</f>
        <v>Juin</v>
      </c>
      <c r="AK322" s="91" t="str">
        <f>'CLINIQUE 3'!T322</f>
        <v>Juin</v>
      </c>
    </row>
    <row r="323" spans="1:37" ht="18.75">
      <c r="A323" s="17">
        <v>316</v>
      </c>
      <c r="B323" s="625" t="s">
        <v>297</v>
      </c>
      <c r="C323" s="625" t="s">
        <v>2638</v>
      </c>
      <c r="D323" s="91">
        <f>'REPRODUCTION 3'!K323</f>
        <v>9</v>
      </c>
      <c r="E323" s="91">
        <f>'RUMINANTS 3'!K323</f>
        <v>3.75</v>
      </c>
      <c r="F323" s="91">
        <f>'TOXICOLOGIE 2'!J323</f>
        <v>0</v>
      </c>
      <c r="G323" s="91">
        <f>'INFECTIEUX 3'!K323</f>
        <v>3.375</v>
      </c>
      <c r="H323" s="91">
        <f>'AVIARE 3'!K323</f>
        <v>12</v>
      </c>
      <c r="I323" s="91">
        <f>'EQUINE 3'!K323</f>
        <v>0.75</v>
      </c>
      <c r="J323" s="91">
        <f>'CHIRURGIE 3'!K323</f>
        <v>6</v>
      </c>
      <c r="K323" s="91">
        <f>'LEGISLATION 2'!J323</f>
        <v>14</v>
      </c>
      <c r="L323" s="91">
        <f>'HIDAOA 3'!K323</f>
        <v>7.5</v>
      </c>
      <c r="M323" s="91">
        <f>'CLINIQUE 3'!R323</f>
        <v>0</v>
      </c>
      <c r="N323" s="91">
        <f t="shared" si="56"/>
        <v>56.375</v>
      </c>
      <c r="O323" s="91">
        <f t="shared" si="57"/>
        <v>2.0133928571428572</v>
      </c>
      <c r="P323" s="17" t="str">
        <f t="shared" si="58"/>
        <v>ajournee</v>
      </c>
      <c r="Q323" s="17" t="str">
        <f t="shared" si="59"/>
        <v>juin</v>
      </c>
      <c r="R323" s="17">
        <f t="shared" si="60"/>
        <v>1</v>
      </c>
      <c r="S323" s="17">
        <f t="shared" si="61"/>
        <v>1</v>
      </c>
      <c r="T323" s="17">
        <f t="shared" si="62"/>
        <v>1</v>
      </c>
      <c r="U323" s="17">
        <f t="shared" si="63"/>
        <v>1</v>
      </c>
      <c r="V323" s="17">
        <f t="shared" si="64"/>
        <v>1</v>
      </c>
      <c r="W323" s="17">
        <f t="shared" si="65"/>
        <v>1</v>
      </c>
      <c r="X323" s="17">
        <f t="shared" si="66"/>
        <v>1</v>
      </c>
      <c r="Y323" s="17">
        <f t="shared" si="67"/>
        <v>0</v>
      </c>
      <c r="Z323" s="17">
        <f t="shared" si="68"/>
        <v>1</v>
      </c>
      <c r="AA323" s="17">
        <f t="shared" si="69"/>
        <v>1</v>
      </c>
      <c r="AB323" s="91" t="str">
        <f>'REPRODUCTION 3'!M323</f>
        <v>Juin</v>
      </c>
      <c r="AC323" s="91" t="str">
        <f>'RUMINANTS 3'!M323</f>
        <v>Juin</v>
      </c>
      <c r="AD323" s="91" t="str">
        <f>'TOXICOLOGIE 2'!L323</f>
        <v>Juin</v>
      </c>
      <c r="AE323" s="91" t="str">
        <f>'INFECTIEUX 3'!M323</f>
        <v>Juin</v>
      </c>
      <c r="AF323" s="91" t="str">
        <f>'AVIARE 3'!M323</f>
        <v>Juin</v>
      </c>
      <c r="AG323" s="91" t="str">
        <f>'EQUINE 3'!M323</f>
        <v>Juin</v>
      </c>
      <c r="AH323" s="91" t="str">
        <f>'CHIRURGIE 3'!M323</f>
        <v>Juin</v>
      </c>
      <c r="AI323" s="91" t="str">
        <f>'LEGISLATION 2'!L323</f>
        <v>Juin</v>
      </c>
      <c r="AJ323" s="91" t="str">
        <f>'HIDAOA 3'!M323</f>
        <v>Juin</v>
      </c>
      <c r="AK323" s="91" t="str">
        <f>'CLINIQUE 3'!T323</f>
        <v>Juin</v>
      </c>
    </row>
    <row r="324" spans="1:37" ht="18.75">
      <c r="A324" s="17">
        <v>317</v>
      </c>
      <c r="B324" s="625" t="s">
        <v>1855</v>
      </c>
      <c r="C324" s="625" t="s">
        <v>2730</v>
      </c>
      <c r="D324" s="91">
        <f>'REPRODUCTION 3'!K324</f>
        <v>2.25</v>
      </c>
      <c r="E324" s="91">
        <f>'RUMINANTS 3'!K324</f>
        <v>12.75</v>
      </c>
      <c r="F324" s="91">
        <f>'TOXICOLOGIE 2'!J324</f>
        <v>0</v>
      </c>
      <c r="G324" s="91">
        <f>'INFECTIEUX 3'!K324</f>
        <v>4.125</v>
      </c>
      <c r="H324" s="91">
        <f>'AVIARE 3'!K324</f>
        <v>18.75</v>
      </c>
      <c r="I324" s="91">
        <f>'EQUINE 3'!K324</f>
        <v>10.5</v>
      </c>
      <c r="J324" s="91">
        <f>'CHIRURGIE 3'!K324</f>
        <v>13.5</v>
      </c>
      <c r="K324" s="91">
        <f>'LEGISLATION 2'!J324</f>
        <v>24</v>
      </c>
      <c r="L324" s="91">
        <f>'HIDAOA 3'!K324</f>
        <v>15</v>
      </c>
      <c r="M324" s="91">
        <f>'CLINIQUE 3'!R324</f>
        <v>0</v>
      </c>
      <c r="N324" s="91">
        <f t="shared" si="56"/>
        <v>100.875</v>
      </c>
      <c r="O324" s="91">
        <f t="shared" si="57"/>
        <v>3.6026785714285716</v>
      </c>
      <c r="P324" s="17" t="str">
        <f t="shared" si="58"/>
        <v>ajournee</v>
      </c>
      <c r="Q324" s="17" t="str">
        <f t="shared" si="59"/>
        <v>juin</v>
      </c>
      <c r="R324" s="17">
        <f t="shared" si="60"/>
        <v>1</v>
      </c>
      <c r="S324" s="17">
        <f t="shared" si="61"/>
        <v>1</v>
      </c>
      <c r="T324" s="17">
        <f t="shared" si="62"/>
        <v>1</v>
      </c>
      <c r="U324" s="17">
        <f t="shared" si="63"/>
        <v>1</v>
      </c>
      <c r="V324" s="17">
        <f t="shared" si="64"/>
        <v>0</v>
      </c>
      <c r="W324" s="17">
        <f t="shared" si="65"/>
        <v>1</v>
      </c>
      <c r="X324" s="17">
        <f t="shared" si="66"/>
        <v>1</v>
      </c>
      <c r="Y324" s="17">
        <f t="shared" si="67"/>
        <v>0</v>
      </c>
      <c r="Z324" s="17">
        <f t="shared" si="68"/>
        <v>0</v>
      </c>
      <c r="AA324" s="17">
        <f t="shared" si="69"/>
        <v>1</v>
      </c>
      <c r="AB324" s="91" t="str">
        <f>'REPRODUCTION 3'!M324</f>
        <v>Juin</v>
      </c>
      <c r="AC324" s="91" t="str">
        <f>'RUMINANTS 3'!M324</f>
        <v>Juin</v>
      </c>
      <c r="AD324" s="91" t="str">
        <f>'TOXICOLOGIE 2'!L324</f>
        <v>Juin</v>
      </c>
      <c r="AE324" s="91" t="str">
        <f>'INFECTIEUX 3'!M324</f>
        <v>Juin</v>
      </c>
      <c r="AF324" s="91" t="str">
        <f>'AVIARE 3'!M324</f>
        <v>Juin</v>
      </c>
      <c r="AG324" s="91" t="str">
        <f>'EQUINE 3'!M324</f>
        <v>Juin</v>
      </c>
      <c r="AH324" s="91" t="str">
        <f>'CHIRURGIE 3'!M324</f>
        <v>Juin</v>
      </c>
      <c r="AI324" s="91" t="str">
        <f>'LEGISLATION 2'!L324</f>
        <v>Juin</v>
      </c>
      <c r="AJ324" s="91" t="str">
        <f>'HIDAOA 3'!M324</f>
        <v>Juin</v>
      </c>
      <c r="AK324" s="91" t="str">
        <f>'CLINIQUE 3'!T324</f>
        <v>Juin</v>
      </c>
    </row>
    <row r="325" spans="1:37" ht="18.75">
      <c r="A325" s="17">
        <v>318</v>
      </c>
      <c r="B325" s="625" t="s">
        <v>2760</v>
      </c>
      <c r="C325" s="625" t="s">
        <v>2761</v>
      </c>
      <c r="D325" s="91">
        <f>'REPRODUCTION 3'!K325</f>
        <v>6.75</v>
      </c>
      <c r="E325" s="91">
        <f>'RUMINANTS 3'!K325</f>
        <v>7.5</v>
      </c>
      <c r="F325" s="91">
        <f>'TOXICOLOGIE 2'!J325</f>
        <v>0</v>
      </c>
      <c r="G325" s="91">
        <f>'INFECTIEUX 3'!K325</f>
        <v>1.5</v>
      </c>
      <c r="H325" s="91">
        <f>'AVIARE 3'!K325</f>
        <v>17.25</v>
      </c>
      <c r="I325" s="91">
        <f>'EQUINE 3'!K325</f>
        <v>7.5</v>
      </c>
      <c r="J325" s="91">
        <f>'CHIRURGIE 3'!K325</f>
        <v>15</v>
      </c>
      <c r="K325" s="91">
        <f>'LEGISLATION 2'!J325</f>
        <v>24</v>
      </c>
      <c r="L325" s="91">
        <f>'HIDAOA 3'!K325</f>
        <v>20.25</v>
      </c>
      <c r="M325" s="91">
        <f>'CLINIQUE 3'!R325</f>
        <v>0</v>
      </c>
      <c r="N325" s="91">
        <f t="shared" si="56"/>
        <v>99.75</v>
      </c>
      <c r="O325" s="91">
        <f t="shared" si="57"/>
        <v>3.5625</v>
      </c>
      <c r="P325" s="17" t="str">
        <f t="shared" si="58"/>
        <v>ajournee</v>
      </c>
      <c r="Q325" s="17" t="str">
        <f t="shared" si="59"/>
        <v>juin</v>
      </c>
      <c r="R325" s="17">
        <f t="shared" si="60"/>
        <v>1</v>
      </c>
      <c r="S325" s="17">
        <f t="shared" si="61"/>
        <v>1</v>
      </c>
      <c r="T325" s="17">
        <f t="shared" si="62"/>
        <v>1</v>
      </c>
      <c r="U325" s="17">
        <f t="shared" si="63"/>
        <v>1</v>
      </c>
      <c r="V325" s="17">
        <f t="shared" si="64"/>
        <v>0</v>
      </c>
      <c r="W325" s="17">
        <f t="shared" si="65"/>
        <v>1</v>
      </c>
      <c r="X325" s="17">
        <f t="shared" si="66"/>
        <v>0</v>
      </c>
      <c r="Y325" s="17">
        <f t="shared" si="67"/>
        <v>0</v>
      </c>
      <c r="Z325" s="17">
        <f t="shared" si="68"/>
        <v>0</v>
      </c>
      <c r="AA325" s="17">
        <f t="shared" si="69"/>
        <v>1</v>
      </c>
      <c r="AB325" s="91" t="str">
        <f>'REPRODUCTION 3'!M325</f>
        <v>Juin</v>
      </c>
      <c r="AC325" s="91" t="str">
        <f>'RUMINANTS 3'!M325</f>
        <v>Juin</v>
      </c>
      <c r="AD325" s="91" t="str">
        <f>'TOXICOLOGIE 2'!L325</f>
        <v>Juin</v>
      </c>
      <c r="AE325" s="91" t="str">
        <f>'INFECTIEUX 3'!M325</f>
        <v>Juin</v>
      </c>
      <c r="AF325" s="91" t="str">
        <f>'AVIARE 3'!M325</f>
        <v>Juin</v>
      </c>
      <c r="AG325" s="91" t="str">
        <f>'EQUINE 3'!M325</f>
        <v>Juin</v>
      </c>
      <c r="AH325" s="91" t="str">
        <f>'CHIRURGIE 3'!M325</f>
        <v>Juin</v>
      </c>
      <c r="AI325" s="91" t="str">
        <f>'LEGISLATION 2'!L325</f>
        <v>Juin</v>
      </c>
      <c r="AJ325" s="91" t="str">
        <f>'HIDAOA 3'!M325</f>
        <v>Juin</v>
      </c>
      <c r="AK325" s="91" t="str">
        <f>'CLINIQUE 3'!T325</f>
        <v>Juin</v>
      </c>
    </row>
    <row r="326" spans="1:37" ht="18.75">
      <c r="A326" s="17">
        <v>319</v>
      </c>
      <c r="B326" s="625" t="s">
        <v>1865</v>
      </c>
      <c r="C326" s="625" t="s">
        <v>2762</v>
      </c>
      <c r="D326" s="91">
        <f>'REPRODUCTION 3'!K326</f>
        <v>18</v>
      </c>
      <c r="E326" s="91">
        <f>'RUMINANTS 3'!K326</f>
        <v>6</v>
      </c>
      <c r="F326" s="91">
        <f>'TOXICOLOGIE 2'!J326</f>
        <v>0</v>
      </c>
      <c r="G326" s="91">
        <f>'INFECTIEUX 3'!K326</f>
        <v>10.5</v>
      </c>
      <c r="H326" s="91">
        <f>'AVIARE 3'!K326</f>
        <v>19.5</v>
      </c>
      <c r="I326" s="91">
        <f>'EQUINE 3'!K326</f>
        <v>15</v>
      </c>
      <c r="J326" s="91">
        <f>'CHIRURGIE 3'!K326</f>
        <v>21</v>
      </c>
      <c r="K326" s="91">
        <f>'LEGISLATION 2'!J326</f>
        <v>20</v>
      </c>
      <c r="L326" s="91">
        <f>'HIDAOA 3'!K326</f>
        <v>21</v>
      </c>
      <c r="M326" s="91">
        <f>'CLINIQUE 3'!R326</f>
        <v>0</v>
      </c>
      <c r="N326" s="91">
        <f t="shared" si="56"/>
        <v>131</v>
      </c>
      <c r="O326" s="91">
        <f t="shared" si="57"/>
        <v>4.6785714285714288</v>
      </c>
      <c r="P326" s="17" t="str">
        <f t="shared" si="58"/>
        <v>ajournee</v>
      </c>
      <c r="Q326" s="17" t="str">
        <f t="shared" si="59"/>
        <v>juin</v>
      </c>
      <c r="R326" s="17">
        <f t="shared" si="60"/>
        <v>0</v>
      </c>
      <c r="S326" s="17">
        <f t="shared" si="61"/>
        <v>1</v>
      </c>
      <c r="T326" s="17">
        <f t="shared" si="62"/>
        <v>1</v>
      </c>
      <c r="U326" s="17">
        <f t="shared" si="63"/>
        <v>1</v>
      </c>
      <c r="V326" s="17">
        <f t="shared" si="64"/>
        <v>0</v>
      </c>
      <c r="W326" s="17">
        <f t="shared" si="65"/>
        <v>0</v>
      </c>
      <c r="X326" s="17">
        <f t="shared" si="66"/>
        <v>0</v>
      </c>
      <c r="Y326" s="17">
        <f t="shared" si="67"/>
        <v>0</v>
      </c>
      <c r="Z326" s="17">
        <f t="shared" si="68"/>
        <v>0</v>
      </c>
      <c r="AA326" s="17">
        <f t="shared" si="69"/>
        <v>1</v>
      </c>
      <c r="AB326" s="91" t="str">
        <f>'REPRODUCTION 3'!M326</f>
        <v>Juin</v>
      </c>
      <c r="AC326" s="91" t="str">
        <f>'RUMINANTS 3'!M326</f>
        <v>Juin</v>
      </c>
      <c r="AD326" s="91" t="str">
        <f>'TOXICOLOGIE 2'!L326</f>
        <v>Juin</v>
      </c>
      <c r="AE326" s="91" t="str">
        <f>'INFECTIEUX 3'!M326</f>
        <v>Juin</v>
      </c>
      <c r="AF326" s="91" t="str">
        <f>'AVIARE 3'!M326</f>
        <v>Juin</v>
      </c>
      <c r="AG326" s="91" t="str">
        <f>'EQUINE 3'!M326</f>
        <v>Juin</v>
      </c>
      <c r="AH326" s="91" t="str">
        <f>'CHIRURGIE 3'!M326</f>
        <v>Juin</v>
      </c>
      <c r="AI326" s="91" t="str">
        <f>'LEGISLATION 2'!L326</f>
        <v>Juin</v>
      </c>
      <c r="AJ326" s="91" t="str">
        <f>'HIDAOA 3'!M326</f>
        <v>Juin</v>
      </c>
      <c r="AK326" s="91" t="str">
        <f>'CLINIQUE 3'!T326</f>
        <v>Juin</v>
      </c>
    </row>
    <row r="327" spans="1:37" ht="18.75">
      <c r="A327" s="17">
        <v>320</v>
      </c>
      <c r="B327" s="625" t="s">
        <v>2763</v>
      </c>
      <c r="C327" s="625" t="s">
        <v>2480</v>
      </c>
      <c r="D327" s="91">
        <f>'REPRODUCTION 3'!K327</f>
        <v>20.25</v>
      </c>
      <c r="E327" s="91">
        <f>'RUMINANTS 3'!K327</f>
        <v>6</v>
      </c>
      <c r="F327" s="91">
        <f>'TOXICOLOGIE 2'!J327</f>
        <v>0</v>
      </c>
      <c r="G327" s="91">
        <f>'INFECTIEUX 3'!K327</f>
        <v>1.875</v>
      </c>
      <c r="H327" s="91">
        <f>'AVIARE 3'!K327</f>
        <v>13.5</v>
      </c>
      <c r="I327" s="91">
        <f>'EQUINE 3'!K327</f>
        <v>6</v>
      </c>
      <c r="J327" s="91">
        <f>'CHIRURGIE 3'!K327</f>
        <v>18</v>
      </c>
      <c r="K327" s="91">
        <f>'LEGISLATION 2'!J327</f>
        <v>28</v>
      </c>
      <c r="L327" s="91">
        <f>'HIDAOA 3'!K327</f>
        <v>15</v>
      </c>
      <c r="M327" s="91">
        <f>'CLINIQUE 3'!R327</f>
        <v>0</v>
      </c>
      <c r="N327" s="91">
        <f t="shared" si="56"/>
        <v>108.625</v>
      </c>
      <c r="O327" s="91">
        <f t="shared" si="57"/>
        <v>3.8794642857142856</v>
      </c>
      <c r="P327" s="17" t="str">
        <f t="shared" si="58"/>
        <v>ajournee</v>
      </c>
      <c r="Q327" s="17" t="str">
        <f t="shared" si="59"/>
        <v>juin</v>
      </c>
      <c r="R327" s="17">
        <f t="shared" si="60"/>
        <v>0</v>
      </c>
      <c r="S327" s="17">
        <f t="shared" si="61"/>
        <v>1</v>
      </c>
      <c r="T327" s="17">
        <f t="shared" si="62"/>
        <v>1</v>
      </c>
      <c r="U327" s="17">
        <f t="shared" si="63"/>
        <v>1</v>
      </c>
      <c r="V327" s="17">
        <f t="shared" si="64"/>
        <v>1</v>
      </c>
      <c r="W327" s="17">
        <f t="shared" si="65"/>
        <v>1</v>
      </c>
      <c r="X327" s="17">
        <f t="shared" si="66"/>
        <v>0</v>
      </c>
      <c r="Y327" s="17">
        <f t="shared" si="67"/>
        <v>0</v>
      </c>
      <c r="Z327" s="17">
        <f t="shared" si="68"/>
        <v>0</v>
      </c>
      <c r="AA327" s="17">
        <f t="shared" si="69"/>
        <v>1</v>
      </c>
      <c r="AB327" s="91" t="str">
        <f>'REPRODUCTION 3'!M327</f>
        <v>Juin</v>
      </c>
      <c r="AC327" s="91" t="str">
        <f>'RUMINANTS 3'!M327</f>
        <v>Juin</v>
      </c>
      <c r="AD327" s="91" t="str">
        <f>'TOXICOLOGIE 2'!L327</f>
        <v>Juin</v>
      </c>
      <c r="AE327" s="91" t="str">
        <f>'INFECTIEUX 3'!M327</f>
        <v>Juin</v>
      </c>
      <c r="AF327" s="91" t="str">
        <f>'AVIARE 3'!M327</f>
        <v>Juin</v>
      </c>
      <c r="AG327" s="91" t="str">
        <f>'EQUINE 3'!M327</f>
        <v>Juin</v>
      </c>
      <c r="AH327" s="91" t="str">
        <f>'CHIRURGIE 3'!M327</f>
        <v>Juin</v>
      </c>
      <c r="AI327" s="91" t="str">
        <f>'LEGISLATION 2'!L327</f>
        <v>Juin</v>
      </c>
      <c r="AJ327" s="91" t="str">
        <f>'HIDAOA 3'!M327</f>
        <v>Juin</v>
      </c>
      <c r="AK327" s="91" t="str">
        <f>'CLINIQUE 3'!T327</f>
        <v>Juin</v>
      </c>
    </row>
    <row r="328" spans="1:37" ht="18.75">
      <c r="A328" s="17">
        <v>321</v>
      </c>
      <c r="B328" s="625" t="s">
        <v>2764</v>
      </c>
      <c r="C328" s="625" t="s">
        <v>2449</v>
      </c>
      <c r="D328" s="91">
        <f>'REPRODUCTION 3'!K328</f>
        <v>11.25</v>
      </c>
      <c r="E328" s="91">
        <f>'RUMINANTS 3'!K328</f>
        <v>12</v>
      </c>
      <c r="F328" s="91">
        <f>'TOXICOLOGIE 2'!J328</f>
        <v>0</v>
      </c>
      <c r="G328" s="91">
        <f>'INFECTIEUX 3'!K328</f>
        <v>3.75</v>
      </c>
      <c r="H328" s="91">
        <f>'AVIARE 3'!K328</f>
        <v>18.75</v>
      </c>
      <c r="I328" s="91">
        <f>'EQUINE 3'!K328</f>
        <v>20.25</v>
      </c>
      <c r="J328" s="91">
        <f>'CHIRURGIE 3'!K328</f>
        <v>22.5</v>
      </c>
      <c r="K328" s="91">
        <f>'LEGISLATION 2'!J328</f>
        <v>32</v>
      </c>
      <c r="L328" s="91">
        <f>'HIDAOA 3'!K328</f>
        <v>16.5</v>
      </c>
      <c r="M328" s="91">
        <f>'CLINIQUE 3'!R328</f>
        <v>0</v>
      </c>
      <c r="N328" s="91">
        <f t="shared" si="56"/>
        <v>137</v>
      </c>
      <c r="O328" s="91">
        <f t="shared" si="57"/>
        <v>4.8928571428571432</v>
      </c>
      <c r="P328" s="17" t="str">
        <f t="shared" si="58"/>
        <v>ajournee</v>
      </c>
      <c r="Q328" s="17" t="str">
        <f t="shared" si="59"/>
        <v>juin</v>
      </c>
      <c r="R328" s="17">
        <f t="shared" si="60"/>
        <v>1</v>
      </c>
      <c r="S328" s="17">
        <f t="shared" si="61"/>
        <v>1</v>
      </c>
      <c r="T328" s="17">
        <f t="shared" si="62"/>
        <v>1</v>
      </c>
      <c r="U328" s="17">
        <f t="shared" si="63"/>
        <v>1</v>
      </c>
      <c r="V328" s="17">
        <f t="shared" si="64"/>
        <v>0</v>
      </c>
      <c r="W328" s="17">
        <f t="shared" si="65"/>
        <v>0</v>
      </c>
      <c r="X328" s="17">
        <f t="shared" si="66"/>
        <v>0</v>
      </c>
      <c r="Y328" s="17">
        <f t="shared" si="67"/>
        <v>0</v>
      </c>
      <c r="Z328" s="17">
        <f t="shared" si="68"/>
        <v>0</v>
      </c>
      <c r="AA328" s="17">
        <f t="shared" si="69"/>
        <v>1</v>
      </c>
      <c r="AB328" s="91" t="str">
        <f>'REPRODUCTION 3'!M328</f>
        <v>Juin</v>
      </c>
      <c r="AC328" s="91" t="str">
        <f>'RUMINANTS 3'!M328</f>
        <v>Juin</v>
      </c>
      <c r="AD328" s="91" t="str">
        <f>'TOXICOLOGIE 2'!L328</f>
        <v>Juin</v>
      </c>
      <c r="AE328" s="91" t="str">
        <f>'INFECTIEUX 3'!M328</f>
        <v>Juin</v>
      </c>
      <c r="AF328" s="91" t="str">
        <f>'AVIARE 3'!M328</f>
        <v>Juin</v>
      </c>
      <c r="AG328" s="91" t="str">
        <f>'EQUINE 3'!M328</f>
        <v>Juin</v>
      </c>
      <c r="AH328" s="91" t="str">
        <f>'CHIRURGIE 3'!M328</f>
        <v>Juin</v>
      </c>
      <c r="AI328" s="91" t="str">
        <f>'LEGISLATION 2'!L328</f>
        <v>Juin</v>
      </c>
      <c r="AJ328" s="91" t="str">
        <f>'HIDAOA 3'!M328</f>
        <v>Juin</v>
      </c>
      <c r="AK328" s="91" t="str">
        <f>'CLINIQUE 3'!T328</f>
        <v>Juin</v>
      </c>
    </row>
    <row r="329" spans="1:37" ht="18.75">
      <c r="A329" s="17">
        <v>322</v>
      </c>
      <c r="B329" s="625" t="s">
        <v>2765</v>
      </c>
      <c r="C329" s="625" t="s">
        <v>2766</v>
      </c>
      <c r="D329" s="91">
        <f>'REPRODUCTION 3'!K329</f>
        <v>13.5</v>
      </c>
      <c r="E329" s="91">
        <f>'RUMINANTS 3'!K329</f>
        <v>12.75</v>
      </c>
      <c r="F329" s="91">
        <f>'TOXICOLOGIE 2'!J329</f>
        <v>0</v>
      </c>
      <c r="G329" s="91">
        <f>'INFECTIEUX 3'!K329</f>
        <v>3</v>
      </c>
      <c r="H329" s="91">
        <f>'AVIARE 3'!K329</f>
        <v>14.25</v>
      </c>
      <c r="I329" s="91">
        <f>'EQUINE 3'!K329</f>
        <v>12</v>
      </c>
      <c r="J329" s="91">
        <f>'CHIRURGIE 3'!K329</f>
        <v>18</v>
      </c>
      <c r="K329" s="91">
        <f>'LEGISLATION 2'!J329</f>
        <v>34</v>
      </c>
      <c r="L329" s="91">
        <f>'HIDAOA 3'!K329</f>
        <v>14.25</v>
      </c>
      <c r="M329" s="91">
        <f>'CLINIQUE 3'!R329</f>
        <v>0</v>
      </c>
      <c r="N329" s="91">
        <f t="shared" ref="N329:N392" si="70">SUM(D329:M329)</f>
        <v>121.75</v>
      </c>
      <c r="O329" s="91">
        <f t="shared" ref="O329:O392" si="71">N329/28</f>
        <v>4.3482142857142856</v>
      </c>
      <c r="P329" s="17" t="str">
        <f t="shared" ref="P329:P392" si="72">IF(OR(D329="exclus",E329="exclus",F329="exclus",G329="exclus",H329="exclus",I329="exclus",J329="exclus",K329="exclus",L329="exclus",M329="exclus"),"exclus",IF(AND(SUM(R329:AA329)=0,ROUND(O329,3)&gt;=10),"admis","ajournee"))</f>
        <v>ajournee</v>
      </c>
      <c r="Q329" s="17" t="str">
        <f t="shared" ref="Q329:Q392" si="73">IF(COUNTIF(AB329:AK329,"=Rattrapage")&gt;0,"Rattrapage",IF(COUNTIF(AB329:AK329,"=Synthèse")&gt;0,"Synthèse","juin"))</f>
        <v>juin</v>
      </c>
      <c r="R329" s="17">
        <f t="shared" ref="R329:R392" si="74">IF(D329&lt;15,1,0)</f>
        <v>1</v>
      </c>
      <c r="S329" s="17">
        <f t="shared" ref="S329:S392" si="75">IF(E329&lt;15,1,0)</f>
        <v>1</v>
      </c>
      <c r="T329" s="17">
        <f t="shared" ref="T329:T392" si="76">IF(F329&lt;10,1,0)</f>
        <v>1</v>
      </c>
      <c r="U329" s="17">
        <f t="shared" ref="U329:U392" si="77">IF(G329&lt;15,1,0)</f>
        <v>1</v>
      </c>
      <c r="V329" s="17">
        <f t="shared" ref="V329:V392" si="78">IF(H329&lt;15,1,0)</f>
        <v>1</v>
      </c>
      <c r="W329" s="17">
        <f t="shared" ref="W329:W392" si="79">IF(I329&lt;15,1,0)</f>
        <v>1</v>
      </c>
      <c r="X329" s="17">
        <f t="shared" ref="X329:X392" si="80">IF(J329&lt;15,1,0)</f>
        <v>0</v>
      </c>
      <c r="Y329" s="17">
        <f t="shared" ref="Y329:Y392" si="81">IF(K329&lt;10,1,0)</f>
        <v>0</v>
      </c>
      <c r="Z329" s="17">
        <f t="shared" ref="Z329:Z392" si="82">IF(L329&lt;15,1,0)</f>
        <v>1</v>
      </c>
      <c r="AA329" s="17">
        <f t="shared" ref="AA329:AA392" si="83">IF(M329&lt;15,1,0)</f>
        <v>1</v>
      </c>
      <c r="AB329" s="91" t="str">
        <f>'REPRODUCTION 3'!M329</f>
        <v>Juin</v>
      </c>
      <c r="AC329" s="91" t="str">
        <f>'RUMINANTS 3'!M329</f>
        <v>Juin</v>
      </c>
      <c r="AD329" s="91" t="str">
        <f>'TOXICOLOGIE 2'!L329</f>
        <v>Juin</v>
      </c>
      <c r="AE329" s="91" t="str">
        <f>'INFECTIEUX 3'!M329</f>
        <v>Juin</v>
      </c>
      <c r="AF329" s="91" t="str">
        <f>'AVIARE 3'!M329</f>
        <v>Juin</v>
      </c>
      <c r="AG329" s="91" t="str">
        <f>'EQUINE 3'!M329</f>
        <v>Juin</v>
      </c>
      <c r="AH329" s="91" t="str">
        <f>'CHIRURGIE 3'!M329</f>
        <v>Juin</v>
      </c>
      <c r="AI329" s="91" t="str">
        <f>'LEGISLATION 2'!L329</f>
        <v>Juin</v>
      </c>
      <c r="AJ329" s="91" t="str">
        <f>'HIDAOA 3'!M329</f>
        <v>Juin</v>
      </c>
      <c r="AK329" s="91" t="str">
        <f>'CLINIQUE 3'!T329</f>
        <v>Juin</v>
      </c>
    </row>
    <row r="330" spans="1:37" ht="18.75">
      <c r="A330" s="17">
        <v>323</v>
      </c>
      <c r="B330" s="625" t="s">
        <v>1879</v>
      </c>
      <c r="C330" s="625" t="s">
        <v>2767</v>
      </c>
      <c r="D330" s="91">
        <f>'REPRODUCTION 3'!K330</f>
        <v>8.25</v>
      </c>
      <c r="E330" s="91">
        <f>'RUMINANTS 3'!K330</f>
        <v>9</v>
      </c>
      <c r="F330" s="91">
        <f>'TOXICOLOGIE 2'!J330</f>
        <v>0</v>
      </c>
      <c r="G330" s="91">
        <f>'INFECTIEUX 3'!K330</f>
        <v>4.5</v>
      </c>
      <c r="H330" s="91">
        <f>'AVIARE 3'!K330</f>
        <v>16.5</v>
      </c>
      <c r="I330" s="91">
        <f>'EQUINE 3'!K330</f>
        <v>15</v>
      </c>
      <c r="J330" s="91">
        <f>'CHIRURGIE 3'!K330</f>
        <v>12</v>
      </c>
      <c r="K330" s="91">
        <f>'LEGISLATION 2'!J330</f>
        <v>28</v>
      </c>
      <c r="L330" s="91">
        <f>'HIDAOA 3'!K330</f>
        <v>20.25</v>
      </c>
      <c r="M330" s="91">
        <f>'CLINIQUE 3'!R330</f>
        <v>0</v>
      </c>
      <c r="N330" s="91">
        <f t="shared" si="70"/>
        <v>113.5</v>
      </c>
      <c r="O330" s="91">
        <f t="shared" si="71"/>
        <v>4.0535714285714288</v>
      </c>
      <c r="P330" s="17" t="str">
        <f t="shared" si="72"/>
        <v>ajournee</v>
      </c>
      <c r="Q330" s="17" t="str">
        <f t="shared" si="73"/>
        <v>juin</v>
      </c>
      <c r="R330" s="17">
        <f t="shared" si="74"/>
        <v>1</v>
      </c>
      <c r="S330" s="17">
        <f t="shared" si="75"/>
        <v>1</v>
      </c>
      <c r="T330" s="17">
        <f t="shared" si="76"/>
        <v>1</v>
      </c>
      <c r="U330" s="17">
        <f t="shared" si="77"/>
        <v>1</v>
      </c>
      <c r="V330" s="17">
        <f t="shared" si="78"/>
        <v>0</v>
      </c>
      <c r="W330" s="17">
        <f t="shared" si="79"/>
        <v>0</v>
      </c>
      <c r="X330" s="17">
        <f t="shared" si="80"/>
        <v>1</v>
      </c>
      <c r="Y330" s="17">
        <f t="shared" si="81"/>
        <v>0</v>
      </c>
      <c r="Z330" s="17">
        <f t="shared" si="82"/>
        <v>0</v>
      </c>
      <c r="AA330" s="17">
        <f t="shared" si="83"/>
        <v>1</v>
      </c>
      <c r="AB330" s="91" t="str">
        <f>'REPRODUCTION 3'!M330</f>
        <v>Juin</v>
      </c>
      <c r="AC330" s="91" t="str">
        <f>'RUMINANTS 3'!M330</f>
        <v>Juin</v>
      </c>
      <c r="AD330" s="91" t="str">
        <f>'TOXICOLOGIE 2'!L330</f>
        <v>Juin</v>
      </c>
      <c r="AE330" s="91" t="str">
        <f>'INFECTIEUX 3'!M330</f>
        <v>Juin</v>
      </c>
      <c r="AF330" s="91" t="str">
        <f>'AVIARE 3'!M330</f>
        <v>Juin</v>
      </c>
      <c r="AG330" s="91" t="str">
        <f>'EQUINE 3'!M330</f>
        <v>Juin</v>
      </c>
      <c r="AH330" s="91" t="str">
        <f>'CHIRURGIE 3'!M330</f>
        <v>Juin</v>
      </c>
      <c r="AI330" s="91" t="str">
        <f>'LEGISLATION 2'!L330</f>
        <v>Juin</v>
      </c>
      <c r="AJ330" s="91" t="str">
        <f>'HIDAOA 3'!M330</f>
        <v>Juin</v>
      </c>
      <c r="AK330" s="91" t="str">
        <f>'CLINIQUE 3'!T330</f>
        <v>Juin</v>
      </c>
    </row>
    <row r="331" spans="1:37" ht="18.75">
      <c r="A331" s="17">
        <v>324</v>
      </c>
      <c r="B331" s="625" t="s">
        <v>2768</v>
      </c>
      <c r="C331" s="625" t="s">
        <v>2769</v>
      </c>
      <c r="D331" s="91">
        <f>'REPRODUCTION 3'!K331</f>
        <v>2.25</v>
      </c>
      <c r="E331" s="91">
        <f>'RUMINANTS 3'!K331</f>
        <v>6</v>
      </c>
      <c r="F331" s="91">
        <f>'TOXICOLOGIE 2'!J331</f>
        <v>0</v>
      </c>
      <c r="G331" s="91">
        <f>'INFECTIEUX 3'!K331</f>
        <v>1.875</v>
      </c>
      <c r="H331" s="91">
        <f>'AVIARE 3'!K331</f>
        <v>20.25</v>
      </c>
      <c r="I331" s="91">
        <f>'EQUINE 3'!K331</f>
        <v>6</v>
      </c>
      <c r="J331" s="91">
        <f>'CHIRURGIE 3'!K331</f>
        <v>12</v>
      </c>
      <c r="K331" s="91">
        <f>'LEGISLATION 2'!J331</f>
        <v>26</v>
      </c>
      <c r="L331" s="91">
        <f>'HIDAOA 3'!K331</f>
        <v>9.75</v>
      </c>
      <c r="M331" s="91">
        <f>'CLINIQUE 3'!R331</f>
        <v>0</v>
      </c>
      <c r="N331" s="91">
        <f t="shared" si="70"/>
        <v>84.125</v>
      </c>
      <c r="O331" s="91">
        <f t="shared" si="71"/>
        <v>3.0044642857142856</v>
      </c>
      <c r="P331" s="17" t="str">
        <f t="shared" si="72"/>
        <v>ajournee</v>
      </c>
      <c r="Q331" s="17" t="str">
        <f t="shared" si="73"/>
        <v>juin</v>
      </c>
      <c r="R331" s="17">
        <f t="shared" si="74"/>
        <v>1</v>
      </c>
      <c r="S331" s="17">
        <f t="shared" si="75"/>
        <v>1</v>
      </c>
      <c r="T331" s="17">
        <f t="shared" si="76"/>
        <v>1</v>
      </c>
      <c r="U331" s="17">
        <f t="shared" si="77"/>
        <v>1</v>
      </c>
      <c r="V331" s="17">
        <f t="shared" si="78"/>
        <v>0</v>
      </c>
      <c r="W331" s="17">
        <f t="shared" si="79"/>
        <v>1</v>
      </c>
      <c r="X331" s="17">
        <f t="shared" si="80"/>
        <v>1</v>
      </c>
      <c r="Y331" s="17">
        <f t="shared" si="81"/>
        <v>0</v>
      </c>
      <c r="Z331" s="17">
        <f t="shared" si="82"/>
        <v>1</v>
      </c>
      <c r="AA331" s="17">
        <f t="shared" si="83"/>
        <v>1</v>
      </c>
      <c r="AB331" s="91" t="str">
        <f>'REPRODUCTION 3'!M331</f>
        <v>Juin</v>
      </c>
      <c r="AC331" s="91" t="str">
        <f>'RUMINANTS 3'!M331</f>
        <v>Juin</v>
      </c>
      <c r="AD331" s="91" t="str">
        <f>'TOXICOLOGIE 2'!L331</f>
        <v>Juin</v>
      </c>
      <c r="AE331" s="91" t="str">
        <f>'INFECTIEUX 3'!M331</f>
        <v>Juin</v>
      </c>
      <c r="AF331" s="91" t="str">
        <f>'AVIARE 3'!M331</f>
        <v>Juin</v>
      </c>
      <c r="AG331" s="91" t="str">
        <f>'EQUINE 3'!M331</f>
        <v>Juin</v>
      </c>
      <c r="AH331" s="91" t="str">
        <f>'CHIRURGIE 3'!M331</f>
        <v>Juin</v>
      </c>
      <c r="AI331" s="91" t="str">
        <f>'LEGISLATION 2'!L331</f>
        <v>Juin</v>
      </c>
      <c r="AJ331" s="91" t="str">
        <f>'HIDAOA 3'!M331</f>
        <v>Juin</v>
      </c>
      <c r="AK331" s="91" t="str">
        <f>'CLINIQUE 3'!T331</f>
        <v>Juin</v>
      </c>
    </row>
    <row r="332" spans="1:37" ht="18.75">
      <c r="A332" s="17">
        <v>325</v>
      </c>
      <c r="B332" s="625" t="s">
        <v>1883</v>
      </c>
      <c r="C332" s="625" t="s">
        <v>2470</v>
      </c>
      <c r="D332" s="91">
        <f>'REPRODUCTION 3'!K332</f>
        <v>1.5</v>
      </c>
      <c r="E332" s="91">
        <f>'RUMINANTS 3'!K332</f>
        <v>3.75</v>
      </c>
      <c r="F332" s="91">
        <f>'TOXICOLOGIE 2'!J332</f>
        <v>0</v>
      </c>
      <c r="G332" s="91">
        <f>'INFECTIEUX 3'!K332</f>
        <v>1.875</v>
      </c>
      <c r="H332" s="91">
        <f>'AVIARE 3'!K332</f>
        <v>16.5</v>
      </c>
      <c r="I332" s="91">
        <f>'EQUINE 3'!K332</f>
        <v>5.25</v>
      </c>
      <c r="J332" s="91">
        <f>'CHIRURGIE 3'!K332</f>
        <v>15</v>
      </c>
      <c r="K332" s="91">
        <f>'LEGISLATION 2'!J332</f>
        <v>10</v>
      </c>
      <c r="L332" s="91">
        <f>'HIDAOA 3'!K332</f>
        <v>9.75</v>
      </c>
      <c r="M332" s="91">
        <f>'CLINIQUE 3'!R332</f>
        <v>0</v>
      </c>
      <c r="N332" s="91">
        <f t="shared" si="70"/>
        <v>63.625</v>
      </c>
      <c r="O332" s="91">
        <f t="shared" si="71"/>
        <v>2.2723214285714284</v>
      </c>
      <c r="P332" s="17" t="str">
        <f t="shared" si="72"/>
        <v>ajournee</v>
      </c>
      <c r="Q332" s="17" t="str">
        <f t="shared" si="73"/>
        <v>juin</v>
      </c>
      <c r="R332" s="17">
        <f t="shared" si="74"/>
        <v>1</v>
      </c>
      <c r="S332" s="17">
        <f t="shared" si="75"/>
        <v>1</v>
      </c>
      <c r="T332" s="17">
        <f t="shared" si="76"/>
        <v>1</v>
      </c>
      <c r="U332" s="17">
        <f t="shared" si="77"/>
        <v>1</v>
      </c>
      <c r="V332" s="17">
        <f t="shared" si="78"/>
        <v>0</v>
      </c>
      <c r="W332" s="17">
        <f t="shared" si="79"/>
        <v>1</v>
      </c>
      <c r="X332" s="17">
        <f t="shared" si="80"/>
        <v>0</v>
      </c>
      <c r="Y332" s="17">
        <f t="shared" si="81"/>
        <v>0</v>
      </c>
      <c r="Z332" s="17">
        <f t="shared" si="82"/>
        <v>1</v>
      </c>
      <c r="AA332" s="17">
        <f t="shared" si="83"/>
        <v>1</v>
      </c>
      <c r="AB332" s="91" t="str">
        <f>'REPRODUCTION 3'!M332</f>
        <v>Juin</v>
      </c>
      <c r="AC332" s="91" t="str">
        <f>'RUMINANTS 3'!M332</f>
        <v>Juin</v>
      </c>
      <c r="AD332" s="91" t="str">
        <f>'TOXICOLOGIE 2'!L332</f>
        <v>Juin</v>
      </c>
      <c r="AE332" s="91" t="str">
        <f>'INFECTIEUX 3'!M332</f>
        <v>Juin</v>
      </c>
      <c r="AF332" s="91" t="str">
        <f>'AVIARE 3'!M332</f>
        <v>Juin</v>
      </c>
      <c r="AG332" s="91" t="str">
        <f>'EQUINE 3'!M332</f>
        <v>Juin</v>
      </c>
      <c r="AH332" s="91" t="str">
        <f>'CHIRURGIE 3'!M332</f>
        <v>Juin</v>
      </c>
      <c r="AI332" s="91" t="str">
        <f>'LEGISLATION 2'!L332</f>
        <v>Juin</v>
      </c>
      <c r="AJ332" s="91" t="str">
        <f>'HIDAOA 3'!M332</f>
        <v>Juin</v>
      </c>
      <c r="AK332" s="91" t="str">
        <f>'CLINIQUE 3'!T332</f>
        <v>Juin</v>
      </c>
    </row>
    <row r="333" spans="1:37" ht="18.75">
      <c r="A333" s="17">
        <v>326</v>
      </c>
      <c r="B333" s="625" t="s">
        <v>2770</v>
      </c>
      <c r="C333" s="625" t="s">
        <v>2771</v>
      </c>
      <c r="D333" s="91">
        <f>'REPRODUCTION 3'!K333</f>
        <v>12</v>
      </c>
      <c r="E333" s="91">
        <f>'RUMINANTS 3'!K333</f>
        <v>7.5</v>
      </c>
      <c r="F333" s="91">
        <f>'TOXICOLOGIE 2'!J333</f>
        <v>0</v>
      </c>
      <c r="G333" s="91">
        <f>'INFECTIEUX 3'!K333</f>
        <v>5.25</v>
      </c>
      <c r="H333" s="91">
        <f>'AVIARE 3'!K333</f>
        <v>15.75</v>
      </c>
      <c r="I333" s="91">
        <f>'EQUINE 3'!K333</f>
        <v>10.5</v>
      </c>
      <c r="J333" s="91">
        <f>'CHIRURGIE 3'!K333</f>
        <v>18</v>
      </c>
      <c r="K333" s="91">
        <f>'LEGISLATION 2'!J333</f>
        <v>20</v>
      </c>
      <c r="L333" s="91">
        <f>'HIDAOA 3'!K333</f>
        <v>13.5</v>
      </c>
      <c r="M333" s="91">
        <f>'CLINIQUE 3'!R333</f>
        <v>0</v>
      </c>
      <c r="N333" s="91">
        <f t="shared" si="70"/>
        <v>102.5</v>
      </c>
      <c r="O333" s="91">
        <f t="shared" si="71"/>
        <v>3.6607142857142856</v>
      </c>
      <c r="P333" s="17" t="str">
        <f t="shared" si="72"/>
        <v>ajournee</v>
      </c>
      <c r="Q333" s="17" t="str">
        <f t="shared" si="73"/>
        <v>juin</v>
      </c>
      <c r="R333" s="17">
        <f t="shared" si="74"/>
        <v>1</v>
      </c>
      <c r="S333" s="17">
        <f t="shared" si="75"/>
        <v>1</v>
      </c>
      <c r="T333" s="17">
        <f t="shared" si="76"/>
        <v>1</v>
      </c>
      <c r="U333" s="17">
        <f t="shared" si="77"/>
        <v>1</v>
      </c>
      <c r="V333" s="17">
        <f t="shared" si="78"/>
        <v>0</v>
      </c>
      <c r="W333" s="17">
        <f t="shared" si="79"/>
        <v>1</v>
      </c>
      <c r="X333" s="17">
        <f t="shared" si="80"/>
        <v>0</v>
      </c>
      <c r="Y333" s="17">
        <f t="shared" si="81"/>
        <v>0</v>
      </c>
      <c r="Z333" s="17">
        <f t="shared" si="82"/>
        <v>1</v>
      </c>
      <c r="AA333" s="17">
        <f t="shared" si="83"/>
        <v>1</v>
      </c>
      <c r="AB333" s="91" t="str">
        <f>'REPRODUCTION 3'!M333</f>
        <v>Juin</v>
      </c>
      <c r="AC333" s="91" t="str">
        <f>'RUMINANTS 3'!M333</f>
        <v>Juin</v>
      </c>
      <c r="AD333" s="91" t="str">
        <f>'TOXICOLOGIE 2'!L333</f>
        <v>Juin</v>
      </c>
      <c r="AE333" s="91" t="str">
        <f>'INFECTIEUX 3'!M333</f>
        <v>Juin</v>
      </c>
      <c r="AF333" s="91" t="str">
        <f>'AVIARE 3'!M333</f>
        <v>Juin</v>
      </c>
      <c r="AG333" s="91" t="str">
        <f>'EQUINE 3'!M333</f>
        <v>Juin</v>
      </c>
      <c r="AH333" s="91" t="str">
        <f>'CHIRURGIE 3'!M333</f>
        <v>Juin</v>
      </c>
      <c r="AI333" s="91" t="str">
        <f>'LEGISLATION 2'!L333</f>
        <v>Juin</v>
      </c>
      <c r="AJ333" s="91" t="str">
        <f>'HIDAOA 3'!M333</f>
        <v>Juin</v>
      </c>
      <c r="AK333" s="91" t="str">
        <f>'CLINIQUE 3'!T333</f>
        <v>Juin</v>
      </c>
    </row>
    <row r="334" spans="1:37" ht="18.75">
      <c r="A334" s="17">
        <v>327</v>
      </c>
      <c r="B334" s="625" t="s">
        <v>2772</v>
      </c>
      <c r="C334" s="625" t="s">
        <v>2567</v>
      </c>
      <c r="D334" s="91">
        <f>'REPRODUCTION 3'!K334</f>
        <v>10.5</v>
      </c>
      <c r="E334" s="91">
        <f>'RUMINANTS 3'!K334</f>
        <v>10.5</v>
      </c>
      <c r="F334" s="91">
        <f>'TOXICOLOGIE 2'!J334</f>
        <v>0</v>
      </c>
      <c r="G334" s="91">
        <f>'INFECTIEUX 3'!K334</f>
        <v>9</v>
      </c>
      <c r="H334" s="91">
        <f>'AVIARE 3'!K334</f>
        <v>14.25</v>
      </c>
      <c r="I334" s="91">
        <f>'EQUINE 3'!K334</f>
        <v>15</v>
      </c>
      <c r="J334" s="91">
        <f>'CHIRURGIE 3'!K334</f>
        <v>22.5</v>
      </c>
      <c r="K334" s="91">
        <f>'LEGISLATION 2'!J334</f>
        <v>34</v>
      </c>
      <c r="L334" s="91">
        <f>'HIDAOA 3'!K334</f>
        <v>18</v>
      </c>
      <c r="M334" s="91">
        <f>'CLINIQUE 3'!R334</f>
        <v>0</v>
      </c>
      <c r="N334" s="91">
        <f t="shared" si="70"/>
        <v>133.75</v>
      </c>
      <c r="O334" s="91">
        <f t="shared" si="71"/>
        <v>4.7767857142857144</v>
      </c>
      <c r="P334" s="17" t="str">
        <f t="shared" si="72"/>
        <v>ajournee</v>
      </c>
      <c r="Q334" s="17" t="str">
        <f t="shared" si="73"/>
        <v>juin</v>
      </c>
      <c r="R334" s="17">
        <f t="shared" si="74"/>
        <v>1</v>
      </c>
      <c r="S334" s="17">
        <f t="shared" si="75"/>
        <v>1</v>
      </c>
      <c r="T334" s="17">
        <f t="shared" si="76"/>
        <v>1</v>
      </c>
      <c r="U334" s="17">
        <f t="shared" si="77"/>
        <v>1</v>
      </c>
      <c r="V334" s="17">
        <f t="shared" si="78"/>
        <v>1</v>
      </c>
      <c r="W334" s="17">
        <f t="shared" si="79"/>
        <v>0</v>
      </c>
      <c r="X334" s="17">
        <f t="shared" si="80"/>
        <v>0</v>
      </c>
      <c r="Y334" s="17">
        <f t="shared" si="81"/>
        <v>0</v>
      </c>
      <c r="Z334" s="17">
        <f t="shared" si="82"/>
        <v>0</v>
      </c>
      <c r="AA334" s="17">
        <f t="shared" si="83"/>
        <v>1</v>
      </c>
      <c r="AB334" s="91" t="str">
        <f>'REPRODUCTION 3'!M334</f>
        <v>Juin</v>
      </c>
      <c r="AC334" s="91" t="str">
        <f>'RUMINANTS 3'!M334</f>
        <v>Juin</v>
      </c>
      <c r="AD334" s="91" t="str">
        <f>'TOXICOLOGIE 2'!L334</f>
        <v>Juin</v>
      </c>
      <c r="AE334" s="91" t="str">
        <f>'INFECTIEUX 3'!M334</f>
        <v>Juin</v>
      </c>
      <c r="AF334" s="91" t="str">
        <f>'AVIARE 3'!M334</f>
        <v>Juin</v>
      </c>
      <c r="AG334" s="91" t="str">
        <f>'EQUINE 3'!M334</f>
        <v>Juin</v>
      </c>
      <c r="AH334" s="91" t="str">
        <f>'CHIRURGIE 3'!M334</f>
        <v>Juin</v>
      </c>
      <c r="AI334" s="91" t="str">
        <f>'LEGISLATION 2'!L334</f>
        <v>Juin</v>
      </c>
      <c r="AJ334" s="91" t="str">
        <f>'HIDAOA 3'!M334</f>
        <v>Juin</v>
      </c>
      <c r="AK334" s="91" t="str">
        <f>'CLINIQUE 3'!T334</f>
        <v>Juin</v>
      </c>
    </row>
    <row r="335" spans="1:37" ht="18.75">
      <c r="A335" s="17">
        <v>328</v>
      </c>
      <c r="B335" s="625" t="s">
        <v>2773</v>
      </c>
      <c r="C335" s="625" t="s">
        <v>2643</v>
      </c>
      <c r="D335" s="91">
        <f>'REPRODUCTION 3'!K335</f>
        <v>12</v>
      </c>
      <c r="E335" s="91">
        <f>'RUMINANTS 3'!K335</f>
        <v>5.25</v>
      </c>
      <c r="F335" s="91">
        <f>'TOXICOLOGIE 2'!J335</f>
        <v>0</v>
      </c>
      <c r="G335" s="91">
        <f>'INFECTIEUX 3'!K335</f>
        <v>7.5</v>
      </c>
      <c r="H335" s="91">
        <f>'AVIARE 3'!K335</f>
        <v>17.25</v>
      </c>
      <c r="I335" s="91">
        <f>'EQUINE 3'!K335</f>
        <v>13.5</v>
      </c>
      <c r="J335" s="91">
        <f>'CHIRURGIE 3'!K335</f>
        <v>25.5</v>
      </c>
      <c r="K335" s="91">
        <f>'LEGISLATION 2'!J335</f>
        <v>12</v>
      </c>
      <c r="L335" s="91">
        <f>'HIDAOA 3'!K335</f>
        <v>10.5</v>
      </c>
      <c r="M335" s="91">
        <f>'CLINIQUE 3'!R335</f>
        <v>0</v>
      </c>
      <c r="N335" s="91">
        <f t="shared" si="70"/>
        <v>103.5</v>
      </c>
      <c r="O335" s="91">
        <f t="shared" si="71"/>
        <v>3.6964285714285716</v>
      </c>
      <c r="P335" s="17" t="str">
        <f t="shared" si="72"/>
        <v>ajournee</v>
      </c>
      <c r="Q335" s="17" t="str">
        <f t="shared" si="73"/>
        <v>juin</v>
      </c>
      <c r="R335" s="17">
        <f t="shared" si="74"/>
        <v>1</v>
      </c>
      <c r="S335" s="17">
        <f t="shared" si="75"/>
        <v>1</v>
      </c>
      <c r="T335" s="17">
        <f t="shared" si="76"/>
        <v>1</v>
      </c>
      <c r="U335" s="17">
        <f t="shared" si="77"/>
        <v>1</v>
      </c>
      <c r="V335" s="17">
        <f t="shared" si="78"/>
        <v>0</v>
      </c>
      <c r="W335" s="17">
        <f t="shared" si="79"/>
        <v>1</v>
      </c>
      <c r="X335" s="17">
        <f t="shared" si="80"/>
        <v>0</v>
      </c>
      <c r="Y335" s="17">
        <f t="shared" si="81"/>
        <v>0</v>
      </c>
      <c r="Z335" s="17">
        <f t="shared" si="82"/>
        <v>1</v>
      </c>
      <c r="AA335" s="17">
        <f t="shared" si="83"/>
        <v>1</v>
      </c>
      <c r="AB335" s="91" t="str">
        <f>'REPRODUCTION 3'!M335</f>
        <v>Juin</v>
      </c>
      <c r="AC335" s="91" t="str">
        <f>'RUMINANTS 3'!M335</f>
        <v>Juin</v>
      </c>
      <c r="AD335" s="91" t="str">
        <f>'TOXICOLOGIE 2'!L335</f>
        <v>Juin</v>
      </c>
      <c r="AE335" s="91" t="str">
        <f>'INFECTIEUX 3'!M335</f>
        <v>Juin</v>
      </c>
      <c r="AF335" s="91" t="str">
        <f>'AVIARE 3'!M335</f>
        <v>Juin</v>
      </c>
      <c r="AG335" s="91" t="str">
        <f>'EQUINE 3'!M335</f>
        <v>Juin</v>
      </c>
      <c r="AH335" s="91" t="str">
        <f>'CHIRURGIE 3'!M335</f>
        <v>Juin</v>
      </c>
      <c r="AI335" s="91" t="str">
        <f>'LEGISLATION 2'!L335</f>
        <v>Juin</v>
      </c>
      <c r="AJ335" s="91" t="str">
        <f>'HIDAOA 3'!M335</f>
        <v>Juin</v>
      </c>
      <c r="AK335" s="91" t="str">
        <f>'CLINIQUE 3'!T335</f>
        <v>Juin</v>
      </c>
    </row>
    <row r="336" spans="1:37" ht="18.75">
      <c r="A336" s="17">
        <v>329</v>
      </c>
      <c r="B336" s="625" t="s">
        <v>2774</v>
      </c>
      <c r="C336" s="625" t="s">
        <v>2613</v>
      </c>
      <c r="D336" s="91">
        <f>'REPRODUCTION 3'!K336</f>
        <v>5.25</v>
      </c>
      <c r="E336" s="91">
        <f>'RUMINANTS 3'!K336</f>
        <v>9.75</v>
      </c>
      <c r="F336" s="91">
        <f>'TOXICOLOGIE 2'!J336</f>
        <v>0</v>
      </c>
      <c r="G336" s="91">
        <f>'INFECTIEUX 3'!K336</f>
        <v>3</v>
      </c>
      <c r="H336" s="91">
        <f>'AVIARE 3'!K336</f>
        <v>15</v>
      </c>
      <c r="I336" s="91">
        <f>'EQUINE 3'!K336</f>
        <v>8.25</v>
      </c>
      <c r="J336" s="91">
        <f>'CHIRURGIE 3'!K336</f>
        <v>18</v>
      </c>
      <c r="K336" s="91">
        <f>'LEGISLATION 2'!J336</f>
        <v>24</v>
      </c>
      <c r="L336" s="91">
        <f>'HIDAOA 3'!K336</f>
        <v>17.25</v>
      </c>
      <c r="M336" s="91">
        <f>'CLINIQUE 3'!R336</f>
        <v>0</v>
      </c>
      <c r="N336" s="91">
        <f t="shared" si="70"/>
        <v>100.5</v>
      </c>
      <c r="O336" s="91">
        <f t="shared" si="71"/>
        <v>3.5892857142857144</v>
      </c>
      <c r="P336" s="17" t="str">
        <f t="shared" si="72"/>
        <v>ajournee</v>
      </c>
      <c r="Q336" s="17" t="str">
        <f t="shared" si="73"/>
        <v>juin</v>
      </c>
      <c r="R336" s="17">
        <f t="shared" si="74"/>
        <v>1</v>
      </c>
      <c r="S336" s="17">
        <f t="shared" si="75"/>
        <v>1</v>
      </c>
      <c r="T336" s="17">
        <f t="shared" si="76"/>
        <v>1</v>
      </c>
      <c r="U336" s="17">
        <f t="shared" si="77"/>
        <v>1</v>
      </c>
      <c r="V336" s="17">
        <f t="shared" si="78"/>
        <v>0</v>
      </c>
      <c r="W336" s="17">
        <f t="shared" si="79"/>
        <v>1</v>
      </c>
      <c r="X336" s="17">
        <f t="shared" si="80"/>
        <v>0</v>
      </c>
      <c r="Y336" s="17">
        <f t="shared" si="81"/>
        <v>0</v>
      </c>
      <c r="Z336" s="17">
        <f t="shared" si="82"/>
        <v>0</v>
      </c>
      <c r="AA336" s="17">
        <f t="shared" si="83"/>
        <v>1</v>
      </c>
      <c r="AB336" s="91" t="str">
        <f>'REPRODUCTION 3'!M336</f>
        <v>Juin</v>
      </c>
      <c r="AC336" s="91" t="str">
        <f>'RUMINANTS 3'!M336</f>
        <v>Juin</v>
      </c>
      <c r="AD336" s="91" t="str">
        <f>'TOXICOLOGIE 2'!L336</f>
        <v>Juin</v>
      </c>
      <c r="AE336" s="91" t="str">
        <f>'INFECTIEUX 3'!M336</f>
        <v>Juin</v>
      </c>
      <c r="AF336" s="91" t="str">
        <f>'AVIARE 3'!M336</f>
        <v>Juin</v>
      </c>
      <c r="AG336" s="91" t="str">
        <f>'EQUINE 3'!M336</f>
        <v>Juin</v>
      </c>
      <c r="AH336" s="91" t="str">
        <f>'CHIRURGIE 3'!M336</f>
        <v>Juin</v>
      </c>
      <c r="AI336" s="91" t="str">
        <f>'LEGISLATION 2'!L336</f>
        <v>Juin</v>
      </c>
      <c r="AJ336" s="91" t="str">
        <f>'HIDAOA 3'!M336</f>
        <v>Juin</v>
      </c>
      <c r="AK336" s="91" t="str">
        <f>'CLINIQUE 3'!T336</f>
        <v>Juin</v>
      </c>
    </row>
    <row r="337" spans="1:37" ht="18.75">
      <c r="A337" s="17">
        <v>330</v>
      </c>
      <c r="B337" s="625" t="s">
        <v>301</v>
      </c>
      <c r="C337" s="625" t="s">
        <v>2585</v>
      </c>
      <c r="D337" s="91">
        <f>'REPRODUCTION 3'!K337</f>
        <v>1.5</v>
      </c>
      <c r="E337" s="91">
        <f>'RUMINANTS 3'!K337</f>
        <v>9.75</v>
      </c>
      <c r="F337" s="91">
        <f>'TOXICOLOGIE 2'!J337</f>
        <v>0</v>
      </c>
      <c r="G337" s="91">
        <f>'INFECTIEUX 3'!K337</f>
        <v>1.5</v>
      </c>
      <c r="H337" s="91">
        <f>'AVIARE 3'!K337</f>
        <v>15.75</v>
      </c>
      <c r="I337" s="91">
        <f>'EQUINE 3'!K337</f>
        <v>8.625</v>
      </c>
      <c r="J337" s="91">
        <f>'CHIRURGIE 3'!K337</f>
        <v>16.5</v>
      </c>
      <c r="K337" s="91">
        <f>'LEGISLATION 2'!J337</f>
        <v>2</v>
      </c>
      <c r="L337" s="91">
        <f>'HIDAOA 3'!K337</f>
        <v>5.25</v>
      </c>
      <c r="M337" s="91">
        <f>'CLINIQUE 3'!R337</f>
        <v>0</v>
      </c>
      <c r="N337" s="91">
        <f t="shared" si="70"/>
        <v>60.875</v>
      </c>
      <c r="O337" s="91">
        <f t="shared" si="71"/>
        <v>2.1741071428571428</v>
      </c>
      <c r="P337" s="17" t="str">
        <f t="shared" si="72"/>
        <v>ajournee</v>
      </c>
      <c r="Q337" s="17" t="str">
        <f t="shared" si="73"/>
        <v>juin</v>
      </c>
      <c r="R337" s="17">
        <f t="shared" si="74"/>
        <v>1</v>
      </c>
      <c r="S337" s="17">
        <f t="shared" si="75"/>
        <v>1</v>
      </c>
      <c r="T337" s="17">
        <f t="shared" si="76"/>
        <v>1</v>
      </c>
      <c r="U337" s="17">
        <f t="shared" si="77"/>
        <v>1</v>
      </c>
      <c r="V337" s="17">
        <f t="shared" si="78"/>
        <v>0</v>
      </c>
      <c r="W337" s="17">
        <f t="shared" si="79"/>
        <v>1</v>
      </c>
      <c r="X337" s="17">
        <f t="shared" si="80"/>
        <v>0</v>
      </c>
      <c r="Y337" s="17">
        <f t="shared" si="81"/>
        <v>1</v>
      </c>
      <c r="Z337" s="17">
        <f t="shared" si="82"/>
        <v>1</v>
      </c>
      <c r="AA337" s="17">
        <f t="shared" si="83"/>
        <v>1</v>
      </c>
      <c r="AB337" s="91" t="str">
        <f>'REPRODUCTION 3'!M337</f>
        <v>Juin</v>
      </c>
      <c r="AC337" s="91" t="str">
        <f>'RUMINANTS 3'!M337</f>
        <v>Juin</v>
      </c>
      <c r="AD337" s="91" t="str">
        <f>'TOXICOLOGIE 2'!L337</f>
        <v>Juin</v>
      </c>
      <c r="AE337" s="91" t="str">
        <f>'INFECTIEUX 3'!M337</f>
        <v>Juin</v>
      </c>
      <c r="AF337" s="91" t="str">
        <f>'AVIARE 3'!M337</f>
        <v>Juin</v>
      </c>
      <c r="AG337" s="91" t="str">
        <f>'EQUINE 3'!M337</f>
        <v>Juin</v>
      </c>
      <c r="AH337" s="91" t="str">
        <f>'CHIRURGIE 3'!M337</f>
        <v>Juin</v>
      </c>
      <c r="AI337" s="91" t="str">
        <f>'LEGISLATION 2'!L337</f>
        <v>Juin</v>
      </c>
      <c r="AJ337" s="91" t="str">
        <f>'HIDAOA 3'!M337</f>
        <v>Juin</v>
      </c>
      <c r="AK337" s="91" t="str">
        <f>'CLINIQUE 3'!T337</f>
        <v>Juin</v>
      </c>
    </row>
    <row r="338" spans="1:37" ht="18.75">
      <c r="A338" s="17">
        <v>331</v>
      </c>
      <c r="B338" s="625" t="s">
        <v>304</v>
      </c>
      <c r="C338" s="625" t="s">
        <v>2775</v>
      </c>
      <c r="D338" s="91">
        <f>'REPRODUCTION 3'!K338</f>
        <v>20.25</v>
      </c>
      <c r="E338" s="91">
        <f>'RUMINANTS 3'!K338</f>
        <v>9.75</v>
      </c>
      <c r="F338" s="91">
        <f>'TOXICOLOGIE 2'!J338</f>
        <v>0</v>
      </c>
      <c r="G338" s="91">
        <f>'INFECTIEUX 3'!K338</f>
        <v>5.625</v>
      </c>
      <c r="H338" s="91">
        <f>'AVIARE 3'!K338</f>
        <v>14.25</v>
      </c>
      <c r="I338" s="91">
        <f>'EQUINE 3'!K338</f>
        <v>12</v>
      </c>
      <c r="J338" s="91">
        <f>'CHIRURGIE 3'!K338</f>
        <v>10.5</v>
      </c>
      <c r="K338" s="91">
        <f>'LEGISLATION 2'!J338</f>
        <v>34</v>
      </c>
      <c r="L338" s="91">
        <f>'HIDAOA 3'!K338</f>
        <v>12</v>
      </c>
      <c r="M338" s="91">
        <f>'CLINIQUE 3'!R338</f>
        <v>0</v>
      </c>
      <c r="N338" s="91">
        <f t="shared" si="70"/>
        <v>118.375</v>
      </c>
      <c r="O338" s="91">
        <f t="shared" si="71"/>
        <v>4.2276785714285712</v>
      </c>
      <c r="P338" s="17" t="str">
        <f t="shared" si="72"/>
        <v>ajournee</v>
      </c>
      <c r="Q338" s="17" t="str">
        <f t="shared" si="73"/>
        <v>juin</v>
      </c>
      <c r="R338" s="17">
        <f t="shared" si="74"/>
        <v>0</v>
      </c>
      <c r="S338" s="17">
        <f t="shared" si="75"/>
        <v>1</v>
      </c>
      <c r="T338" s="17">
        <f t="shared" si="76"/>
        <v>1</v>
      </c>
      <c r="U338" s="17">
        <f t="shared" si="77"/>
        <v>1</v>
      </c>
      <c r="V338" s="17">
        <f t="shared" si="78"/>
        <v>1</v>
      </c>
      <c r="W338" s="17">
        <f t="shared" si="79"/>
        <v>1</v>
      </c>
      <c r="X338" s="17">
        <f t="shared" si="80"/>
        <v>1</v>
      </c>
      <c r="Y338" s="17">
        <f t="shared" si="81"/>
        <v>0</v>
      </c>
      <c r="Z338" s="17">
        <f t="shared" si="82"/>
        <v>1</v>
      </c>
      <c r="AA338" s="17">
        <f t="shared" si="83"/>
        <v>1</v>
      </c>
      <c r="AB338" s="91" t="str">
        <f>'REPRODUCTION 3'!M338</f>
        <v>Juin</v>
      </c>
      <c r="AC338" s="91" t="str">
        <f>'RUMINANTS 3'!M338</f>
        <v>Juin</v>
      </c>
      <c r="AD338" s="91" t="str">
        <f>'TOXICOLOGIE 2'!L338</f>
        <v>Juin</v>
      </c>
      <c r="AE338" s="91" t="str">
        <f>'INFECTIEUX 3'!M338</f>
        <v>Juin</v>
      </c>
      <c r="AF338" s="91" t="str">
        <f>'AVIARE 3'!M338</f>
        <v>Juin</v>
      </c>
      <c r="AG338" s="91" t="str">
        <f>'EQUINE 3'!M338</f>
        <v>Juin</v>
      </c>
      <c r="AH338" s="91" t="str">
        <f>'CHIRURGIE 3'!M338</f>
        <v>Juin</v>
      </c>
      <c r="AI338" s="91" t="str">
        <f>'LEGISLATION 2'!L338</f>
        <v>Juin</v>
      </c>
      <c r="AJ338" s="91" t="str">
        <f>'HIDAOA 3'!M338</f>
        <v>Juin</v>
      </c>
      <c r="AK338" s="91" t="str">
        <f>'CLINIQUE 3'!T338</f>
        <v>Juin</v>
      </c>
    </row>
    <row r="339" spans="1:37" ht="18.75">
      <c r="A339" s="17">
        <v>332</v>
      </c>
      <c r="B339" s="625" t="s">
        <v>2776</v>
      </c>
      <c r="C339" s="625" t="s">
        <v>2777</v>
      </c>
      <c r="D339" s="91">
        <f>'REPRODUCTION 3'!K339</f>
        <v>13.5</v>
      </c>
      <c r="E339" s="91">
        <f>'RUMINANTS 3'!K339</f>
        <v>4.5</v>
      </c>
      <c r="F339" s="91">
        <f>'TOXICOLOGIE 2'!J339</f>
        <v>0</v>
      </c>
      <c r="G339" s="91">
        <f>'INFECTIEUX 3'!K339</f>
        <v>1.875</v>
      </c>
      <c r="H339" s="91">
        <f>'AVIARE 3'!K339</f>
        <v>15</v>
      </c>
      <c r="I339" s="91">
        <f>'EQUINE 3'!K339</f>
        <v>2.25</v>
      </c>
      <c r="J339" s="91">
        <f>'CHIRURGIE 3'!K339</f>
        <v>24</v>
      </c>
      <c r="K339" s="91">
        <f>'LEGISLATION 2'!J339</f>
        <v>2</v>
      </c>
      <c r="L339" s="91">
        <f>'HIDAOA 3'!K339</f>
        <v>10.5</v>
      </c>
      <c r="M339" s="91">
        <f>'CLINIQUE 3'!R339</f>
        <v>0</v>
      </c>
      <c r="N339" s="91">
        <f t="shared" si="70"/>
        <v>73.625</v>
      </c>
      <c r="O339" s="91">
        <f t="shared" si="71"/>
        <v>2.6294642857142856</v>
      </c>
      <c r="P339" s="17" t="str">
        <f t="shared" si="72"/>
        <v>ajournee</v>
      </c>
      <c r="Q339" s="17" t="str">
        <f t="shared" si="73"/>
        <v>juin</v>
      </c>
      <c r="R339" s="17">
        <f t="shared" si="74"/>
        <v>1</v>
      </c>
      <c r="S339" s="17">
        <f t="shared" si="75"/>
        <v>1</v>
      </c>
      <c r="T339" s="17">
        <f t="shared" si="76"/>
        <v>1</v>
      </c>
      <c r="U339" s="17">
        <f t="shared" si="77"/>
        <v>1</v>
      </c>
      <c r="V339" s="17">
        <f t="shared" si="78"/>
        <v>0</v>
      </c>
      <c r="W339" s="17">
        <f t="shared" si="79"/>
        <v>1</v>
      </c>
      <c r="X339" s="17">
        <f t="shared" si="80"/>
        <v>0</v>
      </c>
      <c r="Y339" s="17">
        <f t="shared" si="81"/>
        <v>1</v>
      </c>
      <c r="Z339" s="17">
        <f t="shared" si="82"/>
        <v>1</v>
      </c>
      <c r="AA339" s="17">
        <f t="shared" si="83"/>
        <v>1</v>
      </c>
      <c r="AB339" s="91" t="str">
        <f>'REPRODUCTION 3'!M339</f>
        <v>Juin</v>
      </c>
      <c r="AC339" s="91" t="str">
        <f>'RUMINANTS 3'!M339</f>
        <v>Juin</v>
      </c>
      <c r="AD339" s="91" t="str">
        <f>'TOXICOLOGIE 2'!L339</f>
        <v>Juin</v>
      </c>
      <c r="AE339" s="91" t="str">
        <f>'INFECTIEUX 3'!M339</f>
        <v>Juin</v>
      </c>
      <c r="AF339" s="91" t="str">
        <f>'AVIARE 3'!M339</f>
        <v>Juin</v>
      </c>
      <c r="AG339" s="91" t="str">
        <f>'EQUINE 3'!M339</f>
        <v>Juin</v>
      </c>
      <c r="AH339" s="91" t="str">
        <f>'CHIRURGIE 3'!M339</f>
        <v>Juin</v>
      </c>
      <c r="AI339" s="91" t="str">
        <f>'LEGISLATION 2'!L339</f>
        <v>Juin</v>
      </c>
      <c r="AJ339" s="91" t="str">
        <f>'HIDAOA 3'!M339</f>
        <v>Juin</v>
      </c>
      <c r="AK339" s="91" t="str">
        <f>'CLINIQUE 3'!T339</f>
        <v>Juin</v>
      </c>
    </row>
    <row r="340" spans="1:37" ht="18.75">
      <c r="A340" s="17">
        <v>333</v>
      </c>
      <c r="B340" s="625" t="s">
        <v>2778</v>
      </c>
      <c r="C340" s="625" t="s">
        <v>2474</v>
      </c>
      <c r="D340" s="91">
        <f>'REPRODUCTION 3'!K340</f>
        <v>14.25</v>
      </c>
      <c r="E340" s="91">
        <f>'RUMINANTS 3'!K340</f>
        <v>9</v>
      </c>
      <c r="F340" s="91">
        <f>'TOXICOLOGIE 2'!J340</f>
        <v>0</v>
      </c>
      <c r="G340" s="91">
        <f>'INFECTIEUX 3'!K340</f>
        <v>3.75</v>
      </c>
      <c r="H340" s="91">
        <f>'AVIARE 3'!K340</f>
        <v>12.75</v>
      </c>
      <c r="I340" s="91">
        <f>'EQUINE 3'!K340</f>
        <v>13.5</v>
      </c>
      <c r="J340" s="91">
        <f>'CHIRURGIE 3'!K340</f>
        <v>24</v>
      </c>
      <c r="K340" s="91">
        <f>'LEGISLATION 2'!J340</f>
        <v>16</v>
      </c>
      <c r="L340" s="91">
        <f>'HIDAOA 3'!K340</f>
        <v>24</v>
      </c>
      <c r="M340" s="91">
        <f>'CLINIQUE 3'!R340</f>
        <v>0</v>
      </c>
      <c r="N340" s="91">
        <f t="shared" si="70"/>
        <v>117.25</v>
      </c>
      <c r="O340" s="91">
        <f t="shared" si="71"/>
        <v>4.1875</v>
      </c>
      <c r="P340" s="17" t="str">
        <f t="shared" si="72"/>
        <v>ajournee</v>
      </c>
      <c r="Q340" s="17" t="str">
        <f t="shared" si="73"/>
        <v>juin</v>
      </c>
      <c r="R340" s="17">
        <f t="shared" si="74"/>
        <v>1</v>
      </c>
      <c r="S340" s="17">
        <f t="shared" si="75"/>
        <v>1</v>
      </c>
      <c r="T340" s="17">
        <f t="shared" si="76"/>
        <v>1</v>
      </c>
      <c r="U340" s="17">
        <f t="shared" si="77"/>
        <v>1</v>
      </c>
      <c r="V340" s="17">
        <f t="shared" si="78"/>
        <v>1</v>
      </c>
      <c r="W340" s="17">
        <f t="shared" si="79"/>
        <v>1</v>
      </c>
      <c r="X340" s="17">
        <f t="shared" si="80"/>
        <v>0</v>
      </c>
      <c r="Y340" s="17">
        <f t="shared" si="81"/>
        <v>0</v>
      </c>
      <c r="Z340" s="17">
        <f t="shared" si="82"/>
        <v>0</v>
      </c>
      <c r="AA340" s="17">
        <f t="shared" si="83"/>
        <v>1</v>
      </c>
      <c r="AB340" s="91" t="str">
        <f>'REPRODUCTION 3'!M340</f>
        <v>Juin</v>
      </c>
      <c r="AC340" s="91" t="str">
        <f>'RUMINANTS 3'!M340</f>
        <v>Juin</v>
      </c>
      <c r="AD340" s="91" t="str">
        <f>'TOXICOLOGIE 2'!L340</f>
        <v>Juin</v>
      </c>
      <c r="AE340" s="91" t="str">
        <f>'INFECTIEUX 3'!M340</f>
        <v>Juin</v>
      </c>
      <c r="AF340" s="91" t="str">
        <f>'AVIARE 3'!M340</f>
        <v>Juin</v>
      </c>
      <c r="AG340" s="91" t="str">
        <f>'EQUINE 3'!M340</f>
        <v>Juin</v>
      </c>
      <c r="AH340" s="91" t="str">
        <f>'CHIRURGIE 3'!M340</f>
        <v>Juin</v>
      </c>
      <c r="AI340" s="91" t="str">
        <f>'LEGISLATION 2'!L340</f>
        <v>Juin</v>
      </c>
      <c r="AJ340" s="91" t="str">
        <f>'HIDAOA 3'!M340</f>
        <v>Juin</v>
      </c>
      <c r="AK340" s="91" t="str">
        <f>'CLINIQUE 3'!T340</f>
        <v>Juin</v>
      </c>
    </row>
    <row r="341" spans="1:37" ht="18.75">
      <c r="A341" s="17">
        <v>334</v>
      </c>
      <c r="B341" s="625" t="s">
        <v>2778</v>
      </c>
      <c r="C341" s="625" t="s">
        <v>2779</v>
      </c>
      <c r="D341" s="91">
        <f>'REPRODUCTION 3'!K341</f>
        <v>10.5</v>
      </c>
      <c r="E341" s="91">
        <f>'RUMINANTS 3'!K341</f>
        <v>5.25</v>
      </c>
      <c r="F341" s="91">
        <f>'TOXICOLOGIE 2'!J341</f>
        <v>0</v>
      </c>
      <c r="G341" s="91">
        <f>'INFECTIEUX 3'!K341</f>
        <v>5.25</v>
      </c>
      <c r="H341" s="91">
        <f>'AVIARE 3'!K341</f>
        <v>15.75</v>
      </c>
      <c r="I341" s="91">
        <f>'EQUINE 3'!K341</f>
        <v>5.25</v>
      </c>
      <c r="J341" s="91">
        <f>'CHIRURGIE 3'!K341</f>
        <v>24</v>
      </c>
      <c r="K341" s="91">
        <f>'LEGISLATION 2'!J341</f>
        <v>16</v>
      </c>
      <c r="L341" s="91">
        <f>'HIDAOA 3'!K341</f>
        <v>18.75</v>
      </c>
      <c r="M341" s="91">
        <f>'CLINIQUE 3'!R341</f>
        <v>0</v>
      </c>
      <c r="N341" s="91">
        <f t="shared" si="70"/>
        <v>100.75</v>
      </c>
      <c r="O341" s="91">
        <f t="shared" si="71"/>
        <v>3.5982142857142856</v>
      </c>
      <c r="P341" s="17" t="str">
        <f t="shared" si="72"/>
        <v>ajournee</v>
      </c>
      <c r="Q341" s="17" t="str">
        <f t="shared" si="73"/>
        <v>juin</v>
      </c>
      <c r="R341" s="17">
        <f t="shared" si="74"/>
        <v>1</v>
      </c>
      <c r="S341" s="17">
        <f t="shared" si="75"/>
        <v>1</v>
      </c>
      <c r="T341" s="17">
        <f t="shared" si="76"/>
        <v>1</v>
      </c>
      <c r="U341" s="17">
        <f t="shared" si="77"/>
        <v>1</v>
      </c>
      <c r="V341" s="17">
        <f t="shared" si="78"/>
        <v>0</v>
      </c>
      <c r="W341" s="17">
        <f t="shared" si="79"/>
        <v>1</v>
      </c>
      <c r="X341" s="17">
        <f t="shared" si="80"/>
        <v>0</v>
      </c>
      <c r="Y341" s="17">
        <f t="shared" si="81"/>
        <v>0</v>
      </c>
      <c r="Z341" s="17">
        <f t="shared" si="82"/>
        <v>0</v>
      </c>
      <c r="AA341" s="17">
        <f t="shared" si="83"/>
        <v>1</v>
      </c>
      <c r="AB341" s="91" t="str">
        <f>'REPRODUCTION 3'!M341</f>
        <v>Juin</v>
      </c>
      <c r="AC341" s="91" t="str">
        <f>'RUMINANTS 3'!M341</f>
        <v>Juin</v>
      </c>
      <c r="AD341" s="91" t="str">
        <f>'TOXICOLOGIE 2'!L341</f>
        <v>Juin</v>
      </c>
      <c r="AE341" s="91" t="str">
        <f>'INFECTIEUX 3'!M341</f>
        <v>Juin</v>
      </c>
      <c r="AF341" s="91" t="str">
        <f>'AVIARE 3'!M341</f>
        <v>Juin</v>
      </c>
      <c r="AG341" s="91" t="str">
        <f>'EQUINE 3'!M341</f>
        <v>Juin</v>
      </c>
      <c r="AH341" s="91" t="str">
        <f>'CHIRURGIE 3'!M341</f>
        <v>Juin</v>
      </c>
      <c r="AI341" s="91" t="str">
        <f>'LEGISLATION 2'!L341</f>
        <v>Juin</v>
      </c>
      <c r="AJ341" s="91" t="str">
        <f>'HIDAOA 3'!M341</f>
        <v>Juin</v>
      </c>
      <c r="AK341" s="91" t="str">
        <f>'CLINIQUE 3'!T341</f>
        <v>Juin</v>
      </c>
    </row>
    <row r="342" spans="1:37" ht="18.75">
      <c r="A342" s="17">
        <v>335</v>
      </c>
      <c r="B342" s="625" t="s">
        <v>2780</v>
      </c>
      <c r="C342" s="625" t="s">
        <v>2781</v>
      </c>
      <c r="D342" s="91">
        <f>'REPRODUCTION 3'!K342</f>
        <v>13.5</v>
      </c>
      <c r="E342" s="91">
        <f>'RUMINANTS 3'!K342</f>
        <v>8.25</v>
      </c>
      <c r="F342" s="91">
        <f>'TOXICOLOGIE 2'!J342</f>
        <v>0</v>
      </c>
      <c r="G342" s="91">
        <f>'INFECTIEUX 3'!K342</f>
        <v>5.625</v>
      </c>
      <c r="H342" s="91">
        <f>'AVIARE 3'!K342</f>
        <v>21.75</v>
      </c>
      <c r="I342" s="91">
        <f>'EQUINE 3'!K342</f>
        <v>16.5</v>
      </c>
      <c r="J342" s="91">
        <f>'CHIRURGIE 3'!K342</f>
        <v>19.5</v>
      </c>
      <c r="K342" s="91">
        <f>'LEGISLATION 2'!J342</f>
        <v>30</v>
      </c>
      <c r="L342" s="91">
        <f>'HIDAOA 3'!K342</f>
        <v>22.5</v>
      </c>
      <c r="M342" s="91">
        <f>'CLINIQUE 3'!R342</f>
        <v>0</v>
      </c>
      <c r="N342" s="91">
        <f t="shared" si="70"/>
        <v>137.625</v>
      </c>
      <c r="O342" s="91">
        <f t="shared" si="71"/>
        <v>4.9151785714285712</v>
      </c>
      <c r="P342" s="17" t="str">
        <f t="shared" si="72"/>
        <v>ajournee</v>
      </c>
      <c r="Q342" s="17" t="str">
        <f t="shared" si="73"/>
        <v>juin</v>
      </c>
      <c r="R342" s="17">
        <f t="shared" si="74"/>
        <v>1</v>
      </c>
      <c r="S342" s="17">
        <f t="shared" si="75"/>
        <v>1</v>
      </c>
      <c r="T342" s="17">
        <f t="shared" si="76"/>
        <v>1</v>
      </c>
      <c r="U342" s="17">
        <f t="shared" si="77"/>
        <v>1</v>
      </c>
      <c r="V342" s="17">
        <f t="shared" si="78"/>
        <v>0</v>
      </c>
      <c r="W342" s="17">
        <f t="shared" si="79"/>
        <v>0</v>
      </c>
      <c r="X342" s="17">
        <f t="shared" si="80"/>
        <v>0</v>
      </c>
      <c r="Y342" s="17">
        <f t="shared" si="81"/>
        <v>0</v>
      </c>
      <c r="Z342" s="17">
        <f t="shared" si="82"/>
        <v>0</v>
      </c>
      <c r="AA342" s="17">
        <f t="shared" si="83"/>
        <v>1</v>
      </c>
      <c r="AB342" s="91" t="str">
        <f>'REPRODUCTION 3'!M342</f>
        <v>Juin</v>
      </c>
      <c r="AC342" s="91" t="str">
        <f>'RUMINANTS 3'!M342</f>
        <v>Juin</v>
      </c>
      <c r="AD342" s="91" t="str">
        <f>'TOXICOLOGIE 2'!L342</f>
        <v>Juin</v>
      </c>
      <c r="AE342" s="91" t="str">
        <f>'INFECTIEUX 3'!M342</f>
        <v>Juin</v>
      </c>
      <c r="AF342" s="91" t="str">
        <f>'AVIARE 3'!M342</f>
        <v>Juin</v>
      </c>
      <c r="AG342" s="91" t="str">
        <f>'EQUINE 3'!M342</f>
        <v>Juin</v>
      </c>
      <c r="AH342" s="91" t="str">
        <f>'CHIRURGIE 3'!M342</f>
        <v>Juin</v>
      </c>
      <c r="AI342" s="91" t="str">
        <f>'LEGISLATION 2'!L342</f>
        <v>Juin</v>
      </c>
      <c r="AJ342" s="91" t="str">
        <f>'HIDAOA 3'!M342</f>
        <v>Juin</v>
      </c>
      <c r="AK342" s="91" t="str">
        <f>'CLINIQUE 3'!T342</f>
        <v>Juin</v>
      </c>
    </row>
    <row r="343" spans="1:37" ht="18.75">
      <c r="A343" s="17">
        <v>336</v>
      </c>
      <c r="B343" s="625" t="s">
        <v>2782</v>
      </c>
      <c r="C343" s="625" t="s">
        <v>2783</v>
      </c>
      <c r="D343" s="91">
        <f>'REPRODUCTION 3'!K343</f>
        <v>19.5</v>
      </c>
      <c r="E343" s="91">
        <f>'RUMINANTS 3'!K343</f>
        <v>15.75</v>
      </c>
      <c r="F343" s="91">
        <f>'TOXICOLOGIE 2'!J343</f>
        <v>0</v>
      </c>
      <c r="G343" s="91">
        <f>'INFECTIEUX 3'!K343</f>
        <v>4.5</v>
      </c>
      <c r="H343" s="91">
        <f>'AVIARE 3'!K343</f>
        <v>18.75</v>
      </c>
      <c r="I343" s="91">
        <f>'EQUINE 3'!K343</f>
        <v>13.5</v>
      </c>
      <c r="J343" s="91">
        <f>'CHIRURGIE 3'!K343</f>
        <v>19.5</v>
      </c>
      <c r="K343" s="91">
        <f>'LEGISLATION 2'!J343</f>
        <v>24</v>
      </c>
      <c r="L343" s="91">
        <f>'HIDAOA 3'!K343</f>
        <v>16.875</v>
      </c>
      <c r="M343" s="91">
        <f>'CLINIQUE 3'!R343</f>
        <v>0</v>
      </c>
      <c r="N343" s="91">
        <f t="shared" si="70"/>
        <v>132.375</v>
      </c>
      <c r="O343" s="91">
        <f t="shared" si="71"/>
        <v>4.7276785714285712</v>
      </c>
      <c r="P343" s="17" t="str">
        <f t="shared" si="72"/>
        <v>ajournee</v>
      </c>
      <c r="Q343" s="17" t="str">
        <f t="shared" si="73"/>
        <v>juin</v>
      </c>
      <c r="R343" s="17">
        <f t="shared" si="74"/>
        <v>0</v>
      </c>
      <c r="S343" s="17">
        <f t="shared" si="75"/>
        <v>0</v>
      </c>
      <c r="T343" s="17">
        <f t="shared" si="76"/>
        <v>1</v>
      </c>
      <c r="U343" s="17">
        <f t="shared" si="77"/>
        <v>1</v>
      </c>
      <c r="V343" s="17">
        <f t="shared" si="78"/>
        <v>0</v>
      </c>
      <c r="W343" s="17">
        <f t="shared" si="79"/>
        <v>1</v>
      </c>
      <c r="X343" s="17">
        <f t="shared" si="80"/>
        <v>0</v>
      </c>
      <c r="Y343" s="17">
        <f t="shared" si="81"/>
        <v>0</v>
      </c>
      <c r="Z343" s="17">
        <f t="shared" si="82"/>
        <v>0</v>
      </c>
      <c r="AA343" s="17">
        <f t="shared" si="83"/>
        <v>1</v>
      </c>
      <c r="AB343" s="91" t="str">
        <f>'REPRODUCTION 3'!M343</f>
        <v>Juin</v>
      </c>
      <c r="AC343" s="91" t="str">
        <f>'RUMINANTS 3'!M343</f>
        <v>Juin</v>
      </c>
      <c r="AD343" s="91" t="str">
        <f>'TOXICOLOGIE 2'!L343</f>
        <v>Juin</v>
      </c>
      <c r="AE343" s="91" t="str">
        <f>'INFECTIEUX 3'!M343</f>
        <v>Juin</v>
      </c>
      <c r="AF343" s="91" t="str">
        <f>'AVIARE 3'!M343</f>
        <v>Juin</v>
      </c>
      <c r="AG343" s="91" t="str">
        <f>'EQUINE 3'!M343</f>
        <v>Juin</v>
      </c>
      <c r="AH343" s="91" t="str">
        <f>'CHIRURGIE 3'!M343</f>
        <v>Juin</v>
      </c>
      <c r="AI343" s="91" t="str">
        <f>'LEGISLATION 2'!L343</f>
        <v>Juin</v>
      </c>
      <c r="AJ343" s="91" t="str">
        <f>'HIDAOA 3'!M343</f>
        <v>Juin</v>
      </c>
      <c r="AK343" s="91" t="str">
        <f>'CLINIQUE 3'!T343</f>
        <v>Juin</v>
      </c>
    </row>
    <row r="344" spans="1:37" ht="18.75">
      <c r="A344" s="17">
        <v>337</v>
      </c>
      <c r="B344" s="625" t="s">
        <v>2784</v>
      </c>
      <c r="C344" s="625" t="s">
        <v>2785</v>
      </c>
      <c r="D344" s="91">
        <f>'REPRODUCTION 3'!K344</f>
        <v>18.75</v>
      </c>
      <c r="E344" s="91">
        <f>'RUMINANTS 3'!K344</f>
        <v>9</v>
      </c>
      <c r="F344" s="91">
        <f>'TOXICOLOGIE 2'!J344</f>
        <v>0</v>
      </c>
      <c r="G344" s="91">
        <f>'INFECTIEUX 3'!K344</f>
        <v>4.5</v>
      </c>
      <c r="H344" s="91">
        <f>'AVIARE 3'!K344</f>
        <v>16.5</v>
      </c>
      <c r="I344" s="91">
        <f>'EQUINE 3'!K344</f>
        <v>13.5</v>
      </c>
      <c r="J344" s="91">
        <f>'CHIRURGIE 3'!K344</f>
        <v>21</v>
      </c>
      <c r="K344" s="91">
        <f>'LEGISLATION 2'!J344</f>
        <v>10</v>
      </c>
      <c r="L344" s="91">
        <f>'HIDAOA 3'!K344</f>
        <v>18.75</v>
      </c>
      <c r="M344" s="91">
        <f>'CLINIQUE 3'!R344</f>
        <v>0</v>
      </c>
      <c r="N344" s="91">
        <f t="shared" si="70"/>
        <v>112</v>
      </c>
      <c r="O344" s="91">
        <f t="shared" si="71"/>
        <v>4</v>
      </c>
      <c r="P344" s="17" t="str">
        <f t="shared" si="72"/>
        <v>ajournee</v>
      </c>
      <c r="Q344" s="17" t="str">
        <f t="shared" si="73"/>
        <v>juin</v>
      </c>
      <c r="R344" s="17">
        <f t="shared" si="74"/>
        <v>0</v>
      </c>
      <c r="S344" s="17">
        <f t="shared" si="75"/>
        <v>1</v>
      </c>
      <c r="T344" s="17">
        <f t="shared" si="76"/>
        <v>1</v>
      </c>
      <c r="U344" s="17">
        <f t="shared" si="77"/>
        <v>1</v>
      </c>
      <c r="V344" s="17">
        <f t="shared" si="78"/>
        <v>0</v>
      </c>
      <c r="W344" s="17">
        <f t="shared" si="79"/>
        <v>1</v>
      </c>
      <c r="X344" s="17">
        <f t="shared" si="80"/>
        <v>0</v>
      </c>
      <c r="Y344" s="17">
        <f t="shared" si="81"/>
        <v>0</v>
      </c>
      <c r="Z344" s="17">
        <f t="shared" si="82"/>
        <v>0</v>
      </c>
      <c r="AA344" s="17">
        <f t="shared" si="83"/>
        <v>1</v>
      </c>
      <c r="AB344" s="91" t="str">
        <f>'REPRODUCTION 3'!M344</f>
        <v>Juin</v>
      </c>
      <c r="AC344" s="91" t="str">
        <f>'RUMINANTS 3'!M344</f>
        <v>Juin</v>
      </c>
      <c r="AD344" s="91" t="str">
        <f>'TOXICOLOGIE 2'!L344</f>
        <v>Juin</v>
      </c>
      <c r="AE344" s="91" t="str">
        <f>'INFECTIEUX 3'!M344</f>
        <v>Juin</v>
      </c>
      <c r="AF344" s="91" t="str">
        <f>'AVIARE 3'!M344</f>
        <v>Juin</v>
      </c>
      <c r="AG344" s="91" t="str">
        <f>'EQUINE 3'!M344</f>
        <v>Juin</v>
      </c>
      <c r="AH344" s="91" t="str">
        <f>'CHIRURGIE 3'!M344</f>
        <v>Juin</v>
      </c>
      <c r="AI344" s="91" t="str">
        <f>'LEGISLATION 2'!L344</f>
        <v>Juin</v>
      </c>
      <c r="AJ344" s="91" t="str">
        <f>'HIDAOA 3'!M344</f>
        <v>Juin</v>
      </c>
      <c r="AK344" s="91" t="str">
        <f>'CLINIQUE 3'!T344</f>
        <v>Juin</v>
      </c>
    </row>
    <row r="345" spans="1:37" ht="18.75">
      <c r="A345" s="17">
        <v>338</v>
      </c>
      <c r="B345" s="625" t="s">
        <v>308</v>
      </c>
      <c r="C345" s="625" t="s">
        <v>2786</v>
      </c>
      <c r="D345" s="91">
        <f>'REPRODUCTION 3'!K345</f>
        <v>12</v>
      </c>
      <c r="E345" s="91">
        <f>'RUMINANTS 3'!K345</f>
        <v>9</v>
      </c>
      <c r="F345" s="91">
        <f>'TOXICOLOGIE 2'!J345</f>
        <v>0</v>
      </c>
      <c r="G345" s="91">
        <f>'INFECTIEUX 3'!K345</f>
        <v>5.625</v>
      </c>
      <c r="H345" s="91">
        <f>'AVIARE 3'!K345</f>
        <v>17.25</v>
      </c>
      <c r="I345" s="91">
        <f>'EQUINE 3'!K345</f>
        <v>12</v>
      </c>
      <c r="J345" s="91">
        <f>'CHIRURGIE 3'!K345</f>
        <v>24</v>
      </c>
      <c r="K345" s="91">
        <f>'LEGISLATION 2'!J345</f>
        <v>20</v>
      </c>
      <c r="L345" s="91">
        <f>'HIDAOA 3'!K345</f>
        <v>12</v>
      </c>
      <c r="M345" s="91">
        <f>'CLINIQUE 3'!R345</f>
        <v>0</v>
      </c>
      <c r="N345" s="91">
        <f t="shared" si="70"/>
        <v>111.875</v>
      </c>
      <c r="O345" s="91">
        <f t="shared" si="71"/>
        <v>3.9955357142857144</v>
      </c>
      <c r="P345" s="17" t="str">
        <f t="shared" si="72"/>
        <v>ajournee</v>
      </c>
      <c r="Q345" s="17" t="str">
        <f t="shared" si="73"/>
        <v>juin</v>
      </c>
      <c r="R345" s="17">
        <f t="shared" si="74"/>
        <v>1</v>
      </c>
      <c r="S345" s="17">
        <f t="shared" si="75"/>
        <v>1</v>
      </c>
      <c r="T345" s="17">
        <f t="shared" si="76"/>
        <v>1</v>
      </c>
      <c r="U345" s="17">
        <f t="shared" si="77"/>
        <v>1</v>
      </c>
      <c r="V345" s="17">
        <f t="shared" si="78"/>
        <v>0</v>
      </c>
      <c r="W345" s="17">
        <f t="shared" si="79"/>
        <v>1</v>
      </c>
      <c r="X345" s="17">
        <f t="shared" si="80"/>
        <v>0</v>
      </c>
      <c r="Y345" s="17">
        <f t="shared" si="81"/>
        <v>0</v>
      </c>
      <c r="Z345" s="17">
        <f t="shared" si="82"/>
        <v>1</v>
      </c>
      <c r="AA345" s="17">
        <f t="shared" si="83"/>
        <v>1</v>
      </c>
      <c r="AB345" s="91" t="str">
        <f>'REPRODUCTION 3'!M345</f>
        <v>Juin</v>
      </c>
      <c r="AC345" s="91" t="str">
        <f>'RUMINANTS 3'!M345</f>
        <v>Juin</v>
      </c>
      <c r="AD345" s="91" t="str">
        <f>'TOXICOLOGIE 2'!L345</f>
        <v>Juin</v>
      </c>
      <c r="AE345" s="91" t="str">
        <f>'INFECTIEUX 3'!M345</f>
        <v>Juin</v>
      </c>
      <c r="AF345" s="91" t="str">
        <f>'AVIARE 3'!M345</f>
        <v>Juin</v>
      </c>
      <c r="AG345" s="91" t="str">
        <f>'EQUINE 3'!M345</f>
        <v>Juin</v>
      </c>
      <c r="AH345" s="91" t="str">
        <f>'CHIRURGIE 3'!M345</f>
        <v>Juin</v>
      </c>
      <c r="AI345" s="91" t="str">
        <f>'LEGISLATION 2'!L345</f>
        <v>Juin</v>
      </c>
      <c r="AJ345" s="91" t="str">
        <f>'HIDAOA 3'!M345</f>
        <v>Juin</v>
      </c>
      <c r="AK345" s="91" t="str">
        <f>'CLINIQUE 3'!T345</f>
        <v>Juin</v>
      </c>
    </row>
    <row r="346" spans="1:37" ht="18.75">
      <c r="A346" s="17">
        <v>339</v>
      </c>
      <c r="B346" s="625" t="s">
        <v>308</v>
      </c>
      <c r="C346" s="625" t="s">
        <v>2596</v>
      </c>
      <c r="D346" s="91">
        <f>'REPRODUCTION 3'!K346</f>
        <v>15</v>
      </c>
      <c r="E346" s="91">
        <f>'RUMINANTS 3'!K346</f>
        <v>6</v>
      </c>
      <c r="F346" s="91">
        <f>'TOXICOLOGIE 2'!J346</f>
        <v>0</v>
      </c>
      <c r="G346" s="91">
        <f>'INFECTIEUX 3'!K346</f>
        <v>5.625</v>
      </c>
      <c r="H346" s="91">
        <f>'AVIARE 3'!K346</f>
        <v>18</v>
      </c>
      <c r="I346" s="91">
        <f>'EQUINE 3'!K346</f>
        <v>4.5</v>
      </c>
      <c r="J346" s="91">
        <f>'CHIRURGIE 3'!K346</f>
        <v>19.5</v>
      </c>
      <c r="K346" s="91">
        <f>'LEGISLATION 2'!J346</f>
        <v>26</v>
      </c>
      <c r="L346" s="91">
        <f>'HIDAOA 3'!K346</f>
        <v>17.25</v>
      </c>
      <c r="M346" s="91">
        <f>'CLINIQUE 3'!R346</f>
        <v>0</v>
      </c>
      <c r="N346" s="91">
        <f t="shared" si="70"/>
        <v>111.875</v>
      </c>
      <c r="O346" s="91">
        <f t="shared" si="71"/>
        <v>3.9955357142857144</v>
      </c>
      <c r="P346" s="17" t="str">
        <f t="shared" si="72"/>
        <v>ajournee</v>
      </c>
      <c r="Q346" s="17" t="str">
        <f t="shared" si="73"/>
        <v>juin</v>
      </c>
      <c r="R346" s="17">
        <f t="shared" si="74"/>
        <v>0</v>
      </c>
      <c r="S346" s="17">
        <f t="shared" si="75"/>
        <v>1</v>
      </c>
      <c r="T346" s="17">
        <f t="shared" si="76"/>
        <v>1</v>
      </c>
      <c r="U346" s="17">
        <f t="shared" si="77"/>
        <v>1</v>
      </c>
      <c r="V346" s="17">
        <f t="shared" si="78"/>
        <v>0</v>
      </c>
      <c r="W346" s="17">
        <f t="shared" si="79"/>
        <v>1</v>
      </c>
      <c r="X346" s="17">
        <f t="shared" si="80"/>
        <v>0</v>
      </c>
      <c r="Y346" s="17">
        <f t="shared" si="81"/>
        <v>0</v>
      </c>
      <c r="Z346" s="17">
        <f t="shared" si="82"/>
        <v>0</v>
      </c>
      <c r="AA346" s="17">
        <f t="shared" si="83"/>
        <v>1</v>
      </c>
      <c r="AB346" s="91" t="str">
        <f>'REPRODUCTION 3'!M346</f>
        <v>Juin</v>
      </c>
      <c r="AC346" s="91" t="str">
        <f>'RUMINANTS 3'!M346</f>
        <v>Juin</v>
      </c>
      <c r="AD346" s="91" t="str">
        <f>'TOXICOLOGIE 2'!L346</f>
        <v>Juin</v>
      </c>
      <c r="AE346" s="91" t="str">
        <f>'INFECTIEUX 3'!M346</f>
        <v>Juin</v>
      </c>
      <c r="AF346" s="91" t="str">
        <f>'AVIARE 3'!M346</f>
        <v>Juin</v>
      </c>
      <c r="AG346" s="91" t="str">
        <f>'EQUINE 3'!M346</f>
        <v>Juin</v>
      </c>
      <c r="AH346" s="91" t="str">
        <f>'CHIRURGIE 3'!M346</f>
        <v>Juin</v>
      </c>
      <c r="AI346" s="91" t="str">
        <f>'LEGISLATION 2'!L346</f>
        <v>Juin</v>
      </c>
      <c r="AJ346" s="91" t="str">
        <f>'HIDAOA 3'!M346</f>
        <v>Juin</v>
      </c>
      <c r="AK346" s="91" t="str">
        <f>'CLINIQUE 3'!T346</f>
        <v>Juin</v>
      </c>
    </row>
    <row r="347" spans="1:37" ht="18.75">
      <c r="A347" s="17">
        <v>340</v>
      </c>
      <c r="B347" s="625" t="s">
        <v>310</v>
      </c>
      <c r="C347" s="625" t="s">
        <v>2787</v>
      </c>
      <c r="D347" s="91">
        <f>'REPRODUCTION 3'!K347</f>
        <v>6.75</v>
      </c>
      <c r="E347" s="91">
        <f>'RUMINANTS 3'!K347</f>
        <v>6</v>
      </c>
      <c r="F347" s="91">
        <f>'TOXICOLOGIE 2'!J347</f>
        <v>0</v>
      </c>
      <c r="G347" s="91">
        <f>'INFECTIEUX 3'!K347</f>
        <v>0.75</v>
      </c>
      <c r="H347" s="91">
        <f>'AVIARE 3'!K347</f>
        <v>9.75</v>
      </c>
      <c r="I347" s="91">
        <f>'EQUINE 3'!K347</f>
        <v>4.5</v>
      </c>
      <c r="J347" s="91">
        <f>'CHIRURGIE 3'!K347</f>
        <v>3</v>
      </c>
      <c r="K347" s="91">
        <f>'LEGISLATION 2'!J347</f>
        <v>26</v>
      </c>
      <c r="L347" s="91">
        <f>'HIDAOA 3'!K347</f>
        <v>6.75</v>
      </c>
      <c r="M347" s="91">
        <f>'CLINIQUE 3'!R347</f>
        <v>0</v>
      </c>
      <c r="N347" s="91">
        <f t="shared" si="70"/>
        <v>63.5</v>
      </c>
      <c r="O347" s="91">
        <f t="shared" si="71"/>
        <v>2.2678571428571428</v>
      </c>
      <c r="P347" s="17" t="str">
        <f t="shared" si="72"/>
        <v>ajournee</v>
      </c>
      <c r="Q347" s="17" t="str">
        <f t="shared" si="73"/>
        <v>juin</v>
      </c>
      <c r="R347" s="17">
        <f t="shared" si="74"/>
        <v>1</v>
      </c>
      <c r="S347" s="17">
        <f t="shared" si="75"/>
        <v>1</v>
      </c>
      <c r="T347" s="17">
        <f t="shared" si="76"/>
        <v>1</v>
      </c>
      <c r="U347" s="17">
        <f t="shared" si="77"/>
        <v>1</v>
      </c>
      <c r="V347" s="17">
        <f t="shared" si="78"/>
        <v>1</v>
      </c>
      <c r="W347" s="17">
        <f t="shared" si="79"/>
        <v>1</v>
      </c>
      <c r="X347" s="17">
        <f t="shared" si="80"/>
        <v>1</v>
      </c>
      <c r="Y347" s="17">
        <f t="shared" si="81"/>
        <v>0</v>
      </c>
      <c r="Z347" s="17">
        <f t="shared" si="82"/>
        <v>1</v>
      </c>
      <c r="AA347" s="17">
        <f t="shared" si="83"/>
        <v>1</v>
      </c>
      <c r="AB347" s="91" t="str">
        <f>'REPRODUCTION 3'!M347</f>
        <v>Juin</v>
      </c>
      <c r="AC347" s="91" t="str">
        <f>'RUMINANTS 3'!M347</f>
        <v>Juin</v>
      </c>
      <c r="AD347" s="91" t="str">
        <f>'TOXICOLOGIE 2'!L347</f>
        <v>Juin</v>
      </c>
      <c r="AE347" s="91" t="str">
        <f>'INFECTIEUX 3'!M347</f>
        <v>Juin</v>
      </c>
      <c r="AF347" s="91" t="str">
        <f>'AVIARE 3'!M347</f>
        <v>Juin</v>
      </c>
      <c r="AG347" s="91" t="str">
        <f>'EQUINE 3'!M347</f>
        <v>Juin</v>
      </c>
      <c r="AH347" s="91" t="str">
        <f>'CHIRURGIE 3'!M347</f>
        <v>Juin</v>
      </c>
      <c r="AI347" s="91" t="str">
        <f>'LEGISLATION 2'!L347</f>
        <v>Juin</v>
      </c>
      <c r="AJ347" s="91" t="str">
        <f>'HIDAOA 3'!M347</f>
        <v>Juin</v>
      </c>
      <c r="AK347" s="91" t="str">
        <f>'CLINIQUE 3'!T347</f>
        <v>Juin</v>
      </c>
    </row>
    <row r="348" spans="1:37" ht="18.75">
      <c r="A348" s="17">
        <v>341</v>
      </c>
      <c r="B348" s="625" t="s">
        <v>311</v>
      </c>
      <c r="C348" s="625" t="s">
        <v>312</v>
      </c>
      <c r="D348" s="91">
        <f>'REPRODUCTION 3'!K348</f>
        <v>0.75</v>
      </c>
      <c r="E348" s="91">
        <f>'RUMINANTS 3'!K348</f>
        <v>40.5</v>
      </c>
      <c r="F348" s="91">
        <f>'TOXICOLOGIE 2'!J348</f>
        <v>22</v>
      </c>
      <c r="G348" s="91">
        <f>'INFECTIEUX 3'!K348</f>
        <v>1.875</v>
      </c>
      <c r="H348" s="91">
        <f>'AVIARE 3'!K348</f>
        <v>31.5</v>
      </c>
      <c r="I348" s="91">
        <f>'EQUINE 3'!K348</f>
        <v>2.25</v>
      </c>
      <c r="J348" s="91">
        <f>'CHIRURGIE 3'!K348</f>
        <v>10.5</v>
      </c>
      <c r="K348" s="91">
        <f>'LEGISLATION 2'!J348</f>
        <v>8</v>
      </c>
      <c r="L348" s="91">
        <f>'HIDAOA 3'!K348</f>
        <v>31.5</v>
      </c>
      <c r="M348" s="91">
        <f>'CLINIQUE 3'!R348</f>
        <v>34</v>
      </c>
      <c r="N348" s="91">
        <f t="shared" si="70"/>
        <v>182.875</v>
      </c>
      <c r="O348" s="91">
        <f t="shared" si="71"/>
        <v>6.53125</v>
      </c>
      <c r="P348" s="17" t="str">
        <f t="shared" si="72"/>
        <v>ajournee</v>
      </c>
      <c r="Q348" s="17" t="str">
        <f t="shared" si="73"/>
        <v>juin</v>
      </c>
      <c r="R348" s="17">
        <f t="shared" si="74"/>
        <v>1</v>
      </c>
      <c r="S348" s="17">
        <f t="shared" si="75"/>
        <v>0</v>
      </c>
      <c r="T348" s="17">
        <f t="shared" si="76"/>
        <v>0</v>
      </c>
      <c r="U348" s="17">
        <f t="shared" si="77"/>
        <v>1</v>
      </c>
      <c r="V348" s="17">
        <f t="shared" si="78"/>
        <v>0</v>
      </c>
      <c r="W348" s="17">
        <f t="shared" si="79"/>
        <v>1</v>
      </c>
      <c r="X348" s="17">
        <f t="shared" si="80"/>
        <v>1</v>
      </c>
      <c r="Y348" s="17">
        <f t="shared" si="81"/>
        <v>1</v>
      </c>
      <c r="Z348" s="17">
        <f t="shared" si="82"/>
        <v>0</v>
      </c>
      <c r="AA348" s="17">
        <f t="shared" si="83"/>
        <v>0</v>
      </c>
      <c r="AB348" s="91" t="str">
        <f>'REPRODUCTION 3'!M348</f>
        <v>Juin</v>
      </c>
      <c r="AC348" s="91" t="str">
        <f>'RUMINANTS 3'!M348</f>
        <v>Juin</v>
      </c>
      <c r="AD348" s="91" t="str">
        <f>'TOXICOLOGIE 2'!L348</f>
        <v>Juin</v>
      </c>
      <c r="AE348" s="91" t="str">
        <f>'INFECTIEUX 3'!M348</f>
        <v>Juin</v>
      </c>
      <c r="AF348" s="91" t="str">
        <f>'AVIARE 3'!M348</f>
        <v>Juin</v>
      </c>
      <c r="AG348" s="91" t="str">
        <f>'EQUINE 3'!M348</f>
        <v>Juin</v>
      </c>
      <c r="AH348" s="91" t="str">
        <f>'CHIRURGIE 3'!M348</f>
        <v>Juin</v>
      </c>
      <c r="AI348" s="91" t="str">
        <f>'LEGISLATION 2'!L348</f>
        <v>Juin</v>
      </c>
      <c r="AJ348" s="91" t="str">
        <f>'HIDAOA 3'!M348</f>
        <v>Juin</v>
      </c>
      <c r="AK348" s="91" t="str">
        <f>'CLINIQUE 3'!T348</f>
        <v>Juin</v>
      </c>
    </row>
    <row r="349" spans="1:37" ht="18.75">
      <c r="A349" s="17">
        <v>342</v>
      </c>
      <c r="B349" s="625" t="s">
        <v>1955</v>
      </c>
      <c r="C349" s="625" t="s">
        <v>2788</v>
      </c>
      <c r="D349" s="91">
        <f>'REPRODUCTION 3'!K349</f>
        <v>19.5</v>
      </c>
      <c r="E349" s="91">
        <f>'RUMINANTS 3'!K349</f>
        <v>8.25</v>
      </c>
      <c r="F349" s="91">
        <f>'TOXICOLOGIE 2'!J349</f>
        <v>0</v>
      </c>
      <c r="G349" s="91">
        <f>'INFECTIEUX 3'!K349</f>
        <v>3.375</v>
      </c>
      <c r="H349" s="91">
        <f>'AVIARE 3'!K349</f>
        <v>15.75</v>
      </c>
      <c r="I349" s="91">
        <f>'EQUINE 3'!K349</f>
        <v>10.5</v>
      </c>
      <c r="J349" s="91">
        <f>'CHIRURGIE 3'!K349</f>
        <v>21</v>
      </c>
      <c r="K349" s="91">
        <f>'LEGISLATION 2'!J349</f>
        <v>30</v>
      </c>
      <c r="L349" s="91">
        <f>'HIDAOA 3'!K349</f>
        <v>18.75</v>
      </c>
      <c r="M349" s="91">
        <f>'CLINIQUE 3'!R349</f>
        <v>0</v>
      </c>
      <c r="N349" s="91">
        <f t="shared" si="70"/>
        <v>127.125</v>
      </c>
      <c r="O349" s="91">
        <f t="shared" si="71"/>
        <v>4.5401785714285712</v>
      </c>
      <c r="P349" s="17" t="str">
        <f t="shared" si="72"/>
        <v>ajournee</v>
      </c>
      <c r="Q349" s="17" t="str">
        <f t="shared" si="73"/>
        <v>juin</v>
      </c>
      <c r="R349" s="17">
        <f t="shared" si="74"/>
        <v>0</v>
      </c>
      <c r="S349" s="17">
        <f t="shared" si="75"/>
        <v>1</v>
      </c>
      <c r="T349" s="17">
        <f t="shared" si="76"/>
        <v>1</v>
      </c>
      <c r="U349" s="17">
        <f t="shared" si="77"/>
        <v>1</v>
      </c>
      <c r="V349" s="17">
        <f t="shared" si="78"/>
        <v>0</v>
      </c>
      <c r="W349" s="17">
        <f t="shared" si="79"/>
        <v>1</v>
      </c>
      <c r="X349" s="17">
        <f t="shared" si="80"/>
        <v>0</v>
      </c>
      <c r="Y349" s="17">
        <f t="shared" si="81"/>
        <v>0</v>
      </c>
      <c r="Z349" s="17">
        <f t="shared" si="82"/>
        <v>0</v>
      </c>
      <c r="AA349" s="17">
        <f t="shared" si="83"/>
        <v>1</v>
      </c>
      <c r="AB349" s="91" t="str">
        <f>'REPRODUCTION 3'!M349</f>
        <v>Juin</v>
      </c>
      <c r="AC349" s="91" t="str">
        <f>'RUMINANTS 3'!M349</f>
        <v>Juin</v>
      </c>
      <c r="AD349" s="91" t="str">
        <f>'TOXICOLOGIE 2'!L349</f>
        <v>Juin</v>
      </c>
      <c r="AE349" s="91" t="str">
        <f>'INFECTIEUX 3'!M349</f>
        <v>Juin</v>
      </c>
      <c r="AF349" s="91" t="str">
        <f>'AVIARE 3'!M349</f>
        <v>Juin</v>
      </c>
      <c r="AG349" s="91" t="str">
        <f>'EQUINE 3'!M349</f>
        <v>Juin</v>
      </c>
      <c r="AH349" s="91" t="str">
        <f>'CHIRURGIE 3'!M349</f>
        <v>Juin</v>
      </c>
      <c r="AI349" s="91" t="str">
        <f>'LEGISLATION 2'!L349</f>
        <v>Juin</v>
      </c>
      <c r="AJ349" s="91" t="str">
        <f>'HIDAOA 3'!M349</f>
        <v>Juin</v>
      </c>
      <c r="AK349" s="91" t="str">
        <f>'CLINIQUE 3'!T349</f>
        <v>Juin</v>
      </c>
    </row>
    <row r="350" spans="1:37" ht="18.75">
      <c r="A350" s="17">
        <v>343</v>
      </c>
      <c r="B350" s="625" t="s">
        <v>1960</v>
      </c>
      <c r="C350" s="625" t="s">
        <v>2789</v>
      </c>
      <c r="D350" s="91">
        <f>'REPRODUCTION 3'!K350</f>
        <v>14.25</v>
      </c>
      <c r="E350" s="91">
        <f>'RUMINANTS 3'!K350</f>
        <v>8.25</v>
      </c>
      <c r="F350" s="91">
        <f>'TOXICOLOGIE 2'!J350</f>
        <v>0</v>
      </c>
      <c r="G350" s="91">
        <f>'INFECTIEUX 3'!K350</f>
        <v>10.5</v>
      </c>
      <c r="H350" s="91">
        <f>'AVIARE 3'!K350</f>
        <v>15.75</v>
      </c>
      <c r="I350" s="91">
        <f>'EQUINE 3'!K350</f>
        <v>12.75</v>
      </c>
      <c r="J350" s="91">
        <f>'CHIRURGIE 3'!K350</f>
        <v>21</v>
      </c>
      <c r="K350" s="91">
        <f>'LEGISLATION 2'!J350</f>
        <v>20</v>
      </c>
      <c r="L350" s="91">
        <f>'HIDAOA 3'!K350</f>
        <v>23.25</v>
      </c>
      <c r="M350" s="91">
        <f>'CLINIQUE 3'!R350</f>
        <v>0</v>
      </c>
      <c r="N350" s="91">
        <f t="shared" si="70"/>
        <v>125.75</v>
      </c>
      <c r="O350" s="91">
        <f t="shared" si="71"/>
        <v>4.4910714285714288</v>
      </c>
      <c r="P350" s="17" t="str">
        <f t="shared" si="72"/>
        <v>ajournee</v>
      </c>
      <c r="Q350" s="17" t="str">
        <f t="shared" si="73"/>
        <v>juin</v>
      </c>
      <c r="R350" s="17">
        <f t="shared" si="74"/>
        <v>1</v>
      </c>
      <c r="S350" s="17">
        <f t="shared" si="75"/>
        <v>1</v>
      </c>
      <c r="T350" s="17">
        <f t="shared" si="76"/>
        <v>1</v>
      </c>
      <c r="U350" s="17">
        <f t="shared" si="77"/>
        <v>1</v>
      </c>
      <c r="V350" s="17">
        <f t="shared" si="78"/>
        <v>0</v>
      </c>
      <c r="W350" s="17">
        <f t="shared" si="79"/>
        <v>1</v>
      </c>
      <c r="X350" s="17">
        <f t="shared" si="80"/>
        <v>0</v>
      </c>
      <c r="Y350" s="17">
        <f t="shared" si="81"/>
        <v>0</v>
      </c>
      <c r="Z350" s="17">
        <f t="shared" si="82"/>
        <v>0</v>
      </c>
      <c r="AA350" s="17">
        <f t="shared" si="83"/>
        <v>1</v>
      </c>
      <c r="AB350" s="91" t="str">
        <f>'REPRODUCTION 3'!M350</f>
        <v>Juin</v>
      </c>
      <c r="AC350" s="91" t="str">
        <f>'RUMINANTS 3'!M350</f>
        <v>Juin</v>
      </c>
      <c r="AD350" s="91" t="str">
        <f>'TOXICOLOGIE 2'!L350</f>
        <v>Juin</v>
      </c>
      <c r="AE350" s="91" t="str">
        <f>'INFECTIEUX 3'!M350</f>
        <v>Juin</v>
      </c>
      <c r="AF350" s="91" t="str">
        <f>'AVIARE 3'!M350</f>
        <v>Juin</v>
      </c>
      <c r="AG350" s="91" t="str">
        <f>'EQUINE 3'!M350</f>
        <v>Juin</v>
      </c>
      <c r="AH350" s="91" t="str">
        <f>'CHIRURGIE 3'!M350</f>
        <v>Juin</v>
      </c>
      <c r="AI350" s="91" t="str">
        <f>'LEGISLATION 2'!L350</f>
        <v>Juin</v>
      </c>
      <c r="AJ350" s="91" t="str">
        <f>'HIDAOA 3'!M350</f>
        <v>Juin</v>
      </c>
      <c r="AK350" s="91" t="str">
        <f>'CLINIQUE 3'!T350</f>
        <v>Juin</v>
      </c>
    </row>
    <row r="351" spans="1:37" ht="18.75">
      <c r="A351" s="17">
        <v>344</v>
      </c>
      <c r="B351" s="625" t="s">
        <v>316</v>
      </c>
      <c r="C351" s="625" t="s">
        <v>2790</v>
      </c>
      <c r="D351" s="91">
        <f>'REPRODUCTION 3'!K351</f>
        <v>6.75</v>
      </c>
      <c r="E351" s="91">
        <f>'RUMINANTS 3'!K351</f>
        <v>5.25</v>
      </c>
      <c r="F351" s="91">
        <f>'TOXICOLOGIE 2'!J351</f>
        <v>0</v>
      </c>
      <c r="G351" s="91">
        <f>'INFECTIEUX 3'!K351</f>
        <v>1.5</v>
      </c>
      <c r="H351" s="91">
        <f>'AVIARE 3'!K351</f>
        <v>11.25</v>
      </c>
      <c r="I351" s="91">
        <f>'EQUINE 3'!K351</f>
        <v>3</v>
      </c>
      <c r="J351" s="91">
        <f>'CHIRURGIE 3'!K351</f>
        <v>12</v>
      </c>
      <c r="K351" s="91">
        <f>'LEGISLATION 2'!J351</f>
        <v>10</v>
      </c>
      <c r="L351" s="91">
        <f>'HIDAOA 3'!K351</f>
        <v>5.25</v>
      </c>
      <c r="M351" s="91">
        <f>'CLINIQUE 3'!R351</f>
        <v>0</v>
      </c>
      <c r="N351" s="91">
        <f t="shared" si="70"/>
        <v>55</v>
      </c>
      <c r="O351" s="91">
        <f t="shared" si="71"/>
        <v>1.9642857142857142</v>
      </c>
      <c r="P351" s="17" t="str">
        <f t="shared" si="72"/>
        <v>ajournee</v>
      </c>
      <c r="Q351" s="17" t="str">
        <f t="shared" si="73"/>
        <v>juin</v>
      </c>
      <c r="R351" s="17">
        <f t="shared" si="74"/>
        <v>1</v>
      </c>
      <c r="S351" s="17">
        <f t="shared" si="75"/>
        <v>1</v>
      </c>
      <c r="T351" s="17">
        <f t="shared" si="76"/>
        <v>1</v>
      </c>
      <c r="U351" s="17">
        <f t="shared" si="77"/>
        <v>1</v>
      </c>
      <c r="V351" s="17">
        <f t="shared" si="78"/>
        <v>1</v>
      </c>
      <c r="W351" s="17">
        <f t="shared" si="79"/>
        <v>1</v>
      </c>
      <c r="X351" s="17">
        <f t="shared" si="80"/>
        <v>1</v>
      </c>
      <c r="Y351" s="17">
        <f t="shared" si="81"/>
        <v>0</v>
      </c>
      <c r="Z351" s="17">
        <f t="shared" si="82"/>
        <v>1</v>
      </c>
      <c r="AA351" s="17">
        <f t="shared" si="83"/>
        <v>1</v>
      </c>
      <c r="AB351" s="91" t="str">
        <f>'REPRODUCTION 3'!M351</f>
        <v>Juin</v>
      </c>
      <c r="AC351" s="91" t="str">
        <f>'RUMINANTS 3'!M351</f>
        <v>Juin</v>
      </c>
      <c r="AD351" s="91" t="str">
        <f>'TOXICOLOGIE 2'!L351</f>
        <v>Juin</v>
      </c>
      <c r="AE351" s="91" t="str">
        <f>'INFECTIEUX 3'!M351</f>
        <v>Juin</v>
      </c>
      <c r="AF351" s="91" t="str">
        <f>'AVIARE 3'!M351</f>
        <v>Juin</v>
      </c>
      <c r="AG351" s="91" t="str">
        <f>'EQUINE 3'!M351</f>
        <v>Juin</v>
      </c>
      <c r="AH351" s="91" t="str">
        <f>'CHIRURGIE 3'!M351</f>
        <v>Juin</v>
      </c>
      <c r="AI351" s="91" t="str">
        <f>'LEGISLATION 2'!L351</f>
        <v>Juin</v>
      </c>
      <c r="AJ351" s="91" t="str">
        <f>'HIDAOA 3'!M351</f>
        <v>Juin</v>
      </c>
      <c r="AK351" s="91" t="str">
        <f>'CLINIQUE 3'!T351</f>
        <v>Juin</v>
      </c>
    </row>
    <row r="352" spans="1:37" ht="18.75">
      <c r="A352" s="17">
        <v>345</v>
      </c>
      <c r="B352" s="625" t="s">
        <v>2791</v>
      </c>
      <c r="C352" s="625" t="s">
        <v>2792</v>
      </c>
      <c r="D352" s="91">
        <f>'REPRODUCTION 3'!K352</f>
        <v>13.5</v>
      </c>
      <c r="E352" s="91">
        <f>'RUMINANTS 3'!K352</f>
        <v>6.75</v>
      </c>
      <c r="F352" s="91">
        <f>'TOXICOLOGIE 2'!J352</f>
        <v>0</v>
      </c>
      <c r="G352" s="91">
        <f>'INFECTIEUX 3'!K352</f>
        <v>3</v>
      </c>
      <c r="H352" s="91">
        <f>'AVIARE 3'!K352</f>
        <v>18</v>
      </c>
      <c r="I352" s="91">
        <f>'EQUINE 3'!K352</f>
        <v>7.5</v>
      </c>
      <c r="J352" s="91">
        <f>'CHIRURGIE 3'!K352</f>
        <v>18</v>
      </c>
      <c r="K352" s="91">
        <f>'LEGISLATION 2'!J352</f>
        <v>22</v>
      </c>
      <c r="L352" s="91">
        <f>'HIDAOA 3'!K352</f>
        <v>14.25</v>
      </c>
      <c r="M352" s="91">
        <f>'CLINIQUE 3'!R352</f>
        <v>0</v>
      </c>
      <c r="N352" s="91">
        <f t="shared" si="70"/>
        <v>103</v>
      </c>
      <c r="O352" s="91">
        <f t="shared" si="71"/>
        <v>3.6785714285714284</v>
      </c>
      <c r="P352" s="17" t="str">
        <f t="shared" si="72"/>
        <v>ajournee</v>
      </c>
      <c r="Q352" s="17" t="str">
        <f t="shared" si="73"/>
        <v>juin</v>
      </c>
      <c r="R352" s="17">
        <f t="shared" si="74"/>
        <v>1</v>
      </c>
      <c r="S352" s="17">
        <f t="shared" si="75"/>
        <v>1</v>
      </c>
      <c r="T352" s="17">
        <f t="shared" si="76"/>
        <v>1</v>
      </c>
      <c r="U352" s="17">
        <f t="shared" si="77"/>
        <v>1</v>
      </c>
      <c r="V352" s="17">
        <f t="shared" si="78"/>
        <v>0</v>
      </c>
      <c r="W352" s="17">
        <f t="shared" si="79"/>
        <v>1</v>
      </c>
      <c r="X352" s="17">
        <f t="shared" si="80"/>
        <v>0</v>
      </c>
      <c r="Y352" s="17">
        <f t="shared" si="81"/>
        <v>0</v>
      </c>
      <c r="Z352" s="17">
        <f t="shared" si="82"/>
        <v>1</v>
      </c>
      <c r="AA352" s="17">
        <f t="shared" si="83"/>
        <v>1</v>
      </c>
      <c r="AB352" s="91" t="str">
        <f>'REPRODUCTION 3'!M352</f>
        <v>Juin</v>
      </c>
      <c r="AC352" s="91" t="str">
        <f>'RUMINANTS 3'!M352</f>
        <v>Juin</v>
      </c>
      <c r="AD352" s="91" t="str">
        <f>'TOXICOLOGIE 2'!L352</f>
        <v>Juin</v>
      </c>
      <c r="AE352" s="91" t="str">
        <f>'INFECTIEUX 3'!M352</f>
        <v>Juin</v>
      </c>
      <c r="AF352" s="91" t="str">
        <f>'AVIARE 3'!M352</f>
        <v>Juin</v>
      </c>
      <c r="AG352" s="91" t="str">
        <f>'EQUINE 3'!M352</f>
        <v>Juin</v>
      </c>
      <c r="AH352" s="91" t="str">
        <f>'CHIRURGIE 3'!M352</f>
        <v>Juin</v>
      </c>
      <c r="AI352" s="91" t="str">
        <f>'LEGISLATION 2'!L352</f>
        <v>Juin</v>
      </c>
      <c r="AJ352" s="91" t="str">
        <f>'HIDAOA 3'!M352</f>
        <v>Juin</v>
      </c>
      <c r="AK352" s="91" t="str">
        <f>'CLINIQUE 3'!T352</f>
        <v>Juin</v>
      </c>
    </row>
    <row r="353" spans="1:37" ht="18.75">
      <c r="A353" s="17">
        <v>346</v>
      </c>
      <c r="B353" s="625" t="s">
        <v>1978</v>
      </c>
      <c r="C353" s="625" t="s">
        <v>2793</v>
      </c>
      <c r="D353" s="91">
        <f>'REPRODUCTION 3'!K353</f>
        <v>5.25</v>
      </c>
      <c r="E353" s="91">
        <f>'RUMINANTS 3'!K353</f>
        <v>12.75</v>
      </c>
      <c r="F353" s="91">
        <f>'TOXICOLOGIE 2'!J353</f>
        <v>0</v>
      </c>
      <c r="G353" s="91">
        <f>'INFECTIEUX 3'!K353</f>
        <v>1.875</v>
      </c>
      <c r="H353" s="91">
        <f>'AVIARE 3'!K353</f>
        <v>18</v>
      </c>
      <c r="I353" s="91">
        <f>'EQUINE 3'!K353</f>
        <v>9</v>
      </c>
      <c r="J353" s="91">
        <f>'CHIRURGIE 3'!K353</f>
        <v>16.5</v>
      </c>
      <c r="K353" s="91">
        <f>'LEGISLATION 2'!J353</f>
        <v>30</v>
      </c>
      <c r="L353" s="91">
        <f>'HIDAOA 3'!K353</f>
        <v>10.5</v>
      </c>
      <c r="M353" s="91">
        <f>'CLINIQUE 3'!R353</f>
        <v>0</v>
      </c>
      <c r="N353" s="91">
        <f t="shared" si="70"/>
        <v>103.875</v>
      </c>
      <c r="O353" s="91">
        <f t="shared" si="71"/>
        <v>3.7098214285714284</v>
      </c>
      <c r="P353" s="17" t="str">
        <f t="shared" si="72"/>
        <v>ajournee</v>
      </c>
      <c r="Q353" s="17" t="str">
        <f t="shared" si="73"/>
        <v>juin</v>
      </c>
      <c r="R353" s="17">
        <f t="shared" si="74"/>
        <v>1</v>
      </c>
      <c r="S353" s="17">
        <f t="shared" si="75"/>
        <v>1</v>
      </c>
      <c r="T353" s="17">
        <f t="shared" si="76"/>
        <v>1</v>
      </c>
      <c r="U353" s="17">
        <f t="shared" si="77"/>
        <v>1</v>
      </c>
      <c r="V353" s="17">
        <f t="shared" si="78"/>
        <v>0</v>
      </c>
      <c r="W353" s="17">
        <f t="shared" si="79"/>
        <v>1</v>
      </c>
      <c r="X353" s="17">
        <f t="shared" si="80"/>
        <v>0</v>
      </c>
      <c r="Y353" s="17">
        <f t="shared" si="81"/>
        <v>0</v>
      </c>
      <c r="Z353" s="17">
        <f t="shared" si="82"/>
        <v>1</v>
      </c>
      <c r="AA353" s="17">
        <f t="shared" si="83"/>
        <v>1</v>
      </c>
      <c r="AB353" s="91" t="str">
        <f>'REPRODUCTION 3'!M353</f>
        <v>Juin</v>
      </c>
      <c r="AC353" s="91" t="str">
        <f>'RUMINANTS 3'!M353</f>
        <v>Juin</v>
      </c>
      <c r="AD353" s="91" t="str">
        <f>'TOXICOLOGIE 2'!L353</f>
        <v>Juin</v>
      </c>
      <c r="AE353" s="91" t="str">
        <f>'INFECTIEUX 3'!M353</f>
        <v>Juin</v>
      </c>
      <c r="AF353" s="91" t="str">
        <f>'AVIARE 3'!M353</f>
        <v>Juin</v>
      </c>
      <c r="AG353" s="91" t="str">
        <f>'EQUINE 3'!M353</f>
        <v>Juin</v>
      </c>
      <c r="AH353" s="91" t="str">
        <f>'CHIRURGIE 3'!M353</f>
        <v>Juin</v>
      </c>
      <c r="AI353" s="91" t="str">
        <f>'LEGISLATION 2'!L353</f>
        <v>Juin</v>
      </c>
      <c r="AJ353" s="91" t="str">
        <f>'HIDAOA 3'!M353</f>
        <v>Juin</v>
      </c>
      <c r="AK353" s="91" t="str">
        <f>'CLINIQUE 3'!T353</f>
        <v>Juin</v>
      </c>
    </row>
    <row r="354" spans="1:37" ht="18.75">
      <c r="A354" s="17">
        <v>347</v>
      </c>
      <c r="B354" s="625" t="s">
        <v>2794</v>
      </c>
      <c r="C354" s="625" t="s">
        <v>2795</v>
      </c>
      <c r="D354" s="91">
        <f>'REPRODUCTION 3'!K354</f>
        <v>24.75</v>
      </c>
      <c r="E354" s="91">
        <f>'RUMINANTS 3'!K354</f>
        <v>9.75</v>
      </c>
      <c r="F354" s="91">
        <f>'TOXICOLOGIE 2'!J354</f>
        <v>0</v>
      </c>
      <c r="G354" s="91">
        <f>'INFECTIEUX 3'!K354</f>
        <v>18.75</v>
      </c>
      <c r="H354" s="91">
        <f>'AVIARE 3'!K354</f>
        <v>18.75</v>
      </c>
      <c r="I354" s="91">
        <f>'EQUINE 3'!K354</f>
        <v>20.25</v>
      </c>
      <c r="J354" s="91">
        <f>'CHIRURGIE 3'!K354</f>
        <v>24</v>
      </c>
      <c r="K354" s="91">
        <f>'LEGISLATION 2'!J354</f>
        <v>32</v>
      </c>
      <c r="L354" s="91">
        <f>'HIDAOA 3'!K354</f>
        <v>28.125</v>
      </c>
      <c r="M354" s="91">
        <f>'CLINIQUE 3'!R354</f>
        <v>0</v>
      </c>
      <c r="N354" s="91">
        <f t="shared" si="70"/>
        <v>176.375</v>
      </c>
      <c r="O354" s="91">
        <f t="shared" si="71"/>
        <v>6.2991071428571432</v>
      </c>
      <c r="P354" s="17" t="str">
        <f t="shared" si="72"/>
        <v>ajournee</v>
      </c>
      <c r="Q354" s="17" t="str">
        <f t="shared" si="73"/>
        <v>juin</v>
      </c>
      <c r="R354" s="17">
        <f t="shared" si="74"/>
        <v>0</v>
      </c>
      <c r="S354" s="17">
        <f t="shared" si="75"/>
        <v>1</v>
      </c>
      <c r="T354" s="17">
        <f t="shared" si="76"/>
        <v>1</v>
      </c>
      <c r="U354" s="17">
        <f t="shared" si="77"/>
        <v>0</v>
      </c>
      <c r="V354" s="17">
        <f t="shared" si="78"/>
        <v>0</v>
      </c>
      <c r="W354" s="17">
        <f t="shared" si="79"/>
        <v>0</v>
      </c>
      <c r="X354" s="17">
        <f t="shared" si="80"/>
        <v>0</v>
      </c>
      <c r="Y354" s="17">
        <f t="shared" si="81"/>
        <v>0</v>
      </c>
      <c r="Z354" s="17">
        <f t="shared" si="82"/>
        <v>0</v>
      </c>
      <c r="AA354" s="17">
        <f t="shared" si="83"/>
        <v>1</v>
      </c>
      <c r="AB354" s="91" t="str">
        <f>'REPRODUCTION 3'!M354</f>
        <v>Juin</v>
      </c>
      <c r="AC354" s="91" t="str">
        <f>'RUMINANTS 3'!M354</f>
        <v>Juin</v>
      </c>
      <c r="AD354" s="91" t="str">
        <f>'TOXICOLOGIE 2'!L354</f>
        <v>Juin</v>
      </c>
      <c r="AE354" s="91" t="str">
        <f>'INFECTIEUX 3'!M354</f>
        <v>Juin</v>
      </c>
      <c r="AF354" s="91" t="str">
        <f>'AVIARE 3'!M354</f>
        <v>Juin</v>
      </c>
      <c r="AG354" s="91" t="str">
        <f>'EQUINE 3'!M354</f>
        <v>Juin</v>
      </c>
      <c r="AH354" s="91" t="str">
        <f>'CHIRURGIE 3'!M354</f>
        <v>Juin</v>
      </c>
      <c r="AI354" s="91" t="str">
        <f>'LEGISLATION 2'!L354</f>
        <v>Juin</v>
      </c>
      <c r="AJ354" s="91" t="str">
        <f>'HIDAOA 3'!M354</f>
        <v>Juin</v>
      </c>
      <c r="AK354" s="91" t="str">
        <f>'CLINIQUE 3'!T354</f>
        <v>Juin</v>
      </c>
    </row>
    <row r="355" spans="1:37" ht="18.75">
      <c r="A355" s="17">
        <v>348</v>
      </c>
      <c r="B355" s="625" t="s">
        <v>1986</v>
      </c>
      <c r="C355" s="625" t="s">
        <v>2796</v>
      </c>
      <c r="D355" s="91">
        <f>'REPRODUCTION 3'!K355</f>
        <v>12.75</v>
      </c>
      <c r="E355" s="91">
        <f>'RUMINANTS 3'!K355</f>
        <v>10.5</v>
      </c>
      <c r="F355" s="91">
        <f>'TOXICOLOGIE 2'!J355</f>
        <v>0</v>
      </c>
      <c r="G355" s="91">
        <f>'INFECTIEUX 3'!K355</f>
        <v>1.875</v>
      </c>
      <c r="H355" s="91">
        <f>'AVIARE 3'!K355</f>
        <v>18</v>
      </c>
      <c r="I355" s="91">
        <f>'EQUINE 3'!K355</f>
        <v>6.75</v>
      </c>
      <c r="J355" s="91">
        <f>'CHIRURGIE 3'!K355</f>
        <v>13.5</v>
      </c>
      <c r="K355" s="91">
        <f>'LEGISLATION 2'!J355</f>
        <v>16</v>
      </c>
      <c r="L355" s="91">
        <f>'HIDAOA 3'!K355</f>
        <v>13.5</v>
      </c>
      <c r="M355" s="91">
        <f>'CLINIQUE 3'!R355</f>
        <v>0</v>
      </c>
      <c r="N355" s="91">
        <f t="shared" si="70"/>
        <v>92.875</v>
      </c>
      <c r="O355" s="91">
        <f t="shared" si="71"/>
        <v>3.3169642857142856</v>
      </c>
      <c r="P355" s="17" t="str">
        <f t="shared" si="72"/>
        <v>ajournee</v>
      </c>
      <c r="Q355" s="17" t="str">
        <f t="shared" si="73"/>
        <v>juin</v>
      </c>
      <c r="R355" s="17">
        <f t="shared" si="74"/>
        <v>1</v>
      </c>
      <c r="S355" s="17">
        <f t="shared" si="75"/>
        <v>1</v>
      </c>
      <c r="T355" s="17">
        <f t="shared" si="76"/>
        <v>1</v>
      </c>
      <c r="U355" s="17">
        <f t="shared" si="77"/>
        <v>1</v>
      </c>
      <c r="V355" s="17">
        <f t="shared" si="78"/>
        <v>0</v>
      </c>
      <c r="W355" s="17">
        <f t="shared" si="79"/>
        <v>1</v>
      </c>
      <c r="X355" s="17">
        <f t="shared" si="80"/>
        <v>1</v>
      </c>
      <c r="Y355" s="17">
        <f t="shared" si="81"/>
        <v>0</v>
      </c>
      <c r="Z355" s="17">
        <f t="shared" si="82"/>
        <v>1</v>
      </c>
      <c r="AA355" s="17">
        <f t="shared" si="83"/>
        <v>1</v>
      </c>
      <c r="AB355" s="91" t="str">
        <f>'REPRODUCTION 3'!M355</f>
        <v>Juin</v>
      </c>
      <c r="AC355" s="91" t="str">
        <f>'RUMINANTS 3'!M355</f>
        <v>Juin</v>
      </c>
      <c r="AD355" s="91" t="str">
        <f>'TOXICOLOGIE 2'!L355</f>
        <v>Juin</v>
      </c>
      <c r="AE355" s="91" t="str">
        <f>'INFECTIEUX 3'!M355</f>
        <v>Juin</v>
      </c>
      <c r="AF355" s="91" t="str">
        <f>'AVIARE 3'!M355</f>
        <v>Juin</v>
      </c>
      <c r="AG355" s="91" t="str">
        <f>'EQUINE 3'!M355</f>
        <v>Juin</v>
      </c>
      <c r="AH355" s="91" t="str">
        <f>'CHIRURGIE 3'!M355</f>
        <v>Juin</v>
      </c>
      <c r="AI355" s="91" t="str">
        <f>'LEGISLATION 2'!L355</f>
        <v>Juin</v>
      </c>
      <c r="AJ355" s="91" t="str">
        <f>'HIDAOA 3'!M355</f>
        <v>Juin</v>
      </c>
      <c r="AK355" s="91" t="str">
        <f>'CLINIQUE 3'!T355</f>
        <v>Juin</v>
      </c>
    </row>
    <row r="356" spans="1:37" ht="18.75">
      <c r="A356" s="17">
        <v>349</v>
      </c>
      <c r="B356" s="625" t="s">
        <v>321</v>
      </c>
      <c r="C356" s="625" t="s">
        <v>2797</v>
      </c>
      <c r="D356" s="91">
        <f>'REPRODUCTION 3'!K356</f>
        <v>1.5</v>
      </c>
      <c r="E356" s="91">
        <f>'RUMINANTS 3'!K356</f>
        <v>6.75</v>
      </c>
      <c r="F356" s="91">
        <f>'TOXICOLOGIE 2'!J356</f>
        <v>0</v>
      </c>
      <c r="G356" s="91">
        <f>'INFECTIEUX 3'!K356</f>
        <v>1.5</v>
      </c>
      <c r="H356" s="91">
        <f>'AVIARE 3'!K356</f>
        <v>17.25</v>
      </c>
      <c r="I356" s="91">
        <f>'EQUINE 3'!K356</f>
        <v>6</v>
      </c>
      <c r="J356" s="91">
        <f>'CHIRURGIE 3'!K356</f>
        <v>3</v>
      </c>
      <c r="K356" s="91">
        <f>'LEGISLATION 2'!J356</f>
        <v>2</v>
      </c>
      <c r="L356" s="91">
        <f>'HIDAOA 3'!K356</f>
        <v>9</v>
      </c>
      <c r="M356" s="91">
        <f>'CLINIQUE 3'!R356</f>
        <v>0</v>
      </c>
      <c r="N356" s="91">
        <f t="shared" si="70"/>
        <v>47</v>
      </c>
      <c r="O356" s="91">
        <f t="shared" si="71"/>
        <v>1.6785714285714286</v>
      </c>
      <c r="P356" s="17" t="str">
        <f t="shared" si="72"/>
        <v>ajournee</v>
      </c>
      <c r="Q356" s="17" t="str">
        <f t="shared" si="73"/>
        <v>juin</v>
      </c>
      <c r="R356" s="17">
        <f t="shared" si="74"/>
        <v>1</v>
      </c>
      <c r="S356" s="17">
        <f t="shared" si="75"/>
        <v>1</v>
      </c>
      <c r="T356" s="17">
        <f t="shared" si="76"/>
        <v>1</v>
      </c>
      <c r="U356" s="17">
        <f t="shared" si="77"/>
        <v>1</v>
      </c>
      <c r="V356" s="17">
        <f t="shared" si="78"/>
        <v>0</v>
      </c>
      <c r="W356" s="17">
        <f t="shared" si="79"/>
        <v>1</v>
      </c>
      <c r="X356" s="17">
        <f t="shared" si="80"/>
        <v>1</v>
      </c>
      <c r="Y356" s="17">
        <f t="shared" si="81"/>
        <v>1</v>
      </c>
      <c r="Z356" s="17">
        <f t="shared" si="82"/>
        <v>1</v>
      </c>
      <c r="AA356" s="17">
        <f t="shared" si="83"/>
        <v>1</v>
      </c>
      <c r="AB356" s="91" t="str">
        <f>'REPRODUCTION 3'!M356</f>
        <v>Juin</v>
      </c>
      <c r="AC356" s="91" t="str">
        <f>'RUMINANTS 3'!M356</f>
        <v>Juin</v>
      </c>
      <c r="AD356" s="91" t="str">
        <f>'TOXICOLOGIE 2'!L356</f>
        <v>Juin</v>
      </c>
      <c r="AE356" s="91" t="str">
        <f>'INFECTIEUX 3'!M356</f>
        <v>Juin</v>
      </c>
      <c r="AF356" s="91" t="str">
        <f>'AVIARE 3'!M356</f>
        <v>Juin</v>
      </c>
      <c r="AG356" s="91" t="str">
        <f>'EQUINE 3'!M356</f>
        <v>Juin</v>
      </c>
      <c r="AH356" s="91" t="str">
        <f>'CHIRURGIE 3'!M356</f>
        <v>Juin</v>
      </c>
      <c r="AI356" s="91" t="str">
        <f>'LEGISLATION 2'!L356</f>
        <v>Juin</v>
      </c>
      <c r="AJ356" s="91" t="str">
        <f>'HIDAOA 3'!M356</f>
        <v>Juin</v>
      </c>
      <c r="AK356" s="91" t="str">
        <f>'CLINIQUE 3'!T356</f>
        <v>Juin</v>
      </c>
    </row>
    <row r="357" spans="1:37" ht="18.75">
      <c r="A357" s="17">
        <v>350</v>
      </c>
      <c r="B357" s="625" t="s">
        <v>1995</v>
      </c>
      <c r="C357" s="625" t="s">
        <v>2779</v>
      </c>
      <c r="D357" s="91">
        <f>'REPRODUCTION 3'!K357</f>
        <v>21.75</v>
      </c>
      <c r="E357" s="91">
        <f>'RUMINANTS 3'!K357</f>
        <v>7.5</v>
      </c>
      <c r="F357" s="91">
        <f>'TOXICOLOGIE 2'!J357</f>
        <v>0</v>
      </c>
      <c r="G357" s="91">
        <f>'INFECTIEUX 3'!K357</f>
        <v>8.25</v>
      </c>
      <c r="H357" s="91">
        <f>'AVIARE 3'!K357</f>
        <v>16.5</v>
      </c>
      <c r="I357" s="91">
        <f>'EQUINE 3'!K357</f>
        <v>15</v>
      </c>
      <c r="J357" s="91">
        <f>'CHIRURGIE 3'!K357</f>
        <v>18</v>
      </c>
      <c r="K357" s="91">
        <f>'LEGISLATION 2'!J357</f>
        <v>28</v>
      </c>
      <c r="L357" s="91">
        <f>'HIDAOA 3'!K357</f>
        <v>21</v>
      </c>
      <c r="M357" s="91">
        <f>'CLINIQUE 3'!R357</f>
        <v>0</v>
      </c>
      <c r="N357" s="91">
        <f t="shared" si="70"/>
        <v>136</v>
      </c>
      <c r="O357" s="91">
        <f t="shared" si="71"/>
        <v>4.8571428571428568</v>
      </c>
      <c r="P357" s="17" t="str">
        <f t="shared" si="72"/>
        <v>ajournee</v>
      </c>
      <c r="Q357" s="17" t="str">
        <f t="shared" si="73"/>
        <v>juin</v>
      </c>
      <c r="R357" s="17">
        <f t="shared" si="74"/>
        <v>0</v>
      </c>
      <c r="S357" s="17">
        <f t="shared" si="75"/>
        <v>1</v>
      </c>
      <c r="T357" s="17">
        <f t="shared" si="76"/>
        <v>1</v>
      </c>
      <c r="U357" s="17">
        <f t="shared" si="77"/>
        <v>1</v>
      </c>
      <c r="V357" s="17">
        <f t="shared" si="78"/>
        <v>0</v>
      </c>
      <c r="W357" s="17">
        <f t="shared" si="79"/>
        <v>0</v>
      </c>
      <c r="X357" s="17">
        <f t="shared" si="80"/>
        <v>0</v>
      </c>
      <c r="Y357" s="17">
        <f t="shared" si="81"/>
        <v>0</v>
      </c>
      <c r="Z357" s="17">
        <f t="shared" si="82"/>
        <v>0</v>
      </c>
      <c r="AA357" s="17">
        <f t="shared" si="83"/>
        <v>1</v>
      </c>
      <c r="AB357" s="91" t="str">
        <f>'REPRODUCTION 3'!M357</f>
        <v>Juin</v>
      </c>
      <c r="AC357" s="91" t="str">
        <f>'RUMINANTS 3'!M357</f>
        <v>Juin</v>
      </c>
      <c r="AD357" s="91" t="str">
        <f>'TOXICOLOGIE 2'!L357</f>
        <v>Juin</v>
      </c>
      <c r="AE357" s="91" t="str">
        <f>'INFECTIEUX 3'!M357</f>
        <v>Juin</v>
      </c>
      <c r="AF357" s="91" t="str">
        <f>'AVIARE 3'!M357</f>
        <v>Juin</v>
      </c>
      <c r="AG357" s="91" t="str">
        <f>'EQUINE 3'!M357</f>
        <v>Juin</v>
      </c>
      <c r="AH357" s="91" t="str">
        <f>'CHIRURGIE 3'!M357</f>
        <v>Juin</v>
      </c>
      <c r="AI357" s="91" t="str">
        <f>'LEGISLATION 2'!L357</f>
        <v>Juin</v>
      </c>
      <c r="AJ357" s="91" t="str">
        <f>'HIDAOA 3'!M357</f>
        <v>Juin</v>
      </c>
      <c r="AK357" s="91" t="str">
        <f>'CLINIQUE 3'!T357</f>
        <v>Juin</v>
      </c>
    </row>
    <row r="358" spans="1:37" ht="18.75">
      <c r="A358" s="17">
        <v>351</v>
      </c>
      <c r="B358" s="625" t="s">
        <v>2000</v>
      </c>
      <c r="C358" s="625" t="s">
        <v>2798</v>
      </c>
      <c r="D358" s="91">
        <f>'REPRODUCTION 3'!K358</f>
        <v>8.25</v>
      </c>
      <c r="E358" s="91">
        <f>'RUMINANTS 3'!K358</f>
        <v>9.75</v>
      </c>
      <c r="F358" s="91">
        <f>'TOXICOLOGIE 2'!J358</f>
        <v>0</v>
      </c>
      <c r="G358" s="91">
        <f>'INFECTIEUX 3'!K358</f>
        <v>4.875</v>
      </c>
      <c r="H358" s="91">
        <f>'AVIARE 3'!K358</f>
        <v>17.25</v>
      </c>
      <c r="I358" s="91">
        <f>'EQUINE 3'!K358</f>
        <v>6.75</v>
      </c>
      <c r="J358" s="91">
        <f>'CHIRURGIE 3'!K358</f>
        <v>12</v>
      </c>
      <c r="K358" s="91">
        <f>'LEGISLATION 2'!J358</f>
        <v>28</v>
      </c>
      <c r="L358" s="91">
        <f>'HIDAOA 3'!K358</f>
        <v>19.5</v>
      </c>
      <c r="M358" s="91">
        <f>'CLINIQUE 3'!R358</f>
        <v>0</v>
      </c>
      <c r="N358" s="91">
        <f t="shared" si="70"/>
        <v>106.375</v>
      </c>
      <c r="O358" s="91">
        <f t="shared" si="71"/>
        <v>3.7991071428571428</v>
      </c>
      <c r="P358" s="17" t="str">
        <f t="shared" si="72"/>
        <v>ajournee</v>
      </c>
      <c r="Q358" s="17" t="str">
        <f t="shared" si="73"/>
        <v>juin</v>
      </c>
      <c r="R358" s="17">
        <f t="shared" si="74"/>
        <v>1</v>
      </c>
      <c r="S358" s="17">
        <f t="shared" si="75"/>
        <v>1</v>
      </c>
      <c r="T358" s="17">
        <f t="shared" si="76"/>
        <v>1</v>
      </c>
      <c r="U358" s="17">
        <f t="shared" si="77"/>
        <v>1</v>
      </c>
      <c r="V358" s="17">
        <f t="shared" si="78"/>
        <v>0</v>
      </c>
      <c r="W358" s="17">
        <f t="shared" si="79"/>
        <v>1</v>
      </c>
      <c r="X358" s="17">
        <f t="shared" si="80"/>
        <v>1</v>
      </c>
      <c r="Y358" s="17">
        <f t="shared" si="81"/>
        <v>0</v>
      </c>
      <c r="Z358" s="17">
        <f t="shared" si="82"/>
        <v>0</v>
      </c>
      <c r="AA358" s="17">
        <f t="shared" si="83"/>
        <v>1</v>
      </c>
      <c r="AB358" s="91" t="str">
        <f>'REPRODUCTION 3'!M358</f>
        <v>Juin</v>
      </c>
      <c r="AC358" s="91" t="str">
        <f>'RUMINANTS 3'!M358</f>
        <v>Juin</v>
      </c>
      <c r="AD358" s="91" t="str">
        <f>'TOXICOLOGIE 2'!L358</f>
        <v>Juin</v>
      </c>
      <c r="AE358" s="91" t="str">
        <f>'INFECTIEUX 3'!M358</f>
        <v>Juin</v>
      </c>
      <c r="AF358" s="91" t="str">
        <f>'AVIARE 3'!M358</f>
        <v>Juin</v>
      </c>
      <c r="AG358" s="91" t="str">
        <f>'EQUINE 3'!M358</f>
        <v>Juin</v>
      </c>
      <c r="AH358" s="91" t="str">
        <f>'CHIRURGIE 3'!M358</f>
        <v>Juin</v>
      </c>
      <c r="AI358" s="91" t="str">
        <f>'LEGISLATION 2'!L358</f>
        <v>Juin</v>
      </c>
      <c r="AJ358" s="91" t="str">
        <f>'HIDAOA 3'!M358</f>
        <v>Juin</v>
      </c>
      <c r="AK358" s="91" t="str">
        <f>'CLINIQUE 3'!T358</f>
        <v>Juin</v>
      </c>
    </row>
    <row r="359" spans="1:37" ht="18.75">
      <c r="A359" s="17">
        <v>352</v>
      </c>
      <c r="B359" s="625" t="s">
        <v>2799</v>
      </c>
      <c r="C359" s="625" t="s">
        <v>2800</v>
      </c>
      <c r="D359" s="91">
        <f>'REPRODUCTION 3'!K359</f>
        <v>15</v>
      </c>
      <c r="E359" s="91">
        <f>'RUMINANTS 3'!K359</f>
        <v>3.75</v>
      </c>
      <c r="F359" s="91">
        <f>'TOXICOLOGIE 2'!J359</f>
        <v>0</v>
      </c>
      <c r="G359" s="91">
        <f>'INFECTIEUX 3'!K359</f>
        <v>3.375</v>
      </c>
      <c r="H359" s="91">
        <f>'AVIARE 3'!K359</f>
        <v>15.75</v>
      </c>
      <c r="I359" s="91">
        <f>'EQUINE 3'!K359</f>
        <v>12.375</v>
      </c>
      <c r="J359" s="91">
        <f>'CHIRURGIE 3'!K359</f>
        <v>13.5</v>
      </c>
      <c r="K359" s="91">
        <f>'LEGISLATION 2'!J359</f>
        <v>18</v>
      </c>
      <c r="L359" s="91">
        <f>'HIDAOA 3'!K359</f>
        <v>13.5</v>
      </c>
      <c r="M359" s="91">
        <f>'CLINIQUE 3'!R359</f>
        <v>0</v>
      </c>
      <c r="N359" s="91">
        <f t="shared" si="70"/>
        <v>95.25</v>
      </c>
      <c r="O359" s="91">
        <f t="shared" si="71"/>
        <v>3.4017857142857144</v>
      </c>
      <c r="P359" s="17" t="str">
        <f t="shared" si="72"/>
        <v>ajournee</v>
      </c>
      <c r="Q359" s="17" t="str">
        <f t="shared" si="73"/>
        <v>juin</v>
      </c>
      <c r="R359" s="17">
        <f t="shared" si="74"/>
        <v>0</v>
      </c>
      <c r="S359" s="17">
        <f t="shared" si="75"/>
        <v>1</v>
      </c>
      <c r="T359" s="17">
        <f t="shared" si="76"/>
        <v>1</v>
      </c>
      <c r="U359" s="17">
        <f t="shared" si="77"/>
        <v>1</v>
      </c>
      <c r="V359" s="17">
        <f t="shared" si="78"/>
        <v>0</v>
      </c>
      <c r="W359" s="17">
        <f t="shared" si="79"/>
        <v>1</v>
      </c>
      <c r="X359" s="17">
        <f t="shared" si="80"/>
        <v>1</v>
      </c>
      <c r="Y359" s="17">
        <f t="shared" si="81"/>
        <v>0</v>
      </c>
      <c r="Z359" s="17">
        <f t="shared" si="82"/>
        <v>1</v>
      </c>
      <c r="AA359" s="17">
        <f t="shared" si="83"/>
        <v>1</v>
      </c>
      <c r="AB359" s="91" t="str">
        <f>'REPRODUCTION 3'!M359</f>
        <v>Juin</v>
      </c>
      <c r="AC359" s="91" t="str">
        <f>'RUMINANTS 3'!M359</f>
        <v>Juin</v>
      </c>
      <c r="AD359" s="91" t="str">
        <f>'TOXICOLOGIE 2'!L359</f>
        <v>Juin</v>
      </c>
      <c r="AE359" s="91" t="str">
        <f>'INFECTIEUX 3'!M359</f>
        <v>Juin</v>
      </c>
      <c r="AF359" s="91" t="str">
        <f>'AVIARE 3'!M359</f>
        <v>Juin</v>
      </c>
      <c r="AG359" s="91" t="str">
        <f>'EQUINE 3'!M359</f>
        <v>Juin</v>
      </c>
      <c r="AH359" s="91" t="str">
        <f>'CHIRURGIE 3'!M359</f>
        <v>Juin</v>
      </c>
      <c r="AI359" s="91" t="str">
        <f>'LEGISLATION 2'!L359</f>
        <v>Juin</v>
      </c>
      <c r="AJ359" s="91" t="str">
        <f>'HIDAOA 3'!M359</f>
        <v>Juin</v>
      </c>
      <c r="AK359" s="91" t="str">
        <f>'CLINIQUE 3'!T359</f>
        <v>Juin</v>
      </c>
    </row>
    <row r="360" spans="1:37" ht="18.75">
      <c r="A360" s="17">
        <v>353</v>
      </c>
      <c r="B360" s="625" t="s">
        <v>2801</v>
      </c>
      <c r="C360" s="625" t="s">
        <v>2802</v>
      </c>
      <c r="D360" s="91">
        <f>'REPRODUCTION 3'!K360</f>
        <v>10.5</v>
      </c>
      <c r="E360" s="91">
        <f>'RUMINANTS 3'!K360</f>
        <v>9</v>
      </c>
      <c r="F360" s="91">
        <f>'TOXICOLOGIE 2'!J360</f>
        <v>0</v>
      </c>
      <c r="G360" s="91">
        <f>'INFECTIEUX 3'!K360</f>
        <v>3</v>
      </c>
      <c r="H360" s="91">
        <f>'AVIARE 3'!K360</f>
        <v>15</v>
      </c>
      <c r="I360" s="91">
        <f>'EQUINE 3'!K360</f>
        <v>12</v>
      </c>
      <c r="J360" s="91">
        <f>'CHIRURGIE 3'!K360</f>
        <v>19.5</v>
      </c>
      <c r="K360" s="91">
        <f>'LEGISLATION 2'!J360</f>
        <v>26</v>
      </c>
      <c r="L360" s="91">
        <f>'HIDAOA 3'!K360</f>
        <v>12.75</v>
      </c>
      <c r="M360" s="91">
        <f>'CLINIQUE 3'!R360</f>
        <v>0</v>
      </c>
      <c r="N360" s="91">
        <f t="shared" si="70"/>
        <v>107.75</v>
      </c>
      <c r="O360" s="91">
        <f t="shared" si="71"/>
        <v>3.8482142857142856</v>
      </c>
      <c r="P360" s="17" t="str">
        <f t="shared" si="72"/>
        <v>ajournee</v>
      </c>
      <c r="Q360" s="17" t="str">
        <f t="shared" si="73"/>
        <v>juin</v>
      </c>
      <c r="R360" s="17">
        <f t="shared" si="74"/>
        <v>1</v>
      </c>
      <c r="S360" s="17">
        <f t="shared" si="75"/>
        <v>1</v>
      </c>
      <c r="T360" s="17">
        <f t="shared" si="76"/>
        <v>1</v>
      </c>
      <c r="U360" s="17">
        <f t="shared" si="77"/>
        <v>1</v>
      </c>
      <c r="V360" s="17">
        <f t="shared" si="78"/>
        <v>0</v>
      </c>
      <c r="W360" s="17">
        <f t="shared" si="79"/>
        <v>1</v>
      </c>
      <c r="X360" s="17">
        <f t="shared" si="80"/>
        <v>0</v>
      </c>
      <c r="Y360" s="17">
        <f t="shared" si="81"/>
        <v>0</v>
      </c>
      <c r="Z360" s="17">
        <f t="shared" si="82"/>
        <v>1</v>
      </c>
      <c r="AA360" s="17">
        <f t="shared" si="83"/>
        <v>1</v>
      </c>
      <c r="AB360" s="91" t="str">
        <f>'REPRODUCTION 3'!M360</f>
        <v>Juin</v>
      </c>
      <c r="AC360" s="91" t="str">
        <f>'RUMINANTS 3'!M360</f>
        <v>Juin</v>
      </c>
      <c r="AD360" s="91" t="str">
        <f>'TOXICOLOGIE 2'!L360</f>
        <v>Juin</v>
      </c>
      <c r="AE360" s="91" t="str">
        <f>'INFECTIEUX 3'!M360</f>
        <v>Juin</v>
      </c>
      <c r="AF360" s="91" t="str">
        <f>'AVIARE 3'!M360</f>
        <v>Juin</v>
      </c>
      <c r="AG360" s="91" t="str">
        <f>'EQUINE 3'!M360</f>
        <v>Juin</v>
      </c>
      <c r="AH360" s="91" t="str">
        <f>'CHIRURGIE 3'!M360</f>
        <v>Juin</v>
      </c>
      <c r="AI360" s="91" t="str">
        <f>'LEGISLATION 2'!L360</f>
        <v>Juin</v>
      </c>
      <c r="AJ360" s="91" t="str">
        <f>'HIDAOA 3'!M360</f>
        <v>Juin</v>
      </c>
      <c r="AK360" s="91" t="str">
        <f>'CLINIQUE 3'!T360</f>
        <v>Juin</v>
      </c>
    </row>
    <row r="361" spans="1:37" ht="18.75">
      <c r="A361" s="17">
        <v>354</v>
      </c>
      <c r="B361" s="625" t="s">
        <v>2803</v>
      </c>
      <c r="C361" s="625" t="s">
        <v>2463</v>
      </c>
      <c r="D361" s="91">
        <f>'REPRODUCTION 3'!K361</f>
        <v>3.75</v>
      </c>
      <c r="E361" s="91">
        <f>'RUMINANTS 3'!K361</f>
        <v>6.75</v>
      </c>
      <c r="F361" s="91">
        <f>'TOXICOLOGIE 2'!J361</f>
        <v>0</v>
      </c>
      <c r="G361" s="91">
        <f>'INFECTIEUX 3'!K361</f>
        <v>0.75</v>
      </c>
      <c r="H361" s="91">
        <f>'AVIARE 3'!K361</f>
        <v>12.75</v>
      </c>
      <c r="I361" s="91">
        <f>'EQUINE 3'!K361</f>
        <v>9.75</v>
      </c>
      <c r="J361" s="91">
        <f>'CHIRURGIE 3'!K361</f>
        <v>10.5</v>
      </c>
      <c r="K361" s="91">
        <f>'LEGISLATION 2'!J361</f>
        <v>14</v>
      </c>
      <c r="L361" s="91">
        <f>'HIDAOA 3'!K361</f>
        <v>18</v>
      </c>
      <c r="M361" s="91">
        <f>'CLINIQUE 3'!R361</f>
        <v>0</v>
      </c>
      <c r="N361" s="91">
        <f t="shared" si="70"/>
        <v>76.25</v>
      </c>
      <c r="O361" s="91">
        <f t="shared" si="71"/>
        <v>2.7232142857142856</v>
      </c>
      <c r="P361" s="17" t="str">
        <f t="shared" si="72"/>
        <v>ajournee</v>
      </c>
      <c r="Q361" s="17" t="str">
        <f t="shared" si="73"/>
        <v>juin</v>
      </c>
      <c r="R361" s="17">
        <f t="shared" si="74"/>
        <v>1</v>
      </c>
      <c r="S361" s="17">
        <f t="shared" si="75"/>
        <v>1</v>
      </c>
      <c r="T361" s="17">
        <f t="shared" si="76"/>
        <v>1</v>
      </c>
      <c r="U361" s="17">
        <f t="shared" si="77"/>
        <v>1</v>
      </c>
      <c r="V361" s="17">
        <f t="shared" si="78"/>
        <v>1</v>
      </c>
      <c r="W361" s="17">
        <f t="shared" si="79"/>
        <v>1</v>
      </c>
      <c r="X361" s="17">
        <f t="shared" si="80"/>
        <v>1</v>
      </c>
      <c r="Y361" s="17">
        <f t="shared" si="81"/>
        <v>0</v>
      </c>
      <c r="Z361" s="17">
        <f t="shared" si="82"/>
        <v>0</v>
      </c>
      <c r="AA361" s="17">
        <f t="shared" si="83"/>
        <v>1</v>
      </c>
      <c r="AB361" s="91" t="str">
        <f>'REPRODUCTION 3'!M361</f>
        <v>Juin</v>
      </c>
      <c r="AC361" s="91" t="str">
        <f>'RUMINANTS 3'!M361</f>
        <v>Juin</v>
      </c>
      <c r="AD361" s="91" t="str">
        <f>'TOXICOLOGIE 2'!L361</f>
        <v>Juin</v>
      </c>
      <c r="AE361" s="91" t="str">
        <f>'INFECTIEUX 3'!M361</f>
        <v>Juin</v>
      </c>
      <c r="AF361" s="91" t="str">
        <f>'AVIARE 3'!M361</f>
        <v>Juin</v>
      </c>
      <c r="AG361" s="91" t="str">
        <f>'EQUINE 3'!M361</f>
        <v>Juin</v>
      </c>
      <c r="AH361" s="91" t="str">
        <f>'CHIRURGIE 3'!M361</f>
        <v>Juin</v>
      </c>
      <c r="AI361" s="91" t="str">
        <f>'LEGISLATION 2'!L361</f>
        <v>Juin</v>
      </c>
      <c r="AJ361" s="91" t="str">
        <f>'HIDAOA 3'!M361</f>
        <v>Juin</v>
      </c>
      <c r="AK361" s="91" t="str">
        <f>'CLINIQUE 3'!T361</f>
        <v>Juin</v>
      </c>
    </row>
    <row r="362" spans="1:37" ht="18.75">
      <c r="A362" s="17">
        <v>355</v>
      </c>
      <c r="B362" s="625" t="s">
        <v>2019</v>
      </c>
      <c r="C362" s="625" t="s">
        <v>2463</v>
      </c>
      <c r="D362" s="91">
        <f>'REPRODUCTION 3'!K362</f>
        <v>5.25</v>
      </c>
      <c r="E362" s="91">
        <f>'RUMINANTS 3'!K362</f>
        <v>6.75</v>
      </c>
      <c r="F362" s="91">
        <f>'TOXICOLOGIE 2'!J362</f>
        <v>0</v>
      </c>
      <c r="G362" s="91">
        <f>'INFECTIEUX 3'!K362</f>
        <v>7.5</v>
      </c>
      <c r="H362" s="91">
        <f>'AVIARE 3'!K362</f>
        <v>14.25</v>
      </c>
      <c r="I362" s="91">
        <f>'EQUINE 3'!K362</f>
        <v>8.25</v>
      </c>
      <c r="J362" s="91">
        <f>'CHIRURGIE 3'!K362</f>
        <v>15</v>
      </c>
      <c r="K362" s="91">
        <f>'LEGISLATION 2'!J362</f>
        <v>24</v>
      </c>
      <c r="L362" s="91">
        <f>'HIDAOA 3'!K362</f>
        <v>21</v>
      </c>
      <c r="M362" s="91">
        <f>'CLINIQUE 3'!R362</f>
        <v>0</v>
      </c>
      <c r="N362" s="91">
        <f t="shared" si="70"/>
        <v>102</v>
      </c>
      <c r="O362" s="91">
        <f t="shared" si="71"/>
        <v>3.6428571428571428</v>
      </c>
      <c r="P362" s="17" t="str">
        <f t="shared" si="72"/>
        <v>ajournee</v>
      </c>
      <c r="Q362" s="17" t="str">
        <f t="shared" si="73"/>
        <v>juin</v>
      </c>
      <c r="R362" s="17">
        <f t="shared" si="74"/>
        <v>1</v>
      </c>
      <c r="S362" s="17">
        <f t="shared" si="75"/>
        <v>1</v>
      </c>
      <c r="T362" s="17">
        <f t="shared" si="76"/>
        <v>1</v>
      </c>
      <c r="U362" s="17">
        <f t="shared" si="77"/>
        <v>1</v>
      </c>
      <c r="V362" s="17">
        <f t="shared" si="78"/>
        <v>1</v>
      </c>
      <c r="W362" s="17">
        <f t="shared" si="79"/>
        <v>1</v>
      </c>
      <c r="X362" s="17">
        <f t="shared" si="80"/>
        <v>0</v>
      </c>
      <c r="Y362" s="17">
        <f t="shared" si="81"/>
        <v>0</v>
      </c>
      <c r="Z362" s="17">
        <f t="shared" si="82"/>
        <v>0</v>
      </c>
      <c r="AA362" s="17">
        <f t="shared" si="83"/>
        <v>1</v>
      </c>
      <c r="AB362" s="91" t="str">
        <f>'REPRODUCTION 3'!M362</f>
        <v>Juin</v>
      </c>
      <c r="AC362" s="91" t="str">
        <f>'RUMINANTS 3'!M362</f>
        <v>Juin</v>
      </c>
      <c r="AD362" s="91" t="str">
        <f>'TOXICOLOGIE 2'!L362</f>
        <v>Juin</v>
      </c>
      <c r="AE362" s="91" t="str">
        <f>'INFECTIEUX 3'!M362</f>
        <v>Juin</v>
      </c>
      <c r="AF362" s="91" t="str">
        <f>'AVIARE 3'!M362</f>
        <v>Juin</v>
      </c>
      <c r="AG362" s="91" t="str">
        <f>'EQUINE 3'!M362</f>
        <v>Juin</v>
      </c>
      <c r="AH362" s="91" t="str">
        <f>'CHIRURGIE 3'!M362</f>
        <v>Juin</v>
      </c>
      <c r="AI362" s="91" t="str">
        <f>'LEGISLATION 2'!L362</f>
        <v>Juin</v>
      </c>
      <c r="AJ362" s="91" t="str">
        <f>'HIDAOA 3'!M362</f>
        <v>Juin</v>
      </c>
      <c r="AK362" s="91" t="str">
        <f>'CLINIQUE 3'!T362</f>
        <v>Juin</v>
      </c>
    </row>
    <row r="363" spans="1:37" ht="18.75">
      <c r="A363" s="17">
        <v>356</v>
      </c>
      <c r="B363" s="625" t="s">
        <v>2023</v>
      </c>
      <c r="C363" s="625" t="s">
        <v>2804</v>
      </c>
      <c r="D363" s="91">
        <f>'REPRODUCTION 3'!K363</f>
        <v>1.5</v>
      </c>
      <c r="E363" s="91">
        <f>'RUMINANTS 3'!K363</f>
        <v>3</v>
      </c>
      <c r="F363" s="91">
        <f>'TOXICOLOGIE 2'!J363</f>
        <v>0</v>
      </c>
      <c r="G363" s="91">
        <f>'INFECTIEUX 3'!K363</f>
        <v>1.125</v>
      </c>
      <c r="H363" s="91">
        <f>'AVIARE 3'!K363</f>
        <v>16.5</v>
      </c>
      <c r="I363" s="91">
        <f>'EQUINE 3'!K363</f>
        <v>15</v>
      </c>
      <c r="J363" s="91">
        <f>'CHIRURGIE 3'!K363</f>
        <v>15</v>
      </c>
      <c r="K363" s="91">
        <f>'LEGISLATION 2'!J363</f>
        <v>10</v>
      </c>
      <c r="L363" s="91">
        <f>'HIDAOA 3'!K363</f>
        <v>15</v>
      </c>
      <c r="M363" s="91">
        <f>'CLINIQUE 3'!R363</f>
        <v>0</v>
      </c>
      <c r="N363" s="91">
        <f t="shared" si="70"/>
        <v>77.125</v>
      </c>
      <c r="O363" s="91">
        <f t="shared" si="71"/>
        <v>2.7544642857142856</v>
      </c>
      <c r="P363" s="17" t="str">
        <f t="shared" si="72"/>
        <v>ajournee</v>
      </c>
      <c r="Q363" s="17" t="str">
        <f t="shared" si="73"/>
        <v>juin</v>
      </c>
      <c r="R363" s="17">
        <f t="shared" si="74"/>
        <v>1</v>
      </c>
      <c r="S363" s="17">
        <f t="shared" si="75"/>
        <v>1</v>
      </c>
      <c r="T363" s="17">
        <f t="shared" si="76"/>
        <v>1</v>
      </c>
      <c r="U363" s="17">
        <f t="shared" si="77"/>
        <v>1</v>
      </c>
      <c r="V363" s="17">
        <f t="shared" si="78"/>
        <v>0</v>
      </c>
      <c r="W363" s="17">
        <f t="shared" si="79"/>
        <v>0</v>
      </c>
      <c r="X363" s="17">
        <f t="shared" si="80"/>
        <v>0</v>
      </c>
      <c r="Y363" s="17">
        <f t="shared" si="81"/>
        <v>0</v>
      </c>
      <c r="Z363" s="17">
        <f t="shared" si="82"/>
        <v>0</v>
      </c>
      <c r="AA363" s="17">
        <f t="shared" si="83"/>
        <v>1</v>
      </c>
      <c r="AB363" s="91" t="str">
        <f>'REPRODUCTION 3'!M363</f>
        <v>Juin</v>
      </c>
      <c r="AC363" s="91" t="str">
        <f>'RUMINANTS 3'!M363</f>
        <v>Juin</v>
      </c>
      <c r="AD363" s="91" t="str">
        <f>'TOXICOLOGIE 2'!L363</f>
        <v>Juin</v>
      </c>
      <c r="AE363" s="91" t="str">
        <f>'INFECTIEUX 3'!M363</f>
        <v>Juin</v>
      </c>
      <c r="AF363" s="91" t="str">
        <f>'AVIARE 3'!M363</f>
        <v>Juin</v>
      </c>
      <c r="AG363" s="91" t="str">
        <f>'EQUINE 3'!M363</f>
        <v>Juin</v>
      </c>
      <c r="AH363" s="91" t="str">
        <f>'CHIRURGIE 3'!M363</f>
        <v>Juin</v>
      </c>
      <c r="AI363" s="91" t="str">
        <f>'LEGISLATION 2'!L363</f>
        <v>Juin</v>
      </c>
      <c r="AJ363" s="91" t="str">
        <f>'HIDAOA 3'!M363</f>
        <v>Juin</v>
      </c>
      <c r="AK363" s="91" t="str">
        <f>'CLINIQUE 3'!T363</f>
        <v>Juin</v>
      </c>
    </row>
    <row r="364" spans="1:37" ht="18.75">
      <c r="A364" s="17">
        <v>357</v>
      </c>
      <c r="B364" s="625" t="s">
        <v>2028</v>
      </c>
      <c r="C364" s="625" t="s">
        <v>2805</v>
      </c>
      <c r="D364" s="91">
        <f>'REPRODUCTION 3'!K364</f>
        <v>7.5</v>
      </c>
      <c r="E364" s="91">
        <f>'RUMINANTS 3'!K364</f>
        <v>8.25</v>
      </c>
      <c r="F364" s="91">
        <f>'TOXICOLOGIE 2'!J364</f>
        <v>0</v>
      </c>
      <c r="G364" s="91">
        <f>'INFECTIEUX 3'!K364</f>
        <v>1.5</v>
      </c>
      <c r="H364" s="91">
        <f>'AVIARE 3'!K364</f>
        <v>17.25</v>
      </c>
      <c r="I364" s="91">
        <f>'EQUINE 3'!K364</f>
        <v>11.25</v>
      </c>
      <c r="J364" s="91">
        <f>'CHIRURGIE 3'!K364</f>
        <v>21</v>
      </c>
      <c r="K364" s="91">
        <f>'LEGISLATION 2'!J364</f>
        <v>24</v>
      </c>
      <c r="L364" s="91">
        <f>'HIDAOA 3'!K364</f>
        <v>14.25</v>
      </c>
      <c r="M364" s="91">
        <f>'CLINIQUE 3'!R364</f>
        <v>0</v>
      </c>
      <c r="N364" s="91">
        <f t="shared" si="70"/>
        <v>105</v>
      </c>
      <c r="O364" s="91">
        <f t="shared" si="71"/>
        <v>3.75</v>
      </c>
      <c r="P364" s="17" t="str">
        <f t="shared" si="72"/>
        <v>ajournee</v>
      </c>
      <c r="Q364" s="17" t="str">
        <f t="shared" si="73"/>
        <v>juin</v>
      </c>
      <c r="R364" s="17">
        <f t="shared" si="74"/>
        <v>1</v>
      </c>
      <c r="S364" s="17">
        <f t="shared" si="75"/>
        <v>1</v>
      </c>
      <c r="T364" s="17">
        <f t="shared" si="76"/>
        <v>1</v>
      </c>
      <c r="U364" s="17">
        <f t="shared" si="77"/>
        <v>1</v>
      </c>
      <c r="V364" s="17">
        <f t="shared" si="78"/>
        <v>0</v>
      </c>
      <c r="W364" s="17">
        <f t="shared" si="79"/>
        <v>1</v>
      </c>
      <c r="X364" s="17">
        <f t="shared" si="80"/>
        <v>0</v>
      </c>
      <c r="Y364" s="17">
        <f t="shared" si="81"/>
        <v>0</v>
      </c>
      <c r="Z364" s="17">
        <f t="shared" si="82"/>
        <v>1</v>
      </c>
      <c r="AA364" s="17">
        <f t="shared" si="83"/>
        <v>1</v>
      </c>
      <c r="AB364" s="91" t="str">
        <f>'REPRODUCTION 3'!M364</f>
        <v>Juin</v>
      </c>
      <c r="AC364" s="91" t="str">
        <f>'RUMINANTS 3'!M364</f>
        <v>Juin</v>
      </c>
      <c r="AD364" s="91" t="str">
        <f>'TOXICOLOGIE 2'!L364</f>
        <v>Juin</v>
      </c>
      <c r="AE364" s="91" t="str">
        <f>'INFECTIEUX 3'!M364</f>
        <v>Juin</v>
      </c>
      <c r="AF364" s="91" t="str">
        <f>'AVIARE 3'!M364</f>
        <v>Juin</v>
      </c>
      <c r="AG364" s="91" t="str">
        <f>'EQUINE 3'!M364</f>
        <v>Juin</v>
      </c>
      <c r="AH364" s="91" t="str">
        <f>'CHIRURGIE 3'!M364</f>
        <v>Juin</v>
      </c>
      <c r="AI364" s="91" t="str">
        <f>'LEGISLATION 2'!L364</f>
        <v>Juin</v>
      </c>
      <c r="AJ364" s="91" t="str">
        <f>'HIDAOA 3'!M364</f>
        <v>Juin</v>
      </c>
      <c r="AK364" s="91" t="str">
        <f>'CLINIQUE 3'!T364</f>
        <v>Juin</v>
      </c>
    </row>
    <row r="365" spans="1:37" ht="18.75">
      <c r="A365" s="17">
        <v>358</v>
      </c>
      <c r="B365" s="625" t="s">
        <v>2806</v>
      </c>
      <c r="C365" s="625" t="s">
        <v>2493</v>
      </c>
      <c r="D365" s="91">
        <f>'REPRODUCTION 3'!K365</f>
        <v>25.5</v>
      </c>
      <c r="E365" s="91">
        <f>'RUMINANTS 3'!K365</f>
        <v>12</v>
      </c>
      <c r="F365" s="91">
        <f>'TOXICOLOGIE 2'!J365</f>
        <v>0</v>
      </c>
      <c r="G365" s="91">
        <f>'INFECTIEUX 3'!K365</f>
        <v>16.5</v>
      </c>
      <c r="H365" s="91">
        <f>'AVIARE 3'!K365</f>
        <v>20.25</v>
      </c>
      <c r="I365" s="91">
        <f>'EQUINE 3'!K365</f>
        <v>20.25</v>
      </c>
      <c r="J365" s="91">
        <f>'CHIRURGIE 3'!K365</f>
        <v>22.5</v>
      </c>
      <c r="K365" s="91">
        <f>'LEGISLATION 2'!J365</f>
        <v>38</v>
      </c>
      <c r="L365" s="91">
        <f>'HIDAOA 3'!K365</f>
        <v>21.75</v>
      </c>
      <c r="M365" s="91">
        <f>'CLINIQUE 3'!R365</f>
        <v>0</v>
      </c>
      <c r="N365" s="91">
        <f t="shared" si="70"/>
        <v>176.75</v>
      </c>
      <c r="O365" s="91">
        <f t="shared" si="71"/>
        <v>6.3125</v>
      </c>
      <c r="P365" s="17" t="str">
        <f t="shared" si="72"/>
        <v>ajournee</v>
      </c>
      <c r="Q365" s="17" t="str">
        <f t="shared" si="73"/>
        <v>juin</v>
      </c>
      <c r="R365" s="17">
        <f t="shared" si="74"/>
        <v>0</v>
      </c>
      <c r="S365" s="17">
        <f t="shared" si="75"/>
        <v>1</v>
      </c>
      <c r="T365" s="17">
        <f t="shared" si="76"/>
        <v>1</v>
      </c>
      <c r="U365" s="17">
        <f t="shared" si="77"/>
        <v>0</v>
      </c>
      <c r="V365" s="17">
        <f t="shared" si="78"/>
        <v>0</v>
      </c>
      <c r="W365" s="17">
        <f t="shared" si="79"/>
        <v>0</v>
      </c>
      <c r="X365" s="17">
        <f t="shared" si="80"/>
        <v>0</v>
      </c>
      <c r="Y365" s="17">
        <f t="shared" si="81"/>
        <v>0</v>
      </c>
      <c r="Z365" s="17">
        <f t="shared" si="82"/>
        <v>0</v>
      </c>
      <c r="AA365" s="17">
        <f t="shared" si="83"/>
        <v>1</v>
      </c>
      <c r="AB365" s="91" t="str">
        <f>'REPRODUCTION 3'!M365</f>
        <v>Juin</v>
      </c>
      <c r="AC365" s="91" t="str">
        <f>'RUMINANTS 3'!M365</f>
        <v>Juin</v>
      </c>
      <c r="AD365" s="91" t="str">
        <f>'TOXICOLOGIE 2'!L365</f>
        <v>Juin</v>
      </c>
      <c r="AE365" s="91" t="str">
        <f>'INFECTIEUX 3'!M365</f>
        <v>Juin</v>
      </c>
      <c r="AF365" s="91" t="str">
        <f>'AVIARE 3'!M365</f>
        <v>Juin</v>
      </c>
      <c r="AG365" s="91" t="str">
        <f>'EQUINE 3'!M365</f>
        <v>Juin</v>
      </c>
      <c r="AH365" s="91" t="str">
        <f>'CHIRURGIE 3'!M365</f>
        <v>Juin</v>
      </c>
      <c r="AI365" s="91" t="str">
        <f>'LEGISLATION 2'!L365</f>
        <v>Juin</v>
      </c>
      <c r="AJ365" s="91" t="str">
        <f>'HIDAOA 3'!M365</f>
        <v>Juin</v>
      </c>
      <c r="AK365" s="91" t="str">
        <f>'CLINIQUE 3'!T365</f>
        <v>Juin</v>
      </c>
    </row>
    <row r="366" spans="1:37" ht="18.75">
      <c r="A366" s="17">
        <v>359</v>
      </c>
      <c r="B366" s="625" t="s">
        <v>2807</v>
      </c>
      <c r="C366" s="625" t="s">
        <v>2808</v>
      </c>
      <c r="D366" s="91">
        <f>'REPRODUCTION 3'!K366</f>
        <v>10.5</v>
      </c>
      <c r="E366" s="91">
        <f>'RUMINANTS 3'!K366</f>
        <v>8.25</v>
      </c>
      <c r="F366" s="91">
        <f>'TOXICOLOGIE 2'!J366</f>
        <v>0</v>
      </c>
      <c r="G366" s="91">
        <f>'INFECTIEUX 3'!K366</f>
        <v>4.5</v>
      </c>
      <c r="H366" s="91">
        <f>'AVIARE 3'!K366</f>
        <v>12</v>
      </c>
      <c r="I366" s="91">
        <f>'EQUINE 3'!K366</f>
        <v>9</v>
      </c>
      <c r="J366" s="91">
        <f>'CHIRURGIE 3'!K366</f>
        <v>21</v>
      </c>
      <c r="K366" s="91">
        <f>'LEGISLATION 2'!J366</f>
        <v>24</v>
      </c>
      <c r="L366" s="91">
        <f>'HIDAOA 3'!K366</f>
        <v>17.25</v>
      </c>
      <c r="M366" s="91">
        <f>'CLINIQUE 3'!R366</f>
        <v>0</v>
      </c>
      <c r="N366" s="91">
        <f t="shared" si="70"/>
        <v>106.5</v>
      </c>
      <c r="O366" s="91">
        <f t="shared" si="71"/>
        <v>3.8035714285714284</v>
      </c>
      <c r="P366" s="17" t="str">
        <f t="shared" si="72"/>
        <v>ajournee</v>
      </c>
      <c r="Q366" s="17" t="str">
        <f t="shared" si="73"/>
        <v>juin</v>
      </c>
      <c r="R366" s="17">
        <f t="shared" si="74"/>
        <v>1</v>
      </c>
      <c r="S366" s="17">
        <f t="shared" si="75"/>
        <v>1</v>
      </c>
      <c r="T366" s="17">
        <f t="shared" si="76"/>
        <v>1</v>
      </c>
      <c r="U366" s="17">
        <f t="shared" si="77"/>
        <v>1</v>
      </c>
      <c r="V366" s="17">
        <f t="shared" si="78"/>
        <v>1</v>
      </c>
      <c r="W366" s="17">
        <f t="shared" si="79"/>
        <v>1</v>
      </c>
      <c r="X366" s="17">
        <f t="shared" si="80"/>
        <v>0</v>
      </c>
      <c r="Y366" s="17">
        <f t="shared" si="81"/>
        <v>0</v>
      </c>
      <c r="Z366" s="17">
        <f t="shared" si="82"/>
        <v>0</v>
      </c>
      <c r="AA366" s="17">
        <f t="shared" si="83"/>
        <v>1</v>
      </c>
      <c r="AB366" s="91" t="str">
        <f>'REPRODUCTION 3'!M366</f>
        <v>Juin</v>
      </c>
      <c r="AC366" s="91" t="str">
        <f>'RUMINANTS 3'!M366</f>
        <v>Juin</v>
      </c>
      <c r="AD366" s="91" t="str">
        <f>'TOXICOLOGIE 2'!L366</f>
        <v>Juin</v>
      </c>
      <c r="AE366" s="91" t="str">
        <f>'INFECTIEUX 3'!M366</f>
        <v>Juin</v>
      </c>
      <c r="AF366" s="91" t="str">
        <f>'AVIARE 3'!M366</f>
        <v>Juin</v>
      </c>
      <c r="AG366" s="91" t="str">
        <f>'EQUINE 3'!M366</f>
        <v>Juin</v>
      </c>
      <c r="AH366" s="91" t="str">
        <f>'CHIRURGIE 3'!M366</f>
        <v>Juin</v>
      </c>
      <c r="AI366" s="91" t="str">
        <f>'LEGISLATION 2'!L366</f>
        <v>Juin</v>
      </c>
      <c r="AJ366" s="91" t="str">
        <f>'HIDAOA 3'!M366</f>
        <v>Juin</v>
      </c>
      <c r="AK366" s="91" t="str">
        <f>'CLINIQUE 3'!T366</f>
        <v>Juin</v>
      </c>
    </row>
    <row r="367" spans="1:37" ht="18.75">
      <c r="A367" s="17">
        <v>360</v>
      </c>
      <c r="B367" s="625" t="s">
        <v>324</v>
      </c>
      <c r="C367" s="625" t="s">
        <v>2809</v>
      </c>
      <c r="D367" s="91">
        <f>'REPRODUCTION 3'!K367</f>
        <v>18.75</v>
      </c>
      <c r="E367" s="91">
        <f>'RUMINANTS 3'!K367</f>
        <v>8.25</v>
      </c>
      <c r="F367" s="91">
        <f>'TOXICOLOGIE 2'!J367</f>
        <v>0</v>
      </c>
      <c r="G367" s="91">
        <f>'INFECTIEUX 3'!K367</f>
        <v>9</v>
      </c>
      <c r="H367" s="91">
        <f>'AVIARE 3'!K367</f>
        <v>12.375</v>
      </c>
      <c r="I367" s="91">
        <f>'EQUINE 3'!K367</f>
        <v>16.875</v>
      </c>
      <c r="J367" s="91">
        <f>'CHIRURGIE 3'!K367</f>
        <v>21</v>
      </c>
      <c r="K367" s="91">
        <f>'LEGISLATION 2'!J367</f>
        <v>18</v>
      </c>
      <c r="L367" s="91">
        <f>'HIDAOA 3'!K367</f>
        <v>23.25</v>
      </c>
      <c r="M367" s="91">
        <f>'CLINIQUE 3'!R367</f>
        <v>0</v>
      </c>
      <c r="N367" s="91">
        <f t="shared" si="70"/>
        <v>127.5</v>
      </c>
      <c r="O367" s="91">
        <f t="shared" si="71"/>
        <v>4.5535714285714288</v>
      </c>
      <c r="P367" s="17" t="str">
        <f t="shared" si="72"/>
        <v>ajournee</v>
      </c>
      <c r="Q367" s="17" t="str">
        <f t="shared" si="73"/>
        <v>juin</v>
      </c>
      <c r="R367" s="17">
        <f t="shared" si="74"/>
        <v>0</v>
      </c>
      <c r="S367" s="17">
        <f t="shared" si="75"/>
        <v>1</v>
      </c>
      <c r="T367" s="17">
        <f t="shared" si="76"/>
        <v>1</v>
      </c>
      <c r="U367" s="17">
        <f t="shared" si="77"/>
        <v>1</v>
      </c>
      <c r="V367" s="17">
        <f t="shared" si="78"/>
        <v>1</v>
      </c>
      <c r="W367" s="17">
        <f t="shared" si="79"/>
        <v>0</v>
      </c>
      <c r="X367" s="17">
        <f t="shared" si="80"/>
        <v>0</v>
      </c>
      <c r="Y367" s="17">
        <f t="shared" si="81"/>
        <v>0</v>
      </c>
      <c r="Z367" s="17">
        <f t="shared" si="82"/>
        <v>0</v>
      </c>
      <c r="AA367" s="17">
        <f t="shared" si="83"/>
        <v>1</v>
      </c>
      <c r="AB367" s="91" t="str">
        <f>'REPRODUCTION 3'!M367</f>
        <v>Juin</v>
      </c>
      <c r="AC367" s="91" t="str">
        <f>'RUMINANTS 3'!M367</f>
        <v>Juin</v>
      </c>
      <c r="AD367" s="91" t="str">
        <f>'TOXICOLOGIE 2'!L367</f>
        <v>Juin</v>
      </c>
      <c r="AE367" s="91" t="str">
        <f>'INFECTIEUX 3'!M367</f>
        <v>Juin</v>
      </c>
      <c r="AF367" s="91" t="str">
        <f>'AVIARE 3'!M367</f>
        <v>Juin</v>
      </c>
      <c r="AG367" s="91" t="str">
        <f>'EQUINE 3'!M367</f>
        <v>Juin</v>
      </c>
      <c r="AH367" s="91" t="str">
        <f>'CHIRURGIE 3'!M367</f>
        <v>Juin</v>
      </c>
      <c r="AI367" s="91" t="str">
        <f>'LEGISLATION 2'!L367</f>
        <v>Juin</v>
      </c>
      <c r="AJ367" s="91" t="str">
        <f>'HIDAOA 3'!M367</f>
        <v>Juin</v>
      </c>
      <c r="AK367" s="91" t="str">
        <f>'CLINIQUE 3'!T367</f>
        <v>Juin</v>
      </c>
    </row>
    <row r="368" spans="1:37" ht="18.75">
      <c r="A368" s="17">
        <v>361</v>
      </c>
      <c r="B368" s="625" t="s">
        <v>2810</v>
      </c>
      <c r="C368" s="625" t="s">
        <v>2811</v>
      </c>
      <c r="D368" s="91">
        <f>'REPRODUCTION 3'!K368</f>
        <v>9</v>
      </c>
      <c r="E368" s="91">
        <f>'RUMINANTS 3'!K368</f>
        <v>5.25</v>
      </c>
      <c r="F368" s="91">
        <f>'TOXICOLOGIE 2'!J368</f>
        <v>0</v>
      </c>
      <c r="G368" s="91">
        <f>'INFECTIEUX 3'!K368</f>
        <v>3</v>
      </c>
      <c r="H368" s="91">
        <f>'AVIARE 3'!K368</f>
        <v>18</v>
      </c>
      <c r="I368" s="91">
        <f>'EQUINE 3'!K368</f>
        <v>6.75</v>
      </c>
      <c r="J368" s="91">
        <f>'CHIRURGIE 3'!K368</f>
        <v>15</v>
      </c>
      <c r="K368" s="91">
        <f>'LEGISLATION 2'!J368</f>
        <v>22</v>
      </c>
      <c r="L368" s="91">
        <f>'HIDAOA 3'!K368</f>
        <v>12</v>
      </c>
      <c r="M368" s="91">
        <f>'CLINIQUE 3'!R368</f>
        <v>0</v>
      </c>
      <c r="N368" s="91">
        <f t="shared" si="70"/>
        <v>91</v>
      </c>
      <c r="O368" s="91">
        <f t="shared" si="71"/>
        <v>3.25</v>
      </c>
      <c r="P368" s="17" t="str">
        <f t="shared" si="72"/>
        <v>ajournee</v>
      </c>
      <c r="Q368" s="17" t="str">
        <f t="shared" si="73"/>
        <v>juin</v>
      </c>
      <c r="R368" s="17">
        <f t="shared" si="74"/>
        <v>1</v>
      </c>
      <c r="S368" s="17">
        <f t="shared" si="75"/>
        <v>1</v>
      </c>
      <c r="T368" s="17">
        <f t="shared" si="76"/>
        <v>1</v>
      </c>
      <c r="U368" s="17">
        <f t="shared" si="77"/>
        <v>1</v>
      </c>
      <c r="V368" s="17">
        <f t="shared" si="78"/>
        <v>0</v>
      </c>
      <c r="W368" s="17">
        <f t="shared" si="79"/>
        <v>1</v>
      </c>
      <c r="X368" s="17">
        <f t="shared" si="80"/>
        <v>0</v>
      </c>
      <c r="Y368" s="17">
        <f t="shared" si="81"/>
        <v>0</v>
      </c>
      <c r="Z368" s="17">
        <f t="shared" si="82"/>
        <v>1</v>
      </c>
      <c r="AA368" s="17">
        <f t="shared" si="83"/>
        <v>1</v>
      </c>
      <c r="AB368" s="91" t="str">
        <f>'REPRODUCTION 3'!M368</f>
        <v>Juin</v>
      </c>
      <c r="AC368" s="91" t="str">
        <f>'RUMINANTS 3'!M368</f>
        <v>Juin</v>
      </c>
      <c r="AD368" s="91" t="str">
        <f>'TOXICOLOGIE 2'!L368</f>
        <v>Juin</v>
      </c>
      <c r="AE368" s="91" t="str">
        <f>'INFECTIEUX 3'!M368</f>
        <v>Juin</v>
      </c>
      <c r="AF368" s="91" t="str">
        <f>'AVIARE 3'!M368</f>
        <v>Juin</v>
      </c>
      <c r="AG368" s="91" t="str">
        <f>'EQUINE 3'!M368</f>
        <v>Juin</v>
      </c>
      <c r="AH368" s="91" t="str">
        <f>'CHIRURGIE 3'!M368</f>
        <v>Juin</v>
      </c>
      <c r="AI368" s="91" t="str">
        <f>'LEGISLATION 2'!L368</f>
        <v>Juin</v>
      </c>
      <c r="AJ368" s="91" t="str">
        <f>'HIDAOA 3'!M368</f>
        <v>Juin</v>
      </c>
      <c r="AK368" s="91" t="str">
        <f>'CLINIQUE 3'!T368</f>
        <v>Juin</v>
      </c>
    </row>
    <row r="369" spans="1:37" ht="18.75">
      <c r="A369" s="17">
        <v>362</v>
      </c>
      <c r="B369" s="625" t="s">
        <v>2812</v>
      </c>
      <c r="C369" s="625" t="s">
        <v>2813</v>
      </c>
      <c r="D369" s="91">
        <f>'REPRODUCTION 3'!K369</f>
        <v>17.25</v>
      </c>
      <c r="E369" s="91">
        <f>'RUMINANTS 3'!K369</f>
        <v>8.25</v>
      </c>
      <c r="F369" s="91">
        <f>'TOXICOLOGIE 2'!J369</f>
        <v>0</v>
      </c>
      <c r="G369" s="91">
        <f>'INFECTIEUX 3'!K369</f>
        <v>10.5</v>
      </c>
      <c r="H369" s="91">
        <f>'AVIARE 3'!K369</f>
        <v>15</v>
      </c>
      <c r="I369" s="91">
        <f>'EQUINE 3'!K369</f>
        <v>13.5</v>
      </c>
      <c r="J369" s="91">
        <f>'CHIRURGIE 3'!K369</f>
        <v>21</v>
      </c>
      <c r="K369" s="91">
        <f>'LEGISLATION 2'!J369</f>
        <v>20</v>
      </c>
      <c r="L369" s="91">
        <f>'HIDAOA 3'!K369</f>
        <v>21.75</v>
      </c>
      <c r="M369" s="91">
        <f>'CLINIQUE 3'!R369</f>
        <v>0</v>
      </c>
      <c r="N369" s="91">
        <f t="shared" si="70"/>
        <v>127.25</v>
      </c>
      <c r="O369" s="91">
        <f t="shared" si="71"/>
        <v>4.5446428571428568</v>
      </c>
      <c r="P369" s="17" t="str">
        <f t="shared" si="72"/>
        <v>ajournee</v>
      </c>
      <c r="Q369" s="17" t="str">
        <f t="shared" si="73"/>
        <v>juin</v>
      </c>
      <c r="R369" s="17">
        <f t="shared" si="74"/>
        <v>0</v>
      </c>
      <c r="S369" s="17">
        <f t="shared" si="75"/>
        <v>1</v>
      </c>
      <c r="T369" s="17">
        <f t="shared" si="76"/>
        <v>1</v>
      </c>
      <c r="U369" s="17">
        <f t="shared" si="77"/>
        <v>1</v>
      </c>
      <c r="V369" s="17">
        <f t="shared" si="78"/>
        <v>0</v>
      </c>
      <c r="W369" s="17">
        <f t="shared" si="79"/>
        <v>1</v>
      </c>
      <c r="X369" s="17">
        <f t="shared" si="80"/>
        <v>0</v>
      </c>
      <c r="Y369" s="17">
        <f t="shared" si="81"/>
        <v>0</v>
      </c>
      <c r="Z369" s="17">
        <f t="shared" si="82"/>
        <v>0</v>
      </c>
      <c r="AA369" s="17">
        <f t="shared" si="83"/>
        <v>1</v>
      </c>
      <c r="AB369" s="91" t="str">
        <f>'REPRODUCTION 3'!M369</f>
        <v>Juin</v>
      </c>
      <c r="AC369" s="91" t="str">
        <f>'RUMINANTS 3'!M369</f>
        <v>Juin</v>
      </c>
      <c r="AD369" s="91" t="str">
        <f>'TOXICOLOGIE 2'!L369</f>
        <v>Juin</v>
      </c>
      <c r="AE369" s="91" t="str">
        <f>'INFECTIEUX 3'!M369</f>
        <v>Juin</v>
      </c>
      <c r="AF369" s="91" t="str">
        <f>'AVIARE 3'!M369</f>
        <v>Juin</v>
      </c>
      <c r="AG369" s="91" t="str">
        <f>'EQUINE 3'!M369</f>
        <v>Juin</v>
      </c>
      <c r="AH369" s="91" t="str">
        <f>'CHIRURGIE 3'!M369</f>
        <v>Juin</v>
      </c>
      <c r="AI369" s="91" t="str">
        <f>'LEGISLATION 2'!L369</f>
        <v>Juin</v>
      </c>
      <c r="AJ369" s="91" t="str">
        <f>'HIDAOA 3'!M369</f>
        <v>Juin</v>
      </c>
      <c r="AK369" s="91" t="str">
        <f>'CLINIQUE 3'!T369</f>
        <v>Juin</v>
      </c>
    </row>
    <row r="370" spans="1:37" ht="18.75">
      <c r="A370" s="17">
        <v>363</v>
      </c>
      <c r="B370" s="625" t="s">
        <v>2814</v>
      </c>
      <c r="C370" s="625" t="s">
        <v>2815</v>
      </c>
      <c r="D370" s="91">
        <f>'REPRODUCTION 3'!K370</f>
        <v>14.25</v>
      </c>
      <c r="E370" s="91">
        <f>'RUMINANTS 3'!K370</f>
        <v>6</v>
      </c>
      <c r="F370" s="91">
        <f>'TOXICOLOGIE 2'!J370</f>
        <v>0</v>
      </c>
      <c r="G370" s="91">
        <f>'INFECTIEUX 3'!K370</f>
        <v>6.375</v>
      </c>
      <c r="H370" s="91">
        <f>'AVIARE 3'!K370</f>
        <v>15.75</v>
      </c>
      <c r="I370" s="91">
        <f>'EQUINE 3'!K370</f>
        <v>15</v>
      </c>
      <c r="J370" s="91">
        <f>'CHIRURGIE 3'!K370</f>
        <v>15</v>
      </c>
      <c r="K370" s="91">
        <f>'LEGISLATION 2'!J370</f>
        <v>22</v>
      </c>
      <c r="L370" s="91">
        <f>'HIDAOA 3'!K370</f>
        <v>22.5</v>
      </c>
      <c r="M370" s="91">
        <f>'CLINIQUE 3'!R370</f>
        <v>0</v>
      </c>
      <c r="N370" s="91">
        <f t="shared" si="70"/>
        <v>116.875</v>
      </c>
      <c r="O370" s="91">
        <f t="shared" si="71"/>
        <v>4.1741071428571432</v>
      </c>
      <c r="P370" s="17" t="str">
        <f t="shared" si="72"/>
        <v>ajournee</v>
      </c>
      <c r="Q370" s="17" t="str">
        <f t="shared" si="73"/>
        <v>juin</v>
      </c>
      <c r="R370" s="17">
        <f t="shared" si="74"/>
        <v>1</v>
      </c>
      <c r="S370" s="17">
        <f t="shared" si="75"/>
        <v>1</v>
      </c>
      <c r="T370" s="17">
        <f t="shared" si="76"/>
        <v>1</v>
      </c>
      <c r="U370" s="17">
        <f t="shared" si="77"/>
        <v>1</v>
      </c>
      <c r="V370" s="17">
        <f t="shared" si="78"/>
        <v>0</v>
      </c>
      <c r="W370" s="17">
        <f t="shared" si="79"/>
        <v>0</v>
      </c>
      <c r="X370" s="17">
        <f t="shared" si="80"/>
        <v>0</v>
      </c>
      <c r="Y370" s="17">
        <f t="shared" si="81"/>
        <v>0</v>
      </c>
      <c r="Z370" s="17">
        <f t="shared" si="82"/>
        <v>0</v>
      </c>
      <c r="AA370" s="17">
        <f t="shared" si="83"/>
        <v>1</v>
      </c>
      <c r="AB370" s="91" t="str">
        <f>'REPRODUCTION 3'!M370</f>
        <v>Juin</v>
      </c>
      <c r="AC370" s="91" t="str">
        <f>'RUMINANTS 3'!M370</f>
        <v>Juin</v>
      </c>
      <c r="AD370" s="91" t="str">
        <f>'TOXICOLOGIE 2'!L370</f>
        <v>Juin</v>
      </c>
      <c r="AE370" s="91" t="str">
        <f>'INFECTIEUX 3'!M370</f>
        <v>Juin</v>
      </c>
      <c r="AF370" s="91" t="str">
        <f>'AVIARE 3'!M370</f>
        <v>Juin</v>
      </c>
      <c r="AG370" s="91" t="str">
        <f>'EQUINE 3'!M370</f>
        <v>Juin</v>
      </c>
      <c r="AH370" s="91" t="str">
        <f>'CHIRURGIE 3'!M370</f>
        <v>Juin</v>
      </c>
      <c r="AI370" s="91" t="str">
        <f>'LEGISLATION 2'!L370</f>
        <v>Juin</v>
      </c>
      <c r="AJ370" s="91" t="str">
        <f>'HIDAOA 3'!M370</f>
        <v>Juin</v>
      </c>
      <c r="AK370" s="91" t="str">
        <f>'CLINIQUE 3'!T370</f>
        <v>Juin</v>
      </c>
    </row>
    <row r="371" spans="1:37" ht="18.75">
      <c r="A371" s="17">
        <v>364</v>
      </c>
      <c r="B371" s="625" t="s">
        <v>2816</v>
      </c>
      <c r="C371" s="625" t="s">
        <v>2443</v>
      </c>
      <c r="D371" s="91">
        <f>'REPRODUCTION 3'!K371</f>
        <v>18</v>
      </c>
      <c r="E371" s="91">
        <f>'RUMINANTS 3'!K371</f>
        <v>6.75</v>
      </c>
      <c r="F371" s="91">
        <f>'TOXICOLOGIE 2'!J371</f>
        <v>0</v>
      </c>
      <c r="G371" s="91">
        <f>'INFECTIEUX 3'!K371</f>
        <v>3</v>
      </c>
      <c r="H371" s="91">
        <f>'AVIARE 3'!K371</f>
        <v>21</v>
      </c>
      <c r="I371" s="91">
        <f>'EQUINE 3'!K371</f>
        <v>17.25</v>
      </c>
      <c r="J371" s="91">
        <f>'CHIRURGIE 3'!K371</f>
        <v>18</v>
      </c>
      <c r="K371" s="91">
        <f>'LEGISLATION 2'!J371</f>
        <v>26</v>
      </c>
      <c r="L371" s="91">
        <f>'HIDAOA 3'!K371</f>
        <v>22.5</v>
      </c>
      <c r="M371" s="91">
        <f>'CLINIQUE 3'!R371</f>
        <v>0</v>
      </c>
      <c r="N371" s="91">
        <f t="shared" si="70"/>
        <v>132.5</v>
      </c>
      <c r="O371" s="91">
        <f t="shared" si="71"/>
        <v>4.7321428571428568</v>
      </c>
      <c r="P371" s="17" t="str">
        <f t="shared" si="72"/>
        <v>ajournee</v>
      </c>
      <c r="Q371" s="17" t="str">
        <f t="shared" si="73"/>
        <v>juin</v>
      </c>
      <c r="R371" s="17">
        <f t="shared" si="74"/>
        <v>0</v>
      </c>
      <c r="S371" s="17">
        <f t="shared" si="75"/>
        <v>1</v>
      </c>
      <c r="T371" s="17">
        <f t="shared" si="76"/>
        <v>1</v>
      </c>
      <c r="U371" s="17">
        <f t="shared" si="77"/>
        <v>1</v>
      </c>
      <c r="V371" s="17">
        <f t="shared" si="78"/>
        <v>0</v>
      </c>
      <c r="W371" s="17">
        <f t="shared" si="79"/>
        <v>0</v>
      </c>
      <c r="X371" s="17">
        <f t="shared" si="80"/>
        <v>0</v>
      </c>
      <c r="Y371" s="17">
        <f t="shared" si="81"/>
        <v>0</v>
      </c>
      <c r="Z371" s="17">
        <f t="shared" si="82"/>
        <v>0</v>
      </c>
      <c r="AA371" s="17">
        <f t="shared" si="83"/>
        <v>1</v>
      </c>
      <c r="AB371" s="91" t="str">
        <f>'REPRODUCTION 3'!M371</f>
        <v>Juin</v>
      </c>
      <c r="AC371" s="91" t="str">
        <f>'RUMINANTS 3'!M371</f>
        <v>Juin</v>
      </c>
      <c r="AD371" s="91" t="str">
        <f>'TOXICOLOGIE 2'!L371</f>
        <v>Juin</v>
      </c>
      <c r="AE371" s="91" t="str">
        <f>'INFECTIEUX 3'!M371</f>
        <v>Juin</v>
      </c>
      <c r="AF371" s="91" t="str">
        <f>'AVIARE 3'!M371</f>
        <v>Juin</v>
      </c>
      <c r="AG371" s="91" t="str">
        <f>'EQUINE 3'!M371</f>
        <v>Juin</v>
      </c>
      <c r="AH371" s="91" t="str">
        <f>'CHIRURGIE 3'!M371</f>
        <v>Juin</v>
      </c>
      <c r="AI371" s="91" t="str">
        <f>'LEGISLATION 2'!L371</f>
        <v>Juin</v>
      </c>
      <c r="AJ371" s="91" t="str">
        <f>'HIDAOA 3'!M371</f>
        <v>Juin</v>
      </c>
      <c r="AK371" s="91" t="str">
        <f>'CLINIQUE 3'!T371</f>
        <v>Juin</v>
      </c>
    </row>
    <row r="372" spans="1:37" ht="18.75">
      <c r="A372" s="17">
        <v>365</v>
      </c>
      <c r="B372" s="625" t="s">
        <v>325</v>
      </c>
      <c r="C372" s="625" t="s">
        <v>2512</v>
      </c>
      <c r="D372" s="91">
        <f>'REPRODUCTION 3'!K372</f>
        <v>0.75</v>
      </c>
      <c r="E372" s="91">
        <f>'RUMINANTS 3'!K372</f>
        <v>2.25</v>
      </c>
      <c r="F372" s="91">
        <f>'TOXICOLOGIE 2'!J372</f>
        <v>0</v>
      </c>
      <c r="G372" s="91">
        <f>'INFECTIEUX 3'!K372</f>
        <v>0</v>
      </c>
      <c r="H372" s="91">
        <f>'AVIARE 3'!K372</f>
        <v>16.5</v>
      </c>
      <c r="I372" s="91">
        <f>'EQUINE 3'!K372</f>
        <v>3</v>
      </c>
      <c r="J372" s="91">
        <f>'CHIRURGIE 3'!K372</f>
        <v>6</v>
      </c>
      <c r="K372" s="91">
        <f>'LEGISLATION 2'!J372</f>
        <v>2</v>
      </c>
      <c r="L372" s="91">
        <f>'HIDAOA 3'!K372</f>
        <v>5.25</v>
      </c>
      <c r="M372" s="91">
        <f>'CLINIQUE 3'!R372</f>
        <v>0</v>
      </c>
      <c r="N372" s="91">
        <f t="shared" si="70"/>
        <v>35.75</v>
      </c>
      <c r="O372" s="91">
        <f t="shared" si="71"/>
        <v>1.2767857142857142</v>
      </c>
      <c r="P372" s="17" t="str">
        <f t="shared" si="72"/>
        <v>ajournee</v>
      </c>
      <c r="Q372" s="17" t="str">
        <f t="shared" si="73"/>
        <v>juin</v>
      </c>
      <c r="R372" s="17">
        <f t="shared" si="74"/>
        <v>1</v>
      </c>
      <c r="S372" s="17">
        <f t="shared" si="75"/>
        <v>1</v>
      </c>
      <c r="T372" s="17">
        <f t="shared" si="76"/>
        <v>1</v>
      </c>
      <c r="U372" s="17">
        <f t="shared" si="77"/>
        <v>1</v>
      </c>
      <c r="V372" s="17">
        <f t="shared" si="78"/>
        <v>0</v>
      </c>
      <c r="W372" s="17">
        <f t="shared" si="79"/>
        <v>1</v>
      </c>
      <c r="X372" s="17">
        <f t="shared" si="80"/>
        <v>1</v>
      </c>
      <c r="Y372" s="17">
        <f t="shared" si="81"/>
        <v>1</v>
      </c>
      <c r="Z372" s="17">
        <f t="shared" si="82"/>
        <v>1</v>
      </c>
      <c r="AA372" s="17">
        <f t="shared" si="83"/>
        <v>1</v>
      </c>
      <c r="AB372" s="91" t="str">
        <f>'REPRODUCTION 3'!M372</f>
        <v>Juin</v>
      </c>
      <c r="AC372" s="91" t="str">
        <f>'RUMINANTS 3'!M372</f>
        <v>Juin</v>
      </c>
      <c r="AD372" s="91" t="str">
        <f>'TOXICOLOGIE 2'!L372</f>
        <v>Juin</v>
      </c>
      <c r="AE372" s="91" t="str">
        <f>'INFECTIEUX 3'!M372</f>
        <v>Juin</v>
      </c>
      <c r="AF372" s="91" t="str">
        <f>'AVIARE 3'!M372</f>
        <v>Juin</v>
      </c>
      <c r="AG372" s="91" t="str">
        <f>'EQUINE 3'!M372</f>
        <v>Juin</v>
      </c>
      <c r="AH372" s="91" t="str">
        <f>'CHIRURGIE 3'!M372</f>
        <v>Juin</v>
      </c>
      <c r="AI372" s="91" t="str">
        <f>'LEGISLATION 2'!L372</f>
        <v>Juin</v>
      </c>
      <c r="AJ372" s="91" t="str">
        <f>'HIDAOA 3'!M372</f>
        <v>Juin</v>
      </c>
      <c r="AK372" s="91" t="str">
        <f>'CLINIQUE 3'!T372</f>
        <v>Juin</v>
      </c>
    </row>
    <row r="373" spans="1:37" ht="18.75">
      <c r="A373" s="17">
        <v>366</v>
      </c>
      <c r="B373" s="625" t="s">
        <v>2817</v>
      </c>
      <c r="C373" s="625" t="s">
        <v>2818</v>
      </c>
      <c r="D373" s="91">
        <f>'REPRODUCTION 3'!K373</f>
        <v>15.75</v>
      </c>
      <c r="E373" s="91">
        <f>'RUMINANTS 3'!K373</f>
        <v>6</v>
      </c>
      <c r="F373" s="91">
        <f>'TOXICOLOGIE 2'!J373</f>
        <v>0</v>
      </c>
      <c r="G373" s="91">
        <f>'INFECTIEUX 3'!K373</f>
        <v>7.5</v>
      </c>
      <c r="H373" s="91">
        <f>'AVIARE 3'!K373</f>
        <v>16.5</v>
      </c>
      <c r="I373" s="91">
        <f>'EQUINE 3'!K373</f>
        <v>12</v>
      </c>
      <c r="J373" s="91">
        <f>'CHIRURGIE 3'!K373</f>
        <v>16.5</v>
      </c>
      <c r="K373" s="91">
        <f>'LEGISLATION 2'!J373</f>
        <v>10</v>
      </c>
      <c r="L373" s="91">
        <f>'HIDAOA 3'!K373</f>
        <v>24</v>
      </c>
      <c r="M373" s="91">
        <f>'CLINIQUE 3'!R373</f>
        <v>0</v>
      </c>
      <c r="N373" s="91">
        <f t="shared" si="70"/>
        <v>108.25</v>
      </c>
      <c r="O373" s="91">
        <f t="shared" si="71"/>
        <v>3.8660714285714284</v>
      </c>
      <c r="P373" s="17" t="str">
        <f t="shared" si="72"/>
        <v>ajournee</v>
      </c>
      <c r="Q373" s="17" t="str">
        <f t="shared" si="73"/>
        <v>juin</v>
      </c>
      <c r="R373" s="17">
        <f t="shared" si="74"/>
        <v>0</v>
      </c>
      <c r="S373" s="17">
        <f t="shared" si="75"/>
        <v>1</v>
      </c>
      <c r="T373" s="17">
        <f t="shared" si="76"/>
        <v>1</v>
      </c>
      <c r="U373" s="17">
        <f t="shared" si="77"/>
        <v>1</v>
      </c>
      <c r="V373" s="17">
        <f t="shared" si="78"/>
        <v>0</v>
      </c>
      <c r="W373" s="17">
        <f t="shared" si="79"/>
        <v>1</v>
      </c>
      <c r="X373" s="17">
        <f t="shared" si="80"/>
        <v>0</v>
      </c>
      <c r="Y373" s="17">
        <f t="shared" si="81"/>
        <v>0</v>
      </c>
      <c r="Z373" s="17">
        <f t="shared" si="82"/>
        <v>0</v>
      </c>
      <c r="AA373" s="17">
        <f t="shared" si="83"/>
        <v>1</v>
      </c>
      <c r="AB373" s="91" t="str">
        <f>'REPRODUCTION 3'!M373</f>
        <v>Juin</v>
      </c>
      <c r="AC373" s="91" t="str">
        <f>'RUMINANTS 3'!M373</f>
        <v>Juin</v>
      </c>
      <c r="AD373" s="91" t="str">
        <f>'TOXICOLOGIE 2'!L373</f>
        <v>Juin</v>
      </c>
      <c r="AE373" s="91" t="str">
        <f>'INFECTIEUX 3'!M373</f>
        <v>Juin</v>
      </c>
      <c r="AF373" s="91" t="str">
        <f>'AVIARE 3'!M373</f>
        <v>Juin</v>
      </c>
      <c r="AG373" s="91" t="str">
        <f>'EQUINE 3'!M373</f>
        <v>Juin</v>
      </c>
      <c r="AH373" s="91" t="str">
        <f>'CHIRURGIE 3'!M373</f>
        <v>Juin</v>
      </c>
      <c r="AI373" s="91" t="str">
        <f>'LEGISLATION 2'!L373</f>
        <v>Juin</v>
      </c>
      <c r="AJ373" s="91" t="str">
        <f>'HIDAOA 3'!M373</f>
        <v>Juin</v>
      </c>
      <c r="AK373" s="91" t="str">
        <f>'CLINIQUE 3'!T373</f>
        <v>Juin</v>
      </c>
    </row>
    <row r="374" spans="1:37" ht="18.75">
      <c r="A374" s="17">
        <v>367</v>
      </c>
      <c r="B374" s="625" t="s">
        <v>1966</v>
      </c>
      <c r="C374" s="625" t="s">
        <v>2819</v>
      </c>
      <c r="D374" s="91">
        <f>'REPRODUCTION 3'!K374</f>
        <v>10.5</v>
      </c>
      <c r="E374" s="91">
        <f>'RUMINANTS 3'!K374</f>
        <v>8.25</v>
      </c>
      <c r="F374" s="91">
        <f>'TOXICOLOGIE 2'!J374</f>
        <v>0</v>
      </c>
      <c r="G374" s="91">
        <f>'INFECTIEUX 3'!K374</f>
        <v>4.5</v>
      </c>
      <c r="H374" s="91">
        <f>'AVIARE 3'!K374</f>
        <v>19.5</v>
      </c>
      <c r="I374" s="91">
        <f>'EQUINE 3'!K374</f>
        <v>17.25</v>
      </c>
      <c r="J374" s="91">
        <f>'CHIRURGIE 3'!K374</f>
        <v>21</v>
      </c>
      <c r="K374" s="91">
        <f>'LEGISLATION 2'!J374</f>
        <v>28</v>
      </c>
      <c r="L374" s="91">
        <f>'HIDAOA 3'!K374</f>
        <v>20.25</v>
      </c>
      <c r="M374" s="91">
        <f>'CLINIQUE 3'!R374</f>
        <v>0</v>
      </c>
      <c r="N374" s="91">
        <f t="shared" si="70"/>
        <v>129.25</v>
      </c>
      <c r="O374" s="91">
        <f t="shared" si="71"/>
        <v>4.6160714285714288</v>
      </c>
      <c r="P374" s="17" t="str">
        <f t="shared" si="72"/>
        <v>ajournee</v>
      </c>
      <c r="Q374" s="17" t="str">
        <f t="shared" si="73"/>
        <v>juin</v>
      </c>
      <c r="R374" s="17">
        <f t="shared" si="74"/>
        <v>1</v>
      </c>
      <c r="S374" s="17">
        <f t="shared" si="75"/>
        <v>1</v>
      </c>
      <c r="T374" s="17">
        <f t="shared" si="76"/>
        <v>1</v>
      </c>
      <c r="U374" s="17">
        <f t="shared" si="77"/>
        <v>1</v>
      </c>
      <c r="V374" s="17">
        <f t="shared" si="78"/>
        <v>0</v>
      </c>
      <c r="W374" s="17">
        <f t="shared" si="79"/>
        <v>0</v>
      </c>
      <c r="X374" s="17">
        <f t="shared" si="80"/>
        <v>0</v>
      </c>
      <c r="Y374" s="17">
        <f t="shared" si="81"/>
        <v>0</v>
      </c>
      <c r="Z374" s="17">
        <f t="shared" si="82"/>
        <v>0</v>
      </c>
      <c r="AA374" s="17">
        <f t="shared" si="83"/>
        <v>1</v>
      </c>
      <c r="AB374" s="91" t="str">
        <f>'REPRODUCTION 3'!M374</f>
        <v>Juin</v>
      </c>
      <c r="AC374" s="91" t="str">
        <f>'RUMINANTS 3'!M374</f>
        <v>Juin</v>
      </c>
      <c r="AD374" s="91" t="str">
        <f>'TOXICOLOGIE 2'!L374</f>
        <v>Juin</v>
      </c>
      <c r="AE374" s="91" t="str">
        <f>'INFECTIEUX 3'!M374</f>
        <v>Juin</v>
      </c>
      <c r="AF374" s="91" t="str">
        <f>'AVIARE 3'!M374</f>
        <v>Juin</v>
      </c>
      <c r="AG374" s="91" t="str">
        <f>'EQUINE 3'!M374</f>
        <v>Juin</v>
      </c>
      <c r="AH374" s="91" t="str">
        <f>'CHIRURGIE 3'!M374</f>
        <v>Juin</v>
      </c>
      <c r="AI374" s="91" t="str">
        <f>'LEGISLATION 2'!L374</f>
        <v>Juin</v>
      </c>
      <c r="AJ374" s="91" t="str">
        <f>'HIDAOA 3'!M374</f>
        <v>Juin</v>
      </c>
      <c r="AK374" s="91" t="str">
        <f>'CLINIQUE 3'!T374</f>
        <v>Juin</v>
      </c>
    </row>
    <row r="375" spans="1:37" ht="18.75">
      <c r="A375" s="17">
        <v>368</v>
      </c>
      <c r="B375" s="625" t="s">
        <v>2069</v>
      </c>
      <c r="C375" s="625" t="s">
        <v>2521</v>
      </c>
      <c r="D375" s="91">
        <f>'REPRODUCTION 3'!K375</f>
        <v>21</v>
      </c>
      <c r="E375" s="91">
        <f>'RUMINANTS 3'!K375</f>
        <v>11.25</v>
      </c>
      <c r="F375" s="91">
        <f>'TOXICOLOGIE 2'!J375</f>
        <v>0</v>
      </c>
      <c r="G375" s="91">
        <f>'INFECTIEUX 3'!K375</f>
        <v>12.75</v>
      </c>
      <c r="H375" s="91">
        <f>'AVIARE 3'!K375</f>
        <v>20.25</v>
      </c>
      <c r="I375" s="91">
        <f>'EQUINE 3'!K375</f>
        <v>21.75</v>
      </c>
      <c r="J375" s="91">
        <f>'CHIRURGIE 3'!K375</f>
        <v>22.5</v>
      </c>
      <c r="K375" s="91">
        <f>'LEGISLATION 2'!J375</f>
        <v>30</v>
      </c>
      <c r="L375" s="91">
        <f>'HIDAOA 3'!K375</f>
        <v>26.25</v>
      </c>
      <c r="M375" s="91">
        <f>'CLINIQUE 3'!R375</f>
        <v>0</v>
      </c>
      <c r="N375" s="91">
        <f t="shared" si="70"/>
        <v>165.75</v>
      </c>
      <c r="O375" s="91">
        <f t="shared" si="71"/>
        <v>5.9196428571428568</v>
      </c>
      <c r="P375" s="17" t="str">
        <f t="shared" si="72"/>
        <v>ajournee</v>
      </c>
      <c r="Q375" s="17" t="str">
        <f t="shared" si="73"/>
        <v>juin</v>
      </c>
      <c r="R375" s="17">
        <f t="shared" si="74"/>
        <v>0</v>
      </c>
      <c r="S375" s="17">
        <f t="shared" si="75"/>
        <v>1</v>
      </c>
      <c r="T375" s="17">
        <f t="shared" si="76"/>
        <v>1</v>
      </c>
      <c r="U375" s="17">
        <f t="shared" si="77"/>
        <v>1</v>
      </c>
      <c r="V375" s="17">
        <f t="shared" si="78"/>
        <v>0</v>
      </c>
      <c r="W375" s="17">
        <f t="shared" si="79"/>
        <v>0</v>
      </c>
      <c r="X375" s="17">
        <f t="shared" si="80"/>
        <v>0</v>
      </c>
      <c r="Y375" s="17">
        <f t="shared" si="81"/>
        <v>0</v>
      </c>
      <c r="Z375" s="17">
        <f t="shared" si="82"/>
        <v>0</v>
      </c>
      <c r="AA375" s="17">
        <f t="shared" si="83"/>
        <v>1</v>
      </c>
      <c r="AB375" s="91" t="str">
        <f>'REPRODUCTION 3'!M375</f>
        <v>Juin</v>
      </c>
      <c r="AC375" s="91" t="str">
        <f>'RUMINANTS 3'!M375</f>
        <v>Juin</v>
      </c>
      <c r="AD375" s="91" t="str">
        <f>'TOXICOLOGIE 2'!L375</f>
        <v>Juin</v>
      </c>
      <c r="AE375" s="91" t="str">
        <f>'INFECTIEUX 3'!M375</f>
        <v>Juin</v>
      </c>
      <c r="AF375" s="91" t="str">
        <f>'AVIARE 3'!M375</f>
        <v>Juin</v>
      </c>
      <c r="AG375" s="91" t="str">
        <f>'EQUINE 3'!M375</f>
        <v>Juin</v>
      </c>
      <c r="AH375" s="91" t="str">
        <f>'CHIRURGIE 3'!M375</f>
        <v>Juin</v>
      </c>
      <c r="AI375" s="91" t="str">
        <f>'LEGISLATION 2'!L375</f>
        <v>Juin</v>
      </c>
      <c r="AJ375" s="91" t="str">
        <f>'HIDAOA 3'!M375</f>
        <v>Juin</v>
      </c>
      <c r="AK375" s="91" t="str">
        <f>'CLINIQUE 3'!T375</f>
        <v>Juin</v>
      </c>
    </row>
    <row r="376" spans="1:37" ht="18.75">
      <c r="A376" s="17">
        <v>369</v>
      </c>
      <c r="B376" s="625" t="s">
        <v>2820</v>
      </c>
      <c r="C376" s="625" t="s">
        <v>2821</v>
      </c>
      <c r="D376" s="91">
        <f>'REPRODUCTION 3'!K376</f>
        <v>9.75</v>
      </c>
      <c r="E376" s="91">
        <f>'RUMINANTS 3'!K376</f>
        <v>6.75</v>
      </c>
      <c r="F376" s="91">
        <f>'TOXICOLOGIE 2'!J376</f>
        <v>0</v>
      </c>
      <c r="G376" s="91">
        <f>'INFECTIEUX 3'!K376</f>
        <v>0.375</v>
      </c>
      <c r="H376" s="91">
        <f>'AVIARE 3'!K376</f>
        <v>18</v>
      </c>
      <c r="I376" s="91">
        <f>'EQUINE 3'!K376</f>
        <v>4.875</v>
      </c>
      <c r="J376" s="91">
        <f>'CHIRURGIE 3'!K376</f>
        <v>13.5</v>
      </c>
      <c r="K376" s="91">
        <f>'LEGISLATION 2'!J376</f>
        <v>6</v>
      </c>
      <c r="L376" s="91">
        <f>'HIDAOA 3'!K376</f>
        <v>12.75</v>
      </c>
      <c r="M376" s="91">
        <f>'CLINIQUE 3'!R376</f>
        <v>0</v>
      </c>
      <c r="N376" s="91">
        <f t="shared" si="70"/>
        <v>72</v>
      </c>
      <c r="O376" s="91">
        <f t="shared" si="71"/>
        <v>2.5714285714285716</v>
      </c>
      <c r="P376" s="17" t="str">
        <f t="shared" si="72"/>
        <v>ajournee</v>
      </c>
      <c r="Q376" s="17" t="str">
        <f t="shared" si="73"/>
        <v>juin</v>
      </c>
      <c r="R376" s="17">
        <f t="shared" si="74"/>
        <v>1</v>
      </c>
      <c r="S376" s="17">
        <f t="shared" si="75"/>
        <v>1</v>
      </c>
      <c r="T376" s="17">
        <f t="shared" si="76"/>
        <v>1</v>
      </c>
      <c r="U376" s="17">
        <f t="shared" si="77"/>
        <v>1</v>
      </c>
      <c r="V376" s="17">
        <f t="shared" si="78"/>
        <v>0</v>
      </c>
      <c r="W376" s="17">
        <f t="shared" si="79"/>
        <v>1</v>
      </c>
      <c r="X376" s="17">
        <f t="shared" si="80"/>
        <v>1</v>
      </c>
      <c r="Y376" s="17">
        <f t="shared" si="81"/>
        <v>1</v>
      </c>
      <c r="Z376" s="17">
        <f t="shared" si="82"/>
        <v>1</v>
      </c>
      <c r="AA376" s="17">
        <f t="shared" si="83"/>
        <v>1</v>
      </c>
      <c r="AB376" s="91" t="str">
        <f>'REPRODUCTION 3'!M376</f>
        <v>Juin</v>
      </c>
      <c r="AC376" s="91" t="str">
        <f>'RUMINANTS 3'!M376</f>
        <v>Juin</v>
      </c>
      <c r="AD376" s="91" t="str">
        <f>'TOXICOLOGIE 2'!L376</f>
        <v>Juin</v>
      </c>
      <c r="AE376" s="91" t="str">
        <f>'INFECTIEUX 3'!M376</f>
        <v>Juin</v>
      </c>
      <c r="AF376" s="91" t="str">
        <f>'AVIARE 3'!M376</f>
        <v>Juin</v>
      </c>
      <c r="AG376" s="91" t="str">
        <f>'EQUINE 3'!M376</f>
        <v>Juin</v>
      </c>
      <c r="AH376" s="91" t="str">
        <f>'CHIRURGIE 3'!M376</f>
        <v>Juin</v>
      </c>
      <c r="AI376" s="91" t="str">
        <f>'LEGISLATION 2'!L376</f>
        <v>Juin</v>
      </c>
      <c r="AJ376" s="91" t="str">
        <f>'HIDAOA 3'!M376</f>
        <v>Juin</v>
      </c>
      <c r="AK376" s="91" t="str">
        <f>'CLINIQUE 3'!T376</f>
        <v>Juin</v>
      </c>
    </row>
    <row r="377" spans="1:37" ht="18.75">
      <c r="A377" s="17">
        <v>370</v>
      </c>
      <c r="B377" s="625" t="s">
        <v>2822</v>
      </c>
      <c r="C377" s="625" t="s">
        <v>2823</v>
      </c>
      <c r="D377" s="91">
        <f>'REPRODUCTION 3'!K377</f>
        <v>16.5</v>
      </c>
      <c r="E377" s="91">
        <f>'RUMINANTS 3'!K377</f>
        <v>6.75</v>
      </c>
      <c r="F377" s="91">
        <f>'TOXICOLOGIE 2'!J377</f>
        <v>0</v>
      </c>
      <c r="G377" s="91">
        <f>'INFECTIEUX 3'!K377</f>
        <v>7.5</v>
      </c>
      <c r="H377" s="91">
        <f>'AVIARE 3'!K377</f>
        <v>17.25</v>
      </c>
      <c r="I377" s="91">
        <f>'EQUINE 3'!K377</f>
        <v>17.25</v>
      </c>
      <c r="J377" s="91">
        <f>'CHIRURGIE 3'!K377</f>
        <v>22.5</v>
      </c>
      <c r="K377" s="91">
        <f>'LEGISLATION 2'!J377</f>
        <v>22</v>
      </c>
      <c r="L377" s="91">
        <f>'HIDAOA 3'!K377</f>
        <v>21.75</v>
      </c>
      <c r="M377" s="91">
        <f>'CLINIQUE 3'!R377</f>
        <v>0</v>
      </c>
      <c r="N377" s="91">
        <f t="shared" si="70"/>
        <v>131.5</v>
      </c>
      <c r="O377" s="91">
        <f t="shared" si="71"/>
        <v>4.6964285714285712</v>
      </c>
      <c r="P377" s="17" t="str">
        <f t="shared" si="72"/>
        <v>ajournee</v>
      </c>
      <c r="Q377" s="17" t="str">
        <f t="shared" si="73"/>
        <v>juin</v>
      </c>
      <c r="R377" s="17">
        <f t="shared" si="74"/>
        <v>0</v>
      </c>
      <c r="S377" s="17">
        <f t="shared" si="75"/>
        <v>1</v>
      </c>
      <c r="T377" s="17">
        <f t="shared" si="76"/>
        <v>1</v>
      </c>
      <c r="U377" s="17">
        <f t="shared" si="77"/>
        <v>1</v>
      </c>
      <c r="V377" s="17">
        <f t="shared" si="78"/>
        <v>0</v>
      </c>
      <c r="W377" s="17">
        <f t="shared" si="79"/>
        <v>0</v>
      </c>
      <c r="X377" s="17">
        <f t="shared" si="80"/>
        <v>0</v>
      </c>
      <c r="Y377" s="17">
        <f t="shared" si="81"/>
        <v>0</v>
      </c>
      <c r="Z377" s="17">
        <f t="shared" si="82"/>
        <v>0</v>
      </c>
      <c r="AA377" s="17">
        <f t="shared" si="83"/>
        <v>1</v>
      </c>
      <c r="AB377" s="91" t="str">
        <f>'REPRODUCTION 3'!M377</f>
        <v>Juin</v>
      </c>
      <c r="AC377" s="91" t="str">
        <f>'RUMINANTS 3'!M377</f>
        <v>Juin</v>
      </c>
      <c r="AD377" s="91" t="str">
        <f>'TOXICOLOGIE 2'!L377</f>
        <v>Juin</v>
      </c>
      <c r="AE377" s="91" t="str">
        <f>'INFECTIEUX 3'!M377</f>
        <v>Juin</v>
      </c>
      <c r="AF377" s="91" t="str">
        <f>'AVIARE 3'!M377</f>
        <v>Juin</v>
      </c>
      <c r="AG377" s="91" t="str">
        <f>'EQUINE 3'!M377</f>
        <v>Juin</v>
      </c>
      <c r="AH377" s="91" t="str">
        <f>'CHIRURGIE 3'!M377</f>
        <v>Juin</v>
      </c>
      <c r="AI377" s="91" t="str">
        <f>'LEGISLATION 2'!L377</f>
        <v>Juin</v>
      </c>
      <c r="AJ377" s="91" t="str">
        <f>'HIDAOA 3'!M377</f>
        <v>Juin</v>
      </c>
      <c r="AK377" s="91" t="str">
        <f>'CLINIQUE 3'!T377</f>
        <v>Juin</v>
      </c>
    </row>
    <row r="378" spans="1:37" ht="18.75">
      <c r="A378" s="17">
        <v>371</v>
      </c>
      <c r="B378" s="625" t="s">
        <v>2083</v>
      </c>
      <c r="C378" s="625" t="s">
        <v>2490</v>
      </c>
      <c r="D378" s="91">
        <f>'REPRODUCTION 3'!K378</f>
        <v>18.75</v>
      </c>
      <c r="E378" s="91">
        <f>'RUMINANTS 3'!K378</f>
        <v>10.5</v>
      </c>
      <c r="F378" s="91">
        <f>'TOXICOLOGIE 2'!J378</f>
        <v>0</v>
      </c>
      <c r="G378" s="91">
        <f>'INFECTIEUX 3'!K378</f>
        <v>10.5</v>
      </c>
      <c r="H378" s="91">
        <f>'AVIARE 3'!K378</f>
        <v>15.75</v>
      </c>
      <c r="I378" s="91">
        <f>'EQUINE 3'!K378</f>
        <v>15.75</v>
      </c>
      <c r="J378" s="91">
        <f>'CHIRURGIE 3'!K378</f>
        <v>15</v>
      </c>
      <c r="K378" s="91">
        <f>'LEGISLATION 2'!J378</f>
        <v>18</v>
      </c>
      <c r="L378" s="91">
        <f>'HIDAOA 3'!K378</f>
        <v>19.5</v>
      </c>
      <c r="M378" s="91">
        <f>'CLINIQUE 3'!R378</f>
        <v>0</v>
      </c>
      <c r="N378" s="91">
        <f t="shared" si="70"/>
        <v>123.75</v>
      </c>
      <c r="O378" s="91">
        <f t="shared" si="71"/>
        <v>4.4196428571428568</v>
      </c>
      <c r="P378" s="17" t="str">
        <f t="shared" si="72"/>
        <v>ajournee</v>
      </c>
      <c r="Q378" s="17" t="str">
        <f t="shared" si="73"/>
        <v>juin</v>
      </c>
      <c r="R378" s="17">
        <f t="shared" si="74"/>
        <v>0</v>
      </c>
      <c r="S378" s="17">
        <f t="shared" si="75"/>
        <v>1</v>
      </c>
      <c r="T378" s="17">
        <f t="shared" si="76"/>
        <v>1</v>
      </c>
      <c r="U378" s="17">
        <f t="shared" si="77"/>
        <v>1</v>
      </c>
      <c r="V378" s="17">
        <f t="shared" si="78"/>
        <v>0</v>
      </c>
      <c r="W378" s="17">
        <f t="shared" si="79"/>
        <v>0</v>
      </c>
      <c r="X378" s="17">
        <f t="shared" si="80"/>
        <v>0</v>
      </c>
      <c r="Y378" s="17">
        <f t="shared" si="81"/>
        <v>0</v>
      </c>
      <c r="Z378" s="17">
        <f t="shared" si="82"/>
        <v>0</v>
      </c>
      <c r="AA378" s="17">
        <f t="shared" si="83"/>
        <v>1</v>
      </c>
      <c r="AB378" s="91" t="str">
        <f>'REPRODUCTION 3'!M378</f>
        <v>Juin</v>
      </c>
      <c r="AC378" s="91" t="str">
        <f>'RUMINANTS 3'!M378</f>
        <v>Juin</v>
      </c>
      <c r="AD378" s="91" t="str">
        <f>'TOXICOLOGIE 2'!L378</f>
        <v>Juin</v>
      </c>
      <c r="AE378" s="91" t="str">
        <f>'INFECTIEUX 3'!M378</f>
        <v>Juin</v>
      </c>
      <c r="AF378" s="91" t="str">
        <f>'AVIARE 3'!M378</f>
        <v>Juin</v>
      </c>
      <c r="AG378" s="91" t="str">
        <f>'EQUINE 3'!M378</f>
        <v>Juin</v>
      </c>
      <c r="AH378" s="91" t="str">
        <f>'CHIRURGIE 3'!M378</f>
        <v>Juin</v>
      </c>
      <c r="AI378" s="91" t="str">
        <f>'LEGISLATION 2'!L378</f>
        <v>Juin</v>
      </c>
      <c r="AJ378" s="91" t="str">
        <f>'HIDAOA 3'!M378</f>
        <v>Juin</v>
      </c>
      <c r="AK378" s="91" t="str">
        <f>'CLINIQUE 3'!T378</f>
        <v>Juin</v>
      </c>
    </row>
    <row r="379" spans="1:37" ht="18.75">
      <c r="A379" s="17">
        <v>372</v>
      </c>
      <c r="B379" s="625" t="s">
        <v>2083</v>
      </c>
      <c r="C379" s="625" t="s">
        <v>2419</v>
      </c>
      <c r="D379" s="91">
        <f>'REPRODUCTION 3'!K379</f>
        <v>18.75</v>
      </c>
      <c r="E379" s="91">
        <f>'RUMINANTS 3'!K379</f>
        <v>11.25</v>
      </c>
      <c r="F379" s="91">
        <f>'TOXICOLOGIE 2'!J379</f>
        <v>0</v>
      </c>
      <c r="G379" s="91">
        <f>'INFECTIEUX 3'!K379</f>
        <v>23.25</v>
      </c>
      <c r="H379" s="91">
        <f>'AVIARE 3'!K379</f>
        <v>17.25</v>
      </c>
      <c r="I379" s="91">
        <f>'EQUINE 3'!K379</f>
        <v>21</v>
      </c>
      <c r="J379" s="91">
        <f>'CHIRURGIE 3'!K379</f>
        <v>22.5</v>
      </c>
      <c r="K379" s="91">
        <f>'LEGISLATION 2'!J379</f>
        <v>26</v>
      </c>
      <c r="L379" s="91">
        <f>'HIDAOA 3'!K379</f>
        <v>24.75</v>
      </c>
      <c r="M379" s="91">
        <f>'CLINIQUE 3'!R379</f>
        <v>0</v>
      </c>
      <c r="N379" s="91">
        <f t="shared" si="70"/>
        <v>164.75</v>
      </c>
      <c r="O379" s="91">
        <f t="shared" si="71"/>
        <v>5.8839285714285712</v>
      </c>
      <c r="P379" s="17" t="str">
        <f t="shared" si="72"/>
        <v>ajournee</v>
      </c>
      <c r="Q379" s="17" t="str">
        <f t="shared" si="73"/>
        <v>juin</v>
      </c>
      <c r="R379" s="17">
        <f t="shared" si="74"/>
        <v>0</v>
      </c>
      <c r="S379" s="17">
        <f t="shared" si="75"/>
        <v>1</v>
      </c>
      <c r="T379" s="17">
        <f t="shared" si="76"/>
        <v>1</v>
      </c>
      <c r="U379" s="17">
        <f t="shared" si="77"/>
        <v>0</v>
      </c>
      <c r="V379" s="17">
        <f t="shared" si="78"/>
        <v>0</v>
      </c>
      <c r="W379" s="17">
        <f t="shared" si="79"/>
        <v>0</v>
      </c>
      <c r="X379" s="17">
        <f t="shared" si="80"/>
        <v>0</v>
      </c>
      <c r="Y379" s="17">
        <f t="shared" si="81"/>
        <v>0</v>
      </c>
      <c r="Z379" s="17">
        <f t="shared" si="82"/>
        <v>0</v>
      </c>
      <c r="AA379" s="17">
        <f t="shared" si="83"/>
        <v>1</v>
      </c>
      <c r="AB379" s="91" t="str">
        <f>'REPRODUCTION 3'!M379</f>
        <v>Juin</v>
      </c>
      <c r="AC379" s="91" t="str">
        <f>'RUMINANTS 3'!M379</f>
        <v>Juin</v>
      </c>
      <c r="AD379" s="91" t="str">
        <f>'TOXICOLOGIE 2'!L379</f>
        <v>Juin</v>
      </c>
      <c r="AE379" s="91" t="str">
        <f>'INFECTIEUX 3'!M379</f>
        <v>Juin</v>
      </c>
      <c r="AF379" s="91" t="str">
        <f>'AVIARE 3'!M379</f>
        <v>Juin</v>
      </c>
      <c r="AG379" s="91" t="str">
        <f>'EQUINE 3'!M379</f>
        <v>Juin</v>
      </c>
      <c r="AH379" s="91" t="str">
        <f>'CHIRURGIE 3'!M379</f>
        <v>Juin</v>
      </c>
      <c r="AI379" s="91" t="str">
        <f>'LEGISLATION 2'!L379</f>
        <v>Juin</v>
      </c>
      <c r="AJ379" s="91" t="str">
        <f>'HIDAOA 3'!M379</f>
        <v>Juin</v>
      </c>
      <c r="AK379" s="91" t="str">
        <f>'CLINIQUE 3'!T379</f>
        <v>Juin</v>
      </c>
    </row>
    <row r="380" spans="1:37" ht="18.75">
      <c r="A380" s="17">
        <v>373</v>
      </c>
      <c r="B380" s="625" t="s">
        <v>2087</v>
      </c>
      <c r="C380" s="625" t="s">
        <v>2824</v>
      </c>
      <c r="D380" s="91">
        <f>'REPRODUCTION 3'!K380</f>
        <v>9</v>
      </c>
      <c r="E380" s="91">
        <f>'RUMINANTS 3'!K380</f>
        <v>8.25</v>
      </c>
      <c r="F380" s="91">
        <f>'TOXICOLOGIE 2'!J380</f>
        <v>0</v>
      </c>
      <c r="G380" s="91">
        <f>'INFECTIEUX 3'!K380</f>
        <v>4.5</v>
      </c>
      <c r="H380" s="91">
        <f>'AVIARE 3'!K380</f>
        <v>19.125</v>
      </c>
      <c r="I380" s="91">
        <f>'EQUINE 3'!K380</f>
        <v>9.75</v>
      </c>
      <c r="J380" s="91">
        <f>'CHIRURGIE 3'!K380</f>
        <v>16.5</v>
      </c>
      <c r="K380" s="91">
        <f>'LEGISLATION 2'!J380</f>
        <v>26</v>
      </c>
      <c r="L380" s="91">
        <f>'HIDAOA 3'!K380</f>
        <v>17.25</v>
      </c>
      <c r="M380" s="91">
        <f>'CLINIQUE 3'!R380</f>
        <v>0</v>
      </c>
      <c r="N380" s="91">
        <f t="shared" si="70"/>
        <v>110.375</v>
      </c>
      <c r="O380" s="91">
        <f t="shared" si="71"/>
        <v>3.9419642857142856</v>
      </c>
      <c r="P380" s="17" t="str">
        <f t="shared" si="72"/>
        <v>ajournee</v>
      </c>
      <c r="Q380" s="17" t="str">
        <f t="shared" si="73"/>
        <v>juin</v>
      </c>
      <c r="R380" s="17">
        <f t="shared" si="74"/>
        <v>1</v>
      </c>
      <c r="S380" s="17">
        <f t="shared" si="75"/>
        <v>1</v>
      </c>
      <c r="T380" s="17">
        <f t="shared" si="76"/>
        <v>1</v>
      </c>
      <c r="U380" s="17">
        <f t="shared" si="77"/>
        <v>1</v>
      </c>
      <c r="V380" s="17">
        <f t="shared" si="78"/>
        <v>0</v>
      </c>
      <c r="W380" s="17">
        <f t="shared" si="79"/>
        <v>1</v>
      </c>
      <c r="X380" s="17">
        <f t="shared" si="80"/>
        <v>0</v>
      </c>
      <c r="Y380" s="17">
        <f t="shared" si="81"/>
        <v>0</v>
      </c>
      <c r="Z380" s="17">
        <f t="shared" si="82"/>
        <v>0</v>
      </c>
      <c r="AA380" s="17">
        <f t="shared" si="83"/>
        <v>1</v>
      </c>
      <c r="AB380" s="91" t="str">
        <f>'REPRODUCTION 3'!M380</f>
        <v>Juin</v>
      </c>
      <c r="AC380" s="91" t="str">
        <f>'RUMINANTS 3'!M380</f>
        <v>Juin</v>
      </c>
      <c r="AD380" s="91" t="str">
        <f>'TOXICOLOGIE 2'!L380</f>
        <v>Juin</v>
      </c>
      <c r="AE380" s="91" t="str">
        <f>'INFECTIEUX 3'!M380</f>
        <v>Juin</v>
      </c>
      <c r="AF380" s="91" t="str">
        <f>'AVIARE 3'!M380</f>
        <v>Juin</v>
      </c>
      <c r="AG380" s="91" t="str">
        <f>'EQUINE 3'!M380</f>
        <v>Juin</v>
      </c>
      <c r="AH380" s="91" t="str">
        <f>'CHIRURGIE 3'!M380</f>
        <v>Juin</v>
      </c>
      <c r="AI380" s="91" t="str">
        <f>'LEGISLATION 2'!L380</f>
        <v>Juin</v>
      </c>
      <c r="AJ380" s="91" t="str">
        <f>'HIDAOA 3'!M380</f>
        <v>Juin</v>
      </c>
      <c r="AK380" s="91" t="str">
        <f>'CLINIQUE 3'!T380</f>
        <v>Juin</v>
      </c>
    </row>
    <row r="381" spans="1:37" ht="18.75">
      <c r="A381" s="17">
        <v>374</v>
      </c>
      <c r="B381" s="625" t="s">
        <v>2825</v>
      </c>
      <c r="C381" s="625" t="s">
        <v>2565</v>
      </c>
      <c r="D381" s="91">
        <f>'REPRODUCTION 3'!K381</f>
        <v>16.5</v>
      </c>
      <c r="E381" s="91">
        <f>'RUMINANTS 3'!K381</f>
        <v>5.25</v>
      </c>
      <c r="F381" s="91">
        <f>'TOXICOLOGIE 2'!J381</f>
        <v>0</v>
      </c>
      <c r="G381" s="91">
        <f>'INFECTIEUX 3'!K381</f>
        <v>6</v>
      </c>
      <c r="H381" s="91">
        <f>'AVIARE 3'!K381</f>
        <v>21</v>
      </c>
      <c r="I381" s="91">
        <f>'EQUINE 3'!K381</f>
        <v>18.75</v>
      </c>
      <c r="J381" s="91">
        <f>'CHIRURGIE 3'!K381</f>
        <v>24</v>
      </c>
      <c r="K381" s="91">
        <f>'LEGISLATION 2'!J381</f>
        <v>16</v>
      </c>
      <c r="L381" s="91">
        <f>'HIDAOA 3'!K381</f>
        <v>22.5</v>
      </c>
      <c r="M381" s="91">
        <f>'CLINIQUE 3'!R381</f>
        <v>0</v>
      </c>
      <c r="N381" s="91">
        <f t="shared" si="70"/>
        <v>130</v>
      </c>
      <c r="O381" s="91">
        <f t="shared" si="71"/>
        <v>4.6428571428571432</v>
      </c>
      <c r="P381" s="17" t="str">
        <f t="shared" si="72"/>
        <v>ajournee</v>
      </c>
      <c r="Q381" s="17" t="str">
        <f t="shared" si="73"/>
        <v>juin</v>
      </c>
      <c r="R381" s="17">
        <f t="shared" si="74"/>
        <v>0</v>
      </c>
      <c r="S381" s="17">
        <f t="shared" si="75"/>
        <v>1</v>
      </c>
      <c r="T381" s="17">
        <f t="shared" si="76"/>
        <v>1</v>
      </c>
      <c r="U381" s="17">
        <f t="shared" si="77"/>
        <v>1</v>
      </c>
      <c r="V381" s="17">
        <f t="shared" si="78"/>
        <v>0</v>
      </c>
      <c r="W381" s="17">
        <f t="shared" si="79"/>
        <v>0</v>
      </c>
      <c r="X381" s="17">
        <f t="shared" si="80"/>
        <v>0</v>
      </c>
      <c r="Y381" s="17">
        <f t="shared" si="81"/>
        <v>0</v>
      </c>
      <c r="Z381" s="17">
        <f t="shared" si="82"/>
        <v>0</v>
      </c>
      <c r="AA381" s="17">
        <f t="shared" si="83"/>
        <v>1</v>
      </c>
      <c r="AB381" s="91" t="str">
        <f>'REPRODUCTION 3'!M381</f>
        <v>Juin</v>
      </c>
      <c r="AC381" s="91" t="str">
        <f>'RUMINANTS 3'!M381</f>
        <v>Juin</v>
      </c>
      <c r="AD381" s="91" t="str">
        <f>'TOXICOLOGIE 2'!L381</f>
        <v>Juin</v>
      </c>
      <c r="AE381" s="91" t="str">
        <f>'INFECTIEUX 3'!M381</f>
        <v>Juin</v>
      </c>
      <c r="AF381" s="91" t="str">
        <f>'AVIARE 3'!M381</f>
        <v>Juin</v>
      </c>
      <c r="AG381" s="91" t="str">
        <f>'EQUINE 3'!M381</f>
        <v>Juin</v>
      </c>
      <c r="AH381" s="91" t="str">
        <f>'CHIRURGIE 3'!M381</f>
        <v>Juin</v>
      </c>
      <c r="AI381" s="91" t="str">
        <f>'LEGISLATION 2'!L381</f>
        <v>Juin</v>
      </c>
      <c r="AJ381" s="91" t="str">
        <f>'HIDAOA 3'!M381</f>
        <v>Juin</v>
      </c>
      <c r="AK381" s="91" t="str">
        <f>'CLINIQUE 3'!T381</f>
        <v>Juin</v>
      </c>
    </row>
    <row r="382" spans="1:37" ht="18.75">
      <c r="A382" s="17">
        <v>375</v>
      </c>
      <c r="B382" s="625" t="s">
        <v>329</v>
      </c>
      <c r="C382" s="625" t="s">
        <v>2826</v>
      </c>
      <c r="D382" s="91">
        <f>'REPRODUCTION 3'!K382</f>
        <v>17.25</v>
      </c>
      <c r="E382" s="91">
        <f>'RUMINANTS 3'!K382</f>
        <v>12</v>
      </c>
      <c r="F382" s="91">
        <f>'TOXICOLOGIE 2'!J382</f>
        <v>0</v>
      </c>
      <c r="G382" s="91">
        <f>'INFECTIEUX 3'!K382</f>
        <v>2.625</v>
      </c>
      <c r="H382" s="91">
        <f>'AVIARE 3'!K382</f>
        <v>13.5</v>
      </c>
      <c r="I382" s="91">
        <f>'EQUINE 3'!K382</f>
        <v>15.75</v>
      </c>
      <c r="J382" s="91">
        <f>'CHIRURGIE 3'!K382</f>
        <v>18</v>
      </c>
      <c r="K382" s="91">
        <f>'LEGISLATION 2'!J382</f>
        <v>20</v>
      </c>
      <c r="L382" s="91">
        <f>'HIDAOA 3'!K382</f>
        <v>24</v>
      </c>
      <c r="M382" s="91">
        <f>'CLINIQUE 3'!R382</f>
        <v>0</v>
      </c>
      <c r="N382" s="91">
        <f t="shared" si="70"/>
        <v>123.125</v>
      </c>
      <c r="O382" s="91">
        <f t="shared" si="71"/>
        <v>4.3973214285714288</v>
      </c>
      <c r="P382" s="17" t="str">
        <f t="shared" si="72"/>
        <v>ajournee</v>
      </c>
      <c r="Q382" s="17" t="str">
        <f t="shared" si="73"/>
        <v>juin</v>
      </c>
      <c r="R382" s="17">
        <f t="shared" si="74"/>
        <v>0</v>
      </c>
      <c r="S382" s="17">
        <f t="shared" si="75"/>
        <v>1</v>
      </c>
      <c r="T382" s="17">
        <f t="shared" si="76"/>
        <v>1</v>
      </c>
      <c r="U382" s="17">
        <f t="shared" si="77"/>
        <v>1</v>
      </c>
      <c r="V382" s="17">
        <f t="shared" si="78"/>
        <v>1</v>
      </c>
      <c r="W382" s="17">
        <f t="shared" si="79"/>
        <v>0</v>
      </c>
      <c r="X382" s="17">
        <f t="shared" si="80"/>
        <v>0</v>
      </c>
      <c r="Y382" s="17">
        <f t="shared" si="81"/>
        <v>0</v>
      </c>
      <c r="Z382" s="17">
        <f t="shared" si="82"/>
        <v>0</v>
      </c>
      <c r="AA382" s="17">
        <f t="shared" si="83"/>
        <v>1</v>
      </c>
      <c r="AB382" s="91" t="str">
        <f>'REPRODUCTION 3'!M382</f>
        <v>Juin</v>
      </c>
      <c r="AC382" s="91" t="str">
        <f>'RUMINANTS 3'!M382</f>
        <v>Juin</v>
      </c>
      <c r="AD382" s="91" t="str">
        <f>'TOXICOLOGIE 2'!L382</f>
        <v>Juin</v>
      </c>
      <c r="AE382" s="91" t="str">
        <f>'INFECTIEUX 3'!M382</f>
        <v>Juin</v>
      </c>
      <c r="AF382" s="91" t="str">
        <f>'AVIARE 3'!M382</f>
        <v>Juin</v>
      </c>
      <c r="AG382" s="91" t="str">
        <f>'EQUINE 3'!M382</f>
        <v>Juin</v>
      </c>
      <c r="AH382" s="91" t="str">
        <f>'CHIRURGIE 3'!M382</f>
        <v>Juin</v>
      </c>
      <c r="AI382" s="91" t="str">
        <f>'LEGISLATION 2'!L382</f>
        <v>Juin</v>
      </c>
      <c r="AJ382" s="91" t="str">
        <f>'HIDAOA 3'!M382</f>
        <v>Juin</v>
      </c>
      <c r="AK382" s="91" t="str">
        <f>'CLINIQUE 3'!T382</f>
        <v>Juin</v>
      </c>
    </row>
    <row r="383" spans="1:37" ht="18.75">
      <c r="A383" s="17">
        <v>376</v>
      </c>
      <c r="B383" s="625" t="s">
        <v>2827</v>
      </c>
      <c r="C383" s="625" t="s">
        <v>2828</v>
      </c>
      <c r="D383" s="91">
        <f>'REPRODUCTION 3'!K383</f>
        <v>15</v>
      </c>
      <c r="E383" s="91">
        <f>'RUMINANTS 3'!K383</f>
        <v>6</v>
      </c>
      <c r="F383" s="91">
        <f>'TOXICOLOGIE 2'!J383</f>
        <v>0</v>
      </c>
      <c r="G383" s="91">
        <f>'INFECTIEUX 3'!K383</f>
        <v>3.75</v>
      </c>
      <c r="H383" s="91">
        <f>'AVIARE 3'!K383</f>
        <v>16.5</v>
      </c>
      <c r="I383" s="91">
        <f>'EQUINE 3'!K383</f>
        <v>16.5</v>
      </c>
      <c r="J383" s="91">
        <f>'CHIRURGIE 3'!K383</f>
        <v>19.5</v>
      </c>
      <c r="K383" s="91">
        <f>'LEGISLATION 2'!J383</f>
        <v>24</v>
      </c>
      <c r="L383" s="91">
        <f>'HIDAOA 3'!K383</f>
        <v>14.25</v>
      </c>
      <c r="M383" s="91">
        <f>'CLINIQUE 3'!R383</f>
        <v>0</v>
      </c>
      <c r="N383" s="91">
        <f t="shared" si="70"/>
        <v>115.5</v>
      </c>
      <c r="O383" s="91">
        <f t="shared" si="71"/>
        <v>4.125</v>
      </c>
      <c r="P383" s="17" t="str">
        <f t="shared" si="72"/>
        <v>ajournee</v>
      </c>
      <c r="Q383" s="17" t="str">
        <f t="shared" si="73"/>
        <v>juin</v>
      </c>
      <c r="R383" s="17">
        <f t="shared" si="74"/>
        <v>0</v>
      </c>
      <c r="S383" s="17">
        <f t="shared" si="75"/>
        <v>1</v>
      </c>
      <c r="T383" s="17">
        <f t="shared" si="76"/>
        <v>1</v>
      </c>
      <c r="U383" s="17">
        <f t="shared" si="77"/>
        <v>1</v>
      </c>
      <c r="V383" s="17">
        <f t="shared" si="78"/>
        <v>0</v>
      </c>
      <c r="W383" s="17">
        <f t="shared" si="79"/>
        <v>0</v>
      </c>
      <c r="X383" s="17">
        <f t="shared" si="80"/>
        <v>0</v>
      </c>
      <c r="Y383" s="17">
        <f t="shared" si="81"/>
        <v>0</v>
      </c>
      <c r="Z383" s="17">
        <f t="shared" si="82"/>
        <v>1</v>
      </c>
      <c r="AA383" s="17">
        <f t="shared" si="83"/>
        <v>1</v>
      </c>
      <c r="AB383" s="91" t="str">
        <f>'REPRODUCTION 3'!M383</f>
        <v>Juin</v>
      </c>
      <c r="AC383" s="91" t="str">
        <f>'RUMINANTS 3'!M383</f>
        <v>Juin</v>
      </c>
      <c r="AD383" s="91" t="str">
        <f>'TOXICOLOGIE 2'!L383</f>
        <v>Juin</v>
      </c>
      <c r="AE383" s="91" t="str">
        <f>'INFECTIEUX 3'!M383</f>
        <v>Juin</v>
      </c>
      <c r="AF383" s="91" t="str">
        <f>'AVIARE 3'!M383</f>
        <v>Juin</v>
      </c>
      <c r="AG383" s="91" t="str">
        <f>'EQUINE 3'!M383</f>
        <v>Juin</v>
      </c>
      <c r="AH383" s="91" t="str">
        <f>'CHIRURGIE 3'!M383</f>
        <v>Juin</v>
      </c>
      <c r="AI383" s="91" t="str">
        <f>'LEGISLATION 2'!L383</f>
        <v>Juin</v>
      </c>
      <c r="AJ383" s="91" t="str">
        <f>'HIDAOA 3'!M383</f>
        <v>Juin</v>
      </c>
      <c r="AK383" s="91" t="str">
        <f>'CLINIQUE 3'!T383</f>
        <v>Juin</v>
      </c>
    </row>
    <row r="384" spans="1:37" ht="18.75">
      <c r="A384" s="17">
        <v>377</v>
      </c>
      <c r="B384" s="625" t="s">
        <v>2829</v>
      </c>
      <c r="C384" s="625" t="s">
        <v>2490</v>
      </c>
      <c r="D384" s="91">
        <f>'REPRODUCTION 3'!K384</f>
        <v>13.5</v>
      </c>
      <c r="E384" s="91">
        <f>'RUMINANTS 3'!K384</f>
        <v>11.25</v>
      </c>
      <c r="F384" s="91">
        <f>'TOXICOLOGIE 2'!J384</f>
        <v>0</v>
      </c>
      <c r="G384" s="91">
        <f>'INFECTIEUX 3'!K384</f>
        <v>4.5</v>
      </c>
      <c r="H384" s="91">
        <f>'AVIARE 3'!K384</f>
        <v>15</v>
      </c>
      <c r="I384" s="91">
        <f>'EQUINE 3'!K384</f>
        <v>16.5</v>
      </c>
      <c r="J384" s="91">
        <f>'CHIRURGIE 3'!K384</f>
        <v>15</v>
      </c>
      <c r="K384" s="91">
        <f>'LEGISLATION 2'!J384</f>
        <v>26</v>
      </c>
      <c r="L384" s="91">
        <f>'HIDAOA 3'!K384</f>
        <v>16.5</v>
      </c>
      <c r="M384" s="91">
        <f>'CLINIQUE 3'!R384</f>
        <v>0</v>
      </c>
      <c r="N384" s="91">
        <f t="shared" si="70"/>
        <v>118.25</v>
      </c>
      <c r="O384" s="91">
        <f t="shared" si="71"/>
        <v>4.2232142857142856</v>
      </c>
      <c r="P384" s="17" t="str">
        <f t="shared" si="72"/>
        <v>ajournee</v>
      </c>
      <c r="Q384" s="17" t="str">
        <f t="shared" si="73"/>
        <v>juin</v>
      </c>
      <c r="R384" s="17">
        <f t="shared" si="74"/>
        <v>1</v>
      </c>
      <c r="S384" s="17">
        <f t="shared" si="75"/>
        <v>1</v>
      </c>
      <c r="T384" s="17">
        <f t="shared" si="76"/>
        <v>1</v>
      </c>
      <c r="U384" s="17">
        <f t="shared" si="77"/>
        <v>1</v>
      </c>
      <c r="V384" s="17">
        <f t="shared" si="78"/>
        <v>0</v>
      </c>
      <c r="W384" s="17">
        <f t="shared" si="79"/>
        <v>0</v>
      </c>
      <c r="X384" s="17">
        <f t="shared" si="80"/>
        <v>0</v>
      </c>
      <c r="Y384" s="17">
        <f t="shared" si="81"/>
        <v>0</v>
      </c>
      <c r="Z384" s="17">
        <f t="shared" si="82"/>
        <v>0</v>
      </c>
      <c r="AA384" s="17">
        <f t="shared" si="83"/>
        <v>1</v>
      </c>
      <c r="AB384" s="91" t="str">
        <f>'REPRODUCTION 3'!M384</f>
        <v>Juin</v>
      </c>
      <c r="AC384" s="91" t="str">
        <f>'RUMINANTS 3'!M384</f>
        <v>Juin</v>
      </c>
      <c r="AD384" s="91" t="str">
        <f>'TOXICOLOGIE 2'!L384</f>
        <v>Juin</v>
      </c>
      <c r="AE384" s="91" t="str">
        <f>'INFECTIEUX 3'!M384</f>
        <v>Juin</v>
      </c>
      <c r="AF384" s="91" t="str">
        <f>'AVIARE 3'!M384</f>
        <v>Juin</v>
      </c>
      <c r="AG384" s="91" t="str">
        <f>'EQUINE 3'!M384</f>
        <v>Juin</v>
      </c>
      <c r="AH384" s="91" t="str">
        <f>'CHIRURGIE 3'!M384</f>
        <v>Juin</v>
      </c>
      <c r="AI384" s="91" t="str">
        <f>'LEGISLATION 2'!L384</f>
        <v>Juin</v>
      </c>
      <c r="AJ384" s="91" t="str">
        <f>'HIDAOA 3'!M384</f>
        <v>Juin</v>
      </c>
      <c r="AK384" s="91" t="str">
        <f>'CLINIQUE 3'!T384</f>
        <v>Juin</v>
      </c>
    </row>
    <row r="385" spans="1:37" ht="18.75">
      <c r="A385" s="17">
        <v>378</v>
      </c>
      <c r="B385" s="625" t="s">
        <v>2830</v>
      </c>
      <c r="C385" s="625" t="s">
        <v>2598</v>
      </c>
      <c r="D385" s="91">
        <f>'REPRODUCTION 3'!K385</f>
        <v>14.25</v>
      </c>
      <c r="E385" s="91">
        <f>'RUMINANTS 3'!K385</f>
        <v>14.25</v>
      </c>
      <c r="F385" s="91">
        <f>'TOXICOLOGIE 2'!J385</f>
        <v>0</v>
      </c>
      <c r="G385" s="91">
        <f>'INFECTIEUX 3'!K385</f>
        <v>1.5</v>
      </c>
      <c r="H385" s="91">
        <f>'AVIARE 3'!K385</f>
        <v>16.5</v>
      </c>
      <c r="I385" s="91">
        <f>'EQUINE 3'!K385</f>
        <v>9</v>
      </c>
      <c r="J385" s="91">
        <f>'CHIRURGIE 3'!K385</f>
        <v>16.5</v>
      </c>
      <c r="K385" s="91">
        <f>'LEGISLATION 2'!J385</f>
        <v>16</v>
      </c>
      <c r="L385" s="91">
        <f>'HIDAOA 3'!K385</f>
        <v>21</v>
      </c>
      <c r="M385" s="91">
        <f>'CLINIQUE 3'!R385</f>
        <v>0</v>
      </c>
      <c r="N385" s="91">
        <f t="shared" si="70"/>
        <v>109</v>
      </c>
      <c r="O385" s="91">
        <f t="shared" si="71"/>
        <v>3.8928571428571428</v>
      </c>
      <c r="P385" s="17" t="str">
        <f t="shared" si="72"/>
        <v>ajournee</v>
      </c>
      <c r="Q385" s="17" t="str">
        <f t="shared" si="73"/>
        <v>juin</v>
      </c>
      <c r="R385" s="17">
        <f t="shared" si="74"/>
        <v>1</v>
      </c>
      <c r="S385" s="17">
        <f t="shared" si="75"/>
        <v>1</v>
      </c>
      <c r="T385" s="17">
        <f t="shared" si="76"/>
        <v>1</v>
      </c>
      <c r="U385" s="17">
        <f t="shared" si="77"/>
        <v>1</v>
      </c>
      <c r="V385" s="17">
        <f t="shared" si="78"/>
        <v>0</v>
      </c>
      <c r="W385" s="17">
        <f t="shared" si="79"/>
        <v>1</v>
      </c>
      <c r="X385" s="17">
        <f t="shared" si="80"/>
        <v>0</v>
      </c>
      <c r="Y385" s="17">
        <f t="shared" si="81"/>
        <v>0</v>
      </c>
      <c r="Z385" s="17">
        <f t="shared" si="82"/>
        <v>0</v>
      </c>
      <c r="AA385" s="17">
        <f t="shared" si="83"/>
        <v>1</v>
      </c>
      <c r="AB385" s="91" t="str">
        <f>'REPRODUCTION 3'!M385</f>
        <v>Juin</v>
      </c>
      <c r="AC385" s="91" t="str">
        <f>'RUMINANTS 3'!M385</f>
        <v>Juin</v>
      </c>
      <c r="AD385" s="91" t="str">
        <f>'TOXICOLOGIE 2'!L385</f>
        <v>Juin</v>
      </c>
      <c r="AE385" s="91" t="str">
        <f>'INFECTIEUX 3'!M385</f>
        <v>Juin</v>
      </c>
      <c r="AF385" s="91" t="str">
        <f>'AVIARE 3'!M385</f>
        <v>Juin</v>
      </c>
      <c r="AG385" s="91" t="str">
        <f>'EQUINE 3'!M385</f>
        <v>Juin</v>
      </c>
      <c r="AH385" s="91" t="str">
        <f>'CHIRURGIE 3'!M385</f>
        <v>Juin</v>
      </c>
      <c r="AI385" s="91" t="str">
        <f>'LEGISLATION 2'!L385</f>
        <v>Juin</v>
      </c>
      <c r="AJ385" s="91" t="str">
        <f>'HIDAOA 3'!M385</f>
        <v>Juin</v>
      </c>
      <c r="AK385" s="91" t="str">
        <f>'CLINIQUE 3'!T385</f>
        <v>Juin</v>
      </c>
    </row>
    <row r="386" spans="1:37" ht="18.75">
      <c r="A386" s="17">
        <v>379</v>
      </c>
      <c r="B386" s="625" t="s">
        <v>2831</v>
      </c>
      <c r="C386" s="625" t="s">
        <v>2469</v>
      </c>
      <c r="D386" s="91">
        <f>'REPRODUCTION 3'!K386</f>
        <v>26.25</v>
      </c>
      <c r="E386" s="91">
        <f>'RUMINANTS 3'!K386</f>
        <v>9</v>
      </c>
      <c r="F386" s="91">
        <f>'TOXICOLOGIE 2'!J386</f>
        <v>0</v>
      </c>
      <c r="G386" s="91">
        <f>'INFECTIEUX 3'!K386</f>
        <v>3</v>
      </c>
      <c r="H386" s="91">
        <f>'AVIARE 3'!K386</f>
        <v>17.25</v>
      </c>
      <c r="I386" s="91">
        <f>'EQUINE 3'!K386</f>
        <v>8.625</v>
      </c>
      <c r="J386" s="91">
        <f>'CHIRURGIE 3'!K386</f>
        <v>22.5</v>
      </c>
      <c r="K386" s="91">
        <f>'LEGISLATION 2'!J386</f>
        <v>32</v>
      </c>
      <c r="L386" s="91">
        <f>'HIDAOA 3'!K386</f>
        <v>21.75</v>
      </c>
      <c r="M386" s="91">
        <f>'CLINIQUE 3'!R386</f>
        <v>0</v>
      </c>
      <c r="N386" s="91">
        <f t="shared" si="70"/>
        <v>140.375</v>
      </c>
      <c r="O386" s="91">
        <f t="shared" si="71"/>
        <v>5.0133928571428568</v>
      </c>
      <c r="P386" s="17" t="str">
        <f t="shared" si="72"/>
        <v>ajournee</v>
      </c>
      <c r="Q386" s="17" t="str">
        <f t="shared" si="73"/>
        <v>juin</v>
      </c>
      <c r="R386" s="17">
        <f t="shared" si="74"/>
        <v>0</v>
      </c>
      <c r="S386" s="17">
        <f t="shared" si="75"/>
        <v>1</v>
      </c>
      <c r="T386" s="17">
        <f t="shared" si="76"/>
        <v>1</v>
      </c>
      <c r="U386" s="17">
        <f t="shared" si="77"/>
        <v>1</v>
      </c>
      <c r="V386" s="17">
        <f t="shared" si="78"/>
        <v>0</v>
      </c>
      <c r="W386" s="17">
        <f t="shared" si="79"/>
        <v>1</v>
      </c>
      <c r="X386" s="17">
        <f t="shared" si="80"/>
        <v>0</v>
      </c>
      <c r="Y386" s="17">
        <f t="shared" si="81"/>
        <v>0</v>
      </c>
      <c r="Z386" s="17">
        <f t="shared" si="82"/>
        <v>0</v>
      </c>
      <c r="AA386" s="17">
        <f t="shared" si="83"/>
        <v>1</v>
      </c>
      <c r="AB386" s="91" t="str">
        <f>'REPRODUCTION 3'!M386</f>
        <v>Juin</v>
      </c>
      <c r="AC386" s="91" t="str">
        <f>'RUMINANTS 3'!M386</f>
        <v>Juin</v>
      </c>
      <c r="AD386" s="91" t="str">
        <f>'TOXICOLOGIE 2'!L386</f>
        <v>Juin</v>
      </c>
      <c r="AE386" s="91" t="str">
        <f>'INFECTIEUX 3'!M386</f>
        <v>Juin</v>
      </c>
      <c r="AF386" s="91" t="str">
        <f>'AVIARE 3'!M386</f>
        <v>Juin</v>
      </c>
      <c r="AG386" s="91" t="str">
        <f>'EQUINE 3'!M386</f>
        <v>Juin</v>
      </c>
      <c r="AH386" s="91" t="str">
        <f>'CHIRURGIE 3'!M386</f>
        <v>Juin</v>
      </c>
      <c r="AI386" s="91" t="str">
        <f>'LEGISLATION 2'!L386</f>
        <v>Juin</v>
      </c>
      <c r="AJ386" s="91" t="str">
        <f>'HIDAOA 3'!M386</f>
        <v>Juin</v>
      </c>
      <c r="AK386" s="91" t="str">
        <f>'CLINIQUE 3'!T386</f>
        <v>Juin</v>
      </c>
    </row>
    <row r="387" spans="1:37" ht="18.75">
      <c r="A387" s="17">
        <v>380</v>
      </c>
      <c r="B387" s="625" t="s">
        <v>2832</v>
      </c>
      <c r="C387" s="625" t="s">
        <v>2833</v>
      </c>
      <c r="D387" s="91">
        <f>'REPRODUCTION 3'!K387</f>
        <v>11.25</v>
      </c>
      <c r="E387" s="91">
        <f>'RUMINANTS 3'!K387</f>
        <v>12</v>
      </c>
      <c r="F387" s="91">
        <f>'TOXICOLOGIE 2'!J387</f>
        <v>0</v>
      </c>
      <c r="G387" s="91">
        <f>'INFECTIEUX 3'!K387</f>
        <v>7.5</v>
      </c>
      <c r="H387" s="91">
        <f>'AVIARE 3'!K387</f>
        <v>13.5</v>
      </c>
      <c r="I387" s="91">
        <f>'EQUINE 3'!K387</f>
        <v>10.125</v>
      </c>
      <c r="J387" s="91">
        <f>'CHIRURGIE 3'!K387</f>
        <v>21</v>
      </c>
      <c r="K387" s="91">
        <f>'LEGISLATION 2'!J387</f>
        <v>24</v>
      </c>
      <c r="L387" s="91">
        <f>'HIDAOA 3'!K387</f>
        <v>23.25</v>
      </c>
      <c r="M387" s="91">
        <f>'CLINIQUE 3'!R387</f>
        <v>0</v>
      </c>
      <c r="N387" s="91">
        <f t="shared" si="70"/>
        <v>122.625</v>
      </c>
      <c r="O387" s="91">
        <f t="shared" si="71"/>
        <v>4.3794642857142856</v>
      </c>
      <c r="P387" s="17" t="str">
        <f t="shared" si="72"/>
        <v>ajournee</v>
      </c>
      <c r="Q387" s="17" t="str">
        <f t="shared" si="73"/>
        <v>juin</v>
      </c>
      <c r="R387" s="17">
        <f t="shared" si="74"/>
        <v>1</v>
      </c>
      <c r="S387" s="17">
        <f t="shared" si="75"/>
        <v>1</v>
      </c>
      <c r="T387" s="17">
        <f t="shared" si="76"/>
        <v>1</v>
      </c>
      <c r="U387" s="17">
        <f t="shared" si="77"/>
        <v>1</v>
      </c>
      <c r="V387" s="17">
        <f t="shared" si="78"/>
        <v>1</v>
      </c>
      <c r="W387" s="17">
        <f t="shared" si="79"/>
        <v>1</v>
      </c>
      <c r="X387" s="17">
        <f t="shared" si="80"/>
        <v>0</v>
      </c>
      <c r="Y387" s="17">
        <f t="shared" si="81"/>
        <v>0</v>
      </c>
      <c r="Z387" s="17">
        <f t="shared" si="82"/>
        <v>0</v>
      </c>
      <c r="AA387" s="17">
        <f t="shared" si="83"/>
        <v>1</v>
      </c>
      <c r="AB387" s="91" t="str">
        <f>'REPRODUCTION 3'!M387</f>
        <v>Juin</v>
      </c>
      <c r="AC387" s="91" t="str">
        <f>'RUMINANTS 3'!M387</f>
        <v>Juin</v>
      </c>
      <c r="AD387" s="91" t="str">
        <f>'TOXICOLOGIE 2'!L387</f>
        <v>Juin</v>
      </c>
      <c r="AE387" s="91" t="str">
        <f>'INFECTIEUX 3'!M387</f>
        <v>Juin</v>
      </c>
      <c r="AF387" s="91" t="str">
        <f>'AVIARE 3'!M387</f>
        <v>Juin</v>
      </c>
      <c r="AG387" s="91" t="str">
        <f>'EQUINE 3'!M387</f>
        <v>Juin</v>
      </c>
      <c r="AH387" s="91" t="str">
        <f>'CHIRURGIE 3'!M387</f>
        <v>Juin</v>
      </c>
      <c r="AI387" s="91" t="str">
        <f>'LEGISLATION 2'!L387</f>
        <v>Juin</v>
      </c>
      <c r="AJ387" s="91" t="str">
        <f>'HIDAOA 3'!M387</f>
        <v>Juin</v>
      </c>
      <c r="AK387" s="91" t="str">
        <f>'CLINIQUE 3'!T387</f>
        <v>Juin</v>
      </c>
    </row>
    <row r="388" spans="1:37" ht="18.75">
      <c r="A388" s="17">
        <v>381</v>
      </c>
      <c r="B388" s="625" t="s">
        <v>2834</v>
      </c>
      <c r="C388" s="625" t="s">
        <v>2835</v>
      </c>
      <c r="D388" s="91">
        <f>'REPRODUCTION 3'!K388</f>
        <v>20.25</v>
      </c>
      <c r="E388" s="91">
        <f>'RUMINANTS 3'!K388</f>
        <v>13.5</v>
      </c>
      <c r="F388" s="91">
        <f>'TOXICOLOGIE 2'!J388</f>
        <v>0</v>
      </c>
      <c r="G388" s="91">
        <f>'INFECTIEUX 3'!K388</f>
        <v>15</v>
      </c>
      <c r="H388" s="91">
        <f>'AVIARE 3'!K388</f>
        <v>16.5</v>
      </c>
      <c r="I388" s="91">
        <f>'EQUINE 3'!K388</f>
        <v>23.25</v>
      </c>
      <c r="J388" s="91">
        <f>'CHIRURGIE 3'!K388</f>
        <v>24</v>
      </c>
      <c r="K388" s="91">
        <f>'LEGISLATION 2'!J388</f>
        <v>34</v>
      </c>
      <c r="L388" s="91">
        <f>'HIDAOA 3'!K388</f>
        <v>28.125</v>
      </c>
      <c r="M388" s="91">
        <f>'CLINIQUE 3'!R388</f>
        <v>0</v>
      </c>
      <c r="N388" s="91">
        <f t="shared" si="70"/>
        <v>174.625</v>
      </c>
      <c r="O388" s="91">
        <f t="shared" si="71"/>
        <v>6.2366071428571432</v>
      </c>
      <c r="P388" s="17" t="str">
        <f t="shared" si="72"/>
        <v>ajournee</v>
      </c>
      <c r="Q388" s="17" t="str">
        <f t="shared" si="73"/>
        <v>juin</v>
      </c>
      <c r="R388" s="17">
        <f t="shared" si="74"/>
        <v>0</v>
      </c>
      <c r="S388" s="17">
        <f t="shared" si="75"/>
        <v>1</v>
      </c>
      <c r="T388" s="17">
        <f t="shared" si="76"/>
        <v>1</v>
      </c>
      <c r="U388" s="17">
        <f t="shared" si="77"/>
        <v>0</v>
      </c>
      <c r="V388" s="17">
        <f t="shared" si="78"/>
        <v>0</v>
      </c>
      <c r="W388" s="17">
        <f t="shared" si="79"/>
        <v>0</v>
      </c>
      <c r="X388" s="17">
        <f t="shared" si="80"/>
        <v>0</v>
      </c>
      <c r="Y388" s="17">
        <f t="shared" si="81"/>
        <v>0</v>
      </c>
      <c r="Z388" s="17">
        <f t="shared" si="82"/>
        <v>0</v>
      </c>
      <c r="AA388" s="17">
        <f t="shared" si="83"/>
        <v>1</v>
      </c>
      <c r="AB388" s="91" t="str">
        <f>'REPRODUCTION 3'!M388</f>
        <v>Juin</v>
      </c>
      <c r="AC388" s="91" t="str">
        <f>'RUMINANTS 3'!M388</f>
        <v>Juin</v>
      </c>
      <c r="AD388" s="91" t="str">
        <f>'TOXICOLOGIE 2'!L388</f>
        <v>Juin</v>
      </c>
      <c r="AE388" s="91" t="str">
        <f>'INFECTIEUX 3'!M388</f>
        <v>Juin</v>
      </c>
      <c r="AF388" s="91" t="str">
        <f>'AVIARE 3'!M388</f>
        <v>Juin</v>
      </c>
      <c r="AG388" s="91" t="str">
        <f>'EQUINE 3'!M388</f>
        <v>Juin</v>
      </c>
      <c r="AH388" s="91" t="str">
        <f>'CHIRURGIE 3'!M388</f>
        <v>Juin</v>
      </c>
      <c r="AI388" s="91" t="str">
        <f>'LEGISLATION 2'!L388</f>
        <v>Juin</v>
      </c>
      <c r="AJ388" s="91" t="str">
        <f>'HIDAOA 3'!M388</f>
        <v>Juin</v>
      </c>
      <c r="AK388" s="91" t="str">
        <f>'CLINIQUE 3'!T388</f>
        <v>Juin</v>
      </c>
    </row>
    <row r="389" spans="1:37" ht="18.75">
      <c r="A389" s="17">
        <v>382</v>
      </c>
      <c r="B389" s="625" t="s">
        <v>2120</v>
      </c>
      <c r="C389" s="625" t="s">
        <v>2725</v>
      </c>
      <c r="D389" s="91">
        <f>'REPRODUCTION 3'!K389</f>
        <v>9</v>
      </c>
      <c r="E389" s="91">
        <f>'RUMINANTS 3'!K389</f>
        <v>7.5</v>
      </c>
      <c r="F389" s="91">
        <f>'TOXICOLOGIE 2'!J389</f>
        <v>0</v>
      </c>
      <c r="G389" s="91">
        <f>'INFECTIEUX 3'!K389</f>
        <v>6</v>
      </c>
      <c r="H389" s="91">
        <f>'AVIARE 3'!K389</f>
        <v>21</v>
      </c>
      <c r="I389" s="91">
        <f>'EQUINE 3'!K389</f>
        <v>9</v>
      </c>
      <c r="J389" s="91">
        <f>'CHIRURGIE 3'!K389</f>
        <v>13.5</v>
      </c>
      <c r="K389" s="91">
        <f>'LEGISLATION 2'!J389</f>
        <v>20</v>
      </c>
      <c r="L389" s="91">
        <f>'HIDAOA 3'!K389</f>
        <v>18.75</v>
      </c>
      <c r="M389" s="91">
        <f>'CLINIQUE 3'!R389</f>
        <v>0</v>
      </c>
      <c r="N389" s="91">
        <f t="shared" si="70"/>
        <v>104.75</v>
      </c>
      <c r="O389" s="91">
        <f t="shared" si="71"/>
        <v>3.7410714285714284</v>
      </c>
      <c r="P389" s="17" t="str">
        <f t="shared" si="72"/>
        <v>ajournee</v>
      </c>
      <c r="Q389" s="17" t="str">
        <f t="shared" si="73"/>
        <v>juin</v>
      </c>
      <c r="R389" s="17">
        <f t="shared" si="74"/>
        <v>1</v>
      </c>
      <c r="S389" s="17">
        <f t="shared" si="75"/>
        <v>1</v>
      </c>
      <c r="T389" s="17">
        <f t="shared" si="76"/>
        <v>1</v>
      </c>
      <c r="U389" s="17">
        <f t="shared" si="77"/>
        <v>1</v>
      </c>
      <c r="V389" s="17">
        <f t="shared" si="78"/>
        <v>0</v>
      </c>
      <c r="W389" s="17">
        <f t="shared" si="79"/>
        <v>1</v>
      </c>
      <c r="X389" s="17">
        <f t="shared" si="80"/>
        <v>1</v>
      </c>
      <c r="Y389" s="17">
        <f t="shared" si="81"/>
        <v>0</v>
      </c>
      <c r="Z389" s="17">
        <f t="shared" si="82"/>
        <v>0</v>
      </c>
      <c r="AA389" s="17">
        <f t="shared" si="83"/>
        <v>1</v>
      </c>
      <c r="AB389" s="91" t="str">
        <f>'REPRODUCTION 3'!M389</f>
        <v>Juin</v>
      </c>
      <c r="AC389" s="91" t="str">
        <f>'RUMINANTS 3'!M389</f>
        <v>Juin</v>
      </c>
      <c r="AD389" s="91" t="str">
        <f>'TOXICOLOGIE 2'!L389</f>
        <v>Juin</v>
      </c>
      <c r="AE389" s="91" t="str">
        <f>'INFECTIEUX 3'!M389</f>
        <v>Juin</v>
      </c>
      <c r="AF389" s="91" t="str">
        <f>'AVIARE 3'!M389</f>
        <v>Juin</v>
      </c>
      <c r="AG389" s="91" t="str">
        <f>'EQUINE 3'!M389</f>
        <v>Juin</v>
      </c>
      <c r="AH389" s="91" t="str">
        <f>'CHIRURGIE 3'!M389</f>
        <v>Juin</v>
      </c>
      <c r="AI389" s="91" t="str">
        <f>'LEGISLATION 2'!L389</f>
        <v>Juin</v>
      </c>
      <c r="AJ389" s="91" t="str">
        <f>'HIDAOA 3'!M389</f>
        <v>Juin</v>
      </c>
      <c r="AK389" s="91" t="str">
        <f>'CLINIQUE 3'!T389</f>
        <v>Juin</v>
      </c>
    </row>
    <row r="390" spans="1:37" ht="18.75">
      <c r="A390" s="17">
        <v>383</v>
      </c>
      <c r="B390" s="625" t="s">
        <v>2836</v>
      </c>
      <c r="C390" s="625" t="s">
        <v>2837</v>
      </c>
      <c r="D390" s="91">
        <f>'REPRODUCTION 3'!K390</f>
        <v>9</v>
      </c>
      <c r="E390" s="91">
        <f>'RUMINANTS 3'!K390</f>
        <v>9</v>
      </c>
      <c r="F390" s="91">
        <f>'TOXICOLOGIE 2'!J390</f>
        <v>0</v>
      </c>
      <c r="G390" s="91">
        <f>'INFECTIEUX 3'!K390</f>
        <v>20.25</v>
      </c>
      <c r="H390" s="91">
        <f>'AVIARE 3'!K390</f>
        <v>18</v>
      </c>
      <c r="I390" s="91">
        <f>'EQUINE 3'!K390</f>
        <v>18.75</v>
      </c>
      <c r="J390" s="91">
        <f>'CHIRURGIE 3'!K390</f>
        <v>18</v>
      </c>
      <c r="K390" s="91">
        <f>'LEGISLATION 2'!J390</f>
        <v>22</v>
      </c>
      <c r="L390" s="91">
        <f>'HIDAOA 3'!K390</f>
        <v>14.25</v>
      </c>
      <c r="M390" s="91">
        <f>'CLINIQUE 3'!R390</f>
        <v>0</v>
      </c>
      <c r="N390" s="91">
        <f t="shared" si="70"/>
        <v>129.25</v>
      </c>
      <c r="O390" s="91">
        <f t="shared" si="71"/>
        <v>4.6160714285714288</v>
      </c>
      <c r="P390" s="17" t="str">
        <f t="shared" si="72"/>
        <v>ajournee</v>
      </c>
      <c r="Q390" s="17" t="str">
        <f t="shared" si="73"/>
        <v>juin</v>
      </c>
      <c r="R390" s="17">
        <f t="shared" si="74"/>
        <v>1</v>
      </c>
      <c r="S390" s="17">
        <f t="shared" si="75"/>
        <v>1</v>
      </c>
      <c r="T390" s="17">
        <f t="shared" si="76"/>
        <v>1</v>
      </c>
      <c r="U390" s="17">
        <f t="shared" si="77"/>
        <v>0</v>
      </c>
      <c r="V390" s="17">
        <f t="shared" si="78"/>
        <v>0</v>
      </c>
      <c r="W390" s="17">
        <f t="shared" si="79"/>
        <v>0</v>
      </c>
      <c r="X390" s="17">
        <f t="shared" si="80"/>
        <v>0</v>
      </c>
      <c r="Y390" s="17">
        <f t="shared" si="81"/>
        <v>0</v>
      </c>
      <c r="Z390" s="17">
        <f t="shared" si="82"/>
        <v>1</v>
      </c>
      <c r="AA390" s="17">
        <f t="shared" si="83"/>
        <v>1</v>
      </c>
      <c r="AB390" s="91" t="str">
        <f>'REPRODUCTION 3'!M390</f>
        <v>Juin</v>
      </c>
      <c r="AC390" s="91" t="str">
        <f>'RUMINANTS 3'!M390</f>
        <v>Juin</v>
      </c>
      <c r="AD390" s="91" t="str">
        <f>'TOXICOLOGIE 2'!L390</f>
        <v>Juin</v>
      </c>
      <c r="AE390" s="91" t="str">
        <f>'INFECTIEUX 3'!M390</f>
        <v>Juin</v>
      </c>
      <c r="AF390" s="91" t="str">
        <f>'AVIARE 3'!M390</f>
        <v>Juin</v>
      </c>
      <c r="AG390" s="91" t="str">
        <f>'EQUINE 3'!M390</f>
        <v>Juin</v>
      </c>
      <c r="AH390" s="91" t="str">
        <f>'CHIRURGIE 3'!M390</f>
        <v>Juin</v>
      </c>
      <c r="AI390" s="91" t="str">
        <f>'LEGISLATION 2'!L390</f>
        <v>Juin</v>
      </c>
      <c r="AJ390" s="91" t="str">
        <f>'HIDAOA 3'!M390</f>
        <v>Juin</v>
      </c>
      <c r="AK390" s="91" t="str">
        <f>'CLINIQUE 3'!T390</f>
        <v>Juin</v>
      </c>
    </row>
    <row r="391" spans="1:37" ht="18.75">
      <c r="A391" s="17">
        <v>384</v>
      </c>
      <c r="B391" s="625" t="s">
        <v>2838</v>
      </c>
      <c r="C391" s="625" t="s">
        <v>2839</v>
      </c>
      <c r="D391" s="91">
        <f>'REPRODUCTION 3'!K391</f>
        <v>13.5</v>
      </c>
      <c r="E391" s="91">
        <f>'RUMINANTS 3'!K391</f>
        <v>9</v>
      </c>
      <c r="F391" s="91">
        <f>'TOXICOLOGIE 2'!J391</f>
        <v>0</v>
      </c>
      <c r="G391" s="91">
        <f>'INFECTIEUX 3'!K391</f>
        <v>9.75</v>
      </c>
      <c r="H391" s="91">
        <f>'AVIARE 3'!K391</f>
        <v>17.25</v>
      </c>
      <c r="I391" s="91">
        <f>'EQUINE 3'!K391</f>
        <v>10.5</v>
      </c>
      <c r="J391" s="91">
        <f>'CHIRURGIE 3'!K391</f>
        <v>15</v>
      </c>
      <c r="K391" s="91">
        <f>'LEGISLATION 2'!J391</f>
        <v>4</v>
      </c>
      <c r="L391" s="91">
        <f>'HIDAOA 3'!K391</f>
        <v>0</v>
      </c>
      <c r="M391" s="91">
        <f>'CLINIQUE 3'!R391</f>
        <v>0</v>
      </c>
      <c r="N391" s="91">
        <f t="shared" si="70"/>
        <v>79</v>
      </c>
      <c r="O391" s="91">
        <f t="shared" si="71"/>
        <v>2.8214285714285716</v>
      </c>
      <c r="P391" s="17" t="str">
        <f t="shared" si="72"/>
        <v>ajournee</v>
      </c>
      <c r="Q391" s="17" t="str">
        <f t="shared" si="73"/>
        <v>juin</v>
      </c>
      <c r="R391" s="17">
        <f t="shared" si="74"/>
        <v>1</v>
      </c>
      <c r="S391" s="17">
        <f t="shared" si="75"/>
        <v>1</v>
      </c>
      <c r="T391" s="17">
        <f t="shared" si="76"/>
        <v>1</v>
      </c>
      <c r="U391" s="17">
        <f t="shared" si="77"/>
        <v>1</v>
      </c>
      <c r="V391" s="17">
        <f t="shared" si="78"/>
        <v>0</v>
      </c>
      <c r="W391" s="17">
        <f t="shared" si="79"/>
        <v>1</v>
      </c>
      <c r="X391" s="17">
        <f t="shared" si="80"/>
        <v>0</v>
      </c>
      <c r="Y391" s="17">
        <f t="shared" si="81"/>
        <v>1</v>
      </c>
      <c r="Z391" s="17">
        <f t="shared" si="82"/>
        <v>1</v>
      </c>
      <c r="AA391" s="17">
        <f t="shared" si="83"/>
        <v>1</v>
      </c>
      <c r="AB391" s="91" t="str">
        <f>'REPRODUCTION 3'!M391</f>
        <v>Juin</v>
      </c>
      <c r="AC391" s="91" t="str">
        <f>'RUMINANTS 3'!M391</f>
        <v>Juin</v>
      </c>
      <c r="AD391" s="91" t="str">
        <f>'TOXICOLOGIE 2'!L391</f>
        <v>Juin</v>
      </c>
      <c r="AE391" s="91" t="str">
        <f>'INFECTIEUX 3'!M391</f>
        <v>Juin</v>
      </c>
      <c r="AF391" s="91" t="str">
        <f>'AVIARE 3'!M391</f>
        <v>Juin</v>
      </c>
      <c r="AG391" s="91" t="str">
        <f>'EQUINE 3'!M391</f>
        <v>Juin</v>
      </c>
      <c r="AH391" s="91" t="str">
        <f>'CHIRURGIE 3'!M391</f>
        <v>Juin</v>
      </c>
      <c r="AI391" s="91" t="str">
        <f>'LEGISLATION 2'!L391</f>
        <v>Juin</v>
      </c>
      <c r="AJ391" s="91" t="str">
        <f>'HIDAOA 3'!M391</f>
        <v>Juin</v>
      </c>
      <c r="AK391" s="91" t="str">
        <f>'CLINIQUE 3'!T391</f>
        <v>Juin</v>
      </c>
    </row>
    <row r="392" spans="1:37" ht="18.75">
      <c r="A392" s="17">
        <v>385</v>
      </c>
      <c r="B392" s="625" t="s">
        <v>2840</v>
      </c>
      <c r="C392" s="625" t="s">
        <v>2613</v>
      </c>
      <c r="D392" s="91">
        <f>'REPRODUCTION 3'!K392</f>
        <v>21</v>
      </c>
      <c r="E392" s="91">
        <f>'RUMINANTS 3'!K392</f>
        <v>12.75</v>
      </c>
      <c r="F392" s="91">
        <f>'TOXICOLOGIE 2'!J392</f>
        <v>0</v>
      </c>
      <c r="G392" s="91">
        <f>'INFECTIEUX 3'!K392</f>
        <v>13.5</v>
      </c>
      <c r="H392" s="91">
        <f>'AVIARE 3'!K392</f>
        <v>16.5</v>
      </c>
      <c r="I392" s="91">
        <f>'EQUINE 3'!K392</f>
        <v>12.375</v>
      </c>
      <c r="J392" s="91">
        <f>'CHIRURGIE 3'!K392</f>
        <v>25.5</v>
      </c>
      <c r="K392" s="91">
        <f>'LEGISLATION 2'!J392</f>
        <v>20</v>
      </c>
      <c r="L392" s="91">
        <f>'HIDAOA 3'!K392</f>
        <v>18.375</v>
      </c>
      <c r="M392" s="91">
        <f>'CLINIQUE 3'!R392</f>
        <v>0</v>
      </c>
      <c r="N392" s="91">
        <f t="shared" si="70"/>
        <v>140</v>
      </c>
      <c r="O392" s="91">
        <f t="shared" si="71"/>
        <v>5</v>
      </c>
      <c r="P392" s="17" t="str">
        <f t="shared" si="72"/>
        <v>ajournee</v>
      </c>
      <c r="Q392" s="17" t="str">
        <f t="shared" si="73"/>
        <v>juin</v>
      </c>
      <c r="R392" s="17">
        <f t="shared" si="74"/>
        <v>0</v>
      </c>
      <c r="S392" s="17">
        <f t="shared" si="75"/>
        <v>1</v>
      </c>
      <c r="T392" s="17">
        <f t="shared" si="76"/>
        <v>1</v>
      </c>
      <c r="U392" s="17">
        <f t="shared" si="77"/>
        <v>1</v>
      </c>
      <c r="V392" s="17">
        <f t="shared" si="78"/>
        <v>0</v>
      </c>
      <c r="W392" s="17">
        <f t="shared" si="79"/>
        <v>1</v>
      </c>
      <c r="X392" s="17">
        <f t="shared" si="80"/>
        <v>0</v>
      </c>
      <c r="Y392" s="17">
        <f t="shared" si="81"/>
        <v>0</v>
      </c>
      <c r="Z392" s="17">
        <f t="shared" si="82"/>
        <v>0</v>
      </c>
      <c r="AA392" s="17">
        <f t="shared" si="83"/>
        <v>1</v>
      </c>
      <c r="AB392" s="91" t="str">
        <f>'REPRODUCTION 3'!M392</f>
        <v>Juin</v>
      </c>
      <c r="AC392" s="91" t="str">
        <f>'RUMINANTS 3'!M392</f>
        <v>Juin</v>
      </c>
      <c r="AD392" s="91" t="str">
        <f>'TOXICOLOGIE 2'!L392</f>
        <v>Juin</v>
      </c>
      <c r="AE392" s="91" t="str">
        <f>'INFECTIEUX 3'!M392</f>
        <v>Juin</v>
      </c>
      <c r="AF392" s="91" t="str">
        <f>'AVIARE 3'!M392</f>
        <v>Juin</v>
      </c>
      <c r="AG392" s="91" t="str">
        <f>'EQUINE 3'!M392</f>
        <v>Juin</v>
      </c>
      <c r="AH392" s="91" t="str">
        <f>'CHIRURGIE 3'!M392</f>
        <v>Juin</v>
      </c>
      <c r="AI392" s="91" t="str">
        <f>'LEGISLATION 2'!L392</f>
        <v>Juin</v>
      </c>
      <c r="AJ392" s="91" t="str">
        <f>'HIDAOA 3'!M392</f>
        <v>Juin</v>
      </c>
      <c r="AK392" s="91" t="str">
        <f>'CLINIQUE 3'!T392</f>
        <v>Juin</v>
      </c>
    </row>
    <row r="393" spans="1:37" ht="18.75">
      <c r="A393" s="17">
        <v>386</v>
      </c>
      <c r="B393" s="625" t="s">
        <v>2137</v>
      </c>
      <c r="C393" s="625" t="s">
        <v>2689</v>
      </c>
      <c r="D393" s="91">
        <f>'REPRODUCTION 3'!K393</f>
        <v>18</v>
      </c>
      <c r="E393" s="91">
        <f>'RUMINANTS 3'!K393</f>
        <v>7.5</v>
      </c>
      <c r="F393" s="91">
        <f>'TOXICOLOGIE 2'!J393</f>
        <v>0</v>
      </c>
      <c r="G393" s="91">
        <f>'INFECTIEUX 3'!K393</f>
        <v>4.5</v>
      </c>
      <c r="H393" s="91">
        <f>'AVIARE 3'!K393</f>
        <v>15.75</v>
      </c>
      <c r="I393" s="91">
        <f>'EQUINE 3'!K393</f>
        <v>18</v>
      </c>
      <c r="J393" s="91">
        <f>'CHIRURGIE 3'!K393</f>
        <v>16.5</v>
      </c>
      <c r="K393" s="91">
        <f>'LEGISLATION 2'!J393</f>
        <v>26</v>
      </c>
      <c r="L393" s="91">
        <f>'HIDAOA 3'!K393</f>
        <v>19.5</v>
      </c>
      <c r="M393" s="91">
        <f>'CLINIQUE 3'!R393</f>
        <v>0</v>
      </c>
      <c r="N393" s="91">
        <f t="shared" ref="N393:N456" si="84">SUM(D393:M393)</f>
        <v>125.75</v>
      </c>
      <c r="O393" s="91">
        <f t="shared" ref="O393:O456" si="85">N393/28</f>
        <v>4.4910714285714288</v>
      </c>
      <c r="P393" s="17" t="str">
        <f t="shared" ref="P393:P456" si="86">IF(OR(D393="exclus",E393="exclus",F393="exclus",G393="exclus",H393="exclus",I393="exclus",J393="exclus",K393="exclus",L393="exclus",M393="exclus"),"exclus",IF(AND(SUM(R393:AA393)=0,ROUND(O393,3)&gt;=10),"admis","ajournee"))</f>
        <v>ajournee</v>
      </c>
      <c r="Q393" s="17" t="str">
        <f t="shared" ref="Q393:Q456" si="87">IF(COUNTIF(AB393:AK393,"=Rattrapage")&gt;0,"Rattrapage",IF(COUNTIF(AB393:AK393,"=Synthèse")&gt;0,"Synthèse","juin"))</f>
        <v>juin</v>
      </c>
      <c r="R393" s="17">
        <f t="shared" ref="R393:R456" si="88">IF(D393&lt;15,1,0)</f>
        <v>0</v>
      </c>
      <c r="S393" s="17">
        <f t="shared" ref="S393:S456" si="89">IF(E393&lt;15,1,0)</f>
        <v>1</v>
      </c>
      <c r="T393" s="17">
        <f t="shared" ref="T393:T456" si="90">IF(F393&lt;10,1,0)</f>
        <v>1</v>
      </c>
      <c r="U393" s="17">
        <f t="shared" ref="U393:U456" si="91">IF(G393&lt;15,1,0)</f>
        <v>1</v>
      </c>
      <c r="V393" s="17">
        <f t="shared" ref="V393:V456" si="92">IF(H393&lt;15,1,0)</f>
        <v>0</v>
      </c>
      <c r="W393" s="17">
        <f t="shared" ref="W393:W456" si="93">IF(I393&lt;15,1,0)</f>
        <v>0</v>
      </c>
      <c r="X393" s="17">
        <f t="shared" ref="X393:X456" si="94">IF(J393&lt;15,1,0)</f>
        <v>0</v>
      </c>
      <c r="Y393" s="17">
        <f t="shared" ref="Y393:Y456" si="95">IF(K393&lt;10,1,0)</f>
        <v>0</v>
      </c>
      <c r="Z393" s="17">
        <f t="shared" ref="Z393:Z456" si="96">IF(L393&lt;15,1,0)</f>
        <v>0</v>
      </c>
      <c r="AA393" s="17">
        <f t="shared" ref="AA393:AA456" si="97">IF(M393&lt;15,1,0)</f>
        <v>1</v>
      </c>
      <c r="AB393" s="91" t="str">
        <f>'REPRODUCTION 3'!M393</f>
        <v>Juin</v>
      </c>
      <c r="AC393" s="91" t="str">
        <f>'RUMINANTS 3'!M393</f>
        <v>Juin</v>
      </c>
      <c r="AD393" s="91" t="str">
        <f>'TOXICOLOGIE 2'!L393</f>
        <v>Juin</v>
      </c>
      <c r="AE393" s="91" t="str">
        <f>'INFECTIEUX 3'!M393</f>
        <v>Juin</v>
      </c>
      <c r="AF393" s="91" t="str">
        <f>'AVIARE 3'!M393</f>
        <v>Juin</v>
      </c>
      <c r="AG393" s="91" t="str">
        <f>'EQUINE 3'!M393</f>
        <v>Juin</v>
      </c>
      <c r="AH393" s="91" t="str">
        <f>'CHIRURGIE 3'!M393</f>
        <v>Juin</v>
      </c>
      <c r="AI393" s="91" t="str">
        <f>'LEGISLATION 2'!L393</f>
        <v>Juin</v>
      </c>
      <c r="AJ393" s="91" t="str">
        <f>'HIDAOA 3'!M393</f>
        <v>Juin</v>
      </c>
      <c r="AK393" s="91" t="str">
        <f>'CLINIQUE 3'!T393</f>
        <v>Juin</v>
      </c>
    </row>
    <row r="394" spans="1:37" ht="18.75">
      <c r="A394" s="17">
        <v>387</v>
      </c>
      <c r="B394" s="625" t="s">
        <v>2141</v>
      </c>
      <c r="C394" s="625" t="s">
        <v>2841</v>
      </c>
      <c r="D394" s="91">
        <f>'REPRODUCTION 3'!K394</f>
        <v>8.25</v>
      </c>
      <c r="E394" s="91">
        <f>'RUMINANTS 3'!K394</f>
        <v>8.25</v>
      </c>
      <c r="F394" s="91">
        <f>'TOXICOLOGIE 2'!J394</f>
        <v>0</v>
      </c>
      <c r="G394" s="91">
        <f>'INFECTIEUX 3'!K394</f>
        <v>1.5</v>
      </c>
      <c r="H394" s="91">
        <f>'AVIARE 3'!K394</f>
        <v>15.75</v>
      </c>
      <c r="I394" s="91">
        <f>'EQUINE 3'!K394</f>
        <v>8.25</v>
      </c>
      <c r="J394" s="91">
        <f>'CHIRURGIE 3'!K394</f>
        <v>18</v>
      </c>
      <c r="K394" s="91">
        <f>'LEGISLATION 2'!J394</f>
        <v>16</v>
      </c>
      <c r="L394" s="91">
        <f>'HIDAOA 3'!K394</f>
        <v>16.5</v>
      </c>
      <c r="M394" s="91">
        <f>'CLINIQUE 3'!R394</f>
        <v>0</v>
      </c>
      <c r="N394" s="91">
        <f t="shared" si="84"/>
        <v>92.5</v>
      </c>
      <c r="O394" s="91">
        <f t="shared" si="85"/>
        <v>3.3035714285714284</v>
      </c>
      <c r="P394" s="17" t="str">
        <f t="shared" si="86"/>
        <v>ajournee</v>
      </c>
      <c r="Q394" s="17" t="str">
        <f t="shared" si="87"/>
        <v>juin</v>
      </c>
      <c r="R394" s="17">
        <f t="shared" si="88"/>
        <v>1</v>
      </c>
      <c r="S394" s="17">
        <f t="shared" si="89"/>
        <v>1</v>
      </c>
      <c r="T394" s="17">
        <f t="shared" si="90"/>
        <v>1</v>
      </c>
      <c r="U394" s="17">
        <f t="shared" si="91"/>
        <v>1</v>
      </c>
      <c r="V394" s="17">
        <f t="shared" si="92"/>
        <v>0</v>
      </c>
      <c r="W394" s="17">
        <f t="shared" si="93"/>
        <v>1</v>
      </c>
      <c r="X394" s="17">
        <f t="shared" si="94"/>
        <v>0</v>
      </c>
      <c r="Y394" s="17">
        <f t="shared" si="95"/>
        <v>0</v>
      </c>
      <c r="Z394" s="17">
        <f t="shared" si="96"/>
        <v>0</v>
      </c>
      <c r="AA394" s="17">
        <f t="shared" si="97"/>
        <v>1</v>
      </c>
      <c r="AB394" s="91" t="str">
        <f>'REPRODUCTION 3'!M394</f>
        <v>Juin</v>
      </c>
      <c r="AC394" s="91" t="str">
        <f>'RUMINANTS 3'!M394</f>
        <v>Juin</v>
      </c>
      <c r="AD394" s="91" t="str">
        <f>'TOXICOLOGIE 2'!L394</f>
        <v>Juin</v>
      </c>
      <c r="AE394" s="91" t="str">
        <f>'INFECTIEUX 3'!M394</f>
        <v>Juin</v>
      </c>
      <c r="AF394" s="91" t="str">
        <f>'AVIARE 3'!M394</f>
        <v>Juin</v>
      </c>
      <c r="AG394" s="91" t="str">
        <f>'EQUINE 3'!M394</f>
        <v>Juin</v>
      </c>
      <c r="AH394" s="91" t="str">
        <f>'CHIRURGIE 3'!M394</f>
        <v>Juin</v>
      </c>
      <c r="AI394" s="91" t="str">
        <f>'LEGISLATION 2'!L394</f>
        <v>Juin</v>
      </c>
      <c r="AJ394" s="91" t="str">
        <f>'HIDAOA 3'!M394</f>
        <v>Juin</v>
      </c>
      <c r="AK394" s="91" t="str">
        <f>'CLINIQUE 3'!T394</f>
        <v>Juin</v>
      </c>
    </row>
    <row r="395" spans="1:37" ht="18.75">
      <c r="A395" s="17">
        <v>388</v>
      </c>
      <c r="B395" s="625" t="s">
        <v>181</v>
      </c>
      <c r="C395" s="625" t="s">
        <v>2545</v>
      </c>
      <c r="D395" s="91">
        <f>'REPRODUCTION 3'!K395</f>
        <v>11.25</v>
      </c>
      <c r="E395" s="91">
        <f>'RUMINANTS 3'!K395</f>
        <v>10.5</v>
      </c>
      <c r="F395" s="91">
        <f>'TOXICOLOGIE 2'!J395</f>
        <v>0</v>
      </c>
      <c r="G395" s="91">
        <f>'INFECTIEUX 3'!K395</f>
        <v>8.25</v>
      </c>
      <c r="H395" s="91">
        <f>'AVIARE 3'!K395</f>
        <v>19.5</v>
      </c>
      <c r="I395" s="91">
        <f>'EQUINE 3'!K395</f>
        <v>16.5</v>
      </c>
      <c r="J395" s="91">
        <f>'CHIRURGIE 3'!K395</f>
        <v>18</v>
      </c>
      <c r="K395" s="91">
        <f>'LEGISLATION 2'!J395</f>
        <v>16</v>
      </c>
      <c r="L395" s="91">
        <f>'HIDAOA 3'!K395</f>
        <v>24.75</v>
      </c>
      <c r="M395" s="91">
        <f>'CLINIQUE 3'!R395</f>
        <v>0</v>
      </c>
      <c r="N395" s="91">
        <f t="shared" si="84"/>
        <v>124.75</v>
      </c>
      <c r="O395" s="91">
        <f t="shared" si="85"/>
        <v>4.4553571428571432</v>
      </c>
      <c r="P395" s="17" t="str">
        <f t="shared" si="86"/>
        <v>ajournee</v>
      </c>
      <c r="Q395" s="17" t="str">
        <f t="shared" si="87"/>
        <v>juin</v>
      </c>
      <c r="R395" s="17">
        <f t="shared" si="88"/>
        <v>1</v>
      </c>
      <c r="S395" s="17">
        <f t="shared" si="89"/>
        <v>1</v>
      </c>
      <c r="T395" s="17">
        <f t="shared" si="90"/>
        <v>1</v>
      </c>
      <c r="U395" s="17">
        <f t="shared" si="91"/>
        <v>1</v>
      </c>
      <c r="V395" s="17">
        <f t="shared" si="92"/>
        <v>0</v>
      </c>
      <c r="W395" s="17">
        <f t="shared" si="93"/>
        <v>0</v>
      </c>
      <c r="X395" s="17">
        <f t="shared" si="94"/>
        <v>0</v>
      </c>
      <c r="Y395" s="17">
        <f t="shared" si="95"/>
        <v>0</v>
      </c>
      <c r="Z395" s="17">
        <f t="shared" si="96"/>
        <v>0</v>
      </c>
      <c r="AA395" s="17">
        <f t="shared" si="97"/>
        <v>1</v>
      </c>
      <c r="AB395" s="91" t="str">
        <f>'REPRODUCTION 3'!M395</f>
        <v>Juin</v>
      </c>
      <c r="AC395" s="91" t="str">
        <f>'RUMINANTS 3'!M395</f>
        <v>Juin</v>
      </c>
      <c r="AD395" s="91" t="str">
        <f>'TOXICOLOGIE 2'!L395</f>
        <v>Juin</v>
      </c>
      <c r="AE395" s="91" t="str">
        <f>'INFECTIEUX 3'!M395</f>
        <v>Juin</v>
      </c>
      <c r="AF395" s="91" t="str">
        <f>'AVIARE 3'!M395</f>
        <v>Juin</v>
      </c>
      <c r="AG395" s="91" t="str">
        <f>'EQUINE 3'!M395</f>
        <v>Juin</v>
      </c>
      <c r="AH395" s="91" t="str">
        <f>'CHIRURGIE 3'!M395</f>
        <v>Juin</v>
      </c>
      <c r="AI395" s="91" t="str">
        <f>'LEGISLATION 2'!L395</f>
        <v>Juin</v>
      </c>
      <c r="AJ395" s="91" t="str">
        <f>'HIDAOA 3'!M395</f>
        <v>Juin</v>
      </c>
      <c r="AK395" s="91" t="str">
        <f>'CLINIQUE 3'!T395</f>
        <v>Juin</v>
      </c>
    </row>
    <row r="396" spans="1:37" ht="18.75">
      <c r="A396" s="17">
        <v>389</v>
      </c>
      <c r="B396" s="625" t="s">
        <v>2150</v>
      </c>
      <c r="C396" s="625" t="s">
        <v>2842</v>
      </c>
      <c r="D396" s="91">
        <f>'REPRODUCTION 3'!K396</f>
        <v>10.5</v>
      </c>
      <c r="E396" s="91">
        <f>'RUMINANTS 3'!K396</f>
        <v>9.75</v>
      </c>
      <c r="F396" s="91">
        <f>'TOXICOLOGIE 2'!J396</f>
        <v>0</v>
      </c>
      <c r="G396" s="91">
        <f>'INFECTIEUX 3'!K396</f>
        <v>4.5</v>
      </c>
      <c r="H396" s="91">
        <f>'AVIARE 3'!K396</f>
        <v>17.25</v>
      </c>
      <c r="I396" s="91">
        <f>'EQUINE 3'!K396</f>
        <v>7.5</v>
      </c>
      <c r="J396" s="91">
        <f>'CHIRURGIE 3'!K396</f>
        <v>16.5</v>
      </c>
      <c r="K396" s="91">
        <f>'LEGISLATION 2'!J396</f>
        <v>2</v>
      </c>
      <c r="L396" s="91">
        <f>'HIDAOA 3'!K396</f>
        <v>19.5</v>
      </c>
      <c r="M396" s="91">
        <f>'CLINIQUE 3'!R396</f>
        <v>0</v>
      </c>
      <c r="N396" s="91">
        <f t="shared" si="84"/>
        <v>87.5</v>
      </c>
      <c r="O396" s="91">
        <f t="shared" si="85"/>
        <v>3.125</v>
      </c>
      <c r="P396" s="17" t="str">
        <f t="shared" si="86"/>
        <v>ajournee</v>
      </c>
      <c r="Q396" s="17" t="str">
        <f t="shared" si="87"/>
        <v>juin</v>
      </c>
      <c r="R396" s="17">
        <f t="shared" si="88"/>
        <v>1</v>
      </c>
      <c r="S396" s="17">
        <f t="shared" si="89"/>
        <v>1</v>
      </c>
      <c r="T396" s="17">
        <f t="shared" si="90"/>
        <v>1</v>
      </c>
      <c r="U396" s="17">
        <f t="shared" si="91"/>
        <v>1</v>
      </c>
      <c r="V396" s="17">
        <f t="shared" si="92"/>
        <v>0</v>
      </c>
      <c r="W396" s="17">
        <f t="shared" si="93"/>
        <v>1</v>
      </c>
      <c r="X396" s="17">
        <f t="shared" si="94"/>
        <v>0</v>
      </c>
      <c r="Y396" s="17">
        <f t="shared" si="95"/>
        <v>1</v>
      </c>
      <c r="Z396" s="17">
        <f t="shared" si="96"/>
        <v>0</v>
      </c>
      <c r="AA396" s="17">
        <f t="shared" si="97"/>
        <v>1</v>
      </c>
      <c r="AB396" s="91" t="str">
        <f>'REPRODUCTION 3'!M396</f>
        <v>Juin</v>
      </c>
      <c r="AC396" s="91" t="str">
        <f>'RUMINANTS 3'!M396</f>
        <v>Juin</v>
      </c>
      <c r="AD396" s="91" t="str">
        <f>'TOXICOLOGIE 2'!L396</f>
        <v>Juin</v>
      </c>
      <c r="AE396" s="91" t="str">
        <f>'INFECTIEUX 3'!M396</f>
        <v>Juin</v>
      </c>
      <c r="AF396" s="91" t="str">
        <f>'AVIARE 3'!M396</f>
        <v>Juin</v>
      </c>
      <c r="AG396" s="91" t="str">
        <f>'EQUINE 3'!M396</f>
        <v>Juin</v>
      </c>
      <c r="AH396" s="91" t="str">
        <f>'CHIRURGIE 3'!M396</f>
        <v>Juin</v>
      </c>
      <c r="AI396" s="91" t="str">
        <f>'LEGISLATION 2'!L396</f>
        <v>Juin</v>
      </c>
      <c r="AJ396" s="91" t="str">
        <f>'HIDAOA 3'!M396</f>
        <v>Juin</v>
      </c>
      <c r="AK396" s="91" t="str">
        <f>'CLINIQUE 3'!T396</f>
        <v>Juin</v>
      </c>
    </row>
    <row r="397" spans="1:37" ht="18.75">
      <c r="A397" s="17">
        <v>390</v>
      </c>
      <c r="B397" s="625" t="s">
        <v>2843</v>
      </c>
      <c r="C397" s="625" t="s">
        <v>2844</v>
      </c>
      <c r="D397" s="91">
        <f>'REPRODUCTION 3'!K397</f>
        <v>15.75</v>
      </c>
      <c r="E397" s="91">
        <f>'RUMINANTS 3'!K397</f>
        <v>7.5</v>
      </c>
      <c r="F397" s="91">
        <f>'TOXICOLOGIE 2'!J397</f>
        <v>0</v>
      </c>
      <c r="G397" s="91">
        <f>'INFECTIEUX 3'!K397</f>
        <v>9</v>
      </c>
      <c r="H397" s="91">
        <f>'AVIARE 3'!K397</f>
        <v>21.75</v>
      </c>
      <c r="I397" s="91">
        <f>'EQUINE 3'!K397</f>
        <v>15</v>
      </c>
      <c r="J397" s="91">
        <f>'CHIRURGIE 3'!K397</f>
        <v>19.5</v>
      </c>
      <c r="K397" s="91">
        <f>'LEGISLATION 2'!J397</f>
        <v>26</v>
      </c>
      <c r="L397" s="91">
        <f>'HIDAOA 3'!K397</f>
        <v>18.75</v>
      </c>
      <c r="M397" s="91">
        <f>'CLINIQUE 3'!R397</f>
        <v>0</v>
      </c>
      <c r="N397" s="91">
        <f t="shared" si="84"/>
        <v>133.25</v>
      </c>
      <c r="O397" s="91">
        <f t="shared" si="85"/>
        <v>4.7589285714285712</v>
      </c>
      <c r="P397" s="17" t="str">
        <f t="shared" si="86"/>
        <v>ajournee</v>
      </c>
      <c r="Q397" s="17" t="str">
        <f t="shared" si="87"/>
        <v>juin</v>
      </c>
      <c r="R397" s="17">
        <f t="shared" si="88"/>
        <v>0</v>
      </c>
      <c r="S397" s="17">
        <f t="shared" si="89"/>
        <v>1</v>
      </c>
      <c r="T397" s="17">
        <f t="shared" si="90"/>
        <v>1</v>
      </c>
      <c r="U397" s="17">
        <f t="shared" si="91"/>
        <v>1</v>
      </c>
      <c r="V397" s="17">
        <f t="shared" si="92"/>
        <v>0</v>
      </c>
      <c r="W397" s="17">
        <f t="shared" si="93"/>
        <v>0</v>
      </c>
      <c r="X397" s="17">
        <f t="shared" si="94"/>
        <v>0</v>
      </c>
      <c r="Y397" s="17">
        <f t="shared" si="95"/>
        <v>0</v>
      </c>
      <c r="Z397" s="17">
        <f t="shared" si="96"/>
        <v>0</v>
      </c>
      <c r="AA397" s="17">
        <f t="shared" si="97"/>
        <v>1</v>
      </c>
      <c r="AB397" s="91" t="str">
        <f>'REPRODUCTION 3'!M397</f>
        <v>Juin</v>
      </c>
      <c r="AC397" s="91" t="str">
        <f>'RUMINANTS 3'!M397</f>
        <v>Juin</v>
      </c>
      <c r="AD397" s="91" t="str">
        <f>'TOXICOLOGIE 2'!L397</f>
        <v>Juin</v>
      </c>
      <c r="AE397" s="91" t="str">
        <f>'INFECTIEUX 3'!M397</f>
        <v>Juin</v>
      </c>
      <c r="AF397" s="91" t="str">
        <f>'AVIARE 3'!M397</f>
        <v>Juin</v>
      </c>
      <c r="AG397" s="91" t="str">
        <f>'EQUINE 3'!M397</f>
        <v>Juin</v>
      </c>
      <c r="AH397" s="91" t="str">
        <f>'CHIRURGIE 3'!M397</f>
        <v>Juin</v>
      </c>
      <c r="AI397" s="91" t="str">
        <f>'LEGISLATION 2'!L397</f>
        <v>Juin</v>
      </c>
      <c r="AJ397" s="91" t="str">
        <f>'HIDAOA 3'!M397</f>
        <v>Juin</v>
      </c>
      <c r="AK397" s="91" t="str">
        <f>'CLINIQUE 3'!T397</f>
        <v>Juin</v>
      </c>
    </row>
    <row r="398" spans="1:37" ht="18.75">
      <c r="A398" s="17">
        <v>391</v>
      </c>
      <c r="B398" s="625" t="s">
        <v>2845</v>
      </c>
      <c r="C398" s="625" t="s">
        <v>2605</v>
      </c>
      <c r="D398" s="91">
        <f>'REPRODUCTION 3'!K398</f>
        <v>11.25</v>
      </c>
      <c r="E398" s="91">
        <f>'RUMINANTS 3'!K398</f>
        <v>13.5</v>
      </c>
      <c r="F398" s="91">
        <f>'TOXICOLOGIE 2'!J398</f>
        <v>0</v>
      </c>
      <c r="G398" s="91">
        <f>'INFECTIEUX 3'!K398</f>
        <v>4.5</v>
      </c>
      <c r="H398" s="91">
        <f>'AVIARE 3'!K398</f>
        <v>17.25</v>
      </c>
      <c r="I398" s="91">
        <f>'EQUINE 3'!K398</f>
        <v>8.25</v>
      </c>
      <c r="J398" s="91">
        <f>'CHIRURGIE 3'!K398</f>
        <v>10.5</v>
      </c>
      <c r="K398" s="91">
        <f>'LEGISLATION 2'!J398</f>
        <v>20</v>
      </c>
      <c r="L398" s="91">
        <f>'HIDAOA 3'!K398</f>
        <v>15</v>
      </c>
      <c r="M398" s="91">
        <f>'CLINIQUE 3'!R398</f>
        <v>0</v>
      </c>
      <c r="N398" s="91">
        <f t="shared" si="84"/>
        <v>100.25</v>
      </c>
      <c r="O398" s="91">
        <f t="shared" si="85"/>
        <v>3.5803571428571428</v>
      </c>
      <c r="P398" s="17" t="str">
        <f t="shared" si="86"/>
        <v>ajournee</v>
      </c>
      <c r="Q398" s="17" t="str">
        <f t="shared" si="87"/>
        <v>juin</v>
      </c>
      <c r="R398" s="17">
        <f t="shared" si="88"/>
        <v>1</v>
      </c>
      <c r="S398" s="17">
        <f t="shared" si="89"/>
        <v>1</v>
      </c>
      <c r="T398" s="17">
        <f t="shared" si="90"/>
        <v>1</v>
      </c>
      <c r="U398" s="17">
        <f t="shared" si="91"/>
        <v>1</v>
      </c>
      <c r="V398" s="17">
        <f t="shared" si="92"/>
        <v>0</v>
      </c>
      <c r="W398" s="17">
        <f t="shared" si="93"/>
        <v>1</v>
      </c>
      <c r="X398" s="17">
        <f t="shared" si="94"/>
        <v>1</v>
      </c>
      <c r="Y398" s="17">
        <f t="shared" si="95"/>
        <v>0</v>
      </c>
      <c r="Z398" s="17">
        <f t="shared" si="96"/>
        <v>0</v>
      </c>
      <c r="AA398" s="17">
        <f t="shared" si="97"/>
        <v>1</v>
      </c>
      <c r="AB398" s="91" t="str">
        <f>'REPRODUCTION 3'!M398</f>
        <v>Juin</v>
      </c>
      <c r="AC398" s="91" t="str">
        <f>'RUMINANTS 3'!M398</f>
        <v>Juin</v>
      </c>
      <c r="AD398" s="91" t="str">
        <f>'TOXICOLOGIE 2'!L398</f>
        <v>Juin</v>
      </c>
      <c r="AE398" s="91" t="str">
        <f>'INFECTIEUX 3'!M398</f>
        <v>Juin</v>
      </c>
      <c r="AF398" s="91" t="str">
        <f>'AVIARE 3'!M398</f>
        <v>Juin</v>
      </c>
      <c r="AG398" s="91" t="str">
        <f>'EQUINE 3'!M398</f>
        <v>Juin</v>
      </c>
      <c r="AH398" s="91" t="str">
        <f>'CHIRURGIE 3'!M398</f>
        <v>Juin</v>
      </c>
      <c r="AI398" s="91" t="str">
        <f>'LEGISLATION 2'!L398</f>
        <v>Juin</v>
      </c>
      <c r="AJ398" s="91" t="str">
        <f>'HIDAOA 3'!M398</f>
        <v>Juin</v>
      </c>
      <c r="AK398" s="91" t="str">
        <f>'CLINIQUE 3'!T398</f>
        <v>Juin</v>
      </c>
    </row>
    <row r="399" spans="1:37" ht="18.75">
      <c r="A399" s="17">
        <v>392</v>
      </c>
      <c r="B399" s="625" t="s">
        <v>2846</v>
      </c>
      <c r="C399" s="625" t="s">
        <v>2725</v>
      </c>
      <c r="D399" s="91">
        <f>'REPRODUCTION 3'!K399</f>
        <v>12</v>
      </c>
      <c r="E399" s="91">
        <f>'RUMINANTS 3'!K399</f>
        <v>12</v>
      </c>
      <c r="F399" s="91">
        <f>'TOXICOLOGIE 2'!J399</f>
        <v>0</v>
      </c>
      <c r="G399" s="91">
        <f>'INFECTIEUX 3'!K399</f>
        <v>7.5</v>
      </c>
      <c r="H399" s="91">
        <f>'AVIARE 3'!K399</f>
        <v>19.5</v>
      </c>
      <c r="I399" s="91">
        <f>'EQUINE 3'!K399</f>
        <v>16.5</v>
      </c>
      <c r="J399" s="91">
        <f>'CHIRURGIE 3'!K399</f>
        <v>18</v>
      </c>
      <c r="K399" s="91">
        <f>'LEGISLATION 2'!J399</f>
        <v>32</v>
      </c>
      <c r="L399" s="91">
        <f>'HIDAOA 3'!K399</f>
        <v>18</v>
      </c>
      <c r="M399" s="91">
        <f>'CLINIQUE 3'!R399</f>
        <v>0</v>
      </c>
      <c r="N399" s="91">
        <f t="shared" si="84"/>
        <v>135.5</v>
      </c>
      <c r="O399" s="91">
        <f t="shared" si="85"/>
        <v>4.8392857142857144</v>
      </c>
      <c r="P399" s="17" t="str">
        <f t="shared" si="86"/>
        <v>ajournee</v>
      </c>
      <c r="Q399" s="17" t="str">
        <f t="shared" si="87"/>
        <v>juin</v>
      </c>
      <c r="R399" s="17">
        <f t="shared" si="88"/>
        <v>1</v>
      </c>
      <c r="S399" s="17">
        <f t="shared" si="89"/>
        <v>1</v>
      </c>
      <c r="T399" s="17">
        <f t="shared" si="90"/>
        <v>1</v>
      </c>
      <c r="U399" s="17">
        <f t="shared" si="91"/>
        <v>1</v>
      </c>
      <c r="V399" s="17">
        <f t="shared" si="92"/>
        <v>0</v>
      </c>
      <c r="W399" s="17">
        <f t="shared" si="93"/>
        <v>0</v>
      </c>
      <c r="X399" s="17">
        <f t="shared" si="94"/>
        <v>0</v>
      </c>
      <c r="Y399" s="17">
        <f t="shared" si="95"/>
        <v>0</v>
      </c>
      <c r="Z399" s="17">
        <f t="shared" si="96"/>
        <v>0</v>
      </c>
      <c r="AA399" s="17">
        <f t="shared" si="97"/>
        <v>1</v>
      </c>
      <c r="AB399" s="91" t="str">
        <f>'REPRODUCTION 3'!M399</f>
        <v>Juin</v>
      </c>
      <c r="AC399" s="91" t="str">
        <f>'RUMINANTS 3'!M399</f>
        <v>Juin</v>
      </c>
      <c r="AD399" s="91" t="str">
        <f>'TOXICOLOGIE 2'!L399</f>
        <v>Juin</v>
      </c>
      <c r="AE399" s="91" t="str">
        <f>'INFECTIEUX 3'!M399</f>
        <v>Juin</v>
      </c>
      <c r="AF399" s="91" t="str">
        <f>'AVIARE 3'!M399</f>
        <v>Juin</v>
      </c>
      <c r="AG399" s="91" t="str">
        <f>'EQUINE 3'!M399</f>
        <v>Juin</v>
      </c>
      <c r="AH399" s="91" t="str">
        <f>'CHIRURGIE 3'!M399</f>
        <v>Juin</v>
      </c>
      <c r="AI399" s="91" t="str">
        <f>'LEGISLATION 2'!L399</f>
        <v>Juin</v>
      </c>
      <c r="AJ399" s="91" t="str">
        <f>'HIDAOA 3'!M399</f>
        <v>Juin</v>
      </c>
      <c r="AK399" s="91" t="str">
        <f>'CLINIQUE 3'!T399</f>
        <v>Juin</v>
      </c>
    </row>
    <row r="400" spans="1:37" ht="18.75">
      <c r="A400" s="17">
        <v>393</v>
      </c>
      <c r="B400" s="625" t="s">
        <v>2847</v>
      </c>
      <c r="C400" s="625" t="s">
        <v>2848</v>
      </c>
      <c r="D400" s="91">
        <f>'REPRODUCTION 3'!K400</f>
        <v>21.75</v>
      </c>
      <c r="E400" s="91">
        <f>'RUMINANTS 3'!K400</f>
        <v>12.75</v>
      </c>
      <c r="F400" s="91">
        <f>'TOXICOLOGIE 2'!J400</f>
        <v>0</v>
      </c>
      <c r="G400" s="91">
        <f>'INFECTIEUX 3'!K400</f>
        <v>19.5</v>
      </c>
      <c r="H400" s="91">
        <f>'AVIARE 3'!K400</f>
        <v>18</v>
      </c>
      <c r="I400" s="91">
        <f>'EQUINE 3'!K400</f>
        <v>22.5</v>
      </c>
      <c r="J400" s="91">
        <f>'CHIRURGIE 3'!K400</f>
        <v>25.5</v>
      </c>
      <c r="K400" s="91">
        <f>'LEGISLATION 2'!J400</f>
        <v>26</v>
      </c>
      <c r="L400" s="91">
        <f>'HIDAOA 3'!K400</f>
        <v>27</v>
      </c>
      <c r="M400" s="91">
        <f>'CLINIQUE 3'!R400</f>
        <v>0</v>
      </c>
      <c r="N400" s="91">
        <f t="shared" si="84"/>
        <v>173</v>
      </c>
      <c r="O400" s="91">
        <f t="shared" si="85"/>
        <v>6.1785714285714288</v>
      </c>
      <c r="P400" s="17" t="str">
        <f t="shared" si="86"/>
        <v>ajournee</v>
      </c>
      <c r="Q400" s="17" t="str">
        <f t="shared" si="87"/>
        <v>juin</v>
      </c>
      <c r="R400" s="17">
        <f t="shared" si="88"/>
        <v>0</v>
      </c>
      <c r="S400" s="17">
        <f t="shared" si="89"/>
        <v>1</v>
      </c>
      <c r="T400" s="17">
        <f t="shared" si="90"/>
        <v>1</v>
      </c>
      <c r="U400" s="17">
        <f t="shared" si="91"/>
        <v>0</v>
      </c>
      <c r="V400" s="17">
        <f t="shared" si="92"/>
        <v>0</v>
      </c>
      <c r="W400" s="17">
        <f t="shared" si="93"/>
        <v>0</v>
      </c>
      <c r="X400" s="17">
        <f t="shared" si="94"/>
        <v>0</v>
      </c>
      <c r="Y400" s="17">
        <f t="shared" si="95"/>
        <v>0</v>
      </c>
      <c r="Z400" s="17">
        <f t="shared" si="96"/>
        <v>0</v>
      </c>
      <c r="AA400" s="17">
        <f t="shared" si="97"/>
        <v>1</v>
      </c>
      <c r="AB400" s="91" t="str">
        <f>'REPRODUCTION 3'!M400</f>
        <v>Juin</v>
      </c>
      <c r="AC400" s="91" t="str">
        <f>'RUMINANTS 3'!M400</f>
        <v>Juin</v>
      </c>
      <c r="AD400" s="91" t="str">
        <f>'TOXICOLOGIE 2'!L400</f>
        <v>Juin</v>
      </c>
      <c r="AE400" s="91" t="str">
        <f>'INFECTIEUX 3'!M400</f>
        <v>Juin</v>
      </c>
      <c r="AF400" s="91" t="str">
        <f>'AVIARE 3'!M400</f>
        <v>Juin</v>
      </c>
      <c r="AG400" s="91" t="str">
        <f>'EQUINE 3'!M400</f>
        <v>Juin</v>
      </c>
      <c r="AH400" s="91" t="str">
        <f>'CHIRURGIE 3'!M400</f>
        <v>Juin</v>
      </c>
      <c r="AI400" s="91" t="str">
        <f>'LEGISLATION 2'!L400</f>
        <v>Juin</v>
      </c>
      <c r="AJ400" s="91" t="str">
        <f>'HIDAOA 3'!M400</f>
        <v>Juin</v>
      </c>
      <c r="AK400" s="91" t="str">
        <f>'CLINIQUE 3'!T400</f>
        <v>Juin</v>
      </c>
    </row>
    <row r="401" spans="1:37" ht="18.75">
      <c r="A401" s="17">
        <v>394</v>
      </c>
      <c r="B401" s="625" t="s">
        <v>2172</v>
      </c>
      <c r="C401" s="625" t="s">
        <v>2809</v>
      </c>
      <c r="D401" s="91">
        <f>'REPRODUCTION 3'!K401</f>
        <v>14.25</v>
      </c>
      <c r="E401" s="91">
        <f>'RUMINANTS 3'!K401</f>
        <v>15.75</v>
      </c>
      <c r="F401" s="91">
        <f>'TOXICOLOGIE 2'!J401</f>
        <v>0</v>
      </c>
      <c r="G401" s="91">
        <f>'INFECTIEUX 3'!K401</f>
        <v>9</v>
      </c>
      <c r="H401" s="91">
        <f>'AVIARE 3'!K401</f>
        <v>19.5</v>
      </c>
      <c r="I401" s="91">
        <f>'EQUINE 3'!K401</f>
        <v>12</v>
      </c>
      <c r="J401" s="91">
        <f>'CHIRURGIE 3'!K401</f>
        <v>21</v>
      </c>
      <c r="K401" s="91">
        <f>'LEGISLATION 2'!J401</f>
        <v>20</v>
      </c>
      <c r="L401" s="91">
        <f>'HIDAOA 3'!K401</f>
        <v>24.75</v>
      </c>
      <c r="M401" s="91">
        <f>'CLINIQUE 3'!R401</f>
        <v>0</v>
      </c>
      <c r="N401" s="91">
        <f t="shared" si="84"/>
        <v>136.25</v>
      </c>
      <c r="O401" s="91">
        <f t="shared" si="85"/>
        <v>4.8660714285714288</v>
      </c>
      <c r="P401" s="17" t="str">
        <f t="shared" si="86"/>
        <v>ajournee</v>
      </c>
      <c r="Q401" s="17" t="str">
        <f t="shared" si="87"/>
        <v>juin</v>
      </c>
      <c r="R401" s="17">
        <f t="shared" si="88"/>
        <v>1</v>
      </c>
      <c r="S401" s="17">
        <f t="shared" si="89"/>
        <v>0</v>
      </c>
      <c r="T401" s="17">
        <f t="shared" si="90"/>
        <v>1</v>
      </c>
      <c r="U401" s="17">
        <f t="shared" si="91"/>
        <v>1</v>
      </c>
      <c r="V401" s="17">
        <f t="shared" si="92"/>
        <v>0</v>
      </c>
      <c r="W401" s="17">
        <f t="shared" si="93"/>
        <v>1</v>
      </c>
      <c r="X401" s="17">
        <f t="shared" si="94"/>
        <v>0</v>
      </c>
      <c r="Y401" s="17">
        <f t="shared" si="95"/>
        <v>0</v>
      </c>
      <c r="Z401" s="17">
        <f t="shared" si="96"/>
        <v>0</v>
      </c>
      <c r="AA401" s="17">
        <f t="shared" si="97"/>
        <v>1</v>
      </c>
      <c r="AB401" s="91" t="str">
        <f>'REPRODUCTION 3'!M401</f>
        <v>Juin</v>
      </c>
      <c r="AC401" s="91" t="str">
        <f>'RUMINANTS 3'!M401</f>
        <v>Juin</v>
      </c>
      <c r="AD401" s="91" t="str">
        <f>'TOXICOLOGIE 2'!L401</f>
        <v>Juin</v>
      </c>
      <c r="AE401" s="91" t="str">
        <f>'INFECTIEUX 3'!M401</f>
        <v>Juin</v>
      </c>
      <c r="AF401" s="91" t="str">
        <f>'AVIARE 3'!M401</f>
        <v>Juin</v>
      </c>
      <c r="AG401" s="91" t="str">
        <f>'EQUINE 3'!M401</f>
        <v>Juin</v>
      </c>
      <c r="AH401" s="91" t="str">
        <f>'CHIRURGIE 3'!M401</f>
        <v>Juin</v>
      </c>
      <c r="AI401" s="91" t="str">
        <f>'LEGISLATION 2'!L401</f>
        <v>Juin</v>
      </c>
      <c r="AJ401" s="91" t="str">
        <f>'HIDAOA 3'!M401</f>
        <v>Juin</v>
      </c>
      <c r="AK401" s="91" t="str">
        <f>'CLINIQUE 3'!T401</f>
        <v>Juin</v>
      </c>
    </row>
    <row r="402" spans="1:37" ht="18.75">
      <c r="A402" s="17">
        <v>395</v>
      </c>
      <c r="B402" s="625" t="s">
        <v>2849</v>
      </c>
      <c r="C402" s="625" t="s">
        <v>2429</v>
      </c>
      <c r="D402" s="91">
        <f>'REPRODUCTION 3'!K402</f>
        <v>26.25</v>
      </c>
      <c r="E402" s="91">
        <f>'RUMINANTS 3'!K402</f>
        <v>20.25</v>
      </c>
      <c r="F402" s="91">
        <f>'TOXICOLOGIE 2'!J402</f>
        <v>0</v>
      </c>
      <c r="G402" s="91">
        <f>'INFECTIEUX 3'!K402</f>
        <v>11.25</v>
      </c>
      <c r="H402" s="91">
        <f>'AVIARE 3'!K402</f>
        <v>15</v>
      </c>
      <c r="I402" s="91">
        <f>'EQUINE 3'!K402</f>
        <v>27</v>
      </c>
      <c r="J402" s="91">
        <f>'CHIRURGIE 3'!K402</f>
        <v>16.5</v>
      </c>
      <c r="K402" s="91">
        <f>'LEGISLATION 2'!J402</f>
        <v>22</v>
      </c>
      <c r="L402" s="91">
        <f>'HIDAOA 3'!K402</f>
        <v>27</v>
      </c>
      <c r="M402" s="91">
        <f>'CLINIQUE 3'!R402</f>
        <v>0</v>
      </c>
      <c r="N402" s="91">
        <f t="shared" si="84"/>
        <v>165.25</v>
      </c>
      <c r="O402" s="91">
        <f t="shared" si="85"/>
        <v>5.9017857142857144</v>
      </c>
      <c r="P402" s="17" t="str">
        <f t="shared" si="86"/>
        <v>ajournee</v>
      </c>
      <c r="Q402" s="17" t="str">
        <f t="shared" si="87"/>
        <v>juin</v>
      </c>
      <c r="R402" s="17">
        <f t="shared" si="88"/>
        <v>0</v>
      </c>
      <c r="S402" s="17">
        <f t="shared" si="89"/>
        <v>0</v>
      </c>
      <c r="T402" s="17">
        <f t="shared" si="90"/>
        <v>1</v>
      </c>
      <c r="U402" s="17">
        <f t="shared" si="91"/>
        <v>1</v>
      </c>
      <c r="V402" s="17">
        <f t="shared" si="92"/>
        <v>0</v>
      </c>
      <c r="W402" s="17">
        <f t="shared" si="93"/>
        <v>0</v>
      </c>
      <c r="X402" s="17">
        <f t="shared" si="94"/>
        <v>0</v>
      </c>
      <c r="Y402" s="17">
        <f t="shared" si="95"/>
        <v>0</v>
      </c>
      <c r="Z402" s="17">
        <f t="shared" si="96"/>
        <v>0</v>
      </c>
      <c r="AA402" s="17">
        <f t="shared" si="97"/>
        <v>1</v>
      </c>
      <c r="AB402" s="91" t="str">
        <f>'REPRODUCTION 3'!M402</f>
        <v>Juin</v>
      </c>
      <c r="AC402" s="91" t="str">
        <f>'RUMINANTS 3'!M402</f>
        <v>Juin</v>
      </c>
      <c r="AD402" s="91" t="str">
        <f>'TOXICOLOGIE 2'!L402</f>
        <v>Juin</v>
      </c>
      <c r="AE402" s="91" t="str">
        <f>'INFECTIEUX 3'!M402</f>
        <v>Juin</v>
      </c>
      <c r="AF402" s="91" t="str">
        <f>'AVIARE 3'!M402</f>
        <v>Juin</v>
      </c>
      <c r="AG402" s="91" t="str">
        <f>'EQUINE 3'!M402</f>
        <v>Juin</v>
      </c>
      <c r="AH402" s="91" t="str">
        <f>'CHIRURGIE 3'!M402</f>
        <v>Juin</v>
      </c>
      <c r="AI402" s="91" t="str">
        <f>'LEGISLATION 2'!L402</f>
        <v>Juin</v>
      </c>
      <c r="AJ402" s="91" t="str">
        <f>'HIDAOA 3'!M402</f>
        <v>Juin</v>
      </c>
      <c r="AK402" s="91" t="str">
        <f>'CLINIQUE 3'!T402</f>
        <v>Juin</v>
      </c>
    </row>
    <row r="403" spans="1:37" ht="18.75">
      <c r="A403" s="17">
        <v>396</v>
      </c>
      <c r="B403" s="625" t="s">
        <v>2850</v>
      </c>
      <c r="C403" s="625" t="s">
        <v>2851</v>
      </c>
      <c r="D403" s="91">
        <f>'REPRODUCTION 3'!K403</f>
        <v>18</v>
      </c>
      <c r="E403" s="91">
        <f>'RUMINANTS 3'!K403</f>
        <v>6.75</v>
      </c>
      <c r="F403" s="91">
        <f>'TOXICOLOGIE 2'!J403</f>
        <v>0</v>
      </c>
      <c r="G403" s="91">
        <f>'INFECTIEUX 3'!K403</f>
        <v>0.75</v>
      </c>
      <c r="H403" s="91">
        <f>'AVIARE 3'!K403</f>
        <v>17.25</v>
      </c>
      <c r="I403" s="91">
        <f>'EQUINE 3'!K403</f>
        <v>5.625</v>
      </c>
      <c r="J403" s="91">
        <f>'CHIRURGIE 3'!K403</f>
        <v>15</v>
      </c>
      <c r="K403" s="91">
        <f>'LEGISLATION 2'!J403</f>
        <v>20</v>
      </c>
      <c r="L403" s="91">
        <f>'HIDAOA 3'!K403</f>
        <v>13.5</v>
      </c>
      <c r="M403" s="91">
        <f>'CLINIQUE 3'!R403</f>
        <v>0</v>
      </c>
      <c r="N403" s="91">
        <f t="shared" si="84"/>
        <v>96.875</v>
      </c>
      <c r="O403" s="91">
        <f t="shared" si="85"/>
        <v>3.4598214285714284</v>
      </c>
      <c r="P403" s="17" t="str">
        <f t="shared" si="86"/>
        <v>ajournee</v>
      </c>
      <c r="Q403" s="17" t="str">
        <f t="shared" si="87"/>
        <v>juin</v>
      </c>
      <c r="R403" s="17">
        <f t="shared" si="88"/>
        <v>0</v>
      </c>
      <c r="S403" s="17">
        <f t="shared" si="89"/>
        <v>1</v>
      </c>
      <c r="T403" s="17">
        <f t="shared" si="90"/>
        <v>1</v>
      </c>
      <c r="U403" s="17">
        <f t="shared" si="91"/>
        <v>1</v>
      </c>
      <c r="V403" s="17">
        <f t="shared" si="92"/>
        <v>0</v>
      </c>
      <c r="W403" s="17">
        <f t="shared" si="93"/>
        <v>1</v>
      </c>
      <c r="X403" s="17">
        <f t="shared" si="94"/>
        <v>0</v>
      </c>
      <c r="Y403" s="17">
        <f t="shared" si="95"/>
        <v>0</v>
      </c>
      <c r="Z403" s="17">
        <f t="shared" si="96"/>
        <v>1</v>
      </c>
      <c r="AA403" s="17">
        <f t="shared" si="97"/>
        <v>1</v>
      </c>
      <c r="AB403" s="91" t="str">
        <f>'REPRODUCTION 3'!M403</f>
        <v>Juin</v>
      </c>
      <c r="AC403" s="91" t="str">
        <f>'RUMINANTS 3'!M403</f>
        <v>Juin</v>
      </c>
      <c r="AD403" s="91" t="str">
        <f>'TOXICOLOGIE 2'!L403</f>
        <v>Juin</v>
      </c>
      <c r="AE403" s="91" t="str">
        <f>'INFECTIEUX 3'!M403</f>
        <v>Juin</v>
      </c>
      <c r="AF403" s="91" t="str">
        <f>'AVIARE 3'!M403</f>
        <v>Juin</v>
      </c>
      <c r="AG403" s="91" t="str">
        <f>'EQUINE 3'!M403</f>
        <v>Juin</v>
      </c>
      <c r="AH403" s="91" t="str">
        <f>'CHIRURGIE 3'!M403</f>
        <v>Juin</v>
      </c>
      <c r="AI403" s="91" t="str">
        <f>'LEGISLATION 2'!L403</f>
        <v>Juin</v>
      </c>
      <c r="AJ403" s="91" t="str">
        <f>'HIDAOA 3'!M403</f>
        <v>Juin</v>
      </c>
      <c r="AK403" s="91" t="str">
        <f>'CLINIQUE 3'!T403</f>
        <v>Juin</v>
      </c>
    </row>
    <row r="404" spans="1:37" ht="18.75">
      <c r="A404" s="17">
        <v>397</v>
      </c>
      <c r="B404" s="625" t="s">
        <v>2852</v>
      </c>
      <c r="C404" s="625" t="s">
        <v>2493</v>
      </c>
      <c r="D404" s="91">
        <f>'REPRODUCTION 3'!K404</f>
        <v>21</v>
      </c>
      <c r="E404" s="91">
        <f>'RUMINANTS 3'!K404</f>
        <v>9</v>
      </c>
      <c r="F404" s="91">
        <f>'TOXICOLOGIE 2'!J404</f>
        <v>0</v>
      </c>
      <c r="G404" s="91">
        <f>'INFECTIEUX 3'!K404</f>
        <v>8.25</v>
      </c>
      <c r="H404" s="91">
        <f>'AVIARE 3'!K404</f>
        <v>14.25</v>
      </c>
      <c r="I404" s="91">
        <f>'EQUINE 3'!K404</f>
        <v>15</v>
      </c>
      <c r="J404" s="91">
        <f>'CHIRURGIE 3'!K404</f>
        <v>21</v>
      </c>
      <c r="K404" s="91">
        <f>'LEGISLATION 2'!J404</f>
        <v>12</v>
      </c>
      <c r="L404" s="91">
        <f>'HIDAOA 3'!K404</f>
        <v>14.25</v>
      </c>
      <c r="M404" s="91">
        <f>'CLINIQUE 3'!R404</f>
        <v>0</v>
      </c>
      <c r="N404" s="91">
        <f t="shared" si="84"/>
        <v>114.75</v>
      </c>
      <c r="O404" s="91">
        <f t="shared" si="85"/>
        <v>4.0982142857142856</v>
      </c>
      <c r="P404" s="17" t="str">
        <f t="shared" si="86"/>
        <v>ajournee</v>
      </c>
      <c r="Q404" s="17" t="str">
        <f t="shared" si="87"/>
        <v>juin</v>
      </c>
      <c r="R404" s="17">
        <f t="shared" si="88"/>
        <v>0</v>
      </c>
      <c r="S404" s="17">
        <f t="shared" si="89"/>
        <v>1</v>
      </c>
      <c r="T404" s="17">
        <f t="shared" si="90"/>
        <v>1</v>
      </c>
      <c r="U404" s="17">
        <f t="shared" si="91"/>
        <v>1</v>
      </c>
      <c r="V404" s="17">
        <f t="shared" si="92"/>
        <v>1</v>
      </c>
      <c r="W404" s="17">
        <f t="shared" si="93"/>
        <v>0</v>
      </c>
      <c r="X404" s="17">
        <f t="shared" si="94"/>
        <v>0</v>
      </c>
      <c r="Y404" s="17">
        <f t="shared" si="95"/>
        <v>0</v>
      </c>
      <c r="Z404" s="17">
        <f t="shared" si="96"/>
        <v>1</v>
      </c>
      <c r="AA404" s="17">
        <f t="shared" si="97"/>
        <v>1</v>
      </c>
      <c r="AB404" s="91" t="str">
        <f>'REPRODUCTION 3'!M404</f>
        <v>Juin</v>
      </c>
      <c r="AC404" s="91" t="str">
        <f>'RUMINANTS 3'!M404</f>
        <v>Juin</v>
      </c>
      <c r="AD404" s="91" t="str">
        <f>'TOXICOLOGIE 2'!L404</f>
        <v>Juin</v>
      </c>
      <c r="AE404" s="91" t="str">
        <f>'INFECTIEUX 3'!M404</f>
        <v>Juin</v>
      </c>
      <c r="AF404" s="91" t="str">
        <f>'AVIARE 3'!M404</f>
        <v>Juin</v>
      </c>
      <c r="AG404" s="91" t="str">
        <f>'EQUINE 3'!M404</f>
        <v>Juin</v>
      </c>
      <c r="AH404" s="91" t="str">
        <f>'CHIRURGIE 3'!M404</f>
        <v>Juin</v>
      </c>
      <c r="AI404" s="91" t="str">
        <f>'LEGISLATION 2'!L404</f>
        <v>Juin</v>
      </c>
      <c r="AJ404" s="91" t="str">
        <f>'HIDAOA 3'!M404</f>
        <v>Juin</v>
      </c>
      <c r="AK404" s="91" t="str">
        <f>'CLINIQUE 3'!T404</f>
        <v>Juin</v>
      </c>
    </row>
    <row r="405" spans="1:37" ht="18.75">
      <c r="A405" s="17">
        <v>398</v>
      </c>
      <c r="B405" s="625" t="s">
        <v>2853</v>
      </c>
      <c r="C405" s="625" t="s">
        <v>2581</v>
      </c>
      <c r="D405" s="91">
        <f>'REPRODUCTION 3'!K405</f>
        <v>9.75</v>
      </c>
      <c r="E405" s="91">
        <f>'RUMINANTS 3'!K405</f>
        <v>12.75</v>
      </c>
      <c r="F405" s="91">
        <f>'TOXICOLOGIE 2'!J405</f>
        <v>0</v>
      </c>
      <c r="G405" s="91">
        <f>'INFECTIEUX 3'!K405</f>
        <v>7.5</v>
      </c>
      <c r="H405" s="91">
        <f>'AVIARE 3'!K405</f>
        <v>16.5</v>
      </c>
      <c r="I405" s="91">
        <f>'EQUINE 3'!K405</f>
        <v>7.125</v>
      </c>
      <c r="J405" s="91">
        <f>'CHIRURGIE 3'!K405</f>
        <v>15</v>
      </c>
      <c r="K405" s="91">
        <f>'LEGISLATION 2'!J405</f>
        <v>20</v>
      </c>
      <c r="L405" s="91">
        <f>'HIDAOA 3'!K405</f>
        <v>13.5</v>
      </c>
      <c r="M405" s="91">
        <f>'CLINIQUE 3'!R405</f>
        <v>0</v>
      </c>
      <c r="N405" s="91">
        <f t="shared" si="84"/>
        <v>102.125</v>
      </c>
      <c r="O405" s="91">
        <f t="shared" si="85"/>
        <v>3.6473214285714284</v>
      </c>
      <c r="P405" s="17" t="str">
        <f t="shared" si="86"/>
        <v>ajournee</v>
      </c>
      <c r="Q405" s="17" t="str">
        <f t="shared" si="87"/>
        <v>juin</v>
      </c>
      <c r="R405" s="17">
        <f t="shared" si="88"/>
        <v>1</v>
      </c>
      <c r="S405" s="17">
        <f t="shared" si="89"/>
        <v>1</v>
      </c>
      <c r="T405" s="17">
        <f t="shared" si="90"/>
        <v>1</v>
      </c>
      <c r="U405" s="17">
        <f t="shared" si="91"/>
        <v>1</v>
      </c>
      <c r="V405" s="17">
        <f t="shared" si="92"/>
        <v>0</v>
      </c>
      <c r="W405" s="17">
        <f t="shared" si="93"/>
        <v>1</v>
      </c>
      <c r="X405" s="17">
        <f t="shared" si="94"/>
        <v>0</v>
      </c>
      <c r="Y405" s="17">
        <f t="shared" si="95"/>
        <v>0</v>
      </c>
      <c r="Z405" s="17">
        <f t="shared" si="96"/>
        <v>1</v>
      </c>
      <c r="AA405" s="17">
        <f t="shared" si="97"/>
        <v>1</v>
      </c>
      <c r="AB405" s="91" t="str">
        <f>'REPRODUCTION 3'!M405</f>
        <v>Juin</v>
      </c>
      <c r="AC405" s="91" t="str">
        <f>'RUMINANTS 3'!M405</f>
        <v>Juin</v>
      </c>
      <c r="AD405" s="91" t="str">
        <f>'TOXICOLOGIE 2'!L405</f>
        <v>Juin</v>
      </c>
      <c r="AE405" s="91" t="str">
        <f>'INFECTIEUX 3'!M405</f>
        <v>Juin</v>
      </c>
      <c r="AF405" s="91" t="str">
        <f>'AVIARE 3'!M405</f>
        <v>Juin</v>
      </c>
      <c r="AG405" s="91" t="str">
        <f>'EQUINE 3'!M405</f>
        <v>Juin</v>
      </c>
      <c r="AH405" s="91" t="str">
        <f>'CHIRURGIE 3'!M405</f>
        <v>Juin</v>
      </c>
      <c r="AI405" s="91" t="str">
        <f>'LEGISLATION 2'!L405</f>
        <v>Juin</v>
      </c>
      <c r="AJ405" s="91" t="str">
        <f>'HIDAOA 3'!M405</f>
        <v>Juin</v>
      </c>
      <c r="AK405" s="91" t="str">
        <f>'CLINIQUE 3'!T405</f>
        <v>Juin</v>
      </c>
    </row>
    <row r="406" spans="1:37" ht="18.75">
      <c r="A406" s="17">
        <v>399</v>
      </c>
      <c r="B406" s="625" t="s">
        <v>2854</v>
      </c>
      <c r="C406" s="625" t="s">
        <v>2855</v>
      </c>
      <c r="D406" s="91">
        <f>'REPRODUCTION 3'!K406</f>
        <v>21.75</v>
      </c>
      <c r="E406" s="91">
        <f>'RUMINANTS 3'!K406</f>
        <v>9</v>
      </c>
      <c r="F406" s="91">
        <f>'TOXICOLOGIE 2'!J406</f>
        <v>0</v>
      </c>
      <c r="G406" s="91">
        <f>'INFECTIEUX 3'!K406</f>
        <v>0.375</v>
      </c>
      <c r="H406" s="91">
        <f>'AVIARE 3'!K406</f>
        <v>13.5</v>
      </c>
      <c r="I406" s="91">
        <f>'EQUINE 3'!K406</f>
        <v>6.75</v>
      </c>
      <c r="J406" s="91">
        <f>'CHIRURGIE 3'!K406</f>
        <v>13.5</v>
      </c>
      <c r="K406" s="91">
        <f>'LEGISLATION 2'!J406</f>
        <v>20</v>
      </c>
      <c r="L406" s="91">
        <f>'HIDAOA 3'!K406</f>
        <v>8.25</v>
      </c>
      <c r="M406" s="91">
        <f>'CLINIQUE 3'!R406</f>
        <v>0</v>
      </c>
      <c r="N406" s="91">
        <f t="shared" si="84"/>
        <v>93.125</v>
      </c>
      <c r="O406" s="91">
        <f t="shared" si="85"/>
        <v>3.3258928571428572</v>
      </c>
      <c r="P406" s="17" t="str">
        <f t="shared" si="86"/>
        <v>ajournee</v>
      </c>
      <c r="Q406" s="17" t="str">
        <f t="shared" si="87"/>
        <v>juin</v>
      </c>
      <c r="R406" s="17">
        <f t="shared" si="88"/>
        <v>0</v>
      </c>
      <c r="S406" s="17">
        <f t="shared" si="89"/>
        <v>1</v>
      </c>
      <c r="T406" s="17">
        <f t="shared" si="90"/>
        <v>1</v>
      </c>
      <c r="U406" s="17">
        <f t="shared" si="91"/>
        <v>1</v>
      </c>
      <c r="V406" s="17">
        <f t="shared" si="92"/>
        <v>1</v>
      </c>
      <c r="W406" s="17">
        <f t="shared" si="93"/>
        <v>1</v>
      </c>
      <c r="X406" s="17">
        <f t="shared" si="94"/>
        <v>1</v>
      </c>
      <c r="Y406" s="17">
        <f t="shared" si="95"/>
        <v>0</v>
      </c>
      <c r="Z406" s="17">
        <f t="shared" si="96"/>
        <v>1</v>
      </c>
      <c r="AA406" s="17">
        <f t="shared" si="97"/>
        <v>1</v>
      </c>
      <c r="AB406" s="91" t="str">
        <f>'REPRODUCTION 3'!M406</f>
        <v>Juin</v>
      </c>
      <c r="AC406" s="91" t="str">
        <f>'RUMINANTS 3'!M406</f>
        <v>Juin</v>
      </c>
      <c r="AD406" s="91" t="str">
        <f>'TOXICOLOGIE 2'!L406</f>
        <v>Juin</v>
      </c>
      <c r="AE406" s="91" t="str">
        <f>'INFECTIEUX 3'!M406</f>
        <v>Juin</v>
      </c>
      <c r="AF406" s="91" t="str">
        <f>'AVIARE 3'!M406</f>
        <v>Juin</v>
      </c>
      <c r="AG406" s="91" t="str">
        <f>'EQUINE 3'!M406</f>
        <v>Juin</v>
      </c>
      <c r="AH406" s="91" t="str">
        <f>'CHIRURGIE 3'!M406</f>
        <v>Juin</v>
      </c>
      <c r="AI406" s="91" t="str">
        <f>'LEGISLATION 2'!L406</f>
        <v>Juin</v>
      </c>
      <c r="AJ406" s="91" t="str">
        <f>'HIDAOA 3'!M406</f>
        <v>Juin</v>
      </c>
      <c r="AK406" s="91" t="str">
        <f>'CLINIQUE 3'!T406</f>
        <v>Juin</v>
      </c>
    </row>
    <row r="407" spans="1:37" ht="18.75">
      <c r="A407" s="17">
        <v>400</v>
      </c>
      <c r="B407" s="625" t="s">
        <v>2856</v>
      </c>
      <c r="C407" s="625" t="s">
        <v>2857</v>
      </c>
      <c r="D407" s="91">
        <f>'REPRODUCTION 3'!K407</f>
        <v>6.75</v>
      </c>
      <c r="E407" s="91">
        <f>'RUMINANTS 3'!K407</f>
        <v>5.25</v>
      </c>
      <c r="F407" s="91">
        <f>'TOXICOLOGIE 2'!J407</f>
        <v>0</v>
      </c>
      <c r="G407" s="91">
        <f>'INFECTIEUX 3'!K407</f>
        <v>0.75</v>
      </c>
      <c r="H407" s="91">
        <f>'AVIARE 3'!K407</f>
        <v>12.75</v>
      </c>
      <c r="I407" s="91">
        <f>'EQUINE 3'!K407</f>
        <v>7.5</v>
      </c>
      <c r="J407" s="91">
        <f>'CHIRURGIE 3'!K407</f>
        <v>21</v>
      </c>
      <c r="K407" s="91">
        <f>'LEGISLATION 2'!J407</f>
        <v>8</v>
      </c>
      <c r="L407" s="91">
        <f>'HIDAOA 3'!K407</f>
        <v>13.5</v>
      </c>
      <c r="M407" s="91">
        <f>'CLINIQUE 3'!R407</f>
        <v>0</v>
      </c>
      <c r="N407" s="91">
        <f t="shared" si="84"/>
        <v>75.5</v>
      </c>
      <c r="O407" s="91">
        <f t="shared" si="85"/>
        <v>2.6964285714285716</v>
      </c>
      <c r="P407" s="17" t="str">
        <f t="shared" si="86"/>
        <v>ajournee</v>
      </c>
      <c r="Q407" s="17" t="str">
        <f t="shared" si="87"/>
        <v>juin</v>
      </c>
      <c r="R407" s="17">
        <f t="shared" si="88"/>
        <v>1</v>
      </c>
      <c r="S407" s="17">
        <f t="shared" si="89"/>
        <v>1</v>
      </c>
      <c r="T407" s="17">
        <f t="shared" si="90"/>
        <v>1</v>
      </c>
      <c r="U407" s="17">
        <f t="shared" si="91"/>
        <v>1</v>
      </c>
      <c r="V407" s="17">
        <f t="shared" si="92"/>
        <v>1</v>
      </c>
      <c r="W407" s="17">
        <f t="shared" si="93"/>
        <v>1</v>
      </c>
      <c r="X407" s="17">
        <f t="shared" si="94"/>
        <v>0</v>
      </c>
      <c r="Y407" s="17">
        <f t="shared" si="95"/>
        <v>1</v>
      </c>
      <c r="Z407" s="17">
        <f t="shared" si="96"/>
        <v>1</v>
      </c>
      <c r="AA407" s="17">
        <f t="shared" si="97"/>
        <v>1</v>
      </c>
      <c r="AB407" s="91" t="str">
        <f>'REPRODUCTION 3'!M407</f>
        <v>Juin</v>
      </c>
      <c r="AC407" s="91" t="str">
        <f>'RUMINANTS 3'!M407</f>
        <v>Juin</v>
      </c>
      <c r="AD407" s="91" t="str">
        <f>'TOXICOLOGIE 2'!L407</f>
        <v>Juin</v>
      </c>
      <c r="AE407" s="91" t="str">
        <f>'INFECTIEUX 3'!M407</f>
        <v>Juin</v>
      </c>
      <c r="AF407" s="91" t="str">
        <f>'AVIARE 3'!M407</f>
        <v>Juin</v>
      </c>
      <c r="AG407" s="91" t="str">
        <f>'EQUINE 3'!M407</f>
        <v>Juin</v>
      </c>
      <c r="AH407" s="91" t="str">
        <f>'CHIRURGIE 3'!M407</f>
        <v>Juin</v>
      </c>
      <c r="AI407" s="91" t="str">
        <f>'LEGISLATION 2'!L407</f>
        <v>Juin</v>
      </c>
      <c r="AJ407" s="91" t="str">
        <f>'HIDAOA 3'!M407</f>
        <v>Juin</v>
      </c>
      <c r="AK407" s="91" t="str">
        <f>'CLINIQUE 3'!T407</f>
        <v>Juin</v>
      </c>
    </row>
    <row r="408" spans="1:37" ht="18.75">
      <c r="A408" s="17">
        <v>401</v>
      </c>
      <c r="B408" s="625" t="s">
        <v>2856</v>
      </c>
      <c r="C408" s="625" t="s">
        <v>2858</v>
      </c>
      <c r="D408" s="91">
        <f>'REPRODUCTION 3'!K408</f>
        <v>8.25</v>
      </c>
      <c r="E408" s="91">
        <f>'RUMINANTS 3'!K408</f>
        <v>12.75</v>
      </c>
      <c r="F408" s="91">
        <f>'TOXICOLOGIE 2'!J408</f>
        <v>0</v>
      </c>
      <c r="G408" s="91">
        <f>'INFECTIEUX 3'!K408</f>
        <v>4.875</v>
      </c>
      <c r="H408" s="91">
        <f>'AVIARE 3'!K408</f>
        <v>19.5</v>
      </c>
      <c r="I408" s="91">
        <f>'EQUINE 3'!K408</f>
        <v>12</v>
      </c>
      <c r="J408" s="91">
        <f>'CHIRURGIE 3'!K408</f>
        <v>21</v>
      </c>
      <c r="K408" s="91">
        <f>'LEGISLATION 2'!J408</f>
        <v>8</v>
      </c>
      <c r="L408" s="91">
        <f>'HIDAOA 3'!K408</f>
        <v>14.25</v>
      </c>
      <c r="M408" s="91">
        <f>'CLINIQUE 3'!R408</f>
        <v>0</v>
      </c>
      <c r="N408" s="91">
        <f t="shared" si="84"/>
        <v>100.625</v>
      </c>
      <c r="O408" s="91">
        <f t="shared" si="85"/>
        <v>3.59375</v>
      </c>
      <c r="P408" s="17" t="str">
        <f t="shared" si="86"/>
        <v>ajournee</v>
      </c>
      <c r="Q408" s="17" t="str">
        <f t="shared" si="87"/>
        <v>juin</v>
      </c>
      <c r="R408" s="17">
        <f t="shared" si="88"/>
        <v>1</v>
      </c>
      <c r="S408" s="17">
        <f t="shared" si="89"/>
        <v>1</v>
      </c>
      <c r="T408" s="17">
        <f t="shared" si="90"/>
        <v>1</v>
      </c>
      <c r="U408" s="17">
        <f t="shared" si="91"/>
        <v>1</v>
      </c>
      <c r="V408" s="17">
        <f t="shared" si="92"/>
        <v>0</v>
      </c>
      <c r="W408" s="17">
        <f t="shared" si="93"/>
        <v>1</v>
      </c>
      <c r="X408" s="17">
        <f t="shared" si="94"/>
        <v>0</v>
      </c>
      <c r="Y408" s="17">
        <f t="shared" si="95"/>
        <v>1</v>
      </c>
      <c r="Z408" s="17">
        <f t="shared" si="96"/>
        <v>1</v>
      </c>
      <c r="AA408" s="17">
        <f t="shared" si="97"/>
        <v>1</v>
      </c>
      <c r="AB408" s="91" t="str">
        <f>'REPRODUCTION 3'!M408</f>
        <v>Juin</v>
      </c>
      <c r="AC408" s="91" t="str">
        <f>'RUMINANTS 3'!M408</f>
        <v>Juin</v>
      </c>
      <c r="AD408" s="91" t="str">
        <f>'TOXICOLOGIE 2'!L408</f>
        <v>Juin</v>
      </c>
      <c r="AE408" s="91" t="str">
        <f>'INFECTIEUX 3'!M408</f>
        <v>Juin</v>
      </c>
      <c r="AF408" s="91" t="str">
        <f>'AVIARE 3'!M408</f>
        <v>Juin</v>
      </c>
      <c r="AG408" s="91" t="str">
        <f>'EQUINE 3'!M408</f>
        <v>Juin</v>
      </c>
      <c r="AH408" s="91" t="str">
        <f>'CHIRURGIE 3'!M408</f>
        <v>Juin</v>
      </c>
      <c r="AI408" s="91" t="str">
        <f>'LEGISLATION 2'!L408</f>
        <v>Juin</v>
      </c>
      <c r="AJ408" s="91" t="str">
        <f>'HIDAOA 3'!M408</f>
        <v>Juin</v>
      </c>
      <c r="AK408" s="91" t="str">
        <f>'CLINIQUE 3'!T408</f>
        <v>Juin</v>
      </c>
    </row>
    <row r="409" spans="1:37" ht="18.75">
      <c r="A409" s="17">
        <v>402</v>
      </c>
      <c r="B409" s="625" t="s">
        <v>334</v>
      </c>
      <c r="C409" s="625" t="s">
        <v>330</v>
      </c>
      <c r="D409" s="91">
        <f>'REPRODUCTION 3'!K409</f>
        <v>3.75</v>
      </c>
      <c r="E409" s="91">
        <f>'RUMINANTS 3'!K409</f>
        <v>0</v>
      </c>
      <c r="F409" s="91">
        <f>'TOXICOLOGIE 2'!J409</f>
        <v>0</v>
      </c>
      <c r="G409" s="91">
        <f>'INFECTIEUX 3'!K409</f>
        <v>0.75</v>
      </c>
      <c r="H409" s="91">
        <f>'AVIARE 3'!K409</f>
        <v>30</v>
      </c>
      <c r="I409" s="91">
        <f>'EQUINE 3'!K409</f>
        <v>3</v>
      </c>
      <c r="J409" s="91">
        <f>'CHIRURGIE 3'!K409</f>
        <v>0</v>
      </c>
      <c r="K409" s="91">
        <f>'LEGISLATION 2'!J409</f>
        <v>0</v>
      </c>
      <c r="L409" s="91">
        <f>'HIDAOA 3'!K409</f>
        <v>4.125</v>
      </c>
      <c r="M409" s="91">
        <f>'CLINIQUE 3'!R409</f>
        <v>40</v>
      </c>
      <c r="N409" s="91">
        <f t="shared" si="84"/>
        <v>81.625</v>
      </c>
      <c r="O409" s="91">
        <f t="shared" si="85"/>
        <v>2.9151785714285716</v>
      </c>
      <c r="P409" s="17" t="str">
        <f t="shared" si="86"/>
        <v>ajournee</v>
      </c>
      <c r="Q409" s="17" t="str">
        <f t="shared" si="87"/>
        <v>juin</v>
      </c>
      <c r="R409" s="17">
        <f t="shared" si="88"/>
        <v>1</v>
      </c>
      <c r="S409" s="17">
        <f t="shared" si="89"/>
        <v>1</v>
      </c>
      <c r="T409" s="17">
        <f t="shared" si="90"/>
        <v>1</v>
      </c>
      <c r="U409" s="17">
        <f t="shared" si="91"/>
        <v>1</v>
      </c>
      <c r="V409" s="17">
        <f t="shared" si="92"/>
        <v>0</v>
      </c>
      <c r="W409" s="17">
        <f t="shared" si="93"/>
        <v>1</v>
      </c>
      <c r="X409" s="17">
        <f t="shared" si="94"/>
        <v>1</v>
      </c>
      <c r="Y409" s="17">
        <f t="shared" si="95"/>
        <v>1</v>
      </c>
      <c r="Z409" s="17">
        <f t="shared" si="96"/>
        <v>1</v>
      </c>
      <c r="AA409" s="17">
        <f t="shared" si="97"/>
        <v>0</v>
      </c>
      <c r="AB409" s="91" t="str">
        <f>'REPRODUCTION 3'!M409</f>
        <v>Juin</v>
      </c>
      <c r="AC409" s="91" t="str">
        <f>'RUMINANTS 3'!M409</f>
        <v>Juin</v>
      </c>
      <c r="AD409" s="91" t="str">
        <f>'TOXICOLOGIE 2'!L409</f>
        <v>Juin</v>
      </c>
      <c r="AE409" s="91" t="str">
        <f>'INFECTIEUX 3'!M409</f>
        <v>Juin</v>
      </c>
      <c r="AF409" s="91" t="str">
        <f>'AVIARE 3'!M409</f>
        <v>Juin</v>
      </c>
      <c r="AG409" s="91" t="str">
        <f>'EQUINE 3'!M409</f>
        <v>Juin</v>
      </c>
      <c r="AH409" s="91" t="str">
        <f>'CHIRURGIE 3'!M409</f>
        <v>Juin</v>
      </c>
      <c r="AI409" s="91" t="str">
        <f>'LEGISLATION 2'!L409</f>
        <v>Juin</v>
      </c>
      <c r="AJ409" s="91" t="str">
        <f>'HIDAOA 3'!M409</f>
        <v>Juin</v>
      </c>
      <c r="AK409" s="91" t="str">
        <f>'CLINIQUE 3'!T409</f>
        <v>Juin</v>
      </c>
    </row>
    <row r="410" spans="1:37" ht="18.75">
      <c r="A410" s="17">
        <v>403</v>
      </c>
      <c r="B410" s="625" t="s">
        <v>2859</v>
      </c>
      <c r="C410" s="625" t="s">
        <v>2535</v>
      </c>
      <c r="D410" s="91">
        <f>'REPRODUCTION 3'!K410</f>
        <v>21.75</v>
      </c>
      <c r="E410" s="91">
        <f>'RUMINANTS 3'!K410</f>
        <v>6.75</v>
      </c>
      <c r="F410" s="91">
        <f>'TOXICOLOGIE 2'!J410</f>
        <v>0</v>
      </c>
      <c r="G410" s="91">
        <f>'INFECTIEUX 3'!K410</f>
        <v>0</v>
      </c>
      <c r="H410" s="91">
        <f>'AVIARE 3'!K410</f>
        <v>15</v>
      </c>
      <c r="I410" s="91">
        <f>'EQUINE 3'!K410</f>
        <v>15.75</v>
      </c>
      <c r="J410" s="91">
        <f>'CHIRURGIE 3'!K410</f>
        <v>19.5</v>
      </c>
      <c r="K410" s="91">
        <f>'LEGISLATION 2'!J410</f>
        <v>34</v>
      </c>
      <c r="L410" s="91">
        <f>'HIDAOA 3'!K410</f>
        <v>9</v>
      </c>
      <c r="M410" s="91">
        <f>'CLINIQUE 3'!R410</f>
        <v>0</v>
      </c>
      <c r="N410" s="91">
        <f t="shared" si="84"/>
        <v>121.75</v>
      </c>
      <c r="O410" s="91">
        <f t="shared" si="85"/>
        <v>4.3482142857142856</v>
      </c>
      <c r="P410" s="17" t="str">
        <f t="shared" si="86"/>
        <v>ajournee</v>
      </c>
      <c r="Q410" s="17" t="str">
        <f t="shared" si="87"/>
        <v>juin</v>
      </c>
      <c r="R410" s="17">
        <f t="shared" si="88"/>
        <v>0</v>
      </c>
      <c r="S410" s="17">
        <f t="shared" si="89"/>
        <v>1</v>
      </c>
      <c r="T410" s="17">
        <f t="shared" si="90"/>
        <v>1</v>
      </c>
      <c r="U410" s="17">
        <f t="shared" si="91"/>
        <v>1</v>
      </c>
      <c r="V410" s="17">
        <f t="shared" si="92"/>
        <v>0</v>
      </c>
      <c r="W410" s="17">
        <f t="shared" si="93"/>
        <v>0</v>
      </c>
      <c r="X410" s="17">
        <f t="shared" si="94"/>
        <v>0</v>
      </c>
      <c r="Y410" s="17">
        <f t="shared" si="95"/>
        <v>0</v>
      </c>
      <c r="Z410" s="17">
        <f t="shared" si="96"/>
        <v>1</v>
      </c>
      <c r="AA410" s="17">
        <f t="shared" si="97"/>
        <v>1</v>
      </c>
      <c r="AB410" s="91" t="str">
        <f>'REPRODUCTION 3'!M410</f>
        <v>Juin</v>
      </c>
      <c r="AC410" s="91" t="str">
        <f>'RUMINANTS 3'!M410</f>
        <v>Juin</v>
      </c>
      <c r="AD410" s="91" t="str">
        <f>'TOXICOLOGIE 2'!L410</f>
        <v>Juin</v>
      </c>
      <c r="AE410" s="91" t="str">
        <f>'INFECTIEUX 3'!M410</f>
        <v>Juin</v>
      </c>
      <c r="AF410" s="91" t="str">
        <f>'AVIARE 3'!M410</f>
        <v>Juin</v>
      </c>
      <c r="AG410" s="91" t="str">
        <f>'EQUINE 3'!M410</f>
        <v>Juin</v>
      </c>
      <c r="AH410" s="91" t="str">
        <f>'CHIRURGIE 3'!M410</f>
        <v>Juin</v>
      </c>
      <c r="AI410" s="91" t="str">
        <f>'LEGISLATION 2'!L410</f>
        <v>Juin</v>
      </c>
      <c r="AJ410" s="91" t="str">
        <f>'HIDAOA 3'!M410</f>
        <v>Juin</v>
      </c>
      <c r="AK410" s="91" t="str">
        <f>'CLINIQUE 3'!T410</f>
        <v>Juin</v>
      </c>
    </row>
    <row r="411" spans="1:37" ht="18.75">
      <c r="A411" s="17">
        <v>404</v>
      </c>
      <c r="B411" s="625" t="s">
        <v>337</v>
      </c>
      <c r="C411" s="625" t="s">
        <v>2753</v>
      </c>
      <c r="D411" s="91">
        <f>'REPRODUCTION 3'!K411</f>
        <v>22.5</v>
      </c>
      <c r="E411" s="91">
        <f>'RUMINANTS 3'!K411</f>
        <v>8.25</v>
      </c>
      <c r="F411" s="91">
        <f>'TOXICOLOGIE 2'!J411</f>
        <v>0</v>
      </c>
      <c r="G411" s="91">
        <f>'INFECTIEUX 3'!K411</f>
        <v>5.25</v>
      </c>
      <c r="H411" s="91">
        <f>'AVIARE 3'!K411</f>
        <v>18</v>
      </c>
      <c r="I411" s="91">
        <f>'EQUINE 3'!K411</f>
        <v>13.5</v>
      </c>
      <c r="J411" s="91">
        <f>'CHIRURGIE 3'!K411</f>
        <v>19.5</v>
      </c>
      <c r="K411" s="91">
        <f>'LEGISLATION 2'!J411</f>
        <v>34</v>
      </c>
      <c r="L411" s="91">
        <f>'HIDAOA 3'!K411</f>
        <v>15</v>
      </c>
      <c r="M411" s="91">
        <f>'CLINIQUE 3'!R411</f>
        <v>0</v>
      </c>
      <c r="N411" s="91">
        <f t="shared" si="84"/>
        <v>136</v>
      </c>
      <c r="O411" s="91">
        <f t="shared" si="85"/>
        <v>4.8571428571428568</v>
      </c>
      <c r="P411" s="17" t="str">
        <f t="shared" si="86"/>
        <v>ajournee</v>
      </c>
      <c r="Q411" s="17" t="str">
        <f t="shared" si="87"/>
        <v>juin</v>
      </c>
      <c r="R411" s="17">
        <f t="shared" si="88"/>
        <v>0</v>
      </c>
      <c r="S411" s="17">
        <f t="shared" si="89"/>
        <v>1</v>
      </c>
      <c r="T411" s="17">
        <f t="shared" si="90"/>
        <v>1</v>
      </c>
      <c r="U411" s="17">
        <f t="shared" si="91"/>
        <v>1</v>
      </c>
      <c r="V411" s="17">
        <f t="shared" si="92"/>
        <v>0</v>
      </c>
      <c r="W411" s="17">
        <f t="shared" si="93"/>
        <v>1</v>
      </c>
      <c r="X411" s="17">
        <f t="shared" si="94"/>
        <v>0</v>
      </c>
      <c r="Y411" s="17">
        <f t="shared" si="95"/>
        <v>0</v>
      </c>
      <c r="Z411" s="17">
        <f t="shared" si="96"/>
        <v>0</v>
      </c>
      <c r="AA411" s="17">
        <f t="shared" si="97"/>
        <v>1</v>
      </c>
      <c r="AB411" s="91" t="str">
        <f>'REPRODUCTION 3'!M411</f>
        <v>Juin</v>
      </c>
      <c r="AC411" s="91" t="str">
        <f>'RUMINANTS 3'!M411</f>
        <v>Juin</v>
      </c>
      <c r="AD411" s="91" t="str">
        <f>'TOXICOLOGIE 2'!L411</f>
        <v>Juin</v>
      </c>
      <c r="AE411" s="91" t="str">
        <f>'INFECTIEUX 3'!M411</f>
        <v>Juin</v>
      </c>
      <c r="AF411" s="91" t="str">
        <f>'AVIARE 3'!M411</f>
        <v>Juin</v>
      </c>
      <c r="AG411" s="91" t="str">
        <f>'EQUINE 3'!M411</f>
        <v>Juin</v>
      </c>
      <c r="AH411" s="91" t="str">
        <f>'CHIRURGIE 3'!M411</f>
        <v>Juin</v>
      </c>
      <c r="AI411" s="91" t="str">
        <f>'LEGISLATION 2'!L411</f>
        <v>Juin</v>
      </c>
      <c r="AJ411" s="91" t="str">
        <f>'HIDAOA 3'!M411</f>
        <v>Juin</v>
      </c>
      <c r="AK411" s="91" t="str">
        <f>'CLINIQUE 3'!T411</f>
        <v>Juin</v>
      </c>
    </row>
    <row r="412" spans="1:37" ht="18.75">
      <c r="A412" s="17">
        <v>405</v>
      </c>
      <c r="B412" s="625" t="s">
        <v>2860</v>
      </c>
      <c r="C412" s="625" t="s">
        <v>2861</v>
      </c>
      <c r="D412" s="91">
        <f>'REPRODUCTION 3'!K412</f>
        <v>2.25</v>
      </c>
      <c r="E412" s="91">
        <f>'RUMINANTS 3'!K412</f>
        <v>5.25</v>
      </c>
      <c r="F412" s="91">
        <f>'TOXICOLOGIE 2'!J412</f>
        <v>0</v>
      </c>
      <c r="G412" s="91">
        <f>'INFECTIEUX 3'!K412</f>
        <v>0.75</v>
      </c>
      <c r="H412" s="91">
        <f>'AVIARE 3'!K412</f>
        <v>15.75</v>
      </c>
      <c r="I412" s="91">
        <f>'EQUINE 3'!K412</f>
        <v>10.5</v>
      </c>
      <c r="J412" s="91">
        <f>'CHIRURGIE 3'!K412</f>
        <v>16.5</v>
      </c>
      <c r="K412" s="91">
        <f>'LEGISLATION 2'!J412</f>
        <v>16</v>
      </c>
      <c r="L412" s="91">
        <f>'HIDAOA 3'!K412</f>
        <v>10.5</v>
      </c>
      <c r="M412" s="91">
        <f>'CLINIQUE 3'!R412</f>
        <v>0</v>
      </c>
      <c r="N412" s="91">
        <f t="shared" si="84"/>
        <v>77.5</v>
      </c>
      <c r="O412" s="91">
        <f t="shared" si="85"/>
        <v>2.7678571428571428</v>
      </c>
      <c r="P412" s="17" t="str">
        <f t="shared" si="86"/>
        <v>ajournee</v>
      </c>
      <c r="Q412" s="17" t="str">
        <f t="shared" si="87"/>
        <v>juin</v>
      </c>
      <c r="R412" s="17">
        <f t="shared" si="88"/>
        <v>1</v>
      </c>
      <c r="S412" s="17">
        <f t="shared" si="89"/>
        <v>1</v>
      </c>
      <c r="T412" s="17">
        <f t="shared" si="90"/>
        <v>1</v>
      </c>
      <c r="U412" s="17">
        <f t="shared" si="91"/>
        <v>1</v>
      </c>
      <c r="V412" s="17">
        <f t="shared" si="92"/>
        <v>0</v>
      </c>
      <c r="W412" s="17">
        <f t="shared" si="93"/>
        <v>1</v>
      </c>
      <c r="X412" s="17">
        <f t="shared" si="94"/>
        <v>0</v>
      </c>
      <c r="Y412" s="17">
        <f t="shared" si="95"/>
        <v>0</v>
      </c>
      <c r="Z412" s="17">
        <f t="shared" si="96"/>
        <v>1</v>
      </c>
      <c r="AA412" s="17">
        <f t="shared" si="97"/>
        <v>1</v>
      </c>
      <c r="AB412" s="91" t="str">
        <f>'REPRODUCTION 3'!M412</f>
        <v>Juin</v>
      </c>
      <c r="AC412" s="91" t="str">
        <f>'RUMINANTS 3'!M412</f>
        <v>Juin</v>
      </c>
      <c r="AD412" s="91" t="str">
        <f>'TOXICOLOGIE 2'!L412</f>
        <v>Juin</v>
      </c>
      <c r="AE412" s="91" t="str">
        <f>'INFECTIEUX 3'!M412</f>
        <v>Juin</v>
      </c>
      <c r="AF412" s="91" t="str">
        <f>'AVIARE 3'!M412</f>
        <v>Juin</v>
      </c>
      <c r="AG412" s="91" t="str">
        <f>'EQUINE 3'!M412</f>
        <v>Juin</v>
      </c>
      <c r="AH412" s="91" t="str">
        <f>'CHIRURGIE 3'!M412</f>
        <v>Juin</v>
      </c>
      <c r="AI412" s="91" t="str">
        <f>'LEGISLATION 2'!L412</f>
        <v>Juin</v>
      </c>
      <c r="AJ412" s="91" t="str">
        <f>'HIDAOA 3'!M412</f>
        <v>Juin</v>
      </c>
      <c r="AK412" s="91" t="str">
        <f>'CLINIQUE 3'!T412</f>
        <v>Juin</v>
      </c>
    </row>
    <row r="413" spans="1:37" ht="18.75">
      <c r="A413" s="17">
        <v>406</v>
      </c>
      <c r="B413" s="625" t="s">
        <v>2862</v>
      </c>
      <c r="C413" s="625" t="s">
        <v>2863</v>
      </c>
      <c r="D413" s="91">
        <f>'REPRODUCTION 3'!K413</f>
        <v>8.25</v>
      </c>
      <c r="E413" s="91">
        <f>'RUMINANTS 3'!K413</f>
        <v>6</v>
      </c>
      <c r="F413" s="91">
        <f>'TOXICOLOGIE 2'!J413</f>
        <v>0</v>
      </c>
      <c r="G413" s="91">
        <f>'INFECTIEUX 3'!K413</f>
        <v>0.375</v>
      </c>
      <c r="H413" s="91">
        <f>'AVIARE 3'!K413</f>
        <v>20.25</v>
      </c>
      <c r="I413" s="91">
        <f>'EQUINE 3'!K413</f>
        <v>12</v>
      </c>
      <c r="J413" s="91">
        <f>'CHIRURGIE 3'!K413</f>
        <v>7.5</v>
      </c>
      <c r="K413" s="91">
        <f>'LEGISLATION 2'!J413</f>
        <v>2</v>
      </c>
      <c r="L413" s="91">
        <f>'HIDAOA 3'!K413</f>
        <v>5.25</v>
      </c>
      <c r="M413" s="91">
        <f>'CLINIQUE 3'!R413</f>
        <v>0</v>
      </c>
      <c r="N413" s="91">
        <f t="shared" si="84"/>
        <v>61.625</v>
      </c>
      <c r="O413" s="91">
        <f t="shared" si="85"/>
        <v>2.2008928571428572</v>
      </c>
      <c r="P413" s="17" t="str">
        <f t="shared" si="86"/>
        <v>ajournee</v>
      </c>
      <c r="Q413" s="17" t="str">
        <f t="shared" si="87"/>
        <v>juin</v>
      </c>
      <c r="R413" s="17">
        <f t="shared" si="88"/>
        <v>1</v>
      </c>
      <c r="S413" s="17">
        <f t="shared" si="89"/>
        <v>1</v>
      </c>
      <c r="T413" s="17">
        <f t="shared" si="90"/>
        <v>1</v>
      </c>
      <c r="U413" s="17">
        <f t="shared" si="91"/>
        <v>1</v>
      </c>
      <c r="V413" s="17">
        <f t="shared" si="92"/>
        <v>0</v>
      </c>
      <c r="W413" s="17">
        <f t="shared" si="93"/>
        <v>1</v>
      </c>
      <c r="X413" s="17">
        <f t="shared" si="94"/>
        <v>1</v>
      </c>
      <c r="Y413" s="17">
        <f t="shared" si="95"/>
        <v>1</v>
      </c>
      <c r="Z413" s="17">
        <f t="shared" si="96"/>
        <v>1</v>
      </c>
      <c r="AA413" s="17">
        <f t="shared" si="97"/>
        <v>1</v>
      </c>
      <c r="AB413" s="91" t="str">
        <f>'REPRODUCTION 3'!M413</f>
        <v>Juin</v>
      </c>
      <c r="AC413" s="91" t="str">
        <f>'RUMINANTS 3'!M413</f>
        <v>Juin</v>
      </c>
      <c r="AD413" s="91" t="str">
        <f>'TOXICOLOGIE 2'!L413</f>
        <v>Juin</v>
      </c>
      <c r="AE413" s="91" t="str">
        <f>'INFECTIEUX 3'!M413</f>
        <v>Juin</v>
      </c>
      <c r="AF413" s="91" t="str">
        <f>'AVIARE 3'!M413</f>
        <v>Juin</v>
      </c>
      <c r="AG413" s="91" t="str">
        <f>'EQUINE 3'!M413</f>
        <v>Juin</v>
      </c>
      <c r="AH413" s="91" t="str">
        <f>'CHIRURGIE 3'!M413</f>
        <v>Juin</v>
      </c>
      <c r="AI413" s="91" t="str">
        <f>'LEGISLATION 2'!L413</f>
        <v>Juin</v>
      </c>
      <c r="AJ413" s="91" t="str">
        <f>'HIDAOA 3'!M413</f>
        <v>Juin</v>
      </c>
      <c r="AK413" s="91" t="str">
        <f>'CLINIQUE 3'!T413</f>
        <v>Juin</v>
      </c>
    </row>
    <row r="414" spans="1:37" ht="18.75">
      <c r="A414" s="17">
        <v>407</v>
      </c>
      <c r="B414" s="625" t="s">
        <v>2864</v>
      </c>
      <c r="C414" s="625" t="s">
        <v>2682</v>
      </c>
      <c r="D414" s="91">
        <f>'REPRODUCTION 3'!K414</f>
        <v>13.5</v>
      </c>
      <c r="E414" s="91">
        <f>'RUMINANTS 3'!K414</f>
        <v>6</v>
      </c>
      <c r="F414" s="91">
        <f>'TOXICOLOGIE 2'!J414</f>
        <v>0</v>
      </c>
      <c r="G414" s="91">
        <f>'INFECTIEUX 3'!K414</f>
        <v>6</v>
      </c>
      <c r="H414" s="91">
        <f>'AVIARE 3'!K414</f>
        <v>13.5</v>
      </c>
      <c r="I414" s="91">
        <f>'EQUINE 3'!K414</f>
        <v>12.75</v>
      </c>
      <c r="J414" s="91">
        <f>'CHIRURGIE 3'!K414</f>
        <v>18</v>
      </c>
      <c r="K414" s="91">
        <f>'LEGISLATION 2'!J414</f>
        <v>16</v>
      </c>
      <c r="L414" s="91">
        <f>'HIDAOA 3'!K414</f>
        <v>19.5</v>
      </c>
      <c r="M414" s="91">
        <f>'CLINIQUE 3'!R414</f>
        <v>0</v>
      </c>
      <c r="N414" s="91">
        <f t="shared" si="84"/>
        <v>105.25</v>
      </c>
      <c r="O414" s="91">
        <f t="shared" si="85"/>
        <v>3.7589285714285716</v>
      </c>
      <c r="P414" s="17" t="str">
        <f t="shared" si="86"/>
        <v>ajournee</v>
      </c>
      <c r="Q414" s="17" t="str">
        <f t="shared" si="87"/>
        <v>juin</v>
      </c>
      <c r="R414" s="17">
        <f t="shared" si="88"/>
        <v>1</v>
      </c>
      <c r="S414" s="17">
        <f t="shared" si="89"/>
        <v>1</v>
      </c>
      <c r="T414" s="17">
        <f t="shared" si="90"/>
        <v>1</v>
      </c>
      <c r="U414" s="17">
        <f t="shared" si="91"/>
        <v>1</v>
      </c>
      <c r="V414" s="17">
        <f t="shared" si="92"/>
        <v>1</v>
      </c>
      <c r="W414" s="17">
        <f t="shared" si="93"/>
        <v>1</v>
      </c>
      <c r="X414" s="17">
        <f t="shared" si="94"/>
        <v>0</v>
      </c>
      <c r="Y414" s="17">
        <f t="shared" si="95"/>
        <v>0</v>
      </c>
      <c r="Z414" s="17">
        <f t="shared" si="96"/>
        <v>0</v>
      </c>
      <c r="AA414" s="17">
        <f t="shared" si="97"/>
        <v>1</v>
      </c>
      <c r="AB414" s="91" t="str">
        <f>'REPRODUCTION 3'!M414</f>
        <v>Juin</v>
      </c>
      <c r="AC414" s="91" t="str">
        <f>'RUMINANTS 3'!M414</f>
        <v>Juin</v>
      </c>
      <c r="AD414" s="91" t="str">
        <f>'TOXICOLOGIE 2'!L414</f>
        <v>Juin</v>
      </c>
      <c r="AE414" s="91" t="str">
        <f>'INFECTIEUX 3'!M414</f>
        <v>Juin</v>
      </c>
      <c r="AF414" s="91" t="str">
        <f>'AVIARE 3'!M414</f>
        <v>Juin</v>
      </c>
      <c r="AG414" s="91" t="str">
        <f>'EQUINE 3'!M414</f>
        <v>Juin</v>
      </c>
      <c r="AH414" s="91" t="str">
        <f>'CHIRURGIE 3'!M414</f>
        <v>Juin</v>
      </c>
      <c r="AI414" s="91" t="str">
        <f>'LEGISLATION 2'!L414</f>
        <v>Juin</v>
      </c>
      <c r="AJ414" s="91" t="str">
        <f>'HIDAOA 3'!M414</f>
        <v>Juin</v>
      </c>
      <c r="AK414" s="91" t="str">
        <f>'CLINIQUE 3'!T414</f>
        <v>Juin</v>
      </c>
    </row>
    <row r="415" spans="1:37" ht="18.75">
      <c r="A415" s="17">
        <v>408</v>
      </c>
      <c r="B415" s="625" t="s">
        <v>2222</v>
      </c>
      <c r="C415" s="625" t="s">
        <v>2865</v>
      </c>
      <c r="D415" s="91">
        <f>'REPRODUCTION 3'!K415</f>
        <v>28.5</v>
      </c>
      <c r="E415" s="91">
        <f>'RUMINANTS 3'!K415</f>
        <v>11.25</v>
      </c>
      <c r="F415" s="91">
        <f>'TOXICOLOGIE 2'!J415</f>
        <v>0</v>
      </c>
      <c r="G415" s="91">
        <f>'INFECTIEUX 3'!K415</f>
        <v>22.5</v>
      </c>
      <c r="H415" s="91">
        <f>'AVIARE 3'!K415</f>
        <v>18</v>
      </c>
      <c r="I415" s="91">
        <f>'EQUINE 3'!K415</f>
        <v>23.625</v>
      </c>
      <c r="J415" s="91">
        <f>'CHIRURGIE 3'!K415</f>
        <v>22.5</v>
      </c>
      <c r="K415" s="91">
        <f>'LEGISLATION 2'!J415</f>
        <v>28</v>
      </c>
      <c r="L415" s="91">
        <f>'HIDAOA 3'!K415</f>
        <v>28.5</v>
      </c>
      <c r="M415" s="91">
        <f>'CLINIQUE 3'!R415</f>
        <v>0</v>
      </c>
      <c r="N415" s="91">
        <f t="shared" si="84"/>
        <v>182.875</v>
      </c>
      <c r="O415" s="91">
        <f t="shared" si="85"/>
        <v>6.53125</v>
      </c>
      <c r="P415" s="17" t="str">
        <f t="shared" si="86"/>
        <v>ajournee</v>
      </c>
      <c r="Q415" s="17" t="str">
        <f t="shared" si="87"/>
        <v>juin</v>
      </c>
      <c r="R415" s="17">
        <f t="shared" si="88"/>
        <v>0</v>
      </c>
      <c r="S415" s="17">
        <f t="shared" si="89"/>
        <v>1</v>
      </c>
      <c r="T415" s="17">
        <f t="shared" si="90"/>
        <v>1</v>
      </c>
      <c r="U415" s="17">
        <f t="shared" si="91"/>
        <v>0</v>
      </c>
      <c r="V415" s="17">
        <f t="shared" si="92"/>
        <v>0</v>
      </c>
      <c r="W415" s="17">
        <f t="shared" si="93"/>
        <v>0</v>
      </c>
      <c r="X415" s="17">
        <f t="shared" si="94"/>
        <v>0</v>
      </c>
      <c r="Y415" s="17">
        <f t="shared" si="95"/>
        <v>0</v>
      </c>
      <c r="Z415" s="17">
        <f t="shared" si="96"/>
        <v>0</v>
      </c>
      <c r="AA415" s="17">
        <f t="shared" si="97"/>
        <v>1</v>
      </c>
      <c r="AB415" s="91" t="str">
        <f>'REPRODUCTION 3'!M415</f>
        <v>Juin</v>
      </c>
      <c r="AC415" s="91" t="str">
        <f>'RUMINANTS 3'!M415</f>
        <v>Juin</v>
      </c>
      <c r="AD415" s="91" t="str">
        <f>'TOXICOLOGIE 2'!L415</f>
        <v>Juin</v>
      </c>
      <c r="AE415" s="91" t="str">
        <f>'INFECTIEUX 3'!M415</f>
        <v>Juin</v>
      </c>
      <c r="AF415" s="91" t="str">
        <f>'AVIARE 3'!M415</f>
        <v>Juin</v>
      </c>
      <c r="AG415" s="91" t="str">
        <f>'EQUINE 3'!M415</f>
        <v>Juin</v>
      </c>
      <c r="AH415" s="91" t="str">
        <f>'CHIRURGIE 3'!M415</f>
        <v>Juin</v>
      </c>
      <c r="AI415" s="91" t="str">
        <f>'LEGISLATION 2'!L415</f>
        <v>Juin</v>
      </c>
      <c r="AJ415" s="91" t="str">
        <f>'HIDAOA 3'!M415</f>
        <v>Juin</v>
      </c>
      <c r="AK415" s="91" t="str">
        <f>'CLINIQUE 3'!T415</f>
        <v>Juin</v>
      </c>
    </row>
    <row r="416" spans="1:37" ht="18.75">
      <c r="A416" s="17">
        <v>409</v>
      </c>
      <c r="B416" s="625" t="s">
        <v>2866</v>
      </c>
      <c r="C416" s="625" t="s">
        <v>2867</v>
      </c>
      <c r="D416" s="91">
        <f>'REPRODUCTION 3'!K416</f>
        <v>17.25</v>
      </c>
      <c r="E416" s="91">
        <f>'RUMINANTS 3'!K416</f>
        <v>4.5</v>
      </c>
      <c r="F416" s="91">
        <f>'TOXICOLOGIE 2'!J416</f>
        <v>0</v>
      </c>
      <c r="G416" s="91">
        <f>'INFECTIEUX 3'!K416</f>
        <v>8.25</v>
      </c>
      <c r="H416" s="91">
        <f>'AVIARE 3'!K416</f>
        <v>18</v>
      </c>
      <c r="I416" s="91">
        <f>'EQUINE 3'!K416</f>
        <v>9</v>
      </c>
      <c r="J416" s="91">
        <f>'CHIRURGIE 3'!K416</f>
        <v>19.5</v>
      </c>
      <c r="K416" s="91">
        <f>'LEGISLATION 2'!J416</f>
        <v>21</v>
      </c>
      <c r="L416" s="91">
        <f>'HIDAOA 3'!K416</f>
        <v>20.25</v>
      </c>
      <c r="M416" s="91">
        <f>'CLINIQUE 3'!R416</f>
        <v>0</v>
      </c>
      <c r="N416" s="91">
        <f t="shared" si="84"/>
        <v>117.75</v>
      </c>
      <c r="O416" s="91">
        <f t="shared" si="85"/>
        <v>4.2053571428571432</v>
      </c>
      <c r="P416" s="17" t="str">
        <f t="shared" si="86"/>
        <v>ajournee</v>
      </c>
      <c r="Q416" s="17" t="str">
        <f t="shared" si="87"/>
        <v>juin</v>
      </c>
      <c r="R416" s="17">
        <f t="shared" si="88"/>
        <v>0</v>
      </c>
      <c r="S416" s="17">
        <f t="shared" si="89"/>
        <v>1</v>
      </c>
      <c r="T416" s="17">
        <f t="shared" si="90"/>
        <v>1</v>
      </c>
      <c r="U416" s="17">
        <f t="shared" si="91"/>
        <v>1</v>
      </c>
      <c r="V416" s="17">
        <f t="shared" si="92"/>
        <v>0</v>
      </c>
      <c r="W416" s="17">
        <f t="shared" si="93"/>
        <v>1</v>
      </c>
      <c r="X416" s="17">
        <f t="shared" si="94"/>
        <v>0</v>
      </c>
      <c r="Y416" s="17">
        <f t="shared" si="95"/>
        <v>0</v>
      </c>
      <c r="Z416" s="17">
        <f t="shared" si="96"/>
        <v>0</v>
      </c>
      <c r="AA416" s="17">
        <f t="shared" si="97"/>
        <v>1</v>
      </c>
      <c r="AB416" s="91" t="str">
        <f>'REPRODUCTION 3'!M416</f>
        <v>Juin</v>
      </c>
      <c r="AC416" s="91" t="str">
        <f>'RUMINANTS 3'!M416</f>
        <v>Juin</v>
      </c>
      <c r="AD416" s="91" t="str">
        <f>'TOXICOLOGIE 2'!L416</f>
        <v>Juin</v>
      </c>
      <c r="AE416" s="91" t="str">
        <f>'INFECTIEUX 3'!M416</f>
        <v>Juin</v>
      </c>
      <c r="AF416" s="91" t="str">
        <f>'AVIARE 3'!M416</f>
        <v>Juin</v>
      </c>
      <c r="AG416" s="91" t="str">
        <f>'EQUINE 3'!M416</f>
        <v>Juin</v>
      </c>
      <c r="AH416" s="91" t="str">
        <f>'CHIRURGIE 3'!M416</f>
        <v>Juin</v>
      </c>
      <c r="AI416" s="91" t="str">
        <f>'LEGISLATION 2'!L416</f>
        <v>Juin</v>
      </c>
      <c r="AJ416" s="91" t="str">
        <f>'HIDAOA 3'!M416</f>
        <v>Juin</v>
      </c>
      <c r="AK416" s="91" t="str">
        <f>'CLINIQUE 3'!T416</f>
        <v>Juin</v>
      </c>
    </row>
    <row r="417" spans="1:37" ht="18.75">
      <c r="A417" s="17">
        <v>410</v>
      </c>
      <c r="B417" s="625" t="s">
        <v>338</v>
      </c>
      <c r="C417" s="625" t="s">
        <v>2745</v>
      </c>
      <c r="D417" s="91">
        <f>'REPRODUCTION 3'!K417</f>
        <v>6.75</v>
      </c>
      <c r="E417" s="91">
        <f>'RUMINANTS 3'!K417</f>
        <v>3</v>
      </c>
      <c r="F417" s="91">
        <f>'TOXICOLOGIE 2'!J417</f>
        <v>0</v>
      </c>
      <c r="G417" s="91">
        <f>'INFECTIEUX 3'!K417</f>
        <v>0.375</v>
      </c>
      <c r="H417" s="91">
        <f>'AVIARE 3'!K417</f>
        <v>15</v>
      </c>
      <c r="I417" s="91">
        <f>'EQUINE 3'!K417</f>
        <v>3</v>
      </c>
      <c r="J417" s="91">
        <f>'CHIRURGIE 3'!K417</f>
        <v>10.5</v>
      </c>
      <c r="K417" s="91">
        <f>'LEGISLATION 2'!J417</f>
        <v>2</v>
      </c>
      <c r="L417" s="91">
        <f>'HIDAOA 3'!K417</f>
        <v>9.8999999999999986</v>
      </c>
      <c r="M417" s="91">
        <f>'CLINIQUE 3'!R417</f>
        <v>0</v>
      </c>
      <c r="N417" s="91">
        <f t="shared" si="84"/>
        <v>50.524999999999999</v>
      </c>
      <c r="O417" s="91">
        <f t="shared" si="85"/>
        <v>1.8044642857142856</v>
      </c>
      <c r="P417" s="17" t="str">
        <f t="shared" si="86"/>
        <v>ajournee</v>
      </c>
      <c r="Q417" s="17" t="str">
        <f t="shared" si="87"/>
        <v>juin</v>
      </c>
      <c r="R417" s="17">
        <f t="shared" si="88"/>
        <v>1</v>
      </c>
      <c r="S417" s="17">
        <f t="shared" si="89"/>
        <v>1</v>
      </c>
      <c r="T417" s="17">
        <f t="shared" si="90"/>
        <v>1</v>
      </c>
      <c r="U417" s="17">
        <f t="shared" si="91"/>
        <v>1</v>
      </c>
      <c r="V417" s="17">
        <f t="shared" si="92"/>
        <v>0</v>
      </c>
      <c r="W417" s="17">
        <f t="shared" si="93"/>
        <v>1</v>
      </c>
      <c r="X417" s="17">
        <f t="shared" si="94"/>
        <v>1</v>
      </c>
      <c r="Y417" s="17">
        <f t="shared" si="95"/>
        <v>1</v>
      </c>
      <c r="Z417" s="17">
        <f t="shared" si="96"/>
        <v>1</v>
      </c>
      <c r="AA417" s="17">
        <f t="shared" si="97"/>
        <v>1</v>
      </c>
      <c r="AB417" s="91" t="str">
        <f>'REPRODUCTION 3'!M417</f>
        <v>Juin</v>
      </c>
      <c r="AC417" s="91" t="str">
        <f>'RUMINANTS 3'!M417</f>
        <v>Juin</v>
      </c>
      <c r="AD417" s="91" t="str">
        <f>'TOXICOLOGIE 2'!L417</f>
        <v>Juin</v>
      </c>
      <c r="AE417" s="91" t="str">
        <f>'INFECTIEUX 3'!M417</f>
        <v>Juin</v>
      </c>
      <c r="AF417" s="91" t="str">
        <f>'AVIARE 3'!M417</f>
        <v>Juin</v>
      </c>
      <c r="AG417" s="91" t="str">
        <f>'EQUINE 3'!M417</f>
        <v>Juin</v>
      </c>
      <c r="AH417" s="91" t="str">
        <f>'CHIRURGIE 3'!M417</f>
        <v>Juin</v>
      </c>
      <c r="AI417" s="91" t="str">
        <f>'LEGISLATION 2'!L417</f>
        <v>Juin</v>
      </c>
      <c r="AJ417" s="91" t="str">
        <f>'HIDAOA 3'!M417</f>
        <v>Juin</v>
      </c>
      <c r="AK417" s="91" t="str">
        <f>'CLINIQUE 3'!T417</f>
        <v>Juin</v>
      </c>
    </row>
    <row r="418" spans="1:37" ht="18.75">
      <c r="A418" s="17">
        <v>411</v>
      </c>
      <c r="B418" s="625" t="s">
        <v>2868</v>
      </c>
      <c r="C418" s="625" t="s">
        <v>2869</v>
      </c>
      <c r="D418" s="91">
        <f>'REPRODUCTION 3'!K418</f>
        <v>18</v>
      </c>
      <c r="E418" s="91">
        <f>'RUMINANTS 3'!K418</f>
        <v>11.25</v>
      </c>
      <c r="F418" s="91">
        <f>'TOXICOLOGIE 2'!J418</f>
        <v>0</v>
      </c>
      <c r="G418" s="91">
        <f>'INFECTIEUX 3'!K418</f>
        <v>6.75</v>
      </c>
      <c r="H418" s="91">
        <f>'AVIARE 3'!K418</f>
        <v>15</v>
      </c>
      <c r="I418" s="91">
        <f>'EQUINE 3'!K418</f>
        <v>15</v>
      </c>
      <c r="J418" s="91">
        <f>'CHIRURGIE 3'!K418</f>
        <v>22.5</v>
      </c>
      <c r="K418" s="91">
        <f>'LEGISLATION 2'!J418</f>
        <v>32</v>
      </c>
      <c r="L418" s="91">
        <f>'HIDAOA 3'!K418</f>
        <v>19.5</v>
      </c>
      <c r="M418" s="91">
        <f>'CLINIQUE 3'!R418</f>
        <v>0</v>
      </c>
      <c r="N418" s="91">
        <f t="shared" si="84"/>
        <v>140</v>
      </c>
      <c r="O418" s="91">
        <f t="shared" si="85"/>
        <v>5</v>
      </c>
      <c r="P418" s="17" t="str">
        <f t="shared" si="86"/>
        <v>ajournee</v>
      </c>
      <c r="Q418" s="17" t="str">
        <f t="shared" si="87"/>
        <v>juin</v>
      </c>
      <c r="R418" s="17">
        <f t="shared" si="88"/>
        <v>0</v>
      </c>
      <c r="S418" s="17">
        <f t="shared" si="89"/>
        <v>1</v>
      </c>
      <c r="T418" s="17">
        <f t="shared" si="90"/>
        <v>1</v>
      </c>
      <c r="U418" s="17">
        <f t="shared" si="91"/>
        <v>1</v>
      </c>
      <c r="V418" s="17">
        <f t="shared" si="92"/>
        <v>0</v>
      </c>
      <c r="W418" s="17">
        <f t="shared" si="93"/>
        <v>0</v>
      </c>
      <c r="X418" s="17">
        <f t="shared" si="94"/>
        <v>0</v>
      </c>
      <c r="Y418" s="17">
        <f t="shared" si="95"/>
        <v>0</v>
      </c>
      <c r="Z418" s="17">
        <f t="shared" si="96"/>
        <v>0</v>
      </c>
      <c r="AA418" s="17">
        <f t="shared" si="97"/>
        <v>1</v>
      </c>
      <c r="AB418" s="91" t="str">
        <f>'REPRODUCTION 3'!M418</f>
        <v>Juin</v>
      </c>
      <c r="AC418" s="91" t="str">
        <f>'RUMINANTS 3'!M418</f>
        <v>Juin</v>
      </c>
      <c r="AD418" s="91" t="str">
        <f>'TOXICOLOGIE 2'!L418</f>
        <v>Juin</v>
      </c>
      <c r="AE418" s="91" t="str">
        <f>'INFECTIEUX 3'!M418</f>
        <v>Juin</v>
      </c>
      <c r="AF418" s="91" t="str">
        <f>'AVIARE 3'!M418</f>
        <v>Juin</v>
      </c>
      <c r="AG418" s="91" t="str">
        <f>'EQUINE 3'!M418</f>
        <v>Juin</v>
      </c>
      <c r="AH418" s="91" t="str">
        <f>'CHIRURGIE 3'!M418</f>
        <v>Juin</v>
      </c>
      <c r="AI418" s="91" t="str">
        <f>'LEGISLATION 2'!L418</f>
        <v>Juin</v>
      </c>
      <c r="AJ418" s="91" t="str">
        <f>'HIDAOA 3'!M418</f>
        <v>Juin</v>
      </c>
      <c r="AK418" s="91" t="str">
        <f>'CLINIQUE 3'!T418</f>
        <v>Juin</v>
      </c>
    </row>
    <row r="419" spans="1:37" ht="18.75">
      <c r="A419" s="17">
        <v>412</v>
      </c>
      <c r="B419" s="625" t="s">
        <v>2241</v>
      </c>
      <c r="C419" s="625" t="s">
        <v>2509</v>
      </c>
      <c r="D419" s="91">
        <f>'REPRODUCTION 3'!K419</f>
        <v>21</v>
      </c>
      <c r="E419" s="91">
        <f>'RUMINANTS 3'!K419</f>
        <v>16.5</v>
      </c>
      <c r="F419" s="91">
        <f>'TOXICOLOGIE 2'!J419</f>
        <v>0</v>
      </c>
      <c r="G419" s="91">
        <f>'INFECTIEUX 3'!K419</f>
        <v>12.75</v>
      </c>
      <c r="H419" s="91">
        <f>'AVIARE 3'!K419</f>
        <v>20.25</v>
      </c>
      <c r="I419" s="91">
        <f>'EQUINE 3'!K419</f>
        <v>21</v>
      </c>
      <c r="J419" s="91">
        <f>'CHIRURGIE 3'!K419</f>
        <v>22.5</v>
      </c>
      <c r="K419" s="91">
        <f>'LEGISLATION 2'!J419</f>
        <v>10</v>
      </c>
      <c r="L419" s="91">
        <f>'HIDAOA 3'!K419</f>
        <v>21.75</v>
      </c>
      <c r="M419" s="91">
        <f>'CLINIQUE 3'!R419</f>
        <v>0</v>
      </c>
      <c r="N419" s="91">
        <f t="shared" si="84"/>
        <v>145.75</v>
      </c>
      <c r="O419" s="91">
        <f t="shared" si="85"/>
        <v>5.2053571428571432</v>
      </c>
      <c r="P419" s="17" t="str">
        <f t="shared" si="86"/>
        <v>ajournee</v>
      </c>
      <c r="Q419" s="17" t="str">
        <f t="shared" si="87"/>
        <v>juin</v>
      </c>
      <c r="R419" s="17">
        <f t="shared" si="88"/>
        <v>0</v>
      </c>
      <c r="S419" s="17">
        <f t="shared" si="89"/>
        <v>0</v>
      </c>
      <c r="T419" s="17">
        <f t="shared" si="90"/>
        <v>1</v>
      </c>
      <c r="U419" s="17">
        <f t="shared" si="91"/>
        <v>1</v>
      </c>
      <c r="V419" s="17">
        <f t="shared" si="92"/>
        <v>0</v>
      </c>
      <c r="W419" s="17">
        <f t="shared" si="93"/>
        <v>0</v>
      </c>
      <c r="X419" s="17">
        <f t="shared" si="94"/>
        <v>0</v>
      </c>
      <c r="Y419" s="17">
        <f t="shared" si="95"/>
        <v>0</v>
      </c>
      <c r="Z419" s="17">
        <f t="shared" si="96"/>
        <v>0</v>
      </c>
      <c r="AA419" s="17">
        <f t="shared" si="97"/>
        <v>1</v>
      </c>
      <c r="AB419" s="91" t="str">
        <f>'REPRODUCTION 3'!M419</f>
        <v>Juin</v>
      </c>
      <c r="AC419" s="91" t="str">
        <f>'RUMINANTS 3'!M419</f>
        <v>Juin</v>
      </c>
      <c r="AD419" s="91" t="str">
        <f>'TOXICOLOGIE 2'!L419</f>
        <v>Juin</v>
      </c>
      <c r="AE419" s="91" t="str">
        <f>'INFECTIEUX 3'!M419</f>
        <v>Juin</v>
      </c>
      <c r="AF419" s="91" t="str">
        <f>'AVIARE 3'!M419</f>
        <v>Juin</v>
      </c>
      <c r="AG419" s="91" t="str">
        <f>'EQUINE 3'!M419</f>
        <v>Juin</v>
      </c>
      <c r="AH419" s="91" t="str">
        <f>'CHIRURGIE 3'!M419</f>
        <v>Juin</v>
      </c>
      <c r="AI419" s="91" t="str">
        <f>'LEGISLATION 2'!L419</f>
        <v>Juin</v>
      </c>
      <c r="AJ419" s="91" t="str">
        <f>'HIDAOA 3'!M419</f>
        <v>Juin</v>
      </c>
      <c r="AK419" s="91" t="str">
        <f>'CLINIQUE 3'!T419</f>
        <v>Juin</v>
      </c>
    </row>
    <row r="420" spans="1:37" ht="18.75">
      <c r="A420" s="17">
        <v>413</v>
      </c>
      <c r="B420" s="625" t="s">
        <v>2245</v>
      </c>
      <c r="C420" s="625" t="s">
        <v>2870</v>
      </c>
      <c r="D420" s="91">
        <f>'REPRODUCTION 3'!K420</f>
        <v>12</v>
      </c>
      <c r="E420" s="91">
        <f>'RUMINANTS 3'!K420</f>
        <v>5.25</v>
      </c>
      <c r="F420" s="91">
        <f>'TOXICOLOGIE 2'!J420</f>
        <v>0</v>
      </c>
      <c r="G420" s="91">
        <f>'INFECTIEUX 3'!K420</f>
        <v>1.875</v>
      </c>
      <c r="H420" s="91">
        <f>'AVIARE 3'!K420</f>
        <v>14.25</v>
      </c>
      <c r="I420" s="91">
        <f>'EQUINE 3'!K420</f>
        <v>6.75</v>
      </c>
      <c r="J420" s="91">
        <f>'CHIRURGIE 3'!K420</f>
        <v>10.5</v>
      </c>
      <c r="K420" s="91">
        <f>'LEGISLATION 2'!J420</f>
        <v>18</v>
      </c>
      <c r="L420" s="91">
        <f>'HIDAOA 3'!K420</f>
        <v>13.5</v>
      </c>
      <c r="M420" s="91">
        <f>'CLINIQUE 3'!R420</f>
        <v>0</v>
      </c>
      <c r="N420" s="91">
        <f t="shared" si="84"/>
        <v>82.125</v>
      </c>
      <c r="O420" s="91">
        <f t="shared" si="85"/>
        <v>2.9330357142857144</v>
      </c>
      <c r="P420" s="17" t="str">
        <f t="shared" si="86"/>
        <v>ajournee</v>
      </c>
      <c r="Q420" s="17" t="str">
        <f t="shared" si="87"/>
        <v>juin</v>
      </c>
      <c r="R420" s="17">
        <f t="shared" si="88"/>
        <v>1</v>
      </c>
      <c r="S420" s="17">
        <f t="shared" si="89"/>
        <v>1</v>
      </c>
      <c r="T420" s="17">
        <f t="shared" si="90"/>
        <v>1</v>
      </c>
      <c r="U420" s="17">
        <f t="shared" si="91"/>
        <v>1</v>
      </c>
      <c r="V420" s="17">
        <f t="shared" si="92"/>
        <v>1</v>
      </c>
      <c r="W420" s="17">
        <f t="shared" si="93"/>
        <v>1</v>
      </c>
      <c r="X420" s="17">
        <f t="shared" si="94"/>
        <v>1</v>
      </c>
      <c r="Y420" s="17">
        <f t="shared" si="95"/>
        <v>0</v>
      </c>
      <c r="Z420" s="17">
        <f t="shared" si="96"/>
        <v>1</v>
      </c>
      <c r="AA420" s="17">
        <f t="shared" si="97"/>
        <v>1</v>
      </c>
      <c r="AB420" s="91" t="str">
        <f>'REPRODUCTION 3'!M420</f>
        <v>Juin</v>
      </c>
      <c r="AC420" s="91" t="str">
        <f>'RUMINANTS 3'!M420</f>
        <v>Juin</v>
      </c>
      <c r="AD420" s="91" t="str">
        <f>'TOXICOLOGIE 2'!L420</f>
        <v>Juin</v>
      </c>
      <c r="AE420" s="91" t="str">
        <f>'INFECTIEUX 3'!M420</f>
        <v>Juin</v>
      </c>
      <c r="AF420" s="91" t="str">
        <f>'AVIARE 3'!M420</f>
        <v>Juin</v>
      </c>
      <c r="AG420" s="91" t="str">
        <f>'EQUINE 3'!M420</f>
        <v>Juin</v>
      </c>
      <c r="AH420" s="91" t="str">
        <f>'CHIRURGIE 3'!M420</f>
        <v>Juin</v>
      </c>
      <c r="AI420" s="91" t="str">
        <f>'LEGISLATION 2'!L420</f>
        <v>Juin</v>
      </c>
      <c r="AJ420" s="91" t="str">
        <f>'HIDAOA 3'!M420</f>
        <v>Juin</v>
      </c>
      <c r="AK420" s="91" t="str">
        <f>'CLINIQUE 3'!T420</f>
        <v>Juin</v>
      </c>
    </row>
    <row r="421" spans="1:37" ht="18.75">
      <c r="A421" s="17">
        <v>414</v>
      </c>
      <c r="B421" s="625" t="s">
        <v>339</v>
      </c>
      <c r="C421" s="625" t="s">
        <v>2871</v>
      </c>
      <c r="D421" s="91">
        <f>'REPRODUCTION 3'!K421</f>
        <v>13.5</v>
      </c>
      <c r="E421" s="91">
        <f>'RUMINANTS 3'!K421</f>
        <v>5.25</v>
      </c>
      <c r="F421" s="91">
        <f>'TOXICOLOGIE 2'!J421</f>
        <v>0</v>
      </c>
      <c r="G421" s="91">
        <f>'INFECTIEUX 3'!K421</f>
        <v>3</v>
      </c>
      <c r="H421" s="91">
        <f>'AVIARE 3'!K421</f>
        <v>16.5</v>
      </c>
      <c r="I421" s="91">
        <f>'EQUINE 3'!K421</f>
        <v>15</v>
      </c>
      <c r="J421" s="91">
        <f>'CHIRURGIE 3'!K421</f>
        <v>21</v>
      </c>
      <c r="K421" s="91">
        <f>'LEGISLATION 2'!J421</f>
        <v>20</v>
      </c>
      <c r="L421" s="91">
        <f>'HIDAOA 3'!K421</f>
        <v>21</v>
      </c>
      <c r="M421" s="91">
        <f>'CLINIQUE 3'!R421</f>
        <v>0</v>
      </c>
      <c r="N421" s="91">
        <f t="shared" si="84"/>
        <v>115.25</v>
      </c>
      <c r="O421" s="91">
        <f t="shared" si="85"/>
        <v>4.1160714285714288</v>
      </c>
      <c r="P421" s="17" t="str">
        <f t="shared" si="86"/>
        <v>ajournee</v>
      </c>
      <c r="Q421" s="17" t="str">
        <f t="shared" si="87"/>
        <v>juin</v>
      </c>
      <c r="R421" s="17">
        <f t="shared" si="88"/>
        <v>1</v>
      </c>
      <c r="S421" s="17">
        <f t="shared" si="89"/>
        <v>1</v>
      </c>
      <c r="T421" s="17">
        <f t="shared" si="90"/>
        <v>1</v>
      </c>
      <c r="U421" s="17">
        <f t="shared" si="91"/>
        <v>1</v>
      </c>
      <c r="V421" s="17">
        <f t="shared" si="92"/>
        <v>0</v>
      </c>
      <c r="W421" s="17">
        <f t="shared" si="93"/>
        <v>0</v>
      </c>
      <c r="X421" s="17">
        <f t="shared" si="94"/>
        <v>0</v>
      </c>
      <c r="Y421" s="17">
        <f t="shared" si="95"/>
        <v>0</v>
      </c>
      <c r="Z421" s="17">
        <f t="shared" si="96"/>
        <v>0</v>
      </c>
      <c r="AA421" s="17">
        <f t="shared" si="97"/>
        <v>1</v>
      </c>
      <c r="AB421" s="91" t="str">
        <f>'REPRODUCTION 3'!M421</f>
        <v>Juin</v>
      </c>
      <c r="AC421" s="91" t="str">
        <f>'RUMINANTS 3'!M421</f>
        <v>Juin</v>
      </c>
      <c r="AD421" s="91" t="str">
        <f>'TOXICOLOGIE 2'!L421</f>
        <v>Juin</v>
      </c>
      <c r="AE421" s="91" t="str">
        <f>'INFECTIEUX 3'!M421</f>
        <v>Juin</v>
      </c>
      <c r="AF421" s="91" t="str">
        <f>'AVIARE 3'!M421</f>
        <v>Juin</v>
      </c>
      <c r="AG421" s="91" t="str">
        <f>'EQUINE 3'!M421</f>
        <v>Juin</v>
      </c>
      <c r="AH421" s="91" t="str">
        <f>'CHIRURGIE 3'!M421</f>
        <v>Juin</v>
      </c>
      <c r="AI421" s="91" t="str">
        <f>'LEGISLATION 2'!L421</f>
        <v>Juin</v>
      </c>
      <c r="AJ421" s="91" t="str">
        <f>'HIDAOA 3'!M421</f>
        <v>Juin</v>
      </c>
      <c r="AK421" s="91" t="str">
        <f>'CLINIQUE 3'!T421</f>
        <v>Juin</v>
      </c>
    </row>
    <row r="422" spans="1:37" ht="18.75">
      <c r="A422" s="17">
        <v>415</v>
      </c>
      <c r="B422" s="625" t="s">
        <v>2872</v>
      </c>
      <c r="C422" s="625" t="s">
        <v>2873</v>
      </c>
      <c r="D422" s="91">
        <f>'REPRODUCTION 3'!K422</f>
        <v>15</v>
      </c>
      <c r="E422" s="91">
        <f>'RUMINANTS 3'!K422</f>
        <v>9</v>
      </c>
      <c r="F422" s="91">
        <f>'TOXICOLOGIE 2'!J422</f>
        <v>0</v>
      </c>
      <c r="G422" s="91">
        <f>'INFECTIEUX 3'!K422</f>
        <v>5.25</v>
      </c>
      <c r="H422" s="91">
        <f>'AVIARE 3'!K422</f>
        <v>15.75</v>
      </c>
      <c r="I422" s="91">
        <f>'EQUINE 3'!K422</f>
        <v>15</v>
      </c>
      <c r="J422" s="91">
        <f>'CHIRURGIE 3'!K422</f>
        <v>16.5</v>
      </c>
      <c r="K422" s="91">
        <f>'LEGISLATION 2'!J422</f>
        <v>28</v>
      </c>
      <c r="L422" s="91">
        <f>'HIDAOA 3'!K422</f>
        <v>18</v>
      </c>
      <c r="M422" s="91">
        <f>'CLINIQUE 3'!R422</f>
        <v>0</v>
      </c>
      <c r="N422" s="91">
        <f t="shared" si="84"/>
        <v>122.5</v>
      </c>
      <c r="O422" s="91">
        <f t="shared" si="85"/>
        <v>4.375</v>
      </c>
      <c r="P422" s="17" t="str">
        <f t="shared" si="86"/>
        <v>ajournee</v>
      </c>
      <c r="Q422" s="17" t="str">
        <f t="shared" si="87"/>
        <v>juin</v>
      </c>
      <c r="R422" s="17">
        <f t="shared" si="88"/>
        <v>0</v>
      </c>
      <c r="S422" s="17">
        <f t="shared" si="89"/>
        <v>1</v>
      </c>
      <c r="T422" s="17">
        <f t="shared" si="90"/>
        <v>1</v>
      </c>
      <c r="U422" s="17">
        <f t="shared" si="91"/>
        <v>1</v>
      </c>
      <c r="V422" s="17">
        <f t="shared" si="92"/>
        <v>0</v>
      </c>
      <c r="W422" s="17">
        <f t="shared" si="93"/>
        <v>0</v>
      </c>
      <c r="X422" s="17">
        <f t="shared" si="94"/>
        <v>0</v>
      </c>
      <c r="Y422" s="17">
        <f t="shared" si="95"/>
        <v>0</v>
      </c>
      <c r="Z422" s="17">
        <f t="shared" si="96"/>
        <v>0</v>
      </c>
      <c r="AA422" s="17">
        <f t="shared" si="97"/>
        <v>1</v>
      </c>
      <c r="AB422" s="91" t="str">
        <f>'REPRODUCTION 3'!M422</f>
        <v>Juin</v>
      </c>
      <c r="AC422" s="91" t="str">
        <f>'RUMINANTS 3'!M422</f>
        <v>Juin</v>
      </c>
      <c r="AD422" s="91" t="str">
        <f>'TOXICOLOGIE 2'!L422</f>
        <v>Juin</v>
      </c>
      <c r="AE422" s="91" t="str">
        <f>'INFECTIEUX 3'!M422</f>
        <v>Juin</v>
      </c>
      <c r="AF422" s="91" t="str">
        <f>'AVIARE 3'!M422</f>
        <v>Juin</v>
      </c>
      <c r="AG422" s="91" t="str">
        <f>'EQUINE 3'!M422</f>
        <v>Juin</v>
      </c>
      <c r="AH422" s="91" t="str">
        <f>'CHIRURGIE 3'!M422</f>
        <v>Juin</v>
      </c>
      <c r="AI422" s="91" t="str">
        <f>'LEGISLATION 2'!L422</f>
        <v>Juin</v>
      </c>
      <c r="AJ422" s="91" t="str">
        <f>'HIDAOA 3'!M422</f>
        <v>Juin</v>
      </c>
      <c r="AK422" s="91" t="str">
        <f>'CLINIQUE 3'!T422</f>
        <v>Juin</v>
      </c>
    </row>
    <row r="423" spans="1:37" ht="18.75">
      <c r="A423" s="17">
        <v>416</v>
      </c>
      <c r="B423" s="625" t="s">
        <v>2258</v>
      </c>
      <c r="C423" s="625" t="s">
        <v>2540</v>
      </c>
      <c r="D423" s="91">
        <f>'REPRODUCTION 3'!K423</f>
        <v>15</v>
      </c>
      <c r="E423" s="91">
        <f>'RUMINANTS 3'!K423</f>
        <v>6</v>
      </c>
      <c r="F423" s="91">
        <f>'TOXICOLOGIE 2'!J423</f>
        <v>0</v>
      </c>
      <c r="G423" s="91">
        <f>'INFECTIEUX 3'!K423</f>
        <v>6</v>
      </c>
      <c r="H423" s="91">
        <f>'AVIARE 3'!K423</f>
        <v>20.25</v>
      </c>
      <c r="I423" s="91">
        <f>'EQUINE 3'!K423</f>
        <v>15.75</v>
      </c>
      <c r="J423" s="91">
        <f>'CHIRURGIE 3'!K423</f>
        <v>19.5</v>
      </c>
      <c r="K423" s="91">
        <f>'LEGISLATION 2'!J423</f>
        <v>28</v>
      </c>
      <c r="L423" s="91">
        <f>'HIDAOA 3'!K423</f>
        <v>25.5</v>
      </c>
      <c r="M423" s="91">
        <f>'CLINIQUE 3'!R423</f>
        <v>0</v>
      </c>
      <c r="N423" s="91">
        <f t="shared" si="84"/>
        <v>136</v>
      </c>
      <c r="O423" s="91">
        <f t="shared" si="85"/>
        <v>4.8571428571428568</v>
      </c>
      <c r="P423" s="17" t="str">
        <f t="shared" si="86"/>
        <v>ajournee</v>
      </c>
      <c r="Q423" s="17" t="str">
        <f t="shared" si="87"/>
        <v>juin</v>
      </c>
      <c r="R423" s="17">
        <f t="shared" si="88"/>
        <v>0</v>
      </c>
      <c r="S423" s="17">
        <f t="shared" si="89"/>
        <v>1</v>
      </c>
      <c r="T423" s="17">
        <f t="shared" si="90"/>
        <v>1</v>
      </c>
      <c r="U423" s="17">
        <f t="shared" si="91"/>
        <v>1</v>
      </c>
      <c r="V423" s="17">
        <f t="shared" si="92"/>
        <v>0</v>
      </c>
      <c r="W423" s="17">
        <f t="shared" si="93"/>
        <v>0</v>
      </c>
      <c r="X423" s="17">
        <f t="shared" si="94"/>
        <v>0</v>
      </c>
      <c r="Y423" s="17">
        <f t="shared" si="95"/>
        <v>0</v>
      </c>
      <c r="Z423" s="17">
        <f t="shared" si="96"/>
        <v>0</v>
      </c>
      <c r="AA423" s="17">
        <f t="shared" si="97"/>
        <v>1</v>
      </c>
      <c r="AB423" s="91" t="str">
        <f>'REPRODUCTION 3'!M423</f>
        <v>Juin</v>
      </c>
      <c r="AC423" s="91" t="str">
        <f>'RUMINANTS 3'!M423</f>
        <v>Juin</v>
      </c>
      <c r="AD423" s="91" t="str">
        <f>'TOXICOLOGIE 2'!L423</f>
        <v>Juin</v>
      </c>
      <c r="AE423" s="91" t="str">
        <f>'INFECTIEUX 3'!M423</f>
        <v>Juin</v>
      </c>
      <c r="AF423" s="91" t="str">
        <f>'AVIARE 3'!M423</f>
        <v>Juin</v>
      </c>
      <c r="AG423" s="91" t="str">
        <f>'EQUINE 3'!M423</f>
        <v>Juin</v>
      </c>
      <c r="AH423" s="91" t="str">
        <f>'CHIRURGIE 3'!M423</f>
        <v>Juin</v>
      </c>
      <c r="AI423" s="91" t="str">
        <f>'LEGISLATION 2'!L423</f>
        <v>Juin</v>
      </c>
      <c r="AJ423" s="91" t="str">
        <f>'HIDAOA 3'!M423</f>
        <v>Juin</v>
      </c>
      <c r="AK423" s="91" t="str">
        <f>'CLINIQUE 3'!T423</f>
        <v>Juin</v>
      </c>
    </row>
    <row r="424" spans="1:37" ht="18.75">
      <c r="A424" s="17">
        <v>417</v>
      </c>
      <c r="B424" s="625" t="s">
        <v>341</v>
      </c>
      <c r="C424" s="625" t="s">
        <v>254</v>
      </c>
      <c r="D424" s="91">
        <f>'REPRODUCTION 3'!K424</f>
        <v>0</v>
      </c>
      <c r="E424" s="91">
        <f>'RUMINANTS 3'!K424</f>
        <v>33</v>
      </c>
      <c r="F424" s="91">
        <f>'TOXICOLOGIE 2'!J424</f>
        <v>23</v>
      </c>
      <c r="G424" s="91">
        <f>'INFECTIEUX 3'!K424</f>
        <v>0.375</v>
      </c>
      <c r="H424" s="91">
        <f>'AVIARE 3'!K424</f>
        <v>30.75</v>
      </c>
      <c r="I424" s="91">
        <f>'EQUINE 3'!K424</f>
        <v>0.75</v>
      </c>
      <c r="J424" s="91">
        <f>'CHIRURGIE 3'!K424</f>
        <v>0</v>
      </c>
      <c r="K424" s="91">
        <f>'LEGISLATION 2'!J424</f>
        <v>20</v>
      </c>
      <c r="L424" s="91">
        <f>'HIDAOA 3'!K424</f>
        <v>4.125</v>
      </c>
      <c r="M424" s="91">
        <f>'CLINIQUE 3'!R424</f>
        <v>36</v>
      </c>
      <c r="N424" s="91">
        <f t="shared" si="84"/>
        <v>148</v>
      </c>
      <c r="O424" s="91">
        <f t="shared" si="85"/>
        <v>5.2857142857142856</v>
      </c>
      <c r="P424" s="17" t="str">
        <f t="shared" si="86"/>
        <v>ajournee</v>
      </c>
      <c r="Q424" s="17" t="str">
        <f t="shared" si="87"/>
        <v>juin</v>
      </c>
      <c r="R424" s="17">
        <f t="shared" si="88"/>
        <v>1</v>
      </c>
      <c r="S424" s="17">
        <f t="shared" si="89"/>
        <v>0</v>
      </c>
      <c r="T424" s="17">
        <f t="shared" si="90"/>
        <v>0</v>
      </c>
      <c r="U424" s="17">
        <f t="shared" si="91"/>
        <v>1</v>
      </c>
      <c r="V424" s="17">
        <f t="shared" si="92"/>
        <v>0</v>
      </c>
      <c r="W424" s="17">
        <f t="shared" si="93"/>
        <v>1</v>
      </c>
      <c r="X424" s="17">
        <f t="shared" si="94"/>
        <v>1</v>
      </c>
      <c r="Y424" s="17">
        <f t="shared" si="95"/>
        <v>0</v>
      </c>
      <c r="Z424" s="17">
        <f t="shared" si="96"/>
        <v>1</v>
      </c>
      <c r="AA424" s="17">
        <f t="shared" si="97"/>
        <v>0</v>
      </c>
      <c r="AB424" s="91" t="str">
        <f>'REPRODUCTION 3'!M424</f>
        <v>Juin</v>
      </c>
      <c r="AC424" s="91" t="str">
        <f>'RUMINANTS 3'!M424</f>
        <v>Juin</v>
      </c>
      <c r="AD424" s="91" t="str">
        <f>'TOXICOLOGIE 2'!L424</f>
        <v>Juin</v>
      </c>
      <c r="AE424" s="91" t="str">
        <f>'INFECTIEUX 3'!M424</f>
        <v>Juin</v>
      </c>
      <c r="AF424" s="91" t="str">
        <f>'AVIARE 3'!M424</f>
        <v>Juin</v>
      </c>
      <c r="AG424" s="91" t="str">
        <f>'EQUINE 3'!M424</f>
        <v>Juin</v>
      </c>
      <c r="AH424" s="91" t="str">
        <f>'CHIRURGIE 3'!M424</f>
        <v>Juin</v>
      </c>
      <c r="AI424" s="91" t="str">
        <f>'LEGISLATION 2'!L424</f>
        <v>Juin</v>
      </c>
      <c r="AJ424" s="91" t="str">
        <f>'HIDAOA 3'!M424</f>
        <v>Juin</v>
      </c>
      <c r="AK424" s="91" t="str">
        <f>'CLINIQUE 3'!T424</f>
        <v>Juin</v>
      </c>
    </row>
    <row r="425" spans="1:37" ht="18.75">
      <c r="A425" s="17">
        <v>418</v>
      </c>
      <c r="B425" s="625" t="s">
        <v>2874</v>
      </c>
      <c r="C425" s="625" t="s">
        <v>2875</v>
      </c>
      <c r="D425" s="91">
        <f>'REPRODUCTION 3'!K425</f>
        <v>0</v>
      </c>
      <c r="E425" s="91">
        <f>'RUMINANTS 3'!K425</f>
        <v>1.4999999999999999E-2</v>
      </c>
      <c r="F425" s="91">
        <f>'TOXICOLOGIE 2'!J425</f>
        <v>0</v>
      </c>
      <c r="G425" s="91">
        <f>'INFECTIEUX 3'!K425</f>
        <v>0.375</v>
      </c>
      <c r="H425" s="91">
        <f>'AVIARE 3'!K425</f>
        <v>12.75</v>
      </c>
      <c r="I425" s="91">
        <f>'EQUINE 3'!K425</f>
        <v>6.75</v>
      </c>
      <c r="J425" s="91">
        <f>'CHIRURGIE 3'!K425</f>
        <v>15</v>
      </c>
      <c r="K425" s="91">
        <f>'LEGISLATION 2'!J425</f>
        <v>2</v>
      </c>
      <c r="L425" s="91">
        <f>'HIDAOA 3'!K425</f>
        <v>3.75</v>
      </c>
      <c r="M425" s="91">
        <f>'CLINIQUE 3'!R425</f>
        <v>0</v>
      </c>
      <c r="N425" s="91">
        <f t="shared" si="84"/>
        <v>40.64</v>
      </c>
      <c r="O425" s="91">
        <f t="shared" si="85"/>
        <v>1.4514285714285715</v>
      </c>
      <c r="P425" s="17" t="str">
        <f t="shared" si="86"/>
        <v>ajournee</v>
      </c>
      <c r="Q425" s="17" t="str">
        <f t="shared" si="87"/>
        <v>juin</v>
      </c>
      <c r="R425" s="17">
        <f t="shared" si="88"/>
        <v>1</v>
      </c>
      <c r="S425" s="17">
        <f t="shared" si="89"/>
        <v>1</v>
      </c>
      <c r="T425" s="17">
        <f t="shared" si="90"/>
        <v>1</v>
      </c>
      <c r="U425" s="17">
        <f t="shared" si="91"/>
        <v>1</v>
      </c>
      <c r="V425" s="17">
        <f t="shared" si="92"/>
        <v>1</v>
      </c>
      <c r="W425" s="17">
        <f t="shared" si="93"/>
        <v>1</v>
      </c>
      <c r="X425" s="17">
        <f t="shared" si="94"/>
        <v>0</v>
      </c>
      <c r="Y425" s="17">
        <f t="shared" si="95"/>
        <v>1</v>
      </c>
      <c r="Z425" s="17">
        <f t="shared" si="96"/>
        <v>1</v>
      </c>
      <c r="AA425" s="17">
        <f t="shared" si="97"/>
        <v>1</v>
      </c>
      <c r="AB425" s="91" t="str">
        <f>'REPRODUCTION 3'!M425</f>
        <v>Juin</v>
      </c>
      <c r="AC425" s="91" t="str">
        <f>'RUMINANTS 3'!M425</f>
        <v>Juin</v>
      </c>
      <c r="AD425" s="91" t="str">
        <f>'TOXICOLOGIE 2'!L425</f>
        <v>Juin</v>
      </c>
      <c r="AE425" s="91" t="str">
        <f>'INFECTIEUX 3'!M425</f>
        <v>Juin</v>
      </c>
      <c r="AF425" s="91" t="str">
        <f>'AVIARE 3'!M425</f>
        <v>Juin</v>
      </c>
      <c r="AG425" s="91" t="str">
        <f>'EQUINE 3'!M425</f>
        <v>Juin</v>
      </c>
      <c r="AH425" s="91" t="str">
        <f>'CHIRURGIE 3'!M425</f>
        <v>Juin</v>
      </c>
      <c r="AI425" s="91" t="str">
        <f>'LEGISLATION 2'!L425</f>
        <v>Juin</v>
      </c>
      <c r="AJ425" s="91" t="str">
        <f>'HIDAOA 3'!M425</f>
        <v>Juin</v>
      </c>
      <c r="AK425" s="91" t="str">
        <f>'CLINIQUE 3'!T425</f>
        <v>Juin</v>
      </c>
    </row>
    <row r="426" spans="1:37" ht="18.75">
      <c r="A426" s="17">
        <v>419</v>
      </c>
      <c r="B426" s="625" t="s">
        <v>2876</v>
      </c>
      <c r="C426" s="625" t="s">
        <v>2877</v>
      </c>
      <c r="D426" s="91">
        <f>'REPRODUCTION 3'!K426</f>
        <v>15.75</v>
      </c>
      <c r="E426" s="91">
        <f>'RUMINANTS 3'!K426</f>
        <v>15</v>
      </c>
      <c r="F426" s="91">
        <f>'TOXICOLOGIE 2'!J426</f>
        <v>0</v>
      </c>
      <c r="G426" s="91">
        <f>'INFECTIEUX 3'!K426</f>
        <v>7.5</v>
      </c>
      <c r="H426" s="91">
        <f>'AVIARE 3'!K426</f>
        <v>19.5</v>
      </c>
      <c r="I426" s="91">
        <f>'EQUINE 3'!K426</f>
        <v>17.25</v>
      </c>
      <c r="J426" s="91">
        <f>'CHIRURGIE 3'!K426</f>
        <v>19.5</v>
      </c>
      <c r="K426" s="91">
        <f>'LEGISLATION 2'!J426</f>
        <v>28</v>
      </c>
      <c r="L426" s="91">
        <f>'HIDAOA 3'!K426</f>
        <v>21.75</v>
      </c>
      <c r="M426" s="91">
        <f>'CLINIQUE 3'!R426</f>
        <v>0</v>
      </c>
      <c r="N426" s="91">
        <f t="shared" si="84"/>
        <v>144.25</v>
      </c>
      <c r="O426" s="91">
        <f t="shared" si="85"/>
        <v>5.1517857142857144</v>
      </c>
      <c r="P426" s="17" t="str">
        <f t="shared" si="86"/>
        <v>ajournee</v>
      </c>
      <c r="Q426" s="17" t="str">
        <f t="shared" si="87"/>
        <v>juin</v>
      </c>
      <c r="R426" s="17">
        <f t="shared" si="88"/>
        <v>0</v>
      </c>
      <c r="S426" s="17">
        <f t="shared" si="89"/>
        <v>0</v>
      </c>
      <c r="T426" s="17">
        <f t="shared" si="90"/>
        <v>1</v>
      </c>
      <c r="U426" s="17">
        <f t="shared" si="91"/>
        <v>1</v>
      </c>
      <c r="V426" s="17">
        <f t="shared" si="92"/>
        <v>0</v>
      </c>
      <c r="W426" s="17">
        <f t="shared" si="93"/>
        <v>0</v>
      </c>
      <c r="X426" s="17">
        <f t="shared" si="94"/>
        <v>0</v>
      </c>
      <c r="Y426" s="17">
        <f t="shared" si="95"/>
        <v>0</v>
      </c>
      <c r="Z426" s="17">
        <f t="shared" si="96"/>
        <v>0</v>
      </c>
      <c r="AA426" s="17">
        <f t="shared" si="97"/>
        <v>1</v>
      </c>
      <c r="AB426" s="91" t="str">
        <f>'REPRODUCTION 3'!M426</f>
        <v>Juin</v>
      </c>
      <c r="AC426" s="91" t="str">
        <f>'RUMINANTS 3'!M426</f>
        <v>Juin</v>
      </c>
      <c r="AD426" s="91" t="str">
        <f>'TOXICOLOGIE 2'!L426</f>
        <v>Juin</v>
      </c>
      <c r="AE426" s="91" t="str">
        <f>'INFECTIEUX 3'!M426</f>
        <v>Juin</v>
      </c>
      <c r="AF426" s="91" t="str">
        <f>'AVIARE 3'!M426</f>
        <v>Juin</v>
      </c>
      <c r="AG426" s="91" t="str">
        <f>'EQUINE 3'!M426</f>
        <v>Juin</v>
      </c>
      <c r="AH426" s="91" t="str">
        <f>'CHIRURGIE 3'!M426</f>
        <v>Juin</v>
      </c>
      <c r="AI426" s="91" t="str">
        <f>'LEGISLATION 2'!L426</f>
        <v>Juin</v>
      </c>
      <c r="AJ426" s="91" t="str">
        <f>'HIDAOA 3'!M426</f>
        <v>Juin</v>
      </c>
      <c r="AK426" s="91" t="str">
        <f>'CLINIQUE 3'!T426</f>
        <v>Juin</v>
      </c>
    </row>
    <row r="427" spans="1:37" ht="18.75">
      <c r="A427" s="17">
        <v>420</v>
      </c>
      <c r="B427" s="625" t="s">
        <v>2878</v>
      </c>
      <c r="C427" s="625" t="s">
        <v>2879</v>
      </c>
      <c r="D427" s="91">
        <f>'REPRODUCTION 3'!K427</f>
        <v>12.75</v>
      </c>
      <c r="E427" s="91">
        <f>'RUMINANTS 3'!K427</f>
        <v>12.75</v>
      </c>
      <c r="F427" s="91">
        <f>'TOXICOLOGIE 2'!J427</f>
        <v>0</v>
      </c>
      <c r="G427" s="91">
        <f>'INFECTIEUX 3'!K427</f>
        <v>9.75</v>
      </c>
      <c r="H427" s="91">
        <f>'AVIARE 3'!K427</f>
        <v>17.25</v>
      </c>
      <c r="I427" s="91">
        <f>'EQUINE 3'!K427</f>
        <v>9.75</v>
      </c>
      <c r="J427" s="91">
        <f>'CHIRURGIE 3'!K427</f>
        <v>19.5</v>
      </c>
      <c r="K427" s="91">
        <f>'LEGISLATION 2'!J427</f>
        <v>18</v>
      </c>
      <c r="L427" s="91">
        <f>'HIDAOA 3'!K427</f>
        <v>9.75</v>
      </c>
      <c r="M427" s="91">
        <f>'CLINIQUE 3'!R427</f>
        <v>0</v>
      </c>
      <c r="N427" s="91">
        <f t="shared" si="84"/>
        <v>109.5</v>
      </c>
      <c r="O427" s="91">
        <f t="shared" si="85"/>
        <v>3.9107142857142856</v>
      </c>
      <c r="P427" s="17" t="str">
        <f t="shared" si="86"/>
        <v>ajournee</v>
      </c>
      <c r="Q427" s="17" t="str">
        <f t="shared" si="87"/>
        <v>juin</v>
      </c>
      <c r="R427" s="17">
        <f t="shared" si="88"/>
        <v>1</v>
      </c>
      <c r="S427" s="17">
        <f t="shared" si="89"/>
        <v>1</v>
      </c>
      <c r="T427" s="17">
        <f t="shared" si="90"/>
        <v>1</v>
      </c>
      <c r="U427" s="17">
        <f t="shared" si="91"/>
        <v>1</v>
      </c>
      <c r="V427" s="17">
        <f t="shared" si="92"/>
        <v>0</v>
      </c>
      <c r="W427" s="17">
        <f t="shared" si="93"/>
        <v>1</v>
      </c>
      <c r="X427" s="17">
        <f t="shared" si="94"/>
        <v>0</v>
      </c>
      <c r="Y427" s="17">
        <f t="shared" si="95"/>
        <v>0</v>
      </c>
      <c r="Z427" s="17">
        <f t="shared" si="96"/>
        <v>1</v>
      </c>
      <c r="AA427" s="17">
        <f t="shared" si="97"/>
        <v>1</v>
      </c>
      <c r="AB427" s="91" t="str">
        <f>'REPRODUCTION 3'!M427</f>
        <v>Juin</v>
      </c>
      <c r="AC427" s="91" t="str">
        <f>'RUMINANTS 3'!M427</f>
        <v>Juin</v>
      </c>
      <c r="AD427" s="91" t="str">
        <f>'TOXICOLOGIE 2'!L427</f>
        <v>Juin</v>
      </c>
      <c r="AE427" s="91" t="str">
        <f>'INFECTIEUX 3'!M427</f>
        <v>Juin</v>
      </c>
      <c r="AF427" s="91" t="str">
        <f>'AVIARE 3'!M427</f>
        <v>Juin</v>
      </c>
      <c r="AG427" s="91" t="str">
        <f>'EQUINE 3'!M427</f>
        <v>Juin</v>
      </c>
      <c r="AH427" s="91" t="str">
        <f>'CHIRURGIE 3'!M427</f>
        <v>Juin</v>
      </c>
      <c r="AI427" s="91" t="str">
        <f>'LEGISLATION 2'!L427</f>
        <v>Juin</v>
      </c>
      <c r="AJ427" s="91" t="str">
        <f>'HIDAOA 3'!M427</f>
        <v>Juin</v>
      </c>
      <c r="AK427" s="91" t="str">
        <f>'CLINIQUE 3'!T427</f>
        <v>Juin</v>
      </c>
    </row>
    <row r="428" spans="1:37" ht="18.75">
      <c r="A428" s="17">
        <v>421</v>
      </c>
      <c r="B428" s="625" t="s">
        <v>2271</v>
      </c>
      <c r="C428" s="625" t="s">
        <v>2557</v>
      </c>
      <c r="D428" s="91">
        <f>'REPRODUCTION 3'!K428</f>
        <v>24.75</v>
      </c>
      <c r="E428" s="91">
        <f>'RUMINANTS 3'!K428</f>
        <v>9.75</v>
      </c>
      <c r="F428" s="91">
        <f>'TOXICOLOGIE 2'!J428</f>
        <v>0</v>
      </c>
      <c r="G428" s="91">
        <f>'INFECTIEUX 3'!K428</f>
        <v>7.5</v>
      </c>
      <c r="H428" s="91">
        <f>'AVIARE 3'!K428</f>
        <v>12.75</v>
      </c>
      <c r="I428" s="91">
        <f>'EQUINE 3'!K428</f>
        <v>19.5</v>
      </c>
      <c r="J428" s="91">
        <f>'CHIRURGIE 3'!K428</f>
        <v>24</v>
      </c>
      <c r="K428" s="91">
        <f>'LEGISLATION 2'!J428</f>
        <v>24</v>
      </c>
      <c r="L428" s="91">
        <f>'HIDAOA 3'!K428</f>
        <v>21.75</v>
      </c>
      <c r="M428" s="91">
        <f>'CLINIQUE 3'!R428</f>
        <v>0</v>
      </c>
      <c r="N428" s="91">
        <f t="shared" si="84"/>
        <v>144</v>
      </c>
      <c r="O428" s="91">
        <f t="shared" si="85"/>
        <v>5.1428571428571432</v>
      </c>
      <c r="P428" s="17" t="str">
        <f t="shared" si="86"/>
        <v>ajournee</v>
      </c>
      <c r="Q428" s="17" t="str">
        <f t="shared" si="87"/>
        <v>juin</v>
      </c>
      <c r="R428" s="17">
        <f t="shared" si="88"/>
        <v>0</v>
      </c>
      <c r="S428" s="17">
        <f t="shared" si="89"/>
        <v>1</v>
      </c>
      <c r="T428" s="17">
        <f t="shared" si="90"/>
        <v>1</v>
      </c>
      <c r="U428" s="17">
        <f t="shared" si="91"/>
        <v>1</v>
      </c>
      <c r="V428" s="17">
        <f t="shared" si="92"/>
        <v>1</v>
      </c>
      <c r="W428" s="17">
        <f t="shared" si="93"/>
        <v>0</v>
      </c>
      <c r="X428" s="17">
        <f t="shared" si="94"/>
        <v>0</v>
      </c>
      <c r="Y428" s="17">
        <f t="shared" si="95"/>
        <v>0</v>
      </c>
      <c r="Z428" s="17">
        <f t="shared" si="96"/>
        <v>0</v>
      </c>
      <c r="AA428" s="17">
        <f t="shared" si="97"/>
        <v>1</v>
      </c>
      <c r="AB428" s="91" t="str">
        <f>'REPRODUCTION 3'!M428</f>
        <v>Juin</v>
      </c>
      <c r="AC428" s="91" t="str">
        <f>'RUMINANTS 3'!M428</f>
        <v>Juin</v>
      </c>
      <c r="AD428" s="91" t="str">
        <f>'TOXICOLOGIE 2'!L428</f>
        <v>Juin</v>
      </c>
      <c r="AE428" s="91" t="str">
        <f>'INFECTIEUX 3'!M428</f>
        <v>Juin</v>
      </c>
      <c r="AF428" s="91" t="str">
        <f>'AVIARE 3'!M428</f>
        <v>Juin</v>
      </c>
      <c r="AG428" s="91" t="str">
        <f>'EQUINE 3'!M428</f>
        <v>Juin</v>
      </c>
      <c r="AH428" s="91" t="str">
        <f>'CHIRURGIE 3'!M428</f>
        <v>Juin</v>
      </c>
      <c r="AI428" s="91" t="str">
        <f>'LEGISLATION 2'!L428</f>
        <v>Juin</v>
      </c>
      <c r="AJ428" s="91" t="str">
        <f>'HIDAOA 3'!M428</f>
        <v>Juin</v>
      </c>
      <c r="AK428" s="91" t="str">
        <f>'CLINIQUE 3'!T428</f>
        <v>Juin</v>
      </c>
    </row>
    <row r="429" spans="1:37" ht="18.75">
      <c r="A429" s="17">
        <v>422</v>
      </c>
      <c r="B429" s="625" t="s">
        <v>2880</v>
      </c>
      <c r="C429" s="625" t="s">
        <v>2881</v>
      </c>
      <c r="D429" s="91">
        <f>'REPRODUCTION 3'!K429</f>
        <v>15.75</v>
      </c>
      <c r="E429" s="91">
        <f>'RUMINANTS 3'!K429</f>
        <v>6</v>
      </c>
      <c r="F429" s="91">
        <f>'TOXICOLOGIE 2'!J429</f>
        <v>0</v>
      </c>
      <c r="G429" s="91">
        <f>'INFECTIEUX 3'!K429</f>
        <v>4.5</v>
      </c>
      <c r="H429" s="91">
        <f>'AVIARE 3'!K429</f>
        <v>15</v>
      </c>
      <c r="I429" s="91">
        <f>'EQUINE 3'!K429</f>
        <v>11.25</v>
      </c>
      <c r="J429" s="91">
        <f>'CHIRURGIE 3'!K429</f>
        <v>22.5</v>
      </c>
      <c r="K429" s="91">
        <f>'LEGISLATION 2'!J429</f>
        <v>6</v>
      </c>
      <c r="L429" s="91">
        <f>'HIDAOA 3'!K429</f>
        <v>7.5</v>
      </c>
      <c r="M429" s="91">
        <f>'CLINIQUE 3'!R429</f>
        <v>0</v>
      </c>
      <c r="N429" s="91">
        <f t="shared" si="84"/>
        <v>88.5</v>
      </c>
      <c r="O429" s="91">
        <f t="shared" si="85"/>
        <v>3.1607142857142856</v>
      </c>
      <c r="P429" s="17" t="str">
        <f t="shared" si="86"/>
        <v>ajournee</v>
      </c>
      <c r="Q429" s="17" t="str">
        <f t="shared" si="87"/>
        <v>juin</v>
      </c>
      <c r="R429" s="17">
        <f t="shared" si="88"/>
        <v>0</v>
      </c>
      <c r="S429" s="17">
        <f t="shared" si="89"/>
        <v>1</v>
      </c>
      <c r="T429" s="17">
        <f t="shared" si="90"/>
        <v>1</v>
      </c>
      <c r="U429" s="17">
        <f t="shared" si="91"/>
        <v>1</v>
      </c>
      <c r="V429" s="17">
        <f t="shared" si="92"/>
        <v>0</v>
      </c>
      <c r="W429" s="17">
        <f t="shared" si="93"/>
        <v>1</v>
      </c>
      <c r="X429" s="17">
        <f t="shared" si="94"/>
        <v>0</v>
      </c>
      <c r="Y429" s="17">
        <f t="shared" si="95"/>
        <v>1</v>
      </c>
      <c r="Z429" s="17">
        <f t="shared" si="96"/>
        <v>1</v>
      </c>
      <c r="AA429" s="17">
        <f t="shared" si="97"/>
        <v>1</v>
      </c>
      <c r="AB429" s="91" t="str">
        <f>'REPRODUCTION 3'!M429</f>
        <v>Juin</v>
      </c>
      <c r="AC429" s="91" t="str">
        <f>'RUMINANTS 3'!M429</f>
        <v>Juin</v>
      </c>
      <c r="AD429" s="91" t="str">
        <f>'TOXICOLOGIE 2'!L429</f>
        <v>Juin</v>
      </c>
      <c r="AE429" s="91" t="str">
        <f>'INFECTIEUX 3'!M429</f>
        <v>Juin</v>
      </c>
      <c r="AF429" s="91" t="str">
        <f>'AVIARE 3'!M429</f>
        <v>Juin</v>
      </c>
      <c r="AG429" s="91" t="str">
        <f>'EQUINE 3'!M429</f>
        <v>Juin</v>
      </c>
      <c r="AH429" s="91" t="str">
        <f>'CHIRURGIE 3'!M429</f>
        <v>Juin</v>
      </c>
      <c r="AI429" s="91" t="str">
        <f>'LEGISLATION 2'!L429</f>
        <v>Juin</v>
      </c>
      <c r="AJ429" s="91" t="str">
        <f>'HIDAOA 3'!M429</f>
        <v>Juin</v>
      </c>
      <c r="AK429" s="91" t="str">
        <f>'CLINIQUE 3'!T429</f>
        <v>Juin</v>
      </c>
    </row>
    <row r="430" spans="1:37" ht="18.75">
      <c r="A430" s="17">
        <v>423</v>
      </c>
      <c r="B430" s="625" t="s">
        <v>347</v>
      </c>
      <c r="C430" s="625" t="s">
        <v>2466</v>
      </c>
      <c r="D430" s="91">
        <f>'REPRODUCTION 3'!K430</f>
        <v>9.75</v>
      </c>
      <c r="E430" s="91">
        <f>'RUMINANTS 3'!K430</f>
        <v>12.75</v>
      </c>
      <c r="F430" s="91">
        <f>'TOXICOLOGIE 2'!J430</f>
        <v>0</v>
      </c>
      <c r="G430" s="91">
        <f>'INFECTIEUX 3'!K430</f>
        <v>3</v>
      </c>
      <c r="H430" s="91">
        <f>'AVIARE 3'!K430</f>
        <v>12</v>
      </c>
      <c r="I430" s="91">
        <f>'EQUINE 3'!K430</f>
        <v>6</v>
      </c>
      <c r="J430" s="91">
        <f>'CHIRURGIE 3'!K430</f>
        <v>16.5</v>
      </c>
      <c r="K430" s="91">
        <f>'LEGISLATION 2'!J430</f>
        <v>22</v>
      </c>
      <c r="L430" s="91">
        <f>'HIDAOA 3'!K430</f>
        <v>9</v>
      </c>
      <c r="M430" s="91">
        <f>'CLINIQUE 3'!R430</f>
        <v>0</v>
      </c>
      <c r="N430" s="91">
        <f t="shared" si="84"/>
        <v>91</v>
      </c>
      <c r="O430" s="91">
        <f t="shared" si="85"/>
        <v>3.25</v>
      </c>
      <c r="P430" s="17" t="str">
        <f t="shared" si="86"/>
        <v>ajournee</v>
      </c>
      <c r="Q430" s="17" t="str">
        <f t="shared" si="87"/>
        <v>juin</v>
      </c>
      <c r="R430" s="17">
        <f t="shared" si="88"/>
        <v>1</v>
      </c>
      <c r="S430" s="17">
        <f t="shared" si="89"/>
        <v>1</v>
      </c>
      <c r="T430" s="17">
        <f t="shared" si="90"/>
        <v>1</v>
      </c>
      <c r="U430" s="17">
        <f t="shared" si="91"/>
        <v>1</v>
      </c>
      <c r="V430" s="17">
        <f t="shared" si="92"/>
        <v>1</v>
      </c>
      <c r="W430" s="17">
        <f t="shared" si="93"/>
        <v>1</v>
      </c>
      <c r="X430" s="17">
        <f t="shared" si="94"/>
        <v>0</v>
      </c>
      <c r="Y430" s="17">
        <f t="shared" si="95"/>
        <v>0</v>
      </c>
      <c r="Z430" s="17">
        <f t="shared" si="96"/>
        <v>1</v>
      </c>
      <c r="AA430" s="17">
        <f t="shared" si="97"/>
        <v>1</v>
      </c>
      <c r="AB430" s="91" t="str">
        <f>'REPRODUCTION 3'!M430</f>
        <v>Juin</v>
      </c>
      <c r="AC430" s="91" t="str">
        <f>'RUMINANTS 3'!M430</f>
        <v>Juin</v>
      </c>
      <c r="AD430" s="91" t="str">
        <f>'TOXICOLOGIE 2'!L430</f>
        <v>Juin</v>
      </c>
      <c r="AE430" s="91" t="str">
        <f>'INFECTIEUX 3'!M430</f>
        <v>Juin</v>
      </c>
      <c r="AF430" s="91" t="str">
        <f>'AVIARE 3'!M430</f>
        <v>Juin</v>
      </c>
      <c r="AG430" s="91" t="str">
        <f>'EQUINE 3'!M430</f>
        <v>Juin</v>
      </c>
      <c r="AH430" s="91" t="str">
        <f>'CHIRURGIE 3'!M430</f>
        <v>Juin</v>
      </c>
      <c r="AI430" s="91" t="str">
        <f>'LEGISLATION 2'!L430</f>
        <v>Juin</v>
      </c>
      <c r="AJ430" s="91" t="str">
        <f>'HIDAOA 3'!M430</f>
        <v>Juin</v>
      </c>
      <c r="AK430" s="91" t="str">
        <f>'CLINIQUE 3'!T430</f>
        <v>Juin</v>
      </c>
    </row>
    <row r="431" spans="1:37" ht="18.75">
      <c r="A431" s="17">
        <v>424</v>
      </c>
      <c r="B431" s="625" t="s">
        <v>347</v>
      </c>
      <c r="C431" s="625" t="s">
        <v>2882</v>
      </c>
      <c r="D431" s="91">
        <f>'REPRODUCTION 3'!K431</f>
        <v>14.25</v>
      </c>
      <c r="E431" s="91">
        <f>'RUMINANTS 3'!K431</f>
        <v>10.5</v>
      </c>
      <c r="F431" s="91">
        <f>'TOXICOLOGIE 2'!J431</f>
        <v>0</v>
      </c>
      <c r="G431" s="91">
        <f>'INFECTIEUX 3'!K431</f>
        <v>5.25</v>
      </c>
      <c r="H431" s="91">
        <f>'AVIARE 3'!K431</f>
        <v>14.25</v>
      </c>
      <c r="I431" s="91">
        <f>'EQUINE 3'!K431</f>
        <v>16.5</v>
      </c>
      <c r="J431" s="91">
        <f>'CHIRURGIE 3'!K431</f>
        <v>16.5</v>
      </c>
      <c r="K431" s="91">
        <f>'LEGISLATION 2'!J431</f>
        <v>30</v>
      </c>
      <c r="L431" s="91">
        <f>'HIDAOA 3'!K431</f>
        <v>19.875</v>
      </c>
      <c r="M431" s="91">
        <f>'CLINIQUE 3'!R431</f>
        <v>0</v>
      </c>
      <c r="N431" s="91">
        <f t="shared" si="84"/>
        <v>127.125</v>
      </c>
      <c r="O431" s="91">
        <f t="shared" si="85"/>
        <v>4.5401785714285712</v>
      </c>
      <c r="P431" s="17" t="str">
        <f t="shared" si="86"/>
        <v>ajournee</v>
      </c>
      <c r="Q431" s="17" t="str">
        <f t="shared" si="87"/>
        <v>juin</v>
      </c>
      <c r="R431" s="17">
        <f t="shared" si="88"/>
        <v>1</v>
      </c>
      <c r="S431" s="17">
        <f t="shared" si="89"/>
        <v>1</v>
      </c>
      <c r="T431" s="17">
        <f t="shared" si="90"/>
        <v>1</v>
      </c>
      <c r="U431" s="17">
        <f t="shared" si="91"/>
        <v>1</v>
      </c>
      <c r="V431" s="17">
        <f t="shared" si="92"/>
        <v>1</v>
      </c>
      <c r="W431" s="17">
        <f t="shared" si="93"/>
        <v>0</v>
      </c>
      <c r="X431" s="17">
        <f t="shared" si="94"/>
        <v>0</v>
      </c>
      <c r="Y431" s="17">
        <f t="shared" si="95"/>
        <v>0</v>
      </c>
      <c r="Z431" s="17">
        <f t="shared" si="96"/>
        <v>0</v>
      </c>
      <c r="AA431" s="17">
        <f t="shared" si="97"/>
        <v>1</v>
      </c>
      <c r="AB431" s="91" t="str">
        <f>'REPRODUCTION 3'!M431</f>
        <v>Juin</v>
      </c>
      <c r="AC431" s="91" t="str">
        <f>'RUMINANTS 3'!M431</f>
        <v>Juin</v>
      </c>
      <c r="AD431" s="91" t="str">
        <f>'TOXICOLOGIE 2'!L431</f>
        <v>Juin</v>
      </c>
      <c r="AE431" s="91" t="str">
        <f>'INFECTIEUX 3'!M431</f>
        <v>Juin</v>
      </c>
      <c r="AF431" s="91" t="str">
        <f>'AVIARE 3'!M431</f>
        <v>Juin</v>
      </c>
      <c r="AG431" s="91" t="str">
        <f>'EQUINE 3'!M431</f>
        <v>Juin</v>
      </c>
      <c r="AH431" s="91" t="str">
        <f>'CHIRURGIE 3'!M431</f>
        <v>Juin</v>
      </c>
      <c r="AI431" s="91" t="str">
        <f>'LEGISLATION 2'!L431</f>
        <v>Juin</v>
      </c>
      <c r="AJ431" s="91" t="str">
        <f>'HIDAOA 3'!M431</f>
        <v>Juin</v>
      </c>
      <c r="AK431" s="91" t="str">
        <f>'CLINIQUE 3'!T431</f>
        <v>Juin</v>
      </c>
    </row>
    <row r="432" spans="1:37" ht="18.75">
      <c r="A432" s="17">
        <v>425</v>
      </c>
      <c r="B432" s="625" t="s">
        <v>347</v>
      </c>
      <c r="C432" s="625" t="s">
        <v>2639</v>
      </c>
      <c r="D432" s="91">
        <f>'REPRODUCTION 3'!K432</f>
        <v>18</v>
      </c>
      <c r="E432" s="91">
        <f>'RUMINANTS 3'!K432</f>
        <v>5.25</v>
      </c>
      <c r="F432" s="91">
        <f>'TOXICOLOGIE 2'!J432</f>
        <v>0</v>
      </c>
      <c r="G432" s="91">
        <f>'INFECTIEUX 3'!K432</f>
        <v>3</v>
      </c>
      <c r="H432" s="91">
        <f>'AVIARE 3'!K432</f>
        <v>20.25</v>
      </c>
      <c r="I432" s="91">
        <f>'EQUINE 3'!K432</f>
        <v>15</v>
      </c>
      <c r="J432" s="91">
        <f>'CHIRURGIE 3'!K432</f>
        <v>19.5</v>
      </c>
      <c r="K432" s="91">
        <f>'LEGISLATION 2'!J432</f>
        <v>26</v>
      </c>
      <c r="L432" s="91">
        <f>'HIDAOA 3'!K432</f>
        <v>18.75</v>
      </c>
      <c r="M432" s="91">
        <f>'CLINIQUE 3'!R432</f>
        <v>0</v>
      </c>
      <c r="N432" s="91">
        <f t="shared" si="84"/>
        <v>125.75</v>
      </c>
      <c r="O432" s="91">
        <f t="shared" si="85"/>
        <v>4.4910714285714288</v>
      </c>
      <c r="P432" s="17" t="str">
        <f t="shared" si="86"/>
        <v>ajournee</v>
      </c>
      <c r="Q432" s="17" t="str">
        <f t="shared" si="87"/>
        <v>juin</v>
      </c>
      <c r="R432" s="17">
        <f t="shared" si="88"/>
        <v>0</v>
      </c>
      <c r="S432" s="17">
        <f t="shared" si="89"/>
        <v>1</v>
      </c>
      <c r="T432" s="17">
        <f t="shared" si="90"/>
        <v>1</v>
      </c>
      <c r="U432" s="17">
        <f t="shared" si="91"/>
        <v>1</v>
      </c>
      <c r="V432" s="17">
        <f t="shared" si="92"/>
        <v>0</v>
      </c>
      <c r="W432" s="17">
        <f t="shared" si="93"/>
        <v>0</v>
      </c>
      <c r="X432" s="17">
        <f t="shared" si="94"/>
        <v>0</v>
      </c>
      <c r="Y432" s="17">
        <f t="shared" si="95"/>
        <v>0</v>
      </c>
      <c r="Z432" s="17">
        <f t="shared" si="96"/>
        <v>0</v>
      </c>
      <c r="AA432" s="17">
        <f t="shared" si="97"/>
        <v>1</v>
      </c>
      <c r="AB432" s="91" t="str">
        <f>'REPRODUCTION 3'!M432</f>
        <v>Juin</v>
      </c>
      <c r="AC432" s="91" t="str">
        <f>'RUMINANTS 3'!M432</f>
        <v>Juin</v>
      </c>
      <c r="AD432" s="91" t="str">
        <f>'TOXICOLOGIE 2'!L432</f>
        <v>Juin</v>
      </c>
      <c r="AE432" s="91" t="str">
        <f>'INFECTIEUX 3'!M432</f>
        <v>Juin</v>
      </c>
      <c r="AF432" s="91" t="str">
        <f>'AVIARE 3'!M432</f>
        <v>Juin</v>
      </c>
      <c r="AG432" s="91" t="str">
        <f>'EQUINE 3'!M432</f>
        <v>Juin</v>
      </c>
      <c r="AH432" s="91" t="str">
        <f>'CHIRURGIE 3'!M432</f>
        <v>Juin</v>
      </c>
      <c r="AI432" s="91" t="str">
        <f>'LEGISLATION 2'!L432</f>
        <v>Juin</v>
      </c>
      <c r="AJ432" s="91" t="str">
        <f>'HIDAOA 3'!M432</f>
        <v>Juin</v>
      </c>
      <c r="AK432" s="91" t="str">
        <f>'CLINIQUE 3'!T432</f>
        <v>Juin</v>
      </c>
    </row>
    <row r="433" spans="1:37" ht="18.75">
      <c r="A433" s="17">
        <v>426</v>
      </c>
      <c r="B433" s="625" t="s">
        <v>2288</v>
      </c>
      <c r="C433" s="625" t="s">
        <v>2883</v>
      </c>
      <c r="D433" s="91">
        <f>'REPRODUCTION 3'!K433</f>
        <v>12.75</v>
      </c>
      <c r="E433" s="91">
        <f>'RUMINANTS 3'!K433</f>
        <v>10.5</v>
      </c>
      <c r="F433" s="91">
        <f>'TOXICOLOGIE 2'!J433</f>
        <v>0</v>
      </c>
      <c r="G433" s="91">
        <f>'INFECTIEUX 3'!K433</f>
        <v>2.25</v>
      </c>
      <c r="H433" s="91">
        <f>'AVIARE 3'!K433</f>
        <v>18</v>
      </c>
      <c r="I433" s="91">
        <f>'EQUINE 3'!K433</f>
        <v>9.75</v>
      </c>
      <c r="J433" s="91">
        <f>'CHIRURGIE 3'!K433</f>
        <v>22.5</v>
      </c>
      <c r="K433" s="91">
        <f>'LEGISLATION 2'!J433</f>
        <v>30</v>
      </c>
      <c r="L433" s="91">
        <f>'HIDAOA 3'!K433</f>
        <v>15.75</v>
      </c>
      <c r="M433" s="91">
        <f>'CLINIQUE 3'!R433</f>
        <v>0</v>
      </c>
      <c r="N433" s="91">
        <f t="shared" si="84"/>
        <v>121.5</v>
      </c>
      <c r="O433" s="91">
        <f t="shared" si="85"/>
        <v>4.3392857142857144</v>
      </c>
      <c r="P433" s="17" t="str">
        <f t="shared" si="86"/>
        <v>ajournee</v>
      </c>
      <c r="Q433" s="17" t="str">
        <f t="shared" si="87"/>
        <v>juin</v>
      </c>
      <c r="R433" s="17">
        <f t="shared" si="88"/>
        <v>1</v>
      </c>
      <c r="S433" s="17">
        <f t="shared" si="89"/>
        <v>1</v>
      </c>
      <c r="T433" s="17">
        <f t="shared" si="90"/>
        <v>1</v>
      </c>
      <c r="U433" s="17">
        <f t="shared" si="91"/>
        <v>1</v>
      </c>
      <c r="V433" s="17">
        <f t="shared" si="92"/>
        <v>0</v>
      </c>
      <c r="W433" s="17">
        <f t="shared" si="93"/>
        <v>1</v>
      </c>
      <c r="X433" s="17">
        <f t="shared" si="94"/>
        <v>0</v>
      </c>
      <c r="Y433" s="17">
        <f t="shared" si="95"/>
        <v>0</v>
      </c>
      <c r="Z433" s="17">
        <f t="shared" si="96"/>
        <v>0</v>
      </c>
      <c r="AA433" s="17">
        <f t="shared" si="97"/>
        <v>1</v>
      </c>
      <c r="AB433" s="91" t="str">
        <f>'REPRODUCTION 3'!M433</f>
        <v>Juin</v>
      </c>
      <c r="AC433" s="91" t="str">
        <f>'RUMINANTS 3'!M433</f>
        <v>Juin</v>
      </c>
      <c r="AD433" s="91" t="str">
        <f>'TOXICOLOGIE 2'!L433</f>
        <v>Juin</v>
      </c>
      <c r="AE433" s="91" t="str">
        <f>'INFECTIEUX 3'!M433</f>
        <v>Juin</v>
      </c>
      <c r="AF433" s="91" t="str">
        <f>'AVIARE 3'!M433</f>
        <v>Juin</v>
      </c>
      <c r="AG433" s="91" t="str">
        <f>'EQUINE 3'!M433</f>
        <v>Juin</v>
      </c>
      <c r="AH433" s="91" t="str">
        <f>'CHIRURGIE 3'!M433</f>
        <v>Juin</v>
      </c>
      <c r="AI433" s="91" t="str">
        <f>'LEGISLATION 2'!L433</f>
        <v>Juin</v>
      </c>
      <c r="AJ433" s="91" t="str">
        <f>'HIDAOA 3'!M433</f>
        <v>Juin</v>
      </c>
      <c r="AK433" s="91" t="str">
        <f>'CLINIQUE 3'!T433</f>
        <v>Juin</v>
      </c>
    </row>
    <row r="434" spans="1:37" ht="18.75">
      <c r="A434" s="17">
        <v>427</v>
      </c>
      <c r="B434" s="625" t="s">
        <v>2292</v>
      </c>
      <c r="C434" s="625" t="s">
        <v>2884</v>
      </c>
      <c r="D434" s="91">
        <f>'REPRODUCTION 3'!K434</f>
        <v>3.75</v>
      </c>
      <c r="E434" s="91">
        <f>'RUMINANTS 3'!K434</f>
        <v>5.25</v>
      </c>
      <c r="F434" s="91">
        <f>'TOXICOLOGIE 2'!J434</f>
        <v>0</v>
      </c>
      <c r="G434" s="91">
        <f>'INFECTIEUX 3'!K434</f>
        <v>2.25</v>
      </c>
      <c r="H434" s="91">
        <f>'AVIARE 3'!K434</f>
        <v>15</v>
      </c>
      <c r="I434" s="91">
        <f>'EQUINE 3'!K434</f>
        <v>7.875</v>
      </c>
      <c r="J434" s="91">
        <f>'CHIRURGIE 3'!K434</f>
        <v>15</v>
      </c>
      <c r="K434" s="91">
        <f>'LEGISLATION 2'!J434</f>
        <v>28</v>
      </c>
      <c r="L434" s="91">
        <f>'HIDAOA 3'!K434</f>
        <v>14.25</v>
      </c>
      <c r="M434" s="91">
        <f>'CLINIQUE 3'!R434</f>
        <v>0</v>
      </c>
      <c r="N434" s="91">
        <f t="shared" si="84"/>
        <v>91.375</v>
      </c>
      <c r="O434" s="91">
        <f t="shared" si="85"/>
        <v>3.2633928571428572</v>
      </c>
      <c r="P434" s="17" t="str">
        <f t="shared" si="86"/>
        <v>ajournee</v>
      </c>
      <c r="Q434" s="17" t="str">
        <f t="shared" si="87"/>
        <v>juin</v>
      </c>
      <c r="R434" s="17">
        <f t="shared" si="88"/>
        <v>1</v>
      </c>
      <c r="S434" s="17">
        <f t="shared" si="89"/>
        <v>1</v>
      </c>
      <c r="T434" s="17">
        <f t="shared" si="90"/>
        <v>1</v>
      </c>
      <c r="U434" s="17">
        <f t="shared" si="91"/>
        <v>1</v>
      </c>
      <c r="V434" s="17">
        <f t="shared" si="92"/>
        <v>0</v>
      </c>
      <c r="W434" s="17">
        <f t="shared" si="93"/>
        <v>1</v>
      </c>
      <c r="X434" s="17">
        <f t="shared" si="94"/>
        <v>0</v>
      </c>
      <c r="Y434" s="17">
        <f t="shared" si="95"/>
        <v>0</v>
      </c>
      <c r="Z434" s="17">
        <f t="shared" si="96"/>
        <v>1</v>
      </c>
      <c r="AA434" s="17">
        <f t="shared" si="97"/>
        <v>1</v>
      </c>
      <c r="AB434" s="91" t="str">
        <f>'REPRODUCTION 3'!M434</f>
        <v>Juin</v>
      </c>
      <c r="AC434" s="91" t="str">
        <f>'RUMINANTS 3'!M434</f>
        <v>Juin</v>
      </c>
      <c r="AD434" s="91" t="str">
        <f>'TOXICOLOGIE 2'!L434</f>
        <v>Juin</v>
      </c>
      <c r="AE434" s="91" t="str">
        <f>'INFECTIEUX 3'!M434</f>
        <v>Juin</v>
      </c>
      <c r="AF434" s="91" t="str">
        <f>'AVIARE 3'!M434</f>
        <v>Juin</v>
      </c>
      <c r="AG434" s="91" t="str">
        <f>'EQUINE 3'!M434</f>
        <v>Juin</v>
      </c>
      <c r="AH434" s="91" t="str">
        <f>'CHIRURGIE 3'!M434</f>
        <v>Juin</v>
      </c>
      <c r="AI434" s="91" t="str">
        <f>'LEGISLATION 2'!L434</f>
        <v>Juin</v>
      </c>
      <c r="AJ434" s="91" t="str">
        <f>'HIDAOA 3'!M434</f>
        <v>Juin</v>
      </c>
      <c r="AK434" s="91" t="str">
        <f>'CLINIQUE 3'!T434</f>
        <v>Juin</v>
      </c>
    </row>
    <row r="435" spans="1:37" ht="18.75">
      <c r="A435" s="17">
        <v>428</v>
      </c>
      <c r="B435" s="625" t="s">
        <v>2301</v>
      </c>
      <c r="C435" s="625" t="s">
        <v>2540</v>
      </c>
      <c r="D435" s="91">
        <f>'REPRODUCTION 3'!K435</f>
        <v>18.75</v>
      </c>
      <c r="E435" s="91">
        <f>'RUMINANTS 3'!K435</f>
        <v>11.25</v>
      </c>
      <c r="F435" s="91">
        <f>'TOXICOLOGIE 2'!J435</f>
        <v>0</v>
      </c>
      <c r="G435" s="91">
        <f>'INFECTIEUX 3'!K435</f>
        <v>3.75</v>
      </c>
      <c r="H435" s="91">
        <f>'AVIARE 3'!K435</f>
        <v>15.75</v>
      </c>
      <c r="I435" s="91">
        <f>'EQUINE 3'!K435</f>
        <v>11.25</v>
      </c>
      <c r="J435" s="91">
        <f>'CHIRURGIE 3'!K435</f>
        <v>21</v>
      </c>
      <c r="K435" s="91">
        <f>'LEGISLATION 2'!J435</f>
        <v>26</v>
      </c>
      <c r="L435" s="91">
        <f>'HIDAOA 3'!K435</f>
        <v>26.25</v>
      </c>
      <c r="M435" s="91">
        <f>'CLINIQUE 3'!R435</f>
        <v>0</v>
      </c>
      <c r="N435" s="91">
        <f t="shared" si="84"/>
        <v>134</v>
      </c>
      <c r="O435" s="91">
        <f t="shared" si="85"/>
        <v>4.7857142857142856</v>
      </c>
      <c r="P435" s="17" t="str">
        <f t="shared" si="86"/>
        <v>ajournee</v>
      </c>
      <c r="Q435" s="17" t="str">
        <f t="shared" si="87"/>
        <v>juin</v>
      </c>
      <c r="R435" s="17">
        <f t="shared" si="88"/>
        <v>0</v>
      </c>
      <c r="S435" s="17">
        <f t="shared" si="89"/>
        <v>1</v>
      </c>
      <c r="T435" s="17">
        <f t="shared" si="90"/>
        <v>1</v>
      </c>
      <c r="U435" s="17">
        <f t="shared" si="91"/>
        <v>1</v>
      </c>
      <c r="V435" s="17">
        <f t="shared" si="92"/>
        <v>0</v>
      </c>
      <c r="W435" s="17">
        <f t="shared" si="93"/>
        <v>1</v>
      </c>
      <c r="X435" s="17">
        <f t="shared" si="94"/>
        <v>0</v>
      </c>
      <c r="Y435" s="17">
        <f t="shared" si="95"/>
        <v>0</v>
      </c>
      <c r="Z435" s="17">
        <f t="shared" si="96"/>
        <v>0</v>
      </c>
      <c r="AA435" s="17">
        <f t="shared" si="97"/>
        <v>1</v>
      </c>
      <c r="AB435" s="91" t="str">
        <f>'REPRODUCTION 3'!M435</f>
        <v>Juin</v>
      </c>
      <c r="AC435" s="91" t="str">
        <f>'RUMINANTS 3'!M435</f>
        <v>Juin</v>
      </c>
      <c r="AD435" s="91" t="str">
        <f>'TOXICOLOGIE 2'!L435</f>
        <v>Juin</v>
      </c>
      <c r="AE435" s="91" t="str">
        <f>'INFECTIEUX 3'!M435</f>
        <v>Juin</v>
      </c>
      <c r="AF435" s="91" t="str">
        <f>'AVIARE 3'!M435</f>
        <v>Juin</v>
      </c>
      <c r="AG435" s="91" t="str">
        <f>'EQUINE 3'!M435</f>
        <v>Juin</v>
      </c>
      <c r="AH435" s="91" t="str">
        <f>'CHIRURGIE 3'!M435</f>
        <v>Juin</v>
      </c>
      <c r="AI435" s="91" t="str">
        <f>'LEGISLATION 2'!L435</f>
        <v>Juin</v>
      </c>
      <c r="AJ435" s="91" t="str">
        <f>'HIDAOA 3'!M435</f>
        <v>Juin</v>
      </c>
      <c r="AK435" s="91" t="str">
        <f>'CLINIQUE 3'!T435</f>
        <v>Juin</v>
      </c>
    </row>
    <row r="436" spans="1:37" ht="18.75">
      <c r="A436" s="17">
        <v>429</v>
      </c>
      <c r="B436" s="625" t="s">
        <v>2885</v>
      </c>
      <c r="C436" s="625" t="s">
        <v>2728</v>
      </c>
      <c r="D436" s="91">
        <f>'REPRODUCTION 3'!K436</f>
        <v>9.75</v>
      </c>
      <c r="E436" s="91">
        <f>'RUMINANTS 3'!K436</f>
        <v>6</v>
      </c>
      <c r="F436" s="91">
        <f>'TOXICOLOGIE 2'!J436</f>
        <v>0</v>
      </c>
      <c r="G436" s="91">
        <f>'INFECTIEUX 3'!K436</f>
        <v>2.25</v>
      </c>
      <c r="H436" s="91">
        <f>'AVIARE 3'!K436</f>
        <v>18</v>
      </c>
      <c r="I436" s="91">
        <f>'EQUINE 3'!K436</f>
        <v>9.75</v>
      </c>
      <c r="J436" s="91">
        <f>'CHIRURGIE 3'!K436</f>
        <v>9</v>
      </c>
      <c r="K436" s="91">
        <f>'LEGISLATION 2'!J436</f>
        <v>26</v>
      </c>
      <c r="L436" s="91">
        <f>'HIDAOA 3'!K436</f>
        <v>15.75</v>
      </c>
      <c r="M436" s="91">
        <f>'CLINIQUE 3'!R436</f>
        <v>0</v>
      </c>
      <c r="N436" s="91">
        <f t="shared" si="84"/>
        <v>96.5</v>
      </c>
      <c r="O436" s="91">
        <f t="shared" si="85"/>
        <v>3.4464285714285716</v>
      </c>
      <c r="P436" s="17" t="str">
        <f t="shared" si="86"/>
        <v>ajournee</v>
      </c>
      <c r="Q436" s="17" t="str">
        <f t="shared" si="87"/>
        <v>juin</v>
      </c>
      <c r="R436" s="17">
        <f t="shared" si="88"/>
        <v>1</v>
      </c>
      <c r="S436" s="17">
        <f t="shared" si="89"/>
        <v>1</v>
      </c>
      <c r="T436" s="17">
        <f t="shared" si="90"/>
        <v>1</v>
      </c>
      <c r="U436" s="17">
        <f t="shared" si="91"/>
        <v>1</v>
      </c>
      <c r="V436" s="17">
        <f t="shared" si="92"/>
        <v>0</v>
      </c>
      <c r="W436" s="17">
        <f t="shared" si="93"/>
        <v>1</v>
      </c>
      <c r="X436" s="17">
        <f t="shared" si="94"/>
        <v>1</v>
      </c>
      <c r="Y436" s="17">
        <f t="shared" si="95"/>
        <v>0</v>
      </c>
      <c r="Z436" s="17">
        <f t="shared" si="96"/>
        <v>0</v>
      </c>
      <c r="AA436" s="17">
        <f t="shared" si="97"/>
        <v>1</v>
      </c>
      <c r="AB436" s="91" t="str">
        <f>'REPRODUCTION 3'!M436</f>
        <v>Juin</v>
      </c>
      <c r="AC436" s="91" t="str">
        <f>'RUMINANTS 3'!M436</f>
        <v>Juin</v>
      </c>
      <c r="AD436" s="91" t="str">
        <f>'TOXICOLOGIE 2'!L436</f>
        <v>Juin</v>
      </c>
      <c r="AE436" s="91" t="str">
        <f>'INFECTIEUX 3'!M436</f>
        <v>Juin</v>
      </c>
      <c r="AF436" s="91" t="str">
        <f>'AVIARE 3'!M436</f>
        <v>Juin</v>
      </c>
      <c r="AG436" s="91" t="str">
        <f>'EQUINE 3'!M436</f>
        <v>Juin</v>
      </c>
      <c r="AH436" s="91" t="str">
        <f>'CHIRURGIE 3'!M436</f>
        <v>Juin</v>
      </c>
      <c r="AI436" s="91" t="str">
        <f>'LEGISLATION 2'!L436</f>
        <v>Juin</v>
      </c>
      <c r="AJ436" s="91" t="str">
        <f>'HIDAOA 3'!M436</f>
        <v>Juin</v>
      </c>
      <c r="AK436" s="91" t="str">
        <f>'CLINIQUE 3'!T436</f>
        <v>Juin</v>
      </c>
    </row>
    <row r="437" spans="1:37" ht="18.75">
      <c r="A437" s="17">
        <v>430</v>
      </c>
      <c r="B437" s="625" t="s">
        <v>2886</v>
      </c>
      <c r="C437" s="625" t="s">
        <v>2887</v>
      </c>
      <c r="D437" s="91">
        <f>'REPRODUCTION 3'!K437</f>
        <v>9.75</v>
      </c>
      <c r="E437" s="91">
        <f>'RUMINANTS 3'!K437</f>
        <v>9.75</v>
      </c>
      <c r="F437" s="91">
        <f>'TOXICOLOGIE 2'!J437</f>
        <v>0</v>
      </c>
      <c r="G437" s="91">
        <f>'INFECTIEUX 3'!K437</f>
        <v>1.125</v>
      </c>
      <c r="H437" s="91">
        <f>'AVIARE 3'!K437</f>
        <v>16.5</v>
      </c>
      <c r="I437" s="91">
        <f>'EQUINE 3'!K437</f>
        <v>9.75</v>
      </c>
      <c r="J437" s="91">
        <f>'CHIRURGIE 3'!K437</f>
        <v>15</v>
      </c>
      <c r="K437" s="91">
        <f>'LEGISLATION 2'!J437</f>
        <v>26</v>
      </c>
      <c r="L437" s="91">
        <f>'HIDAOA 3'!K437</f>
        <v>11.25</v>
      </c>
      <c r="M437" s="91">
        <f>'CLINIQUE 3'!R437</f>
        <v>0</v>
      </c>
      <c r="N437" s="91">
        <f t="shared" si="84"/>
        <v>99.125</v>
      </c>
      <c r="O437" s="91">
        <f t="shared" si="85"/>
        <v>3.5401785714285716</v>
      </c>
      <c r="P437" s="17" t="str">
        <f t="shared" si="86"/>
        <v>ajournee</v>
      </c>
      <c r="Q437" s="17" t="str">
        <f t="shared" si="87"/>
        <v>juin</v>
      </c>
      <c r="R437" s="17">
        <f t="shared" si="88"/>
        <v>1</v>
      </c>
      <c r="S437" s="17">
        <f t="shared" si="89"/>
        <v>1</v>
      </c>
      <c r="T437" s="17">
        <f t="shared" si="90"/>
        <v>1</v>
      </c>
      <c r="U437" s="17">
        <f t="shared" si="91"/>
        <v>1</v>
      </c>
      <c r="V437" s="17">
        <f t="shared" si="92"/>
        <v>0</v>
      </c>
      <c r="W437" s="17">
        <f t="shared" si="93"/>
        <v>1</v>
      </c>
      <c r="X437" s="17">
        <f t="shared" si="94"/>
        <v>0</v>
      </c>
      <c r="Y437" s="17">
        <f t="shared" si="95"/>
        <v>0</v>
      </c>
      <c r="Z437" s="17">
        <f t="shared" si="96"/>
        <v>1</v>
      </c>
      <c r="AA437" s="17">
        <f t="shared" si="97"/>
        <v>1</v>
      </c>
      <c r="AB437" s="91" t="str">
        <f>'REPRODUCTION 3'!M437</f>
        <v>Juin</v>
      </c>
      <c r="AC437" s="91" t="str">
        <f>'RUMINANTS 3'!M437</f>
        <v>Juin</v>
      </c>
      <c r="AD437" s="91" t="str">
        <f>'TOXICOLOGIE 2'!L437</f>
        <v>Juin</v>
      </c>
      <c r="AE437" s="91" t="str">
        <f>'INFECTIEUX 3'!M437</f>
        <v>Juin</v>
      </c>
      <c r="AF437" s="91" t="str">
        <f>'AVIARE 3'!M437</f>
        <v>Juin</v>
      </c>
      <c r="AG437" s="91" t="str">
        <f>'EQUINE 3'!M437</f>
        <v>Juin</v>
      </c>
      <c r="AH437" s="91" t="str">
        <f>'CHIRURGIE 3'!M437</f>
        <v>Juin</v>
      </c>
      <c r="AI437" s="91" t="str">
        <f>'LEGISLATION 2'!L437</f>
        <v>Juin</v>
      </c>
      <c r="AJ437" s="91" t="str">
        <f>'HIDAOA 3'!M437</f>
        <v>Juin</v>
      </c>
      <c r="AK437" s="91" t="str">
        <f>'CLINIQUE 3'!T437</f>
        <v>Juin</v>
      </c>
    </row>
    <row r="438" spans="1:37" ht="18.75">
      <c r="A438" s="17">
        <v>431</v>
      </c>
      <c r="B438" s="625" t="s">
        <v>2888</v>
      </c>
      <c r="C438" s="625" t="s">
        <v>2453</v>
      </c>
      <c r="D438" s="91">
        <f>'REPRODUCTION 3'!K438</f>
        <v>0</v>
      </c>
      <c r="E438" s="91">
        <f>'RUMINANTS 3'!K438</f>
        <v>1.5</v>
      </c>
      <c r="F438" s="91">
        <f>'TOXICOLOGIE 2'!J438</f>
        <v>0</v>
      </c>
      <c r="G438" s="91">
        <f>'INFECTIEUX 3'!K438</f>
        <v>0.75</v>
      </c>
      <c r="H438" s="91">
        <f>'AVIARE 3'!K438</f>
        <v>11.25</v>
      </c>
      <c r="I438" s="91">
        <f>'EQUINE 3'!K438</f>
        <v>1.5</v>
      </c>
      <c r="J438" s="91">
        <f>'CHIRURGIE 3'!K438</f>
        <v>10.5</v>
      </c>
      <c r="K438" s="91">
        <f>'LEGISLATION 2'!J438</f>
        <v>6</v>
      </c>
      <c r="L438" s="91">
        <f>'HIDAOA 3'!K438</f>
        <v>3.75</v>
      </c>
      <c r="M438" s="91">
        <f>'CLINIQUE 3'!R438</f>
        <v>0</v>
      </c>
      <c r="N438" s="91">
        <f t="shared" si="84"/>
        <v>35.25</v>
      </c>
      <c r="O438" s="91">
        <f t="shared" si="85"/>
        <v>1.2589285714285714</v>
      </c>
      <c r="P438" s="17" t="str">
        <f t="shared" si="86"/>
        <v>ajournee</v>
      </c>
      <c r="Q438" s="17" t="str">
        <f t="shared" si="87"/>
        <v>juin</v>
      </c>
      <c r="R438" s="17">
        <f t="shared" si="88"/>
        <v>1</v>
      </c>
      <c r="S438" s="17">
        <f t="shared" si="89"/>
        <v>1</v>
      </c>
      <c r="T438" s="17">
        <f t="shared" si="90"/>
        <v>1</v>
      </c>
      <c r="U438" s="17">
        <f t="shared" si="91"/>
        <v>1</v>
      </c>
      <c r="V438" s="17">
        <f t="shared" si="92"/>
        <v>1</v>
      </c>
      <c r="W438" s="17">
        <f t="shared" si="93"/>
        <v>1</v>
      </c>
      <c r="X438" s="17">
        <f t="shared" si="94"/>
        <v>1</v>
      </c>
      <c r="Y438" s="17">
        <f t="shared" si="95"/>
        <v>1</v>
      </c>
      <c r="Z438" s="17">
        <f t="shared" si="96"/>
        <v>1</v>
      </c>
      <c r="AA438" s="17">
        <f t="shared" si="97"/>
        <v>1</v>
      </c>
      <c r="AB438" s="91" t="str">
        <f>'REPRODUCTION 3'!M438</f>
        <v>Juin</v>
      </c>
      <c r="AC438" s="91" t="str">
        <f>'RUMINANTS 3'!M438</f>
        <v>Juin</v>
      </c>
      <c r="AD438" s="91" t="str">
        <f>'TOXICOLOGIE 2'!L438</f>
        <v>Juin</v>
      </c>
      <c r="AE438" s="91" t="str">
        <f>'INFECTIEUX 3'!M438</f>
        <v>Juin</v>
      </c>
      <c r="AF438" s="91" t="str">
        <f>'AVIARE 3'!M438</f>
        <v>Juin</v>
      </c>
      <c r="AG438" s="91" t="str">
        <f>'EQUINE 3'!M438</f>
        <v>Juin</v>
      </c>
      <c r="AH438" s="91" t="str">
        <f>'CHIRURGIE 3'!M438</f>
        <v>Juin</v>
      </c>
      <c r="AI438" s="91" t="str">
        <f>'LEGISLATION 2'!L438</f>
        <v>Juin</v>
      </c>
      <c r="AJ438" s="91" t="str">
        <f>'HIDAOA 3'!M438</f>
        <v>Juin</v>
      </c>
      <c r="AK438" s="91" t="str">
        <f>'CLINIQUE 3'!T438</f>
        <v>Juin</v>
      </c>
    </row>
    <row r="439" spans="1:37" ht="18.75">
      <c r="A439" s="17">
        <v>432</v>
      </c>
      <c r="B439" s="625" t="s">
        <v>2889</v>
      </c>
      <c r="C439" s="625" t="s">
        <v>2890</v>
      </c>
      <c r="D439" s="91">
        <f>'REPRODUCTION 3'!K439</f>
        <v>13.5</v>
      </c>
      <c r="E439" s="91">
        <f>'RUMINANTS 3'!K439</f>
        <v>10.5</v>
      </c>
      <c r="F439" s="91">
        <f>'TOXICOLOGIE 2'!J439</f>
        <v>0</v>
      </c>
      <c r="G439" s="91">
        <f>'INFECTIEUX 3'!K439</f>
        <v>2.25</v>
      </c>
      <c r="H439" s="91">
        <f>'AVIARE 3'!K439</f>
        <v>18</v>
      </c>
      <c r="I439" s="91">
        <f>'EQUINE 3'!K439</f>
        <v>17.25</v>
      </c>
      <c r="J439" s="91">
        <f>'CHIRURGIE 3'!K439</f>
        <v>10.5</v>
      </c>
      <c r="K439" s="91">
        <f>'LEGISLATION 2'!J439</f>
        <v>24</v>
      </c>
      <c r="L439" s="91">
        <f>'HIDAOA 3'!K439</f>
        <v>24.75</v>
      </c>
      <c r="M439" s="91">
        <f>'CLINIQUE 3'!R439</f>
        <v>0</v>
      </c>
      <c r="N439" s="91">
        <f t="shared" si="84"/>
        <v>120.75</v>
      </c>
      <c r="O439" s="91">
        <f t="shared" si="85"/>
        <v>4.3125</v>
      </c>
      <c r="P439" s="17" t="str">
        <f t="shared" si="86"/>
        <v>ajournee</v>
      </c>
      <c r="Q439" s="17" t="str">
        <f t="shared" si="87"/>
        <v>juin</v>
      </c>
      <c r="R439" s="17">
        <f t="shared" si="88"/>
        <v>1</v>
      </c>
      <c r="S439" s="17">
        <f t="shared" si="89"/>
        <v>1</v>
      </c>
      <c r="T439" s="17">
        <f t="shared" si="90"/>
        <v>1</v>
      </c>
      <c r="U439" s="17">
        <f t="shared" si="91"/>
        <v>1</v>
      </c>
      <c r="V439" s="17">
        <f t="shared" si="92"/>
        <v>0</v>
      </c>
      <c r="W439" s="17">
        <f t="shared" si="93"/>
        <v>0</v>
      </c>
      <c r="X439" s="17">
        <f t="shared" si="94"/>
        <v>1</v>
      </c>
      <c r="Y439" s="17">
        <f t="shared" si="95"/>
        <v>0</v>
      </c>
      <c r="Z439" s="17">
        <f t="shared" si="96"/>
        <v>0</v>
      </c>
      <c r="AA439" s="17">
        <f t="shared" si="97"/>
        <v>1</v>
      </c>
      <c r="AB439" s="91" t="str">
        <f>'REPRODUCTION 3'!M439</f>
        <v>Juin</v>
      </c>
      <c r="AC439" s="91" t="str">
        <f>'RUMINANTS 3'!M439</f>
        <v>Juin</v>
      </c>
      <c r="AD439" s="91" t="str">
        <f>'TOXICOLOGIE 2'!L439</f>
        <v>Juin</v>
      </c>
      <c r="AE439" s="91" t="str">
        <f>'INFECTIEUX 3'!M439</f>
        <v>Juin</v>
      </c>
      <c r="AF439" s="91" t="str">
        <f>'AVIARE 3'!M439</f>
        <v>Juin</v>
      </c>
      <c r="AG439" s="91" t="str">
        <f>'EQUINE 3'!M439</f>
        <v>Juin</v>
      </c>
      <c r="AH439" s="91" t="str">
        <f>'CHIRURGIE 3'!M439</f>
        <v>Juin</v>
      </c>
      <c r="AI439" s="91" t="str">
        <f>'LEGISLATION 2'!L439</f>
        <v>Juin</v>
      </c>
      <c r="AJ439" s="91" t="str">
        <f>'HIDAOA 3'!M439</f>
        <v>Juin</v>
      </c>
      <c r="AK439" s="91" t="str">
        <f>'CLINIQUE 3'!T439</f>
        <v>Juin</v>
      </c>
    </row>
    <row r="440" spans="1:37" ht="18.75">
      <c r="A440" s="17">
        <v>433</v>
      </c>
      <c r="B440" s="625" t="s">
        <v>2889</v>
      </c>
      <c r="C440" s="625" t="s">
        <v>2891</v>
      </c>
      <c r="D440" s="91">
        <f>'REPRODUCTION 3'!K440</f>
        <v>13.5</v>
      </c>
      <c r="E440" s="91">
        <f>'RUMINANTS 3'!K440</f>
        <v>6.75</v>
      </c>
      <c r="F440" s="91">
        <f>'TOXICOLOGIE 2'!J440</f>
        <v>0</v>
      </c>
      <c r="G440" s="91">
        <f>'INFECTIEUX 3'!K440</f>
        <v>3.75</v>
      </c>
      <c r="H440" s="91">
        <f>'AVIARE 3'!K440</f>
        <v>18</v>
      </c>
      <c r="I440" s="91">
        <f>'EQUINE 3'!K440</f>
        <v>9</v>
      </c>
      <c r="J440" s="91">
        <f>'CHIRURGIE 3'!K440</f>
        <v>21</v>
      </c>
      <c r="K440" s="91">
        <f>'LEGISLATION 2'!J440</f>
        <v>22</v>
      </c>
      <c r="L440" s="91">
        <f>'HIDAOA 3'!K440</f>
        <v>22.5</v>
      </c>
      <c r="M440" s="91">
        <f>'CLINIQUE 3'!R440</f>
        <v>0</v>
      </c>
      <c r="N440" s="91">
        <f t="shared" si="84"/>
        <v>116.5</v>
      </c>
      <c r="O440" s="91">
        <f t="shared" si="85"/>
        <v>4.1607142857142856</v>
      </c>
      <c r="P440" s="17" t="str">
        <f t="shared" si="86"/>
        <v>ajournee</v>
      </c>
      <c r="Q440" s="17" t="str">
        <f t="shared" si="87"/>
        <v>juin</v>
      </c>
      <c r="R440" s="17">
        <f t="shared" si="88"/>
        <v>1</v>
      </c>
      <c r="S440" s="17">
        <f t="shared" si="89"/>
        <v>1</v>
      </c>
      <c r="T440" s="17">
        <f t="shared" si="90"/>
        <v>1</v>
      </c>
      <c r="U440" s="17">
        <f t="shared" si="91"/>
        <v>1</v>
      </c>
      <c r="V440" s="17">
        <f t="shared" si="92"/>
        <v>0</v>
      </c>
      <c r="W440" s="17">
        <f t="shared" si="93"/>
        <v>1</v>
      </c>
      <c r="X440" s="17">
        <f t="shared" si="94"/>
        <v>0</v>
      </c>
      <c r="Y440" s="17">
        <f t="shared" si="95"/>
        <v>0</v>
      </c>
      <c r="Z440" s="17">
        <f t="shared" si="96"/>
        <v>0</v>
      </c>
      <c r="AA440" s="17">
        <f t="shared" si="97"/>
        <v>1</v>
      </c>
      <c r="AB440" s="91" t="str">
        <f>'REPRODUCTION 3'!M440</f>
        <v>Juin</v>
      </c>
      <c r="AC440" s="91" t="str">
        <f>'RUMINANTS 3'!M440</f>
        <v>Juin</v>
      </c>
      <c r="AD440" s="91" t="str">
        <f>'TOXICOLOGIE 2'!L440</f>
        <v>Juin</v>
      </c>
      <c r="AE440" s="91" t="str">
        <f>'INFECTIEUX 3'!M440</f>
        <v>Juin</v>
      </c>
      <c r="AF440" s="91" t="str">
        <f>'AVIARE 3'!M440</f>
        <v>Juin</v>
      </c>
      <c r="AG440" s="91" t="str">
        <f>'EQUINE 3'!M440</f>
        <v>Juin</v>
      </c>
      <c r="AH440" s="91" t="str">
        <f>'CHIRURGIE 3'!M440</f>
        <v>Juin</v>
      </c>
      <c r="AI440" s="91" t="str">
        <f>'LEGISLATION 2'!L440</f>
        <v>Juin</v>
      </c>
      <c r="AJ440" s="91" t="str">
        <f>'HIDAOA 3'!M440</f>
        <v>Juin</v>
      </c>
      <c r="AK440" s="91" t="str">
        <f>'CLINIQUE 3'!T440</f>
        <v>Juin</v>
      </c>
    </row>
    <row r="441" spans="1:37" ht="18.75">
      <c r="A441" s="17">
        <v>434</v>
      </c>
      <c r="B441" s="625" t="s">
        <v>2892</v>
      </c>
      <c r="C441" s="625" t="s">
        <v>2893</v>
      </c>
      <c r="D441" s="91">
        <f>'REPRODUCTION 3'!K441</f>
        <v>18</v>
      </c>
      <c r="E441" s="91">
        <f>'RUMINANTS 3'!K441</f>
        <v>10.5</v>
      </c>
      <c r="F441" s="91">
        <f>'TOXICOLOGIE 2'!J441</f>
        <v>0</v>
      </c>
      <c r="G441" s="91">
        <f>'INFECTIEUX 3'!K441</f>
        <v>4.5</v>
      </c>
      <c r="H441" s="91">
        <f>'AVIARE 3'!K441</f>
        <v>21.75</v>
      </c>
      <c r="I441" s="91">
        <f>'EQUINE 3'!K441</f>
        <v>13.5</v>
      </c>
      <c r="J441" s="91">
        <f>'CHIRURGIE 3'!K441</f>
        <v>19.5</v>
      </c>
      <c r="K441" s="91">
        <f>'LEGISLATION 2'!J441</f>
        <v>14</v>
      </c>
      <c r="L441" s="91">
        <f>'HIDAOA 3'!K441</f>
        <v>23.25</v>
      </c>
      <c r="M441" s="91">
        <f>'CLINIQUE 3'!R441</f>
        <v>0</v>
      </c>
      <c r="N441" s="91">
        <f t="shared" si="84"/>
        <v>125</v>
      </c>
      <c r="O441" s="91">
        <f t="shared" si="85"/>
        <v>4.4642857142857144</v>
      </c>
      <c r="P441" s="17" t="str">
        <f t="shared" si="86"/>
        <v>ajournee</v>
      </c>
      <c r="Q441" s="17" t="str">
        <f t="shared" si="87"/>
        <v>juin</v>
      </c>
      <c r="R441" s="17">
        <f t="shared" si="88"/>
        <v>0</v>
      </c>
      <c r="S441" s="17">
        <f t="shared" si="89"/>
        <v>1</v>
      </c>
      <c r="T441" s="17">
        <f t="shared" si="90"/>
        <v>1</v>
      </c>
      <c r="U441" s="17">
        <f t="shared" si="91"/>
        <v>1</v>
      </c>
      <c r="V441" s="17">
        <f t="shared" si="92"/>
        <v>0</v>
      </c>
      <c r="W441" s="17">
        <f t="shared" si="93"/>
        <v>1</v>
      </c>
      <c r="X441" s="17">
        <f t="shared" si="94"/>
        <v>0</v>
      </c>
      <c r="Y441" s="17">
        <f t="shared" si="95"/>
        <v>0</v>
      </c>
      <c r="Z441" s="17">
        <f t="shared" si="96"/>
        <v>0</v>
      </c>
      <c r="AA441" s="17">
        <f t="shared" si="97"/>
        <v>1</v>
      </c>
      <c r="AB441" s="91" t="str">
        <f>'REPRODUCTION 3'!M441</f>
        <v>Juin</v>
      </c>
      <c r="AC441" s="91" t="str">
        <f>'RUMINANTS 3'!M441</f>
        <v>Juin</v>
      </c>
      <c r="AD441" s="91" t="str">
        <f>'TOXICOLOGIE 2'!L441</f>
        <v>Juin</v>
      </c>
      <c r="AE441" s="91" t="str">
        <f>'INFECTIEUX 3'!M441</f>
        <v>Juin</v>
      </c>
      <c r="AF441" s="91" t="str">
        <f>'AVIARE 3'!M441</f>
        <v>Juin</v>
      </c>
      <c r="AG441" s="91" t="str">
        <f>'EQUINE 3'!M441</f>
        <v>Juin</v>
      </c>
      <c r="AH441" s="91" t="str">
        <f>'CHIRURGIE 3'!M441</f>
        <v>Juin</v>
      </c>
      <c r="AI441" s="91" t="str">
        <f>'LEGISLATION 2'!L441</f>
        <v>Juin</v>
      </c>
      <c r="AJ441" s="91" t="str">
        <f>'HIDAOA 3'!M441</f>
        <v>Juin</v>
      </c>
      <c r="AK441" s="91" t="str">
        <f>'CLINIQUE 3'!T441</f>
        <v>Juin</v>
      </c>
    </row>
    <row r="442" spans="1:37" ht="18.75">
      <c r="A442" s="17">
        <v>435</v>
      </c>
      <c r="B442" s="625" t="s">
        <v>2894</v>
      </c>
      <c r="C442" s="625" t="s">
        <v>2895</v>
      </c>
      <c r="D442" s="91">
        <f>'REPRODUCTION 3'!K442</f>
        <v>14.25</v>
      </c>
      <c r="E442" s="91">
        <f>'RUMINANTS 3'!K442</f>
        <v>10.5</v>
      </c>
      <c r="F442" s="91">
        <f>'TOXICOLOGIE 2'!J442</f>
        <v>0</v>
      </c>
      <c r="G442" s="91">
        <f>'INFECTIEUX 3'!K442</f>
        <v>5.25</v>
      </c>
      <c r="H442" s="91">
        <f>'AVIARE 3'!K442</f>
        <v>13.5</v>
      </c>
      <c r="I442" s="91">
        <f>'EQUINE 3'!K442</f>
        <v>3.75</v>
      </c>
      <c r="J442" s="91">
        <f>'CHIRURGIE 3'!K442</f>
        <v>12</v>
      </c>
      <c r="K442" s="91">
        <f>'LEGISLATION 2'!J442</f>
        <v>32</v>
      </c>
      <c r="L442" s="91">
        <f>'HIDAOA 3'!K442</f>
        <v>12</v>
      </c>
      <c r="M442" s="91">
        <f>'CLINIQUE 3'!R442</f>
        <v>0</v>
      </c>
      <c r="N442" s="91">
        <f t="shared" si="84"/>
        <v>103.25</v>
      </c>
      <c r="O442" s="91">
        <f t="shared" si="85"/>
        <v>3.6875</v>
      </c>
      <c r="P442" s="17" t="str">
        <f t="shared" si="86"/>
        <v>ajournee</v>
      </c>
      <c r="Q442" s="17" t="str">
        <f t="shared" si="87"/>
        <v>juin</v>
      </c>
      <c r="R442" s="17">
        <f t="shared" si="88"/>
        <v>1</v>
      </c>
      <c r="S442" s="17">
        <f t="shared" si="89"/>
        <v>1</v>
      </c>
      <c r="T442" s="17">
        <f t="shared" si="90"/>
        <v>1</v>
      </c>
      <c r="U442" s="17">
        <f t="shared" si="91"/>
        <v>1</v>
      </c>
      <c r="V442" s="17">
        <f t="shared" si="92"/>
        <v>1</v>
      </c>
      <c r="W442" s="17">
        <f t="shared" si="93"/>
        <v>1</v>
      </c>
      <c r="X442" s="17">
        <f t="shared" si="94"/>
        <v>1</v>
      </c>
      <c r="Y442" s="17">
        <f t="shared" si="95"/>
        <v>0</v>
      </c>
      <c r="Z442" s="17">
        <f t="shared" si="96"/>
        <v>1</v>
      </c>
      <c r="AA442" s="17">
        <f t="shared" si="97"/>
        <v>1</v>
      </c>
      <c r="AB442" s="91" t="str">
        <f>'REPRODUCTION 3'!M442</f>
        <v>Juin</v>
      </c>
      <c r="AC442" s="91" t="str">
        <f>'RUMINANTS 3'!M442</f>
        <v>Juin</v>
      </c>
      <c r="AD442" s="91" t="str">
        <f>'TOXICOLOGIE 2'!L442</f>
        <v>Juin</v>
      </c>
      <c r="AE442" s="91" t="str">
        <f>'INFECTIEUX 3'!M442</f>
        <v>Juin</v>
      </c>
      <c r="AF442" s="91" t="str">
        <f>'AVIARE 3'!M442</f>
        <v>Juin</v>
      </c>
      <c r="AG442" s="91" t="str">
        <f>'EQUINE 3'!M442</f>
        <v>Juin</v>
      </c>
      <c r="AH442" s="91" t="str">
        <f>'CHIRURGIE 3'!M442</f>
        <v>Juin</v>
      </c>
      <c r="AI442" s="91" t="str">
        <f>'LEGISLATION 2'!L442</f>
        <v>Juin</v>
      </c>
      <c r="AJ442" s="91" t="str">
        <f>'HIDAOA 3'!M442</f>
        <v>Juin</v>
      </c>
      <c r="AK442" s="91" t="str">
        <f>'CLINIQUE 3'!T442</f>
        <v>Juin</v>
      </c>
    </row>
    <row r="443" spans="1:37" ht="18.75">
      <c r="A443" s="17">
        <v>436</v>
      </c>
      <c r="B443" s="625" t="s">
        <v>2894</v>
      </c>
      <c r="C443" s="625" t="s">
        <v>2730</v>
      </c>
      <c r="D443" s="91">
        <f>'REPRODUCTION 3'!K443</f>
        <v>5.25</v>
      </c>
      <c r="E443" s="91">
        <f>'RUMINANTS 3'!K443</f>
        <v>9.75</v>
      </c>
      <c r="F443" s="91">
        <f>'TOXICOLOGIE 2'!J443</f>
        <v>0</v>
      </c>
      <c r="G443" s="91">
        <f>'INFECTIEUX 3'!K443</f>
        <v>1.125</v>
      </c>
      <c r="H443" s="91">
        <f>'AVIARE 3'!K443</f>
        <v>15</v>
      </c>
      <c r="I443" s="91">
        <f>'EQUINE 3'!K443</f>
        <v>5.25</v>
      </c>
      <c r="J443" s="91">
        <f>'CHIRURGIE 3'!K443</f>
        <v>12</v>
      </c>
      <c r="K443" s="91">
        <f>'LEGISLATION 2'!J443</f>
        <v>20</v>
      </c>
      <c r="L443" s="91">
        <f>'HIDAOA 3'!K443</f>
        <v>12.75</v>
      </c>
      <c r="M443" s="91">
        <f>'CLINIQUE 3'!R443</f>
        <v>0</v>
      </c>
      <c r="N443" s="91">
        <f t="shared" si="84"/>
        <v>81.125</v>
      </c>
      <c r="O443" s="91">
        <f t="shared" si="85"/>
        <v>2.8973214285714284</v>
      </c>
      <c r="P443" s="17" t="str">
        <f t="shared" si="86"/>
        <v>ajournee</v>
      </c>
      <c r="Q443" s="17" t="str">
        <f t="shared" si="87"/>
        <v>juin</v>
      </c>
      <c r="R443" s="17">
        <f t="shared" si="88"/>
        <v>1</v>
      </c>
      <c r="S443" s="17">
        <f t="shared" si="89"/>
        <v>1</v>
      </c>
      <c r="T443" s="17">
        <f t="shared" si="90"/>
        <v>1</v>
      </c>
      <c r="U443" s="17">
        <f t="shared" si="91"/>
        <v>1</v>
      </c>
      <c r="V443" s="17">
        <f t="shared" si="92"/>
        <v>0</v>
      </c>
      <c r="W443" s="17">
        <f t="shared" si="93"/>
        <v>1</v>
      </c>
      <c r="X443" s="17">
        <f t="shared" si="94"/>
        <v>1</v>
      </c>
      <c r="Y443" s="17">
        <f t="shared" si="95"/>
        <v>0</v>
      </c>
      <c r="Z443" s="17">
        <f t="shared" si="96"/>
        <v>1</v>
      </c>
      <c r="AA443" s="17">
        <f t="shared" si="97"/>
        <v>1</v>
      </c>
      <c r="AB443" s="91" t="str">
        <f>'REPRODUCTION 3'!M443</f>
        <v>Juin</v>
      </c>
      <c r="AC443" s="91" t="str">
        <f>'RUMINANTS 3'!M443</f>
        <v>Juin</v>
      </c>
      <c r="AD443" s="91" t="str">
        <f>'TOXICOLOGIE 2'!L443</f>
        <v>Juin</v>
      </c>
      <c r="AE443" s="91" t="str">
        <f>'INFECTIEUX 3'!M443</f>
        <v>Juin</v>
      </c>
      <c r="AF443" s="91" t="str">
        <f>'AVIARE 3'!M443</f>
        <v>Juin</v>
      </c>
      <c r="AG443" s="91" t="str">
        <f>'EQUINE 3'!M443</f>
        <v>Juin</v>
      </c>
      <c r="AH443" s="91" t="str">
        <f>'CHIRURGIE 3'!M443</f>
        <v>Juin</v>
      </c>
      <c r="AI443" s="91" t="str">
        <f>'LEGISLATION 2'!L443</f>
        <v>Juin</v>
      </c>
      <c r="AJ443" s="91" t="str">
        <f>'HIDAOA 3'!M443</f>
        <v>Juin</v>
      </c>
      <c r="AK443" s="91" t="str">
        <f>'CLINIQUE 3'!T443</f>
        <v>Juin</v>
      </c>
    </row>
    <row r="444" spans="1:37" ht="18.75">
      <c r="A444" s="17">
        <v>437</v>
      </c>
      <c r="B444" s="625" t="s">
        <v>2896</v>
      </c>
      <c r="C444" s="625" t="s">
        <v>2897</v>
      </c>
      <c r="D444" s="91">
        <f>'REPRODUCTION 3'!K444</f>
        <v>9.75</v>
      </c>
      <c r="E444" s="91">
        <f>'RUMINANTS 3'!K444</f>
        <v>7.5</v>
      </c>
      <c r="F444" s="91">
        <f>'TOXICOLOGIE 2'!J444</f>
        <v>0</v>
      </c>
      <c r="G444" s="91">
        <f>'INFECTIEUX 3'!K444</f>
        <v>2.25</v>
      </c>
      <c r="H444" s="91">
        <f>'AVIARE 3'!K444</f>
        <v>10.5</v>
      </c>
      <c r="I444" s="91">
        <f>'EQUINE 3'!K444</f>
        <v>11.25</v>
      </c>
      <c r="J444" s="91">
        <f>'CHIRURGIE 3'!K444</f>
        <v>21</v>
      </c>
      <c r="K444" s="91">
        <f>'LEGISLATION 2'!J444</f>
        <v>36</v>
      </c>
      <c r="L444" s="91">
        <f>'HIDAOA 3'!K444</f>
        <v>22.5</v>
      </c>
      <c r="M444" s="91">
        <f>'CLINIQUE 3'!R444</f>
        <v>0</v>
      </c>
      <c r="N444" s="91">
        <f t="shared" si="84"/>
        <v>120.75</v>
      </c>
      <c r="O444" s="91">
        <f t="shared" si="85"/>
        <v>4.3125</v>
      </c>
      <c r="P444" s="17" t="str">
        <f t="shared" si="86"/>
        <v>ajournee</v>
      </c>
      <c r="Q444" s="17" t="str">
        <f t="shared" si="87"/>
        <v>juin</v>
      </c>
      <c r="R444" s="17">
        <f t="shared" si="88"/>
        <v>1</v>
      </c>
      <c r="S444" s="17">
        <f t="shared" si="89"/>
        <v>1</v>
      </c>
      <c r="T444" s="17">
        <f t="shared" si="90"/>
        <v>1</v>
      </c>
      <c r="U444" s="17">
        <f t="shared" si="91"/>
        <v>1</v>
      </c>
      <c r="V444" s="17">
        <f t="shared" si="92"/>
        <v>1</v>
      </c>
      <c r="W444" s="17">
        <f t="shared" si="93"/>
        <v>1</v>
      </c>
      <c r="X444" s="17">
        <f t="shared" si="94"/>
        <v>0</v>
      </c>
      <c r="Y444" s="17">
        <f t="shared" si="95"/>
        <v>0</v>
      </c>
      <c r="Z444" s="17">
        <f t="shared" si="96"/>
        <v>0</v>
      </c>
      <c r="AA444" s="17">
        <f t="shared" si="97"/>
        <v>1</v>
      </c>
      <c r="AB444" s="91" t="str">
        <f>'REPRODUCTION 3'!M444</f>
        <v>Juin</v>
      </c>
      <c r="AC444" s="91" t="str">
        <f>'RUMINANTS 3'!M444</f>
        <v>Juin</v>
      </c>
      <c r="AD444" s="91" t="str">
        <f>'TOXICOLOGIE 2'!L444</f>
        <v>Juin</v>
      </c>
      <c r="AE444" s="91" t="str">
        <f>'INFECTIEUX 3'!M444</f>
        <v>Juin</v>
      </c>
      <c r="AF444" s="91" t="str">
        <f>'AVIARE 3'!M444</f>
        <v>Juin</v>
      </c>
      <c r="AG444" s="91" t="str">
        <f>'EQUINE 3'!M444</f>
        <v>Juin</v>
      </c>
      <c r="AH444" s="91" t="str">
        <f>'CHIRURGIE 3'!M444</f>
        <v>Juin</v>
      </c>
      <c r="AI444" s="91" t="str">
        <f>'LEGISLATION 2'!L444</f>
        <v>Juin</v>
      </c>
      <c r="AJ444" s="91" t="str">
        <f>'HIDAOA 3'!M444</f>
        <v>Juin</v>
      </c>
      <c r="AK444" s="91" t="str">
        <f>'CLINIQUE 3'!T444</f>
        <v>Juin</v>
      </c>
    </row>
    <row r="445" spans="1:37" ht="18.75">
      <c r="A445" s="17">
        <v>438</v>
      </c>
      <c r="B445" s="625" t="s">
        <v>2898</v>
      </c>
      <c r="C445" s="625" t="s">
        <v>2899</v>
      </c>
      <c r="D445" s="91">
        <f>'REPRODUCTION 3'!K445</f>
        <v>6.75</v>
      </c>
      <c r="E445" s="91">
        <f>'RUMINANTS 3'!K445</f>
        <v>7.5</v>
      </c>
      <c r="F445" s="91">
        <f>'TOXICOLOGIE 2'!J445</f>
        <v>0</v>
      </c>
      <c r="G445" s="91">
        <f>'INFECTIEUX 3'!K445</f>
        <v>1.5</v>
      </c>
      <c r="H445" s="91">
        <f>'AVIARE 3'!K445</f>
        <v>15</v>
      </c>
      <c r="I445" s="91">
        <f>'EQUINE 3'!K445</f>
        <v>11.625</v>
      </c>
      <c r="J445" s="91">
        <f>'CHIRURGIE 3'!K445</f>
        <v>22.5</v>
      </c>
      <c r="K445" s="91">
        <f>'LEGISLATION 2'!J445</f>
        <v>30</v>
      </c>
      <c r="L445" s="91">
        <f>'HIDAOA 3'!K445</f>
        <v>22.5</v>
      </c>
      <c r="M445" s="91">
        <f>'CLINIQUE 3'!R445</f>
        <v>0</v>
      </c>
      <c r="N445" s="91">
        <f t="shared" si="84"/>
        <v>117.375</v>
      </c>
      <c r="O445" s="91">
        <f t="shared" si="85"/>
        <v>4.1919642857142856</v>
      </c>
      <c r="P445" s="17" t="str">
        <f t="shared" si="86"/>
        <v>ajournee</v>
      </c>
      <c r="Q445" s="17" t="str">
        <f t="shared" si="87"/>
        <v>juin</v>
      </c>
      <c r="R445" s="17">
        <f t="shared" si="88"/>
        <v>1</v>
      </c>
      <c r="S445" s="17">
        <f t="shared" si="89"/>
        <v>1</v>
      </c>
      <c r="T445" s="17">
        <f t="shared" si="90"/>
        <v>1</v>
      </c>
      <c r="U445" s="17">
        <f t="shared" si="91"/>
        <v>1</v>
      </c>
      <c r="V445" s="17">
        <f t="shared" si="92"/>
        <v>0</v>
      </c>
      <c r="W445" s="17">
        <f t="shared" si="93"/>
        <v>1</v>
      </c>
      <c r="X445" s="17">
        <f t="shared" si="94"/>
        <v>0</v>
      </c>
      <c r="Y445" s="17">
        <f t="shared" si="95"/>
        <v>0</v>
      </c>
      <c r="Z445" s="17">
        <f t="shared" si="96"/>
        <v>0</v>
      </c>
      <c r="AA445" s="17">
        <f t="shared" si="97"/>
        <v>1</v>
      </c>
      <c r="AB445" s="91" t="str">
        <f>'REPRODUCTION 3'!M445</f>
        <v>Juin</v>
      </c>
      <c r="AC445" s="91" t="str">
        <f>'RUMINANTS 3'!M445</f>
        <v>Juin</v>
      </c>
      <c r="AD445" s="91" t="str">
        <f>'TOXICOLOGIE 2'!L445</f>
        <v>Juin</v>
      </c>
      <c r="AE445" s="91" t="str">
        <f>'INFECTIEUX 3'!M445</f>
        <v>Juin</v>
      </c>
      <c r="AF445" s="91" t="str">
        <f>'AVIARE 3'!M445</f>
        <v>Juin</v>
      </c>
      <c r="AG445" s="91" t="str">
        <f>'EQUINE 3'!M445</f>
        <v>Juin</v>
      </c>
      <c r="AH445" s="91" t="str">
        <f>'CHIRURGIE 3'!M445</f>
        <v>Juin</v>
      </c>
      <c r="AI445" s="91" t="str">
        <f>'LEGISLATION 2'!L445</f>
        <v>Juin</v>
      </c>
      <c r="AJ445" s="91" t="str">
        <f>'HIDAOA 3'!M445</f>
        <v>Juin</v>
      </c>
      <c r="AK445" s="91" t="str">
        <f>'CLINIQUE 3'!T445</f>
        <v>Juin</v>
      </c>
    </row>
    <row r="446" spans="1:37" ht="18.75">
      <c r="A446" s="17">
        <v>439</v>
      </c>
      <c r="B446" s="625" t="s">
        <v>2349</v>
      </c>
      <c r="C446" s="625" t="s">
        <v>2900</v>
      </c>
      <c r="D446" s="91">
        <f>'REPRODUCTION 3'!K446</f>
        <v>2.25</v>
      </c>
      <c r="E446" s="91">
        <f>'RUMINANTS 3'!K446</f>
        <v>3.75</v>
      </c>
      <c r="F446" s="91">
        <f>'TOXICOLOGIE 2'!J446</f>
        <v>0</v>
      </c>
      <c r="G446" s="91">
        <f>'INFECTIEUX 3'!K446</f>
        <v>1.5</v>
      </c>
      <c r="H446" s="91">
        <f>'AVIARE 3'!K446</f>
        <v>12.75</v>
      </c>
      <c r="I446" s="91">
        <f>'EQUINE 3'!K446</f>
        <v>3.75</v>
      </c>
      <c r="J446" s="91">
        <f>'CHIRURGIE 3'!K446</f>
        <v>12</v>
      </c>
      <c r="K446" s="91">
        <f>'LEGISLATION 2'!J446</f>
        <v>20</v>
      </c>
      <c r="L446" s="91">
        <f>'HIDAOA 3'!K446</f>
        <v>17.625</v>
      </c>
      <c r="M446" s="91">
        <f>'CLINIQUE 3'!R446</f>
        <v>0</v>
      </c>
      <c r="N446" s="91">
        <f t="shared" si="84"/>
        <v>73.625</v>
      </c>
      <c r="O446" s="91">
        <f t="shared" si="85"/>
        <v>2.6294642857142856</v>
      </c>
      <c r="P446" s="17" t="str">
        <f t="shared" si="86"/>
        <v>ajournee</v>
      </c>
      <c r="Q446" s="17" t="str">
        <f t="shared" si="87"/>
        <v>juin</v>
      </c>
      <c r="R446" s="17">
        <f t="shared" si="88"/>
        <v>1</v>
      </c>
      <c r="S446" s="17">
        <f t="shared" si="89"/>
        <v>1</v>
      </c>
      <c r="T446" s="17">
        <f t="shared" si="90"/>
        <v>1</v>
      </c>
      <c r="U446" s="17">
        <f t="shared" si="91"/>
        <v>1</v>
      </c>
      <c r="V446" s="17">
        <f t="shared" si="92"/>
        <v>1</v>
      </c>
      <c r="W446" s="17">
        <f t="shared" si="93"/>
        <v>1</v>
      </c>
      <c r="X446" s="17">
        <f t="shared" si="94"/>
        <v>1</v>
      </c>
      <c r="Y446" s="17">
        <f t="shared" si="95"/>
        <v>0</v>
      </c>
      <c r="Z446" s="17">
        <f t="shared" si="96"/>
        <v>0</v>
      </c>
      <c r="AA446" s="17">
        <f t="shared" si="97"/>
        <v>1</v>
      </c>
      <c r="AB446" s="91" t="str">
        <f>'REPRODUCTION 3'!M446</f>
        <v>Juin</v>
      </c>
      <c r="AC446" s="91" t="str">
        <f>'RUMINANTS 3'!M446</f>
        <v>Juin</v>
      </c>
      <c r="AD446" s="91" t="str">
        <f>'TOXICOLOGIE 2'!L446</f>
        <v>Juin</v>
      </c>
      <c r="AE446" s="91" t="str">
        <f>'INFECTIEUX 3'!M446</f>
        <v>Juin</v>
      </c>
      <c r="AF446" s="91" t="str">
        <f>'AVIARE 3'!M446</f>
        <v>Juin</v>
      </c>
      <c r="AG446" s="91" t="str">
        <f>'EQUINE 3'!M446</f>
        <v>Juin</v>
      </c>
      <c r="AH446" s="91" t="str">
        <f>'CHIRURGIE 3'!M446</f>
        <v>Juin</v>
      </c>
      <c r="AI446" s="91" t="str">
        <f>'LEGISLATION 2'!L446</f>
        <v>Juin</v>
      </c>
      <c r="AJ446" s="91" t="str">
        <f>'HIDAOA 3'!M446</f>
        <v>Juin</v>
      </c>
      <c r="AK446" s="91" t="str">
        <f>'CLINIQUE 3'!T446</f>
        <v>Juin</v>
      </c>
    </row>
    <row r="447" spans="1:37" ht="18.75">
      <c r="A447" s="17">
        <v>440</v>
      </c>
      <c r="B447" s="625" t="s">
        <v>2901</v>
      </c>
      <c r="C447" s="625" t="s">
        <v>2902</v>
      </c>
      <c r="D447" s="91">
        <f>'REPRODUCTION 3'!K447</f>
        <v>15.75</v>
      </c>
      <c r="E447" s="91">
        <f>'RUMINANTS 3'!K447</f>
        <v>7.5</v>
      </c>
      <c r="F447" s="91">
        <f>'TOXICOLOGIE 2'!J447</f>
        <v>0</v>
      </c>
      <c r="G447" s="91">
        <f>'INFECTIEUX 3'!K447</f>
        <v>2.25</v>
      </c>
      <c r="H447" s="91">
        <f>'AVIARE 3'!K447</f>
        <v>15</v>
      </c>
      <c r="I447" s="91">
        <f>'EQUINE 3'!K447</f>
        <v>8.25</v>
      </c>
      <c r="J447" s="91">
        <f>'CHIRURGIE 3'!K447</f>
        <v>16.5</v>
      </c>
      <c r="K447" s="91">
        <f>'LEGISLATION 2'!J447</f>
        <v>30</v>
      </c>
      <c r="L447" s="91">
        <f>'HIDAOA 3'!K447</f>
        <v>18</v>
      </c>
      <c r="M447" s="91">
        <f>'CLINIQUE 3'!R447</f>
        <v>0</v>
      </c>
      <c r="N447" s="91">
        <f t="shared" si="84"/>
        <v>113.25</v>
      </c>
      <c r="O447" s="91">
        <f t="shared" si="85"/>
        <v>4.0446428571428568</v>
      </c>
      <c r="P447" s="17" t="str">
        <f t="shared" si="86"/>
        <v>ajournee</v>
      </c>
      <c r="Q447" s="17" t="str">
        <f t="shared" si="87"/>
        <v>juin</v>
      </c>
      <c r="R447" s="17">
        <f t="shared" si="88"/>
        <v>0</v>
      </c>
      <c r="S447" s="17">
        <f t="shared" si="89"/>
        <v>1</v>
      </c>
      <c r="T447" s="17">
        <f t="shared" si="90"/>
        <v>1</v>
      </c>
      <c r="U447" s="17">
        <f t="shared" si="91"/>
        <v>1</v>
      </c>
      <c r="V447" s="17">
        <f t="shared" si="92"/>
        <v>0</v>
      </c>
      <c r="W447" s="17">
        <f t="shared" si="93"/>
        <v>1</v>
      </c>
      <c r="X447" s="17">
        <f t="shared" si="94"/>
        <v>0</v>
      </c>
      <c r="Y447" s="17">
        <f t="shared" si="95"/>
        <v>0</v>
      </c>
      <c r="Z447" s="17">
        <f t="shared" si="96"/>
        <v>0</v>
      </c>
      <c r="AA447" s="17">
        <f t="shared" si="97"/>
        <v>1</v>
      </c>
      <c r="AB447" s="91" t="str">
        <f>'REPRODUCTION 3'!M447</f>
        <v>Juin</v>
      </c>
      <c r="AC447" s="91" t="str">
        <f>'RUMINANTS 3'!M447</f>
        <v>Juin</v>
      </c>
      <c r="AD447" s="91" t="str">
        <f>'TOXICOLOGIE 2'!L447</f>
        <v>Juin</v>
      </c>
      <c r="AE447" s="91" t="str">
        <f>'INFECTIEUX 3'!M447</f>
        <v>Juin</v>
      </c>
      <c r="AF447" s="91" t="str">
        <f>'AVIARE 3'!M447</f>
        <v>Juin</v>
      </c>
      <c r="AG447" s="91" t="str">
        <f>'EQUINE 3'!M447</f>
        <v>Juin</v>
      </c>
      <c r="AH447" s="91" t="str">
        <f>'CHIRURGIE 3'!M447</f>
        <v>Juin</v>
      </c>
      <c r="AI447" s="91" t="str">
        <f>'LEGISLATION 2'!L447</f>
        <v>Juin</v>
      </c>
      <c r="AJ447" s="91" t="str">
        <f>'HIDAOA 3'!M447</f>
        <v>Juin</v>
      </c>
      <c r="AK447" s="91" t="str">
        <f>'CLINIQUE 3'!T447</f>
        <v>Juin</v>
      </c>
    </row>
    <row r="448" spans="1:37" ht="18.75">
      <c r="A448" s="17">
        <v>441</v>
      </c>
      <c r="B448" s="625" t="s">
        <v>2358</v>
      </c>
      <c r="C448" s="625" t="s">
        <v>2903</v>
      </c>
      <c r="D448" s="91">
        <f>'REPRODUCTION 3'!K448</f>
        <v>14.25</v>
      </c>
      <c r="E448" s="91">
        <f>'RUMINANTS 3'!K448</f>
        <v>11.25</v>
      </c>
      <c r="F448" s="91">
        <f>'TOXICOLOGIE 2'!J448</f>
        <v>0</v>
      </c>
      <c r="G448" s="91">
        <f>'INFECTIEUX 3'!K448</f>
        <v>3.75</v>
      </c>
      <c r="H448" s="91">
        <f>'AVIARE 3'!K448</f>
        <v>15</v>
      </c>
      <c r="I448" s="91">
        <f>'EQUINE 3'!K448</f>
        <v>7.875</v>
      </c>
      <c r="J448" s="91">
        <f>'CHIRURGIE 3'!K448</f>
        <v>12</v>
      </c>
      <c r="K448" s="91">
        <f>'LEGISLATION 2'!J448</f>
        <v>18</v>
      </c>
      <c r="L448" s="91">
        <f>'HIDAOA 3'!K448</f>
        <v>10.5</v>
      </c>
      <c r="M448" s="91">
        <f>'CLINIQUE 3'!R448</f>
        <v>0</v>
      </c>
      <c r="N448" s="91">
        <f t="shared" si="84"/>
        <v>92.625</v>
      </c>
      <c r="O448" s="91">
        <f t="shared" si="85"/>
        <v>3.3080357142857144</v>
      </c>
      <c r="P448" s="17" t="str">
        <f t="shared" si="86"/>
        <v>ajournee</v>
      </c>
      <c r="Q448" s="17" t="str">
        <f t="shared" si="87"/>
        <v>juin</v>
      </c>
      <c r="R448" s="17">
        <f t="shared" si="88"/>
        <v>1</v>
      </c>
      <c r="S448" s="17">
        <f t="shared" si="89"/>
        <v>1</v>
      </c>
      <c r="T448" s="17">
        <f t="shared" si="90"/>
        <v>1</v>
      </c>
      <c r="U448" s="17">
        <f t="shared" si="91"/>
        <v>1</v>
      </c>
      <c r="V448" s="17">
        <f t="shared" si="92"/>
        <v>0</v>
      </c>
      <c r="W448" s="17">
        <f t="shared" si="93"/>
        <v>1</v>
      </c>
      <c r="X448" s="17">
        <f t="shared" si="94"/>
        <v>1</v>
      </c>
      <c r="Y448" s="17">
        <f t="shared" si="95"/>
        <v>0</v>
      </c>
      <c r="Z448" s="17">
        <f t="shared" si="96"/>
        <v>1</v>
      </c>
      <c r="AA448" s="17">
        <f t="shared" si="97"/>
        <v>1</v>
      </c>
      <c r="AB448" s="91" t="str">
        <f>'REPRODUCTION 3'!M448</f>
        <v>Juin</v>
      </c>
      <c r="AC448" s="91" t="str">
        <f>'RUMINANTS 3'!M448</f>
        <v>Juin</v>
      </c>
      <c r="AD448" s="91" t="str">
        <f>'TOXICOLOGIE 2'!L448</f>
        <v>Juin</v>
      </c>
      <c r="AE448" s="91" t="str">
        <f>'INFECTIEUX 3'!M448</f>
        <v>Juin</v>
      </c>
      <c r="AF448" s="91" t="str">
        <f>'AVIARE 3'!M448</f>
        <v>Juin</v>
      </c>
      <c r="AG448" s="91" t="str">
        <f>'EQUINE 3'!M448</f>
        <v>Juin</v>
      </c>
      <c r="AH448" s="91" t="str">
        <f>'CHIRURGIE 3'!M448</f>
        <v>Juin</v>
      </c>
      <c r="AI448" s="91" t="str">
        <f>'LEGISLATION 2'!L448</f>
        <v>Juin</v>
      </c>
      <c r="AJ448" s="91" t="str">
        <f>'HIDAOA 3'!M448</f>
        <v>Juin</v>
      </c>
      <c r="AK448" s="91" t="str">
        <f>'CLINIQUE 3'!T448</f>
        <v>Juin</v>
      </c>
    </row>
    <row r="449" spans="1:37" ht="18.75">
      <c r="A449" s="17">
        <v>442</v>
      </c>
      <c r="B449" s="625" t="s">
        <v>2361</v>
      </c>
      <c r="C449" s="625" t="s">
        <v>2628</v>
      </c>
      <c r="D449" s="91">
        <f>'REPRODUCTION 3'!K449</f>
        <v>11.25</v>
      </c>
      <c r="E449" s="91">
        <f>'RUMINANTS 3'!K449</f>
        <v>8.25</v>
      </c>
      <c r="F449" s="91">
        <f>'TOXICOLOGIE 2'!J449</f>
        <v>0</v>
      </c>
      <c r="G449" s="91">
        <f>'INFECTIEUX 3'!K449</f>
        <v>8.25</v>
      </c>
      <c r="H449" s="91">
        <f>'AVIARE 3'!K449</f>
        <v>18</v>
      </c>
      <c r="I449" s="91">
        <f>'EQUINE 3'!K449</f>
        <v>16.5</v>
      </c>
      <c r="J449" s="91">
        <f>'CHIRURGIE 3'!K449</f>
        <v>19.5</v>
      </c>
      <c r="K449" s="91">
        <f>'LEGISLATION 2'!J449</f>
        <v>30</v>
      </c>
      <c r="L449" s="91">
        <f>'HIDAOA 3'!K449</f>
        <v>22.125</v>
      </c>
      <c r="M449" s="91">
        <f>'CLINIQUE 3'!R449</f>
        <v>0</v>
      </c>
      <c r="N449" s="91">
        <f t="shared" si="84"/>
        <v>133.875</v>
      </c>
      <c r="O449" s="91">
        <f t="shared" si="85"/>
        <v>4.78125</v>
      </c>
      <c r="P449" s="17" t="str">
        <f t="shared" si="86"/>
        <v>ajournee</v>
      </c>
      <c r="Q449" s="17" t="str">
        <f t="shared" si="87"/>
        <v>juin</v>
      </c>
      <c r="R449" s="17">
        <f t="shared" si="88"/>
        <v>1</v>
      </c>
      <c r="S449" s="17">
        <f t="shared" si="89"/>
        <v>1</v>
      </c>
      <c r="T449" s="17">
        <f t="shared" si="90"/>
        <v>1</v>
      </c>
      <c r="U449" s="17">
        <f t="shared" si="91"/>
        <v>1</v>
      </c>
      <c r="V449" s="17">
        <f t="shared" si="92"/>
        <v>0</v>
      </c>
      <c r="W449" s="17">
        <f t="shared" si="93"/>
        <v>0</v>
      </c>
      <c r="X449" s="17">
        <f t="shared" si="94"/>
        <v>0</v>
      </c>
      <c r="Y449" s="17">
        <f t="shared" si="95"/>
        <v>0</v>
      </c>
      <c r="Z449" s="17">
        <f t="shared" si="96"/>
        <v>0</v>
      </c>
      <c r="AA449" s="17">
        <f t="shared" si="97"/>
        <v>1</v>
      </c>
      <c r="AB449" s="91" t="str">
        <f>'REPRODUCTION 3'!M449</f>
        <v>Juin</v>
      </c>
      <c r="AC449" s="91" t="str">
        <f>'RUMINANTS 3'!M449</f>
        <v>Juin</v>
      </c>
      <c r="AD449" s="91" t="str">
        <f>'TOXICOLOGIE 2'!L449</f>
        <v>Juin</v>
      </c>
      <c r="AE449" s="91" t="str">
        <f>'INFECTIEUX 3'!M449</f>
        <v>Juin</v>
      </c>
      <c r="AF449" s="91" t="str">
        <f>'AVIARE 3'!M449</f>
        <v>Juin</v>
      </c>
      <c r="AG449" s="91" t="str">
        <f>'EQUINE 3'!M449</f>
        <v>Juin</v>
      </c>
      <c r="AH449" s="91" t="str">
        <f>'CHIRURGIE 3'!M449</f>
        <v>Juin</v>
      </c>
      <c r="AI449" s="91" t="str">
        <f>'LEGISLATION 2'!L449</f>
        <v>Juin</v>
      </c>
      <c r="AJ449" s="91" t="str">
        <f>'HIDAOA 3'!M449</f>
        <v>Juin</v>
      </c>
      <c r="AK449" s="91" t="str">
        <f>'CLINIQUE 3'!T449</f>
        <v>Juin</v>
      </c>
    </row>
    <row r="450" spans="1:37" ht="18.75">
      <c r="A450" s="17">
        <v>443</v>
      </c>
      <c r="B450" s="625" t="s">
        <v>2904</v>
      </c>
      <c r="C450" s="625" t="s">
        <v>2449</v>
      </c>
      <c r="D450" s="91">
        <f>'REPRODUCTION 3'!K450</f>
        <v>10.5</v>
      </c>
      <c r="E450" s="91">
        <f>'RUMINANTS 3'!K450</f>
        <v>5.25</v>
      </c>
      <c r="F450" s="91">
        <f>'TOXICOLOGIE 2'!J450</f>
        <v>0</v>
      </c>
      <c r="G450" s="91">
        <f>'INFECTIEUX 3'!K450</f>
        <v>3</v>
      </c>
      <c r="H450" s="91">
        <f>'AVIARE 3'!K450</f>
        <v>15.75</v>
      </c>
      <c r="I450" s="91">
        <f>'EQUINE 3'!K450</f>
        <v>4.5</v>
      </c>
      <c r="J450" s="91">
        <f>'CHIRURGIE 3'!K450</f>
        <v>13.5</v>
      </c>
      <c r="K450" s="91">
        <f>'LEGISLATION 2'!J450</f>
        <v>10</v>
      </c>
      <c r="L450" s="91">
        <f>'HIDAOA 3'!K450</f>
        <v>19.5</v>
      </c>
      <c r="M450" s="91">
        <f>'CLINIQUE 3'!R450</f>
        <v>0</v>
      </c>
      <c r="N450" s="91">
        <f t="shared" si="84"/>
        <v>82</v>
      </c>
      <c r="O450" s="91">
        <f t="shared" si="85"/>
        <v>2.9285714285714284</v>
      </c>
      <c r="P450" s="17" t="str">
        <f t="shared" si="86"/>
        <v>ajournee</v>
      </c>
      <c r="Q450" s="17" t="str">
        <f t="shared" si="87"/>
        <v>juin</v>
      </c>
      <c r="R450" s="17">
        <f t="shared" si="88"/>
        <v>1</v>
      </c>
      <c r="S450" s="17">
        <f t="shared" si="89"/>
        <v>1</v>
      </c>
      <c r="T450" s="17">
        <f t="shared" si="90"/>
        <v>1</v>
      </c>
      <c r="U450" s="17">
        <f t="shared" si="91"/>
        <v>1</v>
      </c>
      <c r="V450" s="17">
        <f t="shared" si="92"/>
        <v>0</v>
      </c>
      <c r="W450" s="17">
        <f t="shared" si="93"/>
        <v>1</v>
      </c>
      <c r="X450" s="17">
        <f t="shared" si="94"/>
        <v>1</v>
      </c>
      <c r="Y450" s="17">
        <f t="shared" si="95"/>
        <v>0</v>
      </c>
      <c r="Z450" s="17">
        <f t="shared" si="96"/>
        <v>0</v>
      </c>
      <c r="AA450" s="17">
        <f t="shared" si="97"/>
        <v>1</v>
      </c>
      <c r="AB450" s="91" t="str">
        <f>'REPRODUCTION 3'!M450</f>
        <v>Juin</v>
      </c>
      <c r="AC450" s="91" t="str">
        <f>'RUMINANTS 3'!M450</f>
        <v>Juin</v>
      </c>
      <c r="AD450" s="91" t="str">
        <f>'TOXICOLOGIE 2'!L450</f>
        <v>Juin</v>
      </c>
      <c r="AE450" s="91" t="str">
        <f>'INFECTIEUX 3'!M450</f>
        <v>Juin</v>
      </c>
      <c r="AF450" s="91" t="str">
        <f>'AVIARE 3'!M450</f>
        <v>Juin</v>
      </c>
      <c r="AG450" s="91" t="str">
        <f>'EQUINE 3'!M450</f>
        <v>Juin</v>
      </c>
      <c r="AH450" s="91" t="str">
        <f>'CHIRURGIE 3'!M450</f>
        <v>Juin</v>
      </c>
      <c r="AI450" s="91" t="str">
        <f>'LEGISLATION 2'!L450</f>
        <v>Juin</v>
      </c>
      <c r="AJ450" s="91" t="str">
        <f>'HIDAOA 3'!M450</f>
        <v>Juin</v>
      </c>
      <c r="AK450" s="91" t="str">
        <f>'CLINIQUE 3'!T450</f>
        <v>Juin</v>
      </c>
    </row>
    <row r="451" spans="1:37" ht="18.75">
      <c r="A451" s="17">
        <v>444</v>
      </c>
      <c r="B451" s="625" t="s">
        <v>2368</v>
      </c>
      <c r="C451" s="625" t="s">
        <v>2602</v>
      </c>
      <c r="D451" s="91">
        <f>'REPRODUCTION 3'!K451</f>
        <v>15</v>
      </c>
      <c r="E451" s="91">
        <f>'RUMINANTS 3'!K451</f>
        <v>5.25</v>
      </c>
      <c r="F451" s="91">
        <f>'TOXICOLOGIE 2'!J451</f>
        <v>0</v>
      </c>
      <c r="G451" s="91">
        <f>'INFECTIEUX 3'!K451</f>
        <v>4.125</v>
      </c>
      <c r="H451" s="91">
        <f>'AVIARE 3'!K451</f>
        <v>18</v>
      </c>
      <c r="I451" s="91">
        <f>'EQUINE 3'!K451</f>
        <v>17.25</v>
      </c>
      <c r="J451" s="91">
        <f>'CHIRURGIE 3'!K451</f>
        <v>18</v>
      </c>
      <c r="K451" s="91">
        <f>'LEGISLATION 2'!J451</f>
        <v>32</v>
      </c>
      <c r="L451" s="91">
        <f>'HIDAOA 3'!K451</f>
        <v>18.75</v>
      </c>
      <c r="M451" s="91">
        <f>'CLINIQUE 3'!R451</f>
        <v>0</v>
      </c>
      <c r="N451" s="91">
        <f t="shared" si="84"/>
        <v>128.375</v>
      </c>
      <c r="O451" s="91">
        <f t="shared" si="85"/>
        <v>4.5848214285714288</v>
      </c>
      <c r="P451" s="17" t="str">
        <f t="shared" si="86"/>
        <v>ajournee</v>
      </c>
      <c r="Q451" s="17" t="str">
        <f t="shared" si="87"/>
        <v>juin</v>
      </c>
      <c r="R451" s="17">
        <f t="shared" si="88"/>
        <v>0</v>
      </c>
      <c r="S451" s="17">
        <f t="shared" si="89"/>
        <v>1</v>
      </c>
      <c r="T451" s="17">
        <f t="shared" si="90"/>
        <v>1</v>
      </c>
      <c r="U451" s="17">
        <f t="shared" si="91"/>
        <v>1</v>
      </c>
      <c r="V451" s="17">
        <f t="shared" si="92"/>
        <v>0</v>
      </c>
      <c r="W451" s="17">
        <f t="shared" si="93"/>
        <v>0</v>
      </c>
      <c r="X451" s="17">
        <f t="shared" si="94"/>
        <v>0</v>
      </c>
      <c r="Y451" s="17">
        <f t="shared" si="95"/>
        <v>0</v>
      </c>
      <c r="Z451" s="17">
        <f t="shared" si="96"/>
        <v>0</v>
      </c>
      <c r="AA451" s="17">
        <f t="shared" si="97"/>
        <v>1</v>
      </c>
      <c r="AB451" s="91" t="str">
        <f>'REPRODUCTION 3'!M451</f>
        <v>Juin</v>
      </c>
      <c r="AC451" s="91" t="str">
        <f>'RUMINANTS 3'!M451</f>
        <v>Juin</v>
      </c>
      <c r="AD451" s="91" t="str">
        <f>'TOXICOLOGIE 2'!L451</f>
        <v>Juin</v>
      </c>
      <c r="AE451" s="91" t="str">
        <f>'INFECTIEUX 3'!M451</f>
        <v>Juin</v>
      </c>
      <c r="AF451" s="91" t="str">
        <f>'AVIARE 3'!M451</f>
        <v>Juin</v>
      </c>
      <c r="AG451" s="91" t="str">
        <f>'EQUINE 3'!M451</f>
        <v>Juin</v>
      </c>
      <c r="AH451" s="91" t="str">
        <f>'CHIRURGIE 3'!M451</f>
        <v>Juin</v>
      </c>
      <c r="AI451" s="91" t="str">
        <f>'LEGISLATION 2'!L451</f>
        <v>Juin</v>
      </c>
      <c r="AJ451" s="91" t="str">
        <f>'HIDAOA 3'!M451</f>
        <v>Juin</v>
      </c>
      <c r="AK451" s="91" t="str">
        <f>'CLINIQUE 3'!T451</f>
        <v>Juin</v>
      </c>
    </row>
    <row r="452" spans="1:37" ht="18.75">
      <c r="A452" s="17">
        <v>445</v>
      </c>
      <c r="B452" s="625" t="s">
        <v>2368</v>
      </c>
      <c r="C452" s="625" t="s">
        <v>2905</v>
      </c>
      <c r="D452" s="91">
        <f>'REPRODUCTION 3'!K452</f>
        <v>12.75</v>
      </c>
      <c r="E452" s="91">
        <f>'RUMINANTS 3'!K452</f>
        <v>6.75</v>
      </c>
      <c r="F452" s="91">
        <f>'TOXICOLOGIE 2'!J452</f>
        <v>0</v>
      </c>
      <c r="G452" s="91">
        <f>'INFECTIEUX 3'!K452</f>
        <v>1.875</v>
      </c>
      <c r="H452" s="91">
        <f>'AVIARE 3'!K452</f>
        <v>14.25</v>
      </c>
      <c r="I452" s="91">
        <f>'EQUINE 3'!K452</f>
        <v>2.25</v>
      </c>
      <c r="J452" s="91">
        <f>'CHIRURGIE 3'!K452</f>
        <v>13.5</v>
      </c>
      <c r="K452" s="91">
        <f>'LEGISLATION 2'!J452</f>
        <v>18</v>
      </c>
      <c r="L452" s="91">
        <f>'HIDAOA 3'!K452</f>
        <v>8.25</v>
      </c>
      <c r="M452" s="91">
        <f>'CLINIQUE 3'!R452</f>
        <v>0</v>
      </c>
      <c r="N452" s="91">
        <f t="shared" si="84"/>
        <v>77.625</v>
      </c>
      <c r="O452" s="91">
        <f t="shared" si="85"/>
        <v>2.7723214285714284</v>
      </c>
      <c r="P452" s="17" t="str">
        <f t="shared" si="86"/>
        <v>ajournee</v>
      </c>
      <c r="Q452" s="17" t="str">
        <f t="shared" si="87"/>
        <v>juin</v>
      </c>
      <c r="R452" s="17">
        <f t="shared" si="88"/>
        <v>1</v>
      </c>
      <c r="S452" s="17">
        <f t="shared" si="89"/>
        <v>1</v>
      </c>
      <c r="T452" s="17">
        <f t="shared" si="90"/>
        <v>1</v>
      </c>
      <c r="U452" s="17">
        <f t="shared" si="91"/>
        <v>1</v>
      </c>
      <c r="V452" s="17">
        <f t="shared" si="92"/>
        <v>1</v>
      </c>
      <c r="W452" s="17">
        <f t="shared" si="93"/>
        <v>1</v>
      </c>
      <c r="X452" s="17">
        <f t="shared" si="94"/>
        <v>1</v>
      </c>
      <c r="Y452" s="17">
        <f t="shared" si="95"/>
        <v>0</v>
      </c>
      <c r="Z452" s="17">
        <f t="shared" si="96"/>
        <v>1</v>
      </c>
      <c r="AA452" s="17">
        <f t="shared" si="97"/>
        <v>1</v>
      </c>
      <c r="AB452" s="91" t="str">
        <f>'REPRODUCTION 3'!M452</f>
        <v>Juin</v>
      </c>
      <c r="AC452" s="91" t="str">
        <f>'RUMINANTS 3'!M452</f>
        <v>Juin</v>
      </c>
      <c r="AD452" s="91" t="str">
        <f>'TOXICOLOGIE 2'!L452</f>
        <v>Juin</v>
      </c>
      <c r="AE452" s="91" t="str">
        <f>'INFECTIEUX 3'!M452</f>
        <v>Juin</v>
      </c>
      <c r="AF452" s="91" t="str">
        <f>'AVIARE 3'!M452</f>
        <v>Juin</v>
      </c>
      <c r="AG452" s="91" t="str">
        <f>'EQUINE 3'!M452</f>
        <v>Juin</v>
      </c>
      <c r="AH452" s="91" t="str">
        <f>'CHIRURGIE 3'!M452</f>
        <v>Juin</v>
      </c>
      <c r="AI452" s="91" t="str">
        <f>'LEGISLATION 2'!L452</f>
        <v>Juin</v>
      </c>
      <c r="AJ452" s="91" t="str">
        <f>'HIDAOA 3'!M452</f>
        <v>Juin</v>
      </c>
      <c r="AK452" s="91" t="str">
        <f>'CLINIQUE 3'!T452</f>
        <v>Juin</v>
      </c>
    </row>
    <row r="453" spans="1:37" ht="18.75">
      <c r="A453" s="17">
        <v>446</v>
      </c>
      <c r="B453" s="625" t="s">
        <v>2906</v>
      </c>
      <c r="C453" s="625" t="s">
        <v>2907</v>
      </c>
      <c r="D453" s="91">
        <f>'REPRODUCTION 3'!K453</f>
        <v>12</v>
      </c>
      <c r="E453" s="91">
        <f>'RUMINANTS 3'!K453</f>
        <v>13.5</v>
      </c>
      <c r="F453" s="91">
        <f>'TOXICOLOGIE 2'!J453</f>
        <v>0</v>
      </c>
      <c r="G453" s="91">
        <f>'INFECTIEUX 3'!K453</f>
        <v>6</v>
      </c>
      <c r="H453" s="91">
        <f>'AVIARE 3'!K453</f>
        <v>15.75</v>
      </c>
      <c r="I453" s="91">
        <f>'EQUINE 3'!K453</f>
        <v>8.625</v>
      </c>
      <c r="J453" s="91">
        <f>'CHIRURGIE 3'!K453</f>
        <v>15</v>
      </c>
      <c r="K453" s="91">
        <f>'LEGISLATION 2'!J453</f>
        <v>18</v>
      </c>
      <c r="L453" s="91">
        <f>'HIDAOA 3'!K453</f>
        <v>15</v>
      </c>
      <c r="M453" s="91">
        <f>'CLINIQUE 3'!R453</f>
        <v>0</v>
      </c>
      <c r="N453" s="91">
        <f t="shared" si="84"/>
        <v>103.875</v>
      </c>
      <c r="O453" s="91">
        <f t="shared" si="85"/>
        <v>3.7098214285714284</v>
      </c>
      <c r="P453" s="17" t="str">
        <f t="shared" si="86"/>
        <v>ajournee</v>
      </c>
      <c r="Q453" s="17" t="str">
        <f t="shared" si="87"/>
        <v>juin</v>
      </c>
      <c r="R453" s="17">
        <f t="shared" si="88"/>
        <v>1</v>
      </c>
      <c r="S453" s="17">
        <f t="shared" si="89"/>
        <v>1</v>
      </c>
      <c r="T453" s="17">
        <f t="shared" si="90"/>
        <v>1</v>
      </c>
      <c r="U453" s="17">
        <f t="shared" si="91"/>
        <v>1</v>
      </c>
      <c r="V453" s="17">
        <f t="shared" si="92"/>
        <v>0</v>
      </c>
      <c r="W453" s="17">
        <f t="shared" si="93"/>
        <v>1</v>
      </c>
      <c r="X453" s="17">
        <f t="shared" si="94"/>
        <v>0</v>
      </c>
      <c r="Y453" s="17">
        <f t="shared" si="95"/>
        <v>0</v>
      </c>
      <c r="Z453" s="17">
        <f t="shared" si="96"/>
        <v>0</v>
      </c>
      <c r="AA453" s="17">
        <f t="shared" si="97"/>
        <v>1</v>
      </c>
      <c r="AB453" s="91" t="str">
        <f>'REPRODUCTION 3'!M453</f>
        <v>Juin</v>
      </c>
      <c r="AC453" s="91" t="str">
        <f>'RUMINANTS 3'!M453</f>
        <v>Juin</v>
      </c>
      <c r="AD453" s="91" t="str">
        <f>'TOXICOLOGIE 2'!L453</f>
        <v>Juin</v>
      </c>
      <c r="AE453" s="91" t="str">
        <f>'INFECTIEUX 3'!M453</f>
        <v>Juin</v>
      </c>
      <c r="AF453" s="91" t="str">
        <f>'AVIARE 3'!M453</f>
        <v>Juin</v>
      </c>
      <c r="AG453" s="91" t="str">
        <f>'EQUINE 3'!M453</f>
        <v>Juin</v>
      </c>
      <c r="AH453" s="91" t="str">
        <f>'CHIRURGIE 3'!M453</f>
        <v>Juin</v>
      </c>
      <c r="AI453" s="91" t="str">
        <f>'LEGISLATION 2'!L453</f>
        <v>Juin</v>
      </c>
      <c r="AJ453" s="91" t="str">
        <f>'HIDAOA 3'!M453</f>
        <v>Juin</v>
      </c>
      <c r="AK453" s="91" t="str">
        <f>'CLINIQUE 3'!T453</f>
        <v>Juin</v>
      </c>
    </row>
    <row r="454" spans="1:37" ht="18.75">
      <c r="A454" s="17">
        <v>447</v>
      </c>
      <c r="B454" s="625" t="s">
        <v>2377</v>
      </c>
      <c r="C454" s="625" t="s">
        <v>2908</v>
      </c>
      <c r="D454" s="91">
        <f>'REPRODUCTION 3'!K454</f>
        <v>14.25</v>
      </c>
      <c r="E454" s="91">
        <f>'RUMINANTS 3'!K454</f>
        <v>10.5</v>
      </c>
      <c r="F454" s="91">
        <f>'TOXICOLOGIE 2'!J454</f>
        <v>0</v>
      </c>
      <c r="G454" s="91">
        <f>'INFECTIEUX 3'!K454</f>
        <v>8.25</v>
      </c>
      <c r="H454" s="91">
        <f>'AVIARE 3'!K454</f>
        <v>18.75</v>
      </c>
      <c r="I454" s="91">
        <f>'EQUINE 3'!K454</f>
        <v>12.375</v>
      </c>
      <c r="J454" s="91">
        <f>'CHIRURGIE 3'!K454</f>
        <v>18</v>
      </c>
      <c r="K454" s="91">
        <f>'LEGISLATION 2'!J454</f>
        <v>24</v>
      </c>
      <c r="L454" s="91">
        <f>'HIDAOA 3'!K454</f>
        <v>15</v>
      </c>
      <c r="M454" s="91">
        <f>'CLINIQUE 3'!R454</f>
        <v>0</v>
      </c>
      <c r="N454" s="91">
        <f t="shared" si="84"/>
        <v>121.125</v>
      </c>
      <c r="O454" s="91">
        <f t="shared" si="85"/>
        <v>4.3258928571428568</v>
      </c>
      <c r="P454" s="17" t="str">
        <f t="shared" si="86"/>
        <v>ajournee</v>
      </c>
      <c r="Q454" s="17" t="str">
        <f t="shared" si="87"/>
        <v>juin</v>
      </c>
      <c r="R454" s="17">
        <f t="shared" si="88"/>
        <v>1</v>
      </c>
      <c r="S454" s="17">
        <f t="shared" si="89"/>
        <v>1</v>
      </c>
      <c r="T454" s="17">
        <f t="shared" si="90"/>
        <v>1</v>
      </c>
      <c r="U454" s="17">
        <f t="shared" si="91"/>
        <v>1</v>
      </c>
      <c r="V454" s="17">
        <f t="shared" si="92"/>
        <v>0</v>
      </c>
      <c r="W454" s="17">
        <f t="shared" si="93"/>
        <v>1</v>
      </c>
      <c r="X454" s="17">
        <f t="shared" si="94"/>
        <v>0</v>
      </c>
      <c r="Y454" s="17">
        <f t="shared" si="95"/>
        <v>0</v>
      </c>
      <c r="Z454" s="17">
        <f t="shared" si="96"/>
        <v>0</v>
      </c>
      <c r="AA454" s="17">
        <f t="shared" si="97"/>
        <v>1</v>
      </c>
      <c r="AB454" s="91" t="str">
        <f>'REPRODUCTION 3'!M454</f>
        <v>Juin</v>
      </c>
      <c r="AC454" s="91" t="str">
        <f>'RUMINANTS 3'!M454</f>
        <v>Juin</v>
      </c>
      <c r="AD454" s="91" t="str">
        <f>'TOXICOLOGIE 2'!L454</f>
        <v>Juin</v>
      </c>
      <c r="AE454" s="91" t="str">
        <f>'INFECTIEUX 3'!M454</f>
        <v>Juin</v>
      </c>
      <c r="AF454" s="91" t="str">
        <f>'AVIARE 3'!M454</f>
        <v>Juin</v>
      </c>
      <c r="AG454" s="91" t="str">
        <f>'EQUINE 3'!M454</f>
        <v>Juin</v>
      </c>
      <c r="AH454" s="91" t="str">
        <f>'CHIRURGIE 3'!M454</f>
        <v>Juin</v>
      </c>
      <c r="AI454" s="91" t="str">
        <f>'LEGISLATION 2'!L454</f>
        <v>Juin</v>
      </c>
      <c r="AJ454" s="91" t="str">
        <f>'HIDAOA 3'!M454</f>
        <v>Juin</v>
      </c>
      <c r="AK454" s="91" t="str">
        <f>'CLINIQUE 3'!T454</f>
        <v>Juin</v>
      </c>
    </row>
    <row r="455" spans="1:37" ht="18.75">
      <c r="A455" s="17">
        <v>448</v>
      </c>
      <c r="B455" s="625" t="s">
        <v>2909</v>
      </c>
      <c r="C455" s="625" t="s">
        <v>2910</v>
      </c>
      <c r="D455" s="91">
        <f>'REPRODUCTION 3'!K455</f>
        <v>26.25</v>
      </c>
      <c r="E455" s="91">
        <f>'RUMINANTS 3'!K455</f>
        <v>6.75</v>
      </c>
      <c r="F455" s="91">
        <f>'TOXICOLOGIE 2'!J455</f>
        <v>0</v>
      </c>
      <c r="G455" s="91">
        <f>'INFECTIEUX 3'!K455</f>
        <v>15</v>
      </c>
      <c r="H455" s="91">
        <f>'AVIARE 3'!K455</f>
        <v>16.5</v>
      </c>
      <c r="I455" s="91">
        <f>'EQUINE 3'!K455</f>
        <v>20.25</v>
      </c>
      <c r="J455" s="91">
        <f>'CHIRURGIE 3'!K455</f>
        <v>24</v>
      </c>
      <c r="K455" s="91">
        <f>'LEGISLATION 2'!J455</f>
        <v>30</v>
      </c>
      <c r="L455" s="91">
        <f>'HIDAOA 3'!K455</f>
        <v>19.5</v>
      </c>
      <c r="M455" s="91">
        <f>'CLINIQUE 3'!R455</f>
        <v>0</v>
      </c>
      <c r="N455" s="91">
        <f t="shared" si="84"/>
        <v>158.25</v>
      </c>
      <c r="O455" s="91">
        <f t="shared" si="85"/>
        <v>5.6517857142857144</v>
      </c>
      <c r="P455" s="17" t="str">
        <f t="shared" si="86"/>
        <v>ajournee</v>
      </c>
      <c r="Q455" s="17" t="str">
        <f t="shared" si="87"/>
        <v>juin</v>
      </c>
      <c r="R455" s="17">
        <f t="shared" si="88"/>
        <v>0</v>
      </c>
      <c r="S455" s="17">
        <f t="shared" si="89"/>
        <v>1</v>
      </c>
      <c r="T455" s="17">
        <f t="shared" si="90"/>
        <v>1</v>
      </c>
      <c r="U455" s="17">
        <f t="shared" si="91"/>
        <v>0</v>
      </c>
      <c r="V455" s="17">
        <f t="shared" si="92"/>
        <v>0</v>
      </c>
      <c r="W455" s="17">
        <f t="shared" si="93"/>
        <v>0</v>
      </c>
      <c r="X455" s="17">
        <f t="shared" si="94"/>
        <v>0</v>
      </c>
      <c r="Y455" s="17">
        <f t="shared" si="95"/>
        <v>0</v>
      </c>
      <c r="Z455" s="17">
        <f t="shared" si="96"/>
        <v>0</v>
      </c>
      <c r="AA455" s="17">
        <f t="shared" si="97"/>
        <v>1</v>
      </c>
      <c r="AB455" s="91" t="str">
        <f>'REPRODUCTION 3'!M455</f>
        <v>Juin</v>
      </c>
      <c r="AC455" s="91" t="str">
        <f>'RUMINANTS 3'!M455</f>
        <v>Juin</v>
      </c>
      <c r="AD455" s="91" t="str">
        <f>'TOXICOLOGIE 2'!L455</f>
        <v>Juin</v>
      </c>
      <c r="AE455" s="91" t="str">
        <f>'INFECTIEUX 3'!M455</f>
        <v>Juin</v>
      </c>
      <c r="AF455" s="91" t="str">
        <f>'AVIARE 3'!M455</f>
        <v>Juin</v>
      </c>
      <c r="AG455" s="91" t="str">
        <f>'EQUINE 3'!M455</f>
        <v>Juin</v>
      </c>
      <c r="AH455" s="91" t="str">
        <f>'CHIRURGIE 3'!M455</f>
        <v>Juin</v>
      </c>
      <c r="AI455" s="91" t="str">
        <f>'LEGISLATION 2'!L455</f>
        <v>Juin</v>
      </c>
      <c r="AJ455" s="91" t="str">
        <f>'HIDAOA 3'!M455</f>
        <v>Juin</v>
      </c>
      <c r="AK455" s="91" t="str">
        <f>'CLINIQUE 3'!T455</f>
        <v>Juin</v>
      </c>
    </row>
    <row r="456" spans="1:37" ht="18.75">
      <c r="A456" s="17">
        <v>449</v>
      </c>
      <c r="B456" s="625" t="s">
        <v>2911</v>
      </c>
      <c r="C456" s="625" t="s">
        <v>2861</v>
      </c>
      <c r="D456" s="91">
        <f>'REPRODUCTION 3'!K456</f>
        <v>14.25</v>
      </c>
      <c r="E456" s="91">
        <f>'RUMINANTS 3'!K456</f>
        <v>6</v>
      </c>
      <c r="F456" s="91">
        <f>'TOXICOLOGIE 2'!J456</f>
        <v>0</v>
      </c>
      <c r="G456" s="91">
        <f>'INFECTIEUX 3'!K456</f>
        <v>15</v>
      </c>
      <c r="H456" s="91">
        <f>'AVIARE 3'!K456</f>
        <v>18.75</v>
      </c>
      <c r="I456" s="91">
        <f>'EQUINE 3'!K456</f>
        <v>10.875</v>
      </c>
      <c r="J456" s="91">
        <f>'CHIRURGIE 3'!K456</f>
        <v>19.5</v>
      </c>
      <c r="K456" s="91">
        <f>'LEGISLATION 2'!J456</f>
        <v>16</v>
      </c>
      <c r="L456" s="91">
        <f>'HIDAOA 3'!K456</f>
        <v>15.75</v>
      </c>
      <c r="M456" s="91">
        <f>'CLINIQUE 3'!R456</f>
        <v>0</v>
      </c>
      <c r="N456" s="91">
        <f t="shared" si="84"/>
        <v>116.125</v>
      </c>
      <c r="O456" s="91">
        <f t="shared" si="85"/>
        <v>4.1473214285714288</v>
      </c>
      <c r="P456" s="17" t="str">
        <f t="shared" si="86"/>
        <v>ajournee</v>
      </c>
      <c r="Q456" s="17" t="str">
        <f t="shared" si="87"/>
        <v>juin</v>
      </c>
      <c r="R456" s="17">
        <f t="shared" si="88"/>
        <v>1</v>
      </c>
      <c r="S456" s="17">
        <f t="shared" si="89"/>
        <v>1</v>
      </c>
      <c r="T456" s="17">
        <f t="shared" si="90"/>
        <v>1</v>
      </c>
      <c r="U456" s="17">
        <f t="shared" si="91"/>
        <v>0</v>
      </c>
      <c r="V456" s="17">
        <f t="shared" si="92"/>
        <v>0</v>
      </c>
      <c r="W456" s="17">
        <f t="shared" si="93"/>
        <v>1</v>
      </c>
      <c r="X456" s="17">
        <f t="shared" si="94"/>
        <v>0</v>
      </c>
      <c r="Y456" s="17">
        <f t="shared" si="95"/>
        <v>0</v>
      </c>
      <c r="Z456" s="17">
        <f t="shared" si="96"/>
        <v>0</v>
      </c>
      <c r="AA456" s="17">
        <f t="shared" si="97"/>
        <v>1</v>
      </c>
      <c r="AB456" s="91" t="str">
        <f>'REPRODUCTION 3'!M456</f>
        <v>Juin</v>
      </c>
      <c r="AC456" s="91" t="str">
        <f>'RUMINANTS 3'!M456</f>
        <v>Juin</v>
      </c>
      <c r="AD456" s="91" t="str">
        <f>'TOXICOLOGIE 2'!L456</f>
        <v>Juin</v>
      </c>
      <c r="AE456" s="91" t="str">
        <f>'INFECTIEUX 3'!M456</f>
        <v>Juin</v>
      </c>
      <c r="AF456" s="91" t="str">
        <f>'AVIARE 3'!M456</f>
        <v>Juin</v>
      </c>
      <c r="AG456" s="91" t="str">
        <f>'EQUINE 3'!M456</f>
        <v>Juin</v>
      </c>
      <c r="AH456" s="91" t="str">
        <f>'CHIRURGIE 3'!M456</f>
        <v>Juin</v>
      </c>
      <c r="AI456" s="91" t="str">
        <f>'LEGISLATION 2'!L456</f>
        <v>Juin</v>
      </c>
      <c r="AJ456" s="91" t="str">
        <f>'HIDAOA 3'!M456</f>
        <v>Juin</v>
      </c>
      <c r="AK456" s="91" t="str">
        <f>'CLINIQUE 3'!T456</f>
        <v>Juin</v>
      </c>
    </row>
    <row r="457" spans="1:37" ht="18.75">
      <c r="A457" s="17">
        <v>450</v>
      </c>
      <c r="B457" s="625" t="s">
        <v>2393</v>
      </c>
      <c r="C457" s="625" t="s">
        <v>2912</v>
      </c>
      <c r="D457" s="91">
        <f>'REPRODUCTION 3'!K457</f>
        <v>1.5</v>
      </c>
      <c r="E457" s="91">
        <f>'RUMINANTS 3'!K457</f>
        <v>4.5</v>
      </c>
      <c r="F457" s="91">
        <f>'TOXICOLOGIE 2'!J457</f>
        <v>0</v>
      </c>
      <c r="G457" s="91">
        <f>'INFECTIEUX 3'!K457</f>
        <v>2.25</v>
      </c>
      <c r="H457" s="91">
        <f>'AVIARE 3'!K457</f>
        <v>19.5</v>
      </c>
      <c r="I457" s="91">
        <f>'EQUINE 3'!K457</f>
        <v>2.25</v>
      </c>
      <c r="J457" s="91">
        <f>'CHIRURGIE 3'!K457</f>
        <v>10.5</v>
      </c>
      <c r="K457" s="91">
        <f>'LEGISLATION 2'!J457</f>
        <v>2</v>
      </c>
      <c r="L457" s="91">
        <f>'HIDAOA 3'!K457</f>
        <v>4.125</v>
      </c>
      <c r="M457" s="91">
        <f>'CLINIQUE 3'!R457</f>
        <v>0</v>
      </c>
      <c r="N457" s="91">
        <f t="shared" ref="N457:N459" si="98">SUM(D457:M457)</f>
        <v>46.625</v>
      </c>
      <c r="O457" s="91">
        <f t="shared" ref="O457:O459" si="99">N457/28</f>
        <v>1.6651785714285714</v>
      </c>
      <c r="P457" s="17" t="str">
        <f t="shared" ref="P457:P459" si="100">IF(OR(D457="exclus",E457="exclus",F457="exclus",G457="exclus",H457="exclus",I457="exclus",J457="exclus",K457="exclus",L457="exclus",M457="exclus"),"exclus",IF(AND(SUM(R457:AA457)=0,ROUND(O457,3)&gt;=10),"admis","ajournee"))</f>
        <v>ajournee</v>
      </c>
      <c r="Q457" s="17" t="str">
        <f t="shared" ref="Q457:Q459" si="101">IF(COUNTIF(AB457:AK457,"=Rattrapage")&gt;0,"Rattrapage",IF(COUNTIF(AB457:AK457,"=Synthèse")&gt;0,"Synthèse","juin"))</f>
        <v>juin</v>
      </c>
      <c r="R457" s="17">
        <f t="shared" ref="R457:R459" si="102">IF(D457&lt;15,1,0)</f>
        <v>1</v>
      </c>
      <c r="S457" s="17">
        <f t="shared" ref="S457:S459" si="103">IF(E457&lt;15,1,0)</f>
        <v>1</v>
      </c>
      <c r="T457" s="17">
        <f t="shared" ref="T457:T459" si="104">IF(F457&lt;10,1,0)</f>
        <v>1</v>
      </c>
      <c r="U457" s="17">
        <f t="shared" ref="U457:U459" si="105">IF(G457&lt;15,1,0)</f>
        <v>1</v>
      </c>
      <c r="V457" s="17">
        <f t="shared" ref="V457:V459" si="106">IF(H457&lt;15,1,0)</f>
        <v>0</v>
      </c>
      <c r="W457" s="17">
        <f t="shared" ref="W457:W459" si="107">IF(I457&lt;15,1,0)</f>
        <v>1</v>
      </c>
      <c r="X457" s="17">
        <f t="shared" ref="X457:X459" si="108">IF(J457&lt;15,1,0)</f>
        <v>1</v>
      </c>
      <c r="Y457" s="17">
        <f t="shared" ref="Y457:Y459" si="109">IF(K457&lt;10,1,0)</f>
        <v>1</v>
      </c>
      <c r="Z457" s="17">
        <f t="shared" ref="Z457:Z459" si="110">IF(L457&lt;15,1,0)</f>
        <v>1</v>
      </c>
      <c r="AA457" s="17">
        <f t="shared" ref="AA457:AA459" si="111">IF(M457&lt;15,1,0)</f>
        <v>1</v>
      </c>
      <c r="AB457" s="91" t="str">
        <f>'REPRODUCTION 3'!M457</f>
        <v>Juin</v>
      </c>
      <c r="AC457" s="91" t="str">
        <f>'RUMINANTS 3'!M457</f>
        <v>Juin</v>
      </c>
      <c r="AD457" s="91" t="str">
        <f>'TOXICOLOGIE 2'!L457</f>
        <v>Juin</v>
      </c>
      <c r="AE457" s="91" t="str">
        <f>'INFECTIEUX 3'!M457</f>
        <v>Juin</v>
      </c>
      <c r="AF457" s="91" t="str">
        <f>'AVIARE 3'!M457</f>
        <v>Juin</v>
      </c>
      <c r="AG457" s="91" t="str">
        <f>'EQUINE 3'!M457</f>
        <v>Juin</v>
      </c>
      <c r="AH457" s="91" t="str">
        <f>'CHIRURGIE 3'!M457</f>
        <v>Juin</v>
      </c>
      <c r="AI457" s="91" t="str">
        <f>'LEGISLATION 2'!L457</f>
        <v>Juin</v>
      </c>
      <c r="AJ457" s="91" t="str">
        <f>'HIDAOA 3'!M457</f>
        <v>Juin</v>
      </c>
      <c r="AK457" s="91" t="str">
        <f>'CLINIQUE 3'!T457</f>
        <v>Juin</v>
      </c>
    </row>
    <row r="458" spans="1:37" ht="18.75">
      <c r="A458" s="17">
        <v>451</v>
      </c>
      <c r="B458" s="625" t="s">
        <v>352</v>
      </c>
      <c r="C458" s="625" t="s">
        <v>2431</v>
      </c>
      <c r="D458" s="91">
        <f>'REPRODUCTION 3'!K458</f>
        <v>7.5</v>
      </c>
      <c r="E458" s="91">
        <f>'RUMINANTS 3'!K458</f>
        <v>6</v>
      </c>
      <c r="F458" s="91">
        <f>'TOXICOLOGIE 2'!J458</f>
        <v>0</v>
      </c>
      <c r="G458" s="91">
        <f>'INFECTIEUX 3'!K458</f>
        <v>2.25</v>
      </c>
      <c r="H458" s="91">
        <f>'AVIARE 3'!K458</f>
        <v>16.5</v>
      </c>
      <c r="I458" s="91">
        <f>'EQUINE 3'!K458</f>
        <v>7.5</v>
      </c>
      <c r="J458" s="91">
        <f>'CHIRURGIE 3'!K458</f>
        <v>13.5</v>
      </c>
      <c r="K458" s="91">
        <f>'LEGISLATION 2'!J458</f>
        <v>20</v>
      </c>
      <c r="L458" s="91">
        <f>'HIDAOA 3'!K458</f>
        <v>11.25</v>
      </c>
      <c r="M458" s="91">
        <f>'CLINIQUE 3'!R458</f>
        <v>0</v>
      </c>
      <c r="N458" s="91">
        <f t="shared" si="98"/>
        <v>84.5</v>
      </c>
      <c r="O458" s="91">
        <f t="shared" si="99"/>
        <v>3.0178571428571428</v>
      </c>
      <c r="P458" s="17" t="str">
        <f t="shared" si="100"/>
        <v>ajournee</v>
      </c>
      <c r="Q458" s="17" t="str">
        <f t="shared" si="101"/>
        <v>juin</v>
      </c>
      <c r="R458" s="17">
        <f t="shared" si="102"/>
        <v>1</v>
      </c>
      <c r="S458" s="17">
        <f t="shared" si="103"/>
        <v>1</v>
      </c>
      <c r="T458" s="17">
        <f t="shared" si="104"/>
        <v>1</v>
      </c>
      <c r="U458" s="17">
        <f t="shared" si="105"/>
        <v>1</v>
      </c>
      <c r="V458" s="17">
        <f t="shared" si="106"/>
        <v>0</v>
      </c>
      <c r="W458" s="17">
        <f t="shared" si="107"/>
        <v>1</v>
      </c>
      <c r="X458" s="17">
        <f t="shared" si="108"/>
        <v>1</v>
      </c>
      <c r="Y458" s="17">
        <f t="shared" si="109"/>
        <v>0</v>
      </c>
      <c r="Z458" s="17">
        <f t="shared" si="110"/>
        <v>1</v>
      </c>
      <c r="AA458" s="17">
        <f t="shared" si="111"/>
        <v>1</v>
      </c>
      <c r="AB458" s="91" t="str">
        <f>'REPRODUCTION 3'!M458</f>
        <v>Juin</v>
      </c>
      <c r="AC458" s="91" t="str">
        <f>'RUMINANTS 3'!M458</f>
        <v>Juin</v>
      </c>
      <c r="AD458" s="91" t="str">
        <f>'TOXICOLOGIE 2'!L458</f>
        <v>Juin</v>
      </c>
      <c r="AE458" s="91" t="str">
        <f>'INFECTIEUX 3'!M458</f>
        <v>Juin</v>
      </c>
      <c r="AF458" s="91" t="str">
        <f>'AVIARE 3'!M458</f>
        <v>Juin</v>
      </c>
      <c r="AG458" s="91" t="str">
        <f>'EQUINE 3'!M458</f>
        <v>Juin</v>
      </c>
      <c r="AH458" s="91" t="str">
        <f>'CHIRURGIE 3'!M458</f>
        <v>Juin</v>
      </c>
      <c r="AI458" s="91" t="str">
        <f>'LEGISLATION 2'!L458</f>
        <v>Juin</v>
      </c>
      <c r="AJ458" s="91" t="str">
        <f>'HIDAOA 3'!M458</f>
        <v>Juin</v>
      </c>
      <c r="AK458" s="91" t="str">
        <f>'CLINIQUE 3'!T458</f>
        <v>Juin</v>
      </c>
    </row>
    <row r="459" spans="1:37" ht="18.75">
      <c r="A459" s="17">
        <v>452</v>
      </c>
      <c r="B459" s="625" t="s">
        <v>2913</v>
      </c>
      <c r="C459" s="625" t="s">
        <v>2664</v>
      </c>
      <c r="D459" s="91">
        <f>'REPRODUCTION 3'!K459</f>
        <v>23.25</v>
      </c>
      <c r="E459" s="91">
        <f>'RUMINANTS 3'!K459</f>
        <v>6</v>
      </c>
      <c r="F459" s="91">
        <f>'TOXICOLOGIE 2'!J459</f>
        <v>0</v>
      </c>
      <c r="G459" s="91">
        <f>'INFECTIEUX 3'!K459</f>
        <v>7.5</v>
      </c>
      <c r="H459" s="91">
        <f>'AVIARE 3'!K459</f>
        <v>19.5</v>
      </c>
      <c r="I459" s="91">
        <f>'EQUINE 3'!K459</f>
        <v>15</v>
      </c>
      <c r="J459" s="91">
        <f>'CHIRURGIE 3'!K459</f>
        <v>18</v>
      </c>
      <c r="K459" s="91">
        <f>'LEGISLATION 2'!J459</f>
        <v>24</v>
      </c>
      <c r="L459" s="91">
        <f>'HIDAOA 3'!K459</f>
        <v>11.25</v>
      </c>
      <c r="M459" s="91">
        <f>'CLINIQUE 3'!R459</f>
        <v>0</v>
      </c>
      <c r="N459" s="91">
        <f t="shared" si="98"/>
        <v>124.5</v>
      </c>
      <c r="O459" s="91">
        <f t="shared" si="99"/>
        <v>4.4464285714285712</v>
      </c>
      <c r="P459" s="17" t="str">
        <f t="shared" si="100"/>
        <v>ajournee</v>
      </c>
      <c r="Q459" s="17" t="str">
        <f t="shared" si="101"/>
        <v>juin</v>
      </c>
      <c r="R459" s="17">
        <f t="shared" si="102"/>
        <v>0</v>
      </c>
      <c r="S459" s="17">
        <f t="shared" si="103"/>
        <v>1</v>
      </c>
      <c r="T459" s="17">
        <f t="shared" si="104"/>
        <v>1</v>
      </c>
      <c r="U459" s="17">
        <f t="shared" si="105"/>
        <v>1</v>
      </c>
      <c r="V459" s="17">
        <f t="shared" si="106"/>
        <v>0</v>
      </c>
      <c r="W459" s="17">
        <f t="shared" si="107"/>
        <v>0</v>
      </c>
      <c r="X459" s="17">
        <f t="shared" si="108"/>
        <v>0</v>
      </c>
      <c r="Y459" s="17">
        <f t="shared" si="109"/>
        <v>0</v>
      </c>
      <c r="Z459" s="17">
        <f t="shared" si="110"/>
        <v>1</v>
      </c>
      <c r="AA459" s="17">
        <f t="shared" si="111"/>
        <v>1</v>
      </c>
      <c r="AB459" s="91" t="str">
        <f>'REPRODUCTION 3'!M459</f>
        <v>Juin</v>
      </c>
      <c r="AC459" s="91" t="str">
        <f>'RUMINANTS 3'!M459</f>
        <v>Juin</v>
      </c>
      <c r="AD459" s="91" t="str">
        <f>'TOXICOLOGIE 2'!L459</f>
        <v>Juin</v>
      </c>
      <c r="AE459" s="91" t="str">
        <f>'INFECTIEUX 3'!M459</f>
        <v>Juin</v>
      </c>
      <c r="AF459" s="91" t="str">
        <f>'AVIARE 3'!M459</f>
        <v>Juin</v>
      </c>
      <c r="AG459" s="91" t="str">
        <f>'EQUINE 3'!M459</f>
        <v>Juin</v>
      </c>
      <c r="AH459" s="91" t="str">
        <f>'CHIRURGIE 3'!M459</f>
        <v>Juin</v>
      </c>
      <c r="AI459" s="91" t="str">
        <f>'LEGISLATION 2'!L459</f>
        <v>Juin</v>
      </c>
      <c r="AJ459" s="91" t="str">
        <f>'HIDAOA 3'!M459</f>
        <v>Juin</v>
      </c>
      <c r="AK459" s="91" t="str">
        <f>'CLINIQUE 3'!T459</f>
        <v>Juin</v>
      </c>
    </row>
  </sheetData>
  <mergeCells count="1">
    <mergeCell ref="C6:H6"/>
  </mergeCells>
  <conditionalFormatting sqref="P7">
    <cfRule type="cellIs" dxfId="15" priority="6" operator="equal">
      <formula>"Ajourné(e)"</formula>
    </cfRule>
  </conditionalFormatting>
  <conditionalFormatting sqref="P8:P459">
    <cfRule type="cellIs" dxfId="14" priority="3" operator="equal">
      <formula>"Admis"</formula>
    </cfRule>
    <cfRule type="cellIs" dxfId="13" priority="5" operator="equal">
      <formula>"ajournee"</formula>
    </cfRule>
  </conditionalFormatting>
  <conditionalFormatting sqref="Q8:Q459">
    <cfRule type="cellIs" dxfId="12" priority="1" operator="equal">
      <formula>"Synthése"</formula>
    </cfRule>
    <cfRule type="cellIs" dxfId="11" priority="2" operator="equal">
      <formula>"Rattrapage"</formula>
    </cfRule>
    <cfRule type="cellIs" dxfId="10" priority="4" operator="equal">
      <formula>"juin"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453"/>
  <sheetViews>
    <sheetView topLeftCell="AL1" workbookViewId="0">
      <selection activeCell="J18" sqref="J18"/>
    </sheetView>
  </sheetViews>
  <sheetFormatPr baseColWidth="10" defaultRowHeight="15.75"/>
  <cols>
    <col min="1" max="1" width="7" customWidth="1"/>
    <col min="2" max="2" width="14.42578125" customWidth="1"/>
    <col min="3" max="3" width="13.7109375" customWidth="1"/>
    <col min="4" max="4" width="10.140625" customWidth="1"/>
    <col min="5" max="5" width="9.85546875" customWidth="1"/>
    <col min="6" max="6" width="15.140625" style="54" customWidth="1"/>
    <col min="7" max="7" width="21" style="54" customWidth="1"/>
    <col min="8" max="8" width="5.42578125" customWidth="1"/>
    <col min="9" max="9" width="14.5703125" customWidth="1"/>
    <col min="10" max="10" width="17" customWidth="1"/>
    <col min="11" max="12" width="19.140625" customWidth="1"/>
    <col min="13" max="13" width="7.7109375" customWidth="1"/>
    <col min="14" max="14" width="6.28515625" customWidth="1"/>
    <col min="15" max="15" width="6.140625" customWidth="1"/>
    <col min="16" max="16" width="7.85546875" customWidth="1"/>
    <col min="17" max="17" width="7.42578125" customWidth="1"/>
    <col min="18" max="18" width="6.140625" customWidth="1"/>
    <col min="19" max="19" width="6.7109375" customWidth="1"/>
    <col min="20" max="20" width="6.42578125" customWidth="1"/>
    <col min="21" max="21" width="6.85546875" customWidth="1"/>
    <col min="22" max="22" width="7.28515625" customWidth="1"/>
    <col min="23" max="23" width="8.7109375" customWidth="1"/>
    <col min="24" max="24" width="11" customWidth="1"/>
    <col min="25" max="25" width="13.42578125" bestFit="1" customWidth="1"/>
    <col min="26" max="26" width="13.42578125" customWidth="1"/>
    <col min="27" max="37" width="11.5703125" style="142" bestFit="1" customWidth="1"/>
    <col min="38" max="38" width="11.42578125" style="142"/>
    <col min="39" max="39" width="11.5703125" style="142" bestFit="1" customWidth="1"/>
    <col min="40" max="40" width="11.42578125" style="142"/>
    <col min="41" max="50" width="11.5703125" bestFit="1" customWidth="1"/>
    <col min="51" max="51" width="13.85546875" customWidth="1"/>
    <col min="52" max="52" width="19.85546875" style="56" customWidth="1"/>
    <col min="53" max="53" width="11.5703125" bestFit="1" customWidth="1"/>
    <col min="55" max="66" width="11.5703125" bestFit="1" customWidth="1"/>
    <col min="67" max="67" width="12.140625" customWidth="1"/>
    <col min="68" max="68" width="15.85546875" customWidth="1"/>
    <col min="69" max="69" width="11.5703125" bestFit="1" customWidth="1"/>
  </cols>
  <sheetData>
    <row r="1" spans="1:69" s="213" customFormat="1" ht="38.25">
      <c r="A1" s="193" t="s">
        <v>403</v>
      </c>
      <c r="B1" s="194" t="s">
        <v>404</v>
      </c>
      <c r="C1" s="194" t="s">
        <v>405</v>
      </c>
      <c r="D1" s="194" t="s">
        <v>406</v>
      </c>
      <c r="E1" s="194" t="s">
        <v>407</v>
      </c>
      <c r="F1" s="194" t="s">
        <v>36</v>
      </c>
      <c r="G1" s="194" t="s">
        <v>37</v>
      </c>
      <c r="H1" s="194" t="s">
        <v>408</v>
      </c>
      <c r="I1" s="194" t="s">
        <v>409</v>
      </c>
      <c r="J1" s="194" t="s">
        <v>410</v>
      </c>
      <c r="K1" s="194" t="s">
        <v>411</v>
      </c>
      <c r="L1" s="195" t="s">
        <v>412</v>
      </c>
      <c r="M1" s="194" t="s">
        <v>413</v>
      </c>
      <c r="N1" s="196" t="s">
        <v>414</v>
      </c>
      <c r="O1" s="197" t="s">
        <v>415</v>
      </c>
      <c r="P1" s="197" t="s">
        <v>416</v>
      </c>
      <c r="Q1" s="197" t="s">
        <v>417</v>
      </c>
      <c r="R1" s="196" t="s">
        <v>418</v>
      </c>
      <c r="S1" s="197" t="s">
        <v>419</v>
      </c>
      <c r="T1" s="197" t="s">
        <v>420</v>
      </c>
      <c r="U1" s="196" t="s">
        <v>421</v>
      </c>
      <c r="V1" s="197" t="s">
        <v>422</v>
      </c>
      <c r="W1" s="197" t="s">
        <v>423</v>
      </c>
      <c r="X1" s="197" t="s">
        <v>424</v>
      </c>
      <c r="Y1" s="197" t="s">
        <v>425</v>
      </c>
      <c r="Z1" s="197" t="s">
        <v>426</v>
      </c>
      <c r="AA1" s="198" t="s">
        <v>427</v>
      </c>
      <c r="AB1" s="199" t="s">
        <v>428</v>
      </c>
      <c r="AC1" s="200" t="s">
        <v>429</v>
      </c>
      <c r="AD1" s="200" t="s">
        <v>430</v>
      </c>
      <c r="AE1" s="200" t="s">
        <v>431</v>
      </c>
      <c r="AF1" s="200" t="s">
        <v>432</v>
      </c>
      <c r="AG1" s="201" t="s">
        <v>433</v>
      </c>
      <c r="AH1" s="202" t="s">
        <v>434</v>
      </c>
      <c r="AI1" s="202" t="s">
        <v>435</v>
      </c>
      <c r="AJ1" s="203" t="s">
        <v>436</v>
      </c>
      <c r="AK1" s="203" t="s">
        <v>437</v>
      </c>
      <c r="AL1" s="204" t="s">
        <v>438</v>
      </c>
      <c r="AM1" s="204" t="s">
        <v>426</v>
      </c>
      <c r="AN1" s="204" t="s">
        <v>439</v>
      </c>
      <c r="AO1" s="205" t="s">
        <v>427</v>
      </c>
      <c r="AP1" s="205" t="s">
        <v>440</v>
      </c>
      <c r="AQ1" s="205" t="s">
        <v>441</v>
      </c>
      <c r="AR1" s="205" t="s">
        <v>442</v>
      </c>
      <c r="AS1" s="205" t="s">
        <v>443</v>
      </c>
      <c r="AT1" s="205" t="s">
        <v>444</v>
      </c>
      <c r="AU1" s="205" t="s">
        <v>445</v>
      </c>
      <c r="AV1" s="205" t="s">
        <v>446</v>
      </c>
      <c r="AW1" s="205" t="s">
        <v>447</v>
      </c>
      <c r="AX1" s="206" t="s">
        <v>448</v>
      </c>
      <c r="AY1" s="206" t="s">
        <v>449</v>
      </c>
      <c r="AZ1" s="207" t="s">
        <v>450</v>
      </c>
      <c r="BA1" s="206" t="s">
        <v>426</v>
      </c>
      <c r="BB1" s="206" t="s">
        <v>451</v>
      </c>
      <c r="BC1" s="208" t="s">
        <v>452</v>
      </c>
      <c r="BD1" s="208" t="s">
        <v>453</v>
      </c>
      <c r="BE1" s="208" t="s">
        <v>454</v>
      </c>
      <c r="BF1" s="208" t="s">
        <v>455</v>
      </c>
      <c r="BG1" s="208" t="s">
        <v>456</v>
      </c>
      <c r="BH1" s="208" t="s">
        <v>457</v>
      </c>
      <c r="BI1" s="208" t="s">
        <v>458</v>
      </c>
      <c r="BJ1" s="208" t="s">
        <v>459</v>
      </c>
      <c r="BK1" s="208" t="s">
        <v>460</v>
      </c>
      <c r="BL1" s="208" t="s">
        <v>461</v>
      </c>
      <c r="BM1" s="209" t="s">
        <v>365</v>
      </c>
      <c r="BN1" s="210" t="s">
        <v>366</v>
      </c>
      <c r="BO1" s="211" t="s">
        <v>368</v>
      </c>
      <c r="BP1" s="212" t="s">
        <v>462</v>
      </c>
      <c r="BQ1" s="193" t="s">
        <v>463</v>
      </c>
    </row>
    <row r="2" spans="1:69" ht="17.25">
      <c r="A2" s="17">
        <v>1</v>
      </c>
      <c r="B2" s="214" t="s">
        <v>464</v>
      </c>
      <c r="C2" s="214" t="s">
        <v>465</v>
      </c>
      <c r="D2" s="215" t="s">
        <v>466</v>
      </c>
      <c r="E2" s="215" t="s">
        <v>467</v>
      </c>
      <c r="F2" s="216" t="s">
        <v>468</v>
      </c>
      <c r="G2" s="216" t="s">
        <v>469</v>
      </c>
      <c r="H2" s="217" t="s">
        <v>43</v>
      </c>
      <c r="I2" s="218">
        <v>34256</v>
      </c>
      <c r="J2" s="219" t="s">
        <v>470</v>
      </c>
      <c r="K2" s="220" t="s">
        <v>471</v>
      </c>
      <c r="L2" s="218" t="s">
        <v>472</v>
      </c>
      <c r="M2" s="221">
        <v>29</v>
      </c>
      <c r="N2" s="222">
        <v>10</v>
      </c>
      <c r="O2" s="222">
        <v>25</v>
      </c>
      <c r="P2" s="222">
        <v>28</v>
      </c>
      <c r="Q2" s="223">
        <v>24.5</v>
      </c>
      <c r="R2" s="222">
        <v>28.75</v>
      </c>
      <c r="S2" s="222">
        <v>40.5</v>
      </c>
      <c r="T2" s="222">
        <v>34.5</v>
      </c>
      <c r="U2" s="222">
        <v>32.25</v>
      </c>
      <c r="V2" s="224">
        <v>223.5</v>
      </c>
      <c r="W2" s="225">
        <v>12.416666666666666</v>
      </c>
      <c r="X2" s="226" t="s">
        <v>473</v>
      </c>
      <c r="Y2" s="226" t="s">
        <v>474</v>
      </c>
      <c r="Z2" s="226">
        <v>2013</v>
      </c>
      <c r="AA2" s="140">
        <v>42.25</v>
      </c>
      <c r="AB2" s="140">
        <v>30.5</v>
      </c>
      <c r="AC2" s="140">
        <v>29.75</v>
      </c>
      <c r="AD2" s="140">
        <v>18.75</v>
      </c>
      <c r="AE2" s="165">
        <v>48</v>
      </c>
      <c r="AF2" s="140">
        <v>35.75</v>
      </c>
      <c r="AG2" s="141">
        <v>45.75</v>
      </c>
      <c r="AH2" s="141">
        <v>10.5</v>
      </c>
      <c r="AI2" s="141">
        <v>14.5</v>
      </c>
      <c r="AJ2" s="141">
        <v>275.75</v>
      </c>
      <c r="AK2" s="141">
        <v>12.534090909090908</v>
      </c>
      <c r="AL2" s="140" t="s">
        <v>473</v>
      </c>
      <c r="AM2" s="140">
        <v>2014</v>
      </c>
      <c r="AN2" s="140" t="s">
        <v>475</v>
      </c>
      <c r="AO2" s="227">
        <v>30</v>
      </c>
      <c r="AP2" s="227">
        <v>43.5</v>
      </c>
      <c r="AQ2" s="227">
        <v>35.625</v>
      </c>
      <c r="AR2" s="227">
        <v>41.15625</v>
      </c>
      <c r="AS2" s="227">
        <v>32.625</v>
      </c>
      <c r="AT2" s="228">
        <v>17</v>
      </c>
      <c r="AU2" s="228">
        <v>22.5</v>
      </c>
      <c r="AV2" s="227">
        <v>41.25</v>
      </c>
      <c r="AW2" s="228">
        <v>19</v>
      </c>
      <c r="AX2" s="227">
        <v>282.65625</v>
      </c>
      <c r="AY2" s="227">
        <v>11.30625</v>
      </c>
      <c r="AZ2" s="229" t="s">
        <v>473</v>
      </c>
      <c r="BA2" s="140">
        <v>2015</v>
      </c>
      <c r="BB2" s="140" t="s">
        <v>476</v>
      </c>
      <c r="BC2" s="230">
        <v>35.625</v>
      </c>
      <c r="BD2" s="231">
        <v>35.25</v>
      </c>
      <c r="BE2" s="231">
        <v>18.375</v>
      </c>
      <c r="BF2" s="231">
        <v>24.75</v>
      </c>
      <c r="BG2" s="230">
        <v>33.375</v>
      </c>
      <c r="BH2" s="231">
        <v>34.5</v>
      </c>
      <c r="BI2" s="231">
        <v>18.75</v>
      </c>
      <c r="BJ2" s="231">
        <v>36</v>
      </c>
      <c r="BK2" s="231">
        <v>10</v>
      </c>
      <c r="BL2" s="232">
        <v>41</v>
      </c>
      <c r="BM2" s="232">
        <v>287.625</v>
      </c>
      <c r="BN2" s="232">
        <v>10.272321428571429</v>
      </c>
      <c r="BO2" s="233" t="s">
        <v>473</v>
      </c>
      <c r="BP2" s="234" t="s">
        <v>369</v>
      </c>
      <c r="BQ2" s="235">
        <v>2016</v>
      </c>
    </row>
    <row r="3" spans="1:69" ht="18.75">
      <c r="A3" s="17">
        <v>2</v>
      </c>
      <c r="B3" s="236" t="s">
        <v>477</v>
      </c>
      <c r="C3" s="236" t="s">
        <v>478</v>
      </c>
      <c r="D3" s="215" t="s">
        <v>479</v>
      </c>
      <c r="E3" s="215" t="s">
        <v>480</v>
      </c>
      <c r="F3" s="216" t="s">
        <v>481</v>
      </c>
      <c r="G3" s="216" t="s">
        <v>482</v>
      </c>
      <c r="H3" s="237" t="s">
        <v>43</v>
      </c>
      <c r="I3" s="218">
        <v>33973</v>
      </c>
      <c r="J3" s="219" t="s">
        <v>45</v>
      </c>
      <c r="K3" s="220" t="s">
        <v>483</v>
      </c>
      <c r="L3" s="218" t="s">
        <v>44</v>
      </c>
      <c r="M3" s="217">
        <v>25</v>
      </c>
      <c r="N3" s="222">
        <v>22</v>
      </c>
      <c r="O3" s="222">
        <v>32</v>
      </c>
      <c r="P3" s="222">
        <v>20</v>
      </c>
      <c r="Q3" s="223">
        <v>26</v>
      </c>
      <c r="R3" s="222">
        <v>21</v>
      </c>
      <c r="S3" s="222">
        <v>34.5</v>
      </c>
      <c r="T3" s="222">
        <v>30</v>
      </c>
      <c r="U3" s="222">
        <v>25.25</v>
      </c>
      <c r="V3" s="224">
        <v>210.75</v>
      </c>
      <c r="W3" s="225">
        <v>11.708333333333334</v>
      </c>
      <c r="X3" s="226" t="s">
        <v>484</v>
      </c>
      <c r="Y3" s="226" t="s">
        <v>474</v>
      </c>
      <c r="Z3" s="226">
        <v>2013</v>
      </c>
      <c r="AA3" s="140">
        <v>32.75</v>
      </c>
      <c r="AB3" s="140">
        <v>30.5</v>
      </c>
      <c r="AC3" s="140">
        <v>22</v>
      </c>
      <c r="AD3" s="140">
        <v>14.25</v>
      </c>
      <c r="AE3" s="165">
        <v>44.25</v>
      </c>
      <c r="AF3" s="140">
        <v>23.5</v>
      </c>
      <c r="AG3" s="141">
        <v>32.25</v>
      </c>
      <c r="AH3" s="141">
        <v>10</v>
      </c>
      <c r="AI3" s="141">
        <v>10.75</v>
      </c>
      <c r="AJ3" s="141">
        <v>220.25</v>
      </c>
      <c r="AK3" s="141">
        <v>10.011363636363637</v>
      </c>
      <c r="AL3" s="140" t="s">
        <v>473</v>
      </c>
      <c r="AM3" s="140">
        <v>2014</v>
      </c>
      <c r="AN3" s="140" t="s">
        <v>475</v>
      </c>
      <c r="AO3" s="238">
        <v>30</v>
      </c>
      <c r="AP3" s="239">
        <v>31.125</v>
      </c>
      <c r="AQ3" s="239">
        <v>31.5</v>
      </c>
      <c r="AR3" s="239">
        <v>31.21875</v>
      </c>
      <c r="AS3" s="239">
        <v>28.5</v>
      </c>
      <c r="AT3" s="240">
        <v>15.5</v>
      </c>
      <c r="AU3" s="240">
        <v>22.5</v>
      </c>
      <c r="AV3" s="239">
        <v>35.75</v>
      </c>
      <c r="AW3" s="240">
        <v>24</v>
      </c>
      <c r="AX3" s="239">
        <v>250.09375</v>
      </c>
      <c r="AY3" s="239">
        <v>10.00375</v>
      </c>
      <c r="AZ3" s="241" t="s">
        <v>484</v>
      </c>
      <c r="BA3" s="140">
        <v>2015</v>
      </c>
      <c r="BB3" s="140" t="s">
        <v>476</v>
      </c>
      <c r="BC3" s="41">
        <v>22.5</v>
      </c>
      <c r="BD3" s="242">
        <v>38.25</v>
      </c>
      <c r="BE3" s="242">
        <v>25.5</v>
      </c>
      <c r="BF3" s="242">
        <v>24</v>
      </c>
      <c r="BG3" s="41">
        <v>36</v>
      </c>
      <c r="BH3" s="242">
        <v>30</v>
      </c>
      <c r="BI3" s="242">
        <v>22</v>
      </c>
      <c r="BJ3" s="242">
        <v>49.5</v>
      </c>
      <c r="BK3" s="242">
        <v>20</v>
      </c>
      <c r="BL3" s="243">
        <v>43</v>
      </c>
      <c r="BM3" s="243">
        <v>310.75</v>
      </c>
      <c r="BN3" s="243">
        <v>11.098214285714286</v>
      </c>
      <c r="BO3" s="17" t="s">
        <v>484</v>
      </c>
      <c r="BP3" s="234" t="s">
        <v>369</v>
      </c>
      <c r="BQ3" s="235">
        <v>2016</v>
      </c>
    </row>
    <row r="4" spans="1:69" ht="17.25">
      <c r="A4" s="17">
        <v>3</v>
      </c>
      <c r="B4" s="244" t="s">
        <v>485</v>
      </c>
      <c r="C4" s="244" t="s">
        <v>486</v>
      </c>
      <c r="D4" s="215" t="s">
        <v>487</v>
      </c>
      <c r="E4" s="215" t="s">
        <v>488</v>
      </c>
      <c r="F4" s="216" t="s">
        <v>489</v>
      </c>
      <c r="G4" s="216" t="s">
        <v>490</v>
      </c>
      <c r="H4" s="217" t="s">
        <v>43</v>
      </c>
      <c r="I4" s="245">
        <v>32921</v>
      </c>
      <c r="J4" s="219" t="s">
        <v>101</v>
      </c>
      <c r="K4" s="246" t="s">
        <v>100</v>
      </c>
      <c r="L4" s="245" t="s">
        <v>491</v>
      </c>
      <c r="M4" s="217">
        <v>12</v>
      </c>
      <c r="N4" s="247">
        <v>14</v>
      </c>
      <c r="O4" s="247">
        <v>22</v>
      </c>
      <c r="P4" s="248">
        <v>15.5</v>
      </c>
      <c r="Q4" s="248">
        <v>22</v>
      </c>
      <c r="R4" s="248">
        <v>20.666666666666668</v>
      </c>
      <c r="S4" s="248">
        <v>37.5</v>
      </c>
      <c r="T4" s="248">
        <v>30</v>
      </c>
      <c r="U4" s="248">
        <v>22.5</v>
      </c>
      <c r="V4" s="248">
        <v>184.16666666666669</v>
      </c>
      <c r="W4" s="249">
        <v>10.231481481481483</v>
      </c>
      <c r="X4" s="226" t="s">
        <v>484</v>
      </c>
      <c r="Y4" s="226" t="s">
        <v>492</v>
      </c>
      <c r="Z4" s="226">
        <v>2012</v>
      </c>
      <c r="AA4" s="141">
        <v>24</v>
      </c>
      <c r="AB4" s="141">
        <v>19.25</v>
      </c>
      <c r="AC4" s="141">
        <v>15</v>
      </c>
      <c r="AD4" s="141">
        <v>26</v>
      </c>
      <c r="AE4" s="164">
        <v>39</v>
      </c>
      <c r="AF4" s="141">
        <v>27</v>
      </c>
      <c r="AG4" s="141">
        <v>46.5</v>
      </c>
      <c r="AH4" s="141">
        <v>12.5</v>
      </c>
      <c r="AI4" s="141">
        <v>14</v>
      </c>
      <c r="AJ4" s="141">
        <v>223.25</v>
      </c>
      <c r="AK4" s="141">
        <v>10.147727272727273</v>
      </c>
      <c r="AL4" s="250" t="s">
        <v>484</v>
      </c>
      <c r="AM4" s="250">
        <v>2013</v>
      </c>
      <c r="AN4" s="250" t="s">
        <v>474</v>
      </c>
      <c r="AO4" s="251">
        <v>24</v>
      </c>
      <c r="AP4" s="251">
        <v>21</v>
      </c>
      <c r="AQ4" s="251">
        <v>39</v>
      </c>
      <c r="AR4" s="251">
        <v>39.5</v>
      </c>
      <c r="AS4" s="251">
        <v>33</v>
      </c>
      <c r="AT4" s="251">
        <v>21.666666666666668</v>
      </c>
      <c r="AU4" s="251">
        <v>19</v>
      </c>
      <c r="AV4" s="251">
        <v>33.75</v>
      </c>
      <c r="AW4" s="251">
        <v>20</v>
      </c>
      <c r="AX4" s="251">
        <v>250.91666666666666</v>
      </c>
      <c r="AY4" s="251">
        <v>10.036666666666667</v>
      </c>
      <c r="AZ4" s="241" t="s">
        <v>484</v>
      </c>
      <c r="BA4" s="241">
        <v>2014</v>
      </c>
      <c r="BB4" s="140" t="s">
        <v>475</v>
      </c>
      <c r="BC4" s="41">
        <v>21</v>
      </c>
      <c r="BD4" s="242">
        <v>48</v>
      </c>
      <c r="BE4" s="242">
        <v>21.75</v>
      </c>
      <c r="BF4" s="242">
        <v>25.5</v>
      </c>
      <c r="BG4" s="41">
        <v>36</v>
      </c>
      <c r="BH4" s="242">
        <v>39</v>
      </c>
      <c r="BI4" s="242">
        <v>14</v>
      </c>
      <c r="BJ4" s="242">
        <v>15</v>
      </c>
      <c r="BK4" s="242">
        <v>20</v>
      </c>
      <c r="BL4" s="243">
        <v>41</v>
      </c>
      <c r="BM4" s="243">
        <v>281.25</v>
      </c>
      <c r="BN4" s="243">
        <v>10.044642857142858</v>
      </c>
      <c r="BO4" s="17" t="s">
        <v>484</v>
      </c>
      <c r="BP4" s="234" t="s">
        <v>369</v>
      </c>
      <c r="BQ4" s="235">
        <v>2016</v>
      </c>
    </row>
    <row r="5" spans="1:69" ht="17.25">
      <c r="A5" s="17">
        <v>4</v>
      </c>
      <c r="B5" s="252" t="s">
        <v>493</v>
      </c>
      <c r="C5" s="252" t="s">
        <v>465</v>
      </c>
      <c r="D5" s="215" t="s">
        <v>494</v>
      </c>
      <c r="E5" s="215" t="s">
        <v>495</v>
      </c>
      <c r="F5" s="216" t="s">
        <v>496</v>
      </c>
      <c r="G5" s="216" t="s">
        <v>497</v>
      </c>
      <c r="H5" s="217" t="s">
        <v>43</v>
      </c>
      <c r="I5" s="218">
        <v>34505</v>
      </c>
      <c r="J5" s="219" t="s">
        <v>45</v>
      </c>
      <c r="K5" s="220" t="s">
        <v>483</v>
      </c>
      <c r="L5" s="218" t="s">
        <v>44</v>
      </c>
      <c r="M5" s="217">
        <v>25</v>
      </c>
      <c r="N5" s="222">
        <v>13</v>
      </c>
      <c r="O5" s="222">
        <v>25</v>
      </c>
      <c r="P5" s="222">
        <v>27</v>
      </c>
      <c r="Q5" s="223">
        <v>20.333333333333332</v>
      </c>
      <c r="R5" s="222">
        <v>24</v>
      </c>
      <c r="S5" s="222">
        <v>31.125</v>
      </c>
      <c r="T5" s="222">
        <v>33</v>
      </c>
      <c r="U5" s="222">
        <v>33.5</v>
      </c>
      <c r="V5" s="224">
        <v>206.95833333333331</v>
      </c>
      <c r="W5" s="225">
        <v>11.497685185185183</v>
      </c>
      <c r="X5" s="226" t="s">
        <v>473</v>
      </c>
      <c r="Y5" s="226" t="s">
        <v>474</v>
      </c>
      <c r="Z5" s="226">
        <v>2013</v>
      </c>
      <c r="AA5" s="140">
        <v>30</v>
      </c>
      <c r="AB5" s="140">
        <v>33.5</v>
      </c>
      <c r="AC5" s="140">
        <v>25.25</v>
      </c>
      <c r="AD5" s="140">
        <v>14.5</v>
      </c>
      <c r="AE5" s="165">
        <v>45</v>
      </c>
      <c r="AF5" s="140">
        <v>18.5</v>
      </c>
      <c r="AG5" s="141">
        <v>43.5</v>
      </c>
      <c r="AH5" s="141">
        <v>9</v>
      </c>
      <c r="AI5" s="141">
        <v>14.5</v>
      </c>
      <c r="AJ5" s="141">
        <v>233.75</v>
      </c>
      <c r="AK5" s="141">
        <v>10.625</v>
      </c>
      <c r="AL5" s="140" t="s">
        <v>473</v>
      </c>
      <c r="AM5" s="140">
        <v>2014</v>
      </c>
      <c r="AN5" s="140" t="s">
        <v>475</v>
      </c>
      <c r="AO5" s="227">
        <v>30.75</v>
      </c>
      <c r="AP5" s="227">
        <v>43.5</v>
      </c>
      <c r="AQ5" s="227">
        <v>35.25</v>
      </c>
      <c r="AR5" s="227">
        <v>34.3125</v>
      </c>
      <c r="AS5" s="227">
        <v>30.75</v>
      </c>
      <c r="AT5" s="228">
        <v>18</v>
      </c>
      <c r="AU5" s="228">
        <v>18.9375</v>
      </c>
      <c r="AV5" s="227">
        <v>35.5</v>
      </c>
      <c r="AW5" s="228">
        <v>19.75</v>
      </c>
      <c r="AX5" s="227">
        <v>266.75</v>
      </c>
      <c r="AY5" s="227">
        <v>10.67</v>
      </c>
      <c r="AZ5" s="229" t="s">
        <v>473</v>
      </c>
      <c r="BA5" s="140">
        <v>2015</v>
      </c>
      <c r="BB5" s="140" t="s">
        <v>476</v>
      </c>
      <c r="BC5" s="41">
        <v>25.875</v>
      </c>
      <c r="BD5" s="242">
        <v>39.75</v>
      </c>
      <c r="BE5" s="242">
        <v>20.625</v>
      </c>
      <c r="BF5" s="242">
        <v>42</v>
      </c>
      <c r="BG5" s="41">
        <v>33</v>
      </c>
      <c r="BH5" s="242">
        <v>31.5</v>
      </c>
      <c r="BI5" s="242">
        <v>15.25</v>
      </c>
      <c r="BJ5" s="242">
        <v>27</v>
      </c>
      <c r="BK5" s="242">
        <v>14</v>
      </c>
      <c r="BL5" s="243">
        <v>43</v>
      </c>
      <c r="BM5" s="243">
        <v>292</v>
      </c>
      <c r="BN5" s="243">
        <v>10.428571428571429</v>
      </c>
      <c r="BO5" s="17" t="s">
        <v>498</v>
      </c>
      <c r="BP5" s="234" t="s">
        <v>369</v>
      </c>
      <c r="BQ5" s="235">
        <v>2016</v>
      </c>
    </row>
    <row r="6" spans="1:69" ht="17.25">
      <c r="A6" s="17">
        <v>5</v>
      </c>
      <c r="B6" s="253" t="s">
        <v>499</v>
      </c>
      <c r="C6" s="252" t="s">
        <v>465</v>
      </c>
      <c r="D6" s="215" t="s">
        <v>149</v>
      </c>
      <c r="E6" s="215" t="s">
        <v>500</v>
      </c>
      <c r="F6" s="216" t="s">
        <v>501</v>
      </c>
      <c r="G6" s="216" t="s">
        <v>502</v>
      </c>
      <c r="H6" s="217" t="s">
        <v>43</v>
      </c>
      <c r="I6" s="218">
        <v>34075</v>
      </c>
      <c r="J6" s="219" t="s">
        <v>171</v>
      </c>
      <c r="K6" s="220" t="s">
        <v>503</v>
      </c>
      <c r="L6" s="218" t="s">
        <v>504</v>
      </c>
      <c r="M6" s="217">
        <v>5</v>
      </c>
      <c r="N6" s="222">
        <v>10</v>
      </c>
      <c r="O6" s="222">
        <v>21.5</v>
      </c>
      <c r="P6" s="222">
        <v>31</v>
      </c>
      <c r="Q6" s="223">
        <v>16.833333333333332</v>
      </c>
      <c r="R6" s="222">
        <v>24.75</v>
      </c>
      <c r="S6" s="222">
        <v>33</v>
      </c>
      <c r="T6" s="222">
        <v>34.5</v>
      </c>
      <c r="U6" s="222">
        <v>27.5</v>
      </c>
      <c r="V6" s="224">
        <v>199.08333333333331</v>
      </c>
      <c r="W6" s="225">
        <v>11.060185185185183</v>
      </c>
      <c r="X6" s="226" t="s">
        <v>498</v>
      </c>
      <c r="Y6" s="226" t="s">
        <v>474</v>
      </c>
      <c r="Z6" s="226">
        <v>2013</v>
      </c>
      <c r="AA6" s="140">
        <v>38</v>
      </c>
      <c r="AB6" s="140">
        <v>35</v>
      </c>
      <c r="AC6" s="140">
        <v>30</v>
      </c>
      <c r="AD6" s="140">
        <v>18.75</v>
      </c>
      <c r="AE6" s="165">
        <v>40.5</v>
      </c>
      <c r="AF6" s="140">
        <v>32.25</v>
      </c>
      <c r="AG6" s="141">
        <v>39.75</v>
      </c>
      <c r="AH6" s="141">
        <v>12</v>
      </c>
      <c r="AI6" s="141">
        <v>14.25</v>
      </c>
      <c r="AJ6" s="141">
        <v>260.5</v>
      </c>
      <c r="AK6" s="141">
        <v>11.840909090909092</v>
      </c>
      <c r="AL6" s="140" t="s">
        <v>473</v>
      </c>
      <c r="AM6" s="140">
        <v>2014</v>
      </c>
      <c r="AN6" s="140" t="s">
        <v>475</v>
      </c>
      <c r="AO6" s="227">
        <v>31.75</v>
      </c>
      <c r="AP6" s="227">
        <v>46.875</v>
      </c>
      <c r="AQ6" s="227">
        <v>25.125</v>
      </c>
      <c r="AR6" s="227">
        <v>41.71875</v>
      </c>
      <c r="AS6" s="227">
        <v>33</v>
      </c>
      <c r="AT6" s="228">
        <v>20.5</v>
      </c>
      <c r="AU6" s="228">
        <v>22.3125</v>
      </c>
      <c r="AV6" s="227">
        <v>34</v>
      </c>
      <c r="AW6" s="228">
        <v>12</v>
      </c>
      <c r="AX6" s="227">
        <v>267.28125</v>
      </c>
      <c r="AY6" s="227">
        <v>10.69125</v>
      </c>
      <c r="AZ6" s="229" t="s">
        <v>473</v>
      </c>
      <c r="BA6" s="140">
        <v>2015</v>
      </c>
      <c r="BB6" s="140" t="s">
        <v>476</v>
      </c>
      <c r="BC6" s="41">
        <v>28.5</v>
      </c>
      <c r="BD6" s="242">
        <v>50.25</v>
      </c>
      <c r="BE6" s="242">
        <v>18.75</v>
      </c>
      <c r="BF6" s="242">
        <v>33</v>
      </c>
      <c r="BG6" s="41">
        <v>30</v>
      </c>
      <c r="BH6" s="242">
        <v>34.5</v>
      </c>
      <c r="BI6" s="242">
        <v>21.5</v>
      </c>
      <c r="BJ6" s="242">
        <v>24</v>
      </c>
      <c r="BK6" s="242">
        <v>13.5</v>
      </c>
      <c r="BL6" s="243">
        <v>42</v>
      </c>
      <c r="BM6" s="243">
        <v>296</v>
      </c>
      <c r="BN6" s="243">
        <v>10.571428571428571</v>
      </c>
      <c r="BO6" s="17" t="s">
        <v>498</v>
      </c>
      <c r="BP6" s="234" t="s">
        <v>369</v>
      </c>
      <c r="BQ6" s="235">
        <v>2016</v>
      </c>
    </row>
    <row r="7" spans="1:69" ht="17.25">
      <c r="A7" s="17">
        <v>6</v>
      </c>
      <c r="B7" s="253" t="s">
        <v>505</v>
      </c>
      <c r="C7" s="254" t="s">
        <v>478</v>
      </c>
      <c r="D7" s="215" t="s">
        <v>68</v>
      </c>
      <c r="E7" s="215" t="s">
        <v>506</v>
      </c>
      <c r="F7" s="84" t="s">
        <v>507</v>
      </c>
      <c r="G7" s="84" t="s">
        <v>508</v>
      </c>
      <c r="H7" s="217" t="s">
        <v>40</v>
      </c>
      <c r="I7" s="218">
        <v>33606</v>
      </c>
      <c r="J7" s="219" t="s">
        <v>144</v>
      </c>
      <c r="K7" s="220" t="s">
        <v>509</v>
      </c>
      <c r="L7" s="255" t="s">
        <v>509</v>
      </c>
      <c r="M7" s="217">
        <v>30</v>
      </c>
      <c r="N7" s="222">
        <v>16</v>
      </c>
      <c r="O7" s="222">
        <v>20</v>
      </c>
      <c r="P7" s="222">
        <v>20</v>
      </c>
      <c r="Q7" s="223">
        <v>20.166666666666668</v>
      </c>
      <c r="R7" s="222">
        <v>21.5</v>
      </c>
      <c r="S7" s="222">
        <v>37.875</v>
      </c>
      <c r="T7" s="222">
        <v>36</v>
      </c>
      <c r="U7" s="222">
        <v>27.75</v>
      </c>
      <c r="V7" s="224">
        <v>199.29166666666669</v>
      </c>
      <c r="W7" s="225">
        <v>11.07175925925926</v>
      </c>
      <c r="X7" s="226" t="s">
        <v>473</v>
      </c>
      <c r="Y7" s="226" t="s">
        <v>474</v>
      </c>
      <c r="Z7" s="226">
        <v>2013</v>
      </c>
      <c r="AA7" s="140">
        <v>43.75</v>
      </c>
      <c r="AB7" s="140">
        <v>32</v>
      </c>
      <c r="AC7" s="140">
        <v>26</v>
      </c>
      <c r="AD7" s="140">
        <v>14</v>
      </c>
      <c r="AE7" s="165">
        <v>46.5</v>
      </c>
      <c r="AF7" s="140">
        <v>49.25</v>
      </c>
      <c r="AG7" s="141">
        <v>51</v>
      </c>
      <c r="AH7" s="141">
        <v>8</v>
      </c>
      <c r="AI7" s="141">
        <v>15.25</v>
      </c>
      <c r="AJ7" s="141">
        <v>285.75</v>
      </c>
      <c r="AK7" s="141">
        <v>12.988636363636363</v>
      </c>
      <c r="AL7" s="140" t="s">
        <v>473</v>
      </c>
      <c r="AM7" s="140">
        <v>2014</v>
      </c>
      <c r="AN7" s="140" t="s">
        <v>475</v>
      </c>
      <c r="AO7" s="227">
        <v>33.5</v>
      </c>
      <c r="AP7" s="227">
        <v>34.875</v>
      </c>
      <c r="AQ7" s="227">
        <v>30.375</v>
      </c>
      <c r="AR7" s="227">
        <v>38.90625</v>
      </c>
      <c r="AS7" s="227">
        <v>36</v>
      </c>
      <c r="AT7" s="228">
        <v>15.333333333333334</v>
      </c>
      <c r="AU7" s="228">
        <v>20.25</v>
      </c>
      <c r="AV7" s="227">
        <v>39.5</v>
      </c>
      <c r="AW7" s="228">
        <v>21.5</v>
      </c>
      <c r="AX7" s="227">
        <v>270.23958333333337</v>
      </c>
      <c r="AY7" s="227">
        <v>10.809583333333334</v>
      </c>
      <c r="AZ7" s="229" t="s">
        <v>473</v>
      </c>
      <c r="BA7" s="140">
        <v>2015</v>
      </c>
      <c r="BB7" s="140" t="s">
        <v>476</v>
      </c>
      <c r="BC7" s="41">
        <v>34.5</v>
      </c>
      <c r="BD7" s="242">
        <v>19.5</v>
      </c>
      <c r="BE7" s="242">
        <v>40.125</v>
      </c>
      <c r="BF7" s="242">
        <v>30</v>
      </c>
      <c r="BG7" s="41">
        <v>27</v>
      </c>
      <c r="BH7" s="242">
        <v>28.875</v>
      </c>
      <c r="BI7" s="242">
        <v>14.75</v>
      </c>
      <c r="BJ7" s="242">
        <v>33</v>
      </c>
      <c r="BK7" s="242">
        <v>11.5</v>
      </c>
      <c r="BL7" s="243">
        <v>43</v>
      </c>
      <c r="BM7" s="243">
        <v>282.25</v>
      </c>
      <c r="BN7" s="243">
        <v>10.080357142857142</v>
      </c>
      <c r="BO7" s="17" t="s">
        <v>498</v>
      </c>
      <c r="BP7" s="234" t="s">
        <v>369</v>
      </c>
      <c r="BQ7" s="235">
        <v>2016</v>
      </c>
    </row>
    <row r="8" spans="1:69" ht="17.25">
      <c r="A8" s="17">
        <v>7</v>
      </c>
      <c r="B8" s="244" t="s">
        <v>510</v>
      </c>
      <c r="C8" s="252" t="s">
        <v>465</v>
      </c>
      <c r="D8" s="215" t="s">
        <v>511</v>
      </c>
      <c r="E8" s="215" t="s">
        <v>512</v>
      </c>
      <c r="F8" s="83" t="s">
        <v>513</v>
      </c>
      <c r="G8" s="83" t="s">
        <v>514</v>
      </c>
      <c r="H8" s="256" t="s">
        <v>515</v>
      </c>
      <c r="I8" s="245">
        <v>34135</v>
      </c>
      <c r="J8" s="257" t="s">
        <v>82</v>
      </c>
      <c r="K8" s="246" t="s">
        <v>81</v>
      </c>
      <c r="L8" s="255" t="s">
        <v>348</v>
      </c>
      <c r="M8" s="258">
        <v>21</v>
      </c>
      <c r="N8" s="222">
        <v>10</v>
      </c>
      <c r="O8" s="222">
        <v>20</v>
      </c>
      <c r="P8" s="222">
        <v>31</v>
      </c>
      <c r="Q8" s="223">
        <v>18.333333333333332</v>
      </c>
      <c r="R8" s="222">
        <v>22.5</v>
      </c>
      <c r="S8" s="222">
        <v>32.625</v>
      </c>
      <c r="T8" s="222">
        <v>30</v>
      </c>
      <c r="U8" s="222">
        <v>24</v>
      </c>
      <c r="V8" s="224">
        <v>188.45833333333331</v>
      </c>
      <c r="W8" s="225">
        <v>10.469907407407407</v>
      </c>
      <c r="X8" s="226" t="s">
        <v>498</v>
      </c>
      <c r="Y8" s="226" t="s">
        <v>474</v>
      </c>
      <c r="Z8" s="226">
        <v>2013</v>
      </c>
      <c r="AA8" s="140">
        <v>30</v>
      </c>
      <c r="AB8" s="140">
        <v>32</v>
      </c>
      <c r="AC8" s="140">
        <v>18</v>
      </c>
      <c r="AD8" s="140">
        <v>25</v>
      </c>
      <c r="AE8" s="165">
        <v>40.5</v>
      </c>
      <c r="AF8" s="140">
        <v>45.75</v>
      </c>
      <c r="AG8" s="141">
        <v>48</v>
      </c>
      <c r="AH8" s="141">
        <v>12.75</v>
      </c>
      <c r="AI8" s="141">
        <v>14.125</v>
      </c>
      <c r="AJ8" s="141">
        <v>266.125</v>
      </c>
      <c r="AK8" s="141">
        <v>12.096590909090908</v>
      </c>
      <c r="AL8" s="140" t="s">
        <v>498</v>
      </c>
      <c r="AM8" s="140">
        <v>2014</v>
      </c>
      <c r="AN8" s="140" t="s">
        <v>475</v>
      </c>
      <c r="AO8" s="238">
        <v>31.75</v>
      </c>
      <c r="AP8" s="239">
        <v>27.75</v>
      </c>
      <c r="AQ8" s="239">
        <v>39</v>
      </c>
      <c r="AR8" s="239">
        <v>36.28125</v>
      </c>
      <c r="AS8" s="239">
        <v>27.75</v>
      </c>
      <c r="AT8" s="240">
        <v>15.666666666666666</v>
      </c>
      <c r="AU8" s="240">
        <v>33</v>
      </c>
      <c r="AV8" s="239">
        <v>38.75</v>
      </c>
      <c r="AW8" s="240">
        <v>19</v>
      </c>
      <c r="AX8" s="239">
        <v>268.94791666666663</v>
      </c>
      <c r="AY8" s="239">
        <v>10.757916666666665</v>
      </c>
      <c r="AZ8" s="241" t="s">
        <v>484</v>
      </c>
      <c r="BA8" s="140">
        <v>2015</v>
      </c>
      <c r="BB8" s="140" t="s">
        <v>476</v>
      </c>
      <c r="BC8" s="41">
        <v>30</v>
      </c>
      <c r="BD8" s="242">
        <v>42</v>
      </c>
      <c r="BE8" s="242">
        <v>24</v>
      </c>
      <c r="BF8" s="242">
        <v>24</v>
      </c>
      <c r="BG8" s="41">
        <v>38.25</v>
      </c>
      <c r="BH8" s="242">
        <v>33</v>
      </c>
      <c r="BI8" s="242">
        <v>15.5</v>
      </c>
      <c r="BJ8" s="242">
        <v>31.5</v>
      </c>
      <c r="BK8" s="242">
        <v>32</v>
      </c>
      <c r="BL8" s="243">
        <v>42</v>
      </c>
      <c r="BM8" s="243">
        <v>312.25</v>
      </c>
      <c r="BN8" s="243">
        <v>11.151785714285714</v>
      </c>
      <c r="BO8" s="17" t="s">
        <v>484</v>
      </c>
      <c r="BP8" s="234" t="s">
        <v>369</v>
      </c>
      <c r="BQ8" s="235">
        <v>2016</v>
      </c>
    </row>
    <row r="9" spans="1:69" ht="17.25">
      <c r="A9" s="17">
        <v>8</v>
      </c>
      <c r="B9" s="253" t="s">
        <v>516</v>
      </c>
      <c r="C9" s="252" t="s">
        <v>465</v>
      </c>
      <c r="D9" s="215" t="s">
        <v>517</v>
      </c>
      <c r="E9" s="215" t="s">
        <v>518</v>
      </c>
      <c r="F9" s="216" t="s">
        <v>519</v>
      </c>
      <c r="G9" s="216" t="s">
        <v>520</v>
      </c>
      <c r="H9" s="217" t="s">
        <v>43</v>
      </c>
      <c r="I9" s="218">
        <v>34314</v>
      </c>
      <c r="J9" s="219" t="s">
        <v>45</v>
      </c>
      <c r="K9" s="220" t="s">
        <v>483</v>
      </c>
      <c r="L9" s="218" t="s">
        <v>44</v>
      </c>
      <c r="M9" s="217">
        <v>25</v>
      </c>
      <c r="N9" s="222">
        <v>27</v>
      </c>
      <c r="O9" s="222">
        <v>24</v>
      </c>
      <c r="P9" s="222">
        <v>27.25</v>
      </c>
      <c r="Q9" s="223">
        <v>20</v>
      </c>
      <c r="R9" s="222">
        <v>21.5</v>
      </c>
      <c r="S9" s="222">
        <v>31.5</v>
      </c>
      <c r="T9" s="222">
        <v>30</v>
      </c>
      <c r="U9" s="222">
        <v>22</v>
      </c>
      <c r="V9" s="224">
        <v>203.25</v>
      </c>
      <c r="W9" s="225">
        <v>11.291666666666666</v>
      </c>
      <c r="X9" s="226" t="s">
        <v>484</v>
      </c>
      <c r="Y9" s="226" t="s">
        <v>474</v>
      </c>
      <c r="Z9" s="226">
        <v>2013</v>
      </c>
      <c r="AA9" s="140">
        <v>30</v>
      </c>
      <c r="AB9" s="140">
        <v>33</v>
      </c>
      <c r="AC9" s="140">
        <v>22</v>
      </c>
      <c r="AD9" s="140">
        <v>22.5</v>
      </c>
      <c r="AE9" s="165">
        <v>37.5</v>
      </c>
      <c r="AF9" s="140">
        <v>31.5</v>
      </c>
      <c r="AG9" s="141">
        <v>25.5</v>
      </c>
      <c r="AH9" s="141">
        <v>14.5</v>
      </c>
      <c r="AI9" s="141">
        <v>18.25</v>
      </c>
      <c r="AJ9" s="141">
        <v>234.75</v>
      </c>
      <c r="AK9" s="141">
        <v>10.670454545454545</v>
      </c>
      <c r="AL9" s="140" t="s">
        <v>498</v>
      </c>
      <c r="AM9" s="140">
        <v>2014</v>
      </c>
      <c r="AN9" s="140" t="s">
        <v>475</v>
      </c>
      <c r="AO9" s="238">
        <v>30</v>
      </c>
      <c r="AP9" s="239">
        <v>33.75</v>
      </c>
      <c r="AQ9" s="239">
        <v>30</v>
      </c>
      <c r="AR9" s="239">
        <v>30.375</v>
      </c>
      <c r="AS9" s="239">
        <v>39.5</v>
      </c>
      <c r="AT9" s="240">
        <v>19</v>
      </c>
      <c r="AU9" s="240">
        <v>15.1875</v>
      </c>
      <c r="AV9" s="239">
        <v>31.25</v>
      </c>
      <c r="AW9" s="240">
        <v>21</v>
      </c>
      <c r="AX9" s="239">
        <v>250.0625</v>
      </c>
      <c r="AY9" s="239">
        <v>10.0025</v>
      </c>
      <c r="AZ9" s="241" t="s">
        <v>484</v>
      </c>
      <c r="BA9" s="140">
        <v>2015</v>
      </c>
      <c r="BB9" s="140" t="s">
        <v>476</v>
      </c>
      <c r="BC9" s="41">
        <v>30</v>
      </c>
      <c r="BD9" s="242">
        <v>44.25</v>
      </c>
      <c r="BE9" s="242">
        <v>21.75</v>
      </c>
      <c r="BF9" s="242">
        <v>19.5</v>
      </c>
      <c r="BG9" s="41">
        <v>39</v>
      </c>
      <c r="BH9" s="242">
        <v>42</v>
      </c>
      <c r="BI9" s="242">
        <v>19</v>
      </c>
      <c r="BJ9" s="242">
        <v>37.5</v>
      </c>
      <c r="BK9" s="242">
        <v>18</v>
      </c>
      <c r="BL9" s="243">
        <v>38</v>
      </c>
      <c r="BM9" s="243">
        <v>309</v>
      </c>
      <c r="BN9" s="243">
        <v>11.035714285714286</v>
      </c>
      <c r="BO9" s="17" t="s">
        <v>484</v>
      </c>
      <c r="BP9" s="234" t="s">
        <v>369</v>
      </c>
      <c r="BQ9" s="235">
        <v>2016</v>
      </c>
    </row>
    <row r="10" spans="1:69" ht="17.25">
      <c r="A10" s="17">
        <v>9</v>
      </c>
      <c r="B10" s="259" t="s">
        <v>521</v>
      </c>
      <c r="C10" s="254" t="s">
        <v>478</v>
      </c>
      <c r="D10" s="215" t="s">
        <v>344</v>
      </c>
      <c r="E10" s="215" t="s">
        <v>522</v>
      </c>
      <c r="F10" s="260" t="s">
        <v>523</v>
      </c>
      <c r="G10" s="260" t="s">
        <v>343</v>
      </c>
      <c r="H10" s="261" t="s">
        <v>40</v>
      </c>
      <c r="I10" s="262">
        <v>33802</v>
      </c>
      <c r="J10" s="263" t="s">
        <v>524</v>
      </c>
      <c r="K10" s="264" t="s">
        <v>65</v>
      </c>
      <c r="L10" s="255" t="s">
        <v>525</v>
      </c>
      <c r="M10" s="265">
        <v>4</v>
      </c>
      <c r="N10" s="222">
        <v>12</v>
      </c>
      <c r="O10" s="222">
        <v>28</v>
      </c>
      <c r="P10" s="222">
        <v>23</v>
      </c>
      <c r="Q10" s="223">
        <v>20.333333333333332</v>
      </c>
      <c r="R10" s="222">
        <v>21.5</v>
      </c>
      <c r="S10" s="222">
        <v>24.75</v>
      </c>
      <c r="T10" s="222">
        <v>30</v>
      </c>
      <c r="U10" s="222">
        <v>23.5</v>
      </c>
      <c r="V10" s="224">
        <v>183.08333333333331</v>
      </c>
      <c r="W10" s="225">
        <v>10.171296296296296</v>
      </c>
      <c r="X10" s="226" t="s">
        <v>498</v>
      </c>
      <c r="Y10" s="226" t="s">
        <v>474</v>
      </c>
      <c r="Z10" s="226">
        <v>2013</v>
      </c>
      <c r="AA10" s="140">
        <v>36</v>
      </c>
      <c r="AB10" s="140">
        <v>23.5</v>
      </c>
      <c r="AC10" s="140">
        <v>20.75</v>
      </c>
      <c r="AD10" s="140">
        <v>21</v>
      </c>
      <c r="AE10" s="165">
        <v>40.5</v>
      </c>
      <c r="AF10" s="140">
        <v>31.5</v>
      </c>
      <c r="AG10" s="141">
        <v>48</v>
      </c>
      <c r="AH10" s="141">
        <v>15</v>
      </c>
      <c r="AI10" s="141">
        <v>17.25</v>
      </c>
      <c r="AJ10" s="141">
        <v>253.5</v>
      </c>
      <c r="AK10" s="141">
        <v>11.522727272727273</v>
      </c>
      <c r="AL10" s="140" t="s">
        <v>473</v>
      </c>
      <c r="AM10" s="140">
        <v>2014</v>
      </c>
      <c r="AN10" s="140" t="s">
        <v>475</v>
      </c>
      <c r="AO10" s="238">
        <v>30</v>
      </c>
      <c r="AP10" s="239">
        <v>33</v>
      </c>
      <c r="AQ10" s="239">
        <v>32.25</v>
      </c>
      <c r="AR10" s="239">
        <v>40.03125</v>
      </c>
      <c r="AS10" s="239">
        <v>36</v>
      </c>
      <c r="AT10" s="240">
        <v>17.333333333333332</v>
      </c>
      <c r="AU10" s="240">
        <v>18.75</v>
      </c>
      <c r="AV10" s="239">
        <v>34.5</v>
      </c>
      <c r="AW10" s="240">
        <v>25</v>
      </c>
      <c r="AX10" s="239">
        <v>266.86458333333337</v>
      </c>
      <c r="AY10" s="239">
        <v>10.674583333333334</v>
      </c>
      <c r="AZ10" s="241" t="s">
        <v>484</v>
      </c>
      <c r="BA10" s="140">
        <v>2015</v>
      </c>
      <c r="BB10" s="140" t="s">
        <v>476</v>
      </c>
      <c r="BC10" s="41">
        <v>23.25</v>
      </c>
      <c r="BD10" s="242">
        <v>39.75</v>
      </c>
      <c r="BE10" s="242">
        <v>18.375</v>
      </c>
      <c r="BF10" s="242">
        <v>33</v>
      </c>
      <c r="BG10" s="41">
        <v>32.25</v>
      </c>
      <c r="BH10" s="242">
        <v>31.125</v>
      </c>
      <c r="BI10" s="242">
        <v>17</v>
      </c>
      <c r="BJ10" s="242">
        <v>30</v>
      </c>
      <c r="BK10" s="242">
        <v>15.75</v>
      </c>
      <c r="BL10" s="243">
        <v>41</v>
      </c>
      <c r="BM10" s="243">
        <v>281.5</v>
      </c>
      <c r="BN10" s="243">
        <v>10.053571428571429</v>
      </c>
      <c r="BO10" s="17" t="s">
        <v>498</v>
      </c>
      <c r="BP10" s="234" t="s">
        <v>369</v>
      </c>
      <c r="BQ10" s="235">
        <v>2016</v>
      </c>
    </row>
    <row r="11" spans="1:69" ht="17.25">
      <c r="A11" s="17">
        <v>10</v>
      </c>
      <c r="B11" s="253" t="s">
        <v>526</v>
      </c>
      <c r="C11" s="252" t="s">
        <v>465</v>
      </c>
      <c r="D11" s="215" t="s">
        <v>527</v>
      </c>
      <c r="E11" s="215" t="s">
        <v>528</v>
      </c>
      <c r="F11" s="216" t="s">
        <v>529</v>
      </c>
      <c r="G11" s="216" t="s">
        <v>530</v>
      </c>
      <c r="H11" s="217" t="s">
        <v>43</v>
      </c>
      <c r="I11" s="218">
        <v>34102</v>
      </c>
      <c r="J11" s="219" t="s">
        <v>55</v>
      </c>
      <c r="K11" s="220" t="s">
        <v>54</v>
      </c>
      <c r="L11" s="218" t="s">
        <v>531</v>
      </c>
      <c r="M11" s="217">
        <v>43</v>
      </c>
      <c r="N11" s="222">
        <v>16</v>
      </c>
      <c r="O11" s="222">
        <v>24</v>
      </c>
      <c r="P11" s="222">
        <v>26.5</v>
      </c>
      <c r="Q11" s="223">
        <v>20</v>
      </c>
      <c r="R11" s="222">
        <v>18</v>
      </c>
      <c r="S11" s="222">
        <v>39</v>
      </c>
      <c r="T11" s="222">
        <v>21.75</v>
      </c>
      <c r="U11" s="222">
        <v>27.25</v>
      </c>
      <c r="V11" s="224">
        <v>192.5</v>
      </c>
      <c r="W11" s="225">
        <v>10.694444444444445</v>
      </c>
      <c r="X11" s="226" t="s">
        <v>498</v>
      </c>
      <c r="Y11" s="226" t="s">
        <v>474</v>
      </c>
      <c r="Z11" s="226">
        <v>2013</v>
      </c>
      <c r="AA11" s="140">
        <v>30</v>
      </c>
      <c r="AB11" s="140">
        <v>30</v>
      </c>
      <c r="AC11" s="140">
        <v>25.5</v>
      </c>
      <c r="AD11" s="140">
        <v>31</v>
      </c>
      <c r="AE11" s="165">
        <v>33</v>
      </c>
      <c r="AF11" s="140">
        <v>32</v>
      </c>
      <c r="AG11" s="141">
        <v>39</v>
      </c>
      <c r="AH11" s="141">
        <v>12.75</v>
      </c>
      <c r="AI11" s="141">
        <v>13.5</v>
      </c>
      <c r="AJ11" s="141">
        <v>246.75</v>
      </c>
      <c r="AK11" s="141">
        <v>11.215909090909092</v>
      </c>
      <c r="AL11" s="140" t="s">
        <v>498</v>
      </c>
      <c r="AM11" s="140">
        <v>2014</v>
      </c>
      <c r="AN11" s="140" t="s">
        <v>475</v>
      </c>
      <c r="AO11" s="266">
        <v>35.25</v>
      </c>
      <c r="AP11" s="267">
        <v>31.125</v>
      </c>
      <c r="AQ11" s="267">
        <v>36</v>
      </c>
      <c r="AR11" s="267">
        <v>45</v>
      </c>
      <c r="AS11" s="267">
        <v>27</v>
      </c>
      <c r="AT11" s="268">
        <v>20</v>
      </c>
      <c r="AU11" s="268">
        <v>15</v>
      </c>
      <c r="AV11" s="267">
        <v>45</v>
      </c>
      <c r="AW11" s="268">
        <v>19</v>
      </c>
      <c r="AX11" s="267">
        <v>273.375</v>
      </c>
      <c r="AY11" s="267">
        <v>10.935</v>
      </c>
      <c r="AZ11" s="269" t="s">
        <v>498</v>
      </c>
      <c r="BA11" s="140">
        <v>2015</v>
      </c>
      <c r="BB11" s="140" t="s">
        <v>476</v>
      </c>
      <c r="BC11" s="41">
        <v>30</v>
      </c>
      <c r="BD11" s="242">
        <v>49.5</v>
      </c>
      <c r="BE11" s="242">
        <v>33</v>
      </c>
      <c r="BF11" s="242">
        <v>31.5</v>
      </c>
      <c r="BG11" s="41">
        <v>45</v>
      </c>
      <c r="BH11" s="242">
        <v>27.75</v>
      </c>
      <c r="BI11" s="242">
        <v>17</v>
      </c>
      <c r="BJ11" s="242">
        <v>25.5</v>
      </c>
      <c r="BK11" s="242">
        <v>16</v>
      </c>
      <c r="BL11" s="243">
        <v>42</v>
      </c>
      <c r="BM11" s="243">
        <v>317.25</v>
      </c>
      <c r="BN11" s="243">
        <v>11.330357142857142</v>
      </c>
      <c r="BO11" s="17" t="s">
        <v>484</v>
      </c>
      <c r="BP11" s="234" t="s">
        <v>369</v>
      </c>
      <c r="BQ11" s="235">
        <v>2016</v>
      </c>
    </row>
    <row r="12" spans="1:69" ht="17.25">
      <c r="A12" s="17">
        <v>11</v>
      </c>
      <c r="B12" s="259" t="s">
        <v>532</v>
      </c>
      <c r="C12" s="252" t="s">
        <v>465</v>
      </c>
      <c r="D12" s="215" t="s">
        <v>239</v>
      </c>
      <c r="E12" s="215" t="s">
        <v>533</v>
      </c>
      <c r="F12" s="260" t="s">
        <v>534</v>
      </c>
      <c r="G12" s="260" t="s">
        <v>535</v>
      </c>
      <c r="H12" s="261" t="s">
        <v>40</v>
      </c>
      <c r="I12" s="262">
        <v>34256</v>
      </c>
      <c r="J12" s="263" t="s">
        <v>536</v>
      </c>
      <c r="K12" s="264" t="s">
        <v>537</v>
      </c>
      <c r="L12" s="255" t="s">
        <v>538</v>
      </c>
      <c r="M12" s="270">
        <v>34</v>
      </c>
      <c r="N12" s="222">
        <v>10</v>
      </c>
      <c r="O12" s="222">
        <v>23</v>
      </c>
      <c r="P12" s="222">
        <v>27.5</v>
      </c>
      <c r="Q12" s="223">
        <v>20.166666666666668</v>
      </c>
      <c r="R12" s="222">
        <v>26.25</v>
      </c>
      <c r="S12" s="222">
        <v>30</v>
      </c>
      <c r="T12" s="222">
        <v>30.75</v>
      </c>
      <c r="U12" s="222">
        <v>26.75</v>
      </c>
      <c r="V12" s="224">
        <v>194.41666666666669</v>
      </c>
      <c r="W12" s="225">
        <v>10.800925925925927</v>
      </c>
      <c r="X12" s="226" t="s">
        <v>473</v>
      </c>
      <c r="Y12" s="226" t="s">
        <v>474</v>
      </c>
      <c r="Z12" s="226">
        <v>2013</v>
      </c>
      <c r="AA12" s="140">
        <v>37</v>
      </c>
      <c r="AB12" s="140">
        <v>30</v>
      </c>
      <c r="AC12" s="140">
        <v>17.75</v>
      </c>
      <c r="AD12" s="140">
        <v>26</v>
      </c>
      <c r="AE12" s="165">
        <v>40.5</v>
      </c>
      <c r="AF12" s="140">
        <v>31.5</v>
      </c>
      <c r="AG12" s="141">
        <v>45</v>
      </c>
      <c r="AH12" s="141">
        <v>11.5</v>
      </c>
      <c r="AI12" s="141">
        <v>10</v>
      </c>
      <c r="AJ12" s="141">
        <v>249.25</v>
      </c>
      <c r="AK12" s="141">
        <v>11.329545454545455</v>
      </c>
      <c r="AL12" s="140" t="s">
        <v>498</v>
      </c>
      <c r="AM12" s="140">
        <v>2014</v>
      </c>
      <c r="AN12" s="140" t="s">
        <v>475</v>
      </c>
      <c r="AO12" s="227">
        <v>27.5</v>
      </c>
      <c r="AP12" s="227">
        <v>35.25</v>
      </c>
      <c r="AQ12" s="227">
        <v>32.625</v>
      </c>
      <c r="AR12" s="227">
        <v>40.5</v>
      </c>
      <c r="AS12" s="227">
        <v>27.75</v>
      </c>
      <c r="AT12" s="228">
        <v>17</v>
      </c>
      <c r="AU12" s="228">
        <v>17.4375</v>
      </c>
      <c r="AV12" s="227">
        <v>41.75</v>
      </c>
      <c r="AW12" s="228">
        <v>11.5</v>
      </c>
      <c r="AX12" s="227">
        <v>251.3125</v>
      </c>
      <c r="AY12" s="227">
        <v>10.0525</v>
      </c>
      <c r="AZ12" s="229" t="s">
        <v>473</v>
      </c>
      <c r="BA12" s="140">
        <v>2015</v>
      </c>
      <c r="BB12" s="140" t="s">
        <v>476</v>
      </c>
      <c r="BC12" s="41">
        <v>31.5</v>
      </c>
      <c r="BD12" s="242">
        <v>25.5</v>
      </c>
      <c r="BE12" s="242">
        <v>27.375</v>
      </c>
      <c r="BF12" s="242">
        <v>23.25</v>
      </c>
      <c r="BG12" s="41">
        <v>36.75</v>
      </c>
      <c r="BH12" s="242">
        <v>29.25</v>
      </c>
      <c r="BI12" s="242">
        <v>20.25</v>
      </c>
      <c r="BJ12" s="242">
        <v>30</v>
      </c>
      <c r="BK12" s="242">
        <v>17.5</v>
      </c>
      <c r="BL12" s="243">
        <v>42</v>
      </c>
      <c r="BM12" s="243">
        <v>283.375</v>
      </c>
      <c r="BN12" s="243">
        <v>10.120535714285714</v>
      </c>
      <c r="BO12" s="233" t="s">
        <v>473</v>
      </c>
      <c r="BP12" s="234" t="s">
        <v>369</v>
      </c>
      <c r="BQ12" s="235">
        <v>2016</v>
      </c>
    </row>
    <row r="13" spans="1:69" ht="17.25">
      <c r="A13" s="17">
        <v>12</v>
      </c>
      <c r="B13" s="253" t="s">
        <v>539</v>
      </c>
      <c r="C13" s="252" t="s">
        <v>465</v>
      </c>
      <c r="D13" s="215" t="s">
        <v>128</v>
      </c>
      <c r="E13" s="215" t="s">
        <v>540</v>
      </c>
      <c r="F13" s="216" t="s">
        <v>541</v>
      </c>
      <c r="G13" s="216" t="s">
        <v>127</v>
      </c>
      <c r="H13" s="217" t="s">
        <v>43</v>
      </c>
      <c r="I13" s="218">
        <v>34191</v>
      </c>
      <c r="J13" s="219" t="s">
        <v>49</v>
      </c>
      <c r="K13" s="220" t="s">
        <v>78</v>
      </c>
      <c r="L13" s="218" t="s">
        <v>542</v>
      </c>
      <c r="M13" s="217">
        <v>19</v>
      </c>
      <c r="N13" s="222">
        <v>14.5</v>
      </c>
      <c r="O13" s="222">
        <v>30.5</v>
      </c>
      <c r="P13" s="222">
        <v>31.25</v>
      </c>
      <c r="Q13" s="223">
        <v>20.666666666666668</v>
      </c>
      <c r="R13" s="222">
        <v>24.5</v>
      </c>
      <c r="S13" s="222">
        <v>42</v>
      </c>
      <c r="T13" s="222">
        <v>21</v>
      </c>
      <c r="U13" s="222">
        <v>28.5</v>
      </c>
      <c r="V13" s="224">
        <v>212.91666666666669</v>
      </c>
      <c r="W13" s="225">
        <v>11.828703703703704</v>
      </c>
      <c r="X13" s="226" t="s">
        <v>473</v>
      </c>
      <c r="Y13" s="226" t="s">
        <v>474</v>
      </c>
      <c r="Z13" s="226">
        <v>2013</v>
      </c>
      <c r="AA13" s="140">
        <v>43</v>
      </c>
      <c r="AB13" s="140">
        <v>37.5</v>
      </c>
      <c r="AC13" s="140">
        <v>33.25</v>
      </c>
      <c r="AD13" s="140">
        <v>17.75</v>
      </c>
      <c r="AE13" s="165">
        <v>49.5</v>
      </c>
      <c r="AF13" s="140">
        <v>38.25</v>
      </c>
      <c r="AG13" s="141">
        <v>52.5</v>
      </c>
      <c r="AH13" s="141">
        <v>7</v>
      </c>
      <c r="AI13" s="141">
        <v>17</v>
      </c>
      <c r="AJ13" s="141">
        <v>295.75</v>
      </c>
      <c r="AK13" s="141">
        <v>13.443181818181818</v>
      </c>
      <c r="AL13" s="140" t="s">
        <v>473</v>
      </c>
      <c r="AM13" s="140">
        <v>2014</v>
      </c>
      <c r="AN13" s="140" t="s">
        <v>475</v>
      </c>
      <c r="AO13" s="227">
        <v>41</v>
      </c>
      <c r="AP13" s="227">
        <v>46.125</v>
      </c>
      <c r="AQ13" s="227">
        <v>39.375</v>
      </c>
      <c r="AR13" s="227">
        <v>42.46875</v>
      </c>
      <c r="AS13" s="227">
        <v>34.5</v>
      </c>
      <c r="AT13" s="228">
        <v>19.666666666666668</v>
      </c>
      <c r="AU13" s="228">
        <v>30</v>
      </c>
      <c r="AV13" s="227">
        <v>36.25</v>
      </c>
      <c r="AW13" s="228">
        <v>21.5</v>
      </c>
      <c r="AX13" s="227">
        <v>310.88541666666663</v>
      </c>
      <c r="AY13" s="227">
        <v>12.435416666666665</v>
      </c>
      <c r="AZ13" s="229" t="s">
        <v>473</v>
      </c>
      <c r="BA13" s="140">
        <v>2015</v>
      </c>
      <c r="BB13" s="140" t="s">
        <v>476</v>
      </c>
      <c r="BC13" s="41">
        <v>42</v>
      </c>
      <c r="BD13" s="242">
        <v>33.75</v>
      </c>
      <c r="BE13" s="242">
        <v>24</v>
      </c>
      <c r="BF13" s="242">
        <v>33</v>
      </c>
      <c r="BG13" s="41">
        <v>39.75</v>
      </c>
      <c r="BH13" s="242">
        <v>45</v>
      </c>
      <c r="BI13" s="242">
        <v>21</v>
      </c>
      <c r="BJ13" s="242">
        <v>33</v>
      </c>
      <c r="BK13" s="242">
        <v>15</v>
      </c>
      <c r="BL13" s="243">
        <v>43</v>
      </c>
      <c r="BM13" s="243">
        <v>329.5</v>
      </c>
      <c r="BN13" s="243">
        <v>11.767857142857142</v>
      </c>
      <c r="BO13" s="17" t="s">
        <v>498</v>
      </c>
      <c r="BP13" s="234" t="s">
        <v>369</v>
      </c>
      <c r="BQ13" s="235">
        <v>2016</v>
      </c>
    </row>
    <row r="14" spans="1:69" ht="17.25">
      <c r="A14" s="17">
        <v>13</v>
      </c>
      <c r="B14" s="253" t="s">
        <v>543</v>
      </c>
      <c r="C14" s="252" t="s">
        <v>465</v>
      </c>
      <c r="D14" s="215" t="s">
        <v>544</v>
      </c>
      <c r="E14" s="215" t="s">
        <v>545</v>
      </c>
      <c r="F14" s="216" t="s">
        <v>546</v>
      </c>
      <c r="G14" s="216" t="s">
        <v>547</v>
      </c>
      <c r="H14" s="217" t="s">
        <v>43</v>
      </c>
      <c r="I14" s="218">
        <v>34266</v>
      </c>
      <c r="J14" s="219" t="s">
        <v>49</v>
      </c>
      <c r="K14" s="220" t="s">
        <v>129</v>
      </c>
      <c r="L14" s="218" t="s">
        <v>548</v>
      </c>
      <c r="M14" s="217">
        <v>19</v>
      </c>
      <c r="N14" s="222">
        <v>13</v>
      </c>
      <c r="O14" s="222">
        <v>21</v>
      </c>
      <c r="P14" s="222">
        <v>32.75</v>
      </c>
      <c r="Q14" s="223">
        <v>22.166666666666668</v>
      </c>
      <c r="R14" s="222">
        <v>23.25</v>
      </c>
      <c r="S14" s="222">
        <v>33</v>
      </c>
      <c r="T14" s="222">
        <v>25.5</v>
      </c>
      <c r="U14" s="222">
        <v>29</v>
      </c>
      <c r="V14" s="224">
        <v>199.66666666666669</v>
      </c>
      <c r="W14" s="225">
        <v>11.092592592592593</v>
      </c>
      <c r="X14" s="226" t="s">
        <v>473</v>
      </c>
      <c r="Y14" s="226" t="s">
        <v>474</v>
      </c>
      <c r="Z14" s="226">
        <v>2013</v>
      </c>
      <c r="AA14" s="140">
        <v>36.5</v>
      </c>
      <c r="AB14" s="140">
        <v>30</v>
      </c>
      <c r="AC14" s="140">
        <v>26.75</v>
      </c>
      <c r="AD14" s="140">
        <v>19.5</v>
      </c>
      <c r="AE14" s="165">
        <v>37.5</v>
      </c>
      <c r="AF14" s="140">
        <v>24.75</v>
      </c>
      <c r="AG14" s="141">
        <v>42.375</v>
      </c>
      <c r="AH14" s="141">
        <v>5.5</v>
      </c>
      <c r="AI14" s="141">
        <v>13</v>
      </c>
      <c r="AJ14" s="141">
        <v>235.875</v>
      </c>
      <c r="AK14" s="141">
        <v>10.721590909090908</v>
      </c>
      <c r="AL14" s="140" t="s">
        <v>473</v>
      </c>
      <c r="AM14" s="140">
        <v>2014</v>
      </c>
      <c r="AN14" s="140" t="s">
        <v>475</v>
      </c>
      <c r="AO14" s="271">
        <v>32.25</v>
      </c>
      <c r="AP14" s="267">
        <v>33</v>
      </c>
      <c r="AQ14" s="267">
        <v>36.75</v>
      </c>
      <c r="AR14" s="267">
        <v>37.40625</v>
      </c>
      <c r="AS14" s="267">
        <v>30.75</v>
      </c>
      <c r="AT14" s="268">
        <v>20</v>
      </c>
      <c r="AU14" s="268">
        <v>22.5</v>
      </c>
      <c r="AV14" s="267">
        <v>33.25</v>
      </c>
      <c r="AW14" s="268">
        <v>19</v>
      </c>
      <c r="AX14" s="267">
        <v>264.90625</v>
      </c>
      <c r="AY14" s="267">
        <v>10.59625</v>
      </c>
      <c r="AZ14" s="269" t="s">
        <v>498</v>
      </c>
      <c r="BA14" s="140">
        <v>2015</v>
      </c>
      <c r="BB14" s="140" t="s">
        <v>476</v>
      </c>
      <c r="BC14" s="41">
        <v>31.950000000000003</v>
      </c>
      <c r="BD14" s="242">
        <v>45</v>
      </c>
      <c r="BE14" s="242">
        <v>30</v>
      </c>
      <c r="BF14" s="242">
        <v>21</v>
      </c>
      <c r="BG14" s="41">
        <v>36</v>
      </c>
      <c r="BH14" s="242">
        <v>37.5</v>
      </c>
      <c r="BI14" s="242">
        <v>18.75</v>
      </c>
      <c r="BJ14" s="242">
        <v>28.5</v>
      </c>
      <c r="BK14" s="242">
        <v>12.75</v>
      </c>
      <c r="BL14" s="243">
        <v>42</v>
      </c>
      <c r="BM14" s="243">
        <v>303.45</v>
      </c>
      <c r="BN14" s="243">
        <v>10.8375</v>
      </c>
      <c r="BO14" s="17" t="s">
        <v>484</v>
      </c>
      <c r="BP14" s="234" t="s">
        <v>369</v>
      </c>
      <c r="BQ14" s="235">
        <v>2016</v>
      </c>
    </row>
    <row r="15" spans="1:69" ht="17.25">
      <c r="A15" s="17">
        <v>14</v>
      </c>
      <c r="B15" s="259" t="s">
        <v>549</v>
      </c>
      <c r="C15" s="252" t="s">
        <v>465</v>
      </c>
      <c r="D15" s="215" t="s">
        <v>189</v>
      </c>
      <c r="E15" s="215" t="s">
        <v>550</v>
      </c>
      <c r="F15" s="84" t="s">
        <v>551</v>
      </c>
      <c r="G15" s="84" t="s">
        <v>188</v>
      </c>
      <c r="H15" s="261" t="s">
        <v>40</v>
      </c>
      <c r="I15" s="262">
        <v>34089</v>
      </c>
      <c r="J15" s="263" t="s">
        <v>49</v>
      </c>
      <c r="K15" s="264" t="s">
        <v>129</v>
      </c>
      <c r="L15" s="255" t="s">
        <v>129</v>
      </c>
      <c r="M15" s="270">
        <v>19</v>
      </c>
      <c r="N15" s="222">
        <v>18.5</v>
      </c>
      <c r="O15" s="222">
        <v>29</v>
      </c>
      <c r="P15" s="222">
        <v>30.75</v>
      </c>
      <c r="Q15" s="223">
        <v>18.166666666666668</v>
      </c>
      <c r="R15" s="222">
        <v>21.5</v>
      </c>
      <c r="S15" s="222">
        <v>37.5</v>
      </c>
      <c r="T15" s="222">
        <v>31.5</v>
      </c>
      <c r="U15" s="222">
        <v>30.25</v>
      </c>
      <c r="V15" s="224">
        <v>217.16666666666669</v>
      </c>
      <c r="W15" s="225">
        <v>12.064814814814817</v>
      </c>
      <c r="X15" s="226" t="s">
        <v>473</v>
      </c>
      <c r="Y15" s="226" t="s">
        <v>474</v>
      </c>
      <c r="Z15" s="226">
        <v>2013</v>
      </c>
      <c r="AA15" s="140">
        <v>40</v>
      </c>
      <c r="AB15" s="140">
        <v>32</v>
      </c>
      <c r="AC15" s="140">
        <v>26</v>
      </c>
      <c r="AD15" s="140">
        <v>26</v>
      </c>
      <c r="AE15" s="165">
        <v>43.5</v>
      </c>
      <c r="AF15" s="140">
        <v>30.75</v>
      </c>
      <c r="AG15" s="141">
        <v>46.5</v>
      </c>
      <c r="AH15" s="141">
        <v>11.5</v>
      </c>
      <c r="AI15" s="141">
        <v>13.875</v>
      </c>
      <c r="AJ15" s="141">
        <v>270.125</v>
      </c>
      <c r="AK15" s="141">
        <v>12.278409090909092</v>
      </c>
      <c r="AL15" s="140" t="s">
        <v>473</v>
      </c>
      <c r="AM15" s="140">
        <v>2014</v>
      </c>
      <c r="AN15" s="140" t="s">
        <v>475</v>
      </c>
      <c r="AO15" s="238">
        <v>25.5</v>
      </c>
      <c r="AP15" s="239">
        <v>44.625</v>
      </c>
      <c r="AQ15" s="239">
        <v>34.875</v>
      </c>
      <c r="AR15" s="239">
        <v>31.21875</v>
      </c>
      <c r="AS15" s="239">
        <v>28.875</v>
      </c>
      <c r="AT15" s="240">
        <v>19</v>
      </c>
      <c r="AU15" s="240">
        <v>20.0625</v>
      </c>
      <c r="AV15" s="239">
        <v>39</v>
      </c>
      <c r="AW15" s="240">
        <v>12.5</v>
      </c>
      <c r="AX15" s="239">
        <v>255.65625</v>
      </c>
      <c r="AY15" s="239">
        <v>10.22625</v>
      </c>
      <c r="AZ15" s="241" t="s">
        <v>484</v>
      </c>
      <c r="BA15" s="140">
        <v>2015</v>
      </c>
      <c r="BB15" s="140" t="s">
        <v>476</v>
      </c>
      <c r="BC15" s="41">
        <v>30</v>
      </c>
      <c r="BD15" s="242">
        <v>36</v>
      </c>
      <c r="BE15" s="242">
        <v>21.75</v>
      </c>
      <c r="BF15" s="242">
        <v>27</v>
      </c>
      <c r="BG15" s="41">
        <v>27.375</v>
      </c>
      <c r="BH15" s="242">
        <v>31.875</v>
      </c>
      <c r="BI15" s="242">
        <v>14</v>
      </c>
      <c r="BJ15" s="242">
        <v>36</v>
      </c>
      <c r="BK15" s="242">
        <v>14.5</v>
      </c>
      <c r="BL15" s="243">
        <v>45</v>
      </c>
      <c r="BM15" s="243">
        <v>283.5</v>
      </c>
      <c r="BN15" s="243">
        <v>10.125</v>
      </c>
      <c r="BO15" s="233" t="s">
        <v>473</v>
      </c>
      <c r="BP15" s="234" t="s">
        <v>369</v>
      </c>
      <c r="BQ15" s="235">
        <v>2016</v>
      </c>
    </row>
    <row r="16" spans="1:69" ht="17.25">
      <c r="A16" s="17">
        <v>15</v>
      </c>
      <c r="B16" s="272" t="s">
        <v>552</v>
      </c>
      <c r="C16" s="252" t="s">
        <v>465</v>
      </c>
      <c r="D16" s="215" t="s">
        <v>143</v>
      </c>
      <c r="E16" s="215" t="s">
        <v>553</v>
      </c>
      <c r="F16" s="260" t="s">
        <v>554</v>
      </c>
      <c r="G16" s="260" t="s">
        <v>142</v>
      </c>
      <c r="H16" s="261" t="s">
        <v>40</v>
      </c>
      <c r="I16" s="262">
        <v>34271</v>
      </c>
      <c r="J16" s="263" t="s">
        <v>45</v>
      </c>
      <c r="K16" s="264" t="s">
        <v>483</v>
      </c>
      <c r="L16" s="255" t="s">
        <v>307</v>
      </c>
      <c r="M16" s="270">
        <v>25</v>
      </c>
      <c r="N16" s="222">
        <v>10</v>
      </c>
      <c r="O16" s="222">
        <v>17.5</v>
      </c>
      <c r="P16" s="222">
        <v>32</v>
      </c>
      <c r="Q16" s="223">
        <v>18.166666666666668</v>
      </c>
      <c r="R16" s="222">
        <v>27.5</v>
      </c>
      <c r="S16" s="222">
        <v>25.5</v>
      </c>
      <c r="T16" s="222">
        <v>32.25</v>
      </c>
      <c r="U16" s="222">
        <v>20</v>
      </c>
      <c r="V16" s="224">
        <v>182.91666666666669</v>
      </c>
      <c r="W16" s="225">
        <v>10.162037037037038</v>
      </c>
      <c r="X16" s="226" t="s">
        <v>473</v>
      </c>
      <c r="Y16" s="226" t="s">
        <v>474</v>
      </c>
      <c r="Z16" s="226">
        <v>2013</v>
      </c>
      <c r="AA16" s="140">
        <v>30</v>
      </c>
      <c r="AB16" s="140">
        <v>36.5</v>
      </c>
      <c r="AC16" s="140">
        <v>26.25</v>
      </c>
      <c r="AD16" s="140">
        <v>30</v>
      </c>
      <c r="AE16" s="165">
        <v>33</v>
      </c>
      <c r="AF16" s="140">
        <v>45</v>
      </c>
      <c r="AG16" s="141">
        <v>33.75</v>
      </c>
      <c r="AH16" s="141">
        <v>15</v>
      </c>
      <c r="AI16" s="141">
        <v>14.5</v>
      </c>
      <c r="AJ16" s="141">
        <v>264</v>
      </c>
      <c r="AK16" s="141">
        <v>12</v>
      </c>
      <c r="AL16" s="140" t="s">
        <v>498</v>
      </c>
      <c r="AM16" s="140">
        <v>2014</v>
      </c>
      <c r="AN16" s="140" t="s">
        <v>475</v>
      </c>
      <c r="AO16" s="238">
        <v>24.5</v>
      </c>
      <c r="AP16" s="239">
        <v>38.25</v>
      </c>
      <c r="AQ16" s="239">
        <v>30.375</v>
      </c>
      <c r="AR16" s="239">
        <v>43.40625</v>
      </c>
      <c r="AS16" s="239">
        <v>33</v>
      </c>
      <c r="AT16" s="240">
        <v>14</v>
      </c>
      <c r="AU16" s="240">
        <v>23.8125</v>
      </c>
      <c r="AV16" s="239">
        <v>35</v>
      </c>
      <c r="AW16" s="240">
        <v>13</v>
      </c>
      <c r="AX16" s="239">
        <v>255.34375</v>
      </c>
      <c r="AY16" s="239">
        <v>10.213749999999999</v>
      </c>
      <c r="AZ16" s="241" t="s">
        <v>484</v>
      </c>
      <c r="BA16" s="140">
        <v>2015</v>
      </c>
      <c r="BB16" s="140" t="s">
        <v>476</v>
      </c>
      <c r="BC16" s="41">
        <v>21.75</v>
      </c>
      <c r="BD16" s="242">
        <v>41.25</v>
      </c>
      <c r="BE16" s="242">
        <v>16.125</v>
      </c>
      <c r="BF16" s="242">
        <v>41.25</v>
      </c>
      <c r="BG16" s="41">
        <v>24</v>
      </c>
      <c r="BH16" s="242">
        <v>32.25</v>
      </c>
      <c r="BI16" s="242">
        <v>19.25</v>
      </c>
      <c r="BJ16" s="242">
        <v>31.5</v>
      </c>
      <c r="BK16" s="242">
        <v>12</v>
      </c>
      <c r="BL16" s="243">
        <v>42</v>
      </c>
      <c r="BM16" s="243">
        <v>281.375</v>
      </c>
      <c r="BN16" s="243">
        <v>10.049107142857142</v>
      </c>
      <c r="BO16" s="17" t="s">
        <v>498</v>
      </c>
      <c r="BP16" s="234" t="s">
        <v>369</v>
      </c>
      <c r="BQ16" s="235">
        <v>2016</v>
      </c>
    </row>
    <row r="17" spans="1:69" ht="17.25">
      <c r="A17" s="17">
        <v>16</v>
      </c>
      <c r="B17" s="259" t="s">
        <v>555</v>
      </c>
      <c r="C17" s="252" t="s">
        <v>465</v>
      </c>
      <c r="D17" s="215" t="s">
        <v>165</v>
      </c>
      <c r="E17" s="215" t="s">
        <v>553</v>
      </c>
      <c r="F17" s="260" t="s">
        <v>554</v>
      </c>
      <c r="G17" s="260" t="s">
        <v>556</v>
      </c>
      <c r="H17" s="261" t="s">
        <v>40</v>
      </c>
      <c r="I17" s="262">
        <v>34310</v>
      </c>
      <c r="J17" s="263" t="s">
        <v>45</v>
      </c>
      <c r="K17" s="264" t="s">
        <v>483</v>
      </c>
      <c r="L17" s="255" t="s">
        <v>307</v>
      </c>
      <c r="M17" s="270">
        <v>25</v>
      </c>
      <c r="N17" s="222">
        <v>10</v>
      </c>
      <c r="O17" s="222">
        <v>20</v>
      </c>
      <c r="P17" s="222">
        <v>30.5</v>
      </c>
      <c r="Q17" s="223">
        <v>19.166666666666668</v>
      </c>
      <c r="R17" s="222">
        <v>27</v>
      </c>
      <c r="S17" s="222">
        <v>30.375</v>
      </c>
      <c r="T17" s="222">
        <v>33.75</v>
      </c>
      <c r="U17" s="222">
        <v>19.25</v>
      </c>
      <c r="V17" s="224">
        <v>190.04166666666669</v>
      </c>
      <c r="W17" s="225">
        <v>10.557870370370372</v>
      </c>
      <c r="X17" s="226" t="s">
        <v>473</v>
      </c>
      <c r="Y17" s="226" t="s">
        <v>474</v>
      </c>
      <c r="Z17" s="226">
        <v>2013</v>
      </c>
      <c r="AA17" s="140">
        <v>43.25</v>
      </c>
      <c r="AB17" s="140">
        <v>30</v>
      </c>
      <c r="AC17" s="140">
        <v>31.75</v>
      </c>
      <c r="AD17" s="140">
        <v>16</v>
      </c>
      <c r="AE17" s="165">
        <v>33</v>
      </c>
      <c r="AF17" s="140">
        <v>26</v>
      </c>
      <c r="AG17" s="141">
        <v>38.25</v>
      </c>
      <c r="AH17" s="141">
        <v>11</v>
      </c>
      <c r="AI17" s="141">
        <v>12.5</v>
      </c>
      <c r="AJ17" s="141">
        <v>241.75</v>
      </c>
      <c r="AK17" s="141">
        <v>10.988636363636363</v>
      </c>
      <c r="AL17" s="140" t="s">
        <v>473</v>
      </c>
      <c r="AM17" s="140">
        <v>2014</v>
      </c>
      <c r="AN17" s="140" t="s">
        <v>475</v>
      </c>
      <c r="AO17" s="238">
        <v>30.5</v>
      </c>
      <c r="AP17" s="239">
        <v>40.875</v>
      </c>
      <c r="AQ17" s="239">
        <v>29.25</v>
      </c>
      <c r="AR17" s="239">
        <v>42.75</v>
      </c>
      <c r="AS17" s="239">
        <v>30</v>
      </c>
      <c r="AT17" s="240">
        <v>19.333333333333332</v>
      </c>
      <c r="AU17" s="240">
        <v>25.6875</v>
      </c>
      <c r="AV17" s="239">
        <v>41.5</v>
      </c>
      <c r="AW17" s="240">
        <v>17.25</v>
      </c>
      <c r="AX17" s="239">
        <v>277.14583333333337</v>
      </c>
      <c r="AY17" s="239">
        <v>11.085833333333335</v>
      </c>
      <c r="AZ17" s="241" t="s">
        <v>484</v>
      </c>
      <c r="BA17" s="140">
        <v>2015</v>
      </c>
      <c r="BB17" s="140" t="s">
        <v>476</v>
      </c>
      <c r="BC17" s="41">
        <v>27.75</v>
      </c>
      <c r="BD17" s="242">
        <v>24.75</v>
      </c>
      <c r="BE17" s="242">
        <v>15</v>
      </c>
      <c r="BF17" s="242">
        <v>36.75</v>
      </c>
      <c r="BG17" s="41">
        <v>29.25</v>
      </c>
      <c r="BH17" s="242">
        <v>25.5</v>
      </c>
      <c r="BI17" s="242">
        <v>25.25</v>
      </c>
      <c r="BJ17" s="242">
        <v>41.625</v>
      </c>
      <c r="BK17" s="242">
        <v>16.5</v>
      </c>
      <c r="BL17" s="243">
        <v>42.5</v>
      </c>
      <c r="BM17" s="243">
        <v>284.875</v>
      </c>
      <c r="BN17" s="243">
        <v>10.174107142857142</v>
      </c>
      <c r="BO17" s="233" t="s">
        <v>473</v>
      </c>
      <c r="BP17" s="234" t="s">
        <v>369</v>
      </c>
      <c r="BQ17" s="235">
        <v>2016</v>
      </c>
    </row>
    <row r="18" spans="1:69" ht="17.25">
      <c r="A18" s="17">
        <v>17</v>
      </c>
      <c r="B18" s="253" t="s">
        <v>557</v>
      </c>
      <c r="C18" s="252" t="s">
        <v>465</v>
      </c>
      <c r="D18" s="215" t="s">
        <v>165</v>
      </c>
      <c r="E18" s="215" t="s">
        <v>558</v>
      </c>
      <c r="F18" s="216" t="s">
        <v>559</v>
      </c>
      <c r="G18" s="216" t="s">
        <v>560</v>
      </c>
      <c r="H18" s="217" t="s">
        <v>43</v>
      </c>
      <c r="I18" s="218">
        <v>34129</v>
      </c>
      <c r="J18" s="219" t="s">
        <v>64</v>
      </c>
      <c r="K18" s="220" t="s">
        <v>63</v>
      </c>
      <c r="L18" s="218" t="s">
        <v>63</v>
      </c>
      <c r="M18" s="217">
        <v>23</v>
      </c>
      <c r="N18" s="222">
        <v>10</v>
      </c>
      <c r="O18" s="222">
        <v>22</v>
      </c>
      <c r="P18" s="222">
        <v>29</v>
      </c>
      <c r="Q18" s="223">
        <v>24.666666666666668</v>
      </c>
      <c r="R18" s="222">
        <v>29</v>
      </c>
      <c r="S18" s="222">
        <v>32.625</v>
      </c>
      <c r="T18" s="222">
        <v>40.5</v>
      </c>
      <c r="U18" s="222">
        <v>26.5</v>
      </c>
      <c r="V18" s="224">
        <v>214.29166666666669</v>
      </c>
      <c r="W18" s="225">
        <v>11.905092592592593</v>
      </c>
      <c r="X18" s="226" t="s">
        <v>473</v>
      </c>
      <c r="Y18" s="226" t="s">
        <v>474</v>
      </c>
      <c r="Z18" s="226">
        <v>2013</v>
      </c>
      <c r="AA18" s="140">
        <v>40.5</v>
      </c>
      <c r="AB18" s="140">
        <v>30</v>
      </c>
      <c r="AC18" s="140">
        <v>31.75</v>
      </c>
      <c r="AD18" s="140">
        <v>22.75</v>
      </c>
      <c r="AE18" s="165">
        <v>43.5</v>
      </c>
      <c r="AF18" s="140">
        <v>33.25</v>
      </c>
      <c r="AG18" s="141">
        <v>44.25</v>
      </c>
      <c r="AH18" s="141">
        <v>9</v>
      </c>
      <c r="AI18" s="141">
        <v>14.875</v>
      </c>
      <c r="AJ18" s="141">
        <v>269.875</v>
      </c>
      <c r="AK18" s="141">
        <v>12.267045454545455</v>
      </c>
      <c r="AL18" s="140" t="s">
        <v>473</v>
      </c>
      <c r="AM18" s="140">
        <v>2014</v>
      </c>
      <c r="AN18" s="140" t="s">
        <v>475</v>
      </c>
      <c r="AO18" s="227">
        <v>32.25</v>
      </c>
      <c r="AP18" s="227">
        <v>37.125</v>
      </c>
      <c r="AQ18" s="227">
        <v>31.5</v>
      </c>
      <c r="AR18" s="227">
        <v>40.5</v>
      </c>
      <c r="AS18" s="227">
        <v>28.125</v>
      </c>
      <c r="AT18" s="228">
        <v>13.333333333333334</v>
      </c>
      <c r="AU18" s="228">
        <v>20.4375</v>
      </c>
      <c r="AV18" s="227">
        <v>36.5</v>
      </c>
      <c r="AW18" s="228">
        <v>16.5</v>
      </c>
      <c r="AX18" s="227">
        <v>256.27083333333337</v>
      </c>
      <c r="AY18" s="227">
        <v>10.250833333333334</v>
      </c>
      <c r="AZ18" s="229" t="s">
        <v>473</v>
      </c>
      <c r="BA18" s="140">
        <v>2015</v>
      </c>
      <c r="BB18" s="140" t="s">
        <v>476</v>
      </c>
      <c r="BC18" s="41">
        <v>21</v>
      </c>
      <c r="BD18" s="242">
        <v>39.75</v>
      </c>
      <c r="BE18" s="242">
        <v>28.5</v>
      </c>
      <c r="BF18" s="242">
        <v>34.5</v>
      </c>
      <c r="BG18" s="41">
        <v>39</v>
      </c>
      <c r="BH18" s="242">
        <v>31.5</v>
      </c>
      <c r="BI18" s="242">
        <v>22</v>
      </c>
      <c r="BJ18" s="242">
        <v>51</v>
      </c>
      <c r="BK18" s="242">
        <v>24</v>
      </c>
      <c r="BL18" s="243">
        <v>42</v>
      </c>
      <c r="BM18" s="243">
        <v>333.25</v>
      </c>
      <c r="BN18" s="243">
        <v>11.901785714285714</v>
      </c>
      <c r="BO18" s="17" t="s">
        <v>484</v>
      </c>
      <c r="BP18" s="234" t="s">
        <v>369</v>
      </c>
      <c r="BQ18" s="235">
        <v>2016</v>
      </c>
    </row>
    <row r="19" spans="1:69" ht="17.25">
      <c r="A19" s="17">
        <v>18</v>
      </c>
      <c r="B19" s="273" t="s">
        <v>561</v>
      </c>
      <c r="C19" s="252" t="s">
        <v>465</v>
      </c>
      <c r="D19" s="215" t="s">
        <v>562</v>
      </c>
      <c r="E19" s="215" t="s">
        <v>563</v>
      </c>
      <c r="F19" s="83" t="s">
        <v>564</v>
      </c>
      <c r="G19" s="83" t="s">
        <v>565</v>
      </c>
      <c r="H19" s="256" t="s">
        <v>40</v>
      </c>
      <c r="I19" s="245">
        <v>34464</v>
      </c>
      <c r="J19" s="257" t="s">
        <v>284</v>
      </c>
      <c r="K19" s="274" t="s">
        <v>566</v>
      </c>
      <c r="L19" s="255" t="s">
        <v>566</v>
      </c>
      <c r="M19" s="258">
        <v>40</v>
      </c>
      <c r="N19" s="222">
        <v>10</v>
      </c>
      <c r="O19" s="222">
        <v>26.5</v>
      </c>
      <c r="P19" s="222">
        <v>31.5</v>
      </c>
      <c r="Q19" s="223">
        <v>23.333333333333332</v>
      </c>
      <c r="R19" s="222">
        <v>24.5</v>
      </c>
      <c r="S19" s="222">
        <v>25.125</v>
      </c>
      <c r="T19" s="222">
        <v>38.25</v>
      </c>
      <c r="U19" s="222">
        <v>33</v>
      </c>
      <c r="V19" s="224">
        <v>212.20833333333331</v>
      </c>
      <c r="W19" s="225">
        <v>11.789351851851851</v>
      </c>
      <c r="X19" s="226" t="s">
        <v>473</v>
      </c>
      <c r="Y19" s="226" t="s">
        <v>474</v>
      </c>
      <c r="Z19" s="226">
        <v>2013</v>
      </c>
      <c r="AA19" s="140">
        <v>33.25</v>
      </c>
      <c r="AB19" s="140">
        <v>34.5</v>
      </c>
      <c r="AC19" s="140">
        <v>27.75</v>
      </c>
      <c r="AD19" s="140">
        <v>16.25</v>
      </c>
      <c r="AE19" s="165">
        <v>40.5</v>
      </c>
      <c r="AF19" s="140">
        <v>30.5</v>
      </c>
      <c r="AG19" s="141">
        <v>37.875</v>
      </c>
      <c r="AH19" s="141">
        <v>8</v>
      </c>
      <c r="AI19" s="141">
        <v>15.5</v>
      </c>
      <c r="AJ19" s="141">
        <v>244.125</v>
      </c>
      <c r="AK19" s="141">
        <v>11.096590909090908</v>
      </c>
      <c r="AL19" s="140" t="s">
        <v>473</v>
      </c>
      <c r="AM19" s="140">
        <v>2014</v>
      </c>
      <c r="AN19" s="140" t="s">
        <v>475</v>
      </c>
      <c r="AO19" s="238">
        <v>30</v>
      </c>
      <c r="AP19" s="239">
        <v>39</v>
      </c>
      <c r="AQ19" s="239">
        <v>34.5</v>
      </c>
      <c r="AR19" s="239">
        <v>30.9375</v>
      </c>
      <c r="AS19" s="239">
        <v>36.75</v>
      </c>
      <c r="AT19" s="240">
        <v>20</v>
      </c>
      <c r="AU19" s="240">
        <v>25.875</v>
      </c>
      <c r="AV19" s="239">
        <v>39.25</v>
      </c>
      <c r="AW19" s="240">
        <v>14.5</v>
      </c>
      <c r="AX19" s="239">
        <v>270.8125</v>
      </c>
      <c r="AY19" s="239">
        <v>10.8325</v>
      </c>
      <c r="AZ19" s="241" t="s">
        <v>484</v>
      </c>
      <c r="BA19" s="140">
        <v>2015</v>
      </c>
      <c r="BB19" s="140" t="s">
        <v>476</v>
      </c>
      <c r="BC19" s="41">
        <v>25.875</v>
      </c>
      <c r="BD19" s="242">
        <v>39.75</v>
      </c>
      <c r="BE19" s="242">
        <v>19.875</v>
      </c>
      <c r="BF19" s="242">
        <v>29.25</v>
      </c>
      <c r="BG19" s="41">
        <v>36.75</v>
      </c>
      <c r="BH19" s="242">
        <v>27</v>
      </c>
      <c r="BI19" s="242">
        <v>18.75</v>
      </c>
      <c r="BJ19" s="242">
        <v>24</v>
      </c>
      <c r="BK19" s="242">
        <v>14</v>
      </c>
      <c r="BL19" s="243">
        <v>45</v>
      </c>
      <c r="BM19" s="243">
        <v>280.25</v>
      </c>
      <c r="BN19" s="243">
        <v>10.008928571428571</v>
      </c>
      <c r="BO19" s="17" t="s">
        <v>498</v>
      </c>
      <c r="BP19" s="234" t="s">
        <v>369</v>
      </c>
      <c r="BQ19" s="235">
        <v>2016</v>
      </c>
    </row>
    <row r="20" spans="1:69" ht="17.25">
      <c r="A20" s="17">
        <v>19</v>
      </c>
      <c r="B20" s="275" t="s">
        <v>567</v>
      </c>
      <c r="C20" s="275" t="s">
        <v>486</v>
      </c>
      <c r="D20" s="215" t="s">
        <v>235</v>
      </c>
      <c r="E20" s="215" t="s">
        <v>563</v>
      </c>
      <c r="F20" s="216" t="s">
        <v>568</v>
      </c>
      <c r="G20" s="216" t="s">
        <v>234</v>
      </c>
      <c r="H20" s="217" t="s">
        <v>43</v>
      </c>
      <c r="I20" s="218">
        <v>33710</v>
      </c>
      <c r="J20" s="219" t="s">
        <v>89</v>
      </c>
      <c r="K20" s="220" t="s">
        <v>569</v>
      </c>
      <c r="L20" s="218" t="s">
        <v>570</v>
      </c>
      <c r="M20" s="217">
        <v>24</v>
      </c>
      <c r="N20" s="247">
        <v>20</v>
      </c>
      <c r="O20" s="247">
        <v>16</v>
      </c>
      <c r="P20" s="248">
        <v>23</v>
      </c>
      <c r="Q20" s="248">
        <v>22.67</v>
      </c>
      <c r="R20" s="248">
        <v>15.166666666666666</v>
      </c>
      <c r="S20" s="248">
        <v>30</v>
      </c>
      <c r="T20" s="248">
        <v>33</v>
      </c>
      <c r="U20" s="248">
        <v>20.25</v>
      </c>
      <c r="V20" s="248">
        <v>180.08666666666667</v>
      </c>
      <c r="W20" s="276">
        <v>10.004814814814814</v>
      </c>
      <c r="X20" s="226" t="s">
        <v>484</v>
      </c>
      <c r="Y20" s="226" t="s">
        <v>492</v>
      </c>
      <c r="Z20" s="226">
        <v>2012</v>
      </c>
      <c r="AA20" s="141">
        <v>30</v>
      </c>
      <c r="AB20" s="141">
        <v>24.75</v>
      </c>
      <c r="AC20" s="141">
        <v>28.75</v>
      </c>
      <c r="AD20" s="141">
        <v>24</v>
      </c>
      <c r="AE20" s="164">
        <v>51</v>
      </c>
      <c r="AF20" s="141">
        <v>18</v>
      </c>
      <c r="AG20" s="141">
        <v>51</v>
      </c>
      <c r="AH20" s="141">
        <v>10</v>
      </c>
      <c r="AI20" s="141">
        <v>12</v>
      </c>
      <c r="AJ20" s="141">
        <v>249.5</v>
      </c>
      <c r="AK20" s="141">
        <v>11.340909090909092</v>
      </c>
      <c r="AL20" s="250" t="s">
        <v>484</v>
      </c>
      <c r="AM20" s="250">
        <v>2013</v>
      </c>
      <c r="AN20" s="250" t="s">
        <v>474</v>
      </c>
      <c r="AO20" s="238">
        <v>30</v>
      </c>
      <c r="AP20" s="239">
        <v>22.5</v>
      </c>
      <c r="AQ20" s="239">
        <v>31.5</v>
      </c>
      <c r="AR20" s="239">
        <v>35.5</v>
      </c>
      <c r="AS20" s="239">
        <v>35.25</v>
      </c>
      <c r="AT20" s="240">
        <v>21.33</v>
      </c>
      <c r="AU20" s="240">
        <v>17.4375</v>
      </c>
      <c r="AV20" s="239">
        <v>36</v>
      </c>
      <c r="AW20" s="240">
        <v>24</v>
      </c>
      <c r="AX20" s="239">
        <v>253.51749999999998</v>
      </c>
      <c r="AY20" s="239">
        <v>10.140699999999999</v>
      </c>
      <c r="AZ20" s="241" t="s">
        <v>484</v>
      </c>
      <c r="BA20" s="140">
        <v>2015</v>
      </c>
      <c r="BB20" s="140" t="s">
        <v>476</v>
      </c>
      <c r="BC20" s="40">
        <v>21</v>
      </c>
      <c r="BD20" s="277">
        <v>34.5</v>
      </c>
      <c r="BE20" s="277">
        <v>25.5</v>
      </c>
      <c r="BF20" s="277">
        <v>24.75</v>
      </c>
      <c r="BG20" s="40">
        <v>39</v>
      </c>
      <c r="BH20" s="277">
        <v>27</v>
      </c>
      <c r="BI20" s="277">
        <v>13</v>
      </c>
      <c r="BJ20" s="277">
        <v>39.75</v>
      </c>
      <c r="BK20" s="277">
        <v>14</v>
      </c>
      <c r="BL20" s="243">
        <v>42</v>
      </c>
      <c r="BM20" s="243">
        <v>280.5</v>
      </c>
      <c r="BN20" s="243">
        <v>10.017857142857142</v>
      </c>
      <c r="BO20" s="17" t="s">
        <v>484</v>
      </c>
      <c r="BP20" s="234" t="s">
        <v>369</v>
      </c>
      <c r="BQ20" s="235">
        <v>2016</v>
      </c>
    </row>
    <row r="21" spans="1:69" ht="17.25">
      <c r="A21" s="17">
        <v>20</v>
      </c>
      <c r="B21" s="259" t="s">
        <v>571</v>
      </c>
      <c r="C21" s="252" t="s">
        <v>465</v>
      </c>
      <c r="D21" s="215" t="s">
        <v>572</v>
      </c>
      <c r="E21" s="215" t="s">
        <v>573</v>
      </c>
      <c r="F21" s="260" t="s">
        <v>574</v>
      </c>
      <c r="G21" s="260" t="s">
        <v>575</v>
      </c>
      <c r="H21" s="261" t="s">
        <v>40</v>
      </c>
      <c r="I21" s="262">
        <v>33852</v>
      </c>
      <c r="J21" s="263" t="s">
        <v>49</v>
      </c>
      <c r="K21" s="264" t="s">
        <v>129</v>
      </c>
      <c r="L21" s="255" t="s">
        <v>576</v>
      </c>
      <c r="M21" s="270">
        <v>19</v>
      </c>
      <c r="N21" s="222">
        <v>10</v>
      </c>
      <c r="O21" s="222">
        <v>24</v>
      </c>
      <c r="P21" s="222">
        <v>26.5</v>
      </c>
      <c r="Q21" s="223">
        <v>21.666666666666668</v>
      </c>
      <c r="R21" s="222">
        <v>18.5</v>
      </c>
      <c r="S21" s="222">
        <v>36.75</v>
      </c>
      <c r="T21" s="222">
        <v>30</v>
      </c>
      <c r="U21" s="222">
        <v>33.75</v>
      </c>
      <c r="V21" s="224">
        <v>201.16666666666669</v>
      </c>
      <c r="W21" s="225">
        <v>11.175925925925927</v>
      </c>
      <c r="X21" s="226" t="s">
        <v>473</v>
      </c>
      <c r="Y21" s="226" t="s">
        <v>474</v>
      </c>
      <c r="Z21" s="226">
        <v>2013</v>
      </c>
      <c r="AA21" s="140">
        <v>37.25</v>
      </c>
      <c r="AB21" s="140">
        <v>32.5</v>
      </c>
      <c r="AC21" s="140">
        <v>25.75</v>
      </c>
      <c r="AD21" s="140">
        <v>22.25</v>
      </c>
      <c r="AE21" s="165">
        <v>37.5</v>
      </c>
      <c r="AF21" s="140">
        <v>33.25</v>
      </c>
      <c r="AG21" s="141">
        <v>34.5</v>
      </c>
      <c r="AH21" s="141">
        <v>9</v>
      </c>
      <c r="AI21" s="141">
        <v>15.5</v>
      </c>
      <c r="AJ21" s="141">
        <v>247.5</v>
      </c>
      <c r="AK21" s="141">
        <v>11.25</v>
      </c>
      <c r="AL21" s="140" t="s">
        <v>473</v>
      </c>
      <c r="AM21" s="140">
        <v>2014</v>
      </c>
      <c r="AN21" s="140" t="s">
        <v>475</v>
      </c>
      <c r="AO21" s="238">
        <v>30</v>
      </c>
      <c r="AP21" s="239">
        <v>38.25</v>
      </c>
      <c r="AQ21" s="239">
        <v>34.875</v>
      </c>
      <c r="AR21" s="239">
        <v>31.6875</v>
      </c>
      <c r="AS21" s="239">
        <v>33</v>
      </c>
      <c r="AT21" s="240">
        <v>18</v>
      </c>
      <c r="AU21" s="240">
        <v>15</v>
      </c>
      <c r="AV21" s="239">
        <v>35</v>
      </c>
      <c r="AW21" s="240">
        <v>15.5</v>
      </c>
      <c r="AX21" s="239">
        <v>251.3125</v>
      </c>
      <c r="AY21" s="239">
        <v>10.0525</v>
      </c>
      <c r="AZ21" s="241" t="s">
        <v>484</v>
      </c>
      <c r="BA21" s="140">
        <v>2015</v>
      </c>
      <c r="BB21" s="140" t="s">
        <v>476</v>
      </c>
      <c r="BC21" s="41">
        <v>30.75</v>
      </c>
      <c r="BD21" s="242">
        <v>49.5</v>
      </c>
      <c r="BE21" s="242">
        <v>20.625</v>
      </c>
      <c r="BF21" s="242">
        <v>27.75</v>
      </c>
      <c r="BG21" s="41">
        <v>30.375</v>
      </c>
      <c r="BH21" s="242">
        <v>37.125</v>
      </c>
      <c r="BI21" s="242">
        <v>12.25</v>
      </c>
      <c r="BJ21" s="242">
        <v>27</v>
      </c>
      <c r="BK21" s="242">
        <v>10.5</v>
      </c>
      <c r="BL21" s="243">
        <v>41</v>
      </c>
      <c r="BM21" s="243">
        <v>286.875</v>
      </c>
      <c r="BN21" s="243">
        <v>10.245535714285714</v>
      </c>
      <c r="BO21" s="233" t="s">
        <v>473</v>
      </c>
      <c r="BP21" s="234" t="s">
        <v>369</v>
      </c>
      <c r="BQ21" s="235">
        <v>2016</v>
      </c>
    </row>
    <row r="22" spans="1:69" ht="17.25">
      <c r="A22" s="17">
        <v>21</v>
      </c>
      <c r="B22" s="259" t="s">
        <v>577</v>
      </c>
      <c r="C22" s="252" t="s">
        <v>465</v>
      </c>
      <c r="D22" s="215" t="s">
        <v>578</v>
      </c>
      <c r="E22" s="215" t="s">
        <v>579</v>
      </c>
      <c r="F22" s="260" t="s">
        <v>70</v>
      </c>
      <c r="G22" s="260" t="s">
        <v>580</v>
      </c>
      <c r="H22" s="261" t="s">
        <v>40</v>
      </c>
      <c r="I22" s="262">
        <v>33863</v>
      </c>
      <c r="J22" s="263" t="s">
        <v>581</v>
      </c>
      <c r="K22" s="264" t="s">
        <v>582</v>
      </c>
      <c r="L22" s="255"/>
      <c r="M22" s="270">
        <v>99</v>
      </c>
      <c r="N22" s="222">
        <v>10</v>
      </c>
      <c r="O22" s="222">
        <v>27.5</v>
      </c>
      <c r="P22" s="222">
        <v>21</v>
      </c>
      <c r="Q22" s="223">
        <v>23.333333333333332</v>
      </c>
      <c r="R22" s="222">
        <v>20.5</v>
      </c>
      <c r="S22" s="222">
        <v>35.625</v>
      </c>
      <c r="T22" s="222">
        <v>39</v>
      </c>
      <c r="U22" s="222">
        <v>20.75</v>
      </c>
      <c r="V22" s="224">
        <v>197.70833333333331</v>
      </c>
      <c r="W22" s="225">
        <v>10.983796296296296</v>
      </c>
      <c r="X22" s="226" t="s">
        <v>473</v>
      </c>
      <c r="Y22" s="226" t="s">
        <v>474</v>
      </c>
      <c r="Z22" s="226">
        <v>2013</v>
      </c>
      <c r="AA22" s="140">
        <v>30</v>
      </c>
      <c r="AB22" s="140">
        <v>33</v>
      </c>
      <c r="AC22" s="140">
        <v>29.5</v>
      </c>
      <c r="AD22" s="141">
        <v>26</v>
      </c>
      <c r="AE22" s="164">
        <v>39</v>
      </c>
      <c r="AF22" s="141">
        <v>29</v>
      </c>
      <c r="AG22" s="141">
        <v>38.625</v>
      </c>
      <c r="AH22" s="141">
        <v>10</v>
      </c>
      <c r="AI22" s="141">
        <v>11.75</v>
      </c>
      <c r="AJ22" s="141">
        <v>246.875</v>
      </c>
      <c r="AK22" s="141">
        <v>11.221590909090908</v>
      </c>
      <c r="AL22" s="140" t="s">
        <v>498</v>
      </c>
      <c r="AM22" s="140">
        <v>2014</v>
      </c>
      <c r="AN22" s="140" t="s">
        <v>475</v>
      </c>
      <c r="AO22" s="227">
        <v>30</v>
      </c>
      <c r="AP22" s="227">
        <v>37.875</v>
      </c>
      <c r="AQ22" s="227">
        <v>39.375</v>
      </c>
      <c r="AR22" s="227">
        <v>41.0625</v>
      </c>
      <c r="AS22" s="227">
        <v>33.375</v>
      </c>
      <c r="AT22" s="228">
        <v>14</v>
      </c>
      <c r="AU22" s="228">
        <v>17.4375</v>
      </c>
      <c r="AV22" s="227">
        <v>41.25</v>
      </c>
      <c r="AW22" s="228">
        <v>17.5</v>
      </c>
      <c r="AX22" s="227">
        <v>271.875</v>
      </c>
      <c r="AY22" s="227">
        <v>10.875</v>
      </c>
      <c r="AZ22" s="229" t="s">
        <v>473</v>
      </c>
      <c r="BA22" s="140">
        <v>2015</v>
      </c>
      <c r="BB22" s="140" t="s">
        <v>476</v>
      </c>
      <c r="BC22" s="41">
        <v>24.375</v>
      </c>
      <c r="BD22" s="242">
        <v>36.75</v>
      </c>
      <c r="BE22" s="242">
        <v>18</v>
      </c>
      <c r="BF22" s="242">
        <v>40.5</v>
      </c>
      <c r="BG22" s="41">
        <v>36</v>
      </c>
      <c r="BH22" s="242">
        <v>32.625</v>
      </c>
      <c r="BI22" s="242">
        <v>19</v>
      </c>
      <c r="BJ22" s="242">
        <v>33</v>
      </c>
      <c r="BK22" s="242">
        <v>12</v>
      </c>
      <c r="BL22" s="243">
        <v>37</v>
      </c>
      <c r="BM22" s="243">
        <v>289.25</v>
      </c>
      <c r="BN22" s="243">
        <v>10.330357142857142</v>
      </c>
      <c r="BO22" s="17" t="s">
        <v>498</v>
      </c>
      <c r="BP22" s="234" t="s">
        <v>369</v>
      </c>
      <c r="BQ22" s="235">
        <v>2016</v>
      </c>
    </row>
    <row r="23" spans="1:69" ht="17.25">
      <c r="A23" s="17">
        <v>22</v>
      </c>
      <c r="B23" s="214" t="s">
        <v>583</v>
      </c>
      <c r="C23" s="252" t="s">
        <v>465</v>
      </c>
      <c r="D23" s="215" t="s">
        <v>584</v>
      </c>
      <c r="E23" s="215" t="s">
        <v>585</v>
      </c>
      <c r="F23" s="216" t="s">
        <v>586</v>
      </c>
      <c r="G23" s="216" t="s">
        <v>587</v>
      </c>
      <c r="H23" s="217" t="s">
        <v>43</v>
      </c>
      <c r="I23" s="218">
        <v>34365</v>
      </c>
      <c r="J23" s="219" t="s">
        <v>55</v>
      </c>
      <c r="K23" s="278" t="s">
        <v>54</v>
      </c>
      <c r="L23" s="218" t="s">
        <v>588</v>
      </c>
      <c r="M23" s="217">
        <v>43</v>
      </c>
      <c r="N23" s="222">
        <v>10</v>
      </c>
      <c r="O23" s="222">
        <v>23</v>
      </c>
      <c r="P23" s="222">
        <v>31</v>
      </c>
      <c r="Q23" s="223">
        <v>21</v>
      </c>
      <c r="R23" s="222">
        <v>15</v>
      </c>
      <c r="S23" s="222">
        <v>39</v>
      </c>
      <c r="T23" s="222">
        <v>30</v>
      </c>
      <c r="U23" s="222">
        <v>30.25</v>
      </c>
      <c r="V23" s="224">
        <v>199.25</v>
      </c>
      <c r="W23" s="225">
        <v>11.069444444444445</v>
      </c>
      <c r="X23" s="226" t="s">
        <v>473</v>
      </c>
      <c r="Y23" s="226" t="s">
        <v>474</v>
      </c>
      <c r="Z23" s="226">
        <v>2013</v>
      </c>
      <c r="AA23" s="140">
        <v>34.5</v>
      </c>
      <c r="AB23" s="140">
        <v>35.5</v>
      </c>
      <c r="AC23" s="141">
        <v>27</v>
      </c>
      <c r="AD23" s="140">
        <v>20.5</v>
      </c>
      <c r="AE23" s="165">
        <v>43.5</v>
      </c>
      <c r="AF23" s="140">
        <v>27.75</v>
      </c>
      <c r="AG23" s="141">
        <v>45</v>
      </c>
      <c r="AH23" s="141">
        <v>12.5</v>
      </c>
      <c r="AI23" s="141">
        <v>16.875</v>
      </c>
      <c r="AJ23" s="141">
        <v>263.125</v>
      </c>
      <c r="AK23" s="141">
        <v>11.960227272727273</v>
      </c>
      <c r="AL23" s="140" t="s">
        <v>473</v>
      </c>
      <c r="AM23" s="140">
        <v>2014</v>
      </c>
      <c r="AN23" s="140" t="s">
        <v>475</v>
      </c>
      <c r="AO23" s="238">
        <v>30</v>
      </c>
      <c r="AP23" s="239">
        <v>45</v>
      </c>
      <c r="AQ23" s="239">
        <v>31.5</v>
      </c>
      <c r="AR23" s="239">
        <v>34.78125</v>
      </c>
      <c r="AS23" s="239">
        <v>30</v>
      </c>
      <c r="AT23" s="240">
        <v>17.666666666666668</v>
      </c>
      <c r="AU23" s="240">
        <v>22.3125</v>
      </c>
      <c r="AV23" s="239">
        <v>39</v>
      </c>
      <c r="AW23" s="240">
        <v>10</v>
      </c>
      <c r="AX23" s="239">
        <v>260.26041666666663</v>
      </c>
      <c r="AY23" s="239">
        <v>10.410416666666665</v>
      </c>
      <c r="AZ23" s="241" t="s">
        <v>484</v>
      </c>
      <c r="BA23" s="140">
        <v>2015</v>
      </c>
      <c r="BB23" s="140" t="s">
        <v>476</v>
      </c>
      <c r="BC23" s="41">
        <v>52.5</v>
      </c>
      <c r="BD23" s="242">
        <v>30</v>
      </c>
      <c r="BE23" s="242">
        <v>25.5</v>
      </c>
      <c r="BF23" s="242">
        <v>30</v>
      </c>
      <c r="BG23" s="41">
        <v>36</v>
      </c>
      <c r="BH23" s="242">
        <v>30</v>
      </c>
      <c r="BI23" s="242">
        <v>25</v>
      </c>
      <c r="BJ23" s="242">
        <v>40.5</v>
      </c>
      <c r="BK23" s="242">
        <v>20</v>
      </c>
      <c r="BL23" s="243">
        <v>42</v>
      </c>
      <c r="BM23" s="243">
        <v>331.5</v>
      </c>
      <c r="BN23" s="243">
        <v>11.839285714285714</v>
      </c>
      <c r="BO23" s="17" t="s">
        <v>484</v>
      </c>
      <c r="BP23" s="234" t="s">
        <v>369</v>
      </c>
      <c r="BQ23" s="235">
        <v>2016</v>
      </c>
    </row>
    <row r="24" spans="1:69" ht="17.25">
      <c r="A24" s="17">
        <v>23</v>
      </c>
      <c r="B24" s="259" t="s">
        <v>589</v>
      </c>
      <c r="C24" s="252" t="s">
        <v>465</v>
      </c>
      <c r="D24" s="215" t="s">
        <v>590</v>
      </c>
      <c r="E24" s="215" t="s">
        <v>591</v>
      </c>
      <c r="F24" s="260" t="s">
        <v>592</v>
      </c>
      <c r="G24" s="260" t="s">
        <v>593</v>
      </c>
      <c r="H24" s="261" t="s">
        <v>40</v>
      </c>
      <c r="I24" s="262">
        <v>34178</v>
      </c>
      <c r="J24" s="263" t="s">
        <v>55</v>
      </c>
      <c r="K24" s="264" t="s">
        <v>54</v>
      </c>
      <c r="L24" s="255" t="s">
        <v>588</v>
      </c>
      <c r="M24" s="270">
        <v>43</v>
      </c>
      <c r="N24" s="222">
        <v>11</v>
      </c>
      <c r="O24" s="222">
        <v>29.5</v>
      </c>
      <c r="P24" s="222">
        <v>31.5</v>
      </c>
      <c r="Q24" s="223">
        <v>25.166666666666668</v>
      </c>
      <c r="R24" s="222">
        <v>28.5</v>
      </c>
      <c r="S24" s="222">
        <v>28.125</v>
      </c>
      <c r="T24" s="222">
        <v>43.5</v>
      </c>
      <c r="U24" s="222">
        <v>31.75</v>
      </c>
      <c r="V24" s="224">
        <v>229.04166666666669</v>
      </c>
      <c r="W24" s="225">
        <v>12.724537037037038</v>
      </c>
      <c r="X24" s="226" t="s">
        <v>473</v>
      </c>
      <c r="Y24" s="226" t="s">
        <v>474</v>
      </c>
      <c r="Z24" s="226">
        <v>2013</v>
      </c>
      <c r="AA24" s="140">
        <v>40.75</v>
      </c>
      <c r="AB24" s="140">
        <v>39.5</v>
      </c>
      <c r="AC24" s="140">
        <v>29.75</v>
      </c>
      <c r="AD24" s="140">
        <v>22</v>
      </c>
      <c r="AE24" s="165">
        <v>43.5</v>
      </c>
      <c r="AF24" s="140">
        <v>40.75</v>
      </c>
      <c r="AG24" s="141">
        <v>40.5</v>
      </c>
      <c r="AH24" s="141">
        <v>12.5</v>
      </c>
      <c r="AI24" s="141">
        <v>13.5</v>
      </c>
      <c r="AJ24" s="141">
        <v>282.75</v>
      </c>
      <c r="AK24" s="141">
        <v>12.852272727272727</v>
      </c>
      <c r="AL24" s="140" t="s">
        <v>473</v>
      </c>
      <c r="AM24" s="140">
        <v>2014</v>
      </c>
      <c r="AN24" s="140" t="s">
        <v>475</v>
      </c>
      <c r="AO24" s="227">
        <v>30.25</v>
      </c>
      <c r="AP24" s="227">
        <v>41.25</v>
      </c>
      <c r="AQ24" s="227">
        <v>29.25</v>
      </c>
      <c r="AR24" s="227">
        <v>31.5</v>
      </c>
      <c r="AS24" s="227">
        <v>28.875</v>
      </c>
      <c r="AT24" s="228">
        <v>19.333333333333332</v>
      </c>
      <c r="AU24" s="228">
        <v>22.3125</v>
      </c>
      <c r="AV24" s="227">
        <v>40.75</v>
      </c>
      <c r="AW24" s="228">
        <v>15.25</v>
      </c>
      <c r="AX24" s="227">
        <v>258.77083333333337</v>
      </c>
      <c r="AY24" s="227">
        <v>10.350833333333334</v>
      </c>
      <c r="AZ24" s="229" t="s">
        <v>473</v>
      </c>
      <c r="BA24" s="140">
        <v>2015</v>
      </c>
      <c r="BB24" s="140" t="s">
        <v>476</v>
      </c>
      <c r="BC24" s="41">
        <v>22.5</v>
      </c>
      <c r="BD24" s="242">
        <v>32.25</v>
      </c>
      <c r="BE24" s="242">
        <v>27.75</v>
      </c>
      <c r="BF24" s="242">
        <v>31.5</v>
      </c>
      <c r="BG24" s="41">
        <v>31.125</v>
      </c>
      <c r="BH24" s="242">
        <v>33</v>
      </c>
      <c r="BI24" s="242">
        <v>22.5</v>
      </c>
      <c r="BJ24" s="242">
        <v>25.5</v>
      </c>
      <c r="BK24" s="242">
        <v>16</v>
      </c>
      <c r="BL24" s="243">
        <v>42.5</v>
      </c>
      <c r="BM24" s="243">
        <v>284.625</v>
      </c>
      <c r="BN24" s="243">
        <v>10.165178571428571</v>
      </c>
      <c r="BO24" s="17" t="s">
        <v>498</v>
      </c>
      <c r="BP24" s="234" t="s">
        <v>369</v>
      </c>
      <c r="BQ24" s="235">
        <v>2016</v>
      </c>
    </row>
    <row r="25" spans="1:69" ht="17.25">
      <c r="A25" s="17">
        <v>24</v>
      </c>
      <c r="B25" s="253" t="s">
        <v>594</v>
      </c>
      <c r="C25" s="252" t="s">
        <v>465</v>
      </c>
      <c r="D25" s="215" t="s">
        <v>595</v>
      </c>
      <c r="E25" s="215" t="s">
        <v>596</v>
      </c>
      <c r="F25" s="216" t="s">
        <v>597</v>
      </c>
      <c r="G25" s="216" t="s">
        <v>598</v>
      </c>
      <c r="H25" s="217" t="s">
        <v>43</v>
      </c>
      <c r="I25" s="218">
        <v>33668</v>
      </c>
      <c r="J25" s="219" t="s">
        <v>55</v>
      </c>
      <c r="K25" s="220" t="s">
        <v>599</v>
      </c>
      <c r="L25" s="218" t="s">
        <v>600</v>
      </c>
      <c r="M25" s="217">
        <v>43</v>
      </c>
      <c r="N25" s="222">
        <v>18</v>
      </c>
      <c r="O25" s="222">
        <v>22</v>
      </c>
      <c r="P25" s="222">
        <v>28.25</v>
      </c>
      <c r="Q25" s="223">
        <v>26</v>
      </c>
      <c r="R25" s="222">
        <v>20</v>
      </c>
      <c r="S25" s="222">
        <v>33</v>
      </c>
      <c r="T25" s="222">
        <v>21.75</v>
      </c>
      <c r="U25" s="222">
        <v>26.25</v>
      </c>
      <c r="V25" s="224">
        <v>195.25</v>
      </c>
      <c r="W25" s="225">
        <v>10.847222222222221</v>
      </c>
      <c r="X25" s="226" t="s">
        <v>484</v>
      </c>
      <c r="Y25" s="226" t="s">
        <v>474</v>
      </c>
      <c r="Z25" s="226">
        <v>2013</v>
      </c>
      <c r="AA25" s="140">
        <v>30.75</v>
      </c>
      <c r="AB25" s="140">
        <v>31</v>
      </c>
      <c r="AC25" s="140">
        <v>27</v>
      </c>
      <c r="AD25" s="140">
        <v>10</v>
      </c>
      <c r="AE25" s="165">
        <v>47.25</v>
      </c>
      <c r="AF25" s="140">
        <v>22.5</v>
      </c>
      <c r="AG25" s="141">
        <v>40.875</v>
      </c>
      <c r="AH25" s="141">
        <v>8</v>
      </c>
      <c r="AI25" s="141">
        <v>10.5</v>
      </c>
      <c r="AJ25" s="141">
        <v>227.875</v>
      </c>
      <c r="AK25" s="141">
        <v>10.357954545454545</v>
      </c>
      <c r="AL25" s="140" t="s">
        <v>473</v>
      </c>
      <c r="AM25" s="140">
        <v>2014</v>
      </c>
      <c r="AN25" s="140" t="s">
        <v>475</v>
      </c>
      <c r="AO25" s="238">
        <v>30</v>
      </c>
      <c r="AP25" s="239">
        <v>27.75</v>
      </c>
      <c r="AQ25" s="239">
        <v>29.625</v>
      </c>
      <c r="AR25" s="239">
        <v>30.28125</v>
      </c>
      <c r="AS25" s="239">
        <v>29.25</v>
      </c>
      <c r="AT25" s="240">
        <v>20</v>
      </c>
      <c r="AU25" s="240">
        <v>29.25</v>
      </c>
      <c r="AV25" s="239">
        <v>35.5</v>
      </c>
      <c r="AW25" s="240">
        <v>19</v>
      </c>
      <c r="AX25" s="239">
        <v>250.65625</v>
      </c>
      <c r="AY25" s="239">
        <v>10.026249999999999</v>
      </c>
      <c r="AZ25" s="241" t="s">
        <v>484</v>
      </c>
      <c r="BA25" s="140">
        <v>2015</v>
      </c>
      <c r="BB25" s="140" t="s">
        <v>476</v>
      </c>
      <c r="BC25" s="41">
        <v>24</v>
      </c>
      <c r="BD25" s="242">
        <v>30</v>
      </c>
      <c r="BE25" s="242">
        <v>23.25</v>
      </c>
      <c r="BF25" s="242">
        <v>22.5</v>
      </c>
      <c r="BG25" s="41">
        <v>39</v>
      </c>
      <c r="BH25" s="242">
        <v>40.5</v>
      </c>
      <c r="BI25" s="242">
        <v>17</v>
      </c>
      <c r="BJ25" s="242">
        <v>49.5</v>
      </c>
      <c r="BK25" s="242">
        <v>32</v>
      </c>
      <c r="BL25" s="243">
        <v>39.5</v>
      </c>
      <c r="BM25" s="243">
        <v>317.25</v>
      </c>
      <c r="BN25" s="243">
        <v>11.330357142857142</v>
      </c>
      <c r="BO25" s="17" t="s">
        <v>484</v>
      </c>
      <c r="BP25" s="234" t="s">
        <v>369</v>
      </c>
      <c r="BQ25" s="235">
        <v>2016</v>
      </c>
    </row>
    <row r="26" spans="1:69" ht="17.25">
      <c r="A26" s="17">
        <v>25</v>
      </c>
      <c r="B26" s="279" t="s">
        <v>601</v>
      </c>
      <c r="C26" s="252" t="s">
        <v>465</v>
      </c>
      <c r="D26" s="215" t="s">
        <v>68</v>
      </c>
      <c r="E26" s="215" t="s">
        <v>602</v>
      </c>
      <c r="F26" s="280" t="s">
        <v>603</v>
      </c>
      <c r="G26" s="280" t="s">
        <v>604</v>
      </c>
      <c r="H26" s="281" t="s">
        <v>40</v>
      </c>
      <c r="I26" s="282">
        <v>34025</v>
      </c>
      <c r="J26" s="283" t="s">
        <v>45</v>
      </c>
      <c r="K26" s="284" t="s">
        <v>483</v>
      </c>
      <c r="L26" s="255" t="s">
        <v>605</v>
      </c>
      <c r="M26" s="285">
        <v>25</v>
      </c>
      <c r="N26" s="222">
        <v>20</v>
      </c>
      <c r="O26" s="222">
        <v>20</v>
      </c>
      <c r="P26" s="222">
        <v>22.75</v>
      </c>
      <c r="Q26" s="223">
        <v>24</v>
      </c>
      <c r="R26" s="222">
        <v>14</v>
      </c>
      <c r="S26" s="222">
        <v>34.5</v>
      </c>
      <c r="T26" s="222">
        <v>21.75</v>
      </c>
      <c r="U26" s="222">
        <v>23</v>
      </c>
      <c r="V26" s="224">
        <v>180</v>
      </c>
      <c r="W26" s="225">
        <v>10</v>
      </c>
      <c r="X26" s="226" t="s">
        <v>484</v>
      </c>
      <c r="Y26" s="226" t="s">
        <v>474</v>
      </c>
      <c r="Z26" s="226">
        <v>2013</v>
      </c>
      <c r="AA26" s="140">
        <v>30</v>
      </c>
      <c r="AB26" s="140">
        <v>25.5</v>
      </c>
      <c r="AC26" s="140">
        <v>27</v>
      </c>
      <c r="AD26" s="140">
        <v>26</v>
      </c>
      <c r="AE26" s="165">
        <v>40.5</v>
      </c>
      <c r="AF26" s="140">
        <v>33</v>
      </c>
      <c r="AG26" s="141">
        <v>31.125</v>
      </c>
      <c r="AH26" s="141">
        <v>10.5</v>
      </c>
      <c r="AI26" s="141">
        <v>13</v>
      </c>
      <c r="AJ26" s="141">
        <v>236.625</v>
      </c>
      <c r="AK26" s="141">
        <v>10.755681818181818</v>
      </c>
      <c r="AL26" s="140" t="s">
        <v>498</v>
      </c>
      <c r="AM26" s="140">
        <v>2014</v>
      </c>
      <c r="AN26" s="140" t="s">
        <v>475</v>
      </c>
      <c r="AO26" s="238">
        <v>36</v>
      </c>
      <c r="AP26" s="239">
        <v>27.75</v>
      </c>
      <c r="AQ26" s="239">
        <v>27.75</v>
      </c>
      <c r="AR26" s="239">
        <v>27</v>
      </c>
      <c r="AS26" s="239">
        <v>30</v>
      </c>
      <c r="AT26" s="240">
        <v>18</v>
      </c>
      <c r="AU26" s="240">
        <v>27</v>
      </c>
      <c r="AV26" s="239">
        <v>32.75</v>
      </c>
      <c r="AW26" s="240">
        <v>24</v>
      </c>
      <c r="AX26" s="239">
        <v>250.25</v>
      </c>
      <c r="AY26" s="239">
        <v>10.01</v>
      </c>
      <c r="AZ26" s="241" t="s">
        <v>484</v>
      </c>
      <c r="BA26" s="140">
        <v>2015</v>
      </c>
      <c r="BB26" s="140" t="s">
        <v>476</v>
      </c>
      <c r="BC26" s="41">
        <v>25.5</v>
      </c>
      <c r="BD26" s="242">
        <v>36</v>
      </c>
      <c r="BE26" s="242">
        <v>35.25</v>
      </c>
      <c r="BF26" s="242">
        <v>30</v>
      </c>
      <c r="BG26" s="41">
        <v>30</v>
      </c>
      <c r="BH26" s="242">
        <v>37.5</v>
      </c>
      <c r="BI26" s="242">
        <v>11</v>
      </c>
      <c r="BJ26" s="242">
        <v>36</v>
      </c>
      <c r="BK26" s="242">
        <v>20</v>
      </c>
      <c r="BL26" s="243">
        <v>44.5</v>
      </c>
      <c r="BM26" s="243">
        <v>305.75</v>
      </c>
      <c r="BN26" s="243">
        <v>10.919642857142858</v>
      </c>
      <c r="BO26" s="17" t="s">
        <v>484</v>
      </c>
      <c r="BP26" s="234" t="s">
        <v>369</v>
      </c>
      <c r="BQ26" s="235">
        <v>2016</v>
      </c>
    </row>
    <row r="27" spans="1:69" ht="17.25">
      <c r="A27" s="17">
        <v>26</v>
      </c>
      <c r="B27" s="244" t="s">
        <v>606</v>
      </c>
      <c r="C27" s="252" t="s">
        <v>465</v>
      </c>
      <c r="D27" s="215" t="s">
        <v>607</v>
      </c>
      <c r="E27" s="215" t="s">
        <v>608</v>
      </c>
      <c r="F27" s="83" t="s">
        <v>609</v>
      </c>
      <c r="G27" s="83" t="s">
        <v>610</v>
      </c>
      <c r="H27" s="256" t="s">
        <v>40</v>
      </c>
      <c r="I27" s="245">
        <v>34182</v>
      </c>
      <c r="J27" s="257" t="s">
        <v>115</v>
      </c>
      <c r="K27" s="246" t="s">
        <v>114</v>
      </c>
      <c r="L27" s="255" t="s">
        <v>611</v>
      </c>
      <c r="M27" s="258">
        <v>6</v>
      </c>
      <c r="N27" s="222">
        <v>12</v>
      </c>
      <c r="O27" s="222">
        <v>27.25</v>
      </c>
      <c r="P27" s="222">
        <v>29.5</v>
      </c>
      <c r="Q27" s="223">
        <v>24.833333333333332</v>
      </c>
      <c r="R27" s="222">
        <v>25.25</v>
      </c>
      <c r="S27" s="222">
        <v>36</v>
      </c>
      <c r="T27" s="222">
        <v>43.5</v>
      </c>
      <c r="U27" s="222">
        <v>32.5</v>
      </c>
      <c r="V27" s="224">
        <v>230.83333333333331</v>
      </c>
      <c r="W27" s="225">
        <v>12.824074074074073</v>
      </c>
      <c r="X27" s="226" t="s">
        <v>473</v>
      </c>
      <c r="Y27" s="226" t="s">
        <v>474</v>
      </c>
      <c r="Z27" s="226">
        <v>2013</v>
      </c>
      <c r="AA27" s="140">
        <v>35.5</v>
      </c>
      <c r="AB27" s="140">
        <v>35</v>
      </c>
      <c r="AC27" s="140">
        <v>18.75</v>
      </c>
      <c r="AD27" s="140">
        <v>20.5</v>
      </c>
      <c r="AE27" s="165">
        <v>43.5</v>
      </c>
      <c r="AF27" s="140">
        <v>32.5</v>
      </c>
      <c r="AG27" s="141">
        <v>46.5</v>
      </c>
      <c r="AH27" s="141">
        <v>13</v>
      </c>
      <c r="AI27" s="141">
        <v>14.625</v>
      </c>
      <c r="AJ27" s="141">
        <v>259.875</v>
      </c>
      <c r="AK27" s="141">
        <v>12.09</v>
      </c>
      <c r="AL27" s="140" t="s">
        <v>498</v>
      </c>
      <c r="AM27" s="140">
        <v>2014</v>
      </c>
      <c r="AN27" s="140" t="s">
        <v>475</v>
      </c>
      <c r="AO27" s="227">
        <v>23</v>
      </c>
      <c r="AP27" s="227">
        <v>30.375</v>
      </c>
      <c r="AQ27" s="227">
        <v>28.875</v>
      </c>
      <c r="AR27" s="227">
        <v>43.59375</v>
      </c>
      <c r="AS27" s="227">
        <v>34.875</v>
      </c>
      <c r="AT27" s="228">
        <v>21.333333333333332</v>
      </c>
      <c r="AU27" s="228">
        <v>24.1875</v>
      </c>
      <c r="AV27" s="227">
        <v>39</v>
      </c>
      <c r="AW27" s="228">
        <v>10.75</v>
      </c>
      <c r="AX27" s="227">
        <v>255.98958333333334</v>
      </c>
      <c r="AY27" s="227">
        <v>10.239583333333334</v>
      </c>
      <c r="AZ27" s="229" t="s">
        <v>473</v>
      </c>
      <c r="BA27" s="140">
        <v>2015</v>
      </c>
      <c r="BB27" s="140" t="s">
        <v>476</v>
      </c>
      <c r="BC27" s="41">
        <v>32.25</v>
      </c>
      <c r="BD27" s="242">
        <v>41.25</v>
      </c>
      <c r="BE27" s="242">
        <v>24.375</v>
      </c>
      <c r="BF27" s="242">
        <v>38.25</v>
      </c>
      <c r="BG27" s="41">
        <v>30.75</v>
      </c>
      <c r="BH27" s="242">
        <v>33</v>
      </c>
      <c r="BI27" s="242">
        <v>16.25</v>
      </c>
      <c r="BJ27" s="242">
        <v>39</v>
      </c>
      <c r="BK27" s="242">
        <v>11</v>
      </c>
      <c r="BL27" s="243">
        <v>45</v>
      </c>
      <c r="BM27" s="243">
        <v>311.125</v>
      </c>
      <c r="BN27" s="243">
        <v>11.111607142857142</v>
      </c>
      <c r="BO27" s="17" t="s">
        <v>484</v>
      </c>
      <c r="BP27" s="234" t="s">
        <v>369</v>
      </c>
      <c r="BQ27" s="235">
        <v>2016</v>
      </c>
    </row>
    <row r="28" spans="1:69" ht="17.25">
      <c r="A28" s="17">
        <v>27</v>
      </c>
      <c r="B28" s="253" t="s">
        <v>612</v>
      </c>
      <c r="C28" s="252" t="s">
        <v>465</v>
      </c>
      <c r="D28" s="215" t="s">
        <v>613</v>
      </c>
      <c r="E28" s="215" t="s">
        <v>614</v>
      </c>
      <c r="F28" s="216" t="s">
        <v>615</v>
      </c>
      <c r="G28" s="216" t="s">
        <v>616</v>
      </c>
      <c r="H28" s="217" t="s">
        <v>43</v>
      </c>
      <c r="I28" s="218">
        <v>34285</v>
      </c>
      <c r="J28" s="219" t="s">
        <v>49</v>
      </c>
      <c r="K28" s="220" t="s">
        <v>78</v>
      </c>
      <c r="L28" s="218" t="s">
        <v>129</v>
      </c>
      <c r="M28" s="217">
        <v>19</v>
      </c>
      <c r="N28" s="222">
        <v>21</v>
      </c>
      <c r="O28" s="222">
        <v>24</v>
      </c>
      <c r="P28" s="222">
        <v>22.75</v>
      </c>
      <c r="Q28" s="223">
        <v>20.166666666666668</v>
      </c>
      <c r="R28" s="222">
        <v>20</v>
      </c>
      <c r="S28" s="222">
        <v>28.5</v>
      </c>
      <c r="T28" s="222">
        <v>23.25</v>
      </c>
      <c r="U28" s="222">
        <v>30.75</v>
      </c>
      <c r="V28" s="224">
        <v>190.41666666666669</v>
      </c>
      <c r="W28" s="225">
        <v>10.578703703703704</v>
      </c>
      <c r="X28" s="226" t="s">
        <v>484</v>
      </c>
      <c r="Y28" s="226" t="s">
        <v>474</v>
      </c>
      <c r="Z28" s="226">
        <v>2013</v>
      </c>
      <c r="AA28" s="140">
        <v>31.25</v>
      </c>
      <c r="AB28" s="140">
        <v>32</v>
      </c>
      <c r="AC28" s="140">
        <v>24.75</v>
      </c>
      <c r="AD28" s="140">
        <v>12</v>
      </c>
      <c r="AE28" s="165">
        <v>43.5</v>
      </c>
      <c r="AF28" s="140">
        <v>30.25</v>
      </c>
      <c r="AG28" s="141">
        <v>34.875</v>
      </c>
      <c r="AH28" s="141">
        <v>9</v>
      </c>
      <c r="AI28" s="141">
        <v>12.875</v>
      </c>
      <c r="AJ28" s="141">
        <v>230.5</v>
      </c>
      <c r="AK28" s="141">
        <v>10.477272727272727</v>
      </c>
      <c r="AL28" s="140" t="s">
        <v>498</v>
      </c>
      <c r="AM28" s="140">
        <v>2014</v>
      </c>
      <c r="AN28" s="140" t="s">
        <v>475</v>
      </c>
      <c r="AO28" s="238">
        <v>30.75</v>
      </c>
      <c r="AP28" s="239">
        <v>31.875</v>
      </c>
      <c r="AQ28" s="239">
        <v>30</v>
      </c>
      <c r="AR28" s="239">
        <v>28.6875</v>
      </c>
      <c r="AS28" s="239">
        <v>32.25</v>
      </c>
      <c r="AT28" s="240">
        <v>20</v>
      </c>
      <c r="AU28" s="240">
        <v>23.25</v>
      </c>
      <c r="AV28" s="239">
        <v>35</v>
      </c>
      <c r="AW28" s="240">
        <v>18.5</v>
      </c>
      <c r="AX28" s="239">
        <v>250.3125</v>
      </c>
      <c r="AY28" s="239">
        <v>10.012499999999999</v>
      </c>
      <c r="AZ28" s="241" t="s">
        <v>484</v>
      </c>
      <c r="BA28" s="140">
        <v>2015</v>
      </c>
      <c r="BB28" s="140" t="s">
        <v>476</v>
      </c>
      <c r="BC28" s="41">
        <v>37.5</v>
      </c>
      <c r="BD28" s="242">
        <v>33</v>
      </c>
      <c r="BE28" s="242">
        <v>30.75</v>
      </c>
      <c r="BF28" s="242">
        <v>30</v>
      </c>
      <c r="BG28" s="41">
        <v>42</v>
      </c>
      <c r="BH28" s="242">
        <v>36</v>
      </c>
      <c r="BI28" s="242">
        <v>27</v>
      </c>
      <c r="BJ28" s="242">
        <v>40.5</v>
      </c>
      <c r="BK28" s="242">
        <v>12</v>
      </c>
      <c r="BL28" s="243">
        <v>44.5</v>
      </c>
      <c r="BM28" s="243">
        <v>333.25</v>
      </c>
      <c r="BN28" s="243">
        <v>11.901785714285714</v>
      </c>
      <c r="BO28" s="17" t="s">
        <v>484</v>
      </c>
      <c r="BP28" s="234" t="s">
        <v>369</v>
      </c>
      <c r="BQ28" s="235">
        <v>2016</v>
      </c>
    </row>
    <row r="29" spans="1:69" ht="17.25">
      <c r="A29" s="17">
        <v>28</v>
      </c>
      <c r="B29" s="259" t="s">
        <v>617</v>
      </c>
      <c r="C29" s="252" t="s">
        <v>465</v>
      </c>
      <c r="D29" s="215" t="s">
        <v>618</v>
      </c>
      <c r="E29" s="215" t="s">
        <v>619</v>
      </c>
      <c r="F29" s="260" t="s">
        <v>620</v>
      </c>
      <c r="G29" s="260" t="s">
        <v>621</v>
      </c>
      <c r="H29" s="261" t="s">
        <v>40</v>
      </c>
      <c r="I29" s="262">
        <v>33435</v>
      </c>
      <c r="J29" s="263" t="s">
        <v>536</v>
      </c>
      <c r="K29" s="264" t="s">
        <v>537</v>
      </c>
      <c r="L29" s="255" t="s">
        <v>537</v>
      </c>
      <c r="M29" s="270">
        <v>34</v>
      </c>
      <c r="N29" s="222">
        <v>19</v>
      </c>
      <c r="O29" s="222">
        <v>24</v>
      </c>
      <c r="P29" s="222">
        <v>21</v>
      </c>
      <c r="Q29" s="223">
        <v>24</v>
      </c>
      <c r="R29" s="222">
        <v>22</v>
      </c>
      <c r="S29" s="222">
        <v>28.5</v>
      </c>
      <c r="T29" s="222">
        <v>30</v>
      </c>
      <c r="U29" s="222">
        <v>20</v>
      </c>
      <c r="V29" s="224">
        <v>188.5</v>
      </c>
      <c r="W29" s="225">
        <v>10.472222222222221</v>
      </c>
      <c r="X29" s="226" t="s">
        <v>484</v>
      </c>
      <c r="Y29" s="226" t="s">
        <v>474</v>
      </c>
      <c r="Z29" s="226">
        <v>2013</v>
      </c>
      <c r="AA29" s="140">
        <v>30</v>
      </c>
      <c r="AB29" s="140">
        <v>30</v>
      </c>
      <c r="AC29" s="140">
        <v>27</v>
      </c>
      <c r="AD29" s="140">
        <v>16</v>
      </c>
      <c r="AE29" s="165">
        <v>42</v>
      </c>
      <c r="AF29" s="140">
        <v>46.5</v>
      </c>
      <c r="AG29" s="141">
        <v>30</v>
      </c>
      <c r="AH29" s="141">
        <v>11.25</v>
      </c>
      <c r="AI29" s="141">
        <v>11.5</v>
      </c>
      <c r="AJ29" s="141">
        <v>244.25</v>
      </c>
      <c r="AK29" s="141">
        <v>10.89</v>
      </c>
      <c r="AL29" s="140" t="s">
        <v>498</v>
      </c>
      <c r="AM29" s="140">
        <v>2014</v>
      </c>
      <c r="AN29" s="140" t="s">
        <v>475</v>
      </c>
      <c r="AO29" s="238">
        <v>30</v>
      </c>
      <c r="AP29" s="239">
        <v>24.75</v>
      </c>
      <c r="AQ29" s="239">
        <v>35.25</v>
      </c>
      <c r="AR29" s="239">
        <v>27</v>
      </c>
      <c r="AS29" s="239">
        <v>30</v>
      </c>
      <c r="AT29" s="240">
        <v>26</v>
      </c>
      <c r="AU29" s="240">
        <v>28.5</v>
      </c>
      <c r="AV29" s="239">
        <v>31</v>
      </c>
      <c r="AW29" s="240">
        <v>18</v>
      </c>
      <c r="AX29" s="239">
        <v>250.5</v>
      </c>
      <c r="AY29" s="239">
        <v>10.02</v>
      </c>
      <c r="AZ29" s="241" t="s">
        <v>484</v>
      </c>
      <c r="BA29" s="140">
        <v>2015</v>
      </c>
      <c r="BB29" s="140" t="s">
        <v>476</v>
      </c>
      <c r="BC29" s="40">
        <v>30</v>
      </c>
      <c r="BD29" s="277">
        <v>36</v>
      </c>
      <c r="BE29" s="277">
        <v>19.5</v>
      </c>
      <c r="BF29" s="277">
        <v>24</v>
      </c>
      <c r="BG29" s="40">
        <v>45</v>
      </c>
      <c r="BH29" s="277">
        <v>15</v>
      </c>
      <c r="BI29" s="277">
        <v>14.5</v>
      </c>
      <c r="BJ29" s="277">
        <v>38.25</v>
      </c>
      <c r="BK29" s="277">
        <v>13</v>
      </c>
      <c r="BL29" s="243">
        <v>45</v>
      </c>
      <c r="BM29" s="243">
        <v>280.25</v>
      </c>
      <c r="BN29" s="243">
        <v>10.008928571428571</v>
      </c>
      <c r="BO29" s="17" t="s">
        <v>484</v>
      </c>
      <c r="BP29" s="234" t="s">
        <v>369</v>
      </c>
      <c r="BQ29" s="235">
        <v>2016</v>
      </c>
    </row>
    <row r="30" spans="1:69" ht="17.25">
      <c r="A30" s="17">
        <v>29</v>
      </c>
      <c r="B30" s="253" t="s">
        <v>622</v>
      </c>
      <c r="C30" s="252" t="s">
        <v>465</v>
      </c>
      <c r="D30" s="215" t="s">
        <v>95</v>
      </c>
      <c r="E30" s="215" t="s">
        <v>623</v>
      </c>
      <c r="F30" s="216" t="s">
        <v>624</v>
      </c>
      <c r="G30" s="216" t="s">
        <v>625</v>
      </c>
      <c r="H30" s="217" t="s">
        <v>43</v>
      </c>
      <c r="I30" s="218">
        <v>33971</v>
      </c>
      <c r="J30" s="219" t="s">
        <v>49</v>
      </c>
      <c r="K30" s="220" t="s">
        <v>78</v>
      </c>
      <c r="L30" s="218" t="s">
        <v>626</v>
      </c>
      <c r="M30" s="217">
        <v>19</v>
      </c>
      <c r="N30" s="222">
        <v>15</v>
      </c>
      <c r="O30" s="222">
        <v>22.5</v>
      </c>
      <c r="P30" s="222">
        <v>34.75</v>
      </c>
      <c r="Q30" s="223">
        <v>14.166666666666666</v>
      </c>
      <c r="R30" s="222">
        <v>20</v>
      </c>
      <c r="S30" s="222">
        <v>32.25</v>
      </c>
      <c r="T30" s="222">
        <v>33</v>
      </c>
      <c r="U30" s="222">
        <v>25.5</v>
      </c>
      <c r="V30" s="224">
        <v>197.16666666666669</v>
      </c>
      <c r="W30" s="225">
        <v>10.953703703703704</v>
      </c>
      <c r="X30" s="226" t="s">
        <v>473</v>
      </c>
      <c r="Y30" s="226" t="s">
        <v>474</v>
      </c>
      <c r="Z30" s="226">
        <v>2013</v>
      </c>
      <c r="AA30" s="140">
        <v>33.25</v>
      </c>
      <c r="AB30" s="140">
        <v>32</v>
      </c>
      <c r="AC30" s="140">
        <v>28.75</v>
      </c>
      <c r="AD30" s="140">
        <v>18</v>
      </c>
      <c r="AE30" s="165">
        <v>46.5</v>
      </c>
      <c r="AF30" s="140">
        <v>33.75</v>
      </c>
      <c r="AG30" s="141">
        <v>45</v>
      </c>
      <c r="AH30" s="141">
        <v>10</v>
      </c>
      <c r="AI30" s="141">
        <v>15</v>
      </c>
      <c r="AJ30" s="141">
        <v>262.25</v>
      </c>
      <c r="AK30" s="141">
        <v>11.920454545454545</v>
      </c>
      <c r="AL30" s="140" t="s">
        <v>473</v>
      </c>
      <c r="AM30" s="140">
        <v>2014</v>
      </c>
      <c r="AN30" s="140" t="s">
        <v>475</v>
      </c>
      <c r="AO30" s="238">
        <v>27.5</v>
      </c>
      <c r="AP30" s="239">
        <v>39</v>
      </c>
      <c r="AQ30" s="239">
        <v>39</v>
      </c>
      <c r="AR30" s="239">
        <v>40.6875</v>
      </c>
      <c r="AS30" s="239">
        <v>33</v>
      </c>
      <c r="AT30" s="240">
        <v>17.333333333333332</v>
      </c>
      <c r="AU30" s="240">
        <v>19.125</v>
      </c>
      <c r="AV30" s="239">
        <v>44.5</v>
      </c>
      <c r="AW30" s="240">
        <v>12</v>
      </c>
      <c r="AX30" s="239">
        <v>272.14583333333337</v>
      </c>
      <c r="AY30" s="239">
        <v>10.885833333333334</v>
      </c>
      <c r="AZ30" s="241" t="s">
        <v>484</v>
      </c>
      <c r="BA30" s="140">
        <v>2015</v>
      </c>
      <c r="BB30" s="140" t="s">
        <v>476</v>
      </c>
      <c r="BC30" s="41">
        <v>33.75</v>
      </c>
      <c r="BD30" s="242">
        <v>30</v>
      </c>
      <c r="BE30" s="242">
        <v>15</v>
      </c>
      <c r="BF30" s="242">
        <v>31.5</v>
      </c>
      <c r="BG30" s="41">
        <v>34.5</v>
      </c>
      <c r="BH30" s="242">
        <v>33</v>
      </c>
      <c r="BI30" s="242">
        <v>22</v>
      </c>
      <c r="BJ30" s="242">
        <v>39</v>
      </c>
      <c r="BK30" s="242">
        <v>18</v>
      </c>
      <c r="BL30" s="243">
        <v>44.75</v>
      </c>
      <c r="BM30" s="243">
        <v>301.5</v>
      </c>
      <c r="BN30" s="243">
        <v>10.767857142857142</v>
      </c>
      <c r="BO30" s="233" t="s">
        <v>473</v>
      </c>
      <c r="BP30" s="234" t="s">
        <v>369</v>
      </c>
      <c r="BQ30" s="235">
        <v>2016</v>
      </c>
    </row>
    <row r="31" spans="1:69" ht="17.25">
      <c r="A31" s="17">
        <v>30</v>
      </c>
      <c r="B31" s="254" t="s">
        <v>627</v>
      </c>
      <c r="C31" s="252" t="s">
        <v>465</v>
      </c>
      <c r="D31" s="215" t="s">
        <v>628</v>
      </c>
      <c r="E31" s="215" t="s">
        <v>629</v>
      </c>
      <c r="F31" s="286" t="s">
        <v>630</v>
      </c>
      <c r="G31" s="286" t="s">
        <v>631</v>
      </c>
      <c r="H31" s="281" t="s">
        <v>40</v>
      </c>
      <c r="I31" s="282">
        <v>34296</v>
      </c>
      <c r="J31" s="283" t="s">
        <v>82</v>
      </c>
      <c r="K31" s="287" t="s">
        <v>632</v>
      </c>
      <c r="L31" s="255" t="s">
        <v>633</v>
      </c>
      <c r="M31" s="285">
        <v>21</v>
      </c>
      <c r="N31" s="222">
        <v>14</v>
      </c>
      <c r="O31" s="222">
        <v>20</v>
      </c>
      <c r="P31" s="222">
        <v>25</v>
      </c>
      <c r="Q31" s="223">
        <v>17.5</v>
      </c>
      <c r="R31" s="222">
        <v>17.25</v>
      </c>
      <c r="S31" s="222">
        <v>33.375</v>
      </c>
      <c r="T31" s="222">
        <v>31.5</v>
      </c>
      <c r="U31" s="222">
        <v>31</v>
      </c>
      <c r="V31" s="224">
        <v>189.625</v>
      </c>
      <c r="W31" s="225">
        <v>10.534722222222221</v>
      </c>
      <c r="X31" s="226" t="s">
        <v>498</v>
      </c>
      <c r="Y31" s="226" t="s">
        <v>474</v>
      </c>
      <c r="Z31" s="226">
        <v>2013</v>
      </c>
      <c r="AA31" s="140">
        <v>30</v>
      </c>
      <c r="AB31" s="140">
        <v>31.5</v>
      </c>
      <c r="AC31" s="140">
        <v>22.25</v>
      </c>
      <c r="AD31" s="140">
        <v>14.75</v>
      </c>
      <c r="AE31" s="165">
        <v>42</v>
      </c>
      <c r="AF31" s="140">
        <v>30.25</v>
      </c>
      <c r="AG31" s="141">
        <v>36.75</v>
      </c>
      <c r="AH31" s="141">
        <v>10.5</v>
      </c>
      <c r="AI31" s="141">
        <v>11.625</v>
      </c>
      <c r="AJ31" s="141">
        <v>229.625</v>
      </c>
      <c r="AK31" s="141">
        <v>10.73</v>
      </c>
      <c r="AL31" s="140" t="s">
        <v>498</v>
      </c>
      <c r="AM31" s="140">
        <v>2014</v>
      </c>
      <c r="AN31" s="140" t="s">
        <v>475</v>
      </c>
      <c r="AO31" s="227">
        <v>27.5</v>
      </c>
      <c r="AP31" s="227">
        <v>39</v>
      </c>
      <c r="AQ31" s="227">
        <v>39</v>
      </c>
      <c r="AR31" s="227">
        <v>40.6875</v>
      </c>
      <c r="AS31" s="227">
        <v>33</v>
      </c>
      <c r="AT31" s="228">
        <v>17.333333333333332</v>
      </c>
      <c r="AU31" s="228">
        <v>19.125</v>
      </c>
      <c r="AV31" s="227">
        <v>44.5</v>
      </c>
      <c r="AW31" s="228">
        <v>12</v>
      </c>
      <c r="AX31" s="227">
        <v>272.14583333333337</v>
      </c>
      <c r="AY31" s="227">
        <v>10.885833333333334</v>
      </c>
      <c r="AZ31" s="229" t="s">
        <v>473</v>
      </c>
      <c r="BA31" s="140">
        <v>2015</v>
      </c>
      <c r="BB31" s="140" t="s">
        <v>476</v>
      </c>
      <c r="BC31" s="41">
        <v>30</v>
      </c>
      <c r="BD31" s="242">
        <v>34.5</v>
      </c>
      <c r="BE31" s="242">
        <v>35.25</v>
      </c>
      <c r="BF31" s="242">
        <v>32.25</v>
      </c>
      <c r="BG31" s="41">
        <v>39</v>
      </c>
      <c r="BH31" s="242">
        <v>24</v>
      </c>
      <c r="BI31" s="242">
        <v>13.5</v>
      </c>
      <c r="BJ31" s="242">
        <v>40.5</v>
      </c>
      <c r="BK31" s="242">
        <v>22</v>
      </c>
      <c r="BL31" s="243">
        <v>44.5</v>
      </c>
      <c r="BM31" s="243">
        <v>315.5</v>
      </c>
      <c r="BN31" s="243">
        <v>11.267857142857142</v>
      </c>
      <c r="BO31" s="17" t="s">
        <v>484</v>
      </c>
      <c r="BP31" s="234" t="s">
        <v>369</v>
      </c>
      <c r="BQ31" s="235">
        <v>2016</v>
      </c>
    </row>
    <row r="32" spans="1:69" s="192" customFormat="1" ht="17.25">
      <c r="A32" s="17">
        <v>31</v>
      </c>
      <c r="B32" s="288" t="s">
        <v>634</v>
      </c>
      <c r="C32" s="288" t="s">
        <v>478</v>
      </c>
      <c r="D32" s="289" t="s">
        <v>635</v>
      </c>
      <c r="E32" s="289" t="s">
        <v>636</v>
      </c>
      <c r="F32" s="216" t="s">
        <v>637</v>
      </c>
      <c r="G32" s="216" t="s">
        <v>638</v>
      </c>
      <c r="H32" s="281" t="s">
        <v>43</v>
      </c>
      <c r="I32" s="282">
        <v>33210</v>
      </c>
      <c r="J32" s="283" t="s">
        <v>55</v>
      </c>
      <c r="K32" s="287" t="s">
        <v>54</v>
      </c>
      <c r="L32" s="218" t="s">
        <v>48</v>
      </c>
      <c r="M32" s="285">
        <v>43</v>
      </c>
      <c r="N32" s="290">
        <v>10.5</v>
      </c>
      <c r="O32" s="290">
        <v>21</v>
      </c>
      <c r="P32" s="290">
        <v>33.5</v>
      </c>
      <c r="Q32" s="290">
        <v>21.833333333333332</v>
      </c>
      <c r="R32" s="290">
        <v>23.5</v>
      </c>
      <c r="S32" s="290">
        <v>26.625</v>
      </c>
      <c r="T32" s="290">
        <v>24</v>
      </c>
      <c r="U32" s="290">
        <v>20.75</v>
      </c>
      <c r="V32" s="291">
        <v>181.70833333333331</v>
      </c>
      <c r="W32" s="292">
        <v>10.094907407407407</v>
      </c>
      <c r="X32" s="250" t="s">
        <v>473</v>
      </c>
      <c r="Y32" s="226" t="s">
        <v>474</v>
      </c>
      <c r="Z32" s="226">
        <v>2013</v>
      </c>
      <c r="AA32" s="141">
        <v>43.75</v>
      </c>
      <c r="AB32" s="141">
        <v>30</v>
      </c>
      <c r="AC32" s="141">
        <v>27.25</v>
      </c>
      <c r="AD32" s="141">
        <v>14.25</v>
      </c>
      <c r="AE32" s="164">
        <v>43.5</v>
      </c>
      <c r="AF32" s="141">
        <v>30</v>
      </c>
      <c r="AG32" s="141">
        <v>39</v>
      </c>
      <c r="AH32" s="141">
        <v>12.5</v>
      </c>
      <c r="AI32" s="141">
        <v>12.125</v>
      </c>
      <c r="AJ32" s="141">
        <v>252.375</v>
      </c>
      <c r="AK32" s="141">
        <v>11.471590909090908</v>
      </c>
      <c r="AL32" s="140" t="s">
        <v>473</v>
      </c>
      <c r="AM32" s="140">
        <v>2014</v>
      </c>
      <c r="AN32" s="140" t="s">
        <v>475</v>
      </c>
      <c r="AO32" s="293">
        <v>27.75</v>
      </c>
      <c r="AP32" s="293">
        <v>39</v>
      </c>
      <c r="AQ32" s="293">
        <v>32.625</v>
      </c>
      <c r="AR32" s="293">
        <v>32.8125</v>
      </c>
      <c r="AS32" s="293">
        <v>34.125</v>
      </c>
      <c r="AT32" s="293">
        <v>18.333333333333332</v>
      </c>
      <c r="AU32" s="293">
        <v>38.25</v>
      </c>
      <c r="AV32" s="293">
        <v>42.5</v>
      </c>
      <c r="AW32" s="293">
        <v>11.5</v>
      </c>
      <c r="AX32" s="293">
        <v>276.89583333333337</v>
      </c>
      <c r="AY32" s="293">
        <v>11.075833333333335</v>
      </c>
      <c r="AZ32" s="229" t="s">
        <v>473</v>
      </c>
      <c r="BA32" s="140">
        <v>2015</v>
      </c>
      <c r="BB32" s="294" t="s">
        <v>476</v>
      </c>
      <c r="BC32" s="295">
        <v>37.125</v>
      </c>
      <c r="BD32" s="296">
        <v>28.5</v>
      </c>
      <c r="BE32" s="296">
        <v>16.5</v>
      </c>
      <c r="BF32" s="296">
        <v>22.5</v>
      </c>
      <c r="BG32" s="295">
        <v>33</v>
      </c>
      <c r="BH32" s="296">
        <v>33</v>
      </c>
      <c r="BI32" s="296">
        <v>20.75</v>
      </c>
      <c r="BJ32" s="296">
        <v>31.5</v>
      </c>
      <c r="BK32" s="296">
        <v>28</v>
      </c>
      <c r="BL32" s="297">
        <v>39</v>
      </c>
      <c r="BM32" s="297">
        <v>289.875</v>
      </c>
      <c r="BN32" s="297">
        <v>10.352678571428571</v>
      </c>
      <c r="BO32" s="96" t="s">
        <v>498</v>
      </c>
      <c r="BP32" s="298" t="s">
        <v>369</v>
      </c>
      <c r="BQ32" s="299">
        <v>2016</v>
      </c>
    </row>
    <row r="33" spans="1:69" s="192" customFormat="1" ht="17.25">
      <c r="A33" s="17">
        <v>32</v>
      </c>
      <c r="B33" s="254" t="s">
        <v>639</v>
      </c>
      <c r="C33" s="279" t="s">
        <v>465</v>
      </c>
      <c r="D33" s="289" t="s">
        <v>62</v>
      </c>
      <c r="E33" s="289" t="s">
        <v>636</v>
      </c>
      <c r="F33" s="216" t="s">
        <v>637</v>
      </c>
      <c r="G33" s="216" t="s">
        <v>640</v>
      </c>
      <c r="H33" s="281" t="s">
        <v>43</v>
      </c>
      <c r="I33" s="282">
        <v>34418</v>
      </c>
      <c r="J33" s="283" t="s">
        <v>55</v>
      </c>
      <c r="K33" s="287" t="s">
        <v>54</v>
      </c>
      <c r="L33" s="218" t="s">
        <v>641</v>
      </c>
      <c r="M33" s="281">
        <v>43</v>
      </c>
      <c r="N33" s="290">
        <v>19</v>
      </c>
      <c r="O33" s="290">
        <v>20</v>
      </c>
      <c r="P33" s="290">
        <v>30.75</v>
      </c>
      <c r="Q33" s="290">
        <v>24</v>
      </c>
      <c r="R33" s="290">
        <v>10</v>
      </c>
      <c r="S33" s="290">
        <v>31.5</v>
      </c>
      <c r="T33" s="290">
        <v>30</v>
      </c>
      <c r="U33" s="290">
        <v>25.25</v>
      </c>
      <c r="V33" s="291">
        <v>190.5</v>
      </c>
      <c r="W33" s="292">
        <v>10.583333333333334</v>
      </c>
      <c r="X33" s="250" t="s">
        <v>484</v>
      </c>
      <c r="Y33" s="226" t="s">
        <v>474</v>
      </c>
      <c r="Z33" s="226">
        <v>2013</v>
      </c>
      <c r="AA33" s="300">
        <v>33.5</v>
      </c>
      <c r="AB33" s="300">
        <v>31.5</v>
      </c>
      <c r="AC33" s="300">
        <v>21.5</v>
      </c>
      <c r="AD33" s="300">
        <v>10</v>
      </c>
      <c r="AE33" s="301">
        <v>45</v>
      </c>
      <c r="AF33" s="300">
        <v>24.25</v>
      </c>
      <c r="AG33" s="300">
        <v>45</v>
      </c>
      <c r="AH33" s="300">
        <v>12.5</v>
      </c>
      <c r="AI33" s="300">
        <v>11</v>
      </c>
      <c r="AJ33" s="300">
        <v>234.25</v>
      </c>
      <c r="AK33" s="300">
        <v>10.647727272727273</v>
      </c>
      <c r="AL33" s="294" t="s">
        <v>473</v>
      </c>
      <c r="AM33" s="140">
        <v>2014</v>
      </c>
      <c r="AN33" s="140" t="s">
        <v>475</v>
      </c>
      <c r="AO33" s="302">
        <v>30.75</v>
      </c>
      <c r="AP33" s="303">
        <v>32.25</v>
      </c>
      <c r="AQ33" s="303">
        <v>36</v>
      </c>
      <c r="AR33" s="303">
        <v>26.71875</v>
      </c>
      <c r="AS33" s="303">
        <v>35.25</v>
      </c>
      <c r="AT33" s="303">
        <v>17.833333333333332</v>
      </c>
      <c r="AU33" s="303">
        <v>20.25</v>
      </c>
      <c r="AV33" s="303">
        <v>37.5</v>
      </c>
      <c r="AW33" s="303">
        <v>14</v>
      </c>
      <c r="AX33" s="303">
        <v>250.55208333333334</v>
      </c>
      <c r="AY33" s="303">
        <v>10.022083333333335</v>
      </c>
      <c r="AZ33" s="304" t="s">
        <v>484</v>
      </c>
      <c r="BA33" s="140">
        <v>2015</v>
      </c>
      <c r="BB33" s="294" t="s">
        <v>476</v>
      </c>
      <c r="BC33" s="295">
        <v>33.75</v>
      </c>
      <c r="BD33" s="296">
        <v>33.75</v>
      </c>
      <c r="BE33" s="296">
        <v>23.25</v>
      </c>
      <c r="BF33" s="296">
        <v>25.5</v>
      </c>
      <c r="BG33" s="295">
        <v>30</v>
      </c>
      <c r="BH33" s="296">
        <v>30</v>
      </c>
      <c r="BI33" s="296">
        <v>18.75</v>
      </c>
      <c r="BJ33" s="296">
        <v>31.5</v>
      </c>
      <c r="BK33" s="296">
        <v>10</v>
      </c>
      <c r="BL33" s="297">
        <v>45.5</v>
      </c>
      <c r="BM33" s="297">
        <v>282</v>
      </c>
      <c r="BN33" s="297">
        <v>10.071428571428571</v>
      </c>
      <c r="BO33" s="96" t="s">
        <v>484</v>
      </c>
      <c r="BP33" s="298" t="s">
        <v>369</v>
      </c>
      <c r="BQ33" s="299">
        <v>2016</v>
      </c>
    </row>
    <row r="34" spans="1:69" ht="17.25">
      <c r="A34" s="17">
        <v>33</v>
      </c>
      <c r="B34" s="305" t="s">
        <v>642</v>
      </c>
      <c r="C34" s="305" t="s">
        <v>465</v>
      </c>
      <c r="D34" s="306" t="s">
        <v>643</v>
      </c>
      <c r="E34" s="306" t="s">
        <v>644</v>
      </c>
      <c r="F34" s="307" t="s">
        <v>645</v>
      </c>
      <c r="G34" s="307" t="s">
        <v>646</v>
      </c>
      <c r="H34" s="308" t="s">
        <v>40</v>
      </c>
      <c r="I34" s="309">
        <v>34660</v>
      </c>
      <c r="J34" s="310" t="s">
        <v>524</v>
      </c>
      <c r="K34" s="311" t="s">
        <v>65</v>
      </c>
      <c r="L34" s="255" t="s">
        <v>170</v>
      </c>
      <c r="M34" s="312">
        <v>4</v>
      </c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226" t="s">
        <v>474</v>
      </c>
      <c r="Z34" s="226">
        <v>2013</v>
      </c>
      <c r="AA34" s="314"/>
      <c r="AB34" s="315"/>
      <c r="AC34" s="315"/>
      <c r="AD34" s="315"/>
      <c r="AE34" s="316"/>
      <c r="AF34" s="315"/>
      <c r="AG34" s="317"/>
      <c r="AH34" s="317"/>
      <c r="AI34" s="317"/>
      <c r="AJ34" s="317"/>
      <c r="AK34" s="317"/>
      <c r="AL34" s="315"/>
      <c r="AM34" s="140"/>
      <c r="AN34" s="140"/>
      <c r="AO34" s="318">
        <v>31.5</v>
      </c>
      <c r="AP34" s="319">
        <v>27.75</v>
      </c>
      <c r="AQ34" s="319">
        <v>30.375</v>
      </c>
      <c r="AR34" s="319">
        <v>28.875</v>
      </c>
      <c r="AS34" s="319">
        <v>25.875</v>
      </c>
      <c r="AT34" s="319">
        <v>20</v>
      </c>
      <c r="AU34" s="319">
        <v>29.25</v>
      </c>
      <c r="AV34" s="319">
        <v>31.75</v>
      </c>
      <c r="AW34" s="319">
        <v>25</v>
      </c>
      <c r="AX34" s="319">
        <v>250.375</v>
      </c>
      <c r="AY34" s="319">
        <v>10.015000000000001</v>
      </c>
      <c r="AZ34" s="320" t="s">
        <v>484</v>
      </c>
      <c r="BA34" s="140">
        <v>2015</v>
      </c>
      <c r="BB34" s="315" t="s">
        <v>476</v>
      </c>
      <c r="BC34" s="321">
        <v>30</v>
      </c>
      <c r="BD34" s="322">
        <v>37.5</v>
      </c>
      <c r="BE34" s="322">
        <v>35.25</v>
      </c>
      <c r="BF34" s="322">
        <v>31.5</v>
      </c>
      <c r="BG34" s="321">
        <v>36</v>
      </c>
      <c r="BH34" s="322">
        <v>33</v>
      </c>
      <c r="BI34" s="322">
        <v>18</v>
      </c>
      <c r="BJ34" s="322">
        <v>39</v>
      </c>
      <c r="BK34" s="322">
        <v>24</v>
      </c>
      <c r="BL34" s="322">
        <v>40.5</v>
      </c>
      <c r="BM34" s="322">
        <v>324.75</v>
      </c>
      <c r="BN34" s="322">
        <v>11.598214285714286</v>
      </c>
      <c r="BO34" s="315" t="s">
        <v>484</v>
      </c>
      <c r="BP34" s="323" t="s">
        <v>369</v>
      </c>
      <c r="BQ34" s="315">
        <v>2016</v>
      </c>
    </row>
    <row r="35" spans="1:69" ht="17.25">
      <c r="A35" s="17">
        <v>34</v>
      </c>
      <c r="B35" s="253" t="s">
        <v>647</v>
      </c>
      <c r="C35" s="252" t="s">
        <v>465</v>
      </c>
      <c r="D35" s="215" t="s">
        <v>120</v>
      </c>
      <c r="E35" s="215" t="s">
        <v>648</v>
      </c>
      <c r="F35" s="216" t="s">
        <v>649</v>
      </c>
      <c r="G35" s="216" t="s">
        <v>650</v>
      </c>
      <c r="H35" s="217" t="s">
        <v>43</v>
      </c>
      <c r="I35" s="218">
        <v>34552</v>
      </c>
      <c r="J35" s="219" t="s">
        <v>41</v>
      </c>
      <c r="K35" s="220" t="s">
        <v>651</v>
      </c>
      <c r="L35" s="218" t="s">
        <v>652</v>
      </c>
      <c r="M35" s="217">
        <v>18</v>
      </c>
      <c r="N35" s="222">
        <v>16.5</v>
      </c>
      <c r="O35" s="222">
        <v>24.5</v>
      </c>
      <c r="P35" s="222">
        <v>22.25</v>
      </c>
      <c r="Q35" s="223">
        <v>18</v>
      </c>
      <c r="R35" s="222">
        <v>19</v>
      </c>
      <c r="S35" s="222">
        <v>41.625</v>
      </c>
      <c r="T35" s="222">
        <v>37.5</v>
      </c>
      <c r="U35" s="222">
        <v>34.25</v>
      </c>
      <c r="V35" s="224">
        <v>213.625</v>
      </c>
      <c r="W35" s="225">
        <v>11.868055555555555</v>
      </c>
      <c r="X35" s="226" t="s">
        <v>473</v>
      </c>
      <c r="Y35" s="226" t="s">
        <v>474</v>
      </c>
      <c r="Z35" s="226">
        <v>2013</v>
      </c>
      <c r="AA35" s="140">
        <v>30</v>
      </c>
      <c r="AB35" s="140">
        <v>37.5</v>
      </c>
      <c r="AC35" s="140">
        <v>31.5</v>
      </c>
      <c r="AD35" s="140">
        <v>10.5</v>
      </c>
      <c r="AE35" s="165">
        <v>42</v>
      </c>
      <c r="AF35" s="140">
        <v>32.5</v>
      </c>
      <c r="AG35" s="141">
        <v>38.625</v>
      </c>
      <c r="AH35" s="141">
        <v>8</v>
      </c>
      <c r="AI35" s="141">
        <v>11.625</v>
      </c>
      <c r="AJ35" s="141">
        <v>242.25</v>
      </c>
      <c r="AK35" s="141">
        <v>11.01</v>
      </c>
      <c r="AL35" s="140" t="s">
        <v>473</v>
      </c>
      <c r="AM35" s="140">
        <v>2014</v>
      </c>
      <c r="AN35" s="140" t="s">
        <v>475</v>
      </c>
      <c r="AO35" s="227">
        <v>34.5</v>
      </c>
      <c r="AP35" s="227">
        <v>36</v>
      </c>
      <c r="AQ35" s="227">
        <v>33.375</v>
      </c>
      <c r="AR35" s="227">
        <v>44.25</v>
      </c>
      <c r="AS35" s="227">
        <v>26.625</v>
      </c>
      <c r="AT35" s="228">
        <v>19</v>
      </c>
      <c r="AU35" s="228">
        <v>20.625</v>
      </c>
      <c r="AV35" s="227">
        <v>37.5</v>
      </c>
      <c r="AW35" s="228">
        <v>18.25</v>
      </c>
      <c r="AX35" s="227">
        <v>270.125</v>
      </c>
      <c r="AY35" s="227">
        <v>10.805</v>
      </c>
      <c r="AZ35" s="229" t="s">
        <v>473</v>
      </c>
      <c r="BA35" s="140">
        <v>2015</v>
      </c>
      <c r="BB35" s="140" t="s">
        <v>476</v>
      </c>
      <c r="BC35" s="41">
        <v>31.5</v>
      </c>
      <c r="BD35" s="242">
        <v>36</v>
      </c>
      <c r="BE35" s="242">
        <v>22.125</v>
      </c>
      <c r="BF35" s="242">
        <v>34.5</v>
      </c>
      <c r="BG35" s="41">
        <v>22.5</v>
      </c>
      <c r="BH35" s="242">
        <v>37.125</v>
      </c>
      <c r="BI35" s="242">
        <v>22</v>
      </c>
      <c r="BJ35" s="242">
        <v>30</v>
      </c>
      <c r="BK35" s="242">
        <v>19</v>
      </c>
      <c r="BL35" s="243">
        <v>44.5</v>
      </c>
      <c r="BM35" s="243">
        <v>299.25</v>
      </c>
      <c r="BN35" s="243">
        <v>10.6875</v>
      </c>
      <c r="BO35" s="233" t="s">
        <v>473</v>
      </c>
      <c r="BP35" s="234" t="s">
        <v>369</v>
      </c>
      <c r="BQ35" s="235">
        <v>2016</v>
      </c>
    </row>
    <row r="36" spans="1:69" ht="17.25">
      <c r="A36" s="17">
        <v>35</v>
      </c>
      <c r="B36" s="324" t="s">
        <v>653</v>
      </c>
      <c r="C36" s="252" t="s">
        <v>465</v>
      </c>
      <c r="D36" s="215" t="s">
        <v>255</v>
      </c>
      <c r="E36" s="215" t="s">
        <v>654</v>
      </c>
      <c r="F36" s="325" t="s">
        <v>655</v>
      </c>
      <c r="G36" s="325" t="s">
        <v>656</v>
      </c>
      <c r="H36" s="261" t="s">
        <v>40</v>
      </c>
      <c r="I36" s="262">
        <v>34230</v>
      </c>
      <c r="J36" s="263" t="s">
        <v>45</v>
      </c>
      <c r="K36" s="326" t="s">
        <v>483</v>
      </c>
      <c r="L36" s="255" t="s">
        <v>483</v>
      </c>
      <c r="M36" s="270">
        <v>25</v>
      </c>
      <c r="N36" s="222">
        <v>22</v>
      </c>
      <c r="O36" s="222">
        <v>20</v>
      </c>
      <c r="P36" s="222">
        <v>22.25</v>
      </c>
      <c r="Q36" s="223">
        <v>24</v>
      </c>
      <c r="R36" s="222">
        <v>16.75</v>
      </c>
      <c r="S36" s="222">
        <v>27</v>
      </c>
      <c r="T36" s="222">
        <v>31.5</v>
      </c>
      <c r="U36" s="222">
        <v>30</v>
      </c>
      <c r="V36" s="224">
        <v>193.5</v>
      </c>
      <c r="W36" s="225">
        <v>10.75</v>
      </c>
      <c r="X36" s="226" t="s">
        <v>484</v>
      </c>
      <c r="Y36" s="226" t="s">
        <v>474</v>
      </c>
      <c r="Z36" s="226">
        <v>2013</v>
      </c>
      <c r="AA36" s="327">
        <v>30</v>
      </c>
      <c r="AB36" s="327">
        <v>31.5</v>
      </c>
      <c r="AC36" s="327">
        <v>31.5</v>
      </c>
      <c r="AD36" s="327">
        <v>12.25</v>
      </c>
      <c r="AE36" s="328">
        <v>40.5</v>
      </c>
      <c r="AF36" s="327">
        <v>41.25</v>
      </c>
      <c r="AG36" s="329">
        <v>45.375</v>
      </c>
      <c r="AH36" s="329">
        <v>12.5</v>
      </c>
      <c r="AI36" s="329">
        <v>13.875</v>
      </c>
      <c r="AJ36" s="329">
        <v>251</v>
      </c>
      <c r="AK36" s="329">
        <v>11.41</v>
      </c>
      <c r="AL36" s="327" t="s">
        <v>498</v>
      </c>
      <c r="AM36" s="140">
        <v>2014</v>
      </c>
      <c r="AN36" s="140" t="s">
        <v>475</v>
      </c>
      <c r="AO36" s="227">
        <v>30.75</v>
      </c>
      <c r="AP36" s="227">
        <v>33.75</v>
      </c>
      <c r="AQ36" s="227">
        <v>26.25</v>
      </c>
      <c r="AR36" s="227">
        <v>37.78125</v>
      </c>
      <c r="AS36" s="227">
        <v>33.375</v>
      </c>
      <c r="AT36" s="228">
        <v>15.333333333333334</v>
      </c>
      <c r="AU36" s="228">
        <v>32.625</v>
      </c>
      <c r="AV36" s="227">
        <v>47.75</v>
      </c>
      <c r="AW36" s="228">
        <v>13.5</v>
      </c>
      <c r="AX36" s="227">
        <v>271.11458333333337</v>
      </c>
      <c r="AY36" s="227">
        <v>10.844583333333334</v>
      </c>
      <c r="AZ36" s="229" t="s">
        <v>473</v>
      </c>
      <c r="BA36" s="140">
        <v>2015</v>
      </c>
      <c r="BB36" s="140" t="s">
        <v>476</v>
      </c>
      <c r="BC36" s="41">
        <v>27</v>
      </c>
      <c r="BD36" s="242">
        <v>47.25</v>
      </c>
      <c r="BE36" s="242">
        <v>20.625</v>
      </c>
      <c r="BF36" s="242">
        <v>21</v>
      </c>
      <c r="BG36" s="41">
        <v>32.25</v>
      </c>
      <c r="BH36" s="242">
        <v>33</v>
      </c>
      <c r="BI36" s="242">
        <v>19.5</v>
      </c>
      <c r="BJ36" s="242">
        <v>45</v>
      </c>
      <c r="BK36" s="242">
        <v>12</v>
      </c>
      <c r="BL36" s="243">
        <v>45</v>
      </c>
      <c r="BM36" s="243">
        <v>302.625</v>
      </c>
      <c r="BN36" s="243">
        <v>10.808035714285714</v>
      </c>
      <c r="BO36" s="233" t="s">
        <v>473</v>
      </c>
      <c r="BP36" s="234" t="s">
        <v>369</v>
      </c>
      <c r="BQ36" s="235">
        <v>2016</v>
      </c>
    </row>
    <row r="37" spans="1:69" ht="17.25">
      <c r="A37" s="17">
        <v>36</v>
      </c>
      <c r="B37" s="330" t="s">
        <v>657</v>
      </c>
      <c r="C37" s="330" t="s">
        <v>478</v>
      </c>
      <c r="D37" s="215" t="s">
        <v>262</v>
      </c>
      <c r="E37" s="215" t="s">
        <v>658</v>
      </c>
      <c r="F37" s="216" t="s">
        <v>659</v>
      </c>
      <c r="G37" s="216" t="s">
        <v>660</v>
      </c>
      <c r="H37" s="281" t="s">
        <v>40</v>
      </c>
      <c r="I37" s="282">
        <v>33867</v>
      </c>
      <c r="J37" s="283" t="s">
        <v>45</v>
      </c>
      <c r="K37" s="284" t="s">
        <v>483</v>
      </c>
      <c r="L37" s="255" t="s">
        <v>483</v>
      </c>
      <c r="M37" s="285">
        <v>25</v>
      </c>
      <c r="N37" s="222">
        <v>24</v>
      </c>
      <c r="O37" s="222">
        <v>20</v>
      </c>
      <c r="P37" s="222">
        <v>20</v>
      </c>
      <c r="Q37" s="223">
        <v>20.333333333333332</v>
      </c>
      <c r="R37" s="222">
        <v>20</v>
      </c>
      <c r="S37" s="222">
        <v>42</v>
      </c>
      <c r="T37" s="222">
        <v>30</v>
      </c>
      <c r="U37" s="222">
        <v>20.25</v>
      </c>
      <c r="V37" s="224">
        <v>196.58333333333331</v>
      </c>
      <c r="W37" s="225">
        <v>10.921296296296296</v>
      </c>
      <c r="X37" s="226" t="s">
        <v>484</v>
      </c>
      <c r="Y37" s="226" t="s">
        <v>474</v>
      </c>
      <c r="Z37" s="226">
        <v>2013</v>
      </c>
      <c r="AA37" s="140">
        <v>30</v>
      </c>
      <c r="AB37" s="140">
        <v>30</v>
      </c>
      <c r="AC37" s="140">
        <v>23.75</v>
      </c>
      <c r="AD37" s="140">
        <v>36</v>
      </c>
      <c r="AE37" s="165">
        <v>34.5</v>
      </c>
      <c r="AF37" s="140">
        <v>38.25</v>
      </c>
      <c r="AG37" s="141">
        <v>48</v>
      </c>
      <c r="AH37" s="141">
        <v>13</v>
      </c>
      <c r="AI37" s="141">
        <v>12.25</v>
      </c>
      <c r="AJ37" s="141">
        <v>270.75</v>
      </c>
      <c r="AK37" s="141">
        <v>12.31</v>
      </c>
      <c r="AL37" s="140" t="s">
        <v>498</v>
      </c>
      <c r="AM37" s="140">
        <v>2014</v>
      </c>
      <c r="AN37" s="140" t="s">
        <v>475</v>
      </c>
      <c r="AO37" s="331">
        <v>30</v>
      </c>
      <c r="AP37" s="267">
        <v>34.875</v>
      </c>
      <c r="AQ37" s="267">
        <v>34.5</v>
      </c>
      <c r="AR37" s="267">
        <v>33.090000000000003</v>
      </c>
      <c r="AS37" s="267">
        <v>30.75</v>
      </c>
      <c r="AT37" s="268">
        <v>16.833333333333332</v>
      </c>
      <c r="AU37" s="268">
        <v>15</v>
      </c>
      <c r="AV37" s="267">
        <v>39.5</v>
      </c>
      <c r="AW37" s="268">
        <v>18</v>
      </c>
      <c r="AX37" s="267">
        <v>252.54833333333335</v>
      </c>
      <c r="AY37" s="267">
        <v>10.101933333333333</v>
      </c>
      <c r="AZ37" s="332" t="s">
        <v>498</v>
      </c>
      <c r="BA37" s="327">
        <v>2015</v>
      </c>
      <c r="BB37" s="327" t="s">
        <v>476</v>
      </c>
      <c r="BC37" s="41">
        <v>28.5</v>
      </c>
      <c r="BD37" s="242">
        <v>34.5</v>
      </c>
      <c r="BE37" s="242">
        <v>32.25</v>
      </c>
      <c r="BF37" s="242">
        <v>24</v>
      </c>
      <c r="BG37" s="41">
        <v>42</v>
      </c>
      <c r="BH37" s="242">
        <v>49.5</v>
      </c>
      <c r="BI37" s="242">
        <v>16</v>
      </c>
      <c r="BJ37" s="242">
        <v>57</v>
      </c>
      <c r="BK37" s="242">
        <v>20</v>
      </c>
      <c r="BL37" s="243">
        <v>41.5</v>
      </c>
      <c r="BM37" s="243">
        <v>345.25</v>
      </c>
      <c r="BN37" s="243">
        <v>12.330357142857142</v>
      </c>
      <c r="BO37" s="17" t="s">
        <v>484</v>
      </c>
      <c r="BP37" s="234" t="s">
        <v>369</v>
      </c>
      <c r="BQ37" s="235">
        <v>2016</v>
      </c>
    </row>
    <row r="38" spans="1:69" ht="17.25">
      <c r="A38" s="17">
        <v>37</v>
      </c>
      <c r="B38" s="253" t="s">
        <v>661</v>
      </c>
      <c r="C38" s="252" t="s">
        <v>465</v>
      </c>
      <c r="D38" s="215" t="s">
        <v>662</v>
      </c>
      <c r="E38" s="215" t="s">
        <v>663</v>
      </c>
      <c r="F38" s="216" t="s">
        <v>664</v>
      </c>
      <c r="G38" s="216" t="s">
        <v>665</v>
      </c>
      <c r="H38" s="217" t="s">
        <v>43</v>
      </c>
      <c r="I38" s="218">
        <v>34297</v>
      </c>
      <c r="J38" s="219" t="s">
        <v>293</v>
      </c>
      <c r="K38" s="220" t="s">
        <v>666</v>
      </c>
      <c r="L38" s="218" t="s">
        <v>667</v>
      </c>
      <c r="M38" s="217">
        <v>16</v>
      </c>
      <c r="N38" s="222">
        <v>20</v>
      </c>
      <c r="O38" s="222">
        <v>20</v>
      </c>
      <c r="P38" s="222">
        <v>23.75</v>
      </c>
      <c r="Q38" s="223">
        <v>26</v>
      </c>
      <c r="R38" s="222">
        <v>20.25</v>
      </c>
      <c r="S38" s="222">
        <v>27.75</v>
      </c>
      <c r="T38" s="222">
        <v>30</v>
      </c>
      <c r="U38" s="222">
        <v>21.5</v>
      </c>
      <c r="V38" s="224">
        <v>189.25</v>
      </c>
      <c r="W38" s="225">
        <v>10.513888888888889</v>
      </c>
      <c r="X38" s="226" t="s">
        <v>484</v>
      </c>
      <c r="Y38" s="226" t="s">
        <v>474</v>
      </c>
      <c r="Z38" s="226">
        <v>2013</v>
      </c>
      <c r="AA38" s="327">
        <v>20.75</v>
      </c>
      <c r="AB38" s="327">
        <v>30</v>
      </c>
      <c r="AC38" s="327">
        <v>28.75</v>
      </c>
      <c r="AD38" s="327">
        <v>20</v>
      </c>
      <c r="AE38" s="328">
        <v>40.5</v>
      </c>
      <c r="AF38" s="327">
        <v>40.5</v>
      </c>
      <c r="AG38" s="329">
        <v>42</v>
      </c>
      <c r="AH38" s="329">
        <v>14.5</v>
      </c>
      <c r="AI38" s="329">
        <v>11.375</v>
      </c>
      <c r="AJ38" s="329">
        <v>244.13</v>
      </c>
      <c r="AK38" s="329">
        <v>11.1</v>
      </c>
      <c r="AL38" s="327" t="s">
        <v>498</v>
      </c>
      <c r="AM38" s="140">
        <v>2014</v>
      </c>
      <c r="AN38" s="140" t="s">
        <v>475</v>
      </c>
      <c r="AO38" s="238">
        <v>30</v>
      </c>
      <c r="AP38" s="239">
        <v>32.25</v>
      </c>
      <c r="AQ38" s="239">
        <v>30</v>
      </c>
      <c r="AR38" s="239">
        <v>30</v>
      </c>
      <c r="AS38" s="239">
        <v>33</v>
      </c>
      <c r="AT38" s="240">
        <v>22</v>
      </c>
      <c r="AU38" s="240">
        <v>20.25</v>
      </c>
      <c r="AV38" s="239">
        <v>32.5</v>
      </c>
      <c r="AW38" s="240">
        <v>20</v>
      </c>
      <c r="AX38" s="239">
        <v>250</v>
      </c>
      <c r="AY38" s="239">
        <v>10</v>
      </c>
      <c r="AZ38" s="241" t="s">
        <v>484</v>
      </c>
      <c r="BA38" s="241">
        <v>2015</v>
      </c>
      <c r="BB38" s="140" t="s">
        <v>476</v>
      </c>
      <c r="BC38" s="41">
        <v>30</v>
      </c>
      <c r="BD38" s="242">
        <v>43.5</v>
      </c>
      <c r="BE38" s="242">
        <v>31.5</v>
      </c>
      <c r="BF38" s="242">
        <v>18</v>
      </c>
      <c r="BG38" s="41">
        <v>36</v>
      </c>
      <c r="BH38" s="242">
        <v>40.5</v>
      </c>
      <c r="BI38" s="242">
        <v>15.75</v>
      </c>
      <c r="BJ38" s="242">
        <v>28.5</v>
      </c>
      <c r="BK38" s="242">
        <v>24</v>
      </c>
      <c r="BL38" s="243">
        <v>45</v>
      </c>
      <c r="BM38" s="243">
        <v>312.75</v>
      </c>
      <c r="BN38" s="243">
        <v>11.169642857142858</v>
      </c>
      <c r="BO38" s="17" t="s">
        <v>484</v>
      </c>
      <c r="BP38" s="234" t="s">
        <v>369</v>
      </c>
      <c r="BQ38" s="235">
        <v>2016</v>
      </c>
    </row>
    <row r="39" spans="1:69" ht="17.25">
      <c r="A39" s="17">
        <v>38</v>
      </c>
      <c r="B39" s="214" t="s">
        <v>668</v>
      </c>
      <c r="C39" s="252" t="s">
        <v>465</v>
      </c>
      <c r="D39" s="215" t="s">
        <v>95</v>
      </c>
      <c r="E39" s="215" t="s">
        <v>669</v>
      </c>
      <c r="F39" s="216" t="s">
        <v>670</v>
      </c>
      <c r="G39" s="216" t="s">
        <v>625</v>
      </c>
      <c r="H39" s="217" t="s">
        <v>43</v>
      </c>
      <c r="I39" s="218">
        <v>33815</v>
      </c>
      <c r="J39" s="219" t="s">
        <v>49</v>
      </c>
      <c r="K39" s="333" t="s">
        <v>78</v>
      </c>
      <c r="L39" s="218" t="s">
        <v>78</v>
      </c>
      <c r="M39" s="221">
        <v>19</v>
      </c>
      <c r="N39" s="222">
        <v>20</v>
      </c>
      <c r="O39" s="222">
        <v>20</v>
      </c>
      <c r="P39" s="222">
        <v>27</v>
      </c>
      <c r="Q39" s="223">
        <v>20.166666666666668</v>
      </c>
      <c r="R39" s="222">
        <v>20.25</v>
      </c>
      <c r="S39" s="222">
        <v>31.5</v>
      </c>
      <c r="T39" s="222">
        <v>18</v>
      </c>
      <c r="U39" s="222">
        <v>23.5</v>
      </c>
      <c r="V39" s="224">
        <v>180.41666666666669</v>
      </c>
      <c r="W39" s="225">
        <v>10.023148148148149</v>
      </c>
      <c r="X39" s="226" t="s">
        <v>484</v>
      </c>
      <c r="Y39" s="226" t="s">
        <v>474</v>
      </c>
      <c r="Z39" s="226">
        <v>2013</v>
      </c>
      <c r="AA39" s="226">
        <v>30</v>
      </c>
      <c r="AB39" s="327">
        <v>33.5</v>
      </c>
      <c r="AC39" s="327">
        <v>24</v>
      </c>
      <c r="AD39" s="327">
        <v>26</v>
      </c>
      <c r="AE39" s="328">
        <v>34.5</v>
      </c>
      <c r="AF39" s="327">
        <v>32.25</v>
      </c>
      <c r="AG39" s="329">
        <v>42</v>
      </c>
      <c r="AH39" s="329">
        <v>10</v>
      </c>
      <c r="AI39" s="329">
        <v>12.25</v>
      </c>
      <c r="AJ39" s="329">
        <v>244.5</v>
      </c>
      <c r="AK39" s="329">
        <v>11.113636363636363</v>
      </c>
      <c r="AL39" s="327" t="s">
        <v>498</v>
      </c>
      <c r="AM39" s="140">
        <v>2014</v>
      </c>
      <c r="AN39" s="140" t="s">
        <v>475</v>
      </c>
      <c r="AO39" s="238">
        <v>30</v>
      </c>
      <c r="AP39" s="239">
        <v>32.25</v>
      </c>
      <c r="AQ39" s="239">
        <v>30</v>
      </c>
      <c r="AR39" s="239">
        <v>30</v>
      </c>
      <c r="AS39" s="239">
        <v>33</v>
      </c>
      <c r="AT39" s="240">
        <v>22</v>
      </c>
      <c r="AU39" s="240">
        <v>20.25</v>
      </c>
      <c r="AV39" s="239">
        <v>32.5</v>
      </c>
      <c r="AW39" s="240">
        <v>20</v>
      </c>
      <c r="AX39" s="239">
        <v>250</v>
      </c>
      <c r="AY39" s="239">
        <v>10</v>
      </c>
      <c r="AZ39" s="241" t="s">
        <v>484</v>
      </c>
      <c r="BA39" s="241">
        <v>2015</v>
      </c>
      <c r="BB39" s="140" t="s">
        <v>476</v>
      </c>
      <c r="BC39" s="41">
        <v>33.75</v>
      </c>
      <c r="BD39" s="242">
        <v>34.5</v>
      </c>
      <c r="BE39" s="242">
        <v>31.5</v>
      </c>
      <c r="BF39" s="242">
        <v>27</v>
      </c>
      <c r="BG39" s="41">
        <v>39</v>
      </c>
      <c r="BH39" s="242">
        <v>36</v>
      </c>
      <c r="BI39" s="242">
        <v>28</v>
      </c>
      <c r="BJ39" s="242">
        <v>27</v>
      </c>
      <c r="BK39" s="242">
        <v>10</v>
      </c>
      <c r="BL39" s="243">
        <v>38</v>
      </c>
      <c r="BM39" s="243">
        <v>304.75</v>
      </c>
      <c r="BN39" s="243">
        <v>10.883928571428571</v>
      </c>
      <c r="BO39" s="17" t="s">
        <v>484</v>
      </c>
      <c r="BP39" s="234" t="s">
        <v>369</v>
      </c>
      <c r="BQ39" s="235">
        <v>2016</v>
      </c>
    </row>
    <row r="40" spans="1:69" ht="17.25">
      <c r="A40" s="17">
        <v>39</v>
      </c>
      <c r="B40" s="253" t="s">
        <v>671</v>
      </c>
      <c r="C40" s="252" t="s">
        <v>465</v>
      </c>
      <c r="D40" s="215" t="s">
        <v>134</v>
      </c>
      <c r="E40" s="215" t="s">
        <v>672</v>
      </c>
      <c r="F40" s="216" t="s">
        <v>673</v>
      </c>
      <c r="G40" s="216" t="s">
        <v>133</v>
      </c>
      <c r="H40" s="217" t="s">
        <v>43</v>
      </c>
      <c r="I40" s="218">
        <v>33997</v>
      </c>
      <c r="J40" s="219" t="s">
        <v>55</v>
      </c>
      <c r="K40" s="220" t="s">
        <v>54</v>
      </c>
      <c r="L40" s="218" t="s">
        <v>54</v>
      </c>
      <c r="M40" s="217">
        <v>43</v>
      </c>
      <c r="N40" s="222">
        <v>20.5</v>
      </c>
      <c r="O40" s="222">
        <v>23</v>
      </c>
      <c r="P40" s="222">
        <v>22.25</v>
      </c>
      <c r="Q40" s="223">
        <v>24</v>
      </c>
      <c r="R40" s="222">
        <v>20</v>
      </c>
      <c r="S40" s="222">
        <v>26.25</v>
      </c>
      <c r="T40" s="222">
        <v>30</v>
      </c>
      <c r="U40" s="222">
        <v>14</v>
      </c>
      <c r="V40" s="224">
        <v>180</v>
      </c>
      <c r="W40" s="225">
        <v>10</v>
      </c>
      <c r="X40" s="226" t="s">
        <v>484</v>
      </c>
      <c r="Y40" s="226" t="s">
        <v>474</v>
      </c>
      <c r="Z40" s="226">
        <v>2013</v>
      </c>
      <c r="AA40" s="226">
        <v>30</v>
      </c>
      <c r="AB40" s="327">
        <v>30</v>
      </c>
      <c r="AC40" s="327">
        <v>20.5</v>
      </c>
      <c r="AD40" s="327">
        <v>21.25</v>
      </c>
      <c r="AE40" s="328">
        <v>46.5</v>
      </c>
      <c r="AF40" s="327">
        <v>35.5</v>
      </c>
      <c r="AG40" s="329">
        <v>36.375</v>
      </c>
      <c r="AH40" s="329">
        <v>11</v>
      </c>
      <c r="AI40" s="329">
        <v>11.5</v>
      </c>
      <c r="AJ40" s="329">
        <v>247.88</v>
      </c>
      <c r="AK40" s="329">
        <v>11.27</v>
      </c>
      <c r="AL40" s="327" t="s">
        <v>498</v>
      </c>
      <c r="AM40" s="140">
        <v>2014</v>
      </c>
      <c r="AN40" s="140" t="s">
        <v>475</v>
      </c>
      <c r="AO40" s="238">
        <v>30</v>
      </c>
      <c r="AP40" s="239">
        <v>38.625</v>
      </c>
      <c r="AQ40" s="239">
        <v>31.5</v>
      </c>
      <c r="AR40" s="239">
        <v>36</v>
      </c>
      <c r="AS40" s="239">
        <v>30</v>
      </c>
      <c r="AT40" s="240">
        <v>17.166666666666668</v>
      </c>
      <c r="AU40" s="240">
        <v>21.75</v>
      </c>
      <c r="AV40" s="239">
        <v>34.25</v>
      </c>
      <c r="AW40" s="240">
        <v>11</v>
      </c>
      <c r="AX40" s="239">
        <v>250.29166666666666</v>
      </c>
      <c r="AY40" s="239">
        <v>10.011666666666667</v>
      </c>
      <c r="AZ40" s="241" t="s">
        <v>484</v>
      </c>
      <c r="BA40" s="241">
        <v>2015</v>
      </c>
      <c r="BB40" s="140" t="s">
        <v>476</v>
      </c>
      <c r="BC40" s="41">
        <v>25.5</v>
      </c>
      <c r="BD40" s="242">
        <v>48</v>
      </c>
      <c r="BE40" s="242">
        <v>35.25</v>
      </c>
      <c r="BF40" s="242">
        <v>21.75</v>
      </c>
      <c r="BG40" s="41">
        <v>39</v>
      </c>
      <c r="BH40" s="242">
        <v>37.5</v>
      </c>
      <c r="BI40" s="242">
        <v>17</v>
      </c>
      <c r="BJ40" s="242">
        <v>30</v>
      </c>
      <c r="BK40" s="242">
        <v>20</v>
      </c>
      <c r="BL40" s="243">
        <v>45</v>
      </c>
      <c r="BM40" s="243">
        <v>319</v>
      </c>
      <c r="BN40" s="243">
        <v>11.392857142857142</v>
      </c>
      <c r="BO40" s="17" t="s">
        <v>484</v>
      </c>
      <c r="BP40" s="234" t="s">
        <v>369</v>
      </c>
      <c r="BQ40" s="235">
        <v>2016</v>
      </c>
    </row>
    <row r="41" spans="1:69" s="143" customFormat="1" ht="17.25">
      <c r="A41" s="17">
        <v>40</v>
      </c>
      <c r="B41" s="334" t="s">
        <v>674</v>
      </c>
      <c r="C41" s="334" t="s">
        <v>478</v>
      </c>
      <c r="D41" s="335" t="s">
        <v>675</v>
      </c>
      <c r="E41" s="335" t="s">
        <v>676</v>
      </c>
      <c r="F41" s="336" t="s">
        <v>677</v>
      </c>
      <c r="G41" s="336" t="s">
        <v>138</v>
      </c>
      <c r="H41" s="337" t="s">
        <v>40</v>
      </c>
      <c r="I41" s="338">
        <v>34070</v>
      </c>
      <c r="J41" s="339" t="s">
        <v>45</v>
      </c>
      <c r="K41" s="340" t="s">
        <v>483</v>
      </c>
      <c r="L41" s="255" t="s">
        <v>483</v>
      </c>
      <c r="M41" s="341">
        <v>25</v>
      </c>
      <c r="N41" s="342">
        <v>21</v>
      </c>
      <c r="O41" s="342">
        <v>25</v>
      </c>
      <c r="P41" s="342">
        <v>25</v>
      </c>
      <c r="Q41" s="342">
        <v>28</v>
      </c>
      <c r="R41" s="342">
        <v>20</v>
      </c>
      <c r="S41" s="342">
        <v>35.25</v>
      </c>
      <c r="T41" s="342">
        <v>30</v>
      </c>
      <c r="U41" s="342">
        <v>20.5</v>
      </c>
      <c r="V41" s="342">
        <v>204.75</v>
      </c>
      <c r="W41" s="343">
        <v>11.208333333333334</v>
      </c>
      <c r="X41" s="344" t="s">
        <v>484</v>
      </c>
      <c r="Y41" s="226" t="s">
        <v>474</v>
      </c>
      <c r="Z41" s="226">
        <v>2013</v>
      </c>
      <c r="AA41" s="235">
        <v>25.75</v>
      </c>
      <c r="AB41" s="235">
        <v>24</v>
      </c>
      <c r="AC41" s="235">
        <v>22</v>
      </c>
      <c r="AD41" s="235">
        <v>32.5</v>
      </c>
      <c r="AE41" s="345">
        <v>43.5</v>
      </c>
      <c r="AF41" s="235">
        <v>30</v>
      </c>
      <c r="AG41" s="346">
        <v>48</v>
      </c>
      <c r="AH41" s="346">
        <v>10</v>
      </c>
      <c r="AI41" s="346">
        <v>17.5</v>
      </c>
      <c r="AJ41" s="346">
        <v>253.25</v>
      </c>
      <c r="AK41" s="346">
        <v>11.51</v>
      </c>
      <c r="AL41" s="235" t="s">
        <v>498</v>
      </c>
      <c r="AM41" s="235">
        <v>2014</v>
      </c>
      <c r="AN41" s="140" t="s">
        <v>475</v>
      </c>
      <c r="AO41" s="347">
        <v>30</v>
      </c>
      <c r="AP41" s="348">
        <v>25.5</v>
      </c>
      <c r="AQ41" s="348">
        <v>33.75</v>
      </c>
      <c r="AR41" s="348">
        <v>39</v>
      </c>
      <c r="AS41" s="348">
        <v>30</v>
      </c>
      <c r="AT41" s="348">
        <v>15.5</v>
      </c>
      <c r="AU41" s="348">
        <v>25.5</v>
      </c>
      <c r="AV41" s="348">
        <v>34.25</v>
      </c>
      <c r="AW41" s="348">
        <v>17</v>
      </c>
      <c r="AX41" s="348">
        <v>250.5</v>
      </c>
      <c r="AY41" s="348">
        <v>10.02</v>
      </c>
      <c r="AZ41" s="269" t="s">
        <v>484</v>
      </c>
      <c r="BA41" s="349">
        <v>2015</v>
      </c>
      <c r="BB41" s="235" t="s">
        <v>476</v>
      </c>
      <c r="BC41" s="350">
        <v>25.5</v>
      </c>
      <c r="BD41" s="351">
        <v>31.5</v>
      </c>
      <c r="BE41" s="351">
        <v>38.25</v>
      </c>
      <c r="BF41" s="351">
        <v>36</v>
      </c>
      <c r="BG41" s="350">
        <v>30</v>
      </c>
      <c r="BH41" s="351">
        <v>27</v>
      </c>
      <c r="BI41" s="351">
        <v>12</v>
      </c>
      <c r="BJ41" s="351">
        <v>49.5</v>
      </c>
      <c r="BK41" s="351">
        <v>18</v>
      </c>
      <c r="BL41" s="351">
        <v>38.5</v>
      </c>
      <c r="BM41" s="351">
        <v>306.25</v>
      </c>
      <c r="BN41" s="351">
        <v>10.9375</v>
      </c>
      <c r="BO41" s="235" t="s">
        <v>484</v>
      </c>
      <c r="BP41" s="234" t="s">
        <v>369</v>
      </c>
      <c r="BQ41" s="235">
        <v>2016</v>
      </c>
    </row>
    <row r="42" spans="1:69" s="142" customFormat="1" ht="17.25">
      <c r="A42" s="17">
        <v>41</v>
      </c>
      <c r="B42" s="279" t="s">
        <v>678</v>
      </c>
      <c r="C42" s="330" t="s">
        <v>478</v>
      </c>
      <c r="D42" s="289" t="s">
        <v>207</v>
      </c>
      <c r="E42" s="289" t="s">
        <v>679</v>
      </c>
      <c r="F42" s="216" t="s">
        <v>680</v>
      </c>
      <c r="G42" s="216" t="s">
        <v>247</v>
      </c>
      <c r="H42" s="281" t="s">
        <v>43</v>
      </c>
      <c r="I42" s="282">
        <v>34068</v>
      </c>
      <c r="J42" s="283" t="s">
        <v>45</v>
      </c>
      <c r="K42" s="284" t="s">
        <v>483</v>
      </c>
      <c r="L42" s="218" t="s">
        <v>483</v>
      </c>
      <c r="M42" s="285">
        <v>25</v>
      </c>
      <c r="N42" s="290">
        <v>21</v>
      </c>
      <c r="O42" s="290">
        <v>25</v>
      </c>
      <c r="P42" s="290">
        <v>25</v>
      </c>
      <c r="Q42" s="290">
        <v>28</v>
      </c>
      <c r="R42" s="290">
        <v>20</v>
      </c>
      <c r="S42" s="290">
        <v>35.25</v>
      </c>
      <c r="T42" s="290">
        <v>30</v>
      </c>
      <c r="U42" s="290">
        <v>20.5</v>
      </c>
      <c r="V42" s="291">
        <v>204.75</v>
      </c>
      <c r="W42" s="352">
        <v>11.375</v>
      </c>
      <c r="X42" s="250" t="s">
        <v>484</v>
      </c>
      <c r="Y42" s="226" t="s">
        <v>474</v>
      </c>
      <c r="Z42" s="226">
        <v>2013</v>
      </c>
      <c r="AA42" s="140">
        <v>31</v>
      </c>
      <c r="AB42" s="140">
        <v>33</v>
      </c>
      <c r="AC42" s="140">
        <v>22</v>
      </c>
      <c r="AD42" s="140">
        <v>10</v>
      </c>
      <c r="AE42" s="165">
        <v>43.5</v>
      </c>
      <c r="AF42" s="140">
        <v>24.75</v>
      </c>
      <c r="AG42" s="141">
        <v>37.125</v>
      </c>
      <c r="AH42" s="141">
        <v>12</v>
      </c>
      <c r="AI42" s="141">
        <v>8.25</v>
      </c>
      <c r="AJ42" s="141">
        <v>221.625</v>
      </c>
      <c r="AK42" s="141">
        <v>10.19</v>
      </c>
      <c r="AL42" s="140" t="s">
        <v>498</v>
      </c>
      <c r="AM42" s="140">
        <v>2014</v>
      </c>
      <c r="AN42" s="140" t="s">
        <v>475</v>
      </c>
      <c r="AO42" s="331">
        <v>21.75</v>
      </c>
      <c r="AP42" s="268">
        <v>34.875</v>
      </c>
      <c r="AQ42" s="268">
        <v>39</v>
      </c>
      <c r="AR42" s="268">
        <v>30.57</v>
      </c>
      <c r="AS42" s="268">
        <v>33.75</v>
      </c>
      <c r="AT42" s="268">
        <v>17.666666666666668</v>
      </c>
      <c r="AU42" s="268">
        <v>25.125</v>
      </c>
      <c r="AV42" s="268">
        <v>38</v>
      </c>
      <c r="AW42" s="268">
        <v>14.5</v>
      </c>
      <c r="AX42" s="268">
        <v>255.23666666666665</v>
      </c>
      <c r="AY42" s="268">
        <v>10.209466666666666</v>
      </c>
      <c r="AZ42" s="269" t="s">
        <v>498</v>
      </c>
      <c r="BA42" s="241">
        <v>2015</v>
      </c>
      <c r="BB42" s="140" t="s">
        <v>476</v>
      </c>
      <c r="BC42" s="350">
        <v>32.25</v>
      </c>
      <c r="BD42" s="351">
        <v>31.5</v>
      </c>
      <c r="BE42" s="351">
        <v>15</v>
      </c>
      <c r="BF42" s="351">
        <v>36</v>
      </c>
      <c r="BG42" s="350">
        <v>36</v>
      </c>
      <c r="BH42" s="351">
        <v>31.5</v>
      </c>
      <c r="BI42" s="351">
        <v>17.25</v>
      </c>
      <c r="BJ42" s="351">
        <v>36</v>
      </c>
      <c r="BK42" s="351">
        <v>12</v>
      </c>
      <c r="BL42" s="353">
        <v>42</v>
      </c>
      <c r="BM42" s="353">
        <v>289.5</v>
      </c>
      <c r="BN42" s="353">
        <v>10.339285714285714</v>
      </c>
      <c r="BO42" s="354" t="s">
        <v>498</v>
      </c>
      <c r="BP42" s="234" t="s">
        <v>369</v>
      </c>
      <c r="BQ42" s="235">
        <v>2016</v>
      </c>
    </row>
    <row r="43" spans="1:69" ht="17.25">
      <c r="A43" s="17">
        <v>42</v>
      </c>
      <c r="B43" s="253" t="s">
        <v>681</v>
      </c>
      <c r="C43" s="252" t="s">
        <v>465</v>
      </c>
      <c r="D43" s="215" t="s">
        <v>242</v>
      </c>
      <c r="E43" s="215" t="s">
        <v>679</v>
      </c>
      <c r="F43" s="216" t="s">
        <v>682</v>
      </c>
      <c r="G43" s="216" t="s">
        <v>241</v>
      </c>
      <c r="H43" s="217" t="s">
        <v>43</v>
      </c>
      <c r="I43" s="218">
        <v>33321</v>
      </c>
      <c r="J43" s="219" t="s">
        <v>49</v>
      </c>
      <c r="K43" s="220" t="s">
        <v>129</v>
      </c>
      <c r="L43" s="218" t="s">
        <v>683</v>
      </c>
      <c r="M43" s="217">
        <v>19</v>
      </c>
      <c r="N43" s="222">
        <v>11</v>
      </c>
      <c r="O43" s="222">
        <v>21</v>
      </c>
      <c r="P43" s="222">
        <v>27.25</v>
      </c>
      <c r="Q43" s="223">
        <v>20.833333333333332</v>
      </c>
      <c r="R43" s="222">
        <v>21.5</v>
      </c>
      <c r="S43" s="222">
        <v>35.25</v>
      </c>
      <c r="T43" s="222">
        <v>30</v>
      </c>
      <c r="U43" s="222">
        <v>25.25</v>
      </c>
      <c r="V43" s="224">
        <v>192.08333333333331</v>
      </c>
      <c r="W43" s="225">
        <v>10.671296296296296</v>
      </c>
      <c r="X43" s="226" t="s">
        <v>473</v>
      </c>
      <c r="Y43" s="226" t="s">
        <v>474</v>
      </c>
      <c r="Z43" s="226">
        <v>2013</v>
      </c>
      <c r="AA43" s="327">
        <v>36.5</v>
      </c>
      <c r="AB43" s="327">
        <v>33.5</v>
      </c>
      <c r="AC43" s="327">
        <v>24.5</v>
      </c>
      <c r="AD43" s="327">
        <v>14.75</v>
      </c>
      <c r="AE43" s="328">
        <v>36</v>
      </c>
      <c r="AF43" s="327">
        <v>27.5</v>
      </c>
      <c r="AG43" s="329">
        <v>33.75</v>
      </c>
      <c r="AH43" s="329">
        <v>6.5</v>
      </c>
      <c r="AI43" s="329">
        <v>15.625</v>
      </c>
      <c r="AJ43" s="329">
        <v>235.38</v>
      </c>
      <c r="AK43" s="329">
        <v>10.7</v>
      </c>
      <c r="AL43" s="327" t="s">
        <v>473</v>
      </c>
      <c r="AM43" s="140">
        <v>2014</v>
      </c>
      <c r="AN43" s="140" t="s">
        <v>475</v>
      </c>
      <c r="AO43" s="331">
        <v>36</v>
      </c>
      <c r="AP43" s="267">
        <v>43.875</v>
      </c>
      <c r="AQ43" s="267">
        <v>35.25</v>
      </c>
      <c r="AR43" s="267">
        <v>31.5</v>
      </c>
      <c r="AS43" s="267">
        <v>33.375</v>
      </c>
      <c r="AT43" s="268">
        <v>22</v>
      </c>
      <c r="AU43" s="268">
        <v>21</v>
      </c>
      <c r="AV43" s="267">
        <v>34</v>
      </c>
      <c r="AW43" s="268">
        <v>20</v>
      </c>
      <c r="AX43" s="267">
        <v>277</v>
      </c>
      <c r="AY43" s="267">
        <v>11.08</v>
      </c>
      <c r="AZ43" s="355" t="s">
        <v>498</v>
      </c>
      <c r="BA43" s="241">
        <v>2015</v>
      </c>
      <c r="BB43" s="140" t="s">
        <v>476</v>
      </c>
      <c r="BC43" s="41">
        <v>33.75</v>
      </c>
      <c r="BD43" s="242">
        <v>40.5</v>
      </c>
      <c r="BE43" s="242">
        <v>22.125</v>
      </c>
      <c r="BF43" s="242">
        <v>30</v>
      </c>
      <c r="BG43" s="41">
        <v>39</v>
      </c>
      <c r="BH43" s="242">
        <v>39</v>
      </c>
      <c r="BI43" s="242">
        <v>19.25</v>
      </c>
      <c r="BJ43" s="242">
        <v>28.5</v>
      </c>
      <c r="BK43" s="242">
        <v>12</v>
      </c>
      <c r="BL43" s="243">
        <v>41</v>
      </c>
      <c r="BM43" s="243">
        <v>305.125</v>
      </c>
      <c r="BN43" s="243">
        <v>10.897321428571429</v>
      </c>
      <c r="BO43" s="17" t="s">
        <v>498</v>
      </c>
      <c r="BP43" s="234" t="s">
        <v>369</v>
      </c>
      <c r="BQ43" s="235">
        <v>2016</v>
      </c>
    </row>
    <row r="44" spans="1:69" ht="17.25">
      <c r="A44" s="17">
        <v>43</v>
      </c>
      <c r="B44" s="253" t="s">
        <v>109</v>
      </c>
      <c r="C44" s="253" t="s">
        <v>478</v>
      </c>
      <c r="D44" s="215" t="s">
        <v>199</v>
      </c>
      <c r="E44" s="215" t="s">
        <v>684</v>
      </c>
      <c r="F44" s="216" t="s">
        <v>111</v>
      </c>
      <c r="G44" s="216" t="s">
        <v>685</v>
      </c>
      <c r="H44" s="217" t="s">
        <v>43</v>
      </c>
      <c r="I44" s="218">
        <v>33870</v>
      </c>
      <c r="J44" s="219" t="s">
        <v>55</v>
      </c>
      <c r="K44" s="220" t="s">
        <v>54</v>
      </c>
      <c r="L44" s="218" t="s">
        <v>686</v>
      </c>
      <c r="M44" s="217">
        <v>43</v>
      </c>
      <c r="N44" s="222">
        <v>12</v>
      </c>
      <c r="O44" s="222">
        <v>26.5</v>
      </c>
      <c r="P44" s="222">
        <v>30</v>
      </c>
      <c r="Q44" s="223">
        <v>20</v>
      </c>
      <c r="R44" s="222">
        <v>22.25</v>
      </c>
      <c r="S44" s="222">
        <v>33.375</v>
      </c>
      <c r="T44" s="222">
        <v>37.5</v>
      </c>
      <c r="U44" s="222">
        <v>32.5</v>
      </c>
      <c r="V44" s="224">
        <v>214.125</v>
      </c>
      <c r="W44" s="225">
        <v>11.895833333333334</v>
      </c>
      <c r="X44" s="226" t="s">
        <v>473</v>
      </c>
      <c r="Y44" s="226" t="s">
        <v>474</v>
      </c>
      <c r="Z44" s="226">
        <v>2013</v>
      </c>
      <c r="AA44" s="140">
        <v>37.25</v>
      </c>
      <c r="AB44" s="140">
        <v>32.5</v>
      </c>
      <c r="AC44" s="140">
        <v>26.75</v>
      </c>
      <c r="AD44" s="140">
        <v>17.25</v>
      </c>
      <c r="AE44" s="165">
        <v>45</v>
      </c>
      <c r="AF44" s="140">
        <v>32</v>
      </c>
      <c r="AG44" s="141">
        <v>43.125</v>
      </c>
      <c r="AH44" s="141">
        <v>6.5</v>
      </c>
      <c r="AI44" s="141">
        <v>15.75</v>
      </c>
      <c r="AJ44" s="141">
        <v>259.125</v>
      </c>
      <c r="AK44" s="141">
        <v>11.78</v>
      </c>
      <c r="AL44" s="140" t="s">
        <v>473</v>
      </c>
      <c r="AM44" s="140">
        <v>2014</v>
      </c>
      <c r="AN44" s="140" t="s">
        <v>475</v>
      </c>
      <c r="AO44" s="227">
        <v>33</v>
      </c>
      <c r="AP44" s="227">
        <v>37.125</v>
      </c>
      <c r="AQ44" s="227">
        <v>35.625</v>
      </c>
      <c r="AR44" s="227">
        <v>36.9375</v>
      </c>
      <c r="AS44" s="227">
        <v>31.875</v>
      </c>
      <c r="AT44" s="228">
        <v>15.333333333333334</v>
      </c>
      <c r="AU44" s="228">
        <v>20.8125</v>
      </c>
      <c r="AV44" s="227">
        <v>35.75</v>
      </c>
      <c r="AW44" s="228">
        <v>14.5</v>
      </c>
      <c r="AX44" s="227">
        <v>260.95833333333337</v>
      </c>
      <c r="AY44" s="227">
        <v>10.438333333333334</v>
      </c>
      <c r="AZ44" s="229" t="s">
        <v>473</v>
      </c>
      <c r="BA44" s="241">
        <v>2015</v>
      </c>
      <c r="BB44" s="140" t="s">
        <v>476</v>
      </c>
      <c r="BC44" s="41">
        <v>33</v>
      </c>
      <c r="BD44" s="242">
        <v>44.25</v>
      </c>
      <c r="BE44" s="242">
        <v>22.875</v>
      </c>
      <c r="BF44" s="242">
        <v>30</v>
      </c>
      <c r="BG44" s="41">
        <v>27.375</v>
      </c>
      <c r="BH44" s="242">
        <v>35.625</v>
      </c>
      <c r="BI44" s="242">
        <v>28.5</v>
      </c>
      <c r="BJ44" s="242">
        <v>39</v>
      </c>
      <c r="BK44" s="242">
        <v>20</v>
      </c>
      <c r="BL44" s="243">
        <v>40</v>
      </c>
      <c r="BM44" s="243">
        <v>320.625</v>
      </c>
      <c r="BN44" s="243">
        <v>11.450892857142858</v>
      </c>
      <c r="BO44" s="17" t="s">
        <v>484</v>
      </c>
      <c r="BP44" s="234" t="s">
        <v>369</v>
      </c>
      <c r="BQ44" s="235">
        <v>2016</v>
      </c>
    </row>
    <row r="45" spans="1:69" ht="17.25">
      <c r="A45" s="17">
        <v>44</v>
      </c>
      <c r="B45" s="356" t="s">
        <v>687</v>
      </c>
      <c r="C45" s="252" t="s">
        <v>465</v>
      </c>
      <c r="D45" s="215" t="s">
        <v>153</v>
      </c>
      <c r="E45" s="215" t="s">
        <v>684</v>
      </c>
      <c r="F45" s="216" t="s">
        <v>688</v>
      </c>
      <c r="G45" s="216" t="s">
        <v>689</v>
      </c>
      <c r="H45" s="217" t="s">
        <v>43</v>
      </c>
      <c r="I45" s="218">
        <v>33313</v>
      </c>
      <c r="J45" s="219" t="s">
        <v>536</v>
      </c>
      <c r="K45" s="333" t="s">
        <v>537</v>
      </c>
      <c r="L45" s="218" t="s">
        <v>690</v>
      </c>
      <c r="M45" s="221">
        <v>34</v>
      </c>
      <c r="N45" s="222">
        <v>21</v>
      </c>
      <c r="O45" s="222">
        <v>31</v>
      </c>
      <c r="P45" s="222">
        <v>20</v>
      </c>
      <c r="Q45" s="223">
        <v>24.5</v>
      </c>
      <c r="R45" s="222">
        <v>20</v>
      </c>
      <c r="S45" s="222">
        <v>30</v>
      </c>
      <c r="T45" s="222">
        <v>30</v>
      </c>
      <c r="U45" s="222">
        <v>26</v>
      </c>
      <c r="V45" s="224">
        <v>202.5</v>
      </c>
      <c r="W45" s="225">
        <v>11.25</v>
      </c>
      <c r="X45" s="226" t="s">
        <v>484</v>
      </c>
      <c r="Y45" s="226" t="s">
        <v>474</v>
      </c>
      <c r="Z45" s="226">
        <v>2013</v>
      </c>
      <c r="AA45" s="327">
        <v>33.75</v>
      </c>
      <c r="AB45" s="327">
        <v>31</v>
      </c>
      <c r="AC45" s="327">
        <v>26.75</v>
      </c>
      <c r="AD45" s="327">
        <v>10</v>
      </c>
      <c r="AE45" s="328">
        <v>45</v>
      </c>
      <c r="AF45" s="327">
        <v>27.25</v>
      </c>
      <c r="AG45" s="329">
        <v>33</v>
      </c>
      <c r="AH45" s="329">
        <v>9</v>
      </c>
      <c r="AI45" s="329">
        <v>13.375</v>
      </c>
      <c r="AJ45" s="329">
        <v>229.625</v>
      </c>
      <c r="AK45" s="329">
        <v>10.41</v>
      </c>
      <c r="AL45" s="327" t="s">
        <v>473</v>
      </c>
      <c r="AM45" s="140">
        <v>2014</v>
      </c>
      <c r="AN45" s="140" t="s">
        <v>475</v>
      </c>
      <c r="AO45" s="238">
        <v>30</v>
      </c>
      <c r="AP45" s="239">
        <v>34.125</v>
      </c>
      <c r="AQ45" s="239">
        <v>36</v>
      </c>
      <c r="AR45" s="239">
        <v>34.5</v>
      </c>
      <c r="AS45" s="239">
        <v>30</v>
      </c>
      <c r="AT45" s="240">
        <v>14</v>
      </c>
      <c r="AU45" s="240">
        <v>18.75</v>
      </c>
      <c r="AV45" s="239">
        <v>33.25</v>
      </c>
      <c r="AW45" s="240">
        <v>20</v>
      </c>
      <c r="AX45" s="239">
        <v>250.625</v>
      </c>
      <c r="AY45" s="239">
        <v>10.025</v>
      </c>
      <c r="AZ45" s="241" t="s">
        <v>484</v>
      </c>
      <c r="BA45" s="241">
        <v>2015</v>
      </c>
      <c r="BB45" s="140" t="s">
        <v>476</v>
      </c>
      <c r="BC45" s="41">
        <v>33.75</v>
      </c>
      <c r="BD45" s="242">
        <v>45</v>
      </c>
      <c r="BE45" s="242">
        <v>19.5</v>
      </c>
      <c r="BF45" s="242">
        <v>28.5</v>
      </c>
      <c r="BG45" s="41">
        <v>36</v>
      </c>
      <c r="BH45" s="242">
        <v>37.5</v>
      </c>
      <c r="BI45" s="242">
        <v>18</v>
      </c>
      <c r="BJ45" s="242">
        <v>30</v>
      </c>
      <c r="BK45" s="242">
        <v>16</v>
      </c>
      <c r="BL45" s="243">
        <v>41</v>
      </c>
      <c r="BM45" s="243">
        <v>305.25</v>
      </c>
      <c r="BN45" s="243">
        <v>10.901785714285714</v>
      </c>
      <c r="BO45" s="17" t="s">
        <v>484</v>
      </c>
      <c r="BP45" s="234" t="s">
        <v>369</v>
      </c>
      <c r="BQ45" s="235">
        <v>2016</v>
      </c>
    </row>
    <row r="46" spans="1:69" ht="17.25">
      <c r="A46" s="17">
        <v>45</v>
      </c>
      <c r="B46" s="244" t="s">
        <v>691</v>
      </c>
      <c r="C46" s="244" t="s">
        <v>486</v>
      </c>
      <c r="D46" s="215" t="s">
        <v>303</v>
      </c>
      <c r="E46" s="215" t="s">
        <v>692</v>
      </c>
      <c r="F46" s="216" t="s">
        <v>693</v>
      </c>
      <c r="G46" s="216" t="s">
        <v>302</v>
      </c>
      <c r="H46" s="217" t="s">
        <v>43</v>
      </c>
      <c r="I46" s="245">
        <v>33336</v>
      </c>
      <c r="J46" s="219" t="s">
        <v>45</v>
      </c>
      <c r="K46" s="246" t="s">
        <v>44</v>
      </c>
      <c r="L46" s="245" t="s">
        <v>44</v>
      </c>
      <c r="M46" s="217">
        <v>25</v>
      </c>
      <c r="N46" s="248">
        <v>20</v>
      </c>
      <c r="O46" s="248">
        <v>22</v>
      </c>
      <c r="P46" s="248">
        <v>22</v>
      </c>
      <c r="Q46" s="248">
        <v>24</v>
      </c>
      <c r="R46" s="248">
        <v>20</v>
      </c>
      <c r="S46" s="248">
        <v>23.25</v>
      </c>
      <c r="T46" s="248">
        <v>30</v>
      </c>
      <c r="U46" s="248">
        <v>20</v>
      </c>
      <c r="V46" s="248">
        <v>181.25</v>
      </c>
      <c r="W46" s="276">
        <v>10.069444444444445</v>
      </c>
      <c r="X46" s="226" t="s">
        <v>484</v>
      </c>
      <c r="Y46" s="226" t="s">
        <v>492</v>
      </c>
      <c r="Z46" s="226">
        <v>2012</v>
      </c>
      <c r="AA46" s="141">
        <v>30</v>
      </c>
      <c r="AB46" s="141">
        <v>16</v>
      </c>
      <c r="AC46" s="141">
        <v>23.25</v>
      </c>
      <c r="AD46" s="141">
        <v>20</v>
      </c>
      <c r="AE46" s="164">
        <v>54</v>
      </c>
      <c r="AF46" s="141">
        <v>18</v>
      </c>
      <c r="AG46" s="141">
        <v>42</v>
      </c>
      <c r="AH46" s="141">
        <v>10.25</v>
      </c>
      <c r="AI46" s="141">
        <v>15</v>
      </c>
      <c r="AJ46" s="141">
        <v>228.5</v>
      </c>
      <c r="AK46" s="141">
        <v>10.386363636363637</v>
      </c>
      <c r="AL46" s="250" t="s">
        <v>484</v>
      </c>
      <c r="AM46" s="140">
        <v>2014</v>
      </c>
      <c r="AN46" s="140" t="s">
        <v>475</v>
      </c>
      <c r="AO46" s="357">
        <v>22.5</v>
      </c>
      <c r="AP46" s="357">
        <v>25.5</v>
      </c>
      <c r="AQ46" s="357">
        <v>28.5</v>
      </c>
      <c r="AR46" s="357">
        <v>36</v>
      </c>
      <c r="AS46" s="357">
        <v>39</v>
      </c>
      <c r="AT46" s="357">
        <v>26</v>
      </c>
      <c r="AU46" s="357">
        <v>18.75</v>
      </c>
      <c r="AV46" s="357">
        <v>35.25</v>
      </c>
      <c r="AW46" s="357">
        <v>20</v>
      </c>
      <c r="AX46" s="357">
        <v>251.5</v>
      </c>
      <c r="AY46" s="357">
        <v>10.06</v>
      </c>
      <c r="AZ46" s="241" t="s">
        <v>484</v>
      </c>
      <c r="BA46" s="241">
        <v>2015</v>
      </c>
      <c r="BB46" s="140" t="s">
        <v>475</v>
      </c>
      <c r="BC46" s="41">
        <v>21.75</v>
      </c>
      <c r="BD46" s="242">
        <v>34.5</v>
      </c>
      <c r="BE46" s="242">
        <v>32.25</v>
      </c>
      <c r="BF46" s="242">
        <v>19.5</v>
      </c>
      <c r="BG46" s="41">
        <v>48</v>
      </c>
      <c r="BH46" s="242">
        <v>33</v>
      </c>
      <c r="BI46" s="242">
        <v>24</v>
      </c>
      <c r="BJ46" s="242">
        <v>34.5</v>
      </c>
      <c r="BK46" s="242">
        <v>30</v>
      </c>
      <c r="BL46" s="243">
        <v>37</v>
      </c>
      <c r="BM46" s="243">
        <v>314.5</v>
      </c>
      <c r="BN46" s="243">
        <v>11.232142857142858</v>
      </c>
      <c r="BO46" s="17" t="s">
        <v>484</v>
      </c>
      <c r="BP46" s="234" t="s">
        <v>369</v>
      </c>
      <c r="BQ46" s="235">
        <v>2016</v>
      </c>
    </row>
    <row r="47" spans="1:69" ht="17.25">
      <c r="A47" s="17">
        <v>46</v>
      </c>
      <c r="B47" s="253" t="s">
        <v>694</v>
      </c>
      <c r="C47" s="252" t="s">
        <v>465</v>
      </c>
      <c r="D47" s="215" t="s">
        <v>95</v>
      </c>
      <c r="E47" s="215" t="s">
        <v>695</v>
      </c>
      <c r="F47" s="216" t="s">
        <v>696</v>
      </c>
      <c r="G47" s="216" t="s">
        <v>94</v>
      </c>
      <c r="H47" s="217" t="s">
        <v>43</v>
      </c>
      <c r="I47" s="218">
        <v>33707</v>
      </c>
      <c r="J47" s="219" t="s">
        <v>49</v>
      </c>
      <c r="K47" s="220" t="s">
        <v>129</v>
      </c>
      <c r="L47" s="218" t="s">
        <v>129</v>
      </c>
      <c r="M47" s="217">
        <v>19</v>
      </c>
      <c r="N47" s="222">
        <v>16</v>
      </c>
      <c r="O47" s="222">
        <v>25.5</v>
      </c>
      <c r="P47" s="222">
        <v>27</v>
      </c>
      <c r="Q47" s="223">
        <v>21.166666666666668</v>
      </c>
      <c r="R47" s="222">
        <v>24</v>
      </c>
      <c r="S47" s="222">
        <v>32.25</v>
      </c>
      <c r="T47" s="222">
        <v>23.25</v>
      </c>
      <c r="U47" s="222">
        <v>23.75</v>
      </c>
      <c r="V47" s="224">
        <v>192.91666666666669</v>
      </c>
      <c r="W47" s="225">
        <v>10.717592592592593</v>
      </c>
      <c r="X47" s="226" t="s">
        <v>498</v>
      </c>
      <c r="Y47" s="226" t="s">
        <v>474</v>
      </c>
      <c r="Z47" s="226">
        <v>2013</v>
      </c>
      <c r="AA47" s="327">
        <v>39</v>
      </c>
      <c r="AB47" s="327">
        <v>30.5</v>
      </c>
      <c r="AC47" s="327">
        <v>29.75</v>
      </c>
      <c r="AD47" s="327">
        <v>15</v>
      </c>
      <c r="AE47" s="328">
        <v>46.5</v>
      </c>
      <c r="AF47" s="327">
        <v>34.5</v>
      </c>
      <c r="AG47" s="329">
        <v>46.5</v>
      </c>
      <c r="AH47" s="329">
        <v>5</v>
      </c>
      <c r="AI47" s="329">
        <v>14.5</v>
      </c>
      <c r="AJ47" s="329">
        <v>257.75</v>
      </c>
      <c r="AK47" s="329">
        <v>11.72</v>
      </c>
      <c r="AL47" s="327" t="s">
        <v>473</v>
      </c>
      <c r="AM47" s="140">
        <v>2014</v>
      </c>
      <c r="AN47" s="140" t="s">
        <v>475</v>
      </c>
      <c r="AO47" s="227">
        <v>30</v>
      </c>
      <c r="AP47" s="227">
        <v>39.75</v>
      </c>
      <c r="AQ47" s="227">
        <v>23.25</v>
      </c>
      <c r="AR47" s="227">
        <v>35.25</v>
      </c>
      <c r="AS47" s="227">
        <v>29.625</v>
      </c>
      <c r="AT47" s="228">
        <v>15.333333333333334</v>
      </c>
      <c r="AU47" s="228">
        <v>25.6875</v>
      </c>
      <c r="AV47" s="227">
        <v>41</v>
      </c>
      <c r="AW47" s="228">
        <v>11.5</v>
      </c>
      <c r="AX47" s="227">
        <v>251.39583333333334</v>
      </c>
      <c r="AY47" s="227">
        <v>10.055833333333334</v>
      </c>
      <c r="AZ47" s="229" t="s">
        <v>473</v>
      </c>
      <c r="BA47" s="241">
        <v>2015</v>
      </c>
      <c r="BB47" s="140" t="s">
        <v>476</v>
      </c>
      <c r="BC47" s="41">
        <v>24</v>
      </c>
      <c r="BD47" s="242">
        <v>39</v>
      </c>
      <c r="BE47" s="242">
        <v>16.875</v>
      </c>
      <c r="BF47" s="242">
        <v>40.5</v>
      </c>
      <c r="BG47" s="41">
        <v>40.5</v>
      </c>
      <c r="BH47" s="242">
        <v>36</v>
      </c>
      <c r="BI47" s="242">
        <v>14.5</v>
      </c>
      <c r="BJ47" s="242">
        <v>16.5</v>
      </c>
      <c r="BK47" s="242">
        <v>12</v>
      </c>
      <c r="BL47" s="243">
        <v>42</v>
      </c>
      <c r="BM47" s="243">
        <v>281.875</v>
      </c>
      <c r="BN47" s="243">
        <v>10.066964285714286</v>
      </c>
      <c r="BO47" s="17" t="s">
        <v>498</v>
      </c>
      <c r="BP47" s="234" t="s">
        <v>369</v>
      </c>
      <c r="BQ47" s="235">
        <v>2016</v>
      </c>
    </row>
    <row r="48" spans="1:69" ht="17.25">
      <c r="A48" s="17">
        <v>47</v>
      </c>
      <c r="B48" s="253" t="s">
        <v>697</v>
      </c>
      <c r="C48" s="252" t="s">
        <v>465</v>
      </c>
      <c r="D48" s="215" t="s">
        <v>79</v>
      </c>
      <c r="E48" s="215" t="s">
        <v>698</v>
      </c>
      <c r="F48" s="216" t="s">
        <v>699</v>
      </c>
      <c r="G48" s="216" t="s">
        <v>387</v>
      </c>
      <c r="H48" s="217" t="s">
        <v>43</v>
      </c>
      <c r="I48" s="218">
        <v>34270</v>
      </c>
      <c r="J48" s="219" t="s">
        <v>45</v>
      </c>
      <c r="K48" s="220" t="s">
        <v>483</v>
      </c>
      <c r="L48" s="218" t="s">
        <v>483</v>
      </c>
      <c r="M48" s="217">
        <v>25</v>
      </c>
      <c r="N48" s="222">
        <v>15.5</v>
      </c>
      <c r="O48" s="222">
        <v>27</v>
      </c>
      <c r="P48" s="222">
        <v>30.5</v>
      </c>
      <c r="Q48" s="223">
        <v>21.833333333333332</v>
      </c>
      <c r="R48" s="222">
        <v>23.5</v>
      </c>
      <c r="S48" s="222">
        <v>34.875</v>
      </c>
      <c r="T48" s="222">
        <v>23.25</v>
      </c>
      <c r="U48" s="222">
        <v>29</v>
      </c>
      <c r="V48" s="224">
        <v>205.45833333333331</v>
      </c>
      <c r="W48" s="225">
        <v>11.414351851851851</v>
      </c>
      <c r="X48" s="226" t="s">
        <v>473</v>
      </c>
      <c r="Y48" s="226" t="s">
        <v>474</v>
      </c>
      <c r="Z48" s="226">
        <v>2013</v>
      </c>
      <c r="AA48" s="327">
        <v>48</v>
      </c>
      <c r="AB48" s="327">
        <v>36.5</v>
      </c>
      <c r="AC48" s="327">
        <v>26.25</v>
      </c>
      <c r="AD48" s="327">
        <v>15</v>
      </c>
      <c r="AE48" s="328">
        <v>45</v>
      </c>
      <c r="AF48" s="327">
        <v>34.25</v>
      </c>
      <c r="AG48" s="329">
        <v>44.25</v>
      </c>
      <c r="AH48" s="329">
        <v>12</v>
      </c>
      <c r="AI48" s="329">
        <v>12.75</v>
      </c>
      <c r="AJ48" s="329">
        <v>274</v>
      </c>
      <c r="AK48" s="329">
        <v>12.4345454545455</v>
      </c>
      <c r="AL48" s="327" t="s">
        <v>473</v>
      </c>
      <c r="AM48" s="140">
        <v>2014</v>
      </c>
      <c r="AN48" s="140" t="s">
        <v>475</v>
      </c>
      <c r="AO48" s="227">
        <v>32.25</v>
      </c>
      <c r="AP48" s="227">
        <v>37.125</v>
      </c>
      <c r="AQ48" s="227">
        <v>34.125</v>
      </c>
      <c r="AR48" s="227">
        <v>41.820000000000007</v>
      </c>
      <c r="AS48" s="227">
        <v>36.75</v>
      </c>
      <c r="AT48" s="228">
        <v>22.166666666666668</v>
      </c>
      <c r="AU48" s="228">
        <v>24.375</v>
      </c>
      <c r="AV48" s="227">
        <v>42</v>
      </c>
      <c r="AW48" s="228">
        <v>17.5</v>
      </c>
      <c r="AX48" s="227">
        <v>288.11166666666668</v>
      </c>
      <c r="AY48" s="227">
        <v>11.524466666666667</v>
      </c>
      <c r="AZ48" s="229" t="s">
        <v>473</v>
      </c>
      <c r="BA48" s="241">
        <v>2015</v>
      </c>
      <c r="BB48" s="140" t="s">
        <v>476</v>
      </c>
      <c r="BC48" s="41">
        <v>35.625</v>
      </c>
      <c r="BD48" s="242">
        <v>21</v>
      </c>
      <c r="BE48" s="242">
        <v>30</v>
      </c>
      <c r="BF48" s="242">
        <v>26.25</v>
      </c>
      <c r="BG48" s="41">
        <v>35.625</v>
      </c>
      <c r="BH48" s="242">
        <v>36.375</v>
      </c>
      <c r="BI48" s="242">
        <v>13.75</v>
      </c>
      <c r="BJ48" s="242">
        <v>24</v>
      </c>
      <c r="BK48" s="242">
        <v>23.5</v>
      </c>
      <c r="BL48" s="243">
        <v>42.5</v>
      </c>
      <c r="BM48" s="243">
        <v>288.625</v>
      </c>
      <c r="BN48" s="243">
        <v>10.308035714285714</v>
      </c>
      <c r="BO48" s="233" t="s">
        <v>473</v>
      </c>
      <c r="BP48" s="234" t="s">
        <v>369</v>
      </c>
      <c r="BQ48" s="235">
        <v>2016</v>
      </c>
    </row>
    <row r="49" spans="1:69" ht="17.25">
      <c r="A49" s="17">
        <v>48</v>
      </c>
      <c r="B49" s="252" t="s">
        <v>700</v>
      </c>
      <c r="C49" s="252" t="s">
        <v>465</v>
      </c>
      <c r="D49" s="215" t="s">
        <v>701</v>
      </c>
      <c r="E49" s="215" t="s">
        <v>702</v>
      </c>
      <c r="F49" s="216" t="s">
        <v>703</v>
      </c>
      <c r="G49" s="216" t="s">
        <v>704</v>
      </c>
      <c r="H49" s="217" t="s">
        <v>43</v>
      </c>
      <c r="I49" s="218">
        <v>34228</v>
      </c>
      <c r="J49" s="219" t="s">
        <v>49</v>
      </c>
      <c r="K49" s="333" t="s">
        <v>129</v>
      </c>
      <c r="L49" s="218" t="s">
        <v>48</v>
      </c>
      <c r="M49" s="221">
        <v>19</v>
      </c>
      <c r="N49" s="222">
        <v>12</v>
      </c>
      <c r="O49" s="222">
        <v>16</v>
      </c>
      <c r="P49" s="222">
        <v>31</v>
      </c>
      <c r="Q49" s="223">
        <v>21</v>
      </c>
      <c r="R49" s="222">
        <v>22.75</v>
      </c>
      <c r="S49" s="222">
        <v>24.75</v>
      </c>
      <c r="T49" s="222">
        <v>39</v>
      </c>
      <c r="U49" s="222">
        <v>30.5</v>
      </c>
      <c r="V49" s="224">
        <v>197</v>
      </c>
      <c r="W49" s="225">
        <v>10.944444444444445</v>
      </c>
      <c r="X49" s="226" t="s">
        <v>473</v>
      </c>
      <c r="Y49" s="226" t="s">
        <v>474</v>
      </c>
      <c r="Z49" s="226">
        <v>2013</v>
      </c>
      <c r="AA49" s="327">
        <v>38.5</v>
      </c>
      <c r="AB49" s="327">
        <v>36</v>
      </c>
      <c r="AC49" s="327">
        <v>25.75</v>
      </c>
      <c r="AD49" s="327">
        <v>13.25</v>
      </c>
      <c r="AE49" s="328">
        <v>39</v>
      </c>
      <c r="AF49" s="327">
        <v>28</v>
      </c>
      <c r="AG49" s="329">
        <v>34.875</v>
      </c>
      <c r="AH49" s="329">
        <v>8.5</v>
      </c>
      <c r="AI49" s="329">
        <v>16.75</v>
      </c>
      <c r="AJ49" s="329">
        <v>240.625</v>
      </c>
      <c r="AK49" s="329">
        <v>10.87</v>
      </c>
      <c r="AL49" s="327" t="s">
        <v>473</v>
      </c>
      <c r="AM49" s="140">
        <v>2014</v>
      </c>
      <c r="AN49" s="140" t="s">
        <v>475</v>
      </c>
      <c r="AO49" s="227">
        <v>35.25</v>
      </c>
      <c r="AP49" s="227">
        <v>37.5</v>
      </c>
      <c r="AQ49" s="227">
        <v>34.125</v>
      </c>
      <c r="AR49" s="227">
        <v>38.53125</v>
      </c>
      <c r="AS49" s="227">
        <v>28.125</v>
      </c>
      <c r="AT49" s="228">
        <v>16</v>
      </c>
      <c r="AU49" s="228">
        <v>21.5625</v>
      </c>
      <c r="AV49" s="227">
        <v>38.25</v>
      </c>
      <c r="AW49" s="228">
        <v>12.75</v>
      </c>
      <c r="AX49" s="227">
        <v>262.09375</v>
      </c>
      <c r="AY49" s="227">
        <v>10.483750000000001</v>
      </c>
      <c r="AZ49" s="229" t="s">
        <v>473</v>
      </c>
      <c r="BA49" s="241">
        <v>2015</v>
      </c>
      <c r="BB49" s="140" t="s">
        <v>476</v>
      </c>
      <c r="BC49" s="41">
        <v>23.25</v>
      </c>
      <c r="BD49" s="242">
        <v>36</v>
      </c>
      <c r="BE49" s="242">
        <v>15</v>
      </c>
      <c r="BF49" s="242">
        <v>30</v>
      </c>
      <c r="BG49" s="41">
        <v>36</v>
      </c>
      <c r="BH49" s="242">
        <v>30</v>
      </c>
      <c r="BI49" s="242">
        <v>21.5</v>
      </c>
      <c r="BJ49" s="242">
        <v>27</v>
      </c>
      <c r="BK49" s="242">
        <v>21</v>
      </c>
      <c r="BL49" s="243">
        <v>41</v>
      </c>
      <c r="BM49" s="243">
        <v>280.75</v>
      </c>
      <c r="BN49" s="243">
        <v>10.026785714285714</v>
      </c>
      <c r="BO49" s="17" t="s">
        <v>498</v>
      </c>
      <c r="BP49" s="234" t="s">
        <v>369</v>
      </c>
      <c r="BQ49" s="235">
        <v>2016</v>
      </c>
    </row>
    <row r="50" spans="1:69" ht="17.25">
      <c r="A50" s="17">
        <v>49</v>
      </c>
      <c r="B50" s="252" t="s">
        <v>705</v>
      </c>
      <c r="C50" s="252" t="s">
        <v>465</v>
      </c>
      <c r="D50" s="215" t="s">
        <v>635</v>
      </c>
      <c r="E50" s="215" t="s">
        <v>706</v>
      </c>
      <c r="F50" s="216" t="s">
        <v>707</v>
      </c>
      <c r="G50" s="216" t="s">
        <v>638</v>
      </c>
      <c r="H50" s="217" t="s">
        <v>43</v>
      </c>
      <c r="I50" s="218">
        <v>34289</v>
      </c>
      <c r="J50" s="219" t="s">
        <v>122</v>
      </c>
      <c r="K50" s="333" t="s">
        <v>121</v>
      </c>
      <c r="L50" s="218" t="s">
        <v>708</v>
      </c>
      <c r="M50" s="221">
        <v>47</v>
      </c>
      <c r="N50" s="222">
        <v>12</v>
      </c>
      <c r="O50" s="222">
        <v>33</v>
      </c>
      <c r="P50" s="222">
        <v>22.75</v>
      </c>
      <c r="Q50" s="223">
        <v>22.5</v>
      </c>
      <c r="R50" s="222">
        <v>23.25</v>
      </c>
      <c r="S50" s="222">
        <v>34.875</v>
      </c>
      <c r="T50" s="222">
        <v>34.130000000000003</v>
      </c>
      <c r="U50" s="222">
        <v>31.25</v>
      </c>
      <c r="V50" s="224">
        <v>213.755</v>
      </c>
      <c r="W50" s="225">
        <v>11.875277777777777</v>
      </c>
      <c r="X50" s="226" t="s">
        <v>484</v>
      </c>
      <c r="Y50" s="226" t="s">
        <v>474</v>
      </c>
      <c r="Z50" s="226">
        <v>2013</v>
      </c>
      <c r="AA50" s="327">
        <v>41.25</v>
      </c>
      <c r="AB50" s="327">
        <v>44</v>
      </c>
      <c r="AC50" s="327">
        <v>33</v>
      </c>
      <c r="AD50" s="327">
        <v>28.5</v>
      </c>
      <c r="AE50" s="328">
        <v>46.875</v>
      </c>
      <c r="AF50" s="327">
        <v>30.25</v>
      </c>
      <c r="AG50" s="329">
        <v>52.125</v>
      </c>
      <c r="AH50" s="329">
        <v>10</v>
      </c>
      <c r="AI50" s="329">
        <v>11.75</v>
      </c>
      <c r="AJ50" s="329">
        <v>297.75</v>
      </c>
      <c r="AK50" s="329">
        <v>13.53</v>
      </c>
      <c r="AL50" s="327" t="s">
        <v>473</v>
      </c>
      <c r="AM50" s="140">
        <v>2014</v>
      </c>
      <c r="AN50" s="140" t="s">
        <v>475</v>
      </c>
      <c r="AO50" s="227">
        <v>38.25</v>
      </c>
      <c r="AP50" s="227">
        <v>44.25</v>
      </c>
      <c r="AQ50" s="227">
        <v>42.375</v>
      </c>
      <c r="AR50" s="227">
        <v>39.09375</v>
      </c>
      <c r="AS50" s="227">
        <v>27.75</v>
      </c>
      <c r="AT50" s="228">
        <v>17.833333333333332</v>
      </c>
      <c r="AU50" s="228">
        <v>25.125</v>
      </c>
      <c r="AV50" s="227">
        <v>42.5</v>
      </c>
      <c r="AW50" s="228">
        <v>15.5</v>
      </c>
      <c r="AX50" s="227">
        <v>292.67708333333337</v>
      </c>
      <c r="AY50" s="227">
        <v>11.707083333333335</v>
      </c>
      <c r="AZ50" s="229" t="s">
        <v>473</v>
      </c>
      <c r="BA50" s="241">
        <v>2015</v>
      </c>
      <c r="BB50" s="140" t="s">
        <v>476</v>
      </c>
      <c r="BC50" s="41">
        <v>35.25</v>
      </c>
      <c r="BD50" s="242">
        <v>35.25</v>
      </c>
      <c r="BE50" s="242">
        <v>18.375</v>
      </c>
      <c r="BF50" s="242">
        <v>29.25</v>
      </c>
      <c r="BG50" s="41">
        <v>21</v>
      </c>
      <c r="BH50" s="242">
        <v>44.25</v>
      </c>
      <c r="BI50" s="242">
        <v>23.75</v>
      </c>
      <c r="BJ50" s="242">
        <v>43.5</v>
      </c>
      <c r="BK50" s="242">
        <v>20</v>
      </c>
      <c r="BL50" s="243">
        <v>42</v>
      </c>
      <c r="BM50" s="243">
        <v>312.625</v>
      </c>
      <c r="BN50" s="243">
        <v>11.165178571428571</v>
      </c>
      <c r="BO50" s="233" t="s">
        <v>473</v>
      </c>
      <c r="BP50" s="234" t="s">
        <v>369</v>
      </c>
      <c r="BQ50" s="235">
        <v>2016</v>
      </c>
    </row>
    <row r="51" spans="1:69" ht="17.25">
      <c r="A51" s="17">
        <v>50</v>
      </c>
      <c r="B51" s="358" t="s">
        <v>709</v>
      </c>
      <c r="C51" s="359" t="s">
        <v>465</v>
      </c>
      <c r="D51" s="360" t="s">
        <v>263</v>
      </c>
      <c r="E51" s="360" t="s">
        <v>710</v>
      </c>
      <c r="F51" s="361" t="s">
        <v>711</v>
      </c>
      <c r="G51" s="361" t="s">
        <v>712</v>
      </c>
      <c r="H51" s="362" t="s">
        <v>40</v>
      </c>
      <c r="I51" s="363">
        <v>34146</v>
      </c>
      <c r="J51" s="364" t="s">
        <v>89</v>
      </c>
      <c r="K51" s="365" t="s">
        <v>88</v>
      </c>
      <c r="L51" s="255" t="s">
        <v>88</v>
      </c>
      <c r="M51" s="366">
        <v>24</v>
      </c>
      <c r="N51" s="367">
        <v>10</v>
      </c>
      <c r="O51" s="367">
        <v>20</v>
      </c>
      <c r="P51" s="299">
        <v>21.25</v>
      </c>
      <c r="Q51" s="299">
        <v>13.5</v>
      </c>
      <c r="R51" s="299">
        <v>10</v>
      </c>
      <c r="S51" s="299">
        <v>22.5</v>
      </c>
      <c r="T51" s="299">
        <v>18</v>
      </c>
      <c r="U51" s="299">
        <v>6.5</v>
      </c>
      <c r="V51" s="299">
        <v>121.75</v>
      </c>
      <c r="W51" s="299">
        <v>6.75</v>
      </c>
      <c r="X51" s="299" t="s">
        <v>498</v>
      </c>
      <c r="Y51" s="299" t="s">
        <v>713</v>
      </c>
      <c r="Z51" s="299"/>
      <c r="AA51" s="140">
        <v>30</v>
      </c>
      <c r="AB51" s="140">
        <v>18.5</v>
      </c>
      <c r="AC51" s="140">
        <v>24.25</v>
      </c>
      <c r="AD51" s="140">
        <v>29</v>
      </c>
      <c r="AE51" s="165">
        <v>31.5</v>
      </c>
      <c r="AF51" s="140">
        <v>48.75</v>
      </c>
      <c r="AG51" s="141">
        <v>42.75</v>
      </c>
      <c r="AH51" s="141">
        <v>11</v>
      </c>
      <c r="AI51" s="141">
        <v>17.25</v>
      </c>
      <c r="AJ51" s="141">
        <v>250</v>
      </c>
      <c r="AK51" s="141">
        <v>11.36</v>
      </c>
      <c r="AL51" s="140" t="s">
        <v>498</v>
      </c>
      <c r="AM51" s="140">
        <v>2014</v>
      </c>
      <c r="AN51" s="140" t="s">
        <v>475</v>
      </c>
      <c r="AO51" s="348">
        <v>30</v>
      </c>
      <c r="AP51" s="348">
        <v>34.5</v>
      </c>
      <c r="AQ51" s="368">
        <v>36.75</v>
      </c>
      <c r="AR51" s="368">
        <v>30</v>
      </c>
      <c r="AS51" s="368">
        <v>30</v>
      </c>
      <c r="AT51" s="368">
        <v>20</v>
      </c>
      <c r="AU51" s="368">
        <v>20.625</v>
      </c>
      <c r="AV51" s="368">
        <v>34.75</v>
      </c>
      <c r="AW51" s="368">
        <v>16</v>
      </c>
      <c r="AX51" s="368">
        <v>252.625</v>
      </c>
      <c r="AY51" s="368">
        <v>10.105</v>
      </c>
      <c r="AZ51" s="369" t="s">
        <v>498</v>
      </c>
      <c r="BA51" s="241">
        <v>2015</v>
      </c>
      <c r="BB51" s="294" t="s">
        <v>476</v>
      </c>
      <c r="BC51" s="191">
        <v>22.5</v>
      </c>
      <c r="BD51" s="370">
        <v>37.5</v>
      </c>
      <c r="BE51" s="370">
        <v>18.75</v>
      </c>
      <c r="BF51" s="370">
        <v>24</v>
      </c>
      <c r="BG51" s="191">
        <v>39</v>
      </c>
      <c r="BH51" s="370">
        <v>30</v>
      </c>
      <c r="BI51" s="370">
        <v>13</v>
      </c>
      <c r="BJ51" s="370">
        <v>34.5</v>
      </c>
      <c r="BK51" s="370">
        <v>20</v>
      </c>
      <c r="BL51" s="297">
        <v>42</v>
      </c>
      <c r="BM51" s="297">
        <v>281.25</v>
      </c>
      <c r="BN51" s="297">
        <v>10.044642857142858</v>
      </c>
      <c r="BO51" s="96" t="s">
        <v>484</v>
      </c>
      <c r="BP51" s="298" t="s">
        <v>369</v>
      </c>
      <c r="BQ51" s="299">
        <v>2016</v>
      </c>
    </row>
    <row r="52" spans="1:69" ht="17.25">
      <c r="A52" s="17">
        <v>51</v>
      </c>
      <c r="B52" s="371" t="s">
        <v>714</v>
      </c>
      <c r="C52" s="252" t="s">
        <v>465</v>
      </c>
      <c r="D52" s="215" t="s">
        <v>715</v>
      </c>
      <c r="E52" s="215" t="s">
        <v>716</v>
      </c>
      <c r="F52" s="83" t="s">
        <v>717</v>
      </c>
      <c r="G52" s="83" t="s">
        <v>164</v>
      </c>
      <c r="H52" s="256" t="s">
        <v>40</v>
      </c>
      <c r="I52" s="245">
        <v>34330</v>
      </c>
      <c r="J52" s="257" t="s">
        <v>49</v>
      </c>
      <c r="K52" s="246" t="s">
        <v>78</v>
      </c>
      <c r="L52" s="255" t="s">
        <v>48</v>
      </c>
      <c r="M52" s="258">
        <v>19</v>
      </c>
      <c r="N52" s="222">
        <v>10</v>
      </c>
      <c r="O52" s="222">
        <v>31.5</v>
      </c>
      <c r="P52" s="222">
        <v>34</v>
      </c>
      <c r="Q52" s="223">
        <v>16.333333333333332</v>
      </c>
      <c r="R52" s="222">
        <v>20</v>
      </c>
      <c r="S52" s="222">
        <v>26.25</v>
      </c>
      <c r="T52" s="222">
        <v>22.5</v>
      </c>
      <c r="U52" s="222">
        <v>26</v>
      </c>
      <c r="V52" s="224">
        <v>186.58333333333331</v>
      </c>
      <c r="W52" s="225">
        <v>10.36574074074074</v>
      </c>
      <c r="X52" s="226" t="s">
        <v>473</v>
      </c>
      <c r="Y52" s="226" t="s">
        <v>474</v>
      </c>
      <c r="Z52" s="226">
        <v>2013</v>
      </c>
      <c r="AA52" s="327">
        <v>31.25</v>
      </c>
      <c r="AB52" s="327">
        <v>34.5</v>
      </c>
      <c r="AC52" s="327">
        <v>33</v>
      </c>
      <c r="AD52" s="327">
        <v>17</v>
      </c>
      <c r="AE52" s="328">
        <v>34.5</v>
      </c>
      <c r="AF52" s="327">
        <v>25.75</v>
      </c>
      <c r="AG52" s="329">
        <v>40.5</v>
      </c>
      <c r="AH52" s="329">
        <v>10</v>
      </c>
      <c r="AI52" s="329">
        <v>13.375</v>
      </c>
      <c r="AJ52" s="329">
        <v>231.38</v>
      </c>
      <c r="AK52" s="329">
        <v>10.52</v>
      </c>
      <c r="AL52" s="327" t="s">
        <v>473</v>
      </c>
      <c r="AM52" s="140">
        <v>2014</v>
      </c>
      <c r="AN52" s="140" t="s">
        <v>475</v>
      </c>
      <c r="AO52" s="331">
        <v>30</v>
      </c>
      <c r="AP52" s="267">
        <v>27.375</v>
      </c>
      <c r="AQ52" s="267">
        <v>31.125</v>
      </c>
      <c r="AR52" s="267">
        <v>32.4375</v>
      </c>
      <c r="AS52" s="267">
        <v>30</v>
      </c>
      <c r="AT52" s="268">
        <v>17</v>
      </c>
      <c r="AU52" s="268">
        <v>22.125</v>
      </c>
      <c r="AV52" s="267">
        <v>45</v>
      </c>
      <c r="AW52" s="268">
        <v>20</v>
      </c>
      <c r="AX52" s="267">
        <v>255.0625</v>
      </c>
      <c r="AY52" s="267">
        <v>10.202500000000001</v>
      </c>
      <c r="AZ52" s="369" t="s">
        <v>498</v>
      </c>
      <c r="BA52" s="241">
        <v>2015</v>
      </c>
      <c r="BB52" s="294" t="s">
        <v>476</v>
      </c>
      <c r="BC52" s="41">
        <v>28.5</v>
      </c>
      <c r="BD52" s="242">
        <v>43.5</v>
      </c>
      <c r="BE52" s="242">
        <v>15</v>
      </c>
      <c r="BF52" s="242">
        <v>27</v>
      </c>
      <c r="BG52" s="41">
        <v>39</v>
      </c>
      <c r="BH52" s="242">
        <v>28.125</v>
      </c>
      <c r="BI52" s="242">
        <v>12.75</v>
      </c>
      <c r="BJ52" s="242">
        <v>25.5</v>
      </c>
      <c r="BK52" s="242">
        <v>20</v>
      </c>
      <c r="BL52" s="243">
        <v>42.5</v>
      </c>
      <c r="BM52" s="243">
        <v>281.875</v>
      </c>
      <c r="BN52" s="243">
        <v>10.066964285714286</v>
      </c>
      <c r="BO52" s="17" t="s">
        <v>498</v>
      </c>
      <c r="BP52" s="234" t="s">
        <v>369</v>
      </c>
      <c r="BQ52" s="235">
        <v>2016</v>
      </c>
    </row>
    <row r="53" spans="1:69" ht="17.25">
      <c r="A53" s="17">
        <v>52</v>
      </c>
      <c r="B53" s="252" t="s">
        <v>718</v>
      </c>
      <c r="C53" s="252" t="s">
        <v>478</v>
      </c>
      <c r="D53" s="215" t="s">
        <v>719</v>
      </c>
      <c r="E53" s="215" t="s">
        <v>720</v>
      </c>
      <c r="F53" s="216" t="s">
        <v>721</v>
      </c>
      <c r="G53" s="216" t="s">
        <v>722</v>
      </c>
      <c r="H53" s="217" t="s">
        <v>43</v>
      </c>
      <c r="I53" s="218">
        <v>33456</v>
      </c>
      <c r="J53" s="219" t="s">
        <v>45</v>
      </c>
      <c r="K53" s="333" t="s">
        <v>483</v>
      </c>
      <c r="L53" s="218" t="s">
        <v>483</v>
      </c>
      <c r="M53" s="221">
        <v>25</v>
      </c>
      <c r="N53" s="222">
        <v>18</v>
      </c>
      <c r="O53" s="222">
        <v>20</v>
      </c>
      <c r="P53" s="222">
        <v>28</v>
      </c>
      <c r="Q53" s="223">
        <v>22</v>
      </c>
      <c r="R53" s="222">
        <v>24</v>
      </c>
      <c r="S53" s="222">
        <v>27</v>
      </c>
      <c r="T53" s="222">
        <v>30</v>
      </c>
      <c r="U53" s="222">
        <v>22</v>
      </c>
      <c r="V53" s="224">
        <v>191</v>
      </c>
      <c r="W53" s="225">
        <v>10.611111111111111</v>
      </c>
      <c r="X53" s="226" t="s">
        <v>484</v>
      </c>
      <c r="Y53" s="226" t="s">
        <v>474</v>
      </c>
      <c r="Z53" s="226">
        <v>2013</v>
      </c>
      <c r="AA53" s="140">
        <v>31.5</v>
      </c>
      <c r="AB53" s="140">
        <v>32.5</v>
      </c>
      <c r="AC53" s="140">
        <v>24.5</v>
      </c>
      <c r="AD53" s="140">
        <v>16</v>
      </c>
      <c r="AE53" s="165">
        <v>43.5</v>
      </c>
      <c r="AF53" s="140">
        <v>22</v>
      </c>
      <c r="AG53" s="141">
        <v>40.5</v>
      </c>
      <c r="AH53" s="141">
        <v>9</v>
      </c>
      <c r="AI53" s="141">
        <v>17</v>
      </c>
      <c r="AJ53" s="141">
        <v>236.5</v>
      </c>
      <c r="AK53" s="141">
        <v>10.78</v>
      </c>
      <c r="AL53" s="140" t="s">
        <v>498</v>
      </c>
      <c r="AM53" s="140">
        <v>2014</v>
      </c>
      <c r="AN53" s="140" t="s">
        <v>475</v>
      </c>
      <c r="AO53" s="331">
        <v>30</v>
      </c>
      <c r="AP53" s="267">
        <v>34.5</v>
      </c>
      <c r="AQ53" s="267">
        <v>31.125</v>
      </c>
      <c r="AR53" s="267">
        <v>32.71875</v>
      </c>
      <c r="AS53" s="267">
        <v>31.5</v>
      </c>
      <c r="AT53" s="268">
        <v>20</v>
      </c>
      <c r="AU53" s="268">
        <v>16.5</v>
      </c>
      <c r="AV53" s="267">
        <v>41.5</v>
      </c>
      <c r="AW53" s="268">
        <v>17</v>
      </c>
      <c r="AX53" s="267">
        <v>254.84375</v>
      </c>
      <c r="AY53" s="267">
        <v>10.19375</v>
      </c>
      <c r="AZ53" s="369" t="s">
        <v>498</v>
      </c>
      <c r="BA53" s="241">
        <v>2015</v>
      </c>
      <c r="BB53" s="294" t="s">
        <v>476</v>
      </c>
      <c r="BC53" s="41">
        <v>29.25</v>
      </c>
      <c r="BD53" s="242">
        <v>36.75</v>
      </c>
      <c r="BE53" s="242">
        <v>15</v>
      </c>
      <c r="BF53" s="242">
        <v>34.5</v>
      </c>
      <c r="BG53" s="41">
        <v>42</v>
      </c>
      <c r="BH53" s="242">
        <v>32.25</v>
      </c>
      <c r="BI53" s="242">
        <v>15.75</v>
      </c>
      <c r="BJ53" s="242">
        <v>30</v>
      </c>
      <c r="BK53" s="242">
        <v>18</v>
      </c>
      <c r="BL53" s="243">
        <v>42</v>
      </c>
      <c r="BM53" s="243">
        <v>295.5</v>
      </c>
      <c r="BN53" s="243">
        <v>10.553571428571429</v>
      </c>
      <c r="BO53" s="17" t="s">
        <v>498</v>
      </c>
      <c r="BP53" s="234" t="s">
        <v>369</v>
      </c>
      <c r="BQ53" s="235">
        <v>2016</v>
      </c>
    </row>
    <row r="54" spans="1:69" ht="17.25">
      <c r="A54" s="17">
        <v>53</v>
      </c>
      <c r="B54" s="253" t="s">
        <v>723</v>
      </c>
      <c r="C54" s="252" t="s">
        <v>465</v>
      </c>
      <c r="D54" s="215" t="s">
        <v>724</v>
      </c>
      <c r="E54" s="215" t="s">
        <v>725</v>
      </c>
      <c r="F54" s="216" t="s">
        <v>726</v>
      </c>
      <c r="G54" s="216" t="s">
        <v>727</v>
      </c>
      <c r="H54" s="217" t="s">
        <v>43</v>
      </c>
      <c r="I54" s="218">
        <v>34378</v>
      </c>
      <c r="J54" s="219" t="s">
        <v>49</v>
      </c>
      <c r="K54" s="220" t="s">
        <v>129</v>
      </c>
      <c r="L54" s="218" t="s">
        <v>728</v>
      </c>
      <c r="M54" s="217">
        <v>19</v>
      </c>
      <c r="N54" s="222">
        <v>13</v>
      </c>
      <c r="O54" s="222">
        <v>29</v>
      </c>
      <c r="P54" s="222">
        <v>30.25</v>
      </c>
      <c r="Q54" s="223">
        <v>21.166666666666668</v>
      </c>
      <c r="R54" s="222">
        <v>29.75</v>
      </c>
      <c r="S54" s="222">
        <v>46.125</v>
      </c>
      <c r="T54" s="222">
        <v>30</v>
      </c>
      <c r="U54" s="222">
        <v>31</v>
      </c>
      <c r="V54" s="224">
        <v>230.29166666666669</v>
      </c>
      <c r="W54" s="225">
        <v>12.793981481481483</v>
      </c>
      <c r="X54" s="226" t="s">
        <v>484</v>
      </c>
      <c r="Y54" s="226" t="s">
        <v>474</v>
      </c>
      <c r="Z54" s="226">
        <v>2013</v>
      </c>
      <c r="AA54" s="327">
        <v>37</v>
      </c>
      <c r="AB54" s="327">
        <v>35.5</v>
      </c>
      <c r="AC54" s="327">
        <v>31.25</v>
      </c>
      <c r="AD54" s="327">
        <v>21.5</v>
      </c>
      <c r="AE54" s="328">
        <v>43.5</v>
      </c>
      <c r="AF54" s="327">
        <v>35</v>
      </c>
      <c r="AG54" s="329">
        <v>40.875</v>
      </c>
      <c r="AH54" s="329">
        <v>9</v>
      </c>
      <c r="AI54" s="329">
        <v>14.75</v>
      </c>
      <c r="AJ54" s="329">
        <v>268.38</v>
      </c>
      <c r="AK54" s="329">
        <v>12.2</v>
      </c>
      <c r="AL54" s="327" t="s">
        <v>498</v>
      </c>
      <c r="AM54" s="140">
        <v>2014</v>
      </c>
      <c r="AN54" s="140" t="s">
        <v>475</v>
      </c>
      <c r="AO54" s="331">
        <v>30</v>
      </c>
      <c r="AP54" s="267">
        <v>37.5</v>
      </c>
      <c r="AQ54" s="267">
        <v>34.5</v>
      </c>
      <c r="AR54" s="267">
        <v>39.5625</v>
      </c>
      <c r="AS54" s="267">
        <v>34.125</v>
      </c>
      <c r="AT54" s="268">
        <v>14</v>
      </c>
      <c r="AU54" s="268">
        <v>16.5</v>
      </c>
      <c r="AV54" s="267">
        <v>34</v>
      </c>
      <c r="AW54" s="268">
        <v>18</v>
      </c>
      <c r="AX54" s="267">
        <v>258.1875</v>
      </c>
      <c r="AY54" s="267">
        <v>10.327500000000001</v>
      </c>
      <c r="AZ54" s="369" t="s">
        <v>498</v>
      </c>
      <c r="BA54" s="241">
        <v>2015</v>
      </c>
      <c r="BB54" s="294" t="s">
        <v>476</v>
      </c>
      <c r="BC54" s="41">
        <v>28.875</v>
      </c>
      <c r="BD54" s="242">
        <v>35.25</v>
      </c>
      <c r="BE54" s="242">
        <v>25.5</v>
      </c>
      <c r="BF54" s="242">
        <v>30.75</v>
      </c>
      <c r="BG54" s="41">
        <v>36</v>
      </c>
      <c r="BH54" s="242">
        <v>33</v>
      </c>
      <c r="BI54" s="242">
        <v>20</v>
      </c>
      <c r="BJ54" s="242">
        <v>25.5</v>
      </c>
      <c r="BK54" s="242">
        <v>26</v>
      </c>
      <c r="BL54" s="243">
        <v>42</v>
      </c>
      <c r="BM54" s="243">
        <v>302.875</v>
      </c>
      <c r="BN54" s="243">
        <v>10.816964285714286</v>
      </c>
      <c r="BO54" s="17" t="s">
        <v>484</v>
      </c>
      <c r="BP54" s="234" t="s">
        <v>369</v>
      </c>
      <c r="BQ54" s="235">
        <v>2016</v>
      </c>
    </row>
    <row r="55" spans="1:69" ht="17.25">
      <c r="A55" s="17">
        <v>54</v>
      </c>
      <c r="B55" s="259" t="s">
        <v>729</v>
      </c>
      <c r="C55" s="252" t="s">
        <v>465</v>
      </c>
      <c r="D55" s="215" t="s">
        <v>249</v>
      </c>
      <c r="E55" s="215" t="s">
        <v>730</v>
      </c>
      <c r="F55" s="260" t="s">
        <v>731</v>
      </c>
      <c r="G55" s="260" t="s">
        <v>248</v>
      </c>
      <c r="H55" s="261" t="s">
        <v>40</v>
      </c>
      <c r="I55" s="262">
        <v>34070</v>
      </c>
      <c r="J55" s="263" t="s">
        <v>524</v>
      </c>
      <c r="K55" s="264" t="s">
        <v>732</v>
      </c>
      <c r="L55" s="255" t="s">
        <v>280</v>
      </c>
      <c r="M55" s="270">
        <v>4</v>
      </c>
      <c r="N55" s="222">
        <v>13</v>
      </c>
      <c r="O55" s="222">
        <v>32.5</v>
      </c>
      <c r="P55" s="222">
        <v>31.5</v>
      </c>
      <c r="Q55" s="223">
        <v>24.166666666666668</v>
      </c>
      <c r="R55" s="222">
        <v>21</v>
      </c>
      <c r="S55" s="222">
        <v>32.625</v>
      </c>
      <c r="T55" s="222">
        <v>30.38</v>
      </c>
      <c r="U55" s="222">
        <v>33.75</v>
      </c>
      <c r="V55" s="224">
        <v>218.92166666666668</v>
      </c>
      <c r="W55" s="225">
        <v>12.162314814814815</v>
      </c>
      <c r="X55" s="226" t="s">
        <v>473</v>
      </c>
      <c r="Y55" s="226" t="s">
        <v>474</v>
      </c>
      <c r="Z55" s="226">
        <v>2013</v>
      </c>
      <c r="AA55" s="327">
        <v>41.5</v>
      </c>
      <c r="AB55" s="327">
        <v>30.5</v>
      </c>
      <c r="AC55" s="327">
        <v>26</v>
      </c>
      <c r="AD55" s="327">
        <v>14.25</v>
      </c>
      <c r="AE55" s="328">
        <v>46.5</v>
      </c>
      <c r="AF55" s="327">
        <v>37</v>
      </c>
      <c r="AG55" s="329">
        <v>50.25</v>
      </c>
      <c r="AH55" s="329">
        <v>11.5</v>
      </c>
      <c r="AI55" s="329">
        <v>16.125</v>
      </c>
      <c r="AJ55" s="329">
        <v>273.63</v>
      </c>
      <c r="AK55" s="329">
        <v>12.44</v>
      </c>
      <c r="AL55" s="327" t="s">
        <v>473</v>
      </c>
      <c r="AM55" s="140">
        <v>2014</v>
      </c>
      <c r="AN55" s="140" t="s">
        <v>475</v>
      </c>
      <c r="AO55" s="227">
        <v>37.25</v>
      </c>
      <c r="AP55" s="227">
        <v>40.125</v>
      </c>
      <c r="AQ55" s="227">
        <v>40.125</v>
      </c>
      <c r="AR55" s="227">
        <v>37.875</v>
      </c>
      <c r="AS55" s="227">
        <v>36</v>
      </c>
      <c r="AT55" s="228">
        <v>20.166666666666668</v>
      </c>
      <c r="AU55" s="228">
        <v>20.625</v>
      </c>
      <c r="AV55" s="227">
        <v>40</v>
      </c>
      <c r="AW55" s="228">
        <v>21.25</v>
      </c>
      <c r="AX55" s="227">
        <v>293.41666666666663</v>
      </c>
      <c r="AY55" s="227">
        <v>11.736666666666665</v>
      </c>
      <c r="AZ55" s="229" t="s">
        <v>473</v>
      </c>
      <c r="BA55" s="140">
        <v>2015</v>
      </c>
      <c r="BB55" s="140" t="s">
        <v>476</v>
      </c>
      <c r="BC55" s="41">
        <v>44.625</v>
      </c>
      <c r="BD55" s="242">
        <v>30.75</v>
      </c>
      <c r="BE55" s="242">
        <v>16.875</v>
      </c>
      <c r="BF55" s="242">
        <v>36.75</v>
      </c>
      <c r="BG55" s="41">
        <v>25.5</v>
      </c>
      <c r="BH55" s="242">
        <v>34.5</v>
      </c>
      <c r="BI55" s="242">
        <v>21</v>
      </c>
      <c r="BJ55" s="242">
        <v>48</v>
      </c>
      <c r="BK55" s="242">
        <v>17</v>
      </c>
      <c r="BL55" s="243">
        <v>42</v>
      </c>
      <c r="BM55" s="243">
        <v>317</v>
      </c>
      <c r="BN55" s="243">
        <v>11.321428571428571</v>
      </c>
      <c r="BO55" s="233" t="s">
        <v>473</v>
      </c>
      <c r="BP55" s="234" t="s">
        <v>369</v>
      </c>
      <c r="BQ55" s="235">
        <v>2016</v>
      </c>
    </row>
    <row r="56" spans="1:69" ht="17.25">
      <c r="A56" s="17">
        <v>55</v>
      </c>
      <c r="B56" s="259" t="s">
        <v>733</v>
      </c>
      <c r="C56" s="252" t="s">
        <v>465</v>
      </c>
      <c r="D56" s="215" t="s">
        <v>734</v>
      </c>
      <c r="E56" s="215" t="s">
        <v>735</v>
      </c>
      <c r="F56" s="260" t="s">
        <v>736</v>
      </c>
      <c r="G56" s="260" t="s">
        <v>124</v>
      </c>
      <c r="H56" s="261" t="s">
        <v>40</v>
      </c>
      <c r="I56" s="262">
        <v>34223</v>
      </c>
      <c r="J56" s="263" t="s">
        <v>55</v>
      </c>
      <c r="K56" s="264" t="s">
        <v>54</v>
      </c>
      <c r="L56" s="255" t="s">
        <v>737</v>
      </c>
      <c r="M56" s="270">
        <v>43</v>
      </c>
      <c r="N56" s="222">
        <v>11</v>
      </c>
      <c r="O56" s="222">
        <v>24</v>
      </c>
      <c r="P56" s="222">
        <v>24</v>
      </c>
      <c r="Q56" s="223">
        <v>15.833333333333334</v>
      </c>
      <c r="R56" s="222">
        <v>23</v>
      </c>
      <c r="S56" s="222">
        <v>32.25</v>
      </c>
      <c r="T56" s="222">
        <v>26.63</v>
      </c>
      <c r="U56" s="222">
        <v>24.5</v>
      </c>
      <c r="V56" s="224">
        <v>181.21333333333331</v>
      </c>
      <c r="W56" s="225">
        <v>10.067407407407407</v>
      </c>
      <c r="X56" s="226" t="s">
        <v>473</v>
      </c>
      <c r="Y56" s="226" t="s">
        <v>474</v>
      </c>
      <c r="Z56" s="226">
        <v>2013</v>
      </c>
      <c r="AA56" s="140">
        <v>32.75</v>
      </c>
      <c r="AB56" s="140">
        <v>32</v>
      </c>
      <c r="AC56" s="140">
        <v>26</v>
      </c>
      <c r="AD56" s="140">
        <v>18.5</v>
      </c>
      <c r="AE56" s="165">
        <v>38.625</v>
      </c>
      <c r="AF56" s="140">
        <v>29</v>
      </c>
      <c r="AG56" s="141">
        <v>36.375</v>
      </c>
      <c r="AH56" s="141">
        <v>12</v>
      </c>
      <c r="AI56" s="141">
        <v>11</v>
      </c>
      <c r="AJ56" s="141">
        <v>237.25</v>
      </c>
      <c r="AK56" s="141">
        <v>10.78</v>
      </c>
      <c r="AL56" s="140" t="s">
        <v>473</v>
      </c>
      <c r="AM56" s="140">
        <v>2014</v>
      </c>
      <c r="AN56" s="140" t="s">
        <v>475</v>
      </c>
      <c r="AO56" s="228">
        <v>30.75</v>
      </c>
      <c r="AP56" s="228">
        <v>36.75</v>
      </c>
      <c r="AQ56" s="228">
        <v>37.5</v>
      </c>
      <c r="AR56" s="228">
        <v>37.6875</v>
      </c>
      <c r="AS56" s="228">
        <v>27</v>
      </c>
      <c r="AT56" s="228">
        <v>21.333333333333332</v>
      </c>
      <c r="AU56" s="228">
        <v>15</v>
      </c>
      <c r="AV56" s="228">
        <v>38.75</v>
      </c>
      <c r="AW56" s="228">
        <v>11.75</v>
      </c>
      <c r="AX56" s="228">
        <v>256.52083333333337</v>
      </c>
      <c r="AY56" s="228">
        <v>10.260833333333334</v>
      </c>
      <c r="AZ56" s="229" t="s">
        <v>473</v>
      </c>
      <c r="BA56" s="140">
        <v>2015</v>
      </c>
      <c r="BB56" s="140" t="s">
        <v>476</v>
      </c>
      <c r="BC56" s="350">
        <v>29.25</v>
      </c>
      <c r="BD56" s="242">
        <v>30</v>
      </c>
      <c r="BE56" s="242">
        <v>30</v>
      </c>
      <c r="BF56" s="242">
        <v>34.5</v>
      </c>
      <c r="BG56" s="41">
        <v>33</v>
      </c>
      <c r="BH56" s="242">
        <v>27.75</v>
      </c>
      <c r="BI56" s="242">
        <v>13.25</v>
      </c>
      <c r="BJ56" s="242">
        <v>24</v>
      </c>
      <c r="BK56" s="242">
        <v>18</v>
      </c>
      <c r="BL56" s="243">
        <v>43</v>
      </c>
      <c r="BM56" s="243">
        <v>282.75</v>
      </c>
      <c r="BN56" s="243">
        <v>10.098214285714286</v>
      </c>
      <c r="BO56" s="17" t="s">
        <v>498</v>
      </c>
      <c r="BP56" s="234" t="s">
        <v>369</v>
      </c>
      <c r="BQ56" s="235">
        <v>2016</v>
      </c>
    </row>
    <row r="57" spans="1:69" s="192" customFormat="1" ht="17.25">
      <c r="A57" s="17">
        <v>56</v>
      </c>
      <c r="B57" s="372" t="s">
        <v>738</v>
      </c>
      <c r="C57" s="359" t="s">
        <v>465</v>
      </c>
      <c r="D57" s="360" t="s">
        <v>136</v>
      </c>
      <c r="E57" s="360" t="s">
        <v>739</v>
      </c>
      <c r="F57" s="373" t="s">
        <v>740</v>
      </c>
      <c r="G57" s="373" t="s">
        <v>135</v>
      </c>
      <c r="H57" s="362" t="s">
        <v>43</v>
      </c>
      <c r="I57" s="363">
        <v>34272</v>
      </c>
      <c r="J57" s="364" t="s">
        <v>122</v>
      </c>
      <c r="K57" s="374" t="s">
        <v>121</v>
      </c>
      <c r="L57" s="218" t="s">
        <v>741</v>
      </c>
      <c r="M57" s="366">
        <v>47</v>
      </c>
      <c r="N57" s="299">
        <v>20</v>
      </c>
      <c r="O57" s="299">
        <v>24</v>
      </c>
      <c r="P57" s="299">
        <v>17</v>
      </c>
      <c r="Q57" s="299">
        <v>20</v>
      </c>
      <c r="R57" s="299">
        <v>11.5</v>
      </c>
      <c r="S57" s="299">
        <v>26.5</v>
      </c>
      <c r="T57" s="299">
        <v>22.5</v>
      </c>
      <c r="U57" s="299">
        <v>19.5</v>
      </c>
      <c r="V57" s="299">
        <v>163</v>
      </c>
      <c r="W57" s="299">
        <v>9.06</v>
      </c>
      <c r="X57" s="226" t="s">
        <v>484</v>
      </c>
      <c r="Y57" s="226" t="s">
        <v>474</v>
      </c>
      <c r="Z57" s="226">
        <v>2013</v>
      </c>
      <c r="AA57" s="140">
        <v>30</v>
      </c>
      <c r="AB57" s="140">
        <v>29</v>
      </c>
      <c r="AC57" s="140">
        <v>21.75</v>
      </c>
      <c r="AD57" s="140">
        <v>17</v>
      </c>
      <c r="AE57" s="165">
        <v>34.5</v>
      </c>
      <c r="AF57" s="140">
        <v>45.75</v>
      </c>
      <c r="AG57" s="141">
        <v>30</v>
      </c>
      <c r="AH57" s="141">
        <v>9</v>
      </c>
      <c r="AI57" s="141">
        <v>12.125</v>
      </c>
      <c r="AJ57" s="141">
        <v>229.125</v>
      </c>
      <c r="AK57" s="141">
        <v>10.43</v>
      </c>
      <c r="AL57" s="140" t="s">
        <v>498</v>
      </c>
      <c r="AM57" s="140">
        <v>2014</v>
      </c>
      <c r="AN57" s="140" t="s">
        <v>475</v>
      </c>
      <c r="AO57" s="238">
        <v>31.5</v>
      </c>
      <c r="AP57" s="240">
        <v>24.375</v>
      </c>
      <c r="AQ57" s="240">
        <v>35.25</v>
      </c>
      <c r="AR57" s="240">
        <v>30</v>
      </c>
      <c r="AS57" s="240">
        <v>25.5</v>
      </c>
      <c r="AT57" s="240">
        <v>18</v>
      </c>
      <c r="AU57" s="240">
        <v>28.5</v>
      </c>
      <c r="AV57" s="240">
        <v>39</v>
      </c>
      <c r="AW57" s="240">
        <v>18</v>
      </c>
      <c r="AX57" s="240">
        <v>250.125</v>
      </c>
      <c r="AY57" s="240">
        <v>10.005000000000001</v>
      </c>
      <c r="AZ57" s="269" t="s">
        <v>484</v>
      </c>
      <c r="BA57" s="140">
        <v>2015</v>
      </c>
      <c r="BB57" s="140" t="s">
        <v>476</v>
      </c>
      <c r="BC57" s="350">
        <v>30</v>
      </c>
      <c r="BD57" s="296">
        <v>39.75</v>
      </c>
      <c r="BE57" s="296">
        <v>21</v>
      </c>
      <c r="BF57" s="296">
        <v>33</v>
      </c>
      <c r="BG57" s="295">
        <v>39</v>
      </c>
      <c r="BH57" s="296">
        <v>37.5</v>
      </c>
      <c r="BI57" s="296">
        <v>12</v>
      </c>
      <c r="BJ57" s="296">
        <v>18</v>
      </c>
      <c r="BK57" s="296">
        <v>14</v>
      </c>
      <c r="BL57" s="297">
        <v>42</v>
      </c>
      <c r="BM57" s="297">
        <v>286.25</v>
      </c>
      <c r="BN57" s="297">
        <v>10.223214285714286</v>
      </c>
      <c r="BO57" s="96" t="s">
        <v>484</v>
      </c>
      <c r="BP57" s="298" t="s">
        <v>369</v>
      </c>
      <c r="BQ57" s="299">
        <v>2016</v>
      </c>
    </row>
    <row r="58" spans="1:69" ht="17.25">
      <c r="A58" s="17">
        <v>57</v>
      </c>
      <c r="B58" s="253" t="s">
        <v>742</v>
      </c>
      <c r="C58" s="252" t="s">
        <v>465</v>
      </c>
      <c r="D58" s="215" t="s">
        <v>232</v>
      </c>
      <c r="E58" s="215" t="s">
        <v>743</v>
      </c>
      <c r="F58" s="216" t="s">
        <v>744</v>
      </c>
      <c r="G58" s="216" t="s">
        <v>745</v>
      </c>
      <c r="H58" s="217" t="s">
        <v>43</v>
      </c>
      <c r="I58" s="218">
        <v>34093</v>
      </c>
      <c r="J58" s="219" t="s">
        <v>122</v>
      </c>
      <c r="K58" s="220" t="s">
        <v>121</v>
      </c>
      <c r="L58" s="218" t="s">
        <v>121</v>
      </c>
      <c r="M58" s="221">
        <v>47</v>
      </c>
      <c r="N58" s="222">
        <v>17</v>
      </c>
      <c r="O58" s="222">
        <v>27</v>
      </c>
      <c r="P58" s="222">
        <v>25.75</v>
      </c>
      <c r="Q58" s="223">
        <v>20.5</v>
      </c>
      <c r="R58" s="222">
        <v>15.5</v>
      </c>
      <c r="S58" s="222">
        <v>36</v>
      </c>
      <c r="T58" s="222">
        <v>30</v>
      </c>
      <c r="U58" s="222">
        <v>23.25</v>
      </c>
      <c r="V58" s="224">
        <v>195</v>
      </c>
      <c r="W58" s="225">
        <v>10.833333333333334</v>
      </c>
      <c r="X58" s="226" t="s">
        <v>484</v>
      </c>
      <c r="Y58" s="226" t="s">
        <v>474</v>
      </c>
      <c r="Z58" s="226">
        <v>2013</v>
      </c>
      <c r="AA58" s="226">
        <v>30</v>
      </c>
      <c r="AB58" s="327">
        <v>31.5</v>
      </c>
      <c r="AC58" s="327">
        <v>25.25</v>
      </c>
      <c r="AD58" s="327">
        <v>16.5</v>
      </c>
      <c r="AE58" s="328">
        <v>42</v>
      </c>
      <c r="AF58" s="327">
        <v>27.5</v>
      </c>
      <c r="AG58" s="329">
        <v>33.75</v>
      </c>
      <c r="AH58" s="329">
        <v>5</v>
      </c>
      <c r="AI58" s="329">
        <v>10.25</v>
      </c>
      <c r="AJ58" s="329">
        <v>221.75</v>
      </c>
      <c r="AK58" s="329">
        <v>10.08</v>
      </c>
      <c r="AL58" s="327" t="s">
        <v>498</v>
      </c>
      <c r="AM58" s="140">
        <v>2014</v>
      </c>
      <c r="AN58" s="140" t="s">
        <v>475</v>
      </c>
      <c r="AO58" s="331">
        <v>32.5</v>
      </c>
      <c r="AP58" s="268">
        <v>36.375</v>
      </c>
      <c r="AQ58" s="268">
        <v>33.375</v>
      </c>
      <c r="AR58" s="268">
        <v>33</v>
      </c>
      <c r="AS58" s="268">
        <v>28.5</v>
      </c>
      <c r="AT58" s="268">
        <v>16</v>
      </c>
      <c r="AU58" s="268">
        <v>16.5</v>
      </c>
      <c r="AV58" s="268">
        <v>35</v>
      </c>
      <c r="AW58" s="268">
        <v>19</v>
      </c>
      <c r="AX58" s="268">
        <v>250.25</v>
      </c>
      <c r="AY58" s="268">
        <v>10.01</v>
      </c>
      <c r="AZ58" s="355" t="s">
        <v>498</v>
      </c>
      <c r="BA58" s="140">
        <v>2015</v>
      </c>
      <c r="BB58" s="140" t="s">
        <v>476</v>
      </c>
      <c r="BC58" s="41">
        <v>30</v>
      </c>
      <c r="BD58" s="242">
        <v>41.25</v>
      </c>
      <c r="BE58" s="242">
        <v>19.5</v>
      </c>
      <c r="BF58" s="242">
        <v>30</v>
      </c>
      <c r="BG58" s="41">
        <v>36</v>
      </c>
      <c r="BH58" s="242">
        <v>42</v>
      </c>
      <c r="BI58" s="242">
        <v>16</v>
      </c>
      <c r="BJ58" s="242">
        <v>28.5</v>
      </c>
      <c r="BK58" s="242">
        <v>12</v>
      </c>
      <c r="BL58" s="243">
        <v>40</v>
      </c>
      <c r="BM58" s="243">
        <v>295.25</v>
      </c>
      <c r="BN58" s="243">
        <v>10.544642857142858</v>
      </c>
      <c r="BO58" s="17" t="s">
        <v>484</v>
      </c>
      <c r="BP58" s="234" t="s">
        <v>369</v>
      </c>
      <c r="BQ58" s="235">
        <v>2016</v>
      </c>
    </row>
    <row r="59" spans="1:69" ht="17.25">
      <c r="A59" s="17">
        <v>58</v>
      </c>
      <c r="B59" s="330" t="s">
        <v>746</v>
      </c>
      <c r="C59" s="252" t="s">
        <v>465</v>
      </c>
      <c r="D59" s="215" t="s">
        <v>747</v>
      </c>
      <c r="E59" s="215" t="s">
        <v>748</v>
      </c>
      <c r="F59" s="216" t="s">
        <v>749</v>
      </c>
      <c r="G59" s="216" t="s">
        <v>750</v>
      </c>
      <c r="H59" s="281" t="s">
        <v>40</v>
      </c>
      <c r="I59" s="282">
        <v>34294</v>
      </c>
      <c r="J59" s="283" t="s">
        <v>751</v>
      </c>
      <c r="K59" s="375" t="s">
        <v>137</v>
      </c>
      <c r="L59" s="255" t="s">
        <v>137</v>
      </c>
      <c r="M59" s="285">
        <v>41</v>
      </c>
      <c r="N59" s="222">
        <v>18</v>
      </c>
      <c r="O59" s="222">
        <v>20</v>
      </c>
      <c r="P59" s="222">
        <v>21</v>
      </c>
      <c r="Q59" s="223">
        <v>20.333333333333332</v>
      </c>
      <c r="R59" s="222">
        <v>22.25</v>
      </c>
      <c r="S59" s="222">
        <v>42</v>
      </c>
      <c r="T59" s="222">
        <v>30</v>
      </c>
      <c r="U59" s="222">
        <v>26</v>
      </c>
      <c r="V59" s="224">
        <v>199.58333333333331</v>
      </c>
      <c r="W59" s="225">
        <v>11.087962962962962</v>
      </c>
      <c r="X59" s="226" t="s">
        <v>484</v>
      </c>
      <c r="Y59" s="226" t="s">
        <v>474</v>
      </c>
      <c r="Z59" s="226">
        <v>2013</v>
      </c>
      <c r="AA59" s="327">
        <v>30.5</v>
      </c>
      <c r="AB59" s="327">
        <v>30</v>
      </c>
      <c r="AC59" s="327">
        <v>25.25</v>
      </c>
      <c r="AD59" s="327">
        <v>36</v>
      </c>
      <c r="AE59" s="328">
        <v>34.5</v>
      </c>
      <c r="AF59" s="327">
        <v>51</v>
      </c>
      <c r="AG59" s="329">
        <v>34.125</v>
      </c>
      <c r="AH59" s="329">
        <v>12</v>
      </c>
      <c r="AI59" s="329">
        <v>16.25</v>
      </c>
      <c r="AJ59" s="329">
        <v>269.625</v>
      </c>
      <c r="AK59" s="329">
        <v>12.29</v>
      </c>
      <c r="AL59" s="327" t="s">
        <v>498</v>
      </c>
      <c r="AM59" s="140">
        <v>2014</v>
      </c>
      <c r="AN59" s="140" t="s">
        <v>475</v>
      </c>
      <c r="AO59" s="331">
        <v>34.5</v>
      </c>
      <c r="AP59" s="267">
        <v>28.5</v>
      </c>
      <c r="AQ59" s="267">
        <v>35.25</v>
      </c>
      <c r="AR59" s="267">
        <v>36.46875</v>
      </c>
      <c r="AS59" s="267">
        <v>37.5</v>
      </c>
      <c r="AT59" s="268">
        <v>14</v>
      </c>
      <c r="AU59" s="268">
        <v>15</v>
      </c>
      <c r="AV59" s="267">
        <v>40.25</v>
      </c>
      <c r="AW59" s="268">
        <v>22</v>
      </c>
      <c r="AX59" s="267">
        <v>263.46875</v>
      </c>
      <c r="AY59" s="267">
        <v>10.53875</v>
      </c>
      <c r="AZ59" s="355" t="s">
        <v>498</v>
      </c>
      <c r="BA59" s="140">
        <v>2015</v>
      </c>
      <c r="BB59" s="140" t="s">
        <v>476</v>
      </c>
      <c r="BC59" s="41">
        <v>25.5</v>
      </c>
      <c r="BD59" s="242">
        <v>31.5</v>
      </c>
      <c r="BE59" s="242">
        <v>25.5</v>
      </c>
      <c r="BF59" s="242">
        <v>33</v>
      </c>
      <c r="BG59" s="41">
        <v>33</v>
      </c>
      <c r="BH59" s="242">
        <v>49.5</v>
      </c>
      <c r="BI59" s="242">
        <v>26</v>
      </c>
      <c r="BJ59" s="242">
        <v>36</v>
      </c>
      <c r="BK59" s="242">
        <v>12</v>
      </c>
      <c r="BL59" s="243">
        <v>42</v>
      </c>
      <c r="BM59" s="243">
        <v>314</v>
      </c>
      <c r="BN59" s="243">
        <v>11.214285714285714</v>
      </c>
      <c r="BO59" s="17" t="s">
        <v>484</v>
      </c>
      <c r="BP59" s="234" t="s">
        <v>369</v>
      </c>
      <c r="BQ59" s="235">
        <v>2016</v>
      </c>
    </row>
    <row r="60" spans="1:69" ht="17.25">
      <c r="A60" s="17">
        <v>59</v>
      </c>
      <c r="B60" s="252" t="s">
        <v>752</v>
      </c>
      <c r="C60" s="252" t="s">
        <v>478</v>
      </c>
      <c r="D60" s="215" t="s">
        <v>123</v>
      </c>
      <c r="E60" s="215" t="s">
        <v>753</v>
      </c>
      <c r="F60" s="216" t="s">
        <v>754</v>
      </c>
      <c r="G60" s="216" t="s">
        <v>755</v>
      </c>
      <c r="H60" s="217" t="s">
        <v>43</v>
      </c>
      <c r="I60" s="218">
        <v>33632</v>
      </c>
      <c r="J60" s="219" t="s">
        <v>45</v>
      </c>
      <c r="K60" s="333" t="s">
        <v>483</v>
      </c>
      <c r="L60" s="218" t="s">
        <v>483</v>
      </c>
      <c r="M60" s="221">
        <v>25</v>
      </c>
      <c r="N60" s="376">
        <v>16</v>
      </c>
      <c r="O60" s="376">
        <v>20</v>
      </c>
      <c r="P60" s="377">
        <v>28</v>
      </c>
      <c r="Q60" s="377">
        <v>24</v>
      </c>
      <c r="R60" s="377">
        <v>18.833333333333332</v>
      </c>
      <c r="S60" s="377">
        <v>21.75</v>
      </c>
      <c r="T60" s="377">
        <v>30</v>
      </c>
      <c r="U60" s="377">
        <v>25.75</v>
      </c>
      <c r="V60" s="377">
        <v>184.33333333333331</v>
      </c>
      <c r="W60" s="377">
        <v>10.24074074074074</v>
      </c>
      <c r="X60" s="226" t="s">
        <v>484</v>
      </c>
      <c r="Y60" s="226" t="s">
        <v>474</v>
      </c>
      <c r="Z60" s="226">
        <v>2013</v>
      </c>
      <c r="AA60" s="140">
        <v>30</v>
      </c>
      <c r="AB60" s="140">
        <v>30</v>
      </c>
      <c r="AC60" s="140">
        <v>26</v>
      </c>
      <c r="AD60" s="140">
        <v>26</v>
      </c>
      <c r="AE60" s="165">
        <v>43.5</v>
      </c>
      <c r="AF60" s="140">
        <v>17.5</v>
      </c>
      <c r="AG60" s="141">
        <v>45</v>
      </c>
      <c r="AH60" s="141">
        <v>10.25</v>
      </c>
      <c r="AI60" s="141">
        <v>17</v>
      </c>
      <c r="AJ60" s="141">
        <v>245.25</v>
      </c>
      <c r="AK60" s="141">
        <v>11.147727272727273</v>
      </c>
      <c r="AL60" s="140" t="s">
        <v>498</v>
      </c>
      <c r="AM60" s="140">
        <v>2014</v>
      </c>
      <c r="AN60" s="140" t="s">
        <v>475</v>
      </c>
      <c r="AO60" s="238">
        <v>30</v>
      </c>
      <c r="AP60" s="239">
        <v>37.125</v>
      </c>
      <c r="AQ60" s="239">
        <v>31.5</v>
      </c>
      <c r="AR60" s="239">
        <v>39</v>
      </c>
      <c r="AS60" s="239">
        <v>27.375</v>
      </c>
      <c r="AT60" s="240">
        <v>20</v>
      </c>
      <c r="AU60" s="240">
        <v>17.25</v>
      </c>
      <c r="AV60" s="239">
        <v>32.25</v>
      </c>
      <c r="AW60" s="240">
        <v>16</v>
      </c>
      <c r="AX60" s="239">
        <v>250.5</v>
      </c>
      <c r="AY60" s="239">
        <v>10.02</v>
      </c>
      <c r="AZ60" s="241" t="s">
        <v>484</v>
      </c>
      <c r="BA60" s="241">
        <v>2015</v>
      </c>
      <c r="BB60" s="140" t="s">
        <v>476</v>
      </c>
      <c r="BC60" s="41">
        <v>28.5</v>
      </c>
      <c r="BD60" s="242">
        <v>31.5</v>
      </c>
      <c r="BE60" s="242">
        <v>19.5</v>
      </c>
      <c r="BF60" s="242">
        <v>25.5</v>
      </c>
      <c r="BG60" s="41">
        <v>30</v>
      </c>
      <c r="BH60" s="242">
        <v>30</v>
      </c>
      <c r="BI60" s="242">
        <v>14</v>
      </c>
      <c r="BJ60" s="242">
        <v>54</v>
      </c>
      <c r="BK60" s="242">
        <v>20</v>
      </c>
      <c r="BL60" s="243">
        <v>42</v>
      </c>
      <c r="BM60" s="243">
        <v>295</v>
      </c>
      <c r="BN60" s="243">
        <v>10.535714285714286</v>
      </c>
      <c r="BO60" s="17" t="s">
        <v>484</v>
      </c>
      <c r="BP60" s="234" t="s">
        <v>369</v>
      </c>
      <c r="BQ60" s="235">
        <v>2016</v>
      </c>
    </row>
    <row r="61" spans="1:69" ht="17.25">
      <c r="A61" s="17">
        <v>60</v>
      </c>
      <c r="B61" s="214" t="s">
        <v>756</v>
      </c>
      <c r="C61" s="252" t="s">
        <v>465</v>
      </c>
      <c r="D61" s="215" t="s">
        <v>320</v>
      </c>
      <c r="E61" s="215" t="s">
        <v>757</v>
      </c>
      <c r="F61" s="216" t="s">
        <v>758</v>
      </c>
      <c r="G61" s="216" t="s">
        <v>319</v>
      </c>
      <c r="H61" s="217" t="s">
        <v>43</v>
      </c>
      <c r="I61" s="218">
        <v>33846</v>
      </c>
      <c r="J61" s="219" t="s">
        <v>536</v>
      </c>
      <c r="K61" s="278" t="s">
        <v>759</v>
      </c>
      <c r="L61" s="218" t="s">
        <v>759</v>
      </c>
      <c r="M61" s="217">
        <v>34</v>
      </c>
      <c r="N61" s="222">
        <v>20</v>
      </c>
      <c r="O61" s="222">
        <v>25</v>
      </c>
      <c r="P61" s="222">
        <v>34.75</v>
      </c>
      <c r="Q61" s="223">
        <v>20.333333333333332</v>
      </c>
      <c r="R61" s="222">
        <v>20</v>
      </c>
      <c r="S61" s="222">
        <v>31.5</v>
      </c>
      <c r="T61" s="222">
        <v>24</v>
      </c>
      <c r="U61" s="222">
        <v>12.5</v>
      </c>
      <c r="V61" s="224">
        <v>188.08333333333331</v>
      </c>
      <c r="W61" s="225">
        <v>10.449074074074073</v>
      </c>
      <c r="X61" s="226" t="s">
        <v>484</v>
      </c>
      <c r="Y61" s="226" t="s">
        <v>474</v>
      </c>
      <c r="Z61" s="226">
        <v>2013</v>
      </c>
      <c r="AA61" s="327">
        <v>23.5</v>
      </c>
      <c r="AB61" s="327">
        <v>22</v>
      </c>
      <c r="AC61" s="327">
        <v>20</v>
      </c>
      <c r="AD61" s="327">
        <v>29</v>
      </c>
      <c r="AE61" s="328">
        <v>39</v>
      </c>
      <c r="AF61" s="327">
        <v>32.25</v>
      </c>
      <c r="AG61" s="329">
        <v>48</v>
      </c>
      <c r="AH61" s="329">
        <v>10.25</v>
      </c>
      <c r="AI61" s="329">
        <v>15.5</v>
      </c>
      <c r="AJ61" s="329">
        <v>239.5</v>
      </c>
      <c r="AK61" s="329">
        <v>10.89</v>
      </c>
      <c r="AL61" s="327" t="s">
        <v>498</v>
      </c>
      <c r="AM61" s="140">
        <v>2014</v>
      </c>
      <c r="AN61" s="140" t="s">
        <v>475</v>
      </c>
      <c r="AO61" s="238">
        <v>30</v>
      </c>
      <c r="AP61" s="239">
        <v>28.875</v>
      </c>
      <c r="AQ61" s="239">
        <v>34.5</v>
      </c>
      <c r="AR61" s="239">
        <v>30</v>
      </c>
      <c r="AS61" s="239">
        <v>30</v>
      </c>
      <c r="AT61" s="240">
        <v>20</v>
      </c>
      <c r="AU61" s="240">
        <v>17.25</v>
      </c>
      <c r="AV61" s="239">
        <v>36.75</v>
      </c>
      <c r="AW61" s="240">
        <v>23</v>
      </c>
      <c r="AX61" s="239">
        <v>250.375</v>
      </c>
      <c r="AY61" s="239">
        <v>10.015000000000001</v>
      </c>
      <c r="AZ61" s="241" t="s">
        <v>484</v>
      </c>
      <c r="BA61" s="241">
        <v>2015</v>
      </c>
      <c r="BB61" s="140" t="s">
        <v>476</v>
      </c>
      <c r="BC61" s="41">
        <v>31.5</v>
      </c>
      <c r="BD61" s="242">
        <v>45</v>
      </c>
      <c r="BE61" s="242">
        <v>30.75</v>
      </c>
      <c r="BF61" s="242">
        <v>28.5</v>
      </c>
      <c r="BG61" s="41">
        <v>30</v>
      </c>
      <c r="BH61" s="242">
        <v>36</v>
      </c>
      <c r="BI61" s="242">
        <v>15.75</v>
      </c>
      <c r="BJ61" s="242">
        <v>30</v>
      </c>
      <c r="BK61" s="242">
        <v>14</v>
      </c>
      <c r="BL61" s="243">
        <v>42</v>
      </c>
      <c r="BM61" s="243">
        <v>303.5</v>
      </c>
      <c r="BN61" s="243">
        <v>10.839285714285714</v>
      </c>
      <c r="BO61" s="17" t="s">
        <v>484</v>
      </c>
      <c r="BP61" s="234" t="s">
        <v>369</v>
      </c>
      <c r="BQ61" s="235">
        <v>2016</v>
      </c>
    </row>
    <row r="62" spans="1:69" ht="17.25">
      <c r="A62" s="17">
        <v>61</v>
      </c>
      <c r="B62" s="259" t="s">
        <v>760</v>
      </c>
      <c r="C62" s="252" t="s">
        <v>465</v>
      </c>
      <c r="D62" s="215" t="s">
        <v>39</v>
      </c>
      <c r="E62" s="215" t="s">
        <v>761</v>
      </c>
      <c r="F62" s="260" t="s">
        <v>762</v>
      </c>
      <c r="G62" s="260" t="s">
        <v>763</v>
      </c>
      <c r="H62" s="261" t="s">
        <v>40</v>
      </c>
      <c r="I62" s="262">
        <v>34046</v>
      </c>
      <c r="J62" s="263" t="s">
        <v>49</v>
      </c>
      <c r="K62" s="264" t="s">
        <v>78</v>
      </c>
      <c r="L62" s="255" t="s">
        <v>764</v>
      </c>
      <c r="M62" s="270">
        <v>19</v>
      </c>
      <c r="N62" s="222">
        <v>14</v>
      </c>
      <c r="O62" s="222">
        <v>28.5</v>
      </c>
      <c r="P62" s="222">
        <v>34.75</v>
      </c>
      <c r="Q62" s="223">
        <v>14.5</v>
      </c>
      <c r="R62" s="222">
        <v>17.5</v>
      </c>
      <c r="S62" s="222">
        <v>18</v>
      </c>
      <c r="T62" s="222">
        <v>24.38</v>
      </c>
      <c r="U62" s="222">
        <v>28.5</v>
      </c>
      <c r="V62" s="224">
        <v>180.13</v>
      </c>
      <c r="W62" s="225">
        <v>10.007222222222222</v>
      </c>
      <c r="X62" s="226" t="s">
        <v>473</v>
      </c>
      <c r="Y62" s="226" t="s">
        <v>474</v>
      </c>
      <c r="Z62" s="226">
        <v>2013</v>
      </c>
      <c r="AA62" s="327">
        <v>35</v>
      </c>
      <c r="AB62" s="327">
        <v>30</v>
      </c>
      <c r="AC62" s="327">
        <v>20</v>
      </c>
      <c r="AD62" s="327">
        <v>17</v>
      </c>
      <c r="AE62" s="328">
        <v>42</v>
      </c>
      <c r="AF62" s="327">
        <v>31.75</v>
      </c>
      <c r="AG62" s="329">
        <v>31.5</v>
      </c>
      <c r="AH62" s="329">
        <v>10.5</v>
      </c>
      <c r="AI62" s="329">
        <v>12.125</v>
      </c>
      <c r="AJ62" s="329">
        <v>235.63</v>
      </c>
      <c r="AK62" s="329">
        <v>10.71</v>
      </c>
      <c r="AL62" s="327" t="s">
        <v>498</v>
      </c>
      <c r="AM62" s="140">
        <v>2014</v>
      </c>
      <c r="AN62" s="140" t="s">
        <v>475</v>
      </c>
      <c r="AO62" s="331">
        <v>30</v>
      </c>
      <c r="AP62" s="267">
        <v>26.25</v>
      </c>
      <c r="AQ62" s="267">
        <v>32.625</v>
      </c>
      <c r="AR62" s="267">
        <v>32.15625</v>
      </c>
      <c r="AS62" s="267">
        <v>33</v>
      </c>
      <c r="AT62" s="268">
        <v>20</v>
      </c>
      <c r="AU62" s="268">
        <v>23.0625</v>
      </c>
      <c r="AV62" s="267">
        <v>40.25</v>
      </c>
      <c r="AW62" s="268">
        <v>16</v>
      </c>
      <c r="AX62" s="267">
        <v>253.34375</v>
      </c>
      <c r="AY62" s="267">
        <v>10.133749999999999</v>
      </c>
      <c r="AZ62" s="355" t="s">
        <v>498</v>
      </c>
      <c r="BA62" s="241">
        <v>2015</v>
      </c>
      <c r="BB62" s="140" t="s">
        <v>476</v>
      </c>
      <c r="BC62" s="41">
        <v>30</v>
      </c>
      <c r="BD62" s="242">
        <v>32.25</v>
      </c>
      <c r="BE62" s="242">
        <v>29.25</v>
      </c>
      <c r="BF62" s="242">
        <v>28.5</v>
      </c>
      <c r="BG62" s="41">
        <v>30.75</v>
      </c>
      <c r="BH62" s="242">
        <v>30</v>
      </c>
      <c r="BI62" s="242">
        <v>11</v>
      </c>
      <c r="BJ62" s="242">
        <v>57</v>
      </c>
      <c r="BK62" s="242">
        <v>26</v>
      </c>
      <c r="BL62" s="243">
        <v>42.5</v>
      </c>
      <c r="BM62" s="243">
        <v>317.25</v>
      </c>
      <c r="BN62" s="243">
        <v>11.330357142857142</v>
      </c>
      <c r="BO62" s="17" t="s">
        <v>484</v>
      </c>
      <c r="BP62" s="234" t="s">
        <v>369</v>
      </c>
      <c r="BQ62" s="235">
        <v>2016</v>
      </c>
    </row>
    <row r="63" spans="1:69" ht="17.25">
      <c r="A63" s="17">
        <v>62</v>
      </c>
      <c r="B63" s="259" t="s">
        <v>765</v>
      </c>
      <c r="C63" s="252" t="s">
        <v>465</v>
      </c>
      <c r="D63" s="215" t="s">
        <v>77</v>
      </c>
      <c r="E63" s="215" t="s">
        <v>766</v>
      </c>
      <c r="F63" s="260" t="s">
        <v>767</v>
      </c>
      <c r="G63" s="260" t="s">
        <v>265</v>
      </c>
      <c r="H63" s="261" t="s">
        <v>40</v>
      </c>
      <c r="I63" s="262">
        <v>34446</v>
      </c>
      <c r="J63" s="263" t="s">
        <v>45</v>
      </c>
      <c r="K63" s="264" t="s">
        <v>483</v>
      </c>
      <c r="L63" s="255" t="s">
        <v>483</v>
      </c>
      <c r="M63" s="270">
        <v>25</v>
      </c>
      <c r="N63" s="222">
        <v>13.5</v>
      </c>
      <c r="O63" s="222">
        <v>26.5</v>
      </c>
      <c r="P63" s="222">
        <v>26.25</v>
      </c>
      <c r="Q63" s="223">
        <v>20.833333333333332</v>
      </c>
      <c r="R63" s="222">
        <v>26</v>
      </c>
      <c r="S63" s="222">
        <v>30</v>
      </c>
      <c r="T63" s="222">
        <v>30</v>
      </c>
      <c r="U63" s="222">
        <v>21</v>
      </c>
      <c r="V63" s="224">
        <v>194.08333333333331</v>
      </c>
      <c r="W63" s="225">
        <v>10.782407407407407</v>
      </c>
      <c r="X63" s="226" t="s">
        <v>498</v>
      </c>
      <c r="Y63" s="226" t="s">
        <v>474</v>
      </c>
      <c r="Z63" s="226">
        <v>2013</v>
      </c>
      <c r="AA63" s="327">
        <v>30</v>
      </c>
      <c r="AB63" s="327">
        <v>30</v>
      </c>
      <c r="AC63" s="327">
        <v>25.75</v>
      </c>
      <c r="AD63" s="327">
        <v>15.5</v>
      </c>
      <c r="AE63" s="328">
        <v>46.5</v>
      </c>
      <c r="AF63" s="327">
        <v>25.75</v>
      </c>
      <c r="AG63" s="329">
        <v>36.375</v>
      </c>
      <c r="AH63" s="329">
        <v>12</v>
      </c>
      <c r="AI63" s="329">
        <v>12.375</v>
      </c>
      <c r="AJ63" s="329">
        <v>234.25</v>
      </c>
      <c r="AK63" s="329">
        <v>10.647727272727273</v>
      </c>
      <c r="AL63" s="327" t="s">
        <v>473</v>
      </c>
      <c r="AM63" s="140">
        <v>2014</v>
      </c>
      <c r="AN63" s="140" t="s">
        <v>475</v>
      </c>
      <c r="AO63" s="331">
        <v>32</v>
      </c>
      <c r="AP63" s="267">
        <v>38.25</v>
      </c>
      <c r="AQ63" s="267">
        <v>33.75</v>
      </c>
      <c r="AR63" s="267">
        <v>35.71875</v>
      </c>
      <c r="AS63" s="267">
        <v>27.75</v>
      </c>
      <c r="AT63" s="268">
        <v>15</v>
      </c>
      <c r="AU63" s="268">
        <v>24.5625</v>
      </c>
      <c r="AV63" s="267">
        <v>32.25</v>
      </c>
      <c r="AW63" s="268">
        <v>17.5</v>
      </c>
      <c r="AX63" s="267">
        <v>256.78125</v>
      </c>
      <c r="AY63" s="267">
        <v>10.27125</v>
      </c>
      <c r="AZ63" s="355" t="s">
        <v>498</v>
      </c>
      <c r="BA63" s="241">
        <v>2015</v>
      </c>
      <c r="BB63" s="140" t="s">
        <v>476</v>
      </c>
      <c r="BC63" s="41">
        <v>28.5</v>
      </c>
      <c r="BD63" s="242">
        <v>33</v>
      </c>
      <c r="BE63" s="242">
        <v>26.625</v>
      </c>
      <c r="BF63" s="242">
        <v>33</v>
      </c>
      <c r="BG63" s="41">
        <v>42</v>
      </c>
      <c r="BH63" s="242">
        <v>31.875</v>
      </c>
      <c r="BI63" s="242">
        <v>14.25</v>
      </c>
      <c r="BJ63" s="242">
        <v>25.5</v>
      </c>
      <c r="BK63" s="242">
        <v>20</v>
      </c>
      <c r="BL63" s="243">
        <v>41.5</v>
      </c>
      <c r="BM63" s="243">
        <v>296.25</v>
      </c>
      <c r="BN63" s="243">
        <v>10.580357142857142</v>
      </c>
      <c r="BO63" s="17" t="s">
        <v>498</v>
      </c>
      <c r="BP63" s="234" t="s">
        <v>369</v>
      </c>
      <c r="BQ63" s="235">
        <v>2016</v>
      </c>
    </row>
    <row r="64" spans="1:69" ht="17.25">
      <c r="A64" s="17">
        <v>63</v>
      </c>
      <c r="B64" s="253" t="s">
        <v>768</v>
      </c>
      <c r="C64" s="252" t="s">
        <v>465</v>
      </c>
      <c r="D64" s="215" t="s">
        <v>769</v>
      </c>
      <c r="E64" s="215" t="s">
        <v>770</v>
      </c>
      <c r="F64" s="216" t="s">
        <v>771</v>
      </c>
      <c r="G64" s="216" t="s">
        <v>772</v>
      </c>
      <c r="H64" s="217" t="s">
        <v>43</v>
      </c>
      <c r="I64" s="218">
        <v>34400</v>
      </c>
      <c r="J64" s="219" t="s">
        <v>45</v>
      </c>
      <c r="K64" s="220" t="s">
        <v>483</v>
      </c>
      <c r="L64" s="218" t="s">
        <v>483</v>
      </c>
      <c r="M64" s="217">
        <v>25</v>
      </c>
      <c r="N64" s="222">
        <v>14</v>
      </c>
      <c r="O64" s="222">
        <v>31</v>
      </c>
      <c r="P64" s="222">
        <v>25.5</v>
      </c>
      <c r="Q64" s="223">
        <v>22.5</v>
      </c>
      <c r="R64" s="222">
        <v>23.5</v>
      </c>
      <c r="S64" s="222">
        <v>51</v>
      </c>
      <c r="T64" s="222">
        <v>30.75</v>
      </c>
      <c r="U64" s="222">
        <v>29.75</v>
      </c>
      <c r="V64" s="224">
        <v>228</v>
      </c>
      <c r="W64" s="225">
        <v>12.666666666666666</v>
      </c>
      <c r="X64" s="226" t="s">
        <v>473</v>
      </c>
      <c r="Y64" s="226" t="s">
        <v>474</v>
      </c>
      <c r="Z64" s="226">
        <v>2013</v>
      </c>
      <c r="AA64" s="327">
        <v>42.75</v>
      </c>
      <c r="AB64" s="327">
        <v>32.5</v>
      </c>
      <c r="AC64" s="327">
        <v>25</v>
      </c>
      <c r="AD64" s="327">
        <v>24</v>
      </c>
      <c r="AE64" s="328">
        <v>48</v>
      </c>
      <c r="AF64" s="327">
        <v>28.5</v>
      </c>
      <c r="AG64" s="329">
        <v>45</v>
      </c>
      <c r="AH64" s="329">
        <v>10.5</v>
      </c>
      <c r="AI64" s="329">
        <v>15.875</v>
      </c>
      <c r="AJ64" s="329">
        <v>272.125</v>
      </c>
      <c r="AK64" s="329">
        <v>12.369318181818182</v>
      </c>
      <c r="AL64" s="327" t="s">
        <v>473</v>
      </c>
      <c r="AM64" s="140">
        <v>2014</v>
      </c>
      <c r="AN64" s="140" t="s">
        <v>475</v>
      </c>
      <c r="AO64" s="227">
        <v>41.25</v>
      </c>
      <c r="AP64" s="227">
        <v>46.5</v>
      </c>
      <c r="AQ64" s="227">
        <v>41.25</v>
      </c>
      <c r="AR64" s="227">
        <v>45</v>
      </c>
      <c r="AS64" s="227">
        <v>34.875</v>
      </c>
      <c r="AT64" s="228">
        <v>21.333333333333332</v>
      </c>
      <c r="AU64" s="228">
        <v>37.6875</v>
      </c>
      <c r="AV64" s="227">
        <v>44.75</v>
      </c>
      <c r="AW64" s="228">
        <v>22.75</v>
      </c>
      <c r="AX64" s="227">
        <v>335.39583333333337</v>
      </c>
      <c r="AY64" s="227">
        <v>13.415833333333335</v>
      </c>
      <c r="AZ64" s="229" t="s">
        <v>473</v>
      </c>
      <c r="BA64" s="241">
        <v>2015</v>
      </c>
      <c r="BB64" s="140" t="s">
        <v>476</v>
      </c>
      <c r="BC64" s="41">
        <v>35.625</v>
      </c>
      <c r="BD64" s="242">
        <v>48.75</v>
      </c>
      <c r="BE64" s="242">
        <v>23.625</v>
      </c>
      <c r="BF64" s="242">
        <v>38.25</v>
      </c>
      <c r="BG64" s="41">
        <v>29.25</v>
      </c>
      <c r="BH64" s="242">
        <v>33</v>
      </c>
      <c r="BI64" s="242">
        <v>25.5</v>
      </c>
      <c r="BJ64" s="242">
        <v>37.5</v>
      </c>
      <c r="BK64" s="242">
        <v>18</v>
      </c>
      <c r="BL64" s="243">
        <v>42.25</v>
      </c>
      <c r="BM64" s="243">
        <v>331.75</v>
      </c>
      <c r="BN64" s="243">
        <v>11.848214285714286</v>
      </c>
      <c r="BO64" s="233" t="s">
        <v>473</v>
      </c>
      <c r="BP64" s="234" t="s">
        <v>369</v>
      </c>
      <c r="BQ64" s="235">
        <v>2016</v>
      </c>
    </row>
    <row r="65" spans="1:69" ht="17.25">
      <c r="A65" s="17">
        <v>64</v>
      </c>
      <c r="B65" s="244" t="s">
        <v>773</v>
      </c>
      <c r="C65" s="252" t="s">
        <v>465</v>
      </c>
      <c r="D65" s="215" t="s">
        <v>203</v>
      </c>
      <c r="E65" s="215" t="s">
        <v>774</v>
      </c>
      <c r="F65" s="83" t="s">
        <v>775</v>
      </c>
      <c r="G65" s="83" t="s">
        <v>202</v>
      </c>
      <c r="H65" s="256" t="s">
        <v>40</v>
      </c>
      <c r="I65" s="245">
        <v>33823</v>
      </c>
      <c r="J65" s="257" t="s">
        <v>49</v>
      </c>
      <c r="K65" s="246" t="s">
        <v>129</v>
      </c>
      <c r="L65" s="255" t="s">
        <v>129</v>
      </c>
      <c r="M65" s="258">
        <v>19</v>
      </c>
      <c r="N65" s="222">
        <v>20</v>
      </c>
      <c r="O65" s="222">
        <v>31</v>
      </c>
      <c r="P65" s="222">
        <v>23</v>
      </c>
      <c r="Q65" s="223">
        <v>18.166666666666668</v>
      </c>
      <c r="R65" s="222">
        <v>17.25</v>
      </c>
      <c r="S65" s="222">
        <v>23.25</v>
      </c>
      <c r="T65" s="222">
        <v>30.38</v>
      </c>
      <c r="U65" s="222">
        <v>26.75</v>
      </c>
      <c r="V65" s="224">
        <v>189.79666666666668</v>
      </c>
      <c r="W65" s="225">
        <v>10.54425925925926</v>
      </c>
      <c r="X65" s="226" t="s">
        <v>498</v>
      </c>
      <c r="Y65" s="226" t="s">
        <v>474</v>
      </c>
      <c r="Z65" s="226">
        <v>2013</v>
      </c>
      <c r="AA65" s="327">
        <v>30.5</v>
      </c>
      <c r="AB65" s="327">
        <v>30</v>
      </c>
      <c r="AC65" s="327">
        <v>24.75</v>
      </c>
      <c r="AD65" s="327">
        <v>17.25</v>
      </c>
      <c r="AE65" s="328">
        <v>34.5</v>
      </c>
      <c r="AF65" s="327">
        <v>29.5</v>
      </c>
      <c r="AG65" s="329">
        <v>39</v>
      </c>
      <c r="AH65" s="329">
        <v>10</v>
      </c>
      <c r="AI65" s="329">
        <v>11.75</v>
      </c>
      <c r="AJ65" s="329">
        <v>227.25</v>
      </c>
      <c r="AK65" s="329">
        <v>10.33</v>
      </c>
      <c r="AL65" s="327" t="s">
        <v>473</v>
      </c>
      <c r="AM65" s="140">
        <v>2014</v>
      </c>
      <c r="AN65" s="140" t="s">
        <v>475</v>
      </c>
      <c r="AO65" s="331">
        <v>31</v>
      </c>
      <c r="AP65" s="267">
        <v>31.5</v>
      </c>
      <c r="AQ65" s="267">
        <v>36</v>
      </c>
      <c r="AR65" s="267">
        <v>34.21875</v>
      </c>
      <c r="AS65" s="267">
        <v>27</v>
      </c>
      <c r="AT65" s="268">
        <v>20</v>
      </c>
      <c r="AU65" s="268">
        <v>17.8125</v>
      </c>
      <c r="AV65" s="267">
        <v>43.25</v>
      </c>
      <c r="AW65" s="268">
        <v>18</v>
      </c>
      <c r="AX65" s="267">
        <v>258.78125</v>
      </c>
      <c r="AY65" s="267">
        <v>10.35125</v>
      </c>
      <c r="AZ65" s="355" t="s">
        <v>498</v>
      </c>
      <c r="BA65" s="241">
        <v>2015</v>
      </c>
      <c r="BB65" s="140" t="s">
        <v>476</v>
      </c>
      <c r="BC65" s="41">
        <v>30</v>
      </c>
      <c r="BD65" s="242">
        <v>36</v>
      </c>
      <c r="BE65" s="242">
        <v>27</v>
      </c>
      <c r="BF65" s="242">
        <v>18</v>
      </c>
      <c r="BG65" s="41">
        <v>42</v>
      </c>
      <c r="BH65" s="242">
        <v>31.125</v>
      </c>
      <c r="BI65" s="242">
        <v>19</v>
      </c>
      <c r="BJ65" s="242">
        <v>60</v>
      </c>
      <c r="BK65" s="242">
        <v>20</v>
      </c>
      <c r="BL65" s="243">
        <v>41.5</v>
      </c>
      <c r="BM65" s="243">
        <v>324.625</v>
      </c>
      <c r="BN65" s="243">
        <v>11.59375</v>
      </c>
      <c r="BO65" s="17" t="s">
        <v>484</v>
      </c>
      <c r="BP65" s="234" t="s">
        <v>369</v>
      </c>
      <c r="BQ65" s="235">
        <v>2016</v>
      </c>
    </row>
    <row r="66" spans="1:69" ht="17.25">
      <c r="A66" s="17">
        <v>65</v>
      </c>
      <c r="B66" s="253" t="s">
        <v>776</v>
      </c>
      <c r="C66" s="252" t="s">
        <v>465</v>
      </c>
      <c r="D66" s="215" t="s">
        <v>777</v>
      </c>
      <c r="E66" s="215" t="s">
        <v>778</v>
      </c>
      <c r="F66" s="216" t="s">
        <v>779</v>
      </c>
      <c r="G66" s="216" t="s">
        <v>780</v>
      </c>
      <c r="H66" s="217" t="s">
        <v>43</v>
      </c>
      <c r="I66" s="218">
        <v>33931</v>
      </c>
      <c r="J66" s="219" t="s">
        <v>49</v>
      </c>
      <c r="K66" s="220" t="s">
        <v>78</v>
      </c>
      <c r="L66" s="218" t="s">
        <v>542</v>
      </c>
      <c r="M66" s="217">
        <v>19</v>
      </c>
      <c r="N66" s="222">
        <v>16</v>
      </c>
      <c r="O66" s="222">
        <v>20</v>
      </c>
      <c r="P66" s="222">
        <v>20.75</v>
      </c>
      <c r="Q66" s="223">
        <v>26.5</v>
      </c>
      <c r="R66" s="222">
        <v>21.75</v>
      </c>
      <c r="S66" s="222">
        <v>27.375</v>
      </c>
      <c r="T66" s="222">
        <v>45</v>
      </c>
      <c r="U66" s="222">
        <v>19</v>
      </c>
      <c r="V66" s="224">
        <v>196.375</v>
      </c>
      <c r="W66" s="225">
        <v>10.909722222222221</v>
      </c>
      <c r="X66" s="226" t="s">
        <v>498</v>
      </c>
      <c r="Y66" s="226" t="s">
        <v>474</v>
      </c>
      <c r="Z66" s="226">
        <v>2013</v>
      </c>
      <c r="AA66" s="327">
        <v>30</v>
      </c>
      <c r="AB66" s="327">
        <v>36</v>
      </c>
      <c r="AC66" s="327">
        <v>24.75</v>
      </c>
      <c r="AD66" s="327">
        <v>20.5</v>
      </c>
      <c r="AE66" s="328">
        <v>36</v>
      </c>
      <c r="AF66" s="327">
        <v>28</v>
      </c>
      <c r="AG66" s="329">
        <v>29.25</v>
      </c>
      <c r="AH66" s="329">
        <v>7</v>
      </c>
      <c r="AI66" s="329">
        <v>8.5</v>
      </c>
      <c r="AJ66" s="329">
        <v>220</v>
      </c>
      <c r="AK66" s="329">
        <v>10.07</v>
      </c>
      <c r="AL66" s="327" t="s">
        <v>473</v>
      </c>
      <c r="AM66" s="140">
        <v>2014</v>
      </c>
      <c r="AN66" s="140" t="s">
        <v>475</v>
      </c>
      <c r="AO66" s="331">
        <v>33.75</v>
      </c>
      <c r="AP66" s="267">
        <v>32.25</v>
      </c>
      <c r="AQ66" s="267">
        <v>36.75</v>
      </c>
      <c r="AR66" s="267">
        <v>33.46875</v>
      </c>
      <c r="AS66" s="267">
        <v>28.5</v>
      </c>
      <c r="AT66" s="268">
        <v>26</v>
      </c>
      <c r="AU66" s="268">
        <v>15.375</v>
      </c>
      <c r="AV66" s="267">
        <v>31</v>
      </c>
      <c r="AW66" s="268">
        <v>18</v>
      </c>
      <c r="AX66" s="267">
        <v>255.09375</v>
      </c>
      <c r="AY66" s="267">
        <v>10.203749999999999</v>
      </c>
      <c r="AZ66" s="355" t="s">
        <v>498</v>
      </c>
      <c r="BA66" s="241">
        <v>2015</v>
      </c>
      <c r="BB66" s="140" t="s">
        <v>476</v>
      </c>
      <c r="BC66" s="41">
        <v>42</v>
      </c>
      <c r="BD66" s="242">
        <v>31.5</v>
      </c>
      <c r="BE66" s="242">
        <v>28.5</v>
      </c>
      <c r="BF66" s="242">
        <v>30</v>
      </c>
      <c r="BG66" s="41">
        <v>33</v>
      </c>
      <c r="BH66" s="242">
        <v>30</v>
      </c>
      <c r="BI66" s="242">
        <v>17.25</v>
      </c>
      <c r="BJ66" s="242">
        <v>43.5</v>
      </c>
      <c r="BK66" s="242">
        <v>22</v>
      </c>
      <c r="BL66" s="243">
        <v>41.75</v>
      </c>
      <c r="BM66" s="243">
        <v>319.5</v>
      </c>
      <c r="BN66" s="243">
        <v>11.410714285714286</v>
      </c>
      <c r="BO66" s="17" t="s">
        <v>484</v>
      </c>
      <c r="BP66" s="234" t="s">
        <v>369</v>
      </c>
      <c r="BQ66" s="235">
        <v>2016</v>
      </c>
    </row>
    <row r="67" spans="1:69" ht="17.25">
      <c r="A67" s="17">
        <v>66</v>
      </c>
      <c r="B67" s="324" t="s">
        <v>781</v>
      </c>
      <c r="C67" s="252" t="s">
        <v>465</v>
      </c>
      <c r="D67" s="215" t="s">
        <v>260</v>
      </c>
      <c r="E67" s="215" t="s">
        <v>782</v>
      </c>
      <c r="F67" s="325" t="s">
        <v>783</v>
      </c>
      <c r="G67" s="325" t="s">
        <v>259</v>
      </c>
      <c r="H67" s="261" t="s">
        <v>40</v>
      </c>
      <c r="I67" s="262">
        <v>33969</v>
      </c>
      <c r="J67" s="263" t="s">
        <v>55</v>
      </c>
      <c r="K67" s="326" t="s">
        <v>54</v>
      </c>
      <c r="L67" s="255" t="s">
        <v>784</v>
      </c>
      <c r="M67" s="270">
        <v>43</v>
      </c>
      <c r="N67" s="222">
        <v>22</v>
      </c>
      <c r="O67" s="222">
        <v>21</v>
      </c>
      <c r="P67" s="222">
        <v>21.5</v>
      </c>
      <c r="Q67" s="223">
        <v>23.5</v>
      </c>
      <c r="R67" s="222">
        <v>20</v>
      </c>
      <c r="S67" s="222">
        <v>34.5</v>
      </c>
      <c r="T67" s="222">
        <v>30</v>
      </c>
      <c r="U67" s="222">
        <v>33</v>
      </c>
      <c r="V67" s="224">
        <v>205.5</v>
      </c>
      <c r="W67" s="225">
        <v>11.416666666666666</v>
      </c>
      <c r="X67" s="226" t="s">
        <v>484</v>
      </c>
      <c r="Y67" s="226" t="s">
        <v>474</v>
      </c>
      <c r="Z67" s="226">
        <v>2013</v>
      </c>
      <c r="AA67" s="327">
        <v>36.25</v>
      </c>
      <c r="AB67" s="327">
        <v>28.5</v>
      </c>
      <c r="AC67" s="327">
        <v>26.25</v>
      </c>
      <c r="AD67" s="327">
        <v>13</v>
      </c>
      <c r="AE67" s="328">
        <v>39</v>
      </c>
      <c r="AF67" s="327">
        <v>30.75</v>
      </c>
      <c r="AG67" s="329">
        <v>36.375</v>
      </c>
      <c r="AH67" s="329">
        <v>8</v>
      </c>
      <c r="AI67" s="329">
        <v>10.625</v>
      </c>
      <c r="AJ67" s="329">
        <v>227.75</v>
      </c>
      <c r="AK67" s="329">
        <v>10.33</v>
      </c>
      <c r="AL67" s="327" t="s">
        <v>473</v>
      </c>
      <c r="AM67" s="140">
        <v>2014</v>
      </c>
      <c r="AN67" s="140" t="s">
        <v>475</v>
      </c>
      <c r="AO67" s="238">
        <v>36</v>
      </c>
      <c r="AP67" s="239">
        <v>27.375</v>
      </c>
      <c r="AQ67" s="239">
        <v>30</v>
      </c>
      <c r="AR67" s="239">
        <v>33</v>
      </c>
      <c r="AS67" s="239">
        <v>30</v>
      </c>
      <c r="AT67" s="240">
        <v>22</v>
      </c>
      <c r="AU67" s="240">
        <v>19.5</v>
      </c>
      <c r="AV67" s="239">
        <v>34.5</v>
      </c>
      <c r="AW67" s="240">
        <v>18</v>
      </c>
      <c r="AX67" s="239">
        <v>250.375</v>
      </c>
      <c r="AY67" s="239">
        <v>10.015000000000001</v>
      </c>
      <c r="AZ67" s="241" t="s">
        <v>484</v>
      </c>
      <c r="BA67" s="241">
        <v>2015</v>
      </c>
      <c r="BB67" s="140" t="s">
        <v>476</v>
      </c>
      <c r="BC67" s="41">
        <v>25.5</v>
      </c>
      <c r="BD67" s="242">
        <v>28.5</v>
      </c>
      <c r="BE67" s="242">
        <v>33.75</v>
      </c>
      <c r="BF67" s="242">
        <v>34.5</v>
      </c>
      <c r="BG67" s="41">
        <v>39</v>
      </c>
      <c r="BH67" s="242">
        <v>36</v>
      </c>
      <c r="BI67" s="242">
        <v>18</v>
      </c>
      <c r="BJ67" s="242">
        <v>34.5</v>
      </c>
      <c r="BK67" s="242">
        <v>24</v>
      </c>
      <c r="BL67" s="243">
        <v>41.5</v>
      </c>
      <c r="BM67" s="243">
        <v>315.25</v>
      </c>
      <c r="BN67" s="243">
        <v>11.258928571428571</v>
      </c>
      <c r="BO67" s="17" t="s">
        <v>484</v>
      </c>
      <c r="BP67" s="234" t="s">
        <v>369</v>
      </c>
      <c r="BQ67" s="235">
        <v>2016</v>
      </c>
    </row>
    <row r="68" spans="1:69" ht="17.25">
      <c r="A68" s="17">
        <v>67</v>
      </c>
      <c r="B68" s="378" t="s">
        <v>785</v>
      </c>
      <c r="C68" s="378" t="s">
        <v>478</v>
      </c>
      <c r="D68" s="215" t="s">
        <v>315</v>
      </c>
      <c r="E68" s="215" t="s">
        <v>786</v>
      </c>
      <c r="F68" s="216" t="s">
        <v>787</v>
      </c>
      <c r="G68" s="216" t="s">
        <v>314</v>
      </c>
      <c r="H68" s="217" t="s">
        <v>43</v>
      </c>
      <c r="I68" s="218">
        <v>33696</v>
      </c>
      <c r="J68" s="219" t="s">
        <v>49</v>
      </c>
      <c r="K68" s="220" t="s">
        <v>78</v>
      </c>
      <c r="L68" s="218" t="s">
        <v>788</v>
      </c>
      <c r="M68" s="217">
        <v>19</v>
      </c>
      <c r="N68" s="130">
        <v>20</v>
      </c>
      <c r="O68" s="130">
        <v>20</v>
      </c>
      <c r="P68" s="379">
        <v>21.5</v>
      </c>
      <c r="Q68" s="379">
        <v>23.5</v>
      </c>
      <c r="R68" s="379">
        <v>20</v>
      </c>
      <c r="S68" s="379">
        <v>27.75</v>
      </c>
      <c r="T68" s="379">
        <v>30</v>
      </c>
      <c r="U68" s="379">
        <v>22.5</v>
      </c>
      <c r="V68" s="379">
        <v>185.25</v>
      </c>
      <c r="W68" s="379">
        <v>10.29</v>
      </c>
      <c r="X68" s="379" t="s">
        <v>498</v>
      </c>
      <c r="Y68" s="226" t="s">
        <v>474</v>
      </c>
      <c r="Z68" s="226">
        <v>2013</v>
      </c>
      <c r="AA68" s="141">
        <v>33.25</v>
      </c>
      <c r="AB68" s="141">
        <v>30</v>
      </c>
      <c r="AC68" s="141">
        <v>24.75</v>
      </c>
      <c r="AD68" s="141">
        <v>20</v>
      </c>
      <c r="AE68" s="164">
        <v>30</v>
      </c>
      <c r="AF68" s="141">
        <v>31.5</v>
      </c>
      <c r="AG68" s="141">
        <v>45.75</v>
      </c>
      <c r="AH68" s="141">
        <v>18</v>
      </c>
      <c r="AI68" s="141">
        <v>10.625</v>
      </c>
      <c r="AJ68" s="141">
        <v>243.875</v>
      </c>
      <c r="AK68" s="141">
        <v>11.085227272727273</v>
      </c>
      <c r="AL68" s="140" t="s">
        <v>498</v>
      </c>
      <c r="AM68" s="140">
        <v>2014</v>
      </c>
      <c r="AN68" s="140" t="s">
        <v>475</v>
      </c>
      <c r="AO68" s="238">
        <v>33</v>
      </c>
      <c r="AP68" s="239">
        <v>28.875</v>
      </c>
      <c r="AQ68" s="239">
        <v>38.25</v>
      </c>
      <c r="AR68" s="239">
        <v>30</v>
      </c>
      <c r="AS68" s="239">
        <v>27.75</v>
      </c>
      <c r="AT68" s="240">
        <v>18</v>
      </c>
      <c r="AU68" s="240">
        <v>27</v>
      </c>
      <c r="AV68" s="239">
        <v>32</v>
      </c>
      <c r="AW68" s="240">
        <v>16</v>
      </c>
      <c r="AX68" s="239">
        <v>250.875</v>
      </c>
      <c r="AY68" s="239">
        <v>10.035</v>
      </c>
      <c r="AZ68" s="241" t="s">
        <v>484</v>
      </c>
      <c r="BA68" s="241">
        <v>2015</v>
      </c>
      <c r="BB68" s="140" t="s">
        <v>476</v>
      </c>
      <c r="BC68" s="41">
        <v>39</v>
      </c>
      <c r="BD68" s="242">
        <v>34.5</v>
      </c>
      <c r="BE68" s="242">
        <v>28.5</v>
      </c>
      <c r="BF68" s="242">
        <v>24</v>
      </c>
      <c r="BG68" s="41">
        <v>36</v>
      </c>
      <c r="BH68" s="242">
        <v>36</v>
      </c>
      <c r="BI68" s="242">
        <v>18</v>
      </c>
      <c r="BJ68" s="242">
        <v>36</v>
      </c>
      <c r="BK68" s="242">
        <v>14</v>
      </c>
      <c r="BL68" s="243">
        <v>40.5</v>
      </c>
      <c r="BM68" s="243">
        <v>306.5</v>
      </c>
      <c r="BN68" s="243">
        <v>10.946428571428571</v>
      </c>
      <c r="BO68" s="17" t="s">
        <v>484</v>
      </c>
      <c r="BP68" s="234" t="s">
        <v>369</v>
      </c>
      <c r="BQ68" s="235">
        <v>2016</v>
      </c>
    </row>
    <row r="69" spans="1:69" s="394" customFormat="1" ht="17.25">
      <c r="A69" s="17">
        <v>68</v>
      </c>
      <c r="B69" s="214" t="s">
        <v>789</v>
      </c>
      <c r="C69" s="252" t="s">
        <v>465</v>
      </c>
      <c r="D69" s="215" t="s">
        <v>790</v>
      </c>
      <c r="E69" s="215" t="s">
        <v>791</v>
      </c>
      <c r="F69" s="380" t="s">
        <v>792</v>
      </c>
      <c r="G69" s="380" t="s">
        <v>793</v>
      </c>
      <c r="H69" s="217" t="s">
        <v>43</v>
      </c>
      <c r="I69" s="218">
        <v>34086</v>
      </c>
      <c r="J69" s="219" t="s">
        <v>536</v>
      </c>
      <c r="K69" s="278" t="s">
        <v>537</v>
      </c>
      <c r="L69" s="218" t="s">
        <v>794</v>
      </c>
      <c r="M69" s="217">
        <v>34</v>
      </c>
      <c r="N69" s="223">
        <v>10</v>
      </c>
      <c r="O69" s="223">
        <v>22.5</v>
      </c>
      <c r="P69" s="223">
        <v>32.75</v>
      </c>
      <c r="Q69" s="223">
        <v>18.833333333333332</v>
      </c>
      <c r="R69" s="223">
        <v>20.25</v>
      </c>
      <c r="S69" s="223">
        <v>34.5</v>
      </c>
      <c r="T69" s="223">
        <v>30</v>
      </c>
      <c r="U69" s="223">
        <v>29.25</v>
      </c>
      <c r="V69" s="381">
        <v>198.08333333333331</v>
      </c>
      <c r="W69" s="382">
        <v>11.004629629629628</v>
      </c>
      <c r="X69" s="383" t="s">
        <v>473</v>
      </c>
      <c r="Y69" s="226" t="s">
        <v>474</v>
      </c>
      <c r="Z69" s="226">
        <v>2013</v>
      </c>
      <c r="AA69" s="384">
        <v>32.75</v>
      </c>
      <c r="AB69" s="384">
        <v>33.5</v>
      </c>
      <c r="AC69" s="384">
        <v>30</v>
      </c>
      <c r="AD69" s="384">
        <v>14</v>
      </c>
      <c r="AE69" s="385">
        <v>46.5</v>
      </c>
      <c r="AF69" s="384">
        <v>23</v>
      </c>
      <c r="AG69" s="386">
        <v>40.5</v>
      </c>
      <c r="AH69" s="386">
        <v>10.5</v>
      </c>
      <c r="AI69" s="386">
        <v>12.25</v>
      </c>
      <c r="AJ69" s="386">
        <v>243.75</v>
      </c>
      <c r="AK69" s="386">
        <v>11.08</v>
      </c>
      <c r="AL69" s="384" t="s">
        <v>473</v>
      </c>
      <c r="AM69" s="384">
        <v>2014</v>
      </c>
      <c r="AN69" s="140" t="s">
        <v>475</v>
      </c>
      <c r="AO69" s="387">
        <v>32.25</v>
      </c>
      <c r="AP69" s="387">
        <v>40.125</v>
      </c>
      <c r="AQ69" s="387">
        <v>35.625</v>
      </c>
      <c r="AR69" s="387">
        <v>37.96875</v>
      </c>
      <c r="AS69" s="387">
        <v>31.125</v>
      </c>
      <c r="AT69" s="387">
        <v>19.5</v>
      </c>
      <c r="AU69" s="387">
        <v>27</v>
      </c>
      <c r="AV69" s="387">
        <v>36.75</v>
      </c>
      <c r="AW69" s="387">
        <v>15.75</v>
      </c>
      <c r="AX69" s="387">
        <v>276.09375</v>
      </c>
      <c r="AY69" s="387">
        <v>11.043749999999999</v>
      </c>
      <c r="AZ69" s="229" t="s">
        <v>473</v>
      </c>
      <c r="BA69" s="388">
        <v>2015</v>
      </c>
      <c r="BB69" s="384" t="s">
        <v>476</v>
      </c>
      <c r="BC69" s="389">
        <v>39.75</v>
      </c>
      <c r="BD69" s="390">
        <v>32.25</v>
      </c>
      <c r="BE69" s="390">
        <v>24.75</v>
      </c>
      <c r="BF69" s="390">
        <v>25.5</v>
      </c>
      <c r="BG69" s="389">
        <v>27</v>
      </c>
      <c r="BH69" s="390">
        <v>30.75</v>
      </c>
      <c r="BI69" s="390">
        <v>23</v>
      </c>
      <c r="BJ69" s="390">
        <v>30</v>
      </c>
      <c r="BK69" s="390">
        <v>10</v>
      </c>
      <c r="BL69" s="391">
        <v>42.5</v>
      </c>
      <c r="BM69" s="391">
        <v>285.5</v>
      </c>
      <c r="BN69" s="391">
        <v>10.196428571428571</v>
      </c>
      <c r="BO69" s="233" t="s">
        <v>473</v>
      </c>
      <c r="BP69" s="392" t="s">
        <v>369</v>
      </c>
      <c r="BQ69" s="393">
        <v>2016</v>
      </c>
    </row>
    <row r="70" spans="1:69" ht="17.25">
      <c r="A70" s="17">
        <v>69</v>
      </c>
      <c r="B70" s="253" t="s">
        <v>795</v>
      </c>
      <c r="C70" s="253" t="s">
        <v>486</v>
      </c>
      <c r="D70" s="215" t="s">
        <v>57</v>
      </c>
      <c r="E70" s="215" t="s">
        <v>796</v>
      </c>
      <c r="F70" s="216" t="s">
        <v>797</v>
      </c>
      <c r="G70" s="216" t="s">
        <v>798</v>
      </c>
      <c r="H70" s="217" t="s">
        <v>43</v>
      </c>
      <c r="I70" s="218">
        <v>33090</v>
      </c>
      <c r="J70" s="219" t="s">
        <v>55</v>
      </c>
      <c r="K70" s="220" t="s">
        <v>54</v>
      </c>
      <c r="L70" s="218" t="s">
        <v>799</v>
      </c>
      <c r="M70" s="217">
        <v>43</v>
      </c>
      <c r="N70" s="222">
        <v>20</v>
      </c>
      <c r="O70" s="222">
        <v>20</v>
      </c>
      <c r="P70" s="222">
        <v>24.75</v>
      </c>
      <c r="Q70" s="223">
        <v>20.170000000000002</v>
      </c>
      <c r="R70" s="222">
        <v>12</v>
      </c>
      <c r="S70" s="222">
        <v>36</v>
      </c>
      <c r="T70" s="222">
        <v>30</v>
      </c>
      <c r="U70" s="222">
        <v>25</v>
      </c>
      <c r="V70" s="224">
        <v>187.92000000000002</v>
      </c>
      <c r="W70" s="225">
        <v>10.440000000000001</v>
      </c>
      <c r="X70" s="226" t="s">
        <v>484</v>
      </c>
      <c r="Y70" s="226" t="s">
        <v>474</v>
      </c>
      <c r="Z70" s="226">
        <v>2013</v>
      </c>
      <c r="AA70" s="140">
        <v>30</v>
      </c>
      <c r="AB70" s="140">
        <v>30</v>
      </c>
      <c r="AC70" s="140">
        <v>26.5</v>
      </c>
      <c r="AD70" s="140">
        <v>26.5</v>
      </c>
      <c r="AE70" s="165">
        <v>34.5</v>
      </c>
      <c r="AF70" s="140">
        <v>46.5</v>
      </c>
      <c r="AG70" s="141">
        <v>33</v>
      </c>
      <c r="AH70" s="141">
        <v>12.5</v>
      </c>
      <c r="AI70" s="141">
        <v>16.25</v>
      </c>
      <c r="AJ70" s="141">
        <v>253.25</v>
      </c>
      <c r="AK70" s="141">
        <v>11.51</v>
      </c>
      <c r="AL70" s="140" t="s">
        <v>498</v>
      </c>
      <c r="AM70" s="140">
        <v>2014</v>
      </c>
      <c r="AN70" s="140" t="s">
        <v>475</v>
      </c>
      <c r="AO70" s="227">
        <v>17.25</v>
      </c>
      <c r="AP70" s="227">
        <v>38.625</v>
      </c>
      <c r="AQ70" s="227">
        <v>30</v>
      </c>
      <c r="AR70" s="227">
        <v>32.25</v>
      </c>
      <c r="AS70" s="227">
        <v>30.75</v>
      </c>
      <c r="AT70" s="228">
        <v>19</v>
      </c>
      <c r="AU70" s="228">
        <v>32.8125</v>
      </c>
      <c r="AV70" s="227">
        <v>35</v>
      </c>
      <c r="AW70" s="228">
        <v>15.25</v>
      </c>
      <c r="AX70" s="227">
        <v>250.9375</v>
      </c>
      <c r="AY70" s="227">
        <v>10.0375</v>
      </c>
      <c r="AZ70" s="229" t="s">
        <v>473</v>
      </c>
      <c r="BA70" s="241">
        <v>2015</v>
      </c>
      <c r="BB70" s="140" t="s">
        <v>476</v>
      </c>
      <c r="BC70" s="41">
        <v>38.25</v>
      </c>
      <c r="BD70" s="242">
        <v>36.75</v>
      </c>
      <c r="BE70" s="242">
        <v>26.625</v>
      </c>
      <c r="BF70" s="242">
        <v>26.25</v>
      </c>
      <c r="BG70" s="41">
        <v>22.5</v>
      </c>
      <c r="BH70" s="242">
        <v>30.75</v>
      </c>
      <c r="BI70" s="242">
        <v>23</v>
      </c>
      <c r="BJ70" s="242">
        <v>40.5</v>
      </c>
      <c r="BK70" s="242">
        <v>13</v>
      </c>
      <c r="BL70" s="243">
        <v>41</v>
      </c>
      <c r="BM70" s="243">
        <v>298.625</v>
      </c>
      <c r="BN70" s="243">
        <v>10.665178571428571</v>
      </c>
      <c r="BO70" s="233" t="s">
        <v>473</v>
      </c>
      <c r="BP70" s="234" t="s">
        <v>369</v>
      </c>
      <c r="BQ70" s="235">
        <v>2016</v>
      </c>
    </row>
    <row r="71" spans="1:69" ht="17.25">
      <c r="A71" s="17">
        <v>70</v>
      </c>
      <c r="B71" s="214" t="s">
        <v>800</v>
      </c>
      <c r="C71" s="252" t="s">
        <v>465</v>
      </c>
      <c r="D71" s="215" t="s">
        <v>269</v>
      </c>
      <c r="E71" s="215" t="s">
        <v>801</v>
      </c>
      <c r="F71" s="216" t="s">
        <v>802</v>
      </c>
      <c r="G71" s="216" t="s">
        <v>803</v>
      </c>
      <c r="H71" s="217" t="s">
        <v>43</v>
      </c>
      <c r="I71" s="218">
        <v>34206</v>
      </c>
      <c r="J71" s="219" t="s">
        <v>45</v>
      </c>
      <c r="K71" s="278" t="s">
        <v>483</v>
      </c>
      <c r="L71" s="218" t="s">
        <v>44</v>
      </c>
      <c r="M71" s="217">
        <v>25</v>
      </c>
      <c r="N71" s="222">
        <v>21</v>
      </c>
      <c r="O71" s="222">
        <v>24</v>
      </c>
      <c r="P71" s="222">
        <v>26.5</v>
      </c>
      <c r="Q71" s="223">
        <v>25.5</v>
      </c>
      <c r="R71" s="222">
        <v>20</v>
      </c>
      <c r="S71" s="222">
        <v>25.5</v>
      </c>
      <c r="T71" s="222">
        <v>27</v>
      </c>
      <c r="U71" s="222">
        <v>25.75</v>
      </c>
      <c r="V71" s="224">
        <v>195.25</v>
      </c>
      <c r="W71" s="225">
        <v>10.847222222222221</v>
      </c>
      <c r="X71" s="226" t="s">
        <v>484</v>
      </c>
      <c r="Y71" s="226" t="s">
        <v>474</v>
      </c>
      <c r="Z71" s="226">
        <v>2013</v>
      </c>
      <c r="AA71" s="327">
        <v>33.75</v>
      </c>
      <c r="AB71" s="327">
        <v>25</v>
      </c>
      <c r="AC71" s="327">
        <v>30.75</v>
      </c>
      <c r="AD71" s="327">
        <v>17.75</v>
      </c>
      <c r="AE71" s="328">
        <v>39</v>
      </c>
      <c r="AF71" s="327">
        <v>20.5</v>
      </c>
      <c r="AG71" s="329">
        <v>37.875</v>
      </c>
      <c r="AH71" s="329">
        <v>9</v>
      </c>
      <c r="AI71" s="329">
        <v>11.25</v>
      </c>
      <c r="AJ71" s="329">
        <v>224.875</v>
      </c>
      <c r="AK71" s="329">
        <v>10.221590909090908</v>
      </c>
      <c r="AL71" s="327" t="s">
        <v>473</v>
      </c>
      <c r="AM71" s="140">
        <v>2014</v>
      </c>
      <c r="AN71" s="140" t="s">
        <v>475</v>
      </c>
      <c r="AO71" s="331">
        <v>23.25</v>
      </c>
      <c r="AP71" s="267">
        <v>31.875</v>
      </c>
      <c r="AQ71" s="267">
        <v>39.75</v>
      </c>
      <c r="AR71" s="267">
        <v>36.75</v>
      </c>
      <c r="AS71" s="267">
        <v>30</v>
      </c>
      <c r="AT71" s="268">
        <v>16</v>
      </c>
      <c r="AU71" s="268">
        <v>17.625</v>
      </c>
      <c r="AV71" s="267">
        <v>44.25</v>
      </c>
      <c r="AW71" s="268">
        <v>14</v>
      </c>
      <c r="AX71" s="267">
        <v>253.5</v>
      </c>
      <c r="AY71" s="267">
        <v>10.14</v>
      </c>
      <c r="AZ71" s="355" t="s">
        <v>498</v>
      </c>
      <c r="BA71" s="241">
        <v>2015</v>
      </c>
      <c r="BB71" s="140" t="s">
        <v>476</v>
      </c>
      <c r="BC71" s="41">
        <v>21</v>
      </c>
      <c r="BD71" s="242">
        <v>33</v>
      </c>
      <c r="BE71" s="242">
        <v>33</v>
      </c>
      <c r="BF71" s="242">
        <v>27</v>
      </c>
      <c r="BG71" s="41">
        <v>36</v>
      </c>
      <c r="BH71" s="242">
        <v>39</v>
      </c>
      <c r="BI71" s="242">
        <v>17</v>
      </c>
      <c r="BJ71" s="242">
        <v>49.5</v>
      </c>
      <c r="BK71" s="242">
        <v>20</v>
      </c>
      <c r="BL71" s="243">
        <v>40.5</v>
      </c>
      <c r="BM71" s="243">
        <v>316</v>
      </c>
      <c r="BN71" s="243">
        <v>11.285714285714286</v>
      </c>
      <c r="BO71" s="17" t="s">
        <v>484</v>
      </c>
      <c r="BP71" s="234" t="s">
        <v>369</v>
      </c>
      <c r="BQ71" s="235">
        <v>2016</v>
      </c>
    </row>
    <row r="72" spans="1:69" ht="17.25">
      <c r="A72" s="17">
        <v>71</v>
      </c>
      <c r="B72" s="330" t="s">
        <v>804</v>
      </c>
      <c r="C72" s="330" t="s">
        <v>478</v>
      </c>
      <c r="D72" s="215" t="s">
        <v>147</v>
      </c>
      <c r="E72" s="215" t="s">
        <v>805</v>
      </c>
      <c r="F72" s="216" t="s">
        <v>806</v>
      </c>
      <c r="G72" s="216" t="s">
        <v>807</v>
      </c>
      <c r="H72" s="281" t="s">
        <v>43</v>
      </c>
      <c r="I72" s="282">
        <v>33876</v>
      </c>
      <c r="J72" s="283" t="s">
        <v>55</v>
      </c>
      <c r="K72" s="284" t="s">
        <v>54</v>
      </c>
      <c r="L72" s="282" t="s">
        <v>808</v>
      </c>
      <c r="M72" s="285">
        <v>43</v>
      </c>
      <c r="N72" s="376">
        <v>16</v>
      </c>
      <c r="O72" s="376">
        <v>18</v>
      </c>
      <c r="P72" s="395">
        <v>23</v>
      </c>
      <c r="Q72" s="395">
        <v>20</v>
      </c>
      <c r="R72" s="395">
        <v>20</v>
      </c>
      <c r="S72" s="395">
        <v>38.25</v>
      </c>
      <c r="T72" s="395">
        <v>30</v>
      </c>
      <c r="U72" s="395">
        <v>21.25</v>
      </c>
      <c r="V72" s="395">
        <v>186.5</v>
      </c>
      <c r="W72" s="395">
        <v>10.361111111111111</v>
      </c>
      <c r="X72" s="226" t="s">
        <v>484</v>
      </c>
      <c r="Y72" s="226" t="s">
        <v>492</v>
      </c>
      <c r="Z72" s="226">
        <v>2012</v>
      </c>
      <c r="AA72" s="141">
        <v>20.75</v>
      </c>
      <c r="AB72" s="141">
        <v>15.25</v>
      </c>
      <c r="AC72" s="141">
        <v>26.5</v>
      </c>
      <c r="AD72" s="141">
        <v>22</v>
      </c>
      <c r="AE72" s="164">
        <v>43.5</v>
      </c>
      <c r="AF72" s="141">
        <v>19.5</v>
      </c>
      <c r="AG72" s="141">
        <v>49.5</v>
      </c>
      <c r="AH72" s="141">
        <v>11.5</v>
      </c>
      <c r="AI72" s="141">
        <v>17</v>
      </c>
      <c r="AJ72" s="141">
        <v>225.5</v>
      </c>
      <c r="AK72" s="141">
        <v>10.25</v>
      </c>
      <c r="AL72" s="141" t="s">
        <v>484</v>
      </c>
      <c r="AM72" s="396">
        <v>2013</v>
      </c>
      <c r="AN72" s="250" t="s">
        <v>474</v>
      </c>
      <c r="AO72" s="238">
        <v>30</v>
      </c>
      <c r="AP72" s="239">
        <v>19.875</v>
      </c>
      <c r="AQ72" s="239">
        <v>33</v>
      </c>
      <c r="AR72" s="239">
        <v>34.5</v>
      </c>
      <c r="AS72" s="239">
        <v>30</v>
      </c>
      <c r="AT72" s="240">
        <v>25</v>
      </c>
      <c r="AU72" s="240">
        <v>24.75</v>
      </c>
      <c r="AV72" s="239">
        <v>36</v>
      </c>
      <c r="AW72" s="240">
        <v>17</v>
      </c>
      <c r="AX72" s="239">
        <v>250.125</v>
      </c>
      <c r="AY72" s="239">
        <v>10.005000000000001</v>
      </c>
      <c r="AZ72" s="241" t="s">
        <v>484</v>
      </c>
      <c r="BA72" s="241">
        <v>2015</v>
      </c>
      <c r="BB72" s="140" t="s">
        <v>476</v>
      </c>
      <c r="BC72" s="40">
        <v>27</v>
      </c>
      <c r="BD72" s="277">
        <v>42</v>
      </c>
      <c r="BE72" s="277">
        <v>26.25</v>
      </c>
      <c r="BF72" s="370">
        <v>45</v>
      </c>
      <c r="BG72" s="40">
        <v>36</v>
      </c>
      <c r="BH72" s="277">
        <v>36</v>
      </c>
      <c r="BI72" s="277">
        <v>14</v>
      </c>
      <c r="BJ72" s="277">
        <v>27</v>
      </c>
      <c r="BK72" s="277">
        <v>12</v>
      </c>
      <c r="BL72" s="243">
        <v>40</v>
      </c>
      <c r="BM72" s="243">
        <v>305.25</v>
      </c>
      <c r="BN72" s="243">
        <v>10.901785714285714</v>
      </c>
      <c r="BO72" s="17" t="s">
        <v>484</v>
      </c>
      <c r="BP72" s="234" t="s">
        <v>369</v>
      </c>
      <c r="BQ72" s="235">
        <v>2016</v>
      </c>
    </row>
    <row r="73" spans="1:69" ht="17.25">
      <c r="A73" s="17">
        <v>72</v>
      </c>
      <c r="B73" s="397" t="s">
        <v>809</v>
      </c>
      <c r="C73" s="252" t="s">
        <v>465</v>
      </c>
      <c r="D73" s="215" t="s">
        <v>143</v>
      </c>
      <c r="E73" s="215" t="s">
        <v>810</v>
      </c>
      <c r="F73" s="398" t="s">
        <v>811</v>
      </c>
      <c r="G73" s="398" t="s">
        <v>183</v>
      </c>
      <c r="H73" s="256" t="s">
        <v>40</v>
      </c>
      <c r="I73" s="245">
        <v>34029</v>
      </c>
      <c r="J73" s="257" t="s">
        <v>45</v>
      </c>
      <c r="K73" s="274" t="s">
        <v>483</v>
      </c>
      <c r="L73" s="255" t="s">
        <v>44</v>
      </c>
      <c r="M73" s="258">
        <v>25</v>
      </c>
      <c r="N73" s="222">
        <v>22</v>
      </c>
      <c r="O73" s="222">
        <v>24.5</v>
      </c>
      <c r="P73" s="222">
        <v>20.5</v>
      </c>
      <c r="Q73" s="223">
        <v>25</v>
      </c>
      <c r="R73" s="222">
        <v>15</v>
      </c>
      <c r="S73" s="222">
        <v>34.5</v>
      </c>
      <c r="T73" s="222">
        <v>27</v>
      </c>
      <c r="U73" s="222">
        <v>23.75</v>
      </c>
      <c r="V73" s="224">
        <v>192.25</v>
      </c>
      <c r="W73" s="225">
        <v>10.680555555555555</v>
      </c>
      <c r="X73" s="226" t="s">
        <v>484</v>
      </c>
      <c r="Y73" s="226" t="s">
        <v>474</v>
      </c>
      <c r="Z73" s="226">
        <v>2013</v>
      </c>
      <c r="AA73" s="327">
        <v>32</v>
      </c>
      <c r="AB73" s="327">
        <v>30.5</v>
      </c>
      <c r="AC73" s="327">
        <v>28.75</v>
      </c>
      <c r="AD73" s="327">
        <v>11.75</v>
      </c>
      <c r="AE73" s="328">
        <v>38.25</v>
      </c>
      <c r="AF73" s="327">
        <v>26</v>
      </c>
      <c r="AG73" s="329">
        <v>37.125</v>
      </c>
      <c r="AH73" s="329">
        <v>8</v>
      </c>
      <c r="AI73" s="329">
        <v>11.75</v>
      </c>
      <c r="AJ73" s="329">
        <v>224.13</v>
      </c>
      <c r="AK73" s="329">
        <v>10.19</v>
      </c>
      <c r="AL73" s="327" t="s">
        <v>473</v>
      </c>
      <c r="AM73" s="327">
        <v>2014</v>
      </c>
      <c r="AN73" s="140" t="s">
        <v>475</v>
      </c>
      <c r="AO73" s="238">
        <v>30</v>
      </c>
      <c r="AP73" s="239">
        <v>27</v>
      </c>
      <c r="AQ73" s="239">
        <v>37.125</v>
      </c>
      <c r="AR73" s="239">
        <v>33</v>
      </c>
      <c r="AS73" s="239">
        <v>27.375</v>
      </c>
      <c r="AT73" s="240">
        <v>20</v>
      </c>
      <c r="AU73" s="240">
        <v>18</v>
      </c>
      <c r="AV73" s="239">
        <v>36</v>
      </c>
      <c r="AW73" s="240">
        <v>22</v>
      </c>
      <c r="AX73" s="239">
        <v>250.5</v>
      </c>
      <c r="AY73" s="239">
        <v>10.02</v>
      </c>
      <c r="AZ73" s="241" t="s">
        <v>484</v>
      </c>
      <c r="BA73" s="241">
        <v>2015</v>
      </c>
      <c r="BB73" s="140" t="s">
        <v>476</v>
      </c>
      <c r="BC73" s="41">
        <v>33.75</v>
      </c>
      <c r="BD73" s="242">
        <v>42</v>
      </c>
      <c r="BE73" s="242">
        <v>24.75</v>
      </c>
      <c r="BF73" s="242">
        <v>30</v>
      </c>
      <c r="BG73" s="41">
        <v>33</v>
      </c>
      <c r="BH73" s="242">
        <v>36</v>
      </c>
      <c r="BI73" s="242">
        <v>14</v>
      </c>
      <c r="BJ73" s="242">
        <v>31.5</v>
      </c>
      <c r="BK73" s="242">
        <v>14</v>
      </c>
      <c r="BL73" s="243">
        <v>42.25</v>
      </c>
      <c r="BM73" s="243">
        <v>301.25</v>
      </c>
      <c r="BN73" s="243">
        <v>10.758928571428571</v>
      </c>
      <c r="BO73" s="17" t="s">
        <v>484</v>
      </c>
      <c r="BP73" s="234" t="s">
        <v>369</v>
      </c>
      <c r="BQ73" s="235">
        <v>2016</v>
      </c>
    </row>
    <row r="74" spans="1:69" ht="17.25">
      <c r="A74" s="17">
        <v>73</v>
      </c>
      <c r="B74" s="330" t="s">
        <v>812</v>
      </c>
      <c r="C74" s="252" t="s">
        <v>465</v>
      </c>
      <c r="D74" s="215" t="s">
        <v>263</v>
      </c>
      <c r="E74" s="215" t="s">
        <v>813</v>
      </c>
      <c r="F74" s="216" t="s">
        <v>814</v>
      </c>
      <c r="G74" s="216" t="s">
        <v>712</v>
      </c>
      <c r="H74" s="281" t="s">
        <v>40</v>
      </c>
      <c r="I74" s="282">
        <v>34468</v>
      </c>
      <c r="J74" s="283" t="s">
        <v>815</v>
      </c>
      <c r="K74" s="284" t="s">
        <v>816</v>
      </c>
      <c r="L74" s="255" t="s">
        <v>817</v>
      </c>
      <c r="M74" s="285">
        <v>99</v>
      </c>
      <c r="N74" s="222">
        <v>22</v>
      </c>
      <c r="O74" s="222">
        <v>20</v>
      </c>
      <c r="P74" s="222">
        <v>20.75</v>
      </c>
      <c r="Q74" s="223">
        <v>22.5</v>
      </c>
      <c r="R74" s="222">
        <v>24</v>
      </c>
      <c r="S74" s="222">
        <v>33</v>
      </c>
      <c r="T74" s="222">
        <v>30</v>
      </c>
      <c r="U74" s="222">
        <v>17</v>
      </c>
      <c r="V74" s="224">
        <v>189.25</v>
      </c>
      <c r="W74" s="225">
        <v>10.513888888888889</v>
      </c>
      <c r="X74" s="226" t="s">
        <v>484</v>
      </c>
      <c r="Y74" s="226" t="s">
        <v>474</v>
      </c>
      <c r="Z74" s="226">
        <v>2013</v>
      </c>
      <c r="AA74" s="327">
        <v>35.75</v>
      </c>
      <c r="AB74" s="327">
        <v>23</v>
      </c>
      <c r="AC74" s="327">
        <v>26.75</v>
      </c>
      <c r="AD74" s="327">
        <v>33</v>
      </c>
      <c r="AE74" s="328">
        <v>39.75</v>
      </c>
      <c r="AF74" s="327">
        <v>51</v>
      </c>
      <c r="AG74" s="329">
        <v>31.875</v>
      </c>
      <c r="AH74" s="329">
        <v>11.25</v>
      </c>
      <c r="AI74" s="329">
        <v>11.5</v>
      </c>
      <c r="AJ74" s="329">
        <v>263.88</v>
      </c>
      <c r="AK74" s="329">
        <v>11.99</v>
      </c>
      <c r="AL74" s="327" t="s">
        <v>498</v>
      </c>
      <c r="AM74" s="327">
        <v>2014</v>
      </c>
      <c r="AN74" s="140" t="s">
        <v>475</v>
      </c>
      <c r="AO74" s="238">
        <v>30</v>
      </c>
      <c r="AP74" s="239">
        <v>22.875</v>
      </c>
      <c r="AQ74" s="239">
        <v>37.5</v>
      </c>
      <c r="AR74" s="239">
        <v>27</v>
      </c>
      <c r="AS74" s="239">
        <v>39</v>
      </c>
      <c r="AT74" s="240">
        <v>16</v>
      </c>
      <c r="AU74" s="240">
        <v>21</v>
      </c>
      <c r="AV74" s="239">
        <v>37.25</v>
      </c>
      <c r="AW74" s="240">
        <v>20</v>
      </c>
      <c r="AX74" s="239">
        <v>250.625</v>
      </c>
      <c r="AY74" s="239">
        <v>10.025</v>
      </c>
      <c r="AZ74" s="241" t="s">
        <v>484</v>
      </c>
      <c r="BA74" s="241">
        <v>2015</v>
      </c>
      <c r="BB74" s="140" t="s">
        <v>476</v>
      </c>
      <c r="BC74" s="41">
        <v>30</v>
      </c>
      <c r="BD74" s="242">
        <v>32.25</v>
      </c>
      <c r="BE74" s="242">
        <v>22.5</v>
      </c>
      <c r="BF74" s="242">
        <v>34.5</v>
      </c>
      <c r="BG74" s="41">
        <v>39</v>
      </c>
      <c r="BH74" s="242">
        <v>24.75</v>
      </c>
      <c r="BI74" s="242">
        <v>14</v>
      </c>
      <c r="BJ74" s="242">
        <v>25.5</v>
      </c>
      <c r="BK74" s="242">
        <v>20</v>
      </c>
      <c r="BL74" s="243">
        <v>41.5</v>
      </c>
      <c r="BM74" s="243">
        <v>284</v>
      </c>
      <c r="BN74" s="243">
        <v>10.142857142857142</v>
      </c>
      <c r="BO74" s="17" t="s">
        <v>484</v>
      </c>
      <c r="BP74" s="234" t="s">
        <v>369</v>
      </c>
      <c r="BQ74" s="235">
        <v>2016</v>
      </c>
    </row>
    <row r="75" spans="1:69" ht="17.25">
      <c r="A75" s="17">
        <v>74</v>
      </c>
      <c r="B75" s="399" t="s">
        <v>818</v>
      </c>
      <c r="C75" s="330" t="s">
        <v>478</v>
      </c>
      <c r="D75" s="215" t="s">
        <v>93</v>
      </c>
      <c r="E75" s="215" t="s">
        <v>819</v>
      </c>
      <c r="F75" s="216" t="s">
        <v>820</v>
      </c>
      <c r="G75" s="216" t="s">
        <v>92</v>
      </c>
      <c r="H75" s="217" t="s">
        <v>43</v>
      </c>
      <c r="I75" s="218">
        <v>33586</v>
      </c>
      <c r="J75" s="219" t="s">
        <v>45</v>
      </c>
      <c r="K75" s="220" t="s">
        <v>483</v>
      </c>
      <c r="L75" s="218" t="s">
        <v>44</v>
      </c>
      <c r="M75" s="221">
        <v>25</v>
      </c>
      <c r="N75" s="222">
        <v>11</v>
      </c>
      <c r="O75" s="222">
        <v>28</v>
      </c>
      <c r="P75" s="222">
        <v>35.75</v>
      </c>
      <c r="Q75" s="223">
        <v>22</v>
      </c>
      <c r="R75" s="222">
        <v>21</v>
      </c>
      <c r="S75" s="222">
        <v>34.125</v>
      </c>
      <c r="T75" s="222">
        <v>22.88</v>
      </c>
      <c r="U75" s="222">
        <v>33</v>
      </c>
      <c r="V75" s="224">
        <v>207.755</v>
      </c>
      <c r="W75" s="225">
        <v>11.541944444444445</v>
      </c>
      <c r="X75" s="226" t="s">
        <v>473</v>
      </c>
      <c r="Y75" s="226" t="s">
        <v>474</v>
      </c>
      <c r="Z75" s="226">
        <v>2013</v>
      </c>
      <c r="AA75" s="140">
        <v>30</v>
      </c>
      <c r="AB75" s="140">
        <v>33.5</v>
      </c>
      <c r="AC75" s="140">
        <v>21.5</v>
      </c>
      <c r="AD75" s="140">
        <v>26</v>
      </c>
      <c r="AE75" s="165">
        <v>42.375</v>
      </c>
      <c r="AF75" s="140">
        <v>30</v>
      </c>
      <c r="AG75" s="141">
        <v>50.25</v>
      </c>
      <c r="AH75" s="141">
        <v>11.5</v>
      </c>
      <c r="AI75" s="141">
        <v>13.5</v>
      </c>
      <c r="AJ75" s="141">
        <v>258.63</v>
      </c>
      <c r="AK75" s="141">
        <v>11.76</v>
      </c>
      <c r="AL75" s="140" t="s">
        <v>498</v>
      </c>
      <c r="AM75" s="327">
        <v>2014</v>
      </c>
      <c r="AN75" s="140" t="s">
        <v>475</v>
      </c>
      <c r="AO75" s="238">
        <v>33.75</v>
      </c>
      <c r="AP75" s="239">
        <v>31.875</v>
      </c>
      <c r="AQ75" s="239">
        <v>30</v>
      </c>
      <c r="AR75" s="239">
        <v>33.5625</v>
      </c>
      <c r="AS75" s="239">
        <v>30</v>
      </c>
      <c r="AT75" s="240">
        <v>22</v>
      </c>
      <c r="AU75" s="240">
        <v>17.25</v>
      </c>
      <c r="AV75" s="239">
        <v>30</v>
      </c>
      <c r="AW75" s="240">
        <v>27</v>
      </c>
      <c r="AX75" s="239">
        <v>255.4375</v>
      </c>
      <c r="AY75" s="239">
        <v>10.217499999999999</v>
      </c>
      <c r="AZ75" s="241" t="s">
        <v>484</v>
      </c>
      <c r="BA75" s="241">
        <v>2015</v>
      </c>
      <c r="BB75" s="140" t="s">
        <v>476</v>
      </c>
      <c r="BC75" s="41">
        <v>27</v>
      </c>
      <c r="BD75" s="242">
        <v>40.5</v>
      </c>
      <c r="BE75" s="242">
        <v>15</v>
      </c>
      <c r="BF75" s="242">
        <v>27.75</v>
      </c>
      <c r="BG75" s="41">
        <v>42</v>
      </c>
      <c r="BH75" s="242">
        <v>29.625</v>
      </c>
      <c r="BI75" s="242">
        <v>22</v>
      </c>
      <c r="BJ75" s="242">
        <v>36</v>
      </c>
      <c r="BK75" s="242">
        <v>10</v>
      </c>
      <c r="BL75" s="243">
        <v>41</v>
      </c>
      <c r="BM75" s="243">
        <v>290.875</v>
      </c>
      <c r="BN75" s="243">
        <v>10.388392857142858</v>
      </c>
      <c r="BO75" s="17" t="s">
        <v>498</v>
      </c>
      <c r="BP75" s="234" t="s">
        <v>369</v>
      </c>
      <c r="BQ75" s="235">
        <v>2016</v>
      </c>
    </row>
    <row r="76" spans="1:69" s="418" customFormat="1" ht="18.75">
      <c r="A76" s="17">
        <v>75</v>
      </c>
      <c r="B76" s="400" t="s">
        <v>821</v>
      </c>
      <c r="C76" s="401" t="s">
        <v>465</v>
      </c>
      <c r="D76" s="402" t="s">
        <v>180</v>
      </c>
      <c r="E76" s="402" t="s">
        <v>822</v>
      </c>
      <c r="F76" s="403" t="s">
        <v>823</v>
      </c>
      <c r="G76" s="403" t="s">
        <v>179</v>
      </c>
      <c r="H76" s="404" t="s">
        <v>43</v>
      </c>
      <c r="I76" s="405">
        <v>34001</v>
      </c>
      <c r="J76" s="406" t="s">
        <v>55</v>
      </c>
      <c r="K76" s="407" t="s">
        <v>54</v>
      </c>
      <c r="L76" s="408" t="s">
        <v>54</v>
      </c>
      <c r="M76" s="404">
        <v>43</v>
      </c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10"/>
      <c r="Y76" s="226" t="s">
        <v>474</v>
      </c>
      <c r="Z76" s="226">
        <v>2013</v>
      </c>
      <c r="AA76" s="315"/>
      <c r="AB76" s="315"/>
      <c r="AC76" s="315"/>
      <c r="AD76" s="315"/>
      <c r="AE76" s="316"/>
      <c r="AF76" s="315"/>
      <c r="AG76" s="317"/>
      <c r="AH76" s="317"/>
      <c r="AI76" s="317"/>
      <c r="AJ76" s="317"/>
      <c r="AK76" s="317"/>
      <c r="AL76" s="315"/>
      <c r="AM76" s="327"/>
      <c r="AN76" s="315"/>
      <c r="AO76" s="411"/>
      <c r="AP76" s="411"/>
      <c r="AQ76" s="411"/>
      <c r="AR76" s="411"/>
      <c r="AS76" s="411"/>
      <c r="AT76" s="411"/>
      <c r="AU76" s="411"/>
      <c r="AV76" s="411"/>
      <c r="AW76" s="411"/>
      <c r="AX76" s="411"/>
      <c r="AY76" s="411"/>
      <c r="AZ76" s="412"/>
      <c r="BA76" s="409"/>
      <c r="BB76" s="315"/>
      <c r="BC76" s="413">
        <v>22.875</v>
      </c>
      <c r="BD76" s="414">
        <v>40.5</v>
      </c>
      <c r="BE76" s="414">
        <v>22.125</v>
      </c>
      <c r="BF76" s="414">
        <v>25.5</v>
      </c>
      <c r="BG76" s="413">
        <v>39</v>
      </c>
      <c r="BH76" s="414">
        <v>35.25</v>
      </c>
      <c r="BI76" s="414">
        <v>23.5</v>
      </c>
      <c r="BJ76" s="414">
        <v>24</v>
      </c>
      <c r="BK76" s="414">
        <v>22</v>
      </c>
      <c r="BL76" s="415">
        <v>42.5</v>
      </c>
      <c r="BM76" s="415">
        <v>297.25</v>
      </c>
      <c r="BN76" s="415">
        <v>10.616071428571429</v>
      </c>
      <c r="BO76" s="416" t="s">
        <v>498</v>
      </c>
      <c r="BP76" s="417" t="s">
        <v>369</v>
      </c>
      <c r="BQ76" s="409">
        <v>2016</v>
      </c>
    </row>
    <row r="77" spans="1:69" ht="17.25">
      <c r="A77" s="17">
        <v>76</v>
      </c>
      <c r="B77" s="399" t="s">
        <v>824</v>
      </c>
      <c r="C77" s="252" t="s">
        <v>465</v>
      </c>
      <c r="D77" s="215" t="s">
        <v>825</v>
      </c>
      <c r="E77" s="215" t="s">
        <v>826</v>
      </c>
      <c r="F77" s="216" t="s">
        <v>827</v>
      </c>
      <c r="G77" s="216" t="s">
        <v>828</v>
      </c>
      <c r="H77" s="217" t="s">
        <v>43</v>
      </c>
      <c r="I77" s="218">
        <v>33750</v>
      </c>
      <c r="J77" s="219" t="s">
        <v>45</v>
      </c>
      <c r="K77" s="220" t="s">
        <v>483</v>
      </c>
      <c r="L77" s="218" t="s">
        <v>44</v>
      </c>
      <c r="M77" s="221">
        <v>25</v>
      </c>
      <c r="N77" s="222">
        <v>20</v>
      </c>
      <c r="O77" s="222">
        <v>22</v>
      </c>
      <c r="P77" s="222">
        <v>23</v>
      </c>
      <c r="Q77" s="223">
        <v>19</v>
      </c>
      <c r="R77" s="222">
        <v>15</v>
      </c>
      <c r="S77" s="222">
        <v>42</v>
      </c>
      <c r="T77" s="222">
        <v>30</v>
      </c>
      <c r="U77" s="222">
        <v>30.5</v>
      </c>
      <c r="V77" s="224">
        <v>201.5</v>
      </c>
      <c r="W77" s="225">
        <v>11.194444444444445</v>
      </c>
      <c r="X77" s="226" t="s">
        <v>484</v>
      </c>
      <c r="Y77" s="226" t="s">
        <v>474</v>
      </c>
      <c r="Z77" s="226">
        <v>2013</v>
      </c>
      <c r="AA77" s="327">
        <v>30</v>
      </c>
      <c r="AB77" s="327">
        <v>31.5</v>
      </c>
      <c r="AC77" s="327">
        <v>21.5</v>
      </c>
      <c r="AD77" s="327">
        <v>12.25</v>
      </c>
      <c r="AE77" s="328">
        <v>37.5</v>
      </c>
      <c r="AF77" s="327">
        <v>32.5</v>
      </c>
      <c r="AG77" s="329">
        <v>40.5</v>
      </c>
      <c r="AH77" s="329">
        <v>10</v>
      </c>
      <c r="AI77" s="329">
        <v>9.5</v>
      </c>
      <c r="AJ77" s="329">
        <v>225.25</v>
      </c>
      <c r="AK77" s="329">
        <v>10.45</v>
      </c>
      <c r="AL77" s="327" t="s">
        <v>498</v>
      </c>
      <c r="AM77" s="327">
        <v>2014</v>
      </c>
      <c r="AN77" s="140" t="s">
        <v>475</v>
      </c>
      <c r="AO77" s="238">
        <v>36</v>
      </c>
      <c r="AP77" s="239">
        <v>30.375</v>
      </c>
      <c r="AQ77" s="239">
        <v>33</v>
      </c>
      <c r="AR77" s="239">
        <v>39</v>
      </c>
      <c r="AS77" s="239">
        <v>30</v>
      </c>
      <c r="AT77" s="240">
        <v>16</v>
      </c>
      <c r="AU77" s="240">
        <v>15</v>
      </c>
      <c r="AV77" s="239">
        <v>34</v>
      </c>
      <c r="AW77" s="240">
        <v>25</v>
      </c>
      <c r="AX77" s="239">
        <v>258.375</v>
      </c>
      <c r="AY77" s="239">
        <v>10.335000000000001</v>
      </c>
      <c r="AZ77" s="241" t="s">
        <v>484</v>
      </c>
      <c r="BA77" s="241">
        <v>2015</v>
      </c>
      <c r="BB77" s="140" t="s">
        <v>476</v>
      </c>
      <c r="BC77" s="41">
        <v>30</v>
      </c>
      <c r="BD77" s="242">
        <v>30.75</v>
      </c>
      <c r="BE77" s="242">
        <v>32.25</v>
      </c>
      <c r="BF77" s="242">
        <v>25.5</v>
      </c>
      <c r="BG77" s="41">
        <v>30</v>
      </c>
      <c r="BH77" s="242">
        <v>42</v>
      </c>
      <c r="BI77" s="242">
        <v>21</v>
      </c>
      <c r="BJ77" s="242">
        <v>60</v>
      </c>
      <c r="BK77" s="242">
        <v>20</v>
      </c>
      <c r="BL77" s="243">
        <v>40.75</v>
      </c>
      <c r="BM77" s="243">
        <v>332.25</v>
      </c>
      <c r="BN77" s="243">
        <v>11.866071428571429</v>
      </c>
      <c r="BO77" s="17" t="s">
        <v>484</v>
      </c>
      <c r="BP77" s="234" t="s">
        <v>369</v>
      </c>
      <c r="BQ77" s="235">
        <v>2016</v>
      </c>
    </row>
    <row r="78" spans="1:69" ht="17.25">
      <c r="A78" s="17">
        <v>77</v>
      </c>
      <c r="B78" s="259" t="s">
        <v>829</v>
      </c>
      <c r="C78" s="252" t="s">
        <v>465</v>
      </c>
      <c r="D78" s="215" t="s">
        <v>830</v>
      </c>
      <c r="E78" s="215" t="s">
        <v>831</v>
      </c>
      <c r="F78" s="260" t="s">
        <v>832</v>
      </c>
      <c r="G78" s="260" t="s">
        <v>205</v>
      </c>
      <c r="H78" s="261" t="s">
        <v>40</v>
      </c>
      <c r="I78" s="262">
        <v>34360</v>
      </c>
      <c r="J78" s="263" t="s">
        <v>55</v>
      </c>
      <c r="K78" s="264" t="s">
        <v>599</v>
      </c>
      <c r="L78" s="255" t="s">
        <v>833</v>
      </c>
      <c r="M78" s="270">
        <v>43</v>
      </c>
      <c r="N78" s="222">
        <v>12.5</v>
      </c>
      <c r="O78" s="222">
        <v>31.5</v>
      </c>
      <c r="P78" s="222">
        <v>33.25</v>
      </c>
      <c r="Q78" s="223">
        <v>20.666666666666668</v>
      </c>
      <c r="R78" s="222">
        <v>23.75</v>
      </c>
      <c r="S78" s="222">
        <v>39.375</v>
      </c>
      <c r="T78" s="222">
        <v>30</v>
      </c>
      <c r="U78" s="222">
        <v>29.25</v>
      </c>
      <c r="V78" s="224">
        <v>220.29166666666669</v>
      </c>
      <c r="W78" s="225">
        <v>12.238425925925927</v>
      </c>
      <c r="X78" s="226" t="s">
        <v>473</v>
      </c>
      <c r="Y78" s="226" t="s">
        <v>474</v>
      </c>
      <c r="Z78" s="226">
        <v>2013</v>
      </c>
      <c r="AA78" s="327">
        <v>34.75</v>
      </c>
      <c r="AB78" s="327">
        <v>35.5</v>
      </c>
      <c r="AC78" s="327">
        <v>30.5</v>
      </c>
      <c r="AD78" s="327">
        <v>13</v>
      </c>
      <c r="AE78" s="328">
        <v>43.5</v>
      </c>
      <c r="AF78" s="327">
        <v>33.5</v>
      </c>
      <c r="AG78" s="329">
        <v>43.5</v>
      </c>
      <c r="AH78" s="329">
        <v>10.5</v>
      </c>
      <c r="AI78" s="329">
        <v>15</v>
      </c>
      <c r="AJ78" s="329">
        <v>259.75</v>
      </c>
      <c r="AK78" s="329">
        <v>11.81</v>
      </c>
      <c r="AL78" s="327" t="s">
        <v>473</v>
      </c>
      <c r="AM78" s="327">
        <v>2014</v>
      </c>
      <c r="AN78" s="140" t="s">
        <v>475</v>
      </c>
      <c r="AO78" s="238">
        <v>30</v>
      </c>
      <c r="AP78" s="239">
        <v>33</v>
      </c>
      <c r="AQ78" s="239">
        <v>33</v>
      </c>
      <c r="AR78" s="239">
        <v>38.25</v>
      </c>
      <c r="AS78" s="239">
        <v>34.875</v>
      </c>
      <c r="AT78" s="240">
        <v>16</v>
      </c>
      <c r="AU78" s="240">
        <v>16.875</v>
      </c>
      <c r="AV78" s="239">
        <v>42.25</v>
      </c>
      <c r="AW78" s="240">
        <v>10.75</v>
      </c>
      <c r="AX78" s="239">
        <v>255</v>
      </c>
      <c r="AY78" s="239">
        <v>10.199999999999999</v>
      </c>
      <c r="AZ78" s="241" t="s">
        <v>484</v>
      </c>
      <c r="BA78" s="241">
        <v>2015</v>
      </c>
      <c r="BB78" s="140" t="s">
        <v>476</v>
      </c>
      <c r="BC78" s="41">
        <v>30</v>
      </c>
      <c r="BD78" s="242">
        <v>36</v>
      </c>
      <c r="BE78" s="242">
        <v>21.375</v>
      </c>
      <c r="BF78" s="242">
        <v>33</v>
      </c>
      <c r="BG78" s="41">
        <v>42</v>
      </c>
      <c r="BH78" s="242">
        <v>31.125</v>
      </c>
      <c r="BI78" s="242">
        <v>13.75</v>
      </c>
      <c r="BJ78" s="242">
        <v>30</v>
      </c>
      <c r="BK78" s="242">
        <v>16</v>
      </c>
      <c r="BL78" s="243">
        <v>42.5</v>
      </c>
      <c r="BM78" s="243">
        <v>295.75</v>
      </c>
      <c r="BN78" s="243">
        <v>10.5625</v>
      </c>
      <c r="BO78" s="17" t="s">
        <v>498</v>
      </c>
      <c r="BP78" s="234" t="s">
        <v>369</v>
      </c>
      <c r="BQ78" s="235">
        <v>2016</v>
      </c>
    </row>
    <row r="79" spans="1:69" ht="17.25">
      <c r="A79" s="17">
        <v>78</v>
      </c>
      <c r="B79" s="324" t="s">
        <v>834</v>
      </c>
      <c r="C79" s="252" t="s">
        <v>465</v>
      </c>
      <c r="D79" s="215" t="s">
        <v>85</v>
      </c>
      <c r="E79" s="215" t="s">
        <v>835</v>
      </c>
      <c r="F79" s="325" t="s">
        <v>836</v>
      </c>
      <c r="G79" s="325" t="s">
        <v>331</v>
      </c>
      <c r="H79" s="261" t="s">
        <v>40</v>
      </c>
      <c r="I79" s="262">
        <v>34182</v>
      </c>
      <c r="J79" s="263" t="s">
        <v>55</v>
      </c>
      <c r="K79" s="326" t="s">
        <v>54</v>
      </c>
      <c r="L79" s="255" t="s">
        <v>837</v>
      </c>
      <c r="M79" s="270">
        <v>43</v>
      </c>
      <c r="N79" s="222">
        <v>20</v>
      </c>
      <c r="O79" s="222">
        <v>24</v>
      </c>
      <c r="P79" s="222">
        <v>25.75</v>
      </c>
      <c r="Q79" s="223">
        <v>20.5</v>
      </c>
      <c r="R79" s="222">
        <v>15</v>
      </c>
      <c r="S79" s="222">
        <v>30</v>
      </c>
      <c r="T79" s="222">
        <v>21</v>
      </c>
      <c r="U79" s="222">
        <v>24</v>
      </c>
      <c r="V79" s="224">
        <v>180.25</v>
      </c>
      <c r="W79" s="225">
        <v>10.013888888888889</v>
      </c>
      <c r="X79" s="226" t="s">
        <v>484</v>
      </c>
      <c r="Y79" s="226" t="s">
        <v>474</v>
      </c>
      <c r="Z79" s="226">
        <v>2013</v>
      </c>
      <c r="AA79" s="327">
        <v>25.5</v>
      </c>
      <c r="AB79" s="327">
        <v>30.5</v>
      </c>
      <c r="AC79" s="327">
        <v>26</v>
      </c>
      <c r="AD79" s="327">
        <v>32</v>
      </c>
      <c r="AE79" s="328">
        <v>45</v>
      </c>
      <c r="AF79" s="327">
        <v>32.25</v>
      </c>
      <c r="AG79" s="329">
        <v>45</v>
      </c>
      <c r="AH79" s="329">
        <v>12</v>
      </c>
      <c r="AI79" s="329">
        <v>10.75</v>
      </c>
      <c r="AJ79" s="329">
        <v>259</v>
      </c>
      <c r="AK79" s="329">
        <v>11.77</v>
      </c>
      <c r="AL79" s="327" t="s">
        <v>498</v>
      </c>
      <c r="AM79" s="327">
        <v>2014</v>
      </c>
      <c r="AN79" s="140" t="s">
        <v>475</v>
      </c>
      <c r="AO79" s="238">
        <v>30</v>
      </c>
      <c r="AP79" s="239">
        <v>27</v>
      </c>
      <c r="AQ79" s="239">
        <v>26.25</v>
      </c>
      <c r="AR79" s="239">
        <v>28.3125</v>
      </c>
      <c r="AS79" s="239">
        <v>30</v>
      </c>
      <c r="AT79" s="240">
        <v>24.5</v>
      </c>
      <c r="AU79" s="240">
        <v>27</v>
      </c>
      <c r="AV79" s="239">
        <v>38.25</v>
      </c>
      <c r="AW79" s="240">
        <v>19</v>
      </c>
      <c r="AX79" s="239">
        <v>250.3125</v>
      </c>
      <c r="AY79" s="239">
        <v>10.012499999999999</v>
      </c>
      <c r="AZ79" s="241" t="s">
        <v>484</v>
      </c>
      <c r="BA79" s="241">
        <v>2015</v>
      </c>
      <c r="BB79" s="140" t="s">
        <v>476</v>
      </c>
      <c r="BC79" s="41">
        <v>18.75</v>
      </c>
      <c r="BD79" s="242">
        <v>30</v>
      </c>
      <c r="BE79" s="242">
        <v>25.5</v>
      </c>
      <c r="BF79" s="242">
        <v>28.5</v>
      </c>
      <c r="BG79" s="41">
        <v>33</v>
      </c>
      <c r="BH79" s="242">
        <v>42</v>
      </c>
      <c r="BI79" s="242">
        <v>11</v>
      </c>
      <c r="BJ79" s="242">
        <v>33</v>
      </c>
      <c r="BK79" s="242">
        <v>19</v>
      </c>
      <c r="BL79" s="243">
        <v>41.75</v>
      </c>
      <c r="BM79" s="243">
        <v>282.5</v>
      </c>
      <c r="BN79" s="243">
        <v>10.089285714285714</v>
      </c>
      <c r="BO79" s="17" t="s">
        <v>484</v>
      </c>
      <c r="BP79" s="234" t="s">
        <v>369</v>
      </c>
      <c r="BQ79" s="235">
        <v>2016</v>
      </c>
    </row>
    <row r="80" spans="1:69" ht="17.25">
      <c r="A80" s="17">
        <v>79</v>
      </c>
      <c r="B80" s="259" t="s">
        <v>838</v>
      </c>
      <c r="C80" s="252" t="s">
        <v>465</v>
      </c>
      <c r="D80" s="215" t="s">
        <v>59</v>
      </c>
      <c r="E80" s="215" t="s">
        <v>839</v>
      </c>
      <c r="F80" s="260" t="s">
        <v>840</v>
      </c>
      <c r="G80" s="260" t="s">
        <v>66</v>
      </c>
      <c r="H80" s="261" t="s">
        <v>40</v>
      </c>
      <c r="I80" s="262">
        <v>34447</v>
      </c>
      <c r="J80" s="263" t="s">
        <v>45</v>
      </c>
      <c r="K80" s="264" t="s">
        <v>483</v>
      </c>
      <c r="L80" s="255" t="s">
        <v>44</v>
      </c>
      <c r="M80" s="270">
        <v>25</v>
      </c>
      <c r="N80" s="222">
        <v>20</v>
      </c>
      <c r="O80" s="222">
        <v>20</v>
      </c>
      <c r="P80" s="222">
        <v>25</v>
      </c>
      <c r="Q80" s="223">
        <v>24.5</v>
      </c>
      <c r="R80" s="222">
        <v>20</v>
      </c>
      <c r="S80" s="222">
        <v>39</v>
      </c>
      <c r="T80" s="222">
        <v>30</v>
      </c>
      <c r="U80" s="222">
        <v>23.5</v>
      </c>
      <c r="V80" s="224">
        <v>202</v>
      </c>
      <c r="W80" s="225">
        <v>11.222222222222221</v>
      </c>
      <c r="X80" s="226" t="s">
        <v>484</v>
      </c>
      <c r="Y80" s="226" t="s">
        <v>474</v>
      </c>
      <c r="Z80" s="226">
        <v>2013</v>
      </c>
      <c r="AA80" s="327">
        <v>24.5</v>
      </c>
      <c r="AB80" s="327">
        <v>30</v>
      </c>
      <c r="AC80" s="327">
        <v>26</v>
      </c>
      <c r="AD80" s="327">
        <v>37</v>
      </c>
      <c r="AE80" s="328">
        <v>39</v>
      </c>
      <c r="AF80" s="327">
        <v>48</v>
      </c>
      <c r="AG80" s="329">
        <v>54</v>
      </c>
      <c r="AH80" s="329">
        <v>11.75</v>
      </c>
      <c r="AI80" s="329">
        <v>15</v>
      </c>
      <c r="AJ80" s="329">
        <v>285.25</v>
      </c>
      <c r="AK80" s="329">
        <v>12.965909090909092</v>
      </c>
      <c r="AL80" s="327" t="s">
        <v>498</v>
      </c>
      <c r="AM80" s="327">
        <v>2014</v>
      </c>
      <c r="AN80" s="140" t="s">
        <v>475</v>
      </c>
      <c r="AO80" s="331">
        <v>37.5</v>
      </c>
      <c r="AP80" s="267">
        <v>32.25</v>
      </c>
      <c r="AQ80" s="267">
        <v>35.25</v>
      </c>
      <c r="AR80" s="267">
        <v>40.40625</v>
      </c>
      <c r="AS80" s="267">
        <v>30</v>
      </c>
      <c r="AT80" s="268">
        <v>14</v>
      </c>
      <c r="AU80" s="268">
        <v>15</v>
      </c>
      <c r="AV80" s="267">
        <v>32.75</v>
      </c>
      <c r="AW80" s="268">
        <v>19</v>
      </c>
      <c r="AX80" s="267">
        <v>256.15625</v>
      </c>
      <c r="AY80" s="267">
        <v>10.24625</v>
      </c>
      <c r="AZ80" s="355" t="s">
        <v>498</v>
      </c>
      <c r="BA80" s="241">
        <v>2015</v>
      </c>
      <c r="BB80" s="140" t="s">
        <v>476</v>
      </c>
      <c r="BC80" s="41">
        <v>30</v>
      </c>
      <c r="BD80" s="242">
        <v>30.75</v>
      </c>
      <c r="BE80" s="242">
        <v>15</v>
      </c>
      <c r="BF80" s="242">
        <v>36</v>
      </c>
      <c r="BG80" s="41">
        <v>36</v>
      </c>
      <c r="BH80" s="242">
        <v>39</v>
      </c>
      <c r="BI80" s="242">
        <v>17.5</v>
      </c>
      <c r="BJ80" s="242">
        <v>30</v>
      </c>
      <c r="BK80" s="242">
        <v>16</v>
      </c>
      <c r="BL80" s="243">
        <v>39.5</v>
      </c>
      <c r="BM80" s="243">
        <v>289.75</v>
      </c>
      <c r="BN80" s="243">
        <v>10.348214285714286</v>
      </c>
      <c r="BO80" s="17" t="s">
        <v>498</v>
      </c>
      <c r="BP80" s="234" t="s">
        <v>369</v>
      </c>
      <c r="BQ80" s="235">
        <v>2016</v>
      </c>
    </row>
    <row r="81" spans="1:69" ht="17.25">
      <c r="A81" s="17">
        <v>80</v>
      </c>
      <c r="B81" s="214" t="s">
        <v>841</v>
      </c>
      <c r="C81" s="252" t="s">
        <v>465</v>
      </c>
      <c r="D81" s="215" t="s">
        <v>842</v>
      </c>
      <c r="E81" s="215" t="s">
        <v>843</v>
      </c>
      <c r="F81" s="216" t="s">
        <v>844</v>
      </c>
      <c r="G81" s="216" t="s">
        <v>845</v>
      </c>
      <c r="H81" s="217" t="s">
        <v>43</v>
      </c>
      <c r="I81" s="218">
        <v>34380</v>
      </c>
      <c r="J81" s="219" t="s">
        <v>45</v>
      </c>
      <c r="K81" s="278" t="s">
        <v>483</v>
      </c>
      <c r="L81" s="218" t="s">
        <v>44</v>
      </c>
      <c r="M81" s="221">
        <v>25</v>
      </c>
      <c r="N81" s="222">
        <v>20</v>
      </c>
      <c r="O81" s="222">
        <v>22</v>
      </c>
      <c r="P81" s="222">
        <v>22.75</v>
      </c>
      <c r="Q81" s="223">
        <v>21.333333333333332</v>
      </c>
      <c r="R81" s="222">
        <v>20</v>
      </c>
      <c r="S81" s="222">
        <v>36</v>
      </c>
      <c r="T81" s="222">
        <v>20.25</v>
      </c>
      <c r="U81" s="222">
        <v>24</v>
      </c>
      <c r="V81" s="224">
        <v>186.33333333333331</v>
      </c>
      <c r="W81" s="225">
        <v>10.351851851851851</v>
      </c>
      <c r="X81" s="226" t="s">
        <v>484</v>
      </c>
      <c r="Y81" s="226" t="s">
        <v>474</v>
      </c>
      <c r="Z81" s="226">
        <v>2013</v>
      </c>
      <c r="AA81" s="327">
        <v>30</v>
      </c>
      <c r="AB81" s="327">
        <v>30</v>
      </c>
      <c r="AC81" s="327">
        <v>26.25</v>
      </c>
      <c r="AD81" s="327">
        <v>16.5</v>
      </c>
      <c r="AE81" s="328">
        <v>37.5</v>
      </c>
      <c r="AF81" s="327">
        <v>21.5</v>
      </c>
      <c r="AG81" s="329">
        <v>45.375</v>
      </c>
      <c r="AH81" s="329">
        <v>10</v>
      </c>
      <c r="AI81" s="329">
        <v>12</v>
      </c>
      <c r="AJ81" s="329">
        <v>229.125</v>
      </c>
      <c r="AK81" s="329">
        <v>10.414772727272727</v>
      </c>
      <c r="AL81" s="327" t="s">
        <v>498</v>
      </c>
      <c r="AM81" s="327">
        <v>2014</v>
      </c>
      <c r="AN81" s="140" t="s">
        <v>475</v>
      </c>
      <c r="AO81" s="238">
        <v>30</v>
      </c>
      <c r="AP81" s="239">
        <v>29.625</v>
      </c>
      <c r="AQ81" s="239">
        <v>34.125</v>
      </c>
      <c r="AR81" s="239">
        <v>34.5</v>
      </c>
      <c r="AS81" s="239">
        <v>27.75</v>
      </c>
      <c r="AT81" s="240">
        <v>15.166666666666666</v>
      </c>
      <c r="AU81" s="240">
        <v>22.5</v>
      </c>
      <c r="AV81" s="239">
        <v>36.75</v>
      </c>
      <c r="AW81" s="240">
        <v>20</v>
      </c>
      <c r="AX81" s="239">
        <v>250.41666666666666</v>
      </c>
      <c r="AY81" s="239">
        <v>10.016666666666666</v>
      </c>
      <c r="AZ81" s="241" t="s">
        <v>484</v>
      </c>
      <c r="BA81" s="241">
        <v>2015</v>
      </c>
      <c r="BB81" s="140" t="s">
        <v>476</v>
      </c>
      <c r="BC81" s="41">
        <v>24</v>
      </c>
      <c r="BD81" s="242">
        <v>45</v>
      </c>
      <c r="BE81" s="242">
        <v>18.75</v>
      </c>
      <c r="BF81" s="242">
        <v>24</v>
      </c>
      <c r="BG81" s="41">
        <v>39</v>
      </c>
      <c r="BH81" s="242">
        <v>48</v>
      </c>
      <c r="BI81" s="242">
        <v>19</v>
      </c>
      <c r="BJ81" s="242">
        <v>30</v>
      </c>
      <c r="BK81" s="242">
        <v>20</v>
      </c>
      <c r="BL81" s="243">
        <v>39.75</v>
      </c>
      <c r="BM81" s="243">
        <v>307.5</v>
      </c>
      <c r="BN81" s="243">
        <v>10.982142857142858</v>
      </c>
      <c r="BO81" s="17" t="s">
        <v>484</v>
      </c>
      <c r="BP81" s="234" t="s">
        <v>369</v>
      </c>
      <c r="BQ81" s="235">
        <v>2016</v>
      </c>
    </row>
    <row r="82" spans="1:69" ht="17.25">
      <c r="A82" s="17">
        <v>81</v>
      </c>
      <c r="B82" s="253" t="s">
        <v>846</v>
      </c>
      <c r="C82" s="252" t="s">
        <v>465</v>
      </c>
      <c r="D82" s="215" t="s">
        <v>210</v>
      </c>
      <c r="E82" s="215" t="s">
        <v>847</v>
      </c>
      <c r="F82" s="216" t="s">
        <v>848</v>
      </c>
      <c r="G82" s="216" t="s">
        <v>849</v>
      </c>
      <c r="H82" s="217" t="s">
        <v>43</v>
      </c>
      <c r="I82" s="218">
        <v>34354</v>
      </c>
      <c r="J82" s="219" t="s">
        <v>45</v>
      </c>
      <c r="K82" s="220" t="s">
        <v>483</v>
      </c>
      <c r="L82" s="218" t="s">
        <v>44</v>
      </c>
      <c r="M82" s="221">
        <v>25</v>
      </c>
      <c r="N82" s="222">
        <v>20</v>
      </c>
      <c r="O82" s="222">
        <v>27</v>
      </c>
      <c r="P82" s="222">
        <v>28</v>
      </c>
      <c r="Q82" s="223">
        <v>18.333333333333332</v>
      </c>
      <c r="R82" s="222">
        <v>16.25</v>
      </c>
      <c r="S82" s="222">
        <v>23.625</v>
      </c>
      <c r="T82" s="222">
        <v>32.25</v>
      </c>
      <c r="U82" s="222">
        <v>23</v>
      </c>
      <c r="V82" s="224">
        <v>188.45833333333331</v>
      </c>
      <c r="W82" s="225">
        <v>10.469907407407407</v>
      </c>
      <c r="X82" s="226" t="s">
        <v>484</v>
      </c>
      <c r="Y82" s="226" t="s">
        <v>474</v>
      </c>
      <c r="Z82" s="226">
        <v>2013</v>
      </c>
      <c r="AA82" s="329">
        <v>32</v>
      </c>
      <c r="AB82" s="329">
        <v>30</v>
      </c>
      <c r="AC82" s="329">
        <v>28.25</v>
      </c>
      <c r="AD82" s="329">
        <v>10</v>
      </c>
      <c r="AE82" s="419">
        <v>39.75</v>
      </c>
      <c r="AF82" s="329">
        <v>21.75</v>
      </c>
      <c r="AG82" s="329">
        <v>40.5</v>
      </c>
      <c r="AH82" s="329">
        <v>7</v>
      </c>
      <c r="AI82" s="329">
        <v>12.375</v>
      </c>
      <c r="AJ82" s="329">
        <v>221.625</v>
      </c>
      <c r="AK82" s="329">
        <v>10.073863636363637</v>
      </c>
      <c r="AL82" s="327" t="s">
        <v>473</v>
      </c>
      <c r="AM82" s="327">
        <v>2014</v>
      </c>
      <c r="AN82" s="140" t="s">
        <v>475</v>
      </c>
      <c r="AO82" s="331">
        <v>30</v>
      </c>
      <c r="AP82" s="267">
        <v>32.25</v>
      </c>
      <c r="AQ82" s="267">
        <v>39.75</v>
      </c>
      <c r="AR82" s="267">
        <v>38.25</v>
      </c>
      <c r="AS82" s="267">
        <v>33.75</v>
      </c>
      <c r="AT82" s="268">
        <v>20</v>
      </c>
      <c r="AU82" s="268">
        <v>18.1875</v>
      </c>
      <c r="AV82" s="267">
        <v>33.75</v>
      </c>
      <c r="AW82" s="268">
        <v>27</v>
      </c>
      <c r="AX82" s="267">
        <v>272.9375</v>
      </c>
      <c r="AY82" s="267">
        <v>10.9175</v>
      </c>
      <c r="AZ82" s="355" t="s">
        <v>498</v>
      </c>
      <c r="BA82" s="241">
        <v>2015</v>
      </c>
      <c r="BB82" s="140" t="s">
        <v>476</v>
      </c>
      <c r="BC82" s="41">
        <v>26.625</v>
      </c>
      <c r="BD82" s="242">
        <v>30</v>
      </c>
      <c r="BE82" s="242">
        <v>18.75</v>
      </c>
      <c r="BF82" s="242">
        <v>34.5</v>
      </c>
      <c r="BG82" s="41">
        <v>48</v>
      </c>
      <c r="BH82" s="242">
        <v>25.875</v>
      </c>
      <c r="BI82" s="242">
        <v>11</v>
      </c>
      <c r="BJ82" s="242">
        <v>24</v>
      </c>
      <c r="BK82" s="242">
        <v>20</v>
      </c>
      <c r="BL82" s="243">
        <v>44</v>
      </c>
      <c r="BM82" s="243">
        <v>282.75</v>
      </c>
      <c r="BN82" s="243">
        <v>10.098214285714286</v>
      </c>
      <c r="BO82" s="17" t="s">
        <v>498</v>
      </c>
      <c r="BP82" s="234" t="s">
        <v>369</v>
      </c>
      <c r="BQ82" s="235">
        <v>2016</v>
      </c>
    </row>
    <row r="83" spans="1:69" ht="17.25">
      <c r="A83" s="17">
        <v>82</v>
      </c>
      <c r="B83" s="330" t="s">
        <v>850</v>
      </c>
      <c r="C83" s="252" t="s">
        <v>465</v>
      </c>
      <c r="D83" s="215" t="s">
        <v>177</v>
      </c>
      <c r="E83" s="215" t="s">
        <v>851</v>
      </c>
      <c r="F83" s="216" t="s">
        <v>852</v>
      </c>
      <c r="G83" s="216" t="s">
        <v>176</v>
      </c>
      <c r="H83" s="281" t="s">
        <v>515</v>
      </c>
      <c r="I83" s="282">
        <v>34385</v>
      </c>
      <c r="J83" s="283" t="s">
        <v>45</v>
      </c>
      <c r="K83" s="284" t="s">
        <v>483</v>
      </c>
      <c r="L83" s="255" t="s">
        <v>44</v>
      </c>
      <c r="M83" s="285">
        <v>25</v>
      </c>
      <c r="N83" s="222">
        <v>10</v>
      </c>
      <c r="O83" s="222">
        <v>31</v>
      </c>
      <c r="P83" s="222">
        <v>33.5</v>
      </c>
      <c r="Q83" s="223">
        <v>20.5</v>
      </c>
      <c r="R83" s="222">
        <v>23.25</v>
      </c>
      <c r="S83" s="222">
        <v>27.75</v>
      </c>
      <c r="T83" s="222">
        <v>33.380000000000003</v>
      </c>
      <c r="U83" s="222">
        <v>29.75</v>
      </c>
      <c r="V83" s="224">
        <v>209.13</v>
      </c>
      <c r="W83" s="225">
        <v>11.618333333333332</v>
      </c>
      <c r="X83" s="226" t="s">
        <v>473</v>
      </c>
      <c r="Y83" s="226" t="s">
        <v>474</v>
      </c>
      <c r="Z83" s="226">
        <v>2013</v>
      </c>
      <c r="AA83" s="327">
        <v>38</v>
      </c>
      <c r="AB83" s="327">
        <v>32</v>
      </c>
      <c r="AC83" s="327">
        <v>28.25</v>
      </c>
      <c r="AD83" s="327">
        <v>20.5</v>
      </c>
      <c r="AE83" s="328">
        <v>39</v>
      </c>
      <c r="AF83" s="327">
        <v>33.75</v>
      </c>
      <c r="AG83" s="329">
        <v>37.5</v>
      </c>
      <c r="AH83" s="329">
        <v>10</v>
      </c>
      <c r="AI83" s="329">
        <v>10.375</v>
      </c>
      <c r="AJ83" s="329">
        <v>249.375</v>
      </c>
      <c r="AK83" s="329">
        <v>11.38</v>
      </c>
      <c r="AL83" s="327" t="s">
        <v>473</v>
      </c>
      <c r="AM83" s="327">
        <v>2014</v>
      </c>
      <c r="AN83" s="140" t="s">
        <v>475</v>
      </c>
      <c r="AO83" s="227">
        <v>36.75</v>
      </c>
      <c r="AP83" s="227">
        <v>31.5</v>
      </c>
      <c r="AQ83" s="227">
        <v>28.875</v>
      </c>
      <c r="AR83" s="227">
        <v>35.34375</v>
      </c>
      <c r="AS83" s="227">
        <v>29.25</v>
      </c>
      <c r="AT83" s="228">
        <v>16.833333333333332</v>
      </c>
      <c r="AU83" s="228">
        <v>34.6875</v>
      </c>
      <c r="AV83" s="227">
        <v>42</v>
      </c>
      <c r="AW83" s="228">
        <v>10</v>
      </c>
      <c r="AX83" s="227">
        <v>265.23958333333337</v>
      </c>
      <c r="AY83" s="227">
        <v>10.609583333333335</v>
      </c>
      <c r="AZ83" s="229" t="s">
        <v>473</v>
      </c>
      <c r="BA83" s="241">
        <v>2015</v>
      </c>
      <c r="BB83" s="140" t="s">
        <v>476</v>
      </c>
      <c r="BC83" s="41">
        <v>31.5</v>
      </c>
      <c r="BD83" s="242">
        <v>33</v>
      </c>
      <c r="BE83" s="242">
        <v>17.625</v>
      </c>
      <c r="BF83" s="242">
        <v>30</v>
      </c>
      <c r="BG83" s="41">
        <v>33</v>
      </c>
      <c r="BH83" s="242">
        <v>33</v>
      </c>
      <c r="BI83" s="242">
        <v>17.25</v>
      </c>
      <c r="BJ83" s="242">
        <v>30</v>
      </c>
      <c r="BK83" s="242">
        <v>22</v>
      </c>
      <c r="BL83" s="243">
        <v>40.75</v>
      </c>
      <c r="BM83" s="243">
        <v>288.125</v>
      </c>
      <c r="BN83" s="243">
        <v>10.290178571428571</v>
      </c>
      <c r="BO83" s="17" t="s">
        <v>498</v>
      </c>
      <c r="BP83" s="234" t="s">
        <v>369</v>
      </c>
      <c r="BQ83" s="235">
        <v>2016</v>
      </c>
    </row>
    <row r="84" spans="1:69" ht="17.25">
      <c r="A84" s="17">
        <v>83</v>
      </c>
      <c r="B84" s="273" t="s">
        <v>853</v>
      </c>
      <c r="C84" s="252" t="s">
        <v>465</v>
      </c>
      <c r="D84" s="215" t="s">
        <v>854</v>
      </c>
      <c r="E84" s="215" t="s">
        <v>855</v>
      </c>
      <c r="F84" s="260" t="s">
        <v>856</v>
      </c>
      <c r="G84" s="260" t="s">
        <v>857</v>
      </c>
      <c r="H84" s="256" t="s">
        <v>40</v>
      </c>
      <c r="I84" s="245">
        <v>34212</v>
      </c>
      <c r="J84" s="257" t="s">
        <v>82</v>
      </c>
      <c r="K84" s="274" t="s">
        <v>81</v>
      </c>
      <c r="L84" s="255" t="s">
        <v>81</v>
      </c>
      <c r="M84" s="258">
        <v>21</v>
      </c>
      <c r="N84" s="222">
        <v>15.5</v>
      </c>
      <c r="O84" s="222">
        <v>26.5</v>
      </c>
      <c r="P84" s="222">
        <v>28.5</v>
      </c>
      <c r="Q84" s="223">
        <v>20.666666666666668</v>
      </c>
      <c r="R84" s="222">
        <v>31.25</v>
      </c>
      <c r="S84" s="222">
        <v>39</v>
      </c>
      <c r="T84" s="222">
        <v>40.5</v>
      </c>
      <c r="U84" s="222">
        <v>30.75</v>
      </c>
      <c r="V84" s="224">
        <v>232.66666666666669</v>
      </c>
      <c r="W84" s="225">
        <v>12.925925925925927</v>
      </c>
      <c r="X84" s="226" t="s">
        <v>473</v>
      </c>
      <c r="Y84" s="226" t="s">
        <v>474</v>
      </c>
      <c r="Z84" s="226">
        <v>2013</v>
      </c>
      <c r="AA84" s="327">
        <v>45</v>
      </c>
      <c r="AB84" s="327">
        <v>39.5</v>
      </c>
      <c r="AC84" s="327">
        <v>25.75</v>
      </c>
      <c r="AD84" s="327">
        <v>34</v>
      </c>
      <c r="AE84" s="328">
        <v>40.5</v>
      </c>
      <c r="AF84" s="327">
        <v>38.5</v>
      </c>
      <c r="AG84" s="329">
        <v>48.75</v>
      </c>
      <c r="AH84" s="329">
        <v>11.5</v>
      </c>
      <c r="AI84" s="329">
        <v>14.25</v>
      </c>
      <c r="AJ84" s="329">
        <v>304.75</v>
      </c>
      <c r="AK84" s="329">
        <v>13.85</v>
      </c>
      <c r="AL84" s="327" t="s">
        <v>473</v>
      </c>
      <c r="AM84" s="327">
        <v>2014</v>
      </c>
      <c r="AN84" s="140" t="s">
        <v>475</v>
      </c>
      <c r="AO84" s="227">
        <v>38.5</v>
      </c>
      <c r="AP84" s="227">
        <v>34.5</v>
      </c>
      <c r="AQ84" s="227">
        <v>33.375</v>
      </c>
      <c r="AR84" s="227">
        <v>45.65625</v>
      </c>
      <c r="AS84" s="227">
        <v>34.125</v>
      </c>
      <c r="AT84" s="228">
        <v>16.666666666666668</v>
      </c>
      <c r="AU84" s="228">
        <v>20.4375</v>
      </c>
      <c r="AV84" s="227">
        <v>44.5</v>
      </c>
      <c r="AW84" s="228">
        <v>18.25</v>
      </c>
      <c r="AX84" s="227">
        <v>286.01041666666663</v>
      </c>
      <c r="AY84" s="227">
        <v>11.440416666666666</v>
      </c>
      <c r="AZ84" s="229" t="s">
        <v>473</v>
      </c>
      <c r="BA84" s="241">
        <v>2015</v>
      </c>
      <c r="BB84" s="140" t="s">
        <v>476</v>
      </c>
      <c r="BC84" s="41">
        <v>45</v>
      </c>
      <c r="BD84" s="242">
        <v>36</v>
      </c>
      <c r="BE84" s="242">
        <v>35.25</v>
      </c>
      <c r="BF84" s="242">
        <v>33</v>
      </c>
      <c r="BG84" s="41">
        <v>44.25</v>
      </c>
      <c r="BH84" s="242">
        <v>42.75</v>
      </c>
      <c r="BI84" s="242">
        <v>24.25</v>
      </c>
      <c r="BJ84" s="242">
        <v>36</v>
      </c>
      <c r="BK84" s="242">
        <v>19</v>
      </c>
      <c r="BL84" s="243">
        <v>43</v>
      </c>
      <c r="BM84" s="243">
        <v>358.5</v>
      </c>
      <c r="BN84" s="243">
        <v>12.803571428571429</v>
      </c>
      <c r="BO84" s="233" t="s">
        <v>473</v>
      </c>
      <c r="BP84" s="234" t="s">
        <v>369</v>
      </c>
      <c r="BQ84" s="235">
        <v>2016</v>
      </c>
    </row>
    <row r="85" spans="1:69" ht="17.25">
      <c r="A85" s="17">
        <v>84</v>
      </c>
      <c r="B85" s="214" t="s">
        <v>858</v>
      </c>
      <c r="C85" s="252" t="s">
        <v>465</v>
      </c>
      <c r="D85" s="215" t="s">
        <v>859</v>
      </c>
      <c r="E85" s="215" t="s">
        <v>860</v>
      </c>
      <c r="F85" s="216" t="s">
        <v>861</v>
      </c>
      <c r="G85" s="216" t="s">
        <v>862</v>
      </c>
      <c r="H85" s="217" t="s">
        <v>43</v>
      </c>
      <c r="I85" s="218">
        <v>34027</v>
      </c>
      <c r="J85" s="219" t="s">
        <v>89</v>
      </c>
      <c r="K85" s="278" t="s">
        <v>863</v>
      </c>
      <c r="L85" s="218" t="s">
        <v>864</v>
      </c>
      <c r="M85" s="217">
        <v>24</v>
      </c>
      <c r="N85" s="222">
        <v>12</v>
      </c>
      <c r="O85" s="222">
        <v>30</v>
      </c>
      <c r="P85" s="222">
        <v>28</v>
      </c>
      <c r="Q85" s="223">
        <v>16</v>
      </c>
      <c r="R85" s="222">
        <v>14.5</v>
      </c>
      <c r="S85" s="222">
        <v>26.25</v>
      </c>
      <c r="T85" s="222">
        <v>30</v>
      </c>
      <c r="U85" s="222">
        <v>24.75</v>
      </c>
      <c r="V85" s="224">
        <v>181.5</v>
      </c>
      <c r="W85" s="225">
        <v>10.083333333333334</v>
      </c>
      <c r="X85" s="226" t="s">
        <v>498</v>
      </c>
      <c r="Y85" s="226" t="s">
        <v>474</v>
      </c>
      <c r="Z85" s="226">
        <v>2013</v>
      </c>
      <c r="AA85" s="327">
        <v>30</v>
      </c>
      <c r="AB85" s="327">
        <v>38</v>
      </c>
      <c r="AC85" s="327">
        <v>29</v>
      </c>
      <c r="AD85" s="327">
        <v>10</v>
      </c>
      <c r="AE85" s="328">
        <v>37.5</v>
      </c>
      <c r="AF85" s="327">
        <v>27.5</v>
      </c>
      <c r="AG85" s="329">
        <v>41.625</v>
      </c>
      <c r="AH85" s="329">
        <v>11</v>
      </c>
      <c r="AI85" s="329">
        <v>16.5</v>
      </c>
      <c r="AJ85" s="329">
        <v>241.13</v>
      </c>
      <c r="AK85" s="329">
        <v>10.96</v>
      </c>
      <c r="AL85" s="327" t="s">
        <v>473</v>
      </c>
      <c r="AM85" s="327">
        <v>2014</v>
      </c>
      <c r="AN85" s="140" t="s">
        <v>475</v>
      </c>
      <c r="AO85" s="238">
        <v>30</v>
      </c>
      <c r="AP85" s="239">
        <v>26.25</v>
      </c>
      <c r="AQ85" s="239">
        <v>40.5</v>
      </c>
      <c r="AR85" s="239">
        <v>37.3125</v>
      </c>
      <c r="AS85" s="239">
        <v>31.125</v>
      </c>
      <c r="AT85" s="240">
        <v>20</v>
      </c>
      <c r="AU85" s="240">
        <v>15.75</v>
      </c>
      <c r="AV85" s="239">
        <v>30.75</v>
      </c>
      <c r="AW85" s="240">
        <v>19</v>
      </c>
      <c r="AX85" s="239">
        <v>250.6875</v>
      </c>
      <c r="AY85" s="239">
        <v>10.0275</v>
      </c>
      <c r="AZ85" s="241" t="s">
        <v>484</v>
      </c>
      <c r="BA85" s="241">
        <v>2015</v>
      </c>
      <c r="BB85" s="140" t="s">
        <v>476</v>
      </c>
      <c r="BC85" s="41">
        <v>30</v>
      </c>
      <c r="BD85" s="242">
        <v>32.25</v>
      </c>
      <c r="BE85" s="242">
        <v>34.5</v>
      </c>
      <c r="BF85" s="242">
        <v>31.5</v>
      </c>
      <c r="BG85" s="41">
        <v>36</v>
      </c>
      <c r="BH85" s="242">
        <v>30</v>
      </c>
      <c r="BI85" s="242">
        <v>19</v>
      </c>
      <c r="BJ85" s="242">
        <v>24</v>
      </c>
      <c r="BK85" s="242">
        <v>16</v>
      </c>
      <c r="BL85" s="243">
        <v>39.5</v>
      </c>
      <c r="BM85" s="243">
        <v>292.75</v>
      </c>
      <c r="BN85" s="243">
        <v>10.455357142857142</v>
      </c>
      <c r="BO85" s="17" t="s">
        <v>484</v>
      </c>
      <c r="BP85" s="234" t="s">
        <v>369</v>
      </c>
      <c r="BQ85" s="235">
        <v>2016</v>
      </c>
    </row>
    <row r="86" spans="1:69" ht="17.25">
      <c r="A86" s="17">
        <v>85</v>
      </c>
      <c r="B86" s="259" t="s">
        <v>865</v>
      </c>
      <c r="C86" s="252" t="s">
        <v>465</v>
      </c>
      <c r="D86" s="215" t="s">
        <v>221</v>
      </c>
      <c r="E86" s="215" t="s">
        <v>866</v>
      </c>
      <c r="F86" s="260" t="s">
        <v>162</v>
      </c>
      <c r="G86" s="260" t="s">
        <v>867</v>
      </c>
      <c r="H86" s="261" t="s">
        <v>40</v>
      </c>
      <c r="I86" s="262">
        <v>34223</v>
      </c>
      <c r="J86" s="263" t="s">
        <v>45</v>
      </c>
      <c r="K86" s="264" t="s">
        <v>483</v>
      </c>
      <c r="L86" s="255" t="s">
        <v>44</v>
      </c>
      <c r="M86" s="270">
        <v>25</v>
      </c>
      <c r="N86" s="222">
        <v>10</v>
      </c>
      <c r="O86" s="222">
        <v>23</v>
      </c>
      <c r="P86" s="222">
        <v>32.25</v>
      </c>
      <c r="Q86" s="223">
        <v>13.166666666666666</v>
      </c>
      <c r="R86" s="222">
        <v>19</v>
      </c>
      <c r="S86" s="222">
        <v>30.375</v>
      </c>
      <c r="T86" s="222">
        <v>30.38</v>
      </c>
      <c r="U86" s="222">
        <v>22.25</v>
      </c>
      <c r="V86" s="224">
        <v>180.42166666666668</v>
      </c>
      <c r="W86" s="225">
        <v>10.023425925925928</v>
      </c>
      <c r="X86" s="226" t="s">
        <v>473</v>
      </c>
      <c r="Y86" s="226" t="s">
        <v>474</v>
      </c>
      <c r="Z86" s="226">
        <v>2013</v>
      </c>
      <c r="AA86" s="327">
        <v>30</v>
      </c>
      <c r="AB86" s="327">
        <v>31.5</v>
      </c>
      <c r="AC86" s="327">
        <v>29</v>
      </c>
      <c r="AD86" s="327">
        <v>30</v>
      </c>
      <c r="AE86" s="328">
        <v>34.5</v>
      </c>
      <c r="AF86" s="327">
        <v>32.5</v>
      </c>
      <c r="AG86" s="329">
        <v>44.25</v>
      </c>
      <c r="AH86" s="329">
        <v>11.5</v>
      </c>
      <c r="AI86" s="329">
        <v>10.625</v>
      </c>
      <c r="AJ86" s="329">
        <v>247.63</v>
      </c>
      <c r="AK86" s="329">
        <v>11.63</v>
      </c>
      <c r="AL86" s="327" t="s">
        <v>498</v>
      </c>
      <c r="AM86" s="327">
        <v>2014</v>
      </c>
      <c r="AN86" s="140" t="s">
        <v>475</v>
      </c>
      <c r="AO86" s="331">
        <v>30</v>
      </c>
      <c r="AP86" s="267">
        <v>34.125</v>
      </c>
      <c r="AQ86" s="267">
        <v>36</v>
      </c>
      <c r="AR86" s="267">
        <v>32.25</v>
      </c>
      <c r="AS86" s="267">
        <v>32.25</v>
      </c>
      <c r="AT86" s="268">
        <v>18</v>
      </c>
      <c r="AU86" s="268">
        <v>29.625</v>
      </c>
      <c r="AV86" s="267">
        <v>37.5</v>
      </c>
      <c r="AW86" s="268">
        <v>21</v>
      </c>
      <c r="AX86" s="267">
        <v>270.75</v>
      </c>
      <c r="AY86" s="267">
        <v>10.83</v>
      </c>
      <c r="AZ86" s="355" t="s">
        <v>498</v>
      </c>
      <c r="BA86" s="241">
        <v>2015</v>
      </c>
      <c r="BB86" s="140" t="s">
        <v>476</v>
      </c>
      <c r="BC86" s="41">
        <v>36</v>
      </c>
      <c r="BD86" s="242">
        <v>36</v>
      </c>
      <c r="BE86" s="242">
        <v>18</v>
      </c>
      <c r="BF86" s="242">
        <v>21.75</v>
      </c>
      <c r="BG86" s="41">
        <v>33.75</v>
      </c>
      <c r="BH86" s="242">
        <v>33.375</v>
      </c>
      <c r="BI86" s="242">
        <v>16</v>
      </c>
      <c r="BJ86" s="242">
        <v>36</v>
      </c>
      <c r="BK86" s="242">
        <v>20</v>
      </c>
      <c r="BL86" s="243">
        <v>41</v>
      </c>
      <c r="BM86" s="243">
        <v>291.875</v>
      </c>
      <c r="BN86" s="243">
        <v>10.424107142857142</v>
      </c>
      <c r="BO86" s="17" t="s">
        <v>484</v>
      </c>
      <c r="BP86" s="234" t="s">
        <v>369</v>
      </c>
      <c r="BQ86" s="235">
        <v>2016</v>
      </c>
    </row>
    <row r="87" spans="1:69" ht="17.25">
      <c r="A87" s="17">
        <v>86</v>
      </c>
      <c r="B87" s="253" t="s">
        <v>868</v>
      </c>
      <c r="C87" s="252" t="s">
        <v>465</v>
      </c>
      <c r="D87" s="215" t="s">
        <v>869</v>
      </c>
      <c r="E87" s="215" t="s">
        <v>870</v>
      </c>
      <c r="F87" s="216" t="s">
        <v>871</v>
      </c>
      <c r="G87" s="216" t="s">
        <v>872</v>
      </c>
      <c r="H87" s="217" t="s">
        <v>43</v>
      </c>
      <c r="I87" s="218">
        <v>34325</v>
      </c>
      <c r="J87" s="219" t="s">
        <v>873</v>
      </c>
      <c r="K87" s="220" t="s">
        <v>874</v>
      </c>
      <c r="L87" s="218" t="s">
        <v>875</v>
      </c>
      <c r="M87" s="217">
        <v>36</v>
      </c>
      <c r="N87" s="222">
        <v>10</v>
      </c>
      <c r="O87" s="222">
        <v>26</v>
      </c>
      <c r="P87" s="222">
        <v>31.75</v>
      </c>
      <c r="Q87" s="223">
        <v>12.333333333333334</v>
      </c>
      <c r="R87" s="222">
        <v>16.5</v>
      </c>
      <c r="S87" s="222">
        <v>32.25</v>
      </c>
      <c r="T87" s="222">
        <v>33.380000000000003</v>
      </c>
      <c r="U87" s="222">
        <v>27.75</v>
      </c>
      <c r="V87" s="222">
        <v>189.96333333333331</v>
      </c>
      <c r="W87" s="420">
        <v>10.553518518518517</v>
      </c>
      <c r="X87" s="226" t="s">
        <v>473</v>
      </c>
      <c r="Y87" s="226" t="s">
        <v>474</v>
      </c>
      <c r="Z87" s="226">
        <v>2013</v>
      </c>
      <c r="AA87" s="327">
        <v>32</v>
      </c>
      <c r="AB87" s="327">
        <v>34.5</v>
      </c>
      <c r="AC87" s="327">
        <v>29.25</v>
      </c>
      <c r="AD87" s="327">
        <v>11.75</v>
      </c>
      <c r="AE87" s="328">
        <v>40.5</v>
      </c>
      <c r="AF87" s="327">
        <v>32.25</v>
      </c>
      <c r="AG87" s="329">
        <v>45.75</v>
      </c>
      <c r="AH87" s="329">
        <v>11.5</v>
      </c>
      <c r="AI87" s="329">
        <v>13.625</v>
      </c>
      <c r="AJ87" s="329">
        <v>251.125</v>
      </c>
      <c r="AK87" s="329">
        <v>11.414772727272727</v>
      </c>
      <c r="AL87" s="327" t="s">
        <v>473</v>
      </c>
      <c r="AM87" s="327">
        <v>2014</v>
      </c>
      <c r="AN87" s="140" t="s">
        <v>475</v>
      </c>
      <c r="AO87" s="227">
        <v>32.5</v>
      </c>
      <c r="AP87" s="227">
        <v>45</v>
      </c>
      <c r="AQ87" s="227">
        <v>33</v>
      </c>
      <c r="AR87" s="227">
        <v>42.75</v>
      </c>
      <c r="AS87" s="227">
        <v>38.625</v>
      </c>
      <c r="AT87" s="228">
        <v>20.333333333333332</v>
      </c>
      <c r="AU87" s="228">
        <v>19.3125</v>
      </c>
      <c r="AV87" s="227">
        <v>39.25</v>
      </c>
      <c r="AW87" s="228">
        <v>17</v>
      </c>
      <c r="AX87" s="227">
        <v>287.77083333333337</v>
      </c>
      <c r="AY87" s="227">
        <v>11.510833333333334</v>
      </c>
      <c r="AZ87" s="229" t="s">
        <v>473</v>
      </c>
      <c r="BA87" s="241">
        <v>2015</v>
      </c>
      <c r="BB87" s="140" t="s">
        <v>476</v>
      </c>
      <c r="BC87" s="41">
        <v>34.875</v>
      </c>
      <c r="BD87" s="242">
        <v>41.25</v>
      </c>
      <c r="BE87" s="242">
        <v>18.75</v>
      </c>
      <c r="BF87" s="242">
        <v>36</v>
      </c>
      <c r="BG87" s="41">
        <v>31.5</v>
      </c>
      <c r="BH87" s="242">
        <v>40.875</v>
      </c>
      <c r="BI87" s="242">
        <v>22</v>
      </c>
      <c r="BJ87" s="242">
        <v>51</v>
      </c>
      <c r="BK87" s="242">
        <v>16.5</v>
      </c>
      <c r="BL87" s="243">
        <v>37</v>
      </c>
      <c r="BM87" s="243">
        <v>329.75</v>
      </c>
      <c r="BN87" s="243">
        <v>11.776785714285714</v>
      </c>
      <c r="BO87" s="233" t="s">
        <v>473</v>
      </c>
      <c r="BP87" s="234" t="s">
        <v>369</v>
      </c>
      <c r="BQ87" s="235">
        <v>2016</v>
      </c>
    </row>
    <row r="88" spans="1:69" ht="17.25">
      <c r="A88" s="17">
        <v>87</v>
      </c>
      <c r="B88" s="259" t="s">
        <v>876</v>
      </c>
      <c r="C88" s="252" t="s">
        <v>465</v>
      </c>
      <c r="D88" s="215" t="s">
        <v>263</v>
      </c>
      <c r="E88" s="215" t="s">
        <v>877</v>
      </c>
      <c r="F88" s="260" t="s">
        <v>878</v>
      </c>
      <c r="G88" s="260" t="s">
        <v>879</v>
      </c>
      <c r="H88" s="261" t="s">
        <v>40</v>
      </c>
      <c r="I88" s="262">
        <v>34261</v>
      </c>
      <c r="J88" s="263" t="s">
        <v>49</v>
      </c>
      <c r="K88" s="264" t="s">
        <v>78</v>
      </c>
      <c r="L88" s="255" t="s">
        <v>880</v>
      </c>
      <c r="M88" s="270">
        <v>19</v>
      </c>
      <c r="N88" s="222">
        <v>18</v>
      </c>
      <c r="O88" s="222">
        <v>24</v>
      </c>
      <c r="P88" s="222">
        <v>26</v>
      </c>
      <c r="Q88" s="223">
        <v>26.5</v>
      </c>
      <c r="R88" s="222">
        <v>20</v>
      </c>
      <c r="S88" s="222">
        <v>30</v>
      </c>
      <c r="T88" s="222">
        <v>33</v>
      </c>
      <c r="U88" s="222">
        <v>23</v>
      </c>
      <c r="V88" s="224">
        <v>200.5</v>
      </c>
      <c r="W88" s="225">
        <v>11.138888888888889</v>
      </c>
      <c r="X88" s="226" t="s">
        <v>484</v>
      </c>
      <c r="Y88" s="226" t="s">
        <v>474</v>
      </c>
      <c r="Z88" s="226">
        <v>2013</v>
      </c>
      <c r="AA88" s="327">
        <v>32</v>
      </c>
      <c r="AB88" s="327">
        <v>21.5</v>
      </c>
      <c r="AC88" s="327">
        <v>26.25</v>
      </c>
      <c r="AD88" s="327">
        <v>19</v>
      </c>
      <c r="AE88" s="328">
        <v>37.5</v>
      </c>
      <c r="AF88" s="327">
        <v>39</v>
      </c>
      <c r="AG88" s="329">
        <v>30.375</v>
      </c>
      <c r="AH88" s="329">
        <v>10</v>
      </c>
      <c r="AI88" s="329">
        <v>14.75</v>
      </c>
      <c r="AJ88" s="329">
        <v>230.38</v>
      </c>
      <c r="AK88" s="329">
        <v>10.47</v>
      </c>
      <c r="AL88" s="327" t="s">
        <v>498</v>
      </c>
      <c r="AM88" s="327">
        <v>2014</v>
      </c>
      <c r="AN88" s="140" t="s">
        <v>475</v>
      </c>
      <c r="AO88" s="331">
        <v>35.25</v>
      </c>
      <c r="AP88" s="267">
        <v>32.25</v>
      </c>
      <c r="AQ88" s="267">
        <v>39</v>
      </c>
      <c r="AR88" s="267">
        <v>34.875</v>
      </c>
      <c r="AS88" s="267">
        <v>30</v>
      </c>
      <c r="AT88" s="268">
        <v>20</v>
      </c>
      <c r="AU88" s="268">
        <v>24.9375</v>
      </c>
      <c r="AV88" s="267">
        <v>37.5</v>
      </c>
      <c r="AW88" s="268">
        <v>28</v>
      </c>
      <c r="AX88" s="267">
        <v>281.8125</v>
      </c>
      <c r="AY88" s="267">
        <v>11.272500000000001</v>
      </c>
      <c r="AZ88" s="355" t="s">
        <v>498</v>
      </c>
      <c r="BA88" s="241">
        <v>2015</v>
      </c>
      <c r="BB88" s="140" t="s">
        <v>476</v>
      </c>
      <c r="BC88" s="41">
        <v>22.875</v>
      </c>
      <c r="BD88" s="242">
        <v>30.75</v>
      </c>
      <c r="BE88" s="242">
        <v>27</v>
      </c>
      <c r="BF88" s="242">
        <v>40.5</v>
      </c>
      <c r="BG88" s="41">
        <v>36</v>
      </c>
      <c r="BH88" s="242">
        <v>31.5</v>
      </c>
      <c r="BI88" s="242">
        <v>20</v>
      </c>
      <c r="BJ88" s="242">
        <v>27</v>
      </c>
      <c r="BK88" s="242">
        <v>14</v>
      </c>
      <c r="BL88" s="243">
        <v>40</v>
      </c>
      <c r="BM88" s="243">
        <v>289.625</v>
      </c>
      <c r="BN88" s="243">
        <v>10.34375</v>
      </c>
      <c r="BO88" s="17" t="s">
        <v>484</v>
      </c>
      <c r="BP88" s="234" t="s">
        <v>369</v>
      </c>
      <c r="BQ88" s="235">
        <v>2016</v>
      </c>
    </row>
    <row r="89" spans="1:69" ht="17.25">
      <c r="A89" s="17">
        <v>88</v>
      </c>
      <c r="B89" s="214" t="s">
        <v>881</v>
      </c>
      <c r="C89" s="252" t="s">
        <v>465</v>
      </c>
      <c r="D89" s="215" t="s">
        <v>217</v>
      </c>
      <c r="E89" s="215" t="s">
        <v>882</v>
      </c>
      <c r="F89" s="216" t="s">
        <v>883</v>
      </c>
      <c r="G89" s="216" t="s">
        <v>884</v>
      </c>
      <c r="H89" s="217" t="s">
        <v>43</v>
      </c>
      <c r="I89" s="218">
        <v>34156</v>
      </c>
      <c r="J89" s="219" t="s">
        <v>45</v>
      </c>
      <c r="K89" s="278" t="s">
        <v>483</v>
      </c>
      <c r="L89" s="218" t="s">
        <v>44</v>
      </c>
      <c r="M89" s="217">
        <v>25</v>
      </c>
      <c r="N89" s="222">
        <v>10.5</v>
      </c>
      <c r="O89" s="222">
        <v>28.5</v>
      </c>
      <c r="P89" s="222">
        <v>31.75</v>
      </c>
      <c r="Q89" s="223">
        <v>22</v>
      </c>
      <c r="R89" s="222">
        <v>28</v>
      </c>
      <c r="S89" s="222">
        <v>33</v>
      </c>
      <c r="T89" s="222">
        <v>23.63</v>
      </c>
      <c r="U89" s="222">
        <v>30.5</v>
      </c>
      <c r="V89" s="224">
        <v>207.88</v>
      </c>
      <c r="W89" s="225">
        <v>11.548888888888889</v>
      </c>
      <c r="X89" s="226" t="s">
        <v>473</v>
      </c>
      <c r="Y89" s="226" t="s">
        <v>474</v>
      </c>
      <c r="Z89" s="226">
        <v>2013</v>
      </c>
      <c r="AA89" s="327">
        <v>33</v>
      </c>
      <c r="AB89" s="327">
        <v>37</v>
      </c>
      <c r="AC89" s="327">
        <v>27.75</v>
      </c>
      <c r="AD89" s="327">
        <v>13.5</v>
      </c>
      <c r="AE89" s="328">
        <v>40.5</v>
      </c>
      <c r="AF89" s="327">
        <v>27</v>
      </c>
      <c r="AG89" s="329">
        <v>40.875</v>
      </c>
      <c r="AH89" s="329">
        <v>14</v>
      </c>
      <c r="AI89" s="329">
        <v>16.125</v>
      </c>
      <c r="AJ89" s="329">
        <v>249.75</v>
      </c>
      <c r="AK89" s="329">
        <v>11.35</v>
      </c>
      <c r="AL89" s="327" t="s">
        <v>498</v>
      </c>
      <c r="AM89" s="327">
        <v>2014</v>
      </c>
      <c r="AN89" s="140" t="s">
        <v>475</v>
      </c>
      <c r="AO89" s="238">
        <v>30</v>
      </c>
      <c r="AP89" s="239">
        <v>31.125</v>
      </c>
      <c r="AQ89" s="239">
        <v>31.875</v>
      </c>
      <c r="AR89" s="239">
        <v>35.15625</v>
      </c>
      <c r="AS89" s="239">
        <v>31.5</v>
      </c>
      <c r="AT89" s="240">
        <v>16</v>
      </c>
      <c r="AU89" s="240">
        <v>20.25</v>
      </c>
      <c r="AV89" s="239">
        <v>39.75</v>
      </c>
      <c r="AW89" s="240">
        <v>24</v>
      </c>
      <c r="AX89" s="239">
        <v>259.65625</v>
      </c>
      <c r="AY89" s="239">
        <v>10.38625</v>
      </c>
      <c r="AZ89" s="241" t="s">
        <v>484</v>
      </c>
      <c r="BA89" s="241">
        <v>2015</v>
      </c>
      <c r="BB89" s="140" t="s">
        <v>476</v>
      </c>
      <c r="BC89" s="41">
        <v>33</v>
      </c>
      <c r="BD89" s="242">
        <v>34.5</v>
      </c>
      <c r="BE89" s="242">
        <v>29.25</v>
      </c>
      <c r="BF89" s="242">
        <v>34.5</v>
      </c>
      <c r="BG89" s="41">
        <v>42</v>
      </c>
      <c r="BH89" s="242">
        <v>25.5</v>
      </c>
      <c r="BI89" s="242">
        <v>18</v>
      </c>
      <c r="BJ89" s="242">
        <v>39</v>
      </c>
      <c r="BK89" s="242">
        <v>32</v>
      </c>
      <c r="BL89" s="243">
        <v>42.5</v>
      </c>
      <c r="BM89" s="243">
        <v>330.25</v>
      </c>
      <c r="BN89" s="243">
        <v>11.794642857142858</v>
      </c>
      <c r="BO89" s="17" t="s">
        <v>484</v>
      </c>
      <c r="BP89" s="234" t="s">
        <v>369</v>
      </c>
      <c r="BQ89" s="235">
        <v>2016</v>
      </c>
    </row>
    <row r="90" spans="1:69" ht="17.25">
      <c r="A90" s="17">
        <v>89</v>
      </c>
      <c r="B90" s="330" t="s">
        <v>885</v>
      </c>
      <c r="C90" s="252" t="s">
        <v>465</v>
      </c>
      <c r="D90" s="215" t="s">
        <v>886</v>
      </c>
      <c r="E90" s="215" t="s">
        <v>166</v>
      </c>
      <c r="F90" s="216" t="s">
        <v>887</v>
      </c>
      <c r="G90" s="216" t="s">
        <v>888</v>
      </c>
      <c r="H90" s="281" t="s">
        <v>40</v>
      </c>
      <c r="I90" s="282">
        <v>33396</v>
      </c>
      <c r="J90" s="283" t="s">
        <v>45</v>
      </c>
      <c r="K90" s="284" t="s">
        <v>483</v>
      </c>
      <c r="L90" s="255" t="s">
        <v>44</v>
      </c>
      <c r="M90" s="285">
        <v>25</v>
      </c>
      <c r="N90" s="222">
        <v>24</v>
      </c>
      <c r="O90" s="222">
        <v>21.5</v>
      </c>
      <c r="P90" s="222">
        <v>24.5</v>
      </c>
      <c r="Q90" s="223">
        <v>15</v>
      </c>
      <c r="R90" s="222">
        <v>21</v>
      </c>
      <c r="S90" s="222">
        <v>34.5</v>
      </c>
      <c r="T90" s="222">
        <v>40.5</v>
      </c>
      <c r="U90" s="222">
        <v>25</v>
      </c>
      <c r="V90" s="224">
        <v>206</v>
      </c>
      <c r="W90" s="225">
        <v>11.444444444444445</v>
      </c>
      <c r="X90" s="226" t="s">
        <v>484</v>
      </c>
      <c r="Y90" s="226" t="s">
        <v>474</v>
      </c>
      <c r="Z90" s="226">
        <v>2013</v>
      </c>
      <c r="AA90" s="327">
        <v>19.75</v>
      </c>
      <c r="AB90" s="327">
        <v>25.5</v>
      </c>
      <c r="AC90" s="327">
        <v>25.75</v>
      </c>
      <c r="AD90" s="327">
        <v>34</v>
      </c>
      <c r="AE90" s="328">
        <v>34.5</v>
      </c>
      <c r="AF90" s="327">
        <v>37.5</v>
      </c>
      <c r="AG90" s="329">
        <v>52.5</v>
      </c>
      <c r="AH90" s="329">
        <v>12.75</v>
      </c>
      <c r="AI90" s="329">
        <v>15.375</v>
      </c>
      <c r="AJ90" s="329">
        <v>257.63</v>
      </c>
      <c r="AK90" s="329">
        <v>11.71</v>
      </c>
      <c r="AL90" s="327" t="s">
        <v>498</v>
      </c>
      <c r="AM90" s="327">
        <v>2014</v>
      </c>
      <c r="AN90" s="140" t="s">
        <v>475</v>
      </c>
      <c r="AO90" s="238">
        <v>30</v>
      </c>
      <c r="AP90" s="239">
        <v>27.375</v>
      </c>
      <c r="AQ90" s="239">
        <v>33.75</v>
      </c>
      <c r="AR90" s="239">
        <v>30.09375</v>
      </c>
      <c r="AS90" s="239">
        <v>34.5</v>
      </c>
      <c r="AT90" s="240">
        <v>20</v>
      </c>
      <c r="AU90" s="240">
        <v>21</v>
      </c>
      <c r="AV90" s="239">
        <v>35</v>
      </c>
      <c r="AW90" s="240">
        <v>19</v>
      </c>
      <c r="AX90" s="239">
        <v>250.71875</v>
      </c>
      <c r="AY90" s="239">
        <v>10.02875</v>
      </c>
      <c r="AZ90" s="241" t="s">
        <v>484</v>
      </c>
      <c r="BA90" s="241">
        <v>2015</v>
      </c>
      <c r="BB90" s="140" t="s">
        <v>476</v>
      </c>
      <c r="BC90" s="41">
        <v>25.5</v>
      </c>
      <c r="BD90" s="242">
        <v>33</v>
      </c>
      <c r="BE90" s="242">
        <v>33</v>
      </c>
      <c r="BF90" s="242">
        <v>30</v>
      </c>
      <c r="BG90" s="41">
        <v>30</v>
      </c>
      <c r="BH90" s="242">
        <v>31.5</v>
      </c>
      <c r="BI90" s="242">
        <v>10</v>
      </c>
      <c r="BJ90" s="242">
        <v>43.5</v>
      </c>
      <c r="BK90" s="242">
        <v>14</v>
      </c>
      <c r="BL90" s="243">
        <v>42</v>
      </c>
      <c r="BM90" s="243">
        <v>292.5</v>
      </c>
      <c r="BN90" s="243">
        <v>10.446428571428571</v>
      </c>
      <c r="BO90" s="17" t="s">
        <v>484</v>
      </c>
      <c r="BP90" s="234" t="s">
        <v>369</v>
      </c>
      <c r="BQ90" s="235">
        <v>2016</v>
      </c>
    </row>
    <row r="91" spans="1:69" ht="17.25">
      <c r="A91" s="17">
        <v>90</v>
      </c>
      <c r="B91" s="214" t="s">
        <v>889</v>
      </c>
      <c r="C91" s="252" t="s">
        <v>465</v>
      </c>
      <c r="D91" s="215" t="s">
        <v>149</v>
      </c>
      <c r="E91" s="215" t="s">
        <v>166</v>
      </c>
      <c r="F91" s="216" t="s">
        <v>887</v>
      </c>
      <c r="G91" s="216" t="s">
        <v>148</v>
      </c>
      <c r="H91" s="217" t="s">
        <v>43</v>
      </c>
      <c r="I91" s="218">
        <v>33718</v>
      </c>
      <c r="J91" s="219" t="s">
        <v>45</v>
      </c>
      <c r="K91" s="333" t="s">
        <v>483</v>
      </c>
      <c r="L91" s="218" t="s">
        <v>44</v>
      </c>
      <c r="M91" s="217">
        <v>25</v>
      </c>
      <c r="N91" s="222">
        <v>18</v>
      </c>
      <c r="O91" s="222">
        <v>26</v>
      </c>
      <c r="P91" s="222">
        <v>27.75</v>
      </c>
      <c r="Q91" s="223">
        <v>24</v>
      </c>
      <c r="R91" s="222">
        <v>14.25</v>
      </c>
      <c r="S91" s="222">
        <v>31.5</v>
      </c>
      <c r="T91" s="222">
        <v>31.5</v>
      </c>
      <c r="U91" s="222">
        <v>20.25</v>
      </c>
      <c r="V91" s="224">
        <v>193.25</v>
      </c>
      <c r="W91" s="225">
        <v>10.736111111111111</v>
      </c>
      <c r="X91" s="226" t="s">
        <v>484</v>
      </c>
      <c r="Y91" s="226" t="s">
        <v>474</v>
      </c>
      <c r="Z91" s="226">
        <v>2013</v>
      </c>
      <c r="AA91" s="327">
        <v>30.25</v>
      </c>
      <c r="AB91" s="327">
        <v>32</v>
      </c>
      <c r="AC91" s="327">
        <v>22.25</v>
      </c>
      <c r="AD91" s="327">
        <v>15</v>
      </c>
      <c r="AE91" s="328">
        <v>37.5</v>
      </c>
      <c r="AF91" s="327">
        <v>23.75</v>
      </c>
      <c r="AG91" s="329">
        <v>54</v>
      </c>
      <c r="AH91" s="329">
        <v>12</v>
      </c>
      <c r="AI91" s="329">
        <v>9</v>
      </c>
      <c r="AJ91" s="329">
        <v>235.75</v>
      </c>
      <c r="AK91" s="329">
        <v>10.72</v>
      </c>
      <c r="AL91" s="327" t="s">
        <v>498</v>
      </c>
      <c r="AM91" s="327">
        <v>2014</v>
      </c>
      <c r="AN91" s="140" t="s">
        <v>475</v>
      </c>
      <c r="AO91" s="331">
        <v>24.75</v>
      </c>
      <c r="AP91" s="267">
        <v>32.25</v>
      </c>
      <c r="AQ91" s="267">
        <v>32.25</v>
      </c>
      <c r="AR91" s="267">
        <v>33.1875</v>
      </c>
      <c r="AS91" s="267">
        <v>34.125</v>
      </c>
      <c r="AT91" s="268">
        <v>20</v>
      </c>
      <c r="AU91" s="268">
        <v>15</v>
      </c>
      <c r="AV91" s="267">
        <v>39.75</v>
      </c>
      <c r="AW91" s="268">
        <v>19</v>
      </c>
      <c r="AX91" s="267">
        <v>250.3125</v>
      </c>
      <c r="AY91" s="267">
        <v>10.012499999999999</v>
      </c>
      <c r="AZ91" s="355" t="s">
        <v>498</v>
      </c>
      <c r="BA91" s="241">
        <v>2015</v>
      </c>
      <c r="BB91" s="140" t="s">
        <v>476</v>
      </c>
      <c r="BC91" s="41">
        <v>31.5</v>
      </c>
      <c r="BD91" s="242">
        <v>37.5</v>
      </c>
      <c r="BE91" s="242">
        <v>21</v>
      </c>
      <c r="BF91" s="242">
        <v>28.5</v>
      </c>
      <c r="BG91" s="41">
        <v>39</v>
      </c>
      <c r="BH91" s="242">
        <v>30</v>
      </c>
      <c r="BI91" s="242">
        <v>22</v>
      </c>
      <c r="BJ91" s="242">
        <v>51</v>
      </c>
      <c r="BK91" s="242">
        <v>15</v>
      </c>
      <c r="BL91" s="243">
        <v>43</v>
      </c>
      <c r="BM91" s="243">
        <v>318.5</v>
      </c>
      <c r="BN91" s="243">
        <v>11.375</v>
      </c>
      <c r="BO91" s="17" t="s">
        <v>484</v>
      </c>
      <c r="BP91" s="234" t="s">
        <v>369</v>
      </c>
      <c r="BQ91" s="235">
        <v>2016</v>
      </c>
    </row>
    <row r="92" spans="1:69" ht="17.25">
      <c r="A92" s="17">
        <v>91</v>
      </c>
      <c r="B92" s="214" t="s">
        <v>890</v>
      </c>
      <c r="C92" s="252" t="s">
        <v>465</v>
      </c>
      <c r="D92" s="215" t="s">
        <v>891</v>
      </c>
      <c r="E92" s="215" t="s">
        <v>892</v>
      </c>
      <c r="F92" s="216" t="s">
        <v>893</v>
      </c>
      <c r="G92" s="216" t="s">
        <v>894</v>
      </c>
      <c r="H92" s="217" t="s">
        <v>43</v>
      </c>
      <c r="I92" s="218">
        <v>34253</v>
      </c>
      <c r="J92" s="219" t="s">
        <v>45</v>
      </c>
      <c r="K92" s="333" t="s">
        <v>483</v>
      </c>
      <c r="L92" s="218" t="s">
        <v>44</v>
      </c>
      <c r="M92" s="217">
        <v>25</v>
      </c>
      <c r="N92" s="222">
        <v>11.5</v>
      </c>
      <c r="O92" s="222">
        <v>29.5</v>
      </c>
      <c r="P92" s="222">
        <v>32.75</v>
      </c>
      <c r="Q92" s="223">
        <v>20.5</v>
      </c>
      <c r="R92" s="222">
        <v>27.25</v>
      </c>
      <c r="S92" s="222">
        <v>32.625</v>
      </c>
      <c r="T92" s="222">
        <v>25.5</v>
      </c>
      <c r="U92" s="222">
        <v>28</v>
      </c>
      <c r="V92" s="224">
        <v>207.625</v>
      </c>
      <c r="W92" s="225">
        <v>11.534722222222221</v>
      </c>
      <c r="X92" s="226" t="s">
        <v>473</v>
      </c>
      <c r="Y92" s="226" t="s">
        <v>474</v>
      </c>
      <c r="Z92" s="226">
        <v>2013</v>
      </c>
      <c r="AA92" s="327">
        <v>44.5</v>
      </c>
      <c r="AB92" s="327">
        <v>36.5</v>
      </c>
      <c r="AC92" s="327">
        <v>35.25</v>
      </c>
      <c r="AD92" s="327">
        <v>28.5</v>
      </c>
      <c r="AE92" s="328">
        <v>41.25</v>
      </c>
      <c r="AF92" s="327">
        <v>37.25</v>
      </c>
      <c r="AG92" s="329">
        <v>45.375</v>
      </c>
      <c r="AH92" s="329">
        <v>12.5</v>
      </c>
      <c r="AI92" s="329">
        <v>17.375</v>
      </c>
      <c r="AJ92" s="329">
        <v>298.5</v>
      </c>
      <c r="AK92" s="329">
        <v>13.57</v>
      </c>
      <c r="AL92" s="327" t="s">
        <v>473</v>
      </c>
      <c r="AM92" s="327">
        <v>2014</v>
      </c>
      <c r="AN92" s="140" t="s">
        <v>475</v>
      </c>
      <c r="AO92" s="227">
        <v>40</v>
      </c>
      <c r="AP92" s="227">
        <v>39.375</v>
      </c>
      <c r="AQ92" s="227">
        <v>42</v>
      </c>
      <c r="AR92" s="227">
        <v>40.59375</v>
      </c>
      <c r="AS92" s="227">
        <v>35.625</v>
      </c>
      <c r="AT92" s="228">
        <v>17.5</v>
      </c>
      <c r="AU92" s="228">
        <v>22.6875</v>
      </c>
      <c r="AV92" s="227">
        <v>45.25</v>
      </c>
      <c r="AW92" s="228">
        <v>17</v>
      </c>
      <c r="AX92" s="227">
        <v>300.03125</v>
      </c>
      <c r="AY92" s="227">
        <v>12.001250000000001</v>
      </c>
      <c r="AZ92" s="229" t="s">
        <v>473</v>
      </c>
      <c r="BA92" s="241">
        <v>2015</v>
      </c>
      <c r="BB92" s="140" t="s">
        <v>476</v>
      </c>
      <c r="BC92" s="41">
        <v>34.5</v>
      </c>
      <c r="BD92" s="242">
        <v>27</v>
      </c>
      <c r="BE92" s="242">
        <v>19.5</v>
      </c>
      <c r="BF92" s="242">
        <v>33.75</v>
      </c>
      <c r="BG92" s="41">
        <v>28.5</v>
      </c>
      <c r="BH92" s="242">
        <v>34.125</v>
      </c>
      <c r="BI92" s="242">
        <v>18.5</v>
      </c>
      <c r="BJ92" s="242">
        <v>39</v>
      </c>
      <c r="BK92" s="242">
        <v>21</v>
      </c>
      <c r="BL92" s="243">
        <v>43</v>
      </c>
      <c r="BM92" s="243">
        <v>298.875</v>
      </c>
      <c r="BN92" s="243">
        <v>10.674107142857142</v>
      </c>
      <c r="BO92" s="233" t="s">
        <v>473</v>
      </c>
      <c r="BP92" s="234" t="s">
        <v>369</v>
      </c>
      <c r="BQ92" s="235">
        <v>2016</v>
      </c>
    </row>
    <row r="93" spans="1:69" ht="17.25">
      <c r="A93" s="17">
        <v>92</v>
      </c>
      <c r="B93" s="259" t="s">
        <v>895</v>
      </c>
      <c r="C93" s="252" t="s">
        <v>465</v>
      </c>
      <c r="D93" s="215" t="s">
        <v>896</v>
      </c>
      <c r="E93" s="215" t="s">
        <v>897</v>
      </c>
      <c r="F93" s="260" t="s">
        <v>898</v>
      </c>
      <c r="G93" s="260" t="s">
        <v>899</v>
      </c>
      <c r="H93" s="261" t="s">
        <v>40</v>
      </c>
      <c r="I93" s="262">
        <v>34505</v>
      </c>
      <c r="J93" s="263" t="s">
        <v>900</v>
      </c>
      <c r="K93" s="264" t="s">
        <v>732</v>
      </c>
      <c r="L93" s="255" t="s">
        <v>280</v>
      </c>
      <c r="M93" s="270">
        <v>4</v>
      </c>
      <c r="N93" s="222">
        <v>10</v>
      </c>
      <c r="O93" s="222">
        <v>27.5</v>
      </c>
      <c r="P93" s="222">
        <v>31.75</v>
      </c>
      <c r="Q93" s="223">
        <v>20.666666666666668</v>
      </c>
      <c r="R93" s="222">
        <v>22</v>
      </c>
      <c r="S93" s="222">
        <v>32.25</v>
      </c>
      <c r="T93" s="222">
        <v>31.13</v>
      </c>
      <c r="U93" s="222">
        <v>34</v>
      </c>
      <c r="V93" s="224">
        <v>209.29666666666668</v>
      </c>
      <c r="W93" s="225">
        <v>11.627592592592594</v>
      </c>
      <c r="X93" s="226" t="s">
        <v>473</v>
      </c>
      <c r="Y93" s="226" t="s">
        <v>474</v>
      </c>
      <c r="Z93" s="226">
        <v>2013</v>
      </c>
      <c r="AA93" s="327">
        <v>31.5</v>
      </c>
      <c r="AB93" s="327">
        <v>38</v>
      </c>
      <c r="AC93" s="327">
        <v>27</v>
      </c>
      <c r="AD93" s="327">
        <v>24</v>
      </c>
      <c r="AE93" s="328">
        <v>39</v>
      </c>
      <c r="AF93" s="327">
        <v>38</v>
      </c>
      <c r="AG93" s="329">
        <v>44.625</v>
      </c>
      <c r="AH93" s="329">
        <v>9</v>
      </c>
      <c r="AI93" s="329">
        <v>13.5</v>
      </c>
      <c r="AJ93" s="329">
        <v>264.63</v>
      </c>
      <c r="AK93" s="329">
        <v>12.03</v>
      </c>
      <c r="AL93" s="327" t="s">
        <v>473</v>
      </c>
      <c r="AM93" s="327">
        <v>2014</v>
      </c>
      <c r="AN93" s="140" t="s">
        <v>475</v>
      </c>
      <c r="AO93" s="227">
        <v>30</v>
      </c>
      <c r="AP93" s="227">
        <v>39</v>
      </c>
      <c r="AQ93" s="227">
        <v>35.25</v>
      </c>
      <c r="AR93" s="227">
        <v>39</v>
      </c>
      <c r="AS93" s="227">
        <v>31.5</v>
      </c>
      <c r="AT93" s="228">
        <v>17.5</v>
      </c>
      <c r="AU93" s="228">
        <v>18.375</v>
      </c>
      <c r="AV93" s="227">
        <v>39.75</v>
      </c>
      <c r="AW93" s="228">
        <v>17</v>
      </c>
      <c r="AX93" s="227">
        <v>267.375</v>
      </c>
      <c r="AY93" s="227">
        <v>10.695</v>
      </c>
      <c r="AZ93" s="229" t="s">
        <v>473</v>
      </c>
      <c r="BA93" s="241">
        <v>2015</v>
      </c>
      <c r="BB93" s="140" t="s">
        <v>476</v>
      </c>
      <c r="BC93" s="41">
        <v>25.5</v>
      </c>
      <c r="BD93" s="242">
        <v>36.75</v>
      </c>
      <c r="BE93" s="242">
        <v>25.875</v>
      </c>
      <c r="BF93" s="242">
        <v>31.5</v>
      </c>
      <c r="BG93" s="41">
        <v>32.25</v>
      </c>
      <c r="BH93" s="242">
        <v>39.75</v>
      </c>
      <c r="BI93" s="242">
        <v>23.5</v>
      </c>
      <c r="BJ93" s="242">
        <v>33</v>
      </c>
      <c r="BK93" s="242">
        <v>11</v>
      </c>
      <c r="BL93" s="243">
        <v>42.5</v>
      </c>
      <c r="BM93" s="243">
        <v>301.625</v>
      </c>
      <c r="BN93" s="243">
        <v>10.772321428571429</v>
      </c>
      <c r="BO93" s="233" t="s">
        <v>473</v>
      </c>
      <c r="BP93" s="234" t="s">
        <v>369</v>
      </c>
      <c r="BQ93" s="235">
        <v>2016</v>
      </c>
    </row>
    <row r="94" spans="1:69" ht="17.25">
      <c r="A94" s="17">
        <v>93</v>
      </c>
      <c r="B94" s="214" t="s">
        <v>901</v>
      </c>
      <c r="C94" s="252" t="s">
        <v>465</v>
      </c>
      <c r="D94" s="215" t="s">
        <v>902</v>
      </c>
      <c r="E94" s="215" t="s">
        <v>903</v>
      </c>
      <c r="F94" s="216" t="s">
        <v>904</v>
      </c>
      <c r="G94" s="216" t="s">
        <v>216</v>
      </c>
      <c r="H94" s="217" t="s">
        <v>43</v>
      </c>
      <c r="I94" s="218">
        <v>33569</v>
      </c>
      <c r="J94" s="219" t="s">
        <v>45</v>
      </c>
      <c r="K94" s="278" t="s">
        <v>483</v>
      </c>
      <c r="L94" s="278" t="s">
        <v>44</v>
      </c>
      <c r="M94" s="217">
        <v>25</v>
      </c>
      <c r="N94" s="222">
        <v>18</v>
      </c>
      <c r="O94" s="222">
        <v>20</v>
      </c>
      <c r="P94" s="222">
        <v>24</v>
      </c>
      <c r="Q94" s="223">
        <v>31</v>
      </c>
      <c r="R94" s="222">
        <v>20</v>
      </c>
      <c r="S94" s="222">
        <v>33</v>
      </c>
      <c r="T94" s="222">
        <v>24</v>
      </c>
      <c r="U94" s="222">
        <v>15.75</v>
      </c>
      <c r="V94" s="224">
        <v>185.75</v>
      </c>
      <c r="W94" s="225">
        <v>10.319444444444445</v>
      </c>
      <c r="X94" s="226" t="s">
        <v>484</v>
      </c>
      <c r="Y94" s="226" t="s">
        <v>474</v>
      </c>
      <c r="Z94" s="226">
        <v>2013</v>
      </c>
      <c r="AA94" s="327">
        <v>27</v>
      </c>
      <c r="AB94" s="327">
        <v>23.5</v>
      </c>
      <c r="AC94" s="327">
        <v>22.75</v>
      </c>
      <c r="AD94" s="327">
        <v>28</v>
      </c>
      <c r="AE94" s="328">
        <v>30</v>
      </c>
      <c r="AF94" s="327">
        <v>33</v>
      </c>
      <c r="AG94" s="329">
        <v>42</v>
      </c>
      <c r="AH94" s="329">
        <v>10</v>
      </c>
      <c r="AI94" s="329">
        <v>13.5</v>
      </c>
      <c r="AJ94" s="329">
        <v>229.75</v>
      </c>
      <c r="AK94" s="329">
        <v>10.44</v>
      </c>
      <c r="AL94" s="327" t="s">
        <v>484</v>
      </c>
      <c r="AM94" s="327">
        <v>2014</v>
      </c>
      <c r="AN94" s="140" t="s">
        <v>475</v>
      </c>
      <c r="AO94" s="238">
        <v>30</v>
      </c>
      <c r="AP94" s="239">
        <v>22.125</v>
      </c>
      <c r="AQ94" s="239">
        <v>31.5</v>
      </c>
      <c r="AR94" s="239">
        <v>34.5</v>
      </c>
      <c r="AS94" s="239">
        <v>27</v>
      </c>
      <c r="AT94" s="240">
        <v>20</v>
      </c>
      <c r="AU94" s="240">
        <v>26.25</v>
      </c>
      <c r="AV94" s="239">
        <v>45</v>
      </c>
      <c r="AW94" s="240">
        <v>14</v>
      </c>
      <c r="AX94" s="239">
        <v>250.375</v>
      </c>
      <c r="AY94" s="239">
        <v>10.015000000000001</v>
      </c>
      <c r="AZ94" s="241" t="s">
        <v>484</v>
      </c>
      <c r="BA94" s="241">
        <v>2015</v>
      </c>
      <c r="BB94" s="140" t="s">
        <v>476</v>
      </c>
      <c r="BC94" s="41">
        <v>21</v>
      </c>
      <c r="BD94" s="242">
        <v>31.5</v>
      </c>
      <c r="BE94" s="242">
        <v>28.5</v>
      </c>
      <c r="BF94" s="242">
        <v>25.5</v>
      </c>
      <c r="BG94" s="41">
        <v>45</v>
      </c>
      <c r="BH94" s="242">
        <v>30</v>
      </c>
      <c r="BI94" s="242">
        <v>18</v>
      </c>
      <c r="BJ94" s="242">
        <v>40.5</v>
      </c>
      <c r="BK94" s="242">
        <v>16</v>
      </c>
      <c r="BL94" s="243">
        <v>38.5</v>
      </c>
      <c r="BM94" s="243">
        <v>294.5</v>
      </c>
      <c r="BN94" s="243">
        <v>10.517857142857142</v>
      </c>
      <c r="BO94" s="17" t="s">
        <v>484</v>
      </c>
      <c r="BP94" s="234" t="s">
        <v>369</v>
      </c>
      <c r="BQ94" s="235">
        <v>2016</v>
      </c>
    </row>
    <row r="95" spans="1:69" ht="17.25">
      <c r="A95" s="17">
        <v>94</v>
      </c>
      <c r="B95" s="253" t="s">
        <v>905</v>
      </c>
      <c r="C95" s="252" t="s">
        <v>465</v>
      </c>
      <c r="D95" s="215" t="s">
        <v>635</v>
      </c>
      <c r="E95" s="215" t="s">
        <v>906</v>
      </c>
      <c r="F95" s="216" t="s">
        <v>907</v>
      </c>
      <c r="G95" s="216" t="s">
        <v>638</v>
      </c>
      <c r="H95" s="217" t="s">
        <v>43</v>
      </c>
      <c r="I95" s="218">
        <v>34081</v>
      </c>
      <c r="J95" s="219" t="s">
        <v>45</v>
      </c>
      <c r="K95" s="220" t="s">
        <v>483</v>
      </c>
      <c r="L95" s="220" t="s">
        <v>44</v>
      </c>
      <c r="M95" s="217">
        <v>25</v>
      </c>
      <c r="N95" s="222">
        <v>11.5</v>
      </c>
      <c r="O95" s="222">
        <v>33.5</v>
      </c>
      <c r="P95" s="222">
        <v>23.5</v>
      </c>
      <c r="Q95" s="223">
        <v>20.666666666666668</v>
      </c>
      <c r="R95" s="222">
        <v>17.25</v>
      </c>
      <c r="S95" s="222">
        <v>24</v>
      </c>
      <c r="T95" s="222">
        <v>32.25</v>
      </c>
      <c r="U95" s="222">
        <v>17.5</v>
      </c>
      <c r="V95" s="224">
        <v>180.16666666666669</v>
      </c>
      <c r="W95" s="225">
        <v>10.00925925925926</v>
      </c>
      <c r="X95" s="226" t="s">
        <v>484</v>
      </c>
      <c r="Y95" s="226" t="s">
        <v>474</v>
      </c>
      <c r="Z95" s="226">
        <v>2013</v>
      </c>
      <c r="AA95" s="327">
        <v>30</v>
      </c>
      <c r="AB95" s="327">
        <v>41</v>
      </c>
      <c r="AC95" s="327">
        <v>26.5</v>
      </c>
      <c r="AD95" s="327">
        <v>17</v>
      </c>
      <c r="AE95" s="328">
        <v>34.5</v>
      </c>
      <c r="AF95" s="327">
        <v>17.5</v>
      </c>
      <c r="AG95" s="329">
        <v>42.375</v>
      </c>
      <c r="AH95" s="329">
        <v>7.5</v>
      </c>
      <c r="AI95" s="329">
        <v>14.25</v>
      </c>
      <c r="AJ95" s="329">
        <v>230.625</v>
      </c>
      <c r="AK95" s="329">
        <v>10.482954545454545</v>
      </c>
      <c r="AL95" s="327" t="s">
        <v>473</v>
      </c>
      <c r="AM95" s="327">
        <v>2014</v>
      </c>
      <c r="AN95" s="140" t="s">
        <v>475</v>
      </c>
      <c r="AO95" s="227">
        <v>26</v>
      </c>
      <c r="AP95" s="227">
        <v>37.875</v>
      </c>
      <c r="AQ95" s="227">
        <v>35.625</v>
      </c>
      <c r="AR95" s="227">
        <v>40.03125</v>
      </c>
      <c r="AS95" s="227">
        <v>37.875</v>
      </c>
      <c r="AT95" s="228">
        <v>11.333333333333334</v>
      </c>
      <c r="AU95" s="228">
        <v>18.375</v>
      </c>
      <c r="AV95" s="227">
        <v>41</v>
      </c>
      <c r="AW95" s="228">
        <v>21</v>
      </c>
      <c r="AX95" s="227">
        <v>269.11458333333337</v>
      </c>
      <c r="AY95" s="227">
        <v>10.764583333333334</v>
      </c>
      <c r="AZ95" s="229" t="s">
        <v>473</v>
      </c>
      <c r="BA95" s="241">
        <v>2015</v>
      </c>
      <c r="BB95" s="140" t="s">
        <v>476</v>
      </c>
      <c r="BC95" s="41">
        <v>28.5</v>
      </c>
      <c r="BD95" s="242">
        <v>36</v>
      </c>
      <c r="BE95" s="242">
        <v>18</v>
      </c>
      <c r="BF95" s="242">
        <v>31.5</v>
      </c>
      <c r="BG95" s="41">
        <v>39</v>
      </c>
      <c r="BH95" s="242">
        <v>35.625</v>
      </c>
      <c r="BI95" s="242">
        <v>18.75</v>
      </c>
      <c r="BJ95" s="242">
        <v>42</v>
      </c>
      <c r="BK95" s="242">
        <v>16.5</v>
      </c>
      <c r="BL95" s="243">
        <v>41.5</v>
      </c>
      <c r="BM95" s="243">
        <v>307.375</v>
      </c>
      <c r="BN95" s="243">
        <v>10.977678571428571</v>
      </c>
      <c r="BO95" s="233" t="s">
        <v>473</v>
      </c>
      <c r="BP95" s="234" t="s">
        <v>369</v>
      </c>
      <c r="BQ95" s="235">
        <v>2016</v>
      </c>
    </row>
    <row r="96" spans="1:69" ht="17.25">
      <c r="A96" s="17">
        <v>95</v>
      </c>
      <c r="B96" s="371" t="s">
        <v>908</v>
      </c>
      <c r="C96" s="252" t="s">
        <v>465</v>
      </c>
      <c r="D96" s="215" t="s">
        <v>255</v>
      </c>
      <c r="E96" s="215" t="s">
        <v>909</v>
      </c>
      <c r="F96" s="83" t="s">
        <v>910</v>
      </c>
      <c r="G96" s="83" t="s">
        <v>172</v>
      </c>
      <c r="H96" s="256" t="s">
        <v>40</v>
      </c>
      <c r="I96" s="245">
        <v>34089</v>
      </c>
      <c r="J96" s="257" t="s">
        <v>45</v>
      </c>
      <c r="K96" s="246" t="s">
        <v>483</v>
      </c>
      <c r="L96" s="421" t="s">
        <v>44</v>
      </c>
      <c r="M96" s="258">
        <v>25</v>
      </c>
      <c r="N96" s="222">
        <v>20</v>
      </c>
      <c r="O96" s="222">
        <v>20.5</v>
      </c>
      <c r="P96" s="222">
        <v>31.5</v>
      </c>
      <c r="Q96" s="223">
        <v>24</v>
      </c>
      <c r="R96" s="222">
        <v>23</v>
      </c>
      <c r="S96" s="222">
        <v>21</v>
      </c>
      <c r="T96" s="222">
        <v>20.25</v>
      </c>
      <c r="U96" s="222">
        <v>20.5</v>
      </c>
      <c r="V96" s="224">
        <v>180.75</v>
      </c>
      <c r="W96" s="225">
        <v>10.041666666666666</v>
      </c>
      <c r="X96" s="226" t="s">
        <v>484</v>
      </c>
      <c r="Y96" s="226" t="s">
        <v>474</v>
      </c>
      <c r="Z96" s="226">
        <v>2013</v>
      </c>
      <c r="AA96" s="327">
        <v>30</v>
      </c>
      <c r="AB96" s="327">
        <v>30</v>
      </c>
      <c r="AC96" s="327">
        <v>25</v>
      </c>
      <c r="AD96" s="327">
        <v>16</v>
      </c>
      <c r="AE96" s="328">
        <v>30</v>
      </c>
      <c r="AF96" s="327">
        <v>48</v>
      </c>
      <c r="AG96" s="329">
        <v>42</v>
      </c>
      <c r="AH96" s="329">
        <v>13</v>
      </c>
      <c r="AI96" s="329">
        <v>15.375</v>
      </c>
      <c r="AJ96" s="329">
        <v>249.375</v>
      </c>
      <c r="AK96" s="329">
        <v>11.335227272727273</v>
      </c>
      <c r="AL96" s="327" t="s">
        <v>498</v>
      </c>
      <c r="AM96" s="327">
        <v>2014</v>
      </c>
      <c r="AN96" s="140" t="s">
        <v>475</v>
      </c>
      <c r="AO96" s="238">
        <v>30</v>
      </c>
      <c r="AP96" s="239">
        <v>36</v>
      </c>
      <c r="AQ96" s="239">
        <v>36.75</v>
      </c>
      <c r="AR96" s="239">
        <v>30.46875</v>
      </c>
      <c r="AS96" s="239">
        <v>26.25</v>
      </c>
      <c r="AT96" s="240">
        <v>20</v>
      </c>
      <c r="AU96" s="240">
        <v>17.25</v>
      </c>
      <c r="AV96" s="239">
        <v>40</v>
      </c>
      <c r="AW96" s="240">
        <v>27</v>
      </c>
      <c r="AX96" s="239">
        <v>263.71875</v>
      </c>
      <c r="AY96" s="239">
        <v>10.54875</v>
      </c>
      <c r="AZ96" s="241" t="s">
        <v>484</v>
      </c>
      <c r="BA96" s="241">
        <v>2015</v>
      </c>
      <c r="BB96" s="140" t="s">
        <v>476</v>
      </c>
      <c r="BC96" s="41">
        <v>30</v>
      </c>
      <c r="BD96" s="242">
        <v>43.5</v>
      </c>
      <c r="BE96" s="242">
        <v>15.75</v>
      </c>
      <c r="BF96" s="242">
        <v>24</v>
      </c>
      <c r="BG96" s="41">
        <v>36</v>
      </c>
      <c r="BH96" s="242">
        <v>39</v>
      </c>
      <c r="BI96" s="242">
        <v>17</v>
      </c>
      <c r="BJ96" s="242">
        <v>28.5</v>
      </c>
      <c r="BK96" s="242">
        <v>20</v>
      </c>
      <c r="BL96" s="243">
        <v>41</v>
      </c>
      <c r="BM96" s="243">
        <v>294.75</v>
      </c>
      <c r="BN96" s="243">
        <v>10.526785714285714</v>
      </c>
      <c r="BO96" s="17" t="s">
        <v>484</v>
      </c>
      <c r="BP96" s="234" t="s">
        <v>369</v>
      </c>
      <c r="BQ96" s="235">
        <v>2016</v>
      </c>
    </row>
    <row r="97" spans="1:69" ht="17.25">
      <c r="A97" s="17">
        <v>96</v>
      </c>
      <c r="B97" s="214" t="s">
        <v>911</v>
      </c>
      <c r="C97" s="252" t="s">
        <v>465</v>
      </c>
      <c r="D97" s="215" t="s">
        <v>912</v>
      </c>
      <c r="E97" s="215" t="s">
        <v>913</v>
      </c>
      <c r="F97" s="216" t="s">
        <v>914</v>
      </c>
      <c r="G97" s="216" t="s">
        <v>915</v>
      </c>
      <c r="H97" s="217" t="s">
        <v>43</v>
      </c>
      <c r="I97" s="218">
        <v>34137</v>
      </c>
      <c r="J97" s="219" t="s">
        <v>536</v>
      </c>
      <c r="K97" s="333" t="s">
        <v>537</v>
      </c>
      <c r="L97" s="333" t="s">
        <v>916</v>
      </c>
      <c r="M97" s="221">
        <v>34</v>
      </c>
      <c r="N97" s="222">
        <v>14</v>
      </c>
      <c r="O97" s="222">
        <v>25</v>
      </c>
      <c r="P97" s="222">
        <v>28</v>
      </c>
      <c r="Q97" s="223">
        <v>16.666666666666668</v>
      </c>
      <c r="R97" s="222">
        <v>18</v>
      </c>
      <c r="S97" s="222">
        <v>25.5</v>
      </c>
      <c r="T97" s="222">
        <v>36</v>
      </c>
      <c r="U97" s="222">
        <v>19</v>
      </c>
      <c r="V97" s="224">
        <v>182.16666666666669</v>
      </c>
      <c r="W97" s="225">
        <v>10.120370370370372</v>
      </c>
      <c r="X97" s="226" t="s">
        <v>484</v>
      </c>
      <c r="Y97" s="226" t="s">
        <v>474</v>
      </c>
      <c r="Z97" s="226">
        <v>2013</v>
      </c>
      <c r="AA97" s="327">
        <v>20.75</v>
      </c>
      <c r="AB97" s="327">
        <v>22.5</v>
      </c>
      <c r="AC97" s="327">
        <v>21.75</v>
      </c>
      <c r="AD97" s="327">
        <v>32.5</v>
      </c>
      <c r="AE97" s="328">
        <v>34.5</v>
      </c>
      <c r="AF97" s="327">
        <v>42</v>
      </c>
      <c r="AG97" s="329">
        <v>32.25</v>
      </c>
      <c r="AH97" s="329">
        <v>11.75</v>
      </c>
      <c r="AI97" s="329">
        <v>11.75</v>
      </c>
      <c r="AJ97" s="329">
        <v>229.75</v>
      </c>
      <c r="AK97" s="329">
        <v>10.443181818181818</v>
      </c>
      <c r="AL97" s="327" t="s">
        <v>498</v>
      </c>
      <c r="AM97" s="327">
        <v>2014</v>
      </c>
      <c r="AN97" s="140" t="s">
        <v>475</v>
      </c>
      <c r="AO97" s="238">
        <v>30</v>
      </c>
      <c r="AP97" s="239">
        <v>24.375</v>
      </c>
      <c r="AQ97" s="239">
        <v>39</v>
      </c>
      <c r="AR97" s="239">
        <v>25.59375</v>
      </c>
      <c r="AS97" s="239">
        <v>30</v>
      </c>
      <c r="AT97" s="240">
        <v>22</v>
      </c>
      <c r="AU97" s="240">
        <v>28.5</v>
      </c>
      <c r="AV97" s="239">
        <v>32.75</v>
      </c>
      <c r="AW97" s="240">
        <v>18</v>
      </c>
      <c r="AX97" s="239">
        <v>250.21875</v>
      </c>
      <c r="AY97" s="239">
        <v>10.008749999999999</v>
      </c>
      <c r="AZ97" s="241" t="s">
        <v>484</v>
      </c>
      <c r="BA97" s="241">
        <v>2015</v>
      </c>
      <c r="BB97" s="140" t="s">
        <v>476</v>
      </c>
      <c r="BC97" s="41">
        <v>15</v>
      </c>
      <c r="BD97" s="242">
        <v>34.5</v>
      </c>
      <c r="BE97" s="242">
        <v>25.5</v>
      </c>
      <c r="BF97" s="242">
        <v>22.5</v>
      </c>
      <c r="BG97" s="41">
        <v>45</v>
      </c>
      <c r="BH97" s="242">
        <v>37.5</v>
      </c>
      <c r="BI97" s="242">
        <v>16.25</v>
      </c>
      <c r="BJ97" s="242">
        <v>24</v>
      </c>
      <c r="BK97" s="242">
        <v>20</v>
      </c>
      <c r="BL97" s="243">
        <v>40</v>
      </c>
      <c r="BM97" s="243">
        <v>280.25</v>
      </c>
      <c r="BN97" s="243">
        <v>10.008928571428571</v>
      </c>
      <c r="BO97" s="17" t="s">
        <v>484</v>
      </c>
      <c r="BP97" s="234" t="s">
        <v>369</v>
      </c>
      <c r="BQ97" s="235">
        <v>2016</v>
      </c>
    </row>
    <row r="98" spans="1:69" ht="17.25">
      <c r="A98" s="17">
        <v>97</v>
      </c>
      <c r="B98" s="244" t="s">
        <v>917</v>
      </c>
      <c r="C98" s="252" t="s">
        <v>465</v>
      </c>
      <c r="D98" s="215" t="s">
        <v>125</v>
      </c>
      <c r="E98" s="215" t="s">
        <v>918</v>
      </c>
      <c r="F98" s="260" t="s">
        <v>919</v>
      </c>
      <c r="G98" s="260" t="s">
        <v>920</v>
      </c>
      <c r="H98" s="256" t="s">
        <v>40</v>
      </c>
      <c r="I98" s="245">
        <v>33043</v>
      </c>
      <c r="J98" s="257" t="s">
        <v>45</v>
      </c>
      <c r="K98" s="246" t="s">
        <v>483</v>
      </c>
      <c r="L98" s="421" t="s">
        <v>44</v>
      </c>
      <c r="M98" s="258">
        <v>25</v>
      </c>
      <c r="N98" s="222">
        <v>21</v>
      </c>
      <c r="O98" s="222">
        <v>26</v>
      </c>
      <c r="P98" s="222">
        <v>27</v>
      </c>
      <c r="Q98" s="223">
        <v>26</v>
      </c>
      <c r="R98" s="222">
        <v>20</v>
      </c>
      <c r="S98" s="222">
        <v>18.75</v>
      </c>
      <c r="T98" s="222">
        <v>27</v>
      </c>
      <c r="U98" s="222">
        <v>18.75</v>
      </c>
      <c r="V98" s="224">
        <v>184.5</v>
      </c>
      <c r="W98" s="225">
        <v>10.25</v>
      </c>
      <c r="X98" s="226" t="s">
        <v>484</v>
      </c>
      <c r="Y98" s="226" t="s">
        <v>474</v>
      </c>
      <c r="Z98" s="226">
        <v>2013</v>
      </c>
      <c r="AA98" s="327">
        <v>21.25</v>
      </c>
      <c r="AB98" s="327">
        <v>21</v>
      </c>
      <c r="AC98" s="327">
        <v>27.5</v>
      </c>
      <c r="AD98" s="327">
        <v>12.5</v>
      </c>
      <c r="AE98" s="328">
        <v>34.5</v>
      </c>
      <c r="AF98" s="327">
        <v>43.5</v>
      </c>
      <c r="AG98" s="329">
        <v>42</v>
      </c>
      <c r="AH98" s="329">
        <v>11</v>
      </c>
      <c r="AI98" s="329">
        <v>11.875</v>
      </c>
      <c r="AJ98" s="329">
        <v>225.125</v>
      </c>
      <c r="AK98" s="329">
        <v>10.232954545454545</v>
      </c>
      <c r="AL98" s="327" t="s">
        <v>498</v>
      </c>
      <c r="AM98" s="327">
        <v>2014</v>
      </c>
      <c r="AN98" s="140" t="s">
        <v>475</v>
      </c>
      <c r="AO98" s="238">
        <v>30</v>
      </c>
      <c r="AP98" s="239">
        <v>27</v>
      </c>
      <c r="AQ98" s="239">
        <v>28.5</v>
      </c>
      <c r="AR98" s="239">
        <v>27</v>
      </c>
      <c r="AS98" s="239">
        <v>33</v>
      </c>
      <c r="AT98" s="240">
        <v>22</v>
      </c>
      <c r="AU98" s="240">
        <v>29.25</v>
      </c>
      <c r="AV98" s="239">
        <v>31.5</v>
      </c>
      <c r="AW98" s="240">
        <v>22</v>
      </c>
      <c r="AX98" s="239">
        <v>250.25</v>
      </c>
      <c r="AY98" s="239">
        <v>10.01</v>
      </c>
      <c r="AZ98" s="241" t="s">
        <v>484</v>
      </c>
      <c r="BA98" s="241">
        <v>2015</v>
      </c>
      <c r="BB98" s="140" t="s">
        <v>476</v>
      </c>
      <c r="BC98" s="422">
        <v>17.625</v>
      </c>
      <c r="BD98" s="423">
        <v>34.5</v>
      </c>
      <c r="BE98" s="423">
        <v>20.25</v>
      </c>
      <c r="BF98" s="423">
        <v>21</v>
      </c>
      <c r="BG98" s="422">
        <v>42</v>
      </c>
      <c r="BH98" s="423">
        <v>27</v>
      </c>
      <c r="BI98" s="423">
        <v>12</v>
      </c>
      <c r="BJ98" s="423">
        <v>44.25</v>
      </c>
      <c r="BK98" s="423">
        <v>20</v>
      </c>
      <c r="BL98" s="424">
        <v>41.5</v>
      </c>
      <c r="BM98" s="424">
        <v>280.125</v>
      </c>
      <c r="BN98" s="424">
        <v>10.004464285714286</v>
      </c>
      <c r="BO98" s="425" t="s">
        <v>484</v>
      </c>
      <c r="BP98" s="234" t="s">
        <v>369</v>
      </c>
      <c r="BQ98" s="235">
        <v>2016</v>
      </c>
    </row>
    <row r="99" spans="1:69" ht="17.25">
      <c r="A99" s="17">
        <v>98</v>
      </c>
      <c r="B99" s="259" t="s">
        <v>921</v>
      </c>
      <c r="C99" s="252" t="s">
        <v>465</v>
      </c>
      <c r="D99" s="215" t="s">
        <v>922</v>
      </c>
      <c r="E99" s="215" t="s">
        <v>923</v>
      </c>
      <c r="F99" s="260" t="s">
        <v>924</v>
      </c>
      <c r="G99" s="260" t="s">
        <v>925</v>
      </c>
      <c r="H99" s="261" t="s">
        <v>40</v>
      </c>
      <c r="I99" s="262">
        <v>34109</v>
      </c>
      <c r="J99" s="263" t="s">
        <v>55</v>
      </c>
      <c r="K99" s="264" t="s">
        <v>599</v>
      </c>
      <c r="L99" s="421" t="s">
        <v>54</v>
      </c>
      <c r="M99" s="270">
        <v>43</v>
      </c>
      <c r="N99" s="222">
        <v>14</v>
      </c>
      <c r="O99" s="222">
        <v>20</v>
      </c>
      <c r="P99" s="222">
        <v>28</v>
      </c>
      <c r="Q99" s="223">
        <v>15.666666666666666</v>
      </c>
      <c r="R99" s="222">
        <v>23.25</v>
      </c>
      <c r="S99" s="222">
        <v>19.875</v>
      </c>
      <c r="T99" s="222">
        <v>30</v>
      </c>
      <c r="U99" s="222">
        <v>31</v>
      </c>
      <c r="V99" s="224">
        <v>181.79166666666669</v>
      </c>
      <c r="W99" s="225">
        <v>10.099537037037038</v>
      </c>
      <c r="X99" s="226" t="s">
        <v>484</v>
      </c>
      <c r="Y99" s="226" t="s">
        <v>474</v>
      </c>
      <c r="Z99" s="226">
        <v>2013</v>
      </c>
      <c r="AA99" s="327">
        <v>22.5</v>
      </c>
      <c r="AB99" s="327">
        <v>30</v>
      </c>
      <c r="AC99" s="327">
        <v>24.25</v>
      </c>
      <c r="AD99" s="327">
        <v>31</v>
      </c>
      <c r="AE99" s="328">
        <v>36</v>
      </c>
      <c r="AF99" s="327">
        <v>42</v>
      </c>
      <c r="AG99" s="329">
        <v>32.625</v>
      </c>
      <c r="AH99" s="329">
        <v>13</v>
      </c>
      <c r="AI99" s="329">
        <v>9.25</v>
      </c>
      <c r="AJ99" s="329">
        <v>240.625</v>
      </c>
      <c r="AK99" s="329">
        <v>10.9375</v>
      </c>
      <c r="AL99" s="327" t="s">
        <v>498</v>
      </c>
      <c r="AM99" s="327">
        <v>2014</v>
      </c>
      <c r="AN99" s="140" t="s">
        <v>475</v>
      </c>
      <c r="AO99" s="238">
        <v>30</v>
      </c>
      <c r="AP99" s="239">
        <v>31.125</v>
      </c>
      <c r="AQ99" s="239">
        <v>35.25</v>
      </c>
      <c r="AR99" s="239">
        <v>31.5</v>
      </c>
      <c r="AS99" s="239">
        <v>33</v>
      </c>
      <c r="AT99" s="240">
        <v>20</v>
      </c>
      <c r="AU99" s="240">
        <v>21.75</v>
      </c>
      <c r="AV99" s="239">
        <v>35</v>
      </c>
      <c r="AW99" s="240">
        <v>18</v>
      </c>
      <c r="AX99" s="239">
        <v>255.625</v>
      </c>
      <c r="AY99" s="239">
        <v>10.225</v>
      </c>
      <c r="AZ99" s="241" t="s">
        <v>484</v>
      </c>
      <c r="BA99" s="241">
        <v>2015</v>
      </c>
      <c r="BB99" s="140" t="s">
        <v>476</v>
      </c>
      <c r="BC99" s="41">
        <v>21</v>
      </c>
      <c r="BD99" s="242">
        <v>31.5</v>
      </c>
      <c r="BE99" s="242">
        <v>24</v>
      </c>
      <c r="BF99" s="242">
        <v>25.5</v>
      </c>
      <c r="BG99" s="41">
        <v>36</v>
      </c>
      <c r="BH99" s="242">
        <v>31.125</v>
      </c>
      <c r="BI99" s="242">
        <v>12.75</v>
      </c>
      <c r="BJ99" s="242">
        <v>39</v>
      </c>
      <c r="BK99" s="242">
        <v>22</v>
      </c>
      <c r="BL99" s="243">
        <v>42</v>
      </c>
      <c r="BM99" s="243">
        <v>284.875</v>
      </c>
      <c r="BN99" s="243">
        <v>10.174107142857142</v>
      </c>
      <c r="BO99" s="17" t="s">
        <v>484</v>
      </c>
      <c r="BP99" s="234" t="s">
        <v>369</v>
      </c>
      <c r="BQ99" s="235">
        <v>2016</v>
      </c>
    </row>
    <row r="100" spans="1:69" ht="17.25">
      <c r="A100" s="17">
        <v>99</v>
      </c>
      <c r="B100" s="330" t="s">
        <v>926</v>
      </c>
      <c r="C100" s="252" t="s">
        <v>465</v>
      </c>
      <c r="D100" s="215" t="s">
        <v>927</v>
      </c>
      <c r="E100" s="215" t="s">
        <v>928</v>
      </c>
      <c r="F100" s="216" t="s">
        <v>929</v>
      </c>
      <c r="G100" s="216" t="s">
        <v>930</v>
      </c>
      <c r="H100" s="281" t="s">
        <v>40</v>
      </c>
      <c r="I100" s="282">
        <v>34277</v>
      </c>
      <c r="J100" s="283" t="s">
        <v>536</v>
      </c>
      <c r="K100" s="284" t="s">
        <v>537</v>
      </c>
      <c r="L100" s="426" t="s">
        <v>931</v>
      </c>
      <c r="M100" s="285">
        <v>34</v>
      </c>
      <c r="N100" s="222">
        <v>10</v>
      </c>
      <c r="O100" s="222">
        <v>28.5</v>
      </c>
      <c r="P100" s="222">
        <v>31.75</v>
      </c>
      <c r="Q100" s="223">
        <v>20.166666666666668</v>
      </c>
      <c r="R100" s="222">
        <v>17.75</v>
      </c>
      <c r="S100" s="222">
        <v>23.25</v>
      </c>
      <c r="T100" s="222">
        <v>30</v>
      </c>
      <c r="U100" s="222">
        <v>21.5</v>
      </c>
      <c r="V100" s="224">
        <v>182.91666666666669</v>
      </c>
      <c r="W100" s="225">
        <v>10.162037037037038</v>
      </c>
      <c r="X100" s="226" t="s">
        <v>473</v>
      </c>
      <c r="Y100" s="226" t="s">
        <v>474</v>
      </c>
      <c r="Z100" s="226">
        <v>2013</v>
      </c>
      <c r="AA100" s="327">
        <v>35</v>
      </c>
      <c r="AB100" s="327">
        <v>31.5</v>
      </c>
      <c r="AC100" s="327">
        <v>27.25</v>
      </c>
      <c r="AD100" s="327">
        <v>10.5</v>
      </c>
      <c r="AE100" s="328">
        <v>48</v>
      </c>
      <c r="AF100" s="327">
        <v>34.75</v>
      </c>
      <c r="AG100" s="329">
        <v>45.375</v>
      </c>
      <c r="AH100" s="329">
        <v>6</v>
      </c>
      <c r="AI100" s="329">
        <v>12.125</v>
      </c>
      <c r="AJ100" s="329">
        <v>250.5</v>
      </c>
      <c r="AK100" s="329">
        <v>11.386363636363637</v>
      </c>
      <c r="AL100" s="327" t="s">
        <v>473</v>
      </c>
      <c r="AM100" s="327">
        <v>2014</v>
      </c>
      <c r="AN100" s="140" t="s">
        <v>475</v>
      </c>
      <c r="AO100" s="238">
        <v>31</v>
      </c>
      <c r="AP100" s="239">
        <v>38.25</v>
      </c>
      <c r="AQ100" s="239">
        <v>33.75</v>
      </c>
      <c r="AR100" s="239">
        <v>39.84375</v>
      </c>
      <c r="AS100" s="239">
        <v>31.875</v>
      </c>
      <c r="AT100" s="240">
        <v>19.833333333333332</v>
      </c>
      <c r="AU100" s="240">
        <v>25.6875</v>
      </c>
      <c r="AV100" s="239">
        <v>39.5</v>
      </c>
      <c r="AW100" s="240">
        <v>16</v>
      </c>
      <c r="AX100" s="239">
        <v>275.73958333333337</v>
      </c>
      <c r="AY100" s="239">
        <v>11.029583333333335</v>
      </c>
      <c r="AZ100" s="241" t="s">
        <v>484</v>
      </c>
      <c r="BA100" s="241">
        <v>2015</v>
      </c>
      <c r="BB100" s="140" t="s">
        <v>476</v>
      </c>
      <c r="BC100" s="41">
        <v>28.125</v>
      </c>
      <c r="BD100" s="242">
        <v>36</v>
      </c>
      <c r="BE100" s="242">
        <v>25.875</v>
      </c>
      <c r="BF100" s="242">
        <v>26.25</v>
      </c>
      <c r="BG100" s="41">
        <v>34.5</v>
      </c>
      <c r="BH100" s="242">
        <v>33.75</v>
      </c>
      <c r="BI100" s="242">
        <v>17.5</v>
      </c>
      <c r="BJ100" s="242">
        <v>25.5</v>
      </c>
      <c r="BK100" s="242">
        <v>15.5</v>
      </c>
      <c r="BL100" s="243">
        <v>41</v>
      </c>
      <c r="BM100" s="243">
        <v>284</v>
      </c>
      <c r="BN100" s="243">
        <v>10.142857142857142</v>
      </c>
      <c r="BO100" s="233" t="s">
        <v>473</v>
      </c>
      <c r="BP100" s="234" t="s">
        <v>369</v>
      </c>
      <c r="BQ100" s="235">
        <v>2016</v>
      </c>
    </row>
    <row r="101" spans="1:69" ht="17.25">
      <c r="A101" s="17">
        <v>100</v>
      </c>
      <c r="B101" s="214" t="s">
        <v>932</v>
      </c>
      <c r="C101" s="330" t="s">
        <v>478</v>
      </c>
      <c r="D101" s="215" t="s">
        <v>933</v>
      </c>
      <c r="E101" s="215" t="s">
        <v>934</v>
      </c>
      <c r="F101" s="216" t="s">
        <v>935</v>
      </c>
      <c r="G101" s="216" t="s">
        <v>126</v>
      </c>
      <c r="H101" s="217" t="s">
        <v>43</v>
      </c>
      <c r="I101" s="218">
        <v>33062</v>
      </c>
      <c r="J101" s="219" t="s">
        <v>536</v>
      </c>
      <c r="K101" s="333" t="s">
        <v>60</v>
      </c>
      <c r="L101" s="333" t="s">
        <v>60</v>
      </c>
      <c r="M101" s="221">
        <v>34</v>
      </c>
      <c r="N101" s="222">
        <v>20</v>
      </c>
      <c r="O101" s="222">
        <v>20</v>
      </c>
      <c r="P101" s="222">
        <v>24</v>
      </c>
      <c r="Q101" s="223">
        <v>20</v>
      </c>
      <c r="R101" s="222">
        <v>22.25</v>
      </c>
      <c r="S101" s="222">
        <v>36.75</v>
      </c>
      <c r="T101" s="222">
        <v>19.13</v>
      </c>
      <c r="U101" s="222">
        <v>20</v>
      </c>
      <c r="V101" s="224">
        <v>182.13</v>
      </c>
      <c r="W101" s="225">
        <v>10.118333333333332</v>
      </c>
      <c r="X101" s="226" t="s">
        <v>473</v>
      </c>
      <c r="Y101" s="226" t="s">
        <v>474</v>
      </c>
      <c r="Z101" s="226">
        <v>2013</v>
      </c>
      <c r="AA101" s="140">
        <v>30</v>
      </c>
      <c r="AB101" s="140">
        <v>33.5</v>
      </c>
      <c r="AC101" s="140">
        <v>24.5</v>
      </c>
      <c r="AD101" s="140">
        <v>20</v>
      </c>
      <c r="AE101" s="165">
        <v>33</v>
      </c>
      <c r="AF101" s="140">
        <v>32.25</v>
      </c>
      <c r="AG101" s="141">
        <v>51</v>
      </c>
      <c r="AH101" s="141">
        <v>11.75</v>
      </c>
      <c r="AI101" s="141">
        <v>15.25</v>
      </c>
      <c r="AJ101" s="141">
        <v>251.25</v>
      </c>
      <c r="AK101" s="141">
        <v>11.420454545454545</v>
      </c>
      <c r="AL101" s="140" t="s">
        <v>498</v>
      </c>
      <c r="AM101" s="327">
        <v>2014</v>
      </c>
      <c r="AN101" s="140" t="s">
        <v>475</v>
      </c>
      <c r="AO101" s="238">
        <v>30</v>
      </c>
      <c r="AP101" s="239">
        <v>40.5</v>
      </c>
      <c r="AQ101" s="239">
        <v>32.25</v>
      </c>
      <c r="AR101" s="239">
        <v>30.75</v>
      </c>
      <c r="AS101" s="239">
        <v>27</v>
      </c>
      <c r="AT101" s="240">
        <v>17.5</v>
      </c>
      <c r="AU101" s="240">
        <v>27</v>
      </c>
      <c r="AV101" s="239">
        <v>30</v>
      </c>
      <c r="AW101" s="240">
        <v>15</v>
      </c>
      <c r="AX101" s="239">
        <v>250</v>
      </c>
      <c r="AY101" s="239">
        <v>10</v>
      </c>
      <c r="AZ101" s="241" t="s">
        <v>484</v>
      </c>
      <c r="BA101" s="241">
        <v>2015</v>
      </c>
      <c r="BB101" s="140" t="s">
        <v>476</v>
      </c>
      <c r="BC101" s="41">
        <v>21.75</v>
      </c>
      <c r="BD101" s="242">
        <v>33</v>
      </c>
      <c r="BE101" s="242">
        <v>27.75</v>
      </c>
      <c r="BF101" s="242">
        <v>28.5</v>
      </c>
      <c r="BG101" s="41">
        <v>39</v>
      </c>
      <c r="BH101" s="242">
        <v>30</v>
      </c>
      <c r="BI101" s="242">
        <v>14.5</v>
      </c>
      <c r="BJ101" s="242">
        <v>34.5</v>
      </c>
      <c r="BK101" s="242">
        <v>22</v>
      </c>
      <c r="BL101" s="243">
        <v>43</v>
      </c>
      <c r="BM101" s="243">
        <v>294</v>
      </c>
      <c r="BN101" s="243">
        <v>10.5</v>
      </c>
      <c r="BO101" s="17" t="s">
        <v>484</v>
      </c>
      <c r="BP101" s="234" t="s">
        <v>369</v>
      </c>
      <c r="BQ101" s="235">
        <v>2016</v>
      </c>
    </row>
    <row r="102" spans="1:69" ht="17.25">
      <c r="A102" s="17">
        <v>101</v>
      </c>
      <c r="B102" s="244" t="s">
        <v>936</v>
      </c>
      <c r="C102" s="252" t="s">
        <v>465</v>
      </c>
      <c r="D102" s="215" t="s">
        <v>937</v>
      </c>
      <c r="E102" s="215" t="s">
        <v>938</v>
      </c>
      <c r="F102" s="83" t="s">
        <v>939</v>
      </c>
      <c r="G102" s="83" t="s">
        <v>145</v>
      </c>
      <c r="H102" s="256" t="s">
        <v>40</v>
      </c>
      <c r="I102" s="245">
        <v>33888</v>
      </c>
      <c r="J102" s="257" t="s">
        <v>45</v>
      </c>
      <c r="K102" s="246" t="s">
        <v>483</v>
      </c>
      <c r="L102" s="421" t="s">
        <v>483</v>
      </c>
      <c r="M102" s="258">
        <v>25</v>
      </c>
      <c r="N102" s="222">
        <v>20</v>
      </c>
      <c r="O102" s="222">
        <v>20</v>
      </c>
      <c r="P102" s="222">
        <v>31</v>
      </c>
      <c r="Q102" s="223">
        <v>17.5</v>
      </c>
      <c r="R102" s="222">
        <v>19.5</v>
      </c>
      <c r="S102" s="222">
        <v>28.5</v>
      </c>
      <c r="T102" s="222">
        <v>30</v>
      </c>
      <c r="U102" s="222">
        <v>22.75</v>
      </c>
      <c r="V102" s="224">
        <v>189.25</v>
      </c>
      <c r="W102" s="225">
        <v>10.513888888888889</v>
      </c>
      <c r="X102" s="226" t="s">
        <v>484</v>
      </c>
      <c r="Y102" s="226" t="s">
        <v>474</v>
      </c>
      <c r="Z102" s="226">
        <v>2013</v>
      </c>
      <c r="AA102" s="327">
        <v>30</v>
      </c>
      <c r="AB102" s="327">
        <v>26.5</v>
      </c>
      <c r="AC102" s="327">
        <v>23</v>
      </c>
      <c r="AD102" s="327">
        <v>24</v>
      </c>
      <c r="AE102" s="328">
        <v>40.5</v>
      </c>
      <c r="AF102" s="327">
        <v>30</v>
      </c>
      <c r="AG102" s="329">
        <v>45.75</v>
      </c>
      <c r="AH102" s="329">
        <v>11.25</v>
      </c>
      <c r="AI102" s="329">
        <v>16.25</v>
      </c>
      <c r="AJ102" s="329">
        <v>247.25</v>
      </c>
      <c r="AK102" s="329">
        <v>11.238636363636363</v>
      </c>
      <c r="AL102" s="327" t="s">
        <v>498</v>
      </c>
      <c r="AM102" s="327">
        <v>2014</v>
      </c>
      <c r="AN102" s="140" t="s">
        <v>475</v>
      </c>
      <c r="AO102" s="238">
        <v>34.5</v>
      </c>
      <c r="AP102" s="239">
        <v>28.5</v>
      </c>
      <c r="AQ102" s="239">
        <v>39</v>
      </c>
      <c r="AR102" s="239">
        <v>34.5</v>
      </c>
      <c r="AS102" s="239">
        <v>27.75</v>
      </c>
      <c r="AT102" s="240">
        <v>15</v>
      </c>
      <c r="AU102" s="240">
        <v>24</v>
      </c>
      <c r="AV102" s="239">
        <v>35.75</v>
      </c>
      <c r="AW102" s="240">
        <v>11</v>
      </c>
      <c r="AX102" s="239">
        <v>250</v>
      </c>
      <c r="AY102" s="239">
        <v>10</v>
      </c>
      <c r="AZ102" s="241" t="s">
        <v>484</v>
      </c>
      <c r="BA102" s="241">
        <v>2015</v>
      </c>
      <c r="BB102" s="140" t="s">
        <v>476</v>
      </c>
      <c r="BC102" s="41">
        <v>27</v>
      </c>
      <c r="BD102" s="242">
        <v>30</v>
      </c>
      <c r="BE102" s="242">
        <v>29.25</v>
      </c>
      <c r="BF102" s="242">
        <v>16.5</v>
      </c>
      <c r="BG102" s="41">
        <v>36</v>
      </c>
      <c r="BH102" s="242">
        <v>45</v>
      </c>
      <c r="BI102" s="242">
        <v>13</v>
      </c>
      <c r="BJ102" s="242">
        <v>27</v>
      </c>
      <c r="BK102" s="242">
        <v>16</v>
      </c>
      <c r="BL102" s="243">
        <v>42</v>
      </c>
      <c r="BM102" s="243">
        <v>281.75</v>
      </c>
      <c r="BN102" s="243">
        <v>10.0625</v>
      </c>
      <c r="BO102" s="17" t="s">
        <v>484</v>
      </c>
      <c r="BP102" s="234" t="s">
        <v>369</v>
      </c>
      <c r="BQ102" s="235">
        <v>2016</v>
      </c>
    </row>
    <row r="103" spans="1:69" ht="17.25">
      <c r="A103" s="17">
        <v>102</v>
      </c>
      <c r="B103" s="324" t="s">
        <v>940</v>
      </c>
      <c r="C103" s="252" t="s">
        <v>465</v>
      </c>
      <c r="D103" s="215" t="s">
        <v>97</v>
      </c>
      <c r="E103" s="215" t="s">
        <v>941</v>
      </c>
      <c r="F103" s="325" t="s">
        <v>942</v>
      </c>
      <c r="G103" s="325" t="s">
        <v>96</v>
      </c>
      <c r="H103" s="261" t="s">
        <v>40</v>
      </c>
      <c r="I103" s="262">
        <v>34217</v>
      </c>
      <c r="J103" s="263" t="s">
        <v>45</v>
      </c>
      <c r="K103" s="326" t="s">
        <v>483</v>
      </c>
      <c r="L103" s="427" t="s">
        <v>483</v>
      </c>
      <c r="M103" s="270">
        <v>25</v>
      </c>
      <c r="N103" s="222">
        <v>15.5</v>
      </c>
      <c r="O103" s="222">
        <v>23.75</v>
      </c>
      <c r="P103" s="222">
        <v>28</v>
      </c>
      <c r="Q103" s="223">
        <v>23.333333333333332</v>
      </c>
      <c r="R103" s="222">
        <v>25</v>
      </c>
      <c r="S103" s="222">
        <v>33</v>
      </c>
      <c r="T103" s="222">
        <v>34.880000000000003</v>
      </c>
      <c r="U103" s="222">
        <v>34.25</v>
      </c>
      <c r="V103" s="224">
        <v>217.71333333333331</v>
      </c>
      <c r="W103" s="225">
        <v>12.095185185185183</v>
      </c>
      <c r="X103" s="226" t="s">
        <v>473</v>
      </c>
      <c r="Y103" s="226" t="s">
        <v>474</v>
      </c>
      <c r="Z103" s="226">
        <v>2013</v>
      </c>
      <c r="AA103" s="327">
        <v>36.5</v>
      </c>
      <c r="AB103" s="327">
        <v>37.5</v>
      </c>
      <c r="AC103" s="327">
        <v>29</v>
      </c>
      <c r="AD103" s="327">
        <v>24</v>
      </c>
      <c r="AE103" s="328">
        <v>50.25</v>
      </c>
      <c r="AF103" s="327">
        <v>33.25</v>
      </c>
      <c r="AG103" s="329">
        <v>51</v>
      </c>
      <c r="AH103" s="329">
        <v>10</v>
      </c>
      <c r="AI103" s="329">
        <v>16.125</v>
      </c>
      <c r="AJ103" s="329">
        <v>287.625</v>
      </c>
      <c r="AK103" s="329">
        <v>13.073863636363637</v>
      </c>
      <c r="AL103" s="327" t="s">
        <v>473</v>
      </c>
      <c r="AM103" s="327">
        <v>2014</v>
      </c>
      <c r="AN103" s="140" t="s">
        <v>475</v>
      </c>
      <c r="AO103" s="227">
        <v>23.25</v>
      </c>
      <c r="AP103" s="227">
        <v>38.25</v>
      </c>
      <c r="AQ103" s="227">
        <v>27.75</v>
      </c>
      <c r="AR103" s="227">
        <v>38.4375</v>
      </c>
      <c r="AS103" s="227">
        <v>39.375</v>
      </c>
      <c r="AT103" s="228">
        <v>21.666666666666668</v>
      </c>
      <c r="AU103" s="228">
        <v>29.625</v>
      </c>
      <c r="AV103" s="227">
        <v>40.5</v>
      </c>
      <c r="AW103" s="228">
        <v>21.25</v>
      </c>
      <c r="AX103" s="227">
        <v>280.10416666666663</v>
      </c>
      <c r="AY103" s="227">
        <v>11.204166666666666</v>
      </c>
      <c r="AZ103" s="229" t="s">
        <v>473</v>
      </c>
      <c r="BA103" s="241">
        <v>2015</v>
      </c>
      <c r="BB103" s="140" t="s">
        <v>476</v>
      </c>
      <c r="BC103" s="41">
        <v>31.5</v>
      </c>
      <c r="BD103" s="242">
        <v>38.25</v>
      </c>
      <c r="BE103" s="242">
        <v>26.625</v>
      </c>
      <c r="BF103" s="242">
        <v>33</v>
      </c>
      <c r="BG103" s="41">
        <v>21.75</v>
      </c>
      <c r="BH103" s="242">
        <v>30.375</v>
      </c>
      <c r="BI103" s="242">
        <v>18.25</v>
      </c>
      <c r="BJ103" s="242">
        <v>30</v>
      </c>
      <c r="BK103" s="242">
        <v>10</v>
      </c>
      <c r="BL103" s="243">
        <v>43</v>
      </c>
      <c r="BM103" s="243">
        <v>282.75</v>
      </c>
      <c r="BN103" s="243">
        <v>10.098214285714286</v>
      </c>
      <c r="BO103" s="17" t="s">
        <v>484</v>
      </c>
      <c r="BP103" s="234" t="s">
        <v>369</v>
      </c>
      <c r="BQ103" s="235">
        <v>2016</v>
      </c>
    </row>
    <row r="104" spans="1:69" ht="17.25">
      <c r="A104" s="17">
        <v>103</v>
      </c>
      <c r="B104" s="273" t="s">
        <v>943</v>
      </c>
      <c r="C104" s="252" t="s">
        <v>465</v>
      </c>
      <c r="D104" s="215" t="s">
        <v>944</v>
      </c>
      <c r="E104" s="215" t="s">
        <v>945</v>
      </c>
      <c r="F104" s="398" t="s">
        <v>946</v>
      </c>
      <c r="G104" s="398" t="s">
        <v>158</v>
      </c>
      <c r="H104" s="256" t="s">
        <v>40</v>
      </c>
      <c r="I104" s="245">
        <v>34413</v>
      </c>
      <c r="J104" s="257" t="s">
        <v>41</v>
      </c>
      <c r="K104" s="274" t="s">
        <v>651</v>
      </c>
      <c r="L104" s="426" t="s">
        <v>86</v>
      </c>
      <c r="M104" s="258">
        <v>18</v>
      </c>
      <c r="N104" s="222">
        <v>18</v>
      </c>
      <c r="O104" s="222">
        <v>20</v>
      </c>
      <c r="P104" s="222">
        <v>28</v>
      </c>
      <c r="Q104" s="223">
        <v>22</v>
      </c>
      <c r="R104" s="222">
        <v>20</v>
      </c>
      <c r="S104" s="222">
        <v>29.25</v>
      </c>
      <c r="T104" s="222">
        <v>30</v>
      </c>
      <c r="U104" s="222">
        <v>20.75</v>
      </c>
      <c r="V104" s="224">
        <v>188</v>
      </c>
      <c r="W104" s="225">
        <v>10.444444444444445</v>
      </c>
      <c r="X104" s="226" t="s">
        <v>484</v>
      </c>
      <c r="Y104" s="226" t="s">
        <v>474</v>
      </c>
      <c r="Z104" s="226">
        <v>2013</v>
      </c>
      <c r="AA104" s="327">
        <v>25.25</v>
      </c>
      <c r="AB104" s="327">
        <v>30</v>
      </c>
      <c r="AC104" s="327">
        <v>26</v>
      </c>
      <c r="AD104" s="327">
        <v>24</v>
      </c>
      <c r="AE104" s="328">
        <v>33</v>
      </c>
      <c r="AF104" s="327">
        <v>33</v>
      </c>
      <c r="AG104" s="329">
        <v>48</v>
      </c>
      <c r="AH104" s="329">
        <v>12.25</v>
      </c>
      <c r="AI104" s="329">
        <v>12.875</v>
      </c>
      <c r="AJ104" s="329">
        <v>244.375</v>
      </c>
      <c r="AK104" s="329">
        <v>11.107954545454545</v>
      </c>
      <c r="AL104" s="327" t="s">
        <v>498</v>
      </c>
      <c r="AM104" s="327">
        <v>2014</v>
      </c>
      <c r="AN104" s="140" t="s">
        <v>475</v>
      </c>
      <c r="AO104" s="238">
        <v>30</v>
      </c>
      <c r="AP104" s="239">
        <v>25.5</v>
      </c>
      <c r="AQ104" s="239">
        <v>37.5</v>
      </c>
      <c r="AR104" s="239">
        <v>32.0625</v>
      </c>
      <c r="AS104" s="239">
        <v>33</v>
      </c>
      <c r="AT104" s="240">
        <v>24</v>
      </c>
      <c r="AU104" s="240">
        <v>19.5</v>
      </c>
      <c r="AV104" s="239">
        <v>32.75</v>
      </c>
      <c r="AW104" s="240">
        <v>16</v>
      </c>
      <c r="AX104" s="239">
        <v>250.3125</v>
      </c>
      <c r="AY104" s="239">
        <v>10.012499999999999</v>
      </c>
      <c r="AZ104" s="241" t="s">
        <v>484</v>
      </c>
      <c r="BA104" s="241">
        <v>2015</v>
      </c>
      <c r="BB104" s="140" t="s">
        <v>476</v>
      </c>
      <c r="BC104" s="41">
        <v>35.25</v>
      </c>
      <c r="BD104" s="242">
        <v>42</v>
      </c>
      <c r="BE104" s="242">
        <v>36.75</v>
      </c>
      <c r="BF104" s="242">
        <v>22.5</v>
      </c>
      <c r="BG104" s="41">
        <v>39</v>
      </c>
      <c r="BH104" s="242">
        <v>30.375</v>
      </c>
      <c r="BI104" s="242">
        <v>13</v>
      </c>
      <c r="BJ104" s="242">
        <v>27</v>
      </c>
      <c r="BK104" s="242">
        <v>26</v>
      </c>
      <c r="BL104" s="243">
        <v>38.5</v>
      </c>
      <c r="BM104" s="243">
        <v>310.375</v>
      </c>
      <c r="BN104" s="243">
        <v>11.084821428571429</v>
      </c>
      <c r="BO104" s="17" t="s">
        <v>484</v>
      </c>
      <c r="BP104" s="234" t="s">
        <v>369</v>
      </c>
      <c r="BQ104" s="235">
        <v>2016</v>
      </c>
    </row>
    <row r="105" spans="1:69" ht="17.25">
      <c r="A105" s="17">
        <v>104</v>
      </c>
      <c r="B105" s="254" t="s">
        <v>947</v>
      </c>
      <c r="C105" s="252" t="s">
        <v>465</v>
      </c>
      <c r="D105" s="215" t="s">
        <v>139</v>
      </c>
      <c r="E105" s="215" t="s">
        <v>948</v>
      </c>
      <c r="F105" s="286" t="s">
        <v>949</v>
      </c>
      <c r="G105" s="286" t="s">
        <v>138</v>
      </c>
      <c r="H105" s="281" t="s">
        <v>40</v>
      </c>
      <c r="I105" s="282">
        <v>34375</v>
      </c>
      <c r="J105" s="283" t="s">
        <v>45</v>
      </c>
      <c r="K105" s="287" t="s">
        <v>483</v>
      </c>
      <c r="L105" s="421" t="s">
        <v>44</v>
      </c>
      <c r="M105" s="285">
        <v>25</v>
      </c>
      <c r="N105" s="222">
        <v>14</v>
      </c>
      <c r="O105" s="222">
        <v>33.5</v>
      </c>
      <c r="P105" s="222">
        <v>36.5</v>
      </c>
      <c r="Q105" s="223">
        <v>20.5</v>
      </c>
      <c r="R105" s="222">
        <v>23.25</v>
      </c>
      <c r="S105" s="222">
        <v>32.25</v>
      </c>
      <c r="T105" s="222">
        <v>46.13</v>
      </c>
      <c r="U105" s="222">
        <v>30.75</v>
      </c>
      <c r="V105" s="224">
        <v>236.88</v>
      </c>
      <c r="W105" s="225">
        <v>13.16</v>
      </c>
      <c r="X105" s="226" t="s">
        <v>484</v>
      </c>
      <c r="Y105" s="226" t="s">
        <v>474</v>
      </c>
      <c r="Z105" s="226">
        <v>2013</v>
      </c>
      <c r="AA105" s="327">
        <v>38</v>
      </c>
      <c r="AB105" s="327">
        <v>34.5</v>
      </c>
      <c r="AC105" s="327">
        <v>29.25</v>
      </c>
      <c r="AD105" s="327">
        <v>22</v>
      </c>
      <c r="AE105" s="328">
        <v>37.5</v>
      </c>
      <c r="AF105" s="327">
        <v>27</v>
      </c>
      <c r="AG105" s="329">
        <v>48</v>
      </c>
      <c r="AH105" s="329">
        <v>8</v>
      </c>
      <c r="AI105" s="329">
        <v>9.75</v>
      </c>
      <c r="AJ105" s="329">
        <v>254</v>
      </c>
      <c r="AK105" s="329">
        <v>11.545454545454545</v>
      </c>
      <c r="AL105" s="327" t="s">
        <v>473</v>
      </c>
      <c r="AM105" s="327">
        <v>2014</v>
      </c>
      <c r="AN105" s="140" t="s">
        <v>475</v>
      </c>
      <c r="AO105" s="227">
        <v>33</v>
      </c>
      <c r="AP105" s="227">
        <v>33.375</v>
      </c>
      <c r="AQ105" s="227">
        <v>34.875</v>
      </c>
      <c r="AR105" s="227">
        <v>36.65625</v>
      </c>
      <c r="AS105" s="227">
        <v>31.5</v>
      </c>
      <c r="AT105" s="228">
        <v>19.833333333333332</v>
      </c>
      <c r="AU105" s="228">
        <v>27</v>
      </c>
      <c r="AV105" s="227">
        <v>38.25</v>
      </c>
      <c r="AW105" s="228">
        <v>17.5</v>
      </c>
      <c r="AX105" s="227">
        <v>271.98958333333337</v>
      </c>
      <c r="AY105" s="227">
        <v>10.879583333333334</v>
      </c>
      <c r="AZ105" s="229" t="s">
        <v>473</v>
      </c>
      <c r="BA105" s="241">
        <v>2015</v>
      </c>
      <c r="BB105" s="140" t="s">
        <v>476</v>
      </c>
      <c r="BC105" s="41">
        <v>25.5</v>
      </c>
      <c r="BD105" s="242">
        <v>27</v>
      </c>
      <c r="BE105" s="242">
        <v>23.25</v>
      </c>
      <c r="BF105" s="242">
        <v>31.5</v>
      </c>
      <c r="BG105" s="41">
        <v>28.5</v>
      </c>
      <c r="BH105" s="242">
        <v>34.5</v>
      </c>
      <c r="BI105" s="242">
        <v>20.75</v>
      </c>
      <c r="BJ105" s="242">
        <v>28.5</v>
      </c>
      <c r="BK105" s="242">
        <v>29</v>
      </c>
      <c r="BL105" s="243">
        <v>40.25</v>
      </c>
      <c r="BM105" s="243">
        <v>288.75</v>
      </c>
      <c r="BN105" s="243">
        <v>10.3125</v>
      </c>
      <c r="BO105" s="17" t="s">
        <v>498</v>
      </c>
      <c r="BP105" s="234" t="s">
        <v>369</v>
      </c>
      <c r="BQ105" s="235">
        <v>2016</v>
      </c>
    </row>
    <row r="106" spans="1:69" ht="17.25">
      <c r="A106" s="17">
        <v>105</v>
      </c>
      <c r="B106" s="358" t="s">
        <v>950</v>
      </c>
      <c r="C106" s="359" t="s">
        <v>465</v>
      </c>
      <c r="D106" s="360" t="s">
        <v>951</v>
      </c>
      <c r="E106" s="360" t="s">
        <v>952</v>
      </c>
      <c r="F106" s="373" t="s">
        <v>949</v>
      </c>
      <c r="G106" s="373" t="s">
        <v>953</v>
      </c>
      <c r="H106" s="362" t="s">
        <v>43</v>
      </c>
      <c r="I106" s="363">
        <v>34091</v>
      </c>
      <c r="J106" s="364" t="s">
        <v>45</v>
      </c>
      <c r="K106" s="365" t="s">
        <v>483</v>
      </c>
      <c r="L106" s="220" t="s">
        <v>44</v>
      </c>
      <c r="M106" s="362">
        <v>25</v>
      </c>
      <c r="N106" s="428">
        <v>19</v>
      </c>
      <c r="O106" s="428">
        <v>12</v>
      </c>
      <c r="P106" s="428">
        <v>20.25</v>
      </c>
      <c r="Q106" s="428">
        <v>19.5</v>
      </c>
      <c r="R106" s="428">
        <v>20</v>
      </c>
      <c r="S106" s="428">
        <v>28.5</v>
      </c>
      <c r="T106" s="428">
        <v>18</v>
      </c>
      <c r="U106" s="428">
        <v>16.5</v>
      </c>
      <c r="V106" s="429">
        <v>153.75</v>
      </c>
      <c r="W106" s="430">
        <v>8.5399999999999991</v>
      </c>
      <c r="X106" s="294" t="s">
        <v>484</v>
      </c>
      <c r="Y106" s="226" t="s">
        <v>474</v>
      </c>
      <c r="Z106" s="226">
        <v>2013</v>
      </c>
      <c r="AA106" s="140">
        <v>30</v>
      </c>
      <c r="AB106" s="140">
        <v>23.5</v>
      </c>
      <c r="AC106" s="140">
        <v>15.75</v>
      </c>
      <c r="AD106" s="140">
        <v>22</v>
      </c>
      <c r="AE106" s="165">
        <v>36</v>
      </c>
      <c r="AF106" s="140">
        <v>33</v>
      </c>
      <c r="AG106" s="141">
        <v>36</v>
      </c>
      <c r="AH106" s="141">
        <v>11.75</v>
      </c>
      <c r="AI106" s="141">
        <v>12.5</v>
      </c>
      <c r="AJ106" s="141">
        <v>220.5</v>
      </c>
      <c r="AK106" s="141">
        <v>10.022727272727273</v>
      </c>
      <c r="AL106" s="140" t="s">
        <v>473</v>
      </c>
      <c r="AM106" s="327">
        <v>2014</v>
      </c>
      <c r="AN106" s="140" t="s">
        <v>475</v>
      </c>
      <c r="AO106" s="302">
        <v>35.25</v>
      </c>
      <c r="AP106" s="303">
        <v>28.125</v>
      </c>
      <c r="AQ106" s="303">
        <v>35.25</v>
      </c>
      <c r="AR106" s="303">
        <v>27</v>
      </c>
      <c r="AS106" s="303">
        <v>28.5</v>
      </c>
      <c r="AT106" s="303">
        <v>12</v>
      </c>
      <c r="AU106" s="303">
        <v>28.5</v>
      </c>
      <c r="AV106" s="303">
        <v>37</v>
      </c>
      <c r="AW106" s="303">
        <v>19</v>
      </c>
      <c r="AX106" s="303">
        <v>250.625</v>
      </c>
      <c r="AY106" s="303">
        <v>10.025</v>
      </c>
      <c r="AZ106" s="304" t="s">
        <v>484</v>
      </c>
      <c r="BA106" s="241">
        <v>2015</v>
      </c>
      <c r="BB106" s="294" t="s">
        <v>476</v>
      </c>
      <c r="BC106" s="191">
        <v>25.5</v>
      </c>
      <c r="BD106" s="370">
        <v>34.5</v>
      </c>
      <c r="BE106" s="370">
        <v>28.5</v>
      </c>
      <c r="BF106" s="370">
        <v>18</v>
      </c>
      <c r="BG106" s="191">
        <v>39</v>
      </c>
      <c r="BH106" s="370">
        <v>31.5</v>
      </c>
      <c r="BI106" s="370">
        <v>11.25</v>
      </c>
      <c r="BJ106" s="370">
        <v>42</v>
      </c>
      <c r="BK106" s="370">
        <v>12</v>
      </c>
      <c r="BL106" s="297">
        <v>38</v>
      </c>
      <c r="BM106" s="297">
        <v>280.25</v>
      </c>
      <c r="BN106" s="297">
        <v>10.008928571428571</v>
      </c>
      <c r="BO106" s="96" t="s">
        <v>484</v>
      </c>
      <c r="BP106" s="298" t="s">
        <v>369</v>
      </c>
      <c r="BQ106" s="299">
        <v>2016</v>
      </c>
    </row>
    <row r="107" spans="1:69" ht="17.25">
      <c r="A107" s="17">
        <v>106</v>
      </c>
      <c r="B107" s="259" t="s">
        <v>954</v>
      </c>
      <c r="C107" s="252" t="s">
        <v>465</v>
      </c>
      <c r="D107" s="215" t="s">
        <v>955</v>
      </c>
      <c r="E107" s="215" t="s">
        <v>956</v>
      </c>
      <c r="F107" s="260" t="s">
        <v>957</v>
      </c>
      <c r="G107" s="260" t="s">
        <v>332</v>
      </c>
      <c r="H107" s="261" t="s">
        <v>515</v>
      </c>
      <c r="I107" s="262">
        <v>33944</v>
      </c>
      <c r="J107" s="263" t="s">
        <v>45</v>
      </c>
      <c r="K107" s="264" t="s">
        <v>483</v>
      </c>
      <c r="L107" s="421" t="s">
        <v>44</v>
      </c>
      <c r="M107" s="270">
        <v>25</v>
      </c>
      <c r="N107" s="222">
        <v>13</v>
      </c>
      <c r="O107" s="222">
        <v>21.25</v>
      </c>
      <c r="P107" s="222">
        <v>25</v>
      </c>
      <c r="Q107" s="223">
        <v>13</v>
      </c>
      <c r="R107" s="222">
        <v>26</v>
      </c>
      <c r="S107" s="222">
        <v>31.875</v>
      </c>
      <c r="T107" s="222">
        <v>45.75</v>
      </c>
      <c r="U107" s="222">
        <v>24.5</v>
      </c>
      <c r="V107" s="224">
        <v>200.375</v>
      </c>
      <c r="W107" s="225">
        <v>11.131944444444445</v>
      </c>
      <c r="X107" s="226" t="s">
        <v>473</v>
      </c>
      <c r="Y107" s="226" t="s">
        <v>474</v>
      </c>
      <c r="Z107" s="226">
        <v>2013</v>
      </c>
      <c r="AA107" s="327">
        <v>35.75</v>
      </c>
      <c r="AB107" s="327">
        <v>32.5</v>
      </c>
      <c r="AC107" s="327">
        <v>32</v>
      </c>
      <c r="AD107" s="327">
        <v>15.25</v>
      </c>
      <c r="AE107" s="328">
        <v>37.5</v>
      </c>
      <c r="AF107" s="327">
        <v>31.25</v>
      </c>
      <c r="AG107" s="329">
        <v>48</v>
      </c>
      <c r="AH107" s="329">
        <v>10</v>
      </c>
      <c r="AI107" s="329">
        <v>11.75</v>
      </c>
      <c r="AJ107" s="329">
        <v>254</v>
      </c>
      <c r="AK107" s="329">
        <v>11.545454545454545</v>
      </c>
      <c r="AL107" s="327" t="s">
        <v>473</v>
      </c>
      <c r="AM107" s="327">
        <v>2014</v>
      </c>
      <c r="AN107" s="140" t="s">
        <v>475</v>
      </c>
      <c r="AO107" s="227">
        <v>22.5</v>
      </c>
      <c r="AP107" s="227">
        <v>41.25</v>
      </c>
      <c r="AQ107" s="227">
        <v>39.75</v>
      </c>
      <c r="AR107" s="227">
        <v>40.40625</v>
      </c>
      <c r="AS107" s="227">
        <v>34.5</v>
      </c>
      <c r="AT107" s="228">
        <v>20.666666666666668</v>
      </c>
      <c r="AU107" s="228">
        <v>25.875</v>
      </c>
      <c r="AV107" s="227">
        <v>39.75</v>
      </c>
      <c r="AW107" s="228">
        <v>17.75</v>
      </c>
      <c r="AX107" s="227">
        <v>282.44791666666663</v>
      </c>
      <c r="AY107" s="227">
        <v>11.297916666666666</v>
      </c>
      <c r="AZ107" s="229" t="s">
        <v>473</v>
      </c>
      <c r="BA107" s="241">
        <v>2015</v>
      </c>
      <c r="BB107" s="140" t="s">
        <v>476</v>
      </c>
      <c r="BC107" s="41">
        <v>34.125</v>
      </c>
      <c r="BD107" s="242">
        <v>36.75</v>
      </c>
      <c r="BE107" s="242">
        <v>25.875</v>
      </c>
      <c r="BF107" s="242">
        <v>36</v>
      </c>
      <c r="BG107" s="41">
        <v>37.5</v>
      </c>
      <c r="BH107" s="242">
        <v>33</v>
      </c>
      <c r="BI107" s="242">
        <v>21.5</v>
      </c>
      <c r="BJ107" s="242">
        <v>37.5</v>
      </c>
      <c r="BK107" s="242">
        <v>12</v>
      </c>
      <c r="BL107" s="243">
        <v>41.25</v>
      </c>
      <c r="BM107" s="243">
        <v>315.5</v>
      </c>
      <c r="BN107" s="243">
        <v>11.267857142857142</v>
      </c>
      <c r="BO107" s="233" t="s">
        <v>473</v>
      </c>
      <c r="BP107" s="234" t="s">
        <v>369</v>
      </c>
      <c r="BQ107" s="235">
        <v>2016</v>
      </c>
    </row>
    <row r="108" spans="1:69" ht="17.25">
      <c r="A108" s="17">
        <v>107</v>
      </c>
      <c r="B108" s="253" t="s">
        <v>958</v>
      </c>
      <c r="C108" s="330" t="s">
        <v>478</v>
      </c>
      <c r="D108" s="215" t="s">
        <v>959</v>
      </c>
      <c r="E108" s="215" t="s">
        <v>960</v>
      </c>
      <c r="F108" s="216" t="s">
        <v>961</v>
      </c>
      <c r="G108" s="216" t="s">
        <v>962</v>
      </c>
      <c r="H108" s="217" t="s">
        <v>43</v>
      </c>
      <c r="I108" s="218">
        <v>33741</v>
      </c>
      <c r="J108" s="263" t="s">
        <v>524</v>
      </c>
      <c r="K108" s="220" t="s">
        <v>65</v>
      </c>
      <c r="L108" s="220" t="s">
        <v>963</v>
      </c>
      <c r="M108" s="221">
        <v>4</v>
      </c>
      <c r="N108" s="222">
        <v>10.5</v>
      </c>
      <c r="O108" s="222">
        <v>24.25</v>
      </c>
      <c r="P108" s="222">
        <v>24.5</v>
      </c>
      <c r="Q108" s="223">
        <v>15.333333333333334</v>
      </c>
      <c r="R108" s="222">
        <v>21.75</v>
      </c>
      <c r="S108" s="222">
        <v>41.25</v>
      </c>
      <c r="T108" s="222">
        <v>42</v>
      </c>
      <c r="U108" s="222">
        <v>21.5</v>
      </c>
      <c r="V108" s="224">
        <v>201.08333333333331</v>
      </c>
      <c r="W108" s="225">
        <v>11.171296296296296</v>
      </c>
      <c r="X108" s="226" t="s">
        <v>473</v>
      </c>
      <c r="Y108" s="226" t="s">
        <v>474</v>
      </c>
      <c r="Z108" s="226">
        <v>2013</v>
      </c>
      <c r="AA108" s="140">
        <v>36</v>
      </c>
      <c r="AB108" s="140">
        <v>34</v>
      </c>
      <c r="AC108" s="140">
        <v>25.75</v>
      </c>
      <c r="AD108" s="140">
        <v>10</v>
      </c>
      <c r="AE108" s="165">
        <v>43.5</v>
      </c>
      <c r="AF108" s="140">
        <v>25</v>
      </c>
      <c r="AG108" s="141">
        <v>48.75</v>
      </c>
      <c r="AH108" s="141">
        <v>8</v>
      </c>
      <c r="AI108" s="141">
        <v>13.25</v>
      </c>
      <c r="AJ108" s="141">
        <v>244.25</v>
      </c>
      <c r="AK108" s="141">
        <v>11.102272727272727</v>
      </c>
      <c r="AL108" s="140" t="s">
        <v>473</v>
      </c>
      <c r="AM108" s="327">
        <v>2014</v>
      </c>
      <c r="AN108" s="140" t="s">
        <v>475</v>
      </c>
      <c r="AO108" s="238">
        <v>30</v>
      </c>
      <c r="AP108" s="239">
        <v>29.25</v>
      </c>
      <c r="AQ108" s="239">
        <v>39.75</v>
      </c>
      <c r="AR108" s="239">
        <v>32.8125</v>
      </c>
      <c r="AS108" s="239">
        <v>28.5</v>
      </c>
      <c r="AT108" s="240">
        <v>14.666666666666666</v>
      </c>
      <c r="AU108" s="240">
        <v>15</v>
      </c>
      <c r="AV108" s="239">
        <v>38.75</v>
      </c>
      <c r="AW108" s="240">
        <v>24</v>
      </c>
      <c r="AX108" s="239">
        <v>252.72916666666666</v>
      </c>
      <c r="AY108" s="239">
        <v>10.109166666666667</v>
      </c>
      <c r="AZ108" s="241" t="s">
        <v>484</v>
      </c>
      <c r="BA108" s="241">
        <v>2015</v>
      </c>
      <c r="BB108" s="140" t="s">
        <v>476</v>
      </c>
      <c r="BC108" s="41">
        <v>33</v>
      </c>
      <c r="BD108" s="242">
        <v>36</v>
      </c>
      <c r="BE108" s="242">
        <v>15</v>
      </c>
      <c r="BF108" s="242">
        <v>36</v>
      </c>
      <c r="BG108" s="41">
        <v>42</v>
      </c>
      <c r="BH108" s="242">
        <v>27.375</v>
      </c>
      <c r="BI108" s="242">
        <v>14.25</v>
      </c>
      <c r="BJ108" s="242">
        <v>37.5</v>
      </c>
      <c r="BK108" s="242">
        <v>10</v>
      </c>
      <c r="BL108" s="243">
        <v>40.25</v>
      </c>
      <c r="BM108" s="243">
        <v>291.375</v>
      </c>
      <c r="BN108" s="243">
        <v>10.40625</v>
      </c>
      <c r="BO108" s="17" t="s">
        <v>498</v>
      </c>
      <c r="BP108" s="234" t="s">
        <v>369</v>
      </c>
      <c r="BQ108" s="235">
        <v>2016</v>
      </c>
    </row>
    <row r="109" spans="1:69" ht="17.25">
      <c r="A109" s="17">
        <v>108</v>
      </c>
      <c r="B109" s="259" t="s">
        <v>964</v>
      </c>
      <c r="C109" s="252" t="s">
        <v>465</v>
      </c>
      <c r="D109" s="215" t="s">
        <v>965</v>
      </c>
      <c r="E109" s="215" t="s">
        <v>966</v>
      </c>
      <c r="F109" s="260" t="s">
        <v>967</v>
      </c>
      <c r="G109" s="260" t="s">
        <v>712</v>
      </c>
      <c r="H109" s="261" t="s">
        <v>40</v>
      </c>
      <c r="I109" s="262">
        <v>34407</v>
      </c>
      <c r="J109" s="263" t="s">
        <v>45</v>
      </c>
      <c r="K109" s="264" t="s">
        <v>483</v>
      </c>
      <c r="L109" s="421" t="s">
        <v>44</v>
      </c>
      <c r="M109" s="270">
        <v>25</v>
      </c>
      <c r="N109" s="222">
        <v>10.5</v>
      </c>
      <c r="O109" s="222">
        <v>25</v>
      </c>
      <c r="P109" s="222">
        <v>34.5</v>
      </c>
      <c r="Q109" s="223">
        <v>22.333333333333332</v>
      </c>
      <c r="R109" s="222">
        <v>27.75</v>
      </c>
      <c r="S109" s="222">
        <v>39.375</v>
      </c>
      <c r="T109" s="222">
        <v>39</v>
      </c>
      <c r="U109" s="222">
        <v>36.25</v>
      </c>
      <c r="V109" s="224">
        <v>234.70833333333331</v>
      </c>
      <c r="W109" s="225">
        <v>13.039351851851851</v>
      </c>
      <c r="X109" s="226" t="s">
        <v>473</v>
      </c>
      <c r="Y109" s="226" t="s">
        <v>474</v>
      </c>
      <c r="Z109" s="226">
        <v>2013</v>
      </c>
      <c r="AA109" s="327">
        <v>41</v>
      </c>
      <c r="AB109" s="327">
        <v>43.5</v>
      </c>
      <c r="AC109" s="327">
        <v>31.5</v>
      </c>
      <c r="AD109" s="327">
        <v>27</v>
      </c>
      <c r="AE109" s="328">
        <v>50.25</v>
      </c>
      <c r="AF109" s="327">
        <v>47.25</v>
      </c>
      <c r="AG109" s="329">
        <v>53.25</v>
      </c>
      <c r="AH109" s="329">
        <v>11.5</v>
      </c>
      <c r="AI109" s="329">
        <v>18.5</v>
      </c>
      <c r="AJ109" s="329">
        <v>323.75</v>
      </c>
      <c r="AK109" s="329">
        <v>14.715909090909092</v>
      </c>
      <c r="AL109" s="327" t="s">
        <v>473</v>
      </c>
      <c r="AM109" s="327">
        <v>2014</v>
      </c>
      <c r="AN109" s="140" t="s">
        <v>475</v>
      </c>
      <c r="AO109" s="227">
        <v>41.25</v>
      </c>
      <c r="AP109" s="227">
        <v>49.875</v>
      </c>
      <c r="AQ109" s="227">
        <v>43.875</v>
      </c>
      <c r="AR109" s="227">
        <v>52.875</v>
      </c>
      <c r="AS109" s="227">
        <v>44.25</v>
      </c>
      <c r="AT109" s="228">
        <v>29.666666666666668</v>
      </c>
      <c r="AU109" s="228">
        <v>37.125</v>
      </c>
      <c r="AV109" s="227">
        <v>45.5</v>
      </c>
      <c r="AW109" s="228">
        <v>26.75</v>
      </c>
      <c r="AX109" s="227">
        <v>371.16666666666669</v>
      </c>
      <c r="AY109" s="227">
        <v>14.846666666666668</v>
      </c>
      <c r="AZ109" s="229" t="s">
        <v>473</v>
      </c>
      <c r="BA109" s="241">
        <v>2015</v>
      </c>
      <c r="BB109" s="140" t="s">
        <v>476</v>
      </c>
      <c r="BC109" s="41">
        <v>43.5</v>
      </c>
      <c r="BD109" s="242">
        <v>45</v>
      </c>
      <c r="BE109" s="242">
        <v>37.125</v>
      </c>
      <c r="BF109" s="242">
        <v>46.5</v>
      </c>
      <c r="BG109" s="41">
        <v>39</v>
      </c>
      <c r="BH109" s="242">
        <v>45.375</v>
      </c>
      <c r="BI109" s="242">
        <v>29</v>
      </c>
      <c r="BJ109" s="242">
        <v>34.5</v>
      </c>
      <c r="BK109" s="242">
        <v>18</v>
      </c>
      <c r="BL109" s="243">
        <v>43.25</v>
      </c>
      <c r="BM109" s="243">
        <v>381.25</v>
      </c>
      <c r="BN109" s="243">
        <v>13.616071428571429</v>
      </c>
      <c r="BO109" s="233" t="s">
        <v>473</v>
      </c>
      <c r="BP109" s="234" t="s">
        <v>369</v>
      </c>
      <c r="BQ109" s="235">
        <v>2016</v>
      </c>
    </row>
    <row r="110" spans="1:69" ht="17.25">
      <c r="A110" s="17">
        <v>109</v>
      </c>
      <c r="B110" s="259" t="s">
        <v>968</v>
      </c>
      <c r="C110" s="252" t="s">
        <v>465</v>
      </c>
      <c r="D110" s="215" t="s">
        <v>228</v>
      </c>
      <c r="E110" s="215" t="s">
        <v>969</v>
      </c>
      <c r="F110" s="260" t="s">
        <v>184</v>
      </c>
      <c r="G110" s="260" t="s">
        <v>970</v>
      </c>
      <c r="H110" s="261" t="s">
        <v>40</v>
      </c>
      <c r="I110" s="262">
        <v>34029</v>
      </c>
      <c r="J110" s="263" t="s">
        <v>536</v>
      </c>
      <c r="K110" s="264" t="s">
        <v>537</v>
      </c>
      <c r="L110" s="421" t="s">
        <v>971</v>
      </c>
      <c r="M110" s="270">
        <v>34</v>
      </c>
      <c r="N110" s="222">
        <v>11</v>
      </c>
      <c r="O110" s="222">
        <v>27</v>
      </c>
      <c r="P110" s="222">
        <v>25</v>
      </c>
      <c r="Q110" s="223">
        <v>20.166666666666668</v>
      </c>
      <c r="R110" s="222">
        <v>23</v>
      </c>
      <c r="S110" s="222">
        <v>26.25</v>
      </c>
      <c r="T110" s="222">
        <v>30</v>
      </c>
      <c r="U110" s="222">
        <v>22.5</v>
      </c>
      <c r="V110" s="224">
        <v>184.91666666666669</v>
      </c>
      <c r="W110" s="225">
        <v>10.273148148148149</v>
      </c>
      <c r="X110" s="226" t="s">
        <v>473</v>
      </c>
      <c r="Y110" s="226" t="s">
        <v>474</v>
      </c>
      <c r="Z110" s="226">
        <v>2013</v>
      </c>
      <c r="AA110" s="327">
        <v>35.5</v>
      </c>
      <c r="AB110" s="327">
        <v>34</v>
      </c>
      <c r="AC110" s="327">
        <v>23.25</v>
      </c>
      <c r="AD110" s="327">
        <v>13</v>
      </c>
      <c r="AE110" s="328">
        <v>34.5</v>
      </c>
      <c r="AF110" s="327">
        <v>30.5</v>
      </c>
      <c r="AG110" s="329">
        <v>49.5</v>
      </c>
      <c r="AH110" s="329">
        <v>7</v>
      </c>
      <c r="AI110" s="329">
        <v>8.25</v>
      </c>
      <c r="AJ110" s="329">
        <v>235.5</v>
      </c>
      <c r="AK110" s="329">
        <v>10.704545454545455</v>
      </c>
      <c r="AL110" s="327" t="s">
        <v>473</v>
      </c>
      <c r="AM110" s="327">
        <v>2014</v>
      </c>
      <c r="AN110" s="140" t="s">
        <v>475</v>
      </c>
      <c r="AO110" s="227">
        <v>34</v>
      </c>
      <c r="AP110" s="227">
        <v>34.875</v>
      </c>
      <c r="AQ110" s="227">
        <v>31.125</v>
      </c>
      <c r="AR110" s="227">
        <v>35.90625</v>
      </c>
      <c r="AS110" s="227">
        <v>31.875</v>
      </c>
      <c r="AT110" s="228">
        <v>25.666666666666668</v>
      </c>
      <c r="AU110" s="228">
        <v>34.125</v>
      </c>
      <c r="AV110" s="227">
        <v>40</v>
      </c>
      <c r="AW110" s="228">
        <v>14.25</v>
      </c>
      <c r="AX110" s="227">
        <v>281.82291666666663</v>
      </c>
      <c r="AY110" s="227">
        <v>11.272916666666665</v>
      </c>
      <c r="AZ110" s="229" t="s">
        <v>473</v>
      </c>
      <c r="BA110" s="241">
        <v>2015</v>
      </c>
      <c r="BB110" s="140" t="s">
        <v>476</v>
      </c>
      <c r="BC110" s="41">
        <v>28.5</v>
      </c>
      <c r="BD110" s="242">
        <v>42</v>
      </c>
      <c r="BE110" s="242">
        <v>25.5</v>
      </c>
      <c r="BF110" s="242">
        <v>30</v>
      </c>
      <c r="BG110" s="41">
        <v>39</v>
      </c>
      <c r="BH110" s="242">
        <v>30</v>
      </c>
      <c r="BI110" s="242">
        <v>18</v>
      </c>
      <c r="BJ110" s="242">
        <v>33</v>
      </c>
      <c r="BK110" s="242">
        <v>19.5</v>
      </c>
      <c r="BL110" s="243">
        <v>42.37</v>
      </c>
      <c r="BM110" s="243">
        <v>307.87</v>
      </c>
      <c r="BN110" s="243">
        <v>10.995357142857143</v>
      </c>
      <c r="BO110" s="233" t="s">
        <v>473</v>
      </c>
      <c r="BP110" s="234" t="s">
        <v>369</v>
      </c>
      <c r="BQ110" s="235">
        <v>2016</v>
      </c>
    </row>
    <row r="111" spans="1:69" s="418" customFormat="1" ht="17.25">
      <c r="A111" s="17">
        <v>110</v>
      </c>
      <c r="B111" s="431" t="s">
        <v>972</v>
      </c>
      <c r="C111" s="401" t="s">
        <v>465</v>
      </c>
      <c r="D111" s="402" t="s">
        <v>62</v>
      </c>
      <c r="E111" s="402" t="s">
        <v>973</v>
      </c>
      <c r="F111" s="432" t="s">
        <v>974</v>
      </c>
      <c r="G111" s="432" t="s">
        <v>61</v>
      </c>
      <c r="H111" s="433" t="s">
        <v>43</v>
      </c>
      <c r="I111" s="434">
        <v>34241</v>
      </c>
      <c r="J111" s="406" t="s">
        <v>55</v>
      </c>
      <c r="K111" s="407" t="s">
        <v>54</v>
      </c>
      <c r="L111" s="264" t="s">
        <v>54</v>
      </c>
      <c r="M111" s="435">
        <v>43</v>
      </c>
      <c r="N111" s="409"/>
      <c r="O111" s="409"/>
      <c r="P111" s="315"/>
      <c r="Q111" s="315"/>
      <c r="R111" s="315"/>
      <c r="S111" s="315"/>
      <c r="T111" s="315"/>
      <c r="U111" s="315"/>
      <c r="V111" s="315"/>
      <c r="W111" s="315"/>
      <c r="X111" s="410"/>
      <c r="Y111" s="226" t="s">
        <v>474</v>
      </c>
      <c r="Z111" s="226">
        <v>2013</v>
      </c>
      <c r="AA111" s="315"/>
      <c r="AB111" s="315"/>
      <c r="AC111" s="315"/>
      <c r="AD111" s="315"/>
      <c r="AE111" s="316"/>
      <c r="AF111" s="315"/>
      <c r="AG111" s="317"/>
      <c r="AH111" s="317"/>
      <c r="AI111" s="317"/>
      <c r="AJ111" s="317"/>
      <c r="AK111" s="317"/>
      <c r="AL111" s="315"/>
      <c r="AM111" s="327"/>
      <c r="AN111" s="315"/>
      <c r="AO111" s="436">
        <v>33.25</v>
      </c>
      <c r="AP111" s="436">
        <v>21</v>
      </c>
      <c r="AQ111" s="436">
        <v>34.5</v>
      </c>
      <c r="AR111" s="436">
        <v>28</v>
      </c>
      <c r="AS111" s="436">
        <v>33.25</v>
      </c>
      <c r="AT111" s="436">
        <v>10.56</v>
      </c>
      <c r="AU111" s="436">
        <v>41.25</v>
      </c>
      <c r="AV111" s="436">
        <v>47.5</v>
      </c>
      <c r="AW111" s="436">
        <v>12</v>
      </c>
      <c r="AX111" s="436">
        <v>261.3</v>
      </c>
      <c r="AY111" s="436">
        <v>10.45</v>
      </c>
      <c r="AZ111" s="320" t="s">
        <v>975</v>
      </c>
      <c r="BA111" s="241">
        <v>2015</v>
      </c>
      <c r="BB111" s="140" t="s">
        <v>476</v>
      </c>
      <c r="BC111" s="413">
        <v>32.25</v>
      </c>
      <c r="BD111" s="414">
        <v>34.5</v>
      </c>
      <c r="BE111" s="414">
        <v>19.5</v>
      </c>
      <c r="BF111" s="414">
        <v>34.5</v>
      </c>
      <c r="BG111" s="413">
        <v>30</v>
      </c>
      <c r="BH111" s="414">
        <v>30</v>
      </c>
      <c r="BI111" s="414">
        <v>17</v>
      </c>
      <c r="BJ111" s="414">
        <v>39</v>
      </c>
      <c r="BK111" s="414">
        <v>20</v>
      </c>
      <c r="BL111" s="415">
        <v>41.62</v>
      </c>
      <c r="BM111" s="415">
        <v>298.37</v>
      </c>
      <c r="BN111" s="415">
        <v>10.656071428571428</v>
      </c>
      <c r="BO111" s="416" t="s">
        <v>484</v>
      </c>
      <c r="BP111" s="417" t="s">
        <v>369</v>
      </c>
      <c r="BQ111" s="409">
        <v>2016</v>
      </c>
    </row>
    <row r="112" spans="1:69" s="418" customFormat="1" ht="18.75">
      <c r="A112" s="17">
        <v>111</v>
      </c>
      <c r="B112" s="400" t="s">
        <v>976</v>
      </c>
      <c r="C112" s="437" t="s">
        <v>478</v>
      </c>
      <c r="D112" s="402" t="s">
        <v>120</v>
      </c>
      <c r="E112" s="402" t="s">
        <v>977</v>
      </c>
      <c r="F112" s="403" t="s">
        <v>978</v>
      </c>
      <c r="G112" s="403" t="s">
        <v>650</v>
      </c>
      <c r="H112" s="404" t="s">
        <v>43</v>
      </c>
      <c r="I112" s="434">
        <v>33274</v>
      </c>
      <c r="J112" s="406" t="s">
        <v>55</v>
      </c>
      <c r="K112" s="407" t="s">
        <v>54</v>
      </c>
      <c r="L112" s="220" t="s">
        <v>54</v>
      </c>
      <c r="M112" s="404">
        <v>43</v>
      </c>
      <c r="N112" s="409"/>
      <c r="O112" s="409"/>
      <c r="P112" s="409"/>
      <c r="Q112" s="409"/>
      <c r="R112" s="409"/>
      <c r="S112" s="409"/>
      <c r="T112" s="409"/>
      <c r="U112" s="409"/>
      <c r="V112" s="409"/>
      <c r="W112" s="409"/>
      <c r="X112" s="409"/>
      <c r="Y112" s="226" t="s">
        <v>474</v>
      </c>
      <c r="Z112" s="226">
        <v>2013</v>
      </c>
      <c r="AA112" s="315"/>
      <c r="AB112" s="315"/>
      <c r="AC112" s="315"/>
      <c r="AD112" s="315"/>
      <c r="AE112" s="316"/>
      <c r="AF112" s="315"/>
      <c r="AG112" s="317"/>
      <c r="AH112" s="317"/>
      <c r="AI112" s="317"/>
      <c r="AJ112" s="317"/>
      <c r="AK112" s="317"/>
      <c r="AL112" s="315"/>
      <c r="AM112" s="327"/>
      <c r="AN112" s="315"/>
      <c r="AO112" s="411"/>
      <c r="AP112" s="411"/>
      <c r="AQ112" s="411"/>
      <c r="AR112" s="411"/>
      <c r="AS112" s="411"/>
      <c r="AT112" s="411"/>
      <c r="AU112" s="411"/>
      <c r="AV112" s="411"/>
      <c r="AW112" s="411"/>
      <c r="AX112" s="411"/>
      <c r="AY112" s="411"/>
      <c r="AZ112" s="412"/>
      <c r="BA112" s="409"/>
      <c r="BB112" s="315"/>
      <c r="BC112" s="413">
        <v>30</v>
      </c>
      <c r="BD112" s="414">
        <v>37.5</v>
      </c>
      <c r="BE112" s="414">
        <v>23.25</v>
      </c>
      <c r="BF112" s="414">
        <v>25.5</v>
      </c>
      <c r="BG112" s="413">
        <v>39</v>
      </c>
      <c r="BH112" s="414">
        <v>33</v>
      </c>
      <c r="BI112" s="414">
        <v>16</v>
      </c>
      <c r="BJ112" s="414">
        <v>19.5</v>
      </c>
      <c r="BK112" s="414">
        <v>16</v>
      </c>
      <c r="BL112" s="415">
        <v>41.5</v>
      </c>
      <c r="BM112" s="415">
        <v>281.25</v>
      </c>
      <c r="BN112" s="415">
        <v>10.044642857142858</v>
      </c>
      <c r="BO112" s="416" t="s">
        <v>484</v>
      </c>
      <c r="BP112" s="417" t="s">
        <v>369</v>
      </c>
      <c r="BQ112" s="409">
        <v>2016</v>
      </c>
    </row>
    <row r="113" spans="1:69" ht="17.25">
      <c r="A113" s="17">
        <v>112</v>
      </c>
      <c r="B113" s="244" t="s">
        <v>979</v>
      </c>
      <c r="C113" s="252" t="s">
        <v>465</v>
      </c>
      <c r="D113" s="215" t="s">
        <v>221</v>
      </c>
      <c r="E113" s="215" t="s">
        <v>980</v>
      </c>
      <c r="F113" s="84" t="s">
        <v>132</v>
      </c>
      <c r="G113" s="84" t="s">
        <v>220</v>
      </c>
      <c r="H113" s="261" t="s">
        <v>40</v>
      </c>
      <c r="I113" s="245">
        <v>34028</v>
      </c>
      <c r="J113" s="257" t="s">
        <v>45</v>
      </c>
      <c r="K113" s="246" t="s">
        <v>483</v>
      </c>
      <c r="L113" s="421" t="s">
        <v>981</v>
      </c>
      <c r="M113" s="258">
        <v>25</v>
      </c>
      <c r="N113" s="222">
        <v>10</v>
      </c>
      <c r="O113" s="222">
        <v>30.25</v>
      </c>
      <c r="P113" s="222">
        <v>32</v>
      </c>
      <c r="Q113" s="223">
        <v>20.333333333333332</v>
      </c>
      <c r="R113" s="222">
        <v>30.25</v>
      </c>
      <c r="S113" s="222">
        <v>41.25</v>
      </c>
      <c r="T113" s="222">
        <v>39.380000000000003</v>
      </c>
      <c r="U113" s="222">
        <v>29.25</v>
      </c>
      <c r="V113" s="224">
        <v>232.71333333333331</v>
      </c>
      <c r="W113" s="225">
        <v>12.928518518518517</v>
      </c>
      <c r="X113" s="226" t="s">
        <v>473</v>
      </c>
      <c r="Y113" s="226" t="s">
        <v>474</v>
      </c>
      <c r="Z113" s="226">
        <v>2013</v>
      </c>
      <c r="AA113" s="327">
        <v>34.25</v>
      </c>
      <c r="AB113" s="327">
        <v>40</v>
      </c>
      <c r="AC113" s="327">
        <v>27</v>
      </c>
      <c r="AD113" s="327">
        <v>18</v>
      </c>
      <c r="AE113" s="328">
        <v>37.5</v>
      </c>
      <c r="AF113" s="327">
        <v>42.5</v>
      </c>
      <c r="AG113" s="329">
        <v>45.375</v>
      </c>
      <c r="AH113" s="329">
        <v>12.5</v>
      </c>
      <c r="AI113" s="329">
        <v>14.75</v>
      </c>
      <c r="AJ113" s="329">
        <v>271.875</v>
      </c>
      <c r="AK113" s="329">
        <v>12.357954545454545</v>
      </c>
      <c r="AL113" s="327" t="s">
        <v>473</v>
      </c>
      <c r="AM113" s="327">
        <v>2014</v>
      </c>
      <c r="AN113" s="140" t="s">
        <v>475</v>
      </c>
      <c r="AO113" s="227">
        <v>30</v>
      </c>
      <c r="AP113" s="227">
        <v>45</v>
      </c>
      <c r="AQ113" s="227">
        <v>26.625</v>
      </c>
      <c r="AR113" s="227">
        <v>47.625</v>
      </c>
      <c r="AS113" s="227">
        <v>37.5</v>
      </c>
      <c r="AT113" s="228">
        <v>20.333333333333332</v>
      </c>
      <c r="AU113" s="228">
        <v>25.6875</v>
      </c>
      <c r="AV113" s="227">
        <v>41.5</v>
      </c>
      <c r="AW113" s="228">
        <v>21.75</v>
      </c>
      <c r="AX113" s="227">
        <v>296.02083333333337</v>
      </c>
      <c r="AY113" s="227">
        <v>11.840833333333334</v>
      </c>
      <c r="AZ113" s="229" t="s">
        <v>473</v>
      </c>
      <c r="BA113" s="140">
        <v>2015</v>
      </c>
      <c r="BB113" s="140" t="s">
        <v>476</v>
      </c>
      <c r="BC113" s="41">
        <v>34.5</v>
      </c>
      <c r="BD113" s="242">
        <v>46.5</v>
      </c>
      <c r="BE113" s="242">
        <v>23.25</v>
      </c>
      <c r="BF113" s="242">
        <v>24.75</v>
      </c>
      <c r="BG113" s="41">
        <v>35.25</v>
      </c>
      <c r="BH113" s="242">
        <v>33.75</v>
      </c>
      <c r="BI113" s="242">
        <v>21.75</v>
      </c>
      <c r="BJ113" s="242">
        <v>36</v>
      </c>
      <c r="BK113" s="242">
        <v>16</v>
      </c>
      <c r="BL113" s="243">
        <v>40.25</v>
      </c>
      <c r="BM113" s="243">
        <v>312</v>
      </c>
      <c r="BN113" s="243">
        <v>11.142857142857142</v>
      </c>
      <c r="BO113" s="233" t="s">
        <v>473</v>
      </c>
      <c r="BP113" s="234" t="s">
        <v>369</v>
      </c>
      <c r="BQ113" s="235">
        <v>2016</v>
      </c>
    </row>
    <row r="114" spans="1:69" ht="17.25">
      <c r="A114" s="17">
        <v>113</v>
      </c>
      <c r="B114" s="371" t="s">
        <v>982</v>
      </c>
      <c r="C114" s="252" t="s">
        <v>465</v>
      </c>
      <c r="D114" s="215" t="s">
        <v>125</v>
      </c>
      <c r="E114" s="215" t="s">
        <v>983</v>
      </c>
      <c r="F114" s="83" t="s">
        <v>984</v>
      </c>
      <c r="G114" s="83" t="s">
        <v>920</v>
      </c>
      <c r="H114" s="256" t="s">
        <v>40</v>
      </c>
      <c r="I114" s="245">
        <v>34158</v>
      </c>
      <c r="J114" s="257" t="s">
        <v>45</v>
      </c>
      <c r="K114" s="246" t="s">
        <v>483</v>
      </c>
      <c r="L114" s="421" t="s">
        <v>44</v>
      </c>
      <c r="M114" s="258">
        <v>25</v>
      </c>
      <c r="N114" s="222">
        <v>24</v>
      </c>
      <c r="O114" s="222">
        <v>21.75</v>
      </c>
      <c r="P114" s="222">
        <v>25</v>
      </c>
      <c r="Q114" s="223">
        <v>20.5</v>
      </c>
      <c r="R114" s="222">
        <v>14.25</v>
      </c>
      <c r="S114" s="222">
        <v>30</v>
      </c>
      <c r="T114" s="222">
        <v>30.75</v>
      </c>
      <c r="U114" s="222">
        <v>20</v>
      </c>
      <c r="V114" s="224">
        <v>186.25</v>
      </c>
      <c r="W114" s="225">
        <v>10.347222222222221</v>
      </c>
      <c r="X114" s="226" t="s">
        <v>484</v>
      </c>
      <c r="Y114" s="226" t="s">
        <v>474</v>
      </c>
      <c r="Z114" s="226">
        <v>2013</v>
      </c>
      <c r="AA114" s="327">
        <v>30.75</v>
      </c>
      <c r="AB114" s="327">
        <v>30.5</v>
      </c>
      <c r="AC114" s="327">
        <v>25.75</v>
      </c>
      <c r="AD114" s="327">
        <v>11</v>
      </c>
      <c r="AE114" s="328">
        <v>40.5</v>
      </c>
      <c r="AF114" s="327">
        <v>43.5</v>
      </c>
      <c r="AG114" s="329">
        <v>42</v>
      </c>
      <c r="AH114" s="329">
        <v>11.5</v>
      </c>
      <c r="AI114" s="329">
        <v>17.5</v>
      </c>
      <c r="AJ114" s="329">
        <v>253</v>
      </c>
      <c r="AK114" s="329">
        <v>11.5</v>
      </c>
      <c r="AL114" s="327" t="s">
        <v>498</v>
      </c>
      <c r="AM114" s="327">
        <v>2014</v>
      </c>
      <c r="AN114" s="140" t="s">
        <v>475</v>
      </c>
      <c r="AO114" s="238">
        <v>31.5</v>
      </c>
      <c r="AP114" s="239">
        <v>29.25</v>
      </c>
      <c r="AQ114" s="239">
        <v>34.5</v>
      </c>
      <c r="AR114" s="239">
        <v>31.3125</v>
      </c>
      <c r="AS114" s="239">
        <v>30</v>
      </c>
      <c r="AT114" s="240">
        <v>22</v>
      </c>
      <c r="AU114" s="240">
        <v>19.5</v>
      </c>
      <c r="AV114" s="239">
        <v>38</v>
      </c>
      <c r="AW114" s="240">
        <v>15</v>
      </c>
      <c r="AX114" s="239">
        <v>251.0625</v>
      </c>
      <c r="AY114" s="239">
        <v>10.0425</v>
      </c>
      <c r="AZ114" s="241" t="s">
        <v>484</v>
      </c>
      <c r="BA114" s="140">
        <v>2015</v>
      </c>
      <c r="BB114" s="140" t="s">
        <v>476</v>
      </c>
      <c r="BC114" s="41">
        <v>25.5</v>
      </c>
      <c r="BD114" s="242">
        <v>44.25</v>
      </c>
      <c r="BE114" s="242">
        <v>18</v>
      </c>
      <c r="BF114" s="242">
        <v>32.25</v>
      </c>
      <c r="BG114" s="41">
        <v>42</v>
      </c>
      <c r="BH114" s="242">
        <v>24.75</v>
      </c>
      <c r="BI114" s="242">
        <v>10.5</v>
      </c>
      <c r="BJ114" s="242">
        <v>30</v>
      </c>
      <c r="BK114" s="242">
        <v>28</v>
      </c>
      <c r="BL114" s="243">
        <v>39</v>
      </c>
      <c r="BM114" s="243">
        <v>294.25</v>
      </c>
      <c r="BN114" s="243">
        <v>10.508928571428571</v>
      </c>
      <c r="BO114" s="17" t="s">
        <v>498</v>
      </c>
      <c r="BP114" s="234" t="s">
        <v>369</v>
      </c>
      <c r="BQ114" s="235">
        <v>2016</v>
      </c>
    </row>
    <row r="115" spans="1:69" ht="17.25">
      <c r="A115" s="17">
        <v>114</v>
      </c>
      <c r="B115" s="252" t="s">
        <v>985</v>
      </c>
      <c r="C115" s="252" t="s">
        <v>465</v>
      </c>
      <c r="D115" s="215" t="s">
        <v>986</v>
      </c>
      <c r="E115" s="215" t="s">
        <v>987</v>
      </c>
      <c r="F115" s="216" t="s">
        <v>988</v>
      </c>
      <c r="G115" s="216" t="s">
        <v>989</v>
      </c>
      <c r="H115" s="217" t="s">
        <v>43</v>
      </c>
      <c r="I115" s="218">
        <v>34439</v>
      </c>
      <c r="J115" s="219" t="s">
        <v>349</v>
      </c>
      <c r="K115" s="333" t="s">
        <v>990</v>
      </c>
      <c r="L115" s="333" t="s">
        <v>990</v>
      </c>
      <c r="M115" s="217">
        <v>2</v>
      </c>
      <c r="N115" s="222">
        <v>10</v>
      </c>
      <c r="O115" s="222">
        <v>22</v>
      </c>
      <c r="P115" s="222">
        <v>32</v>
      </c>
      <c r="Q115" s="223">
        <v>21</v>
      </c>
      <c r="R115" s="222">
        <v>30</v>
      </c>
      <c r="S115" s="222">
        <v>43.5</v>
      </c>
      <c r="T115" s="222">
        <v>34.5</v>
      </c>
      <c r="U115" s="222">
        <v>32.25</v>
      </c>
      <c r="V115" s="224">
        <v>225.25</v>
      </c>
      <c r="W115" s="225">
        <v>12.513888888888889</v>
      </c>
      <c r="X115" s="226" t="s">
        <v>473</v>
      </c>
      <c r="Y115" s="226" t="s">
        <v>474</v>
      </c>
      <c r="Z115" s="226">
        <v>2013</v>
      </c>
      <c r="AA115" s="327">
        <v>40.25</v>
      </c>
      <c r="AB115" s="327">
        <v>46</v>
      </c>
      <c r="AC115" s="327">
        <v>32.75</v>
      </c>
      <c r="AD115" s="327">
        <v>18</v>
      </c>
      <c r="AE115" s="328">
        <v>37.875</v>
      </c>
      <c r="AF115" s="327">
        <v>33.75</v>
      </c>
      <c r="AG115" s="329">
        <v>57.375</v>
      </c>
      <c r="AH115" s="329">
        <v>12</v>
      </c>
      <c r="AI115" s="329">
        <v>13.875</v>
      </c>
      <c r="AJ115" s="329">
        <v>291.875</v>
      </c>
      <c r="AK115" s="329">
        <v>13.267045454545455</v>
      </c>
      <c r="AL115" s="327" t="s">
        <v>473</v>
      </c>
      <c r="AM115" s="327">
        <v>2014</v>
      </c>
      <c r="AN115" s="140" t="s">
        <v>475</v>
      </c>
      <c r="AO115" s="227">
        <v>17.75</v>
      </c>
      <c r="AP115" s="227">
        <v>39</v>
      </c>
      <c r="AQ115" s="227">
        <v>30.75</v>
      </c>
      <c r="AR115" s="227">
        <v>36.1875</v>
      </c>
      <c r="AS115" s="227">
        <v>29.25</v>
      </c>
      <c r="AT115" s="228">
        <v>18.333333333333332</v>
      </c>
      <c r="AU115" s="228">
        <v>28.875</v>
      </c>
      <c r="AV115" s="227">
        <v>40</v>
      </c>
      <c r="AW115" s="228">
        <v>23.25</v>
      </c>
      <c r="AX115" s="227">
        <v>263.39583333333337</v>
      </c>
      <c r="AY115" s="227">
        <v>10.535833333333334</v>
      </c>
      <c r="AZ115" s="229" t="s">
        <v>473</v>
      </c>
      <c r="BA115" s="140">
        <v>2015</v>
      </c>
      <c r="BB115" s="140" t="s">
        <v>476</v>
      </c>
      <c r="BC115" s="41">
        <v>25.125</v>
      </c>
      <c r="BD115" s="242">
        <v>33</v>
      </c>
      <c r="BE115" s="242">
        <v>16.125</v>
      </c>
      <c r="BF115" s="242">
        <v>35.25</v>
      </c>
      <c r="BG115" s="41">
        <v>36</v>
      </c>
      <c r="BH115" s="242">
        <v>31.125</v>
      </c>
      <c r="BI115" s="242">
        <v>20.75</v>
      </c>
      <c r="BJ115" s="242">
        <v>36</v>
      </c>
      <c r="BK115" s="242">
        <v>18</v>
      </c>
      <c r="BL115" s="243">
        <v>41.112000000000002</v>
      </c>
      <c r="BM115" s="243">
        <v>292.48700000000002</v>
      </c>
      <c r="BN115" s="243">
        <v>10.445964285714286</v>
      </c>
      <c r="BO115" s="17" t="s">
        <v>498</v>
      </c>
      <c r="BP115" s="234" t="s">
        <v>369</v>
      </c>
      <c r="BQ115" s="235">
        <v>2016</v>
      </c>
    </row>
    <row r="116" spans="1:69" ht="17.25">
      <c r="A116" s="17">
        <v>115</v>
      </c>
      <c r="B116" s="305" t="s">
        <v>991</v>
      </c>
      <c r="C116" s="401" t="s">
        <v>465</v>
      </c>
      <c r="D116" s="402" t="s">
        <v>992</v>
      </c>
      <c r="E116" s="402" t="s">
        <v>993</v>
      </c>
      <c r="F116" s="403" t="s">
        <v>994</v>
      </c>
      <c r="G116" s="403" t="s">
        <v>995</v>
      </c>
      <c r="H116" s="433" t="s">
        <v>43</v>
      </c>
      <c r="I116" s="434">
        <v>34221</v>
      </c>
      <c r="J116" s="406" t="s">
        <v>45</v>
      </c>
      <c r="K116" s="438" t="s">
        <v>483</v>
      </c>
      <c r="L116" s="333" t="s">
        <v>44</v>
      </c>
      <c r="M116" s="435">
        <v>25</v>
      </c>
      <c r="N116" s="409"/>
      <c r="O116" s="409"/>
      <c r="P116" s="409"/>
      <c r="Q116" s="409"/>
      <c r="R116" s="409"/>
      <c r="S116" s="409"/>
      <c r="T116" s="409"/>
      <c r="U116" s="409"/>
      <c r="V116" s="409"/>
      <c r="W116" s="409"/>
      <c r="X116" s="409"/>
      <c r="Y116" s="226" t="s">
        <v>474</v>
      </c>
      <c r="Z116" s="226">
        <v>2013</v>
      </c>
      <c r="AA116" s="315"/>
      <c r="AB116" s="315"/>
      <c r="AC116" s="315"/>
      <c r="AD116" s="315"/>
      <c r="AE116" s="316"/>
      <c r="AF116" s="315"/>
      <c r="AG116" s="317"/>
      <c r="AH116" s="317"/>
      <c r="AI116" s="317"/>
      <c r="AJ116" s="317"/>
      <c r="AK116" s="317"/>
      <c r="AL116" s="315"/>
      <c r="AM116" s="327"/>
      <c r="AN116" s="327"/>
      <c r="AO116" s="439">
        <v>31.75</v>
      </c>
      <c r="AP116" s="439">
        <v>42.375</v>
      </c>
      <c r="AQ116" s="439">
        <v>31.5</v>
      </c>
      <c r="AR116" s="439">
        <v>33</v>
      </c>
      <c r="AS116" s="439">
        <v>31.5</v>
      </c>
      <c r="AT116" s="439">
        <v>10</v>
      </c>
      <c r="AU116" s="439">
        <v>30.1875</v>
      </c>
      <c r="AV116" s="439">
        <v>43.25</v>
      </c>
      <c r="AW116" s="439">
        <v>14</v>
      </c>
      <c r="AX116" s="439">
        <v>267.5625</v>
      </c>
      <c r="AY116" s="439">
        <v>10.702500000000001</v>
      </c>
      <c r="AZ116" s="229" t="s">
        <v>473</v>
      </c>
      <c r="BA116" s="140">
        <v>2015</v>
      </c>
      <c r="BB116" s="140" t="s">
        <v>476</v>
      </c>
      <c r="BC116" s="413">
        <v>35.25</v>
      </c>
      <c r="BD116" s="414">
        <v>41.25</v>
      </c>
      <c r="BE116" s="414">
        <v>16.875</v>
      </c>
      <c r="BF116" s="414">
        <v>33</v>
      </c>
      <c r="BG116" s="413">
        <v>27</v>
      </c>
      <c r="BH116" s="414">
        <v>33.75</v>
      </c>
      <c r="BI116" s="414">
        <v>25.5</v>
      </c>
      <c r="BJ116" s="414">
        <v>27</v>
      </c>
      <c r="BK116" s="414">
        <v>10</v>
      </c>
      <c r="BL116" s="415">
        <v>40</v>
      </c>
      <c r="BM116" s="415">
        <v>289.625</v>
      </c>
      <c r="BN116" s="415">
        <v>10.34375</v>
      </c>
      <c r="BO116" s="233" t="s">
        <v>473</v>
      </c>
      <c r="BP116" s="417" t="s">
        <v>369</v>
      </c>
      <c r="BQ116" s="409">
        <v>2016</v>
      </c>
    </row>
    <row r="117" spans="1:69" ht="17.25">
      <c r="A117" s="17">
        <v>116</v>
      </c>
      <c r="B117" s="254" t="s">
        <v>996</v>
      </c>
      <c r="C117" s="252" t="s">
        <v>465</v>
      </c>
      <c r="D117" s="215" t="s">
        <v>997</v>
      </c>
      <c r="E117" s="215" t="s">
        <v>998</v>
      </c>
      <c r="F117" s="260" t="s">
        <v>999</v>
      </c>
      <c r="G117" s="260" t="s">
        <v>1000</v>
      </c>
      <c r="H117" s="281" t="s">
        <v>40</v>
      </c>
      <c r="I117" s="282">
        <v>34219</v>
      </c>
      <c r="J117" s="283" t="s">
        <v>49</v>
      </c>
      <c r="K117" s="287" t="s">
        <v>129</v>
      </c>
      <c r="L117" s="421" t="s">
        <v>880</v>
      </c>
      <c r="M117" s="285">
        <v>19</v>
      </c>
      <c r="N117" s="222">
        <v>10</v>
      </c>
      <c r="O117" s="222">
        <v>20</v>
      </c>
      <c r="P117" s="222">
        <v>26.5</v>
      </c>
      <c r="Q117" s="223">
        <v>16.666666666666668</v>
      </c>
      <c r="R117" s="222">
        <v>24</v>
      </c>
      <c r="S117" s="222">
        <v>28.5</v>
      </c>
      <c r="T117" s="222">
        <v>30</v>
      </c>
      <c r="U117" s="222">
        <v>25</v>
      </c>
      <c r="V117" s="224">
        <v>180.66666666666669</v>
      </c>
      <c r="W117" s="225">
        <v>10.037037037037038</v>
      </c>
      <c r="X117" s="226" t="s">
        <v>484</v>
      </c>
      <c r="Y117" s="226" t="s">
        <v>474</v>
      </c>
      <c r="Z117" s="226">
        <v>2013</v>
      </c>
      <c r="AA117" s="327">
        <v>30</v>
      </c>
      <c r="AB117" s="327">
        <v>30.5</v>
      </c>
      <c r="AC117" s="327">
        <v>26.75</v>
      </c>
      <c r="AD117" s="327">
        <v>13</v>
      </c>
      <c r="AE117" s="328">
        <v>39</v>
      </c>
      <c r="AF117" s="327">
        <v>33.75</v>
      </c>
      <c r="AG117" s="329">
        <v>38.625</v>
      </c>
      <c r="AH117" s="329">
        <v>8</v>
      </c>
      <c r="AI117" s="329">
        <v>13.25</v>
      </c>
      <c r="AJ117" s="329">
        <v>232.875</v>
      </c>
      <c r="AK117" s="329">
        <v>10.585227272727273</v>
      </c>
      <c r="AL117" s="327" t="s">
        <v>473</v>
      </c>
      <c r="AM117" s="327">
        <v>2014</v>
      </c>
      <c r="AN117" s="140" t="s">
        <v>475</v>
      </c>
      <c r="AO117" s="227">
        <v>23.5</v>
      </c>
      <c r="AP117" s="227">
        <v>33.75</v>
      </c>
      <c r="AQ117" s="227">
        <v>35.625</v>
      </c>
      <c r="AR117" s="227">
        <v>32.53125</v>
      </c>
      <c r="AS117" s="227">
        <v>32.25</v>
      </c>
      <c r="AT117" s="228">
        <v>12.666666666666666</v>
      </c>
      <c r="AU117" s="228">
        <v>29.4375</v>
      </c>
      <c r="AV117" s="227">
        <v>41</v>
      </c>
      <c r="AW117" s="228">
        <v>17.5</v>
      </c>
      <c r="AX117" s="227">
        <v>258.26041666666663</v>
      </c>
      <c r="AY117" s="227">
        <v>10.330416666666665</v>
      </c>
      <c r="AZ117" s="229" t="s">
        <v>473</v>
      </c>
      <c r="BA117" s="140">
        <v>2015</v>
      </c>
      <c r="BB117" s="140" t="s">
        <v>476</v>
      </c>
      <c r="BC117" s="41">
        <v>37.5</v>
      </c>
      <c r="BD117" s="242">
        <v>43.5</v>
      </c>
      <c r="BE117" s="242">
        <v>36</v>
      </c>
      <c r="BF117" s="242">
        <v>24</v>
      </c>
      <c r="BG117" s="41">
        <v>30.75</v>
      </c>
      <c r="BH117" s="242">
        <v>30</v>
      </c>
      <c r="BI117" s="242">
        <v>16</v>
      </c>
      <c r="BJ117" s="242">
        <v>33</v>
      </c>
      <c r="BK117" s="242">
        <v>28</v>
      </c>
      <c r="BL117" s="243">
        <v>42.25</v>
      </c>
      <c r="BM117" s="243">
        <v>321</v>
      </c>
      <c r="BN117" s="243">
        <v>11.464285714285714</v>
      </c>
      <c r="BO117" s="17" t="s">
        <v>484</v>
      </c>
      <c r="BP117" s="234" t="s">
        <v>369</v>
      </c>
      <c r="BQ117" s="235">
        <v>2016</v>
      </c>
    </row>
    <row r="118" spans="1:69" ht="17.25">
      <c r="A118" s="17">
        <v>117</v>
      </c>
      <c r="B118" s="253" t="s">
        <v>1001</v>
      </c>
      <c r="C118" s="252" t="s">
        <v>465</v>
      </c>
      <c r="D118" s="215" t="s">
        <v>51</v>
      </c>
      <c r="E118" s="215" t="s">
        <v>1002</v>
      </c>
      <c r="F118" s="216" t="s">
        <v>1003</v>
      </c>
      <c r="G118" s="216" t="s">
        <v>1004</v>
      </c>
      <c r="H118" s="217" t="s">
        <v>43</v>
      </c>
      <c r="I118" s="218">
        <v>34481</v>
      </c>
      <c r="J118" s="219" t="s">
        <v>49</v>
      </c>
      <c r="K118" s="220" t="s">
        <v>78</v>
      </c>
      <c r="L118" s="220" t="s">
        <v>1005</v>
      </c>
      <c r="M118" s="217">
        <v>19</v>
      </c>
      <c r="N118" s="222">
        <v>18</v>
      </c>
      <c r="O118" s="222">
        <v>25.5</v>
      </c>
      <c r="P118" s="222">
        <v>24.5</v>
      </c>
      <c r="Q118" s="223">
        <v>22.5</v>
      </c>
      <c r="R118" s="222">
        <v>20</v>
      </c>
      <c r="S118" s="222">
        <v>27</v>
      </c>
      <c r="T118" s="222">
        <v>24</v>
      </c>
      <c r="U118" s="222">
        <v>20</v>
      </c>
      <c r="V118" s="224">
        <v>181.5</v>
      </c>
      <c r="W118" s="225">
        <v>10.083333333333334</v>
      </c>
      <c r="X118" s="226" t="s">
        <v>484</v>
      </c>
      <c r="Y118" s="226" t="s">
        <v>474</v>
      </c>
      <c r="Z118" s="226">
        <v>2013</v>
      </c>
      <c r="AA118" s="327">
        <v>30</v>
      </c>
      <c r="AB118" s="327">
        <v>24.5</v>
      </c>
      <c r="AC118" s="327">
        <v>24</v>
      </c>
      <c r="AD118" s="327">
        <v>31</v>
      </c>
      <c r="AE118" s="328">
        <v>31.5</v>
      </c>
      <c r="AF118" s="327">
        <v>39.75</v>
      </c>
      <c r="AG118" s="329">
        <v>54</v>
      </c>
      <c r="AH118" s="329">
        <v>12</v>
      </c>
      <c r="AI118" s="329">
        <v>14.125</v>
      </c>
      <c r="AJ118" s="329">
        <v>260.875</v>
      </c>
      <c r="AK118" s="329">
        <v>11.857954545454545</v>
      </c>
      <c r="AL118" s="327" t="s">
        <v>498</v>
      </c>
      <c r="AM118" s="327">
        <v>2014</v>
      </c>
      <c r="AN118" s="140" t="s">
        <v>475</v>
      </c>
      <c r="AO118" s="347">
        <v>36.75</v>
      </c>
      <c r="AP118" s="440">
        <v>26.25</v>
      </c>
      <c r="AQ118" s="440">
        <v>38.25</v>
      </c>
      <c r="AR118" s="440">
        <v>27</v>
      </c>
      <c r="AS118" s="440">
        <v>27</v>
      </c>
      <c r="AT118" s="348">
        <v>20</v>
      </c>
      <c r="AU118" s="348">
        <v>28.5</v>
      </c>
      <c r="AV118" s="440">
        <v>30</v>
      </c>
      <c r="AW118" s="348">
        <v>17</v>
      </c>
      <c r="AX118" s="440">
        <v>250.75</v>
      </c>
      <c r="AY118" s="440">
        <v>10.029999999999999</v>
      </c>
      <c r="AZ118" s="241" t="s">
        <v>484</v>
      </c>
      <c r="BA118" s="140">
        <v>2015</v>
      </c>
      <c r="BB118" s="140" t="s">
        <v>476</v>
      </c>
      <c r="BC118" s="41">
        <v>25.5</v>
      </c>
      <c r="BD118" s="242">
        <v>30.75</v>
      </c>
      <c r="BE118" s="242">
        <v>30</v>
      </c>
      <c r="BF118" s="242">
        <v>33</v>
      </c>
      <c r="BG118" s="41">
        <v>39</v>
      </c>
      <c r="BH118" s="242">
        <v>46.5</v>
      </c>
      <c r="BI118" s="242">
        <v>11.5</v>
      </c>
      <c r="BJ118" s="242">
        <v>40.5</v>
      </c>
      <c r="BK118" s="242">
        <v>22</v>
      </c>
      <c r="BL118" s="243">
        <v>41.62</v>
      </c>
      <c r="BM118" s="243">
        <v>320.37</v>
      </c>
      <c r="BN118" s="243">
        <v>11.441785714285714</v>
      </c>
      <c r="BO118" s="17" t="s">
        <v>484</v>
      </c>
      <c r="BP118" s="234" t="s">
        <v>369</v>
      </c>
      <c r="BQ118" s="235">
        <v>2016</v>
      </c>
    </row>
    <row r="119" spans="1:69" ht="17.25">
      <c r="A119" s="17">
        <v>118</v>
      </c>
      <c r="B119" s="253" t="s">
        <v>1006</v>
      </c>
      <c r="C119" s="252" t="s">
        <v>465</v>
      </c>
      <c r="D119" s="215" t="s">
        <v>1007</v>
      </c>
      <c r="E119" s="215" t="s">
        <v>1008</v>
      </c>
      <c r="F119" s="216" t="s">
        <v>1009</v>
      </c>
      <c r="G119" s="216" t="s">
        <v>1010</v>
      </c>
      <c r="H119" s="217" t="s">
        <v>43</v>
      </c>
      <c r="I119" s="218">
        <v>33581</v>
      </c>
      <c r="J119" s="219" t="s">
        <v>45</v>
      </c>
      <c r="K119" s="220" t="s">
        <v>483</v>
      </c>
      <c r="L119" s="220" t="s">
        <v>44</v>
      </c>
      <c r="M119" s="217">
        <v>25</v>
      </c>
      <c r="N119" s="222">
        <v>15</v>
      </c>
      <c r="O119" s="222">
        <v>32.5</v>
      </c>
      <c r="P119" s="222">
        <v>36.5</v>
      </c>
      <c r="Q119" s="223">
        <v>20.166666666666668</v>
      </c>
      <c r="R119" s="222">
        <v>23.5</v>
      </c>
      <c r="S119" s="222">
        <v>43.5</v>
      </c>
      <c r="T119" s="222">
        <v>45</v>
      </c>
      <c r="U119" s="222">
        <v>36.75</v>
      </c>
      <c r="V119" s="224">
        <v>252.91666666666669</v>
      </c>
      <c r="W119" s="225">
        <v>14.050925925925927</v>
      </c>
      <c r="X119" s="226" t="s">
        <v>473</v>
      </c>
      <c r="Y119" s="226" t="s">
        <v>474</v>
      </c>
      <c r="Z119" s="226">
        <v>2013</v>
      </c>
      <c r="AA119" s="327">
        <v>32.75</v>
      </c>
      <c r="AB119" s="327">
        <v>39</v>
      </c>
      <c r="AC119" s="327">
        <v>27.75</v>
      </c>
      <c r="AD119" s="327">
        <v>15.5</v>
      </c>
      <c r="AE119" s="328">
        <v>34.5</v>
      </c>
      <c r="AF119" s="327">
        <v>42.25</v>
      </c>
      <c r="AG119" s="329">
        <v>55.125</v>
      </c>
      <c r="AH119" s="329">
        <v>8.5</v>
      </c>
      <c r="AI119" s="329">
        <v>12.5</v>
      </c>
      <c r="AJ119" s="329">
        <v>267.875</v>
      </c>
      <c r="AK119" s="329">
        <v>12.176136363636363</v>
      </c>
      <c r="AL119" s="327" t="s">
        <v>473</v>
      </c>
      <c r="AM119" s="327">
        <v>2014</v>
      </c>
      <c r="AN119" s="140" t="s">
        <v>475</v>
      </c>
      <c r="AO119" s="227">
        <v>16.25</v>
      </c>
      <c r="AP119" s="227">
        <v>42.75</v>
      </c>
      <c r="AQ119" s="227">
        <v>37.125</v>
      </c>
      <c r="AR119" s="227">
        <v>39.75</v>
      </c>
      <c r="AS119" s="227">
        <v>35.625</v>
      </c>
      <c r="AT119" s="228">
        <v>12.666666666666666</v>
      </c>
      <c r="AU119" s="228">
        <v>20.625</v>
      </c>
      <c r="AV119" s="227">
        <v>41</v>
      </c>
      <c r="AW119" s="228">
        <v>12.75</v>
      </c>
      <c r="AX119" s="227">
        <v>258.54166666666663</v>
      </c>
      <c r="AY119" s="227">
        <v>10.341666666666665</v>
      </c>
      <c r="AZ119" s="229" t="s">
        <v>473</v>
      </c>
      <c r="BA119" s="140">
        <v>2015</v>
      </c>
      <c r="BB119" s="140" t="s">
        <v>476</v>
      </c>
      <c r="BC119" s="41">
        <v>29.25</v>
      </c>
      <c r="BD119" s="242">
        <v>41.25</v>
      </c>
      <c r="BE119" s="242">
        <v>18.375</v>
      </c>
      <c r="BF119" s="242">
        <v>28.5</v>
      </c>
      <c r="BG119" s="41">
        <v>39</v>
      </c>
      <c r="BH119" s="242">
        <v>33</v>
      </c>
      <c r="BI119" s="242">
        <v>18.25</v>
      </c>
      <c r="BJ119" s="242">
        <v>25.5</v>
      </c>
      <c r="BK119" s="242">
        <v>14</v>
      </c>
      <c r="BL119" s="243">
        <v>41</v>
      </c>
      <c r="BM119" s="243">
        <v>288.125</v>
      </c>
      <c r="BN119" s="243">
        <v>10.290178571428571</v>
      </c>
      <c r="BO119" s="17" t="s">
        <v>498</v>
      </c>
      <c r="BP119" s="234" t="s">
        <v>369</v>
      </c>
      <c r="BQ119" s="235">
        <v>2016</v>
      </c>
    </row>
    <row r="120" spans="1:69" ht="17.25">
      <c r="A120" s="17">
        <v>119</v>
      </c>
      <c r="B120" s="214" t="s">
        <v>1011</v>
      </c>
      <c r="C120" s="252" t="s">
        <v>465</v>
      </c>
      <c r="D120" s="215" t="s">
        <v>154</v>
      </c>
      <c r="E120" s="215" t="s">
        <v>1012</v>
      </c>
      <c r="F120" s="216" t="s">
        <v>1013</v>
      </c>
      <c r="G120" s="216" t="s">
        <v>1014</v>
      </c>
      <c r="H120" s="217" t="s">
        <v>43</v>
      </c>
      <c r="I120" s="218">
        <v>34140</v>
      </c>
      <c r="J120" s="219" t="s">
        <v>293</v>
      </c>
      <c r="K120" s="278" t="s">
        <v>666</v>
      </c>
      <c r="L120" s="278" t="s">
        <v>667</v>
      </c>
      <c r="M120" s="217">
        <v>16</v>
      </c>
      <c r="N120" s="222">
        <v>24</v>
      </c>
      <c r="O120" s="222">
        <v>25.75</v>
      </c>
      <c r="P120" s="222">
        <v>24</v>
      </c>
      <c r="Q120" s="223">
        <v>24</v>
      </c>
      <c r="R120" s="222">
        <v>24</v>
      </c>
      <c r="S120" s="222">
        <v>30</v>
      </c>
      <c r="T120" s="222">
        <v>34.5</v>
      </c>
      <c r="U120" s="222">
        <v>19.25</v>
      </c>
      <c r="V120" s="224">
        <v>205.5</v>
      </c>
      <c r="W120" s="225">
        <v>11.416666666666666</v>
      </c>
      <c r="X120" s="226" t="s">
        <v>484</v>
      </c>
      <c r="Y120" s="226" t="s">
        <v>474</v>
      </c>
      <c r="Z120" s="226">
        <v>2013</v>
      </c>
      <c r="AA120" s="327">
        <v>31.25</v>
      </c>
      <c r="AB120" s="327">
        <v>30</v>
      </c>
      <c r="AC120" s="327">
        <v>27.25</v>
      </c>
      <c r="AD120" s="327">
        <v>20.25</v>
      </c>
      <c r="AE120" s="328">
        <v>37.5</v>
      </c>
      <c r="AF120" s="327">
        <v>30.25</v>
      </c>
      <c r="AG120" s="329">
        <v>40.125</v>
      </c>
      <c r="AH120" s="329">
        <v>10</v>
      </c>
      <c r="AI120" s="329">
        <v>10.25</v>
      </c>
      <c r="AJ120" s="329">
        <v>236.875</v>
      </c>
      <c r="AK120" s="329">
        <v>10.767045454545455</v>
      </c>
      <c r="AL120" s="327" t="s">
        <v>473</v>
      </c>
      <c r="AM120" s="327">
        <v>2014</v>
      </c>
      <c r="AN120" s="140" t="s">
        <v>475</v>
      </c>
      <c r="AO120" s="331">
        <v>30</v>
      </c>
      <c r="AP120" s="267">
        <v>32.625</v>
      </c>
      <c r="AQ120" s="267">
        <v>36</v>
      </c>
      <c r="AR120" s="267">
        <v>36</v>
      </c>
      <c r="AS120" s="267">
        <v>30</v>
      </c>
      <c r="AT120" s="268">
        <v>20</v>
      </c>
      <c r="AU120" s="268">
        <v>16.3125</v>
      </c>
      <c r="AV120" s="267">
        <v>34.75</v>
      </c>
      <c r="AW120" s="268">
        <v>17</v>
      </c>
      <c r="AX120" s="267">
        <v>252.6875</v>
      </c>
      <c r="AY120" s="267">
        <v>10.1075</v>
      </c>
      <c r="AZ120" s="355" t="s">
        <v>498</v>
      </c>
      <c r="BA120" s="140">
        <v>2015</v>
      </c>
      <c r="BB120" s="140" t="s">
        <v>476</v>
      </c>
      <c r="BC120" s="41">
        <v>32.25</v>
      </c>
      <c r="BD120" s="242">
        <v>35.25</v>
      </c>
      <c r="BE120" s="242">
        <v>17.25</v>
      </c>
      <c r="BF120" s="242">
        <v>27</v>
      </c>
      <c r="BG120" s="41">
        <v>36</v>
      </c>
      <c r="BH120" s="242">
        <v>33.75</v>
      </c>
      <c r="BI120" s="242">
        <v>20</v>
      </c>
      <c r="BJ120" s="242">
        <v>31.5</v>
      </c>
      <c r="BK120" s="242">
        <v>12</v>
      </c>
      <c r="BL120" s="243">
        <v>42.25</v>
      </c>
      <c r="BM120" s="243">
        <v>287.25</v>
      </c>
      <c r="BN120" s="243">
        <v>10.258928571428571</v>
      </c>
      <c r="BO120" s="17" t="s">
        <v>498</v>
      </c>
      <c r="BP120" s="234" t="s">
        <v>369</v>
      </c>
      <c r="BQ120" s="235">
        <v>2016</v>
      </c>
    </row>
    <row r="121" spans="1:69" s="142" customFormat="1" ht="17.25">
      <c r="A121" s="17">
        <v>120</v>
      </c>
      <c r="B121" s="254" t="s">
        <v>1015</v>
      </c>
      <c r="C121" s="254" t="s">
        <v>1016</v>
      </c>
      <c r="D121" s="289" t="s">
        <v>1017</v>
      </c>
      <c r="E121" s="289" t="s">
        <v>1018</v>
      </c>
      <c r="F121" s="216" t="s">
        <v>1019</v>
      </c>
      <c r="G121" s="216" t="s">
        <v>1020</v>
      </c>
      <c r="H121" s="281" t="s">
        <v>43</v>
      </c>
      <c r="I121" s="282">
        <v>32748</v>
      </c>
      <c r="J121" s="283" t="s">
        <v>524</v>
      </c>
      <c r="K121" s="287" t="s">
        <v>1021</v>
      </c>
      <c r="L121" s="220" t="s">
        <v>1022</v>
      </c>
      <c r="M121" s="285">
        <v>4</v>
      </c>
      <c r="N121" s="235">
        <v>18</v>
      </c>
      <c r="O121" s="235">
        <v>24</v>
      </c>
      <c r="P121" s="235">
        <v>20</v>
      </c>
      <c r="Q121" s="235">
        <v>18</v>
      </c>
      <c r="R121" s="235">
        <v>20</v>
      </c>
      <c r="S121" s="235">
        <v>31.5</v>
      </c>
      <c r="T121" s="235">
        <v>30</v>
      </c>
      <c r="U121" s="235">
        <v>33.5</v>
      </c>
      <c r="V121" s="235">
        <v>185</v>
      </c>
      <c r="W121" s="235">
        <v>10.28</v>
      </c>
      <c r="X121" s="235" t="s">
        <v>484</v>
      </c>
      <c r="Y121" s="235" t="s">
        <v>1023</v>
      </c>
      <c r="Z121" s="235">
        <v>2009</v>
      </c>
      <c r="AA121" s="140">
        <v>24</v>
      </c>
      <c r="AB121" s="140">
        <v>25.5</v>
      </c>
      <c r="AC121" s="140">
        <v>33</v>
      </c>
      <c r="AD121" s="140">
        <v>25.5</v>
      </c>
      <c r="AE121" s="165">
        <v>15</v>
      </c>
      <c r="AF121" s="140">
        <v>28.5</v>
      </c>
      <c r="AG121" s="141">
        <v>42</v>
      </c>
      <c r="AH121" s="141">
        <v>12.5</v>
      </c>
      <c r="AI121" s="141">
        <v>18</v>
      </c>
      <c r="AJ121" s="141">
        <v>236</v>
      </c>
      <c r="AK121" s="140">
        <v>10.26</v>
      </c>
      <c r="AL121" s="140" t="s">
        <v>484</v>
      </c>
      <c r="AM121" s="441">
        <v>2010</v>
      </c>
      <c r="AN121" s="143" t="s">
        <v>1024</v>
      </c>
      <c r="AO121" s="238">
        <v>30</v>
      </c>
      <c r="AP121" s="240">
        <v>15</v>
      </c>
      <c r="AQ121" s="240">
        <v>31.5</v>
      </c>
      <c r="AR121" s="240">
        <v>35.75</v>
      </c>
      <c r="AS121" s="240">
        <v>36</v>
      </c>
      <c r="AT121" s="240">
        <v>24.5</v>
      </c>
      <c r="AU121" s="240">
        <v>25.5</v>
      </c>
      <c r="AV121" s="240">
        <v>36</v>
      </c>
      <c r="AW121" s="240">
        <v>16</v>
      </c>
      <c r="AX121" s="240">
        <v>250.25</v>
      </c>
      <c r="AY121" s="240">
        <v>10.01</v>
      </c>
      <c r="AZ121" s="442" t="s">
        <v>484</v>
      </c>
      <c r="BA121" s="442">
        <v>2015</v>
      </c>
      <c r="BB121" s="140" t="s">
        <v>476</v>
      </c>
      <c r="BC121" s="443">
        <v>30</v>
      </c>
      <c r="BD121" s="444">
        <v>27</v>
      </c>
      <c r="BE121" s="444">
        <v>27</v>
      </c>
      <c r="BF121" s="444">
        <v>45</v>
      </c>
      <c r="BG121" s="443">
        <v>39</v>
      </c>
      <c r="BH121" s="444">
        <v>37.5</v>
      </c>
      <c r="BI121" s="444">
        <v>12</v>
      </c>
      <c r="BJ121" s="444">
        <v>21</v>
      </c>
      <c r="BK121" s="444">
        <v>20</v>
      </c>
      <c r="BL121" s="353">
        <v>35</v>
      </c>
      <c r="BM121" s="353">
        <v>293.5</v>
      </c>
      <c r="BN121" s="353">
        <v>10.482142857142858</v>
      </c>
      <c r="BO121" s="354" t="s">
        <v>484</v>
      </c>
      <c r="BP121" s="234" t="s">
        <v>369</v>
      </c>
      <c r="BQ121" s="235">
        <v>2016</v>
      </c>
    </row>
    <row r="122" spans="1:69" ht="17.25">
      <c r="A122" s="17">
        <v>121</v>
      </c>
      <c r="B122" s="253" t="s">
        <v>1025</v>
      </c>
      <c r="C122" s="252" t="s">
        <v>465</v>
      </c>
      <c r="D122" s="215" t="s">
        <v>1026</v>
      </c>
      <c r="E122" s="215" t="s">
        <v>1027</v>
      </c>
      <c r="F122" s="216" t="s">
        <v>1028</v>
      </c>
      <c r="G122" s="216" t="s">
        <v>1029</v>
      </c>
      <c r="H122" s="217" t="s">
        <v>43</v>
      </c>
      <c r="I122" s="218">
        <v>33995</v>
      </c>
      <c r="J122" s="219" t="s">
        <v>49</v>
      </c>
      <c r="K122" s="220" t="s">
        <v>78</v>
      </c>
      <c r="L122" s="220" t="s">
        <v>1030</v>
      </c>
      <c r="M122" s="217">
        <v>19</v>
      </c>
      <c r="N122" s="222">
        <v>17</v>
      </c>
      <c r="O122" s="222">
        <v>27.5</v>
      </c>
      <c r="P122" s="222">
        <v>26.5</v>
      </c>
      <c r="Q122" s="223">
        <v>13.333333333333334</v>
      </c>
      <c r="R122" s="222">
        <v>22.25</v>
      </c>
      <c r="S122" s="222">
        <v>34.5</v>
      </c>
      <c r="T122" s="222">
        <v>25.88</v>
      </c>
      <c r="U122" s="222">
        <v>31</v>
      </c>
      <c r="V122" s="224">
        <v>197.96333333333331</v>
      </c>
      <c r="W122" s="225">
        <v>10.997962962962962</v>
      </c>
      <c r="X122" s="226" t="s">
        <v>473</v>
      </c>
      <c r="Y122" s="226" t="s">
        <v>474</v>
      </c>
      <c r="Z122" s="226">
        <v>2013</v>
      </c>
      <c r="AA122" s="327">
        <v>41.25</v>
      </c>
      <c r="AB122" s="327">
        <v>30</v>
      </c>
      <c r="AC122" s="327">
        <v>30</v>
      </c>
      <c r="AD122" s="327">
        <v>11.5</v>
      </c>
      <c r="AE122" s="328">
        <v>48</v>
      </c>
      <c r="AF122" s="327">
        <v>27.5</v>
      </c>
      <c r="AG122" s="329">
        <v>36.75</v>
      </c>
      <c r="AH122" s="329">
        <v>9</v>
      </c>
      <c r="AI122" s="329">
        <v>14.125</v>
      </c>
      <c r="AJ122" s="329">
        <v>248.125</v>
      </c>
      <c r="AK122" s="329">
        <v>11.278409090909092</v>
      </c>
      <c r="AL122" s="327" t="s">
        <v>473</v>
      </c>
      <c r="AM122" s="327">
        <v>2014</v>
      </c>
      <c r="AN122" s="140" t="s">
        <v>475</v>
      </c>
      <c r="AO122" s="238">
        <v>36</v>
      </c>
      <c r="AP122" s="239">
        <v>27.75</v>
      </c>
      <c r="AQ122" s="239">
        <v>26.25</v>
      </c>
      <c r="AR122" s="239">
        <v>37.5</v>
      </c>
      <c r="AS122" s="239">
        <v>31.5</v>
      </c>
      <c r="AT122" s="240">
        <v>15.666666666666666</v>
      </c>
      <c r="AU122" s="240">
        <v>24.75</v>
      </c>
      <c r="AV122" s="239">
        <v>35.25</v>
      </c>
      <c r="AW122" s="240">
        <v>16</v>
      </c>
      <c r="AX122" s="239">
        <v>250.66666666666666</v>
      </c>
      <c r="AY122" s="239">
        <v>10.026666666666666</v>
      </c>
      <c r="AZ122" s="241" t="s">
        <v>484</v>
      </c>
      <c r="BA122" s="241">
        <v>2015</v>
      </c>
      <c r="BB122" s="140" t="s">
        <v>476</v>
      </c>
      <c r="BC122" s="41">
        <v>30</v>
      </c>
      <c r="BD122" s="242">
        <v>31.5</v>
      </c>
      <c r="BE122" s="242">
        <v>27</v>
      </c>
      <c r="BF122" s="242">
        <v>31.5</v>
      </c>
      <c r="BG122" s="41">
        <v>33</v>
      </c>
      <c r="BH122" s="242">
        <v>40.5</v>
      </c>
      <c r="BI122" s="242">
        <v>20</v>
      </c>
      <c r="BJ122" s="242">
        <v>31.5</v>
      </c>
      <c r="BK122" s="242">
        <v>22</v>
      </c>
      <c r="BL122" s="243">
        <v>37</v>
      </c>
      <c r="BM122" s="243">
        <v>304</v>
      </c>
      <c r="BN122" s="243">
        <v>10.857142857142858</v>
      </c>
      <c r="BO122" s="17" t="s">
        <v>484</v>
      </c>
      <c r="BP122" s="234" t="s">
        <v>369</v>
      </c>
      <c r="BQ122" s="235">
        <v>2016</v>
      </c>
    </row>
    <row r="123" spans="1:69" ht="17.25">
      <c r="A123" s="17">
        <v>122</v>
      </c>
      <c r="B123" s="214" t="s">
        <v>1031</v>
      </c>
      <c r="C123" s="252" t="s">
        <v>465</v>
      </c>
      <c r="D123" s="215" t="s">
        <v>155</v>
      </c>
      <c r="E123" s="215" t="s">
        <v>1032</v>
      </c>
      <c r="F123" s="216" t="s">
        <v>1033</v>
      </c>
      <c r="G123" s="216" t="s">
        <v>1034</v>
      </c>
      <c r="H123" s="217" t="s">
        <v>43</v>
      </c>
      <c r="I123" s="218">
        <v>33837</v>
      </c>
      <c r="J123" s="219" t="s">
        <v>55</v>
      </c>
      <c r="K123" s="278" t="s">
        <v>54</v>
      </c>
      <c r="L123" s="278" t="s">
        <v>1035</v>
      </c>
      <c r="M123" s="217">
        <v>43</v>
      </c>
      <c r="N123" s="222">
        <v>15</v>
      </c>
      <c r="O123" s="222">
        <v>23</v>
      </c>
      <c r="P123" s="222">
        <v>34.5</v>
      </c>
      <c r="Q123" s="223">
        <v>21</v>
      </c>
      <c r="R123" s="222">
        <v>20</v>
      </c>
      <c r="S123" s="222">
        <v>37.5</v>
      </c>
      <c r="T123" s="222">
        <v>48.75</v>
      </c>
      <c r="U123" s="222">
        <v>31.25</v>
      </c>
      <c r="V123" s="224">
        <v>231</v>
      </c>
      <c r="W123" s="225">
        <v>12.833333333333334</v>
      </c>
      <c r="X123" s="226" t="s">
        <v>473</v>
      </c>
      <c r="Y123" s="226" t="s">
        <v>474</v>
      </c>
      <c r="Z123" s="226">
        <v>2013</v>
      </c>
      <c r="AA123" s="329">
        <v>42.5</v>
      </c>
      <c r="AB123" s="329">
        <v>31</v>
      </c>
      <c r="AC123" s="329">
        <v>26</v>
      </c>
      <c r="AD123" s="329">
        <v>17.75</v>
      </c>
      <c r="AE123" s="419">
        <v>35.625</v>
      </c>
      <c r="AF123" s="329">
        <v>33.25</v>
      </c>
      <c r="AG123" s="329">
        <v>45</v>
      </c>
      <c r="AH123" s="329">
        <v>12</v>
      </c>
      <c r="AI123" s="329">
        <v>14.375</v>
      </c>
      <c r="AJ123" s="329">
        <v>257.5</v>
      </c>
      <c r="AK123" s="329">
        <v>11.704545454545455</v>
      </c>
      <c r="AL123" s="327" t="s">
        <v>473</v>
      </c>
      <c r="AM123" s="327">
        <v>2014</v>
      </c>
      <c r="AN123" s="140" t="s">
        <v>475</v>
      </c>
      <c r="AO123" s="331">
        <v>30</v>
      </c>
      <c r="AP123" s="267">
        <v>33</v>
      </c>
      <c r="AQ123" s="267">
        <v>31.125</v>
      </c>
      <c r="AR123" s="267">
        <v>40.875</v>
      </c>
      <c r="AS123" s="267">
        <v>37.125</v>
      </c>
      <c r="AT123" s="268">
        <v>17</v>
      </c>
      <c r="AU123" s="268">
        <v>15.1875</v>
      </c>
      <c r="AV123" s="267">
        <v>36.5</v>
      </c>
      <c r="AW123" s="268">
        <v>29</v>
      </c>
      <c r="AX123" s="267">
        <v>269.8125</v>
      </c>
      <c r="AY123" s="267">
        <v>10.7925</v>
      </c>
      <c r="AZ123" s="355" t="s">
        <v>498</v>
      </c>
      <c r="BA123" s="241">
        <v>2015</v>
      </c>
      <c r="BB123" s="140" t="s">
        <v>476</v>
      </c>
      <c r="BC123" s="41">
        <v>33.75</v>
      </c>
      <c r="BD123" s="242">
        <v>39.75</v>
      </c>
      <c r="BE123" s="242">
        <v>16.875</v>
      </c>
      <c r="BF123" s="242">
        <v>28.5</v>
      </c>
      <c r="BG123" s="41">
        <v>31.5</v>
      </c>
      <c r="BH123" s="242">
        <v>32.25</v>
      </c>
      <c r="BI123" s="242">
        <v>21.25</v>
      </c>
      <c r="BJ123" s="242">
        <v>39</v>
      </c>
      <c r="BK123" s="242">
        <v>10</v>
      </c>
      <c r="BL123" s="243">
        <v>41.75</v>
      </c>
      <c r="BM123" s="243">
        <v>294.625</v>
      </c>
      <c r="BN123" s="243">
        <v>10.522321428571429</v>
      </c>
      <c r="BO123" s="233" t="s">
        <v>473</v>
      </c>
      <c r="BP123" s="234" t="s">
        <v>369</v>
      </c>
      <c r="BQ123" s="235">
        <v>2016</v>
      </c>
    </row>
    <row r="124" spans="1:69" ht="17.25">
      <c r="A124" s="17">
        <v>123</v>
      </c>
      <c r="B124" s="401" t="s">
        <v>1036</v>
      </c>
      <c r="C124" s="401" t="s">
        <v>465</v>
      </c>
      <c r="D124" s="402" t="s">
        <v>1037</v>
      </c>
      <c r="E124" s="402" t="s">
        <v>1038</v>
      </c>
      <c r="F124" s="403" t="s">
        <v>1039</v>
      </c>
      <c r="G124" s="403" t="s">
        <v>167</v>
      </c>
      <c r="H124" s="433" t="s">
        <v>43</v>
      </c>
      <c r="I124" s="434">
        <v>34298</v>
      </c>
      <c r="J124" s="406" t="s">
        <v>49</v>
      </c>
      <c r="K124" s="438" t="s">
        <v>129</v>
      </c>
      <c r="L124" s="333" t="s">
        <v>1040</v>
      </c>
      <c r="M124" s="435">
        <v>19</v>
      </c>
      <c r="N124" s="445"/>
      <c r="O124" s="445"/>
      <c r="P124" s="445"/>
      <c r="Q124" s="445"/>
      <c r="R124" s="445"/>
      <c r="S124" s="445"/>
      <c r="T124" s="445"/>
      <c r="U124" s="445"/>
      <c r="V124" s="446"/>
      <c r="W124" s="447"/>
      <c r="X124" s="410"/>
      <c r="Y124" s="226" t="s">
        <v>474</v>
      </c>
      <c r="Z124" s="226">
        <v>2013</v>
      </c>
      <c r="AA124" s="315"/>
      <c r="AB124" s="315"/>
      <c r="AC124" s="315"/>
      <c r="AD124" s="315"/>
      <c r="AE124" s="316"/>
      <c r="AF124" s="315"/>
      <c r="AG124" s="317"/>
      <c r="AH124" s="317"/>
      <c r="AI124" s="317"/>
      <c r="AJ124" s="317"/>
      <c r="AK124" s="317"/>
      <c r="AL124" s="315"/>
      <c r="AM124" s="327"/>
      <c r="AN124" s="315"/>
      <c r="AO124" s="448">
        <v>33</v>
      </c>
      <c r="AP124" s="449">
        <v>29.25</v>
      </c>
      <c r="AQ124" s="449">
        <v>34.5</v>
      </c>
      <c r="AR124" s="449">
        <v>43.5</v>
      </c>
      <c r="AS124" s="449">
        <v>31.875</v>
      </c>
      <c r="AT124" s="449">
        <v>20</v>
      </c>
      <c r="AU124" s="449">
        <v>24.9375</v>
      </c>
      <c r="AV124" s="449">
        <v>38</v>
      </c>
      <c r="AW124" s="449">
        <v>17</v>
      </c>
      <c r="AX124" s="449">
        <v>272.0625</v>
      </c>
      <c r="AY124" s="449">
        <v>10.8825</v>
      </c>
      <c r="AZ124" s="450" t="s">
        <v>1041</v>
      </c>
      <c r="BA124" s="241">
        <v>2015</v>
      </c>
      <c r="BB124" s="140" t="s">
        <v>476</v>
      </c>
      <c r="BC124" s="413">
        <v>32.25</v>
      </c>
      <c r="BD124" s="414">
        <v>39</v>
      </c>
      <c r="BE124" s="414">
        <v>30</v>
      </c>
      <c r="BF124" s="414">
        <v>24</v>
      </c>
      <c r="BG124" s="413">
        <v>33</v>
      </c>
      <c r="BH124" s="414">
        <v>30.75</v>
      </c>
      <c r="BI124" s="414">
        <v>12.75</v>
      </c>
      <c r="BJ124" s="414">
        <v>42</v>
      </c>
      <c r="BK124" s="414">
        <v>20</v>
      </c>
      <c r="BL124" s="415">
        <v>41.75</v>
      </c>
      <c r="BM124" s="415">
        <v>305.5</v>
      </c>
      <c r="BN124" s="415">
        <v>10.910714285714286</v>
      </c>
      <c r="BO124" s="416" t="s">
        <v>484</v>
      </c>
      <c r="BP124" s="417" t="s">
        <v>369</v>
      </c>
      <c r="BQ124" s="409">
        <v>2016</v>
      </c>
    </row>
    <row r="125" spans="1:69" ht="17.25">
      <c r="A125" s="17">
        <v>124</v>
      </c>
      <c r="B125" s="259" t="s">
        <v>1042</v>
      </c>
      <c r="C125" s="252" t="s">
        <v>465</v>
      </c>
      <c r="D125" s="215" t="s">
        <v>59</v>
      </c>
      <c r="E125" s="215" t="s">
        <v>1043</v>
      </c>
      <c r="F125" s="260" t="s">
        <v>1044</v>
      </c>
      <c r="G125" s="260" t="s">
        <v>66</v>
      </c>
      <c r="H125" s="261" t="s">
        <v>40</v>
      </c>
      <c r="I125" s="262">
        <v>34394</v>
      </c>
      <c r="J125" s="263" t="s">
        <v>1045</v>
      </c>
      <c r="K125" s="264" t="s">
        <v>1046</v>
      </c>
      <c r="L125" s="421" t="s">
        <v>1047</v>
      </c>
      <c r="M125" s="270">
        <v>36</v>
      </c>
      <c r="N125" s="222">
        <v>11</v>
      </c>
      <c r="O125" s="222">
        <v>24.5</v>
      </c>
      <c r="P125" s="222">
        <v>28.5</v>
      </c>
      <c r="Q125" s="223">
        <v>24</v>
      </c>
      <c r="R125" s="222">
        <v>26.5</v>
      </c>
      <c r="S125" s="222">
        <v>30.375</v>
      </c>
      <c r="T125" s="222">
        <v>44.63</v>
      </c>
      <c r="U125" s="222">
        <v>26</v>
      </c>
      <c r="V125" s="224">
        <v>215.505</v>
      </c>
      <c r="W125" s="225">
        <v>11.9725</v>
      </c>
      <c r="X125" s="226" t="s">
        <v>473</v>
      </c>
      <c r="Y125" s="226" t="s">
        <v>474</v>
      </c>
      <c r="Z125" s="226">
        <v>2013</v>
      </c>
      <c r="AA125" s="329">
        <v>47</v>
      </c>
      <c r="AB125" s="329">
        <v>34.5</v>
      </c>
      <c r="AC125" s="329">
        <v>32.5</v>
      </c>
      <c r="AD125" s="329">
        <v>29.5</v>
      </c>
      <c r="AE125" s="419">
        <v>51</v>
      </c>
      <c r="AF125" s="329">
        <v>37.75</v>
      </c>
      <c r="AG125" s="329">
        <v>51.75</v>
      </c>
      <c r="AH125" s="329">
        <v>14</v>
      </c>
      <c r="AI125" s="329">
        <v>14</v>
      </c>
      <c r="AJ125" s="329">
        <v>312</v>
      </c>
      <c r="AK125" s="329">
        <v>14.181818181818182</v>
      </c>
      <c r="AL125" s="327" t="s">
        <v>473</v>
      </c>
      <c r="AM125" s="327">
        <v>2014</v>
      </c>
      <c r="AN125" s="140" t="s">
        <v>475</v>
      </c>
      <c r="AO125" s="227">
        <v>37.25</v>
      </c>
      <c r="AP125" s="227">
        <v>38.25</v>
      </c>
      <c r="AQ125" s="227">
        <v>33.75</v>
      </c>
      <c r="AR125" s="227">
        <v>37.6875</v>
      </c>
      <c r="AS125" s="227">
        <v>38.625</v>
      </c>
      <c r="AT125" s="228">
        <v>20.833333333333332</v>
      </c>
      <c r="AU125" s="228">
        <v>26.625</v>
      </c>
      <c r="AV125" s="227">
        <v>46.25</v>
      </c>
      <c r="AW125" s="228">
        <v>14.5</v>
      </c>
      <c r="AX125" s="227">
        <v>293.77083333333337</v>
      </c>
      <c r="AY125" s="227">
        <v>11.750833333333334</v>
      </c>
      <c r="AZ125" s="229" t="s">
        <v>473</v>
      </c>
      <c r="BA125" s="241">
        <v>2015</v>
      </c>
      <c r="BB125" s="140" t="s">
        <v>476</v>
      </c>
      <c r="BC125" s="41">
        <v>40.5</v>
      </c>
      <c r="BD125" s="242">
        <v>41.25</v>
      </c>
      <c r="BE125" s="242">
        <v>30.375</v>
      </c>
      <c r="BF125" s="242">
        <v>36</v>
      </c>
      <c r="BG125" s="41">
        <v>37.875</v>
      </c>
      <c r="BH125" s="242">
        <v>46.5</v>
      </c>
      <c r="BI125" s="242">
        <v>22</v>
      </c>
      <c r="BJ125" s="242">
        <v>30</v>
      </c>
      <c r="BK125" s="242">
        <v>14.5</v>
      </c>
      <c r="BL125" s="243">
        <v>43.5</v>
      </c>
      <c r="BM125" s="243">
        <v>342.5</v>
      </c>
      <c r="BN125" s="243">
        <v>12.232142857142858</v>
      </c>
      <c r="BO125" s="233" t="s">
        <v>473</v>
      </c>
      <c r="BP125" s="234" t="s">
        <v>369</v>
      </c>
      <c r="BQ125" s="235">
        <v>2016</v>
      </c>
    </row>
    <row r="126" spans="1:69" ht="17.25">
      <c r="A126" s="17">
        <v>125</v>
      </c>
      <c r="B126" s="330" t="s">
        <v>1048</v>
      </c>
      <c r="C126" s="252" t="s">
        <v>465</v>
      </c>
      <c r="D126" s="215" t="s">
        <v>99</v>
      </c>
      <c r="E126" s="215" t="s">
        <v>1049</v>
      </c>
      <c r="F126" s="216" t="s">
        <v>1050</v>
      </c>
      <c r="G126" s="216" t="s">
        <v>98</v>
      </c>
      <c r="H126" s="281" t="s">
        <v>40</v>
      </c>
      <c r="I126" s="282">
        <v>34029</v>
      </c>
      <c r="J126" s="283" t="s">
        <v>45</v>
      </c>
      <c r="K126" s="284" t="s">
        <v>483</v>
      </c>
      <c r="L126" s="426" t="s">
        <v>44</v>
      </c>
      <c r="M126" s="285">
        <v>25</v>
      </c>
      <c r="N126" s="222">
        <v>21</v>
      </c>
      <c r="O126" s="222">
        <v>20</v>
      </c>
      <c r="P126" s="222">
        <v>22.5</v>
      </c>
      <c r="Q126" s="223">
        <v>23.5</v>
      </c>
      <c r="R126" s="222">
        <v>20</v>
      </c>
      <c r="S126" s="222">
        <v>24</v>
      </c>
      <c r="T126" s="222">
        <v>30</v>
      </c>
      <c r="U126" s="222">
        <v>19</v>
      </c>
      <c r="V126" s="224">
        <v>180</v>
      </c>
      <c r="W126" s="225">
        <v>10</v>
      </c>
      <c r="X126" s="226" t="s">
        <v>484</v>
      </c>
      <c r="Y126" s="226" t="s">
        <v>474</v>
      </c>
      <c r="Z126" s="226">
        <v>2013</v>
      </c>
      <c r="AA126" s="329">
        <v>30</v>
      </c>
      <c r="AB126" s="329">
        <v>27</v>
      </c>
      <c r="AC126" s="329">
        <v>20.25</v>
      </c>
      <c r="AD126" s="329">
        <v>26</v>
      </c>
      <c r="AE126" s="419">
        <v>30.375</v>
      </c>
      <c r="AF126" s="329">
        <v>30</v>
      </c>
      <c r="AG126" s="329">
        <v>35.25</v>
      </c>
      <c r="AH126" s="329">
        <v>11.25</v>
      </c>
      <c r="AI126" s="329">
        <v>14</v>
      </c>
      <c r="AJ126" s="329">
        <v>224.125</v>
      </c>
      <c r="AK126" s="329">
        <v>10.1875</v>
      </c>
      <c r="AL126" s="327" t="s">
        <v>498</v>
      </c>
      <c r="AM126" s="327">
        <v>2014</v>
      </c>
      <c r="AN126" s="140" t="s">
        <v>475</v>
      </c>
      <c r="AO126" s="238">
        <v>33</v>
      </c>
      <c r="AP126" s="239">
        <v>20.25</v>
      </c>
      <c r="AQ126" s="239">
        <v>31.5</v>
      </c>
      <c r="AR126" s="239">
        <v>32.53125</v>
      </c>
      <c r="AS126" s="239">
        <v>34.5</v>
      </c>
      <c r="AT126" s="240">
        <v>16</v>
      </c>
      <c r="AU126" s="240">
        <v>29.25</v>
      </c>
      <c r="AV126" s="239">
        <v>37</v>
      </c>
      <c r="AW126" s="240">
        <v>19</v>
      </c>
      <c r="AX126" s="239">
        <v>253.03125</v>
      </c>
      <c r="AY126" s="239">
        <v>10.12125</v>
      </c>
      <c r="AZ126" s="241" t="s">
        <v>484</v>
      </c>
      <c r="BA126" s="241">
        <v>2015</v>
      </c>
      <c r="BB126" s="140" t="s">
        <v>476</v>
      </c>
      <c r="BC126" s="41">
        <v>21</v>
      </c>
      <c r="BD126" s="242">
        <v>36</v>
      </c>
      <c r="BE126" s="242">
        <v>26.25</v>
      </c>
      <c r="BF126" s="242">
        <v>37.5</v>
      </c>
      <c r="BG126" s="41">
        <v>42</v>
      </c>
      <c r="BH126" s="242">
        <v>34.5</v>
      </c>
      <c r="BI126" s="242">
        <v>18</v>
      </c>
      <c r="BJ126" s="242">
        <v>54</v>
      </c>
      <c r="BK126" s="242">
        <v>24</v>
      </c>
      <c r="BL126" s="243">
        <v>42</v>
      </c>
      <c r="BM126" s="243">
        <v>335.25</v>
      </c>
      <c r="BN126" s="243">
        <v>11.973214285714286</v>
      </c>
      <c r="BO126" s="17" t="s">
        <v>484</v>
      </c>
      <c r="BP126" s="234" t="s">
        <v>369</v>
      </c>
      <c r="BQ126" s="235">
        <v>2016</v>
      </c>
    </row>
    <row r="127" spans="1:69" ht="17.25">
      <c r="A127" s="17">
        <v>126</v>
      </c>
      <c r="B127" s="330" t="s">
        <v>1051</v>
      </c>
      <c r="C127" s="252" t="s">
        <v>465</v>
      </c>
      <c r="D127" s="215" t="s">
        <v>1052</v>
      </c>
      <c r="E127" s="215" t="s">
        <v>1053</v>
      </c>
      <c r="F127" s="216" t="s">
        <v>1054</v>
      </c>
      <c r="G127" s="216" t="s">
        <v>1055</v>
      </c>
      <c r="H127" s="281" t="s">
        <v>40</v>
      </c>
      <c r="I127" s="282">
        <v>33862</v>
      </c>
      <c r="J127" s="283" t="s">
        <v>55</v>
      </c>
      <c r="K127" s="284" t="s">
        <v>599</v>
      </c>
      <c r="L127" s="426" t="s">
        <v>837</v>
      </c>
      <c r="M127" s="285">
        <v>24</v>
      </c>
      <c r="N127" s="222">
        <v>20</v>
      </c>
      <c r="O127" s="222">
        <v>25</v>
      </c>
      <c r="P127" s="222">
        <v>20</v>
      </c>
      <c r="Q127" s="223">
        <v>24</v>
      </c>
      <c r="R127" s="222">
        <v>20</v>
      </c>
      <c r="S127" s="222">
        <v>28.5</v>
      </c>
      <c r="T127" s="222">
        <v>32.25</v>
      </c>
      <c r="U127" s="222">
        <v>18.25</v>
      </c>
      <c r="V127" s="224">
        <v>188</v>
      </c>
      <c r="W127" s="225">
        <v>10.444444444444445</v>
      </c>
      <c r="X127" s="226" t="s">
        <v>484</v>
      </c>
      <c r="Y127" s="226" t="s">
        <v>474</v>
      </c>
      <c r="Z127" s="226">
        <v>2013</v>
      </c>
      <c r="AA127" s="329">
        <v>32.5</v>
      </c>
      <c r="AB127" s="329">
        <v>30</v>
      </c>
      <c r="AC127" s="329">
        <v>23.75</v>
      </c>
      <c r="AD127" s="329">
        <v>21</v>
      </c>
      <c r="AE127" s="419">
        <v>30</v>
      </c>
      <c r="AF127" s="329">
        <v>33</v>
      </c>
      <c r="AG127" s="329">
        <v>51</v>
      </c>
      <c r="AH127" s="329">
        <v>12</v>
      </c>
      <c r="AI127" s="329">
        <v>11.5</v>
      </c>
      <c r="AJ127" s="329">
        <v>244.75</v>
      </c>
      <c r="AK127" s="329">
        <v>11.125</v>
      </c>
      <c r="AL127" s="327" t="s">
        <v>498</v>
      </c>
      <c r="AM127" s="327">
        <v>2014</v>
      </c>
      <c r="AN127" s="140" t="s">
        <v>475</v>
      </c>
      <c r="AO127" s="238">
        <v>30</v>
      </c>
      <c r="AP127" s="239">
        <v>19.875</v>
      </c>
      <c r="AQ127" s="239">
        <v>30</v>
      </c>
      <c r="AR127" s="239">
        <v>36</v>
      </c>
      <c r="AS127" s="239">
        <v>30</v>
      </c>
      <c r="AT127" s="240">
        <v>18</v>
      </c>
      <c r="AU127" s="240">
        <v>30</v>
      </c>
      <c r="AV127" s="239">
        <v>36.75</v>
      </c>
      <c r="AW127" s="240">
        <v>19.5</v>
      </c>
      <c r="AX127" s="239">
        <v>250.125</v>
      </c>
      <c r="AY127" s="239">
        <v>10.005000000000001</v>
      </c>
      <c r="AZ127" s="241" t="s">
        <v>484</v>
      </c>
      <c r="BA127" s="241">
        <v>2015</v>
      </c>
      <c r="BB127" s="140" t="s">
        <v>476</v>
      </c>
      <c r="BC127" s="41">
        <v>27.375</v>
      </c>
      <c r="BD127" s="242">
        <v>32.25</v>
      </c>
      <c r="BE127" s="242">
        <v>15.75</v>
      </c>
      <c r="BF127" s="242">
        <v>37.5</v>
      </c>
      <c r="BG127" s="41">
        <v>42</v>
      </c>
      <c r="BH127" s="242">
        <v>27.375</v>
      </c>
      <c r="BI127" s="242">
        <v>10</v>
      </c>
      <c r="BJ127" s="242">
        <v>33</v>
      </c>
      <c r="BK127" s="242">
        <v>12</v>
      </c>
      <c r="BL127" s="243">
        <v>44.5</v>
      </c>
      <c r="BM127" s="243">
        <v>281.75</v>
      </c>
      <c r="BN127" s="243">
        <v>10.0625</v>
      </c>
      <c r="BO127" s="17" t="s">
        <v>498</v>
      </c>
      <c r="BP127" s="234" t="s">
        <v>369</v>
      </c>
      <c r="BQ127" s="235">
        <v>2016</v>
      </c>
    </row>
    <row r="128" spans="1:69" ht="17.25">
      <c r="A128" s="17">
        <v>127</v>
      </c>
      <c r="B128" s="244" t="s">
        <v>1056</v>
      </c>
      <c r="C128" s="252" t="s">
        <v>465</v>
      </c>
      <c r="D128" s="215" t="s">
        <v>715</v>
      </c>
      <c r="E128" s="215" t="s">
        <v>197</v>
      </c>
      <c r="F128" s="83" t="s">
        <v>1057</v>
      </c>
      <c r="G128" s="83" t="s">
        <v>195</v>
      </c>
      <c r="H128" s="256" t="s">
        <v>40</v>
      </c>
      <c r="I128" s="245">
        <v>34436</v>
      </c>
      <c r="J128" s="257" t="s">
        <v>45</v>
      </c>
      <c r="K128" s="246" t="s">
        <v>483</v>
      </c>
      <c r="L128" s="421" t="s">
        <v>44</v>
      </c>
      <c r="M128" s="258">
        <v>25</v>
      </c>
      <c r="N128" s="222">
        <v>20</v>
      </c>
      <c r="O128" s="222">
        <v>20</v>
      </c>
      <c r="P128" s="222">
        <v>24</v>
      </c>
      <c r="Q128" s="223">
        <v>21</v>
      </c>
      <c r="R128" s="222">
        <v>22</v>
      </c>
      <c r="S128" s="222">
        <v>29.25</v>
      </c>
      <c r="T128" s="222">
        <v>30</v>
      </c>
      <c r="U128" s="222">
        <v>25.5</v>
      </c>
      <c r="V128" s="224">
        <v>191.75</v>
      </c>
      <c r="W128" s="225">
        <v>10.652777777777779</v>
      </c>
      <c r="X128" s="226" t="s">
        <v>484</v>
      </c>
      <c r="Y128" s="226" t="s">
        <v>474</v>
      </c>
      <c r="Z128" s="226">
        <v>2013</v>
      </c>
      <c r="AA128" s="329">
        <v>31.5</v>
      </c>
      <c r="AB128" s="329">
        <v>30</v>
      </c>
      <c r="AC128" s="329">
        <v>21.5</v>
      </c>
      <c r="AD128" s="329">
        <v>37</v>
      </c>
      <c r="AE128" s="419">
        <v>36</v>
      </c>
      <c r="AF128" s="329">
        <v>30.5</v>
      </c>
      <c r="AG128" s="329">
        <v>48</v>
      </c>
      <c r="AH128" s="329">
        <v>10</v>
      </c>
      <c r="AI128" s="329">
        <v>16.25</v>
      </c>
      <c r="AJ128" s="329">
        <v>260.75</v>
      </c>
      <c r="AK128" s="329">
        <v>11.852272727272727</v>
      </c>
      <c r="AL128" s="327" t="s">
        <v>498</v>
      </c>
      <c r="AM128" s="327">
        <v>2014</v>
      </c>
      <c r="AN128" s="140" t="s">
        <v>475</v>
      </c>
      <c r="AO128" s="238">
        <v>36</v>
      </c>
      <c r="AP128" s="239">
        <v>30.75</v>
      </c>
      <c r="AQ128" s="239">
        <v>31.5</v>
      </c>
      <c r="AR128" s="239">
        <v>25.5</v>
      </c>
      <c r="AS128" s="239">
        <v>33</v>
      </c>
      <c r="AT128" s="240">
        <v>20</v>
      </c>
      <c r="AU128" s="240">
        <v>23.25</v>
      </c>
      <c r="AV128" s="239">
        <v>37.5</v>
      </c>
      <c r="AW128" s="240">
        <v>13</v>
      </c>
      <c r="AX128" s="239">
        <v>250.5</v>
      </c>
      <c r="AY128" s="239">
        <v>10.02</v>
      </c>
      <c r="AZ128" s="241" t="s">
        <v>484</v>
      </c>
      <c r="BA128" s="241">
        <v>2015</v>
      </c>
      <c r="BB128" s="140" t="s">
        <v>476</v>
      </c>
      <c r="BC128" s="41">
        <v>23.625</v>
      </c>
      <c r="BD128" s="242">
        <v>40.5</v>
      </c>
      <c r="BE128" s="242">
        <v>15</v>
      </c>
      <c r="BF128" s="242">
        <v>31.5</v>
      </c>
      <c r="BG128" s="41">
        <v>42</v>
      </c>
      <c r="BH128" s="242">
        <v>36.75</v>
      </c>
      <c r="BI128" s="242">
        <v>14.25</v>
      </c>
      <c r="BJ128" s="242">
        <v>28.5</v>
      </c>
      <c r="BK128" s="242">
        <v>22</v>
      </c>
      <c r="BL128" s="243">
        <v>43</v>
      </c>
      <c r="BM128" s="243">
        <v>297.125</v>
      </c>
      <c r="BN128" s="243">
        <v>10.611607142857142</v>
      </c>
      <c r="BO128" s="17" t="s">
        <v>498</v>
      </c>
      <c r="BP128" s="234" t="s">
        <v>369</v>
      </c>
      <c r="BQ128" s="235">
        <v>2016</v>
      </c>
    </row>
    <row r="129" spans="1:69" ht="17.25">
      <c r="A129" s="17">
        <v>128</v>
      </c>
      <c r="B129" s="214" t="s">
        <v>1058</v>
      </c>
      <c r="C129" s="252" t="s">
        <v>465</v>
      </c>
      <c r="D129" s="215" t="s">
        <v>701</v>
      </c>
      <c r="E129" s="215" t="s">
        <v>197</v>
      </c>
      <c r="F129" s="216" t="s">
        <v>1059</v>
      </c>
      <c r="G129" s="216" t="s">
        <v>704</v>
      </c>
      <c r="H129" s="217" t="s">
        <v>43</v>
      </c>
      <c r="I129" s="218">
        <v>34323</v>
      </c>
      <c r="J129" s="219" t="s">
        <v>41</v>
      </c>
      <c r="K129" s="278" t="s">
        <v>651</v>
      </c>
      <c r="L129" s="278" t="s">
        <v>1060</v>
      </c>
      <c r="M129" s="217">
        <v>18</v>
      </c>
      <c r="N129" s="222">
        <v>20</v>
      </c>
      <c r="O129" s="222">
        <v>28</v>
      </c>
      <c r="P129" s="222">
        <v>28</v>
      </c>
      <c r="Q129" s="223">
        <v>25.5</v>
      </c>
      <c r="R129" s="222">
        <v>20</v>
      </c>
      <c r="S129" s="222">
        <v>30.75</v>
      </c>
      <c r="T129" s="222">
        <v>31.5</v>
      </c>
      <c r="U129" s="222">
        <v>20</v>
      </c>
      <c r="V129" s="224">
        <v>203.75</v>
      </c>
      <c r="W129" s="225">
        <v>11.319444444444445</v>
      </c>
      <c r="X129" s="226" t="s">
        <v>484</v>
      </c>
      <c r="Y129" s="226" t="s">
        <v>474</v>
      </c>
      <c r="Z129" s="226">
        <v>2013</v>
      </c>
      <c r="AA129" s="451">
        <v>39.25</v>
      </c>
      <c r="AB129" s="329">
        <v>32.5</v>
      </c>
      <c r="AC129" s="329">
        <v>29.25</v>
      </c>
      <c r="AD129" s="329">
        <v>11.5</v>
      </c>
      <c r="AE129" s="419">
        <v>40.5</v>
      </c>
      <c r="AF129" s="329">
        <v>42.75</v>
      </c>
      <c r="AG129" s="329">
        <v>30</v>
      </c>
      <c r="AH129" s="329">
        <v>6.5</v>
      </c>
      <c r="AI129" s="329">
        <v>10.375</v>
      </c>
      <c r="AJ129" s="329">
        <v>242.625</v>
      </c>
      <c r="AK129" s="329">
        <v>11.028409090909092</v>
      </c>
      <c r="AL129" s="327" t="s">
        <v>498</v>
      </c>
      <c r="AM129" s="327">
        <v>2014</v>
      </c>
      <c r="AN129" s="140" t="s">
        <v>475</v>
      </c>
      <c r="AO129" s="238">
        <v>30</v>
      </c>
      <c r="AP129" s="239">
        <v>30.75</v>
      </c>
      <c r="AQ129" s="239">
        <v>33</v>
      </c>
      <c r="AR129" s="239">
        <v>30</v>
      </c>
      <c r="AS129" s="239">
        <v>34.875</v>
      </c>
      <c r="AT129" s="240">
        <v>16</v>
      </c>
      <c r="AU129" s="240">
        <v>20.4375</v>
      </c>
      <c r="AV129" s="239">
        <v>34.5</v>
      </c>
      <c r="AW129" s="240">
        <v>25</v>
      </c>
      <c r="AX129" s="239">
        <v>254.5625</v>
      </c>
      <c r="AY129" s="239">
        <v>10.182499999999999</v>
      </c>
      <c r="AZ129" s="241" t="s">
        <v>484</v>
      </c>
      <c r="BA129" s="241">
        <v>2015</v>
      </c>
      <c r="BB129" s="140" t="s">
        <v>476</v>
      </c>
      <c r="BC129" s="41">
        <v>24</v>
      </c>
      <c r="BD129" s="242">
        <v>30</v>
      </c>
      <c r="BE129" s="242">
        <v>28.5</v>
      </c>
      <c r="BF129" s="242">
        <v>19.5</v>
      </c>
      <c r="BG129" s="41">
        <v>36</v>
      </c>
      <c r="BH129" s="242">
        <v>36</v>
      </c>
      <c r="BI129" s="242">
        <v>17</v>
      </c>
      <c r="BJ129" s="242">
        <v>30</v>
      </c>
      <c r="BK129" s="242">
        <v>24</v>
      </c>
      <c r="BL129" s="243">
        <v>42</v>
      </c>
      <c r="BM129" s="243">
        <v>287</v>
      </c>
      <c r="BN129" s="243">
        <v>10.25</v>
      </c>
      <c r="BO129" s="17" t="s">
        <v>484</v>
      </c>
      <c r="BP129" s="234" t="s">
        <v>369</v>
      </c>
      <c r="BQ129" s="235">
        <v>2016</v>
      </c>
    </row>
    <row r="130" spans="1:69" ht="17.25">
      <c r="A130" s="17">
        <v>129</v>
      </c>
      <c r="B130" s="214" t="s">
        <v>1061</v>
      </c>
      <c r="C130" s="252" t="s">
        <v>465</v>
      </c>
      <c r="D130" s="215" t="s">
        <v>1062</v>
      </c>
      <c r="E130" s="215" t="s">
        <v>1063</v>
      </c>
      <c r="F130" s="216" t="s">
        <v>1064</v>
      </c>
      <c r="G130" s="216" t="s">
        <v>1065</v>
      </c>
      <c r="H130" s="217" t="s">
        <v>43</v>
      </c>
      <c r="I130" s="218">
        <v>34321</v>
      </c>
      <c r="J130" s="219" t="s">
        <v>45</v>
      </c>
      <c r="K130" s="333" t="s">
        <v>483</v>
      </c>
      <c r="L130" s="333" t="s">
        <v>44</v>
      </c>
      <c r="M130" s="221">
        <v>25</v>
      </c>
      <c r="N130" s="222">
        <v>21</v>
      </c>
      <c r="O130" s="222">
        <v>20</v>
      </c>
      <c r="P130" s="222">
        <v>20</v>
      </c>
      <c r="Q130" s="223">
        <v>25</v>
      </c>
      <c r="R130" s="222">
        <v>23</v>
      </c>
      <c r="S130" s="222">
        <v>27</v>
      </c>
      <c r="T130" s="222">
        <v>30</v>
      </c>
      <c r="U130" s="222">
        <v>14</v>
      </c>
      <c r="V130" s="224">
        <v>180</v>
      </c>
      <c r="W130" s="225">
        <v>10</v>
      </c>
      <c r="X130" s="226" t="s">
        <v>484</v>
      </c>
      <c r="Y130" s="226" t="s">
        <v>474</v>
      </c>
      <c r="Z130" s="226">
        <v>2013</v>
      </c>
      <c r="AA130" s="329">
        <v>20</v>
      </c>
      <c r="AB130" s="329">
        <v>26</v>
      </c>
      <c r="AC130" s="329">
        <v>22.25</v>
      </c>
      <c r="AD130" s="329">
        <v>30.5</v>
      </c>
      <c r="AE130" s="419">
        <v>35.625</v>
      </c>
      <c r="AF130" s="329">
        <v>30</v>
      </c>
      <c r="AG130" s="329">
        <v>51</v>
      </c>
      <c r="AH130" s="329">
        <v>12</v>
      </c>
      <c r="AI130" s="329">
        <v>15</v>
      </c>
      <c r="AJ130" s="329">
        <v>242.375</v>
      </c>
      <c r="AK130" s="329">
        <v>11.017045454545455</v>
      </c>
      <c r="AL130" s="327" t="s">
        <v>498</v>
      </c>
      <c r="AM130" s="327">
        <v>2014</v>
      </c>
      <c r="AN130" s="140" t="s">
        <v>475</v>
      </c>
      <c r="AO130" s="238">
        <v>30</v>
      </c>
      <c r="AP130" s="239">
        <v>23.25</v>
      </c>
      <c r="AQ130" s="239">
        <v>30</v>
      </c>
      <c r="AR130" s="239">
        <v>34.5</v>
      </c>
      <c r="AS130" s="239">
        <v>30.75</v>
      </c>
      <c r="AT130" s="240">
        <v>19</v>
      </c>
      <c r="AU130" s="240">
        <v>27</v>
      </c>
      <c r="AV130" s="239">
        <v>36.5</v>
      </c>
      <c r="AW130" s="240">
        <v>19</v>
      </c>
      <c r="AX130" s="239">
        <v>250</v>
      </c>
      <c r="AY130" s="239">
        <v>10</v>
      </c>
      <c r="AZ130" s="241" t="s">
        <v>484</v>
      </c>
      <c r="BA130" s="241">
        <v>2015</v>
      </c>
      <c r="BB130" s="140" t="s">
        <v>476</v>
      </c>
      <c r="BC130" s="41">
        <v>24</v>
      </c>
      <c r="BD130" s="242">
        <v>37.5</v>
      </c>
      <c r="BE130" s="242">
        <v>29.25</v>
      </c>
      <c r="BF130" s="242">
        <v>21</v>
      </c>
      <c r="BG130" s="41">
        <v>39</v>
      </c>
      <c r="BH130" s="242">
        <v>34.5</v>
      </c>
      <c r="BI130" s="242">
        <v>15</v>
      </c>
      <c r="BJ130" s="242">
        <v>33</v>
      </c>
      <c r="BK130" s="242">
        <v>20</v>
      </c>
      <c r="BL130" s="243">
        <v>43</v>
      </c>
      <c r="BM130" s="243">
        <v>296.25</v>
      </c>
      <c r="BN130" s="243">
        <v>10.580357142857142</v>
      </c>
      <c r="BO130" s="17" t="s">
        <v>484</v>
      </c>
      <c r="BP130" s="234" t="s">
        <v>369</v>
      </c>
      <c r="BQ130" s="235">
        <v>2016</v>
      </c>
    </row>
    <row r="131" spans="1:69" ht="17.25">
      <c r="A131" s="17">
        <v>130</v>
      </c>
      <c r="B131" s="214" t="s">
        <v>1066</v>
      </c>
      <c r="C131" s="252" t="s">
        <v>465</v>
      </c>
      <c r="D131" s="215" t="s">
        <v>323</v>
      </c>
      <c r="E131" s="215" t="s">
        <v>1067</v>
      </c>
      <c r="F131" s="216" t="s">
        <v>1068</v>
      </c>
      <c r="G131" s="216" t="s">
        <v>322</v>
      </c>
      <c r="H131" s="217" t="s">
        <v>43</v>
      </c>
      <c r="I131" s="218">
        <v>33784</v>
      </c>
      <c r="J131" s="219" t="s">
        <v>55</v>
      </c>
      <c r="K131" s="333" t="s">
        <v>54</v>
      </c>
      <c r="L131" s="278" t="s">
        <v>1035</v>
      </c>
      <c r="M131" s="221">
        <v>43</v>
      </c>
      <c r="N131" s="222">
        <v>11</v>
      </c>
      <c r="O131" s="222">
        <v>21.25</v>
      </c>
      <c r="P131" s="222">
        <v>33</v>
      </c>
      <c r="Q131" s="223">
        <v>13.166666666666666</v>
      </c>
      <c r="R131" s="222">
        <v>20</v>
      </c>
      <c r="S131" s="222">
        <v>24.75</v>
      </c>
      <c r="T131" s="222">
        <v>34.130000000000003</v>
      </c>
      <c r="U131" s="222">
        <v>25</v>
      </c>
      <c r="V131" s="224">
        <v>182.29666666666668</v>
      </c>
      <c r="W131" s="225">
        <v>10.127592592592594</v>
      </c>
      <c r="X131" s="226" t="s">
        <v>473</v>
      </c>
      <c r="Y131" s="226" t="s">
        <v>474</v>
      </c>
      <c r="Z131" s="226">
        <v>2013</v>
      </c>
      <c r="AA131" s="329">
        <v>31.5</v>
      </c>
      <c r="AB131" s="329">
        <v>30.5</v>
      </c>
      <c r="AC131" s="329">
        <v>30.5</v>
      </c>
      <c r="AD131" s="329">
        <v>17</v>
      </c>
      <c r="AE131" s="419">
        <v>33.375</v>
      </c>
      <c r="AF131" s="329">
        <v>20.75</v>
      </c>
      <c r="AG131" s="329">
        <v>33.75</v>
      </c>
      <c r="AH131" s="329">
        <v>10</v>
      </c>
      <c r="AI131" s="329">
        <v>13.75</v>
      </c>
      <c r="AJ131" s="329">
        <v>221.125</v>
      </c>
      <c r="AK131" s="329">
        <v>10.051136363636363</v>
      </c>
      <c r="AL131" s="327" t="s">
        <v>473</v>
      </c>
      <c r="AM131" s="327">
        <v>2014</v>
      </c>
      <c r="AN131" s="140" t="s">
        <v>475</v>
      </c>
      <c r="AO131" s="238">
        <v>36</v>
      </c>
      <c r="AP131" s="239">
        <v>27.375</v>
      </c>
      <c r="AQ131" s="239">
        <v>34.5</v>
      </c>
      <c r="AR131" s="239">
        <v>30.28125</v>
      </c>
      <c r="AS131" s="239">
        <v>32.25</v>
      </c>
      <c r="AT131" s="240">
        <v>16</v>
      </c>
      <c r="AU131" s="240">
        <v>22.125</v>
      </c>
      <c r="AV131" s="239">
        <v>37.25</v>
      </c>
      <c r="AW131" s="240">
        <v>23</v>
      </c>
      <c r="AX131" s="239">
        <v>258.78125</v>
      </c>
      <c r="AY131" s="239">
        <v>10.35125</v>
      </c>
      <c r="AZ131" s="241" t="s">
        <v>484</v>
      </c>
      <c r="BA131" s="241">
        <v>2015</v>
      </c>
      <c r="BB131" s="140" t="s">
        <v>476</v>
      </c>
      <c r="BC131" s="41">
        <v>24.375</v>
      </c>
      <c r="BD131" s="242">
        <v>37.5</v>
      </c>
      <c r="BE131" s="242">
        <v>23.25</v>
      </c>
      <c r="BF131" s="242">
        <v>25.5</v>
      </c>
      <c r="BG131" s="41">
        <v>39</v>
      </c>
      <c r="BH131" s="242">
        <v>37.5</v>
      </c>
      <c r="BI131" s="242">
        <v>17</v>
      </c>
      <c r="BJ131" s="242">
        <v>30</v>
      </c>
      <c r="BK131" s="242">
        <v>12</v>
      </c>
      <c r="BL131" s="243">
        <v>43</v>
      </c>
      <c r="BM131" s="243">
        <v>289.125</v>
      </c>
      <c r="BN131" s="243">
        <v>10.325892857142858</v>
      </c>
      <c r="BO131" s="17" t="s">
        <v>484</v>
      </c>
      <c r="BP131" s="234" t="s">
        <v>369</v>
      </c>
      <c r="BQ131" s="235">
        <v>2016</v>
      </c>
    </row>
    <row r="132" spans="1:69" ht="17.25">
      <c r="A132" s="17">
        <v>131</v>
      </c>
      <c r="B132" s="214" t="s">
        <v>1069</v>
      </c>
      <c r="C132" s="252" t="s">
        <v>465</v>
      </c>
      <c r="D132" s="215" t="s">
        <v>1070</v>
      </c>
      <c r="E132" s="215" t="s">
        <v>1071</v>
      </c>
      <c r="F132" s="216" t="s">
        <v>1072</v>
      </c>
      <c r="G132" s="216" t="s">
        <v>1073</v>
      </c>
      <c r="H132" s="217" t="s">
        <v>43</v>
      </c>
      <c r="I132" s="218">
        <v>33921</v>
      </c>
      <c r="J132" s="219" t="s">
        <v>41</v>
      </c>
      <c r="K132" s="278" t="s">
        <v>651</v>
      </c>
      <c r="L132" s="278" t="s">
        <v>86</v>
      </c>
      <c r="M132" s="217">
        <v>18</v>
      </c>
      <c r="N132" s="222">
        <v>20</v>
      </c>
      <c r="O132" s="222">
        <v>20</v>
      </c>
      <c r="P132" s="222">
        <v>28.5</v>
      </c>
      <c r="Q132" s="223">
        <v>20.5</v>
      </c>
      <c r="R132" s="222">
        <v>23.75</v>
      </c>
      <c r="S132" s="222">
        <v>27</v>
      </c>
      <c r="T132" s="222">
        <v>18.75</v>
      </c>
      <c r="U132" s="222">
        <v>21.5</v>
      </c>
      <c r="V132" s="224">
        <v>180</v>
      </c>
      <c r="W132" s="225">
        <v>10</v>
      </c>
      <c r="X132" s="226" t="s">
        <v>484</v>
      </c>
      <c r="Y132" s="226" t="s">
        <v>474</v>
      </c>
      <c r="Z132" s="226">
        <v>2013</v>
      </c>
      <c r="AA132" s="329">
        <v>30</v>
      </c>
      <c r="AB132" s="329">
        <v>33</v>
      </c>
      <c r="AC132" s="329">
        <v>25.25</v>
      </c>
      <c r="AD132" s="329">
        <v>25</v>
      </c>
      <c r="AE132" s="419">
        <v>37.5</v>
      </c>
      <c r="AF132" s="329">
        <v>37.5</v>
      </c>
      <c r="AG132" s="329">
        <v>43.5</v>
      </c>
      <c r="AH132" s="329">
        <v>15.25</v>
      </c>
      <c r="AI132" s="329">
        <v>18</v>
      </c>
      <c r="AJ132" s="329">
        <v>265</v>
      </c>
      <c r="AK132" s="329">
        <v>12.045454545454545</v>
      </c>
      <c r="AL132" s="327" t="s">
        <v>498</v>
      </c>
      <c r="AM132" s="327">
        <v>2014</v>
      </c>
      <c r="AN132" s="140" t="s">
        <v>475</v>
      </c>
      <c r="AO132" s="238">
        <v>30</v>
      </c>
      <c r="AP132" s="239">
        <v>24.75</v>
      </c>
      <c r="AQ132" s="239">
        <v>38.25</v>
      </c>
      <c r="AR132" s="239">
        <v>33</v>
      </c>
      <c r="AS132" s="239">
        <v>28.5</v>
      </c>
      <c r="AT132" s="240">
        <v>18</v>
      </c>
      <c r="AU132" s="240">
        <v>27</v>
      </c>
      <c r="AV132" s="239">
        <v>33.5</v>
      </c>
      <c r="AW132" s="240">
        <v>17.5</v>
      </c>
      <c r="AX132" s="239">
        <v>250.5</v>
      </c>
      <c r="AY132" s="239">
        <v>10.02</v>
      </c>
      <c r="AZ132" s="241" t="s">
        <v>484</v>
      </c>
      <c r="BA132" s="241">
        <v>2015</v>
      </c>
      <c r="BB132" s="140" t="s">
        <v>476</v>
      </c>
      <c r="BC132" s="41">
        <v>20.25</v>
      </c>
      <c r="BD132" s="242">
        <v>30</v>
      </c>
      <c r="BE132" s="242">
        <v>28.5</v>
      </c>
      <c r="BF132" s="242">
        <v>30</v>
      </c>
      <c r="BG132" s="41">
        <v>36</v>
      </c>
      <c r="BH132" s="242">
        <v>37.5</v>
      </c>
      <c r="BI132" s="242">
        <v>13</v>
      </c>
      <c r="BJ132" s="242">
        <v>30</v>
      </c>
      <c r="BK132" s="242">
        <v>20</v>
      </c>
      <c r="BL132" s="243">
        <v>42</v>
      </c>
      <c r="BM132" s="243">
        <v>287.25</v>
      </c>
      <c r="BN132" s="243">
        <v>10.258928571428571</v>
      </c>
      <c r="BO132" s="17" t="s">
        <v>484</v>
      </c>
      <c r="BP132" s="234" t="s">
        <v>369</v>
      </c>
      <c r="BQ132" s="235">
        <v>2016</v>
      </c>
    </row>
    <row r="133" spans="1:69" ht="17.25">
      <c r="A133" s="17">
        <v>132</v>
      </c>
      <c r="B133" s="253" t="s">
        <v>1074</v>
      </c>
      <c r="C133" s="252" t="s">
        <v>465</v>
      </c>
      <c r="D133" s="215" t="s">
        <v>93</v>
      </c>
      <c r="E133" s="215" t="s">
        <v>1075</v>
      </c>
      <c r="F133" s="216" t="s">
        <v>1076</v>
      </c>
      <c r="G133" s="216" t="s">
        <v>1077</v>
      </c>
      <c r="H133" s="217" t="s">
        <v>43</v>
      </c>
      <c r="I133" s="218">
        <v>34262</v>
      </c>
      <c r="J133" s="219" t="s">
        <v>536</v>
      </c>
      <c r="K133" s="220" t="s">
        <v>537</v>
      </c>
      <c r="L133" s="220" t="s">
        <v>1078</v>
      </c>
      <c r="M133" s="217">
        <v>34</v>
      </c>
      <c r="N133" s="222">
        <v>20</v>
      </c>
      <c r="O133" s="222">
        <v>20</v>
      </c>
      <c r="P133" s="222">
        <v>28.25</v>
      </c>
      <c r="Q133" s="223">
        <v>21.5</v>
      </c>
      <c r="R133" s="222">
        <v>18.5</v>
      </c>
      <c r="S133" s="222">
        <v>36</v>
      </c>
      <c r="T133" s="222">
        <v>30</v>
      </c>
      <c r="U133" s="222">
        <v>20</v>
      </c>
      <c r="V133" s="224">
        <v>194.25</v>
      </c>
      <c r="W133" s="225">
        <v>10.791666666666666</v>
      </c>
      <c r="X133" s="226" t="s">
        <v>484</v>
      </c>
      <c r="Y133" s="226" t="s">
        <v>474</v>
      </c>
      <c r="Z133" s="226">
        <v>2013</v>
      </c>
      <c r="AA133" s="329">
        <v>24.5</v>
      </c>
      <c r="AB133" s="329">
        <v>30.5</v>
      </c>
      <c r="AC133" s="329">
        <v>22.5</v>
      </c>
      <c r="AD133" s="329">
        <v>27</v>
      </c>
      <c r="AE133" s="419">
        <v>36</v>
      </c>
      <c r="AF133" s="329">
        <v>33</v>
      </c>
      <c r="AG133" s="329">
        <v>43.5</v>
      </c>
      <c r="AH133" s="329">
        <v>11.5</v>
      </c>
      <c r="AI133" s="329">
        <v>12</v>
      </c>
      <c r="AJ133" s="329">
        <v>240.5</v>
      </c>
      <c r="AK133" s="329">
        <v>10.931818181818182</v>
      </c>
      <c r="AL133" s="327" t="s">
        <v>498</v>
      </c>
      <c r="AM133" s="327">
        <v>2014</v>
      </c>
      <c r="AN133" s="140" t="s">
        <v>475</v>
      </c>
      <c r="AO133" s="238">
        <v>30</v>
      </c>
      <c r="AP133" s="239">
        <v>27</v>
      </c>
      <c r="AQ133" s="239">
        <v>36</v>
      </c>
      <c r="AR133" s="239">
        <v>33</v>
      </c>
      <c r="AS133" s="239">
        <v>27</v>
      </c>
      <c r="AT133" s="240">
        <v>20.5</v>
      </c>
      <c r="AU133" s="240">
        <v>24</v>
      </c>
      <c r="AV133" s="239">
        <v>35.5</v>
      </c>
      <c r="AW133" s="240">
        <v>17</v>
      </c>
      <c r="AX133" s="239">
        <v>250</v>
      </c>
      <c r="AY133" s="239">
        <v>10</v>
      </c>
      <c r="AZ133" s="241" t="s">
        <v>484</v>
      </c>
      <c r="BA133" s="241">
        <v>2015</v>
      </c>
      <c r="BB133" s="140" t="s">
        <v>476</v>
      </c>
      <c r="BC133" s="41">
        <v>31.5</v>
      </c>
      <c r="BD133" s="242">
        <v>30</v>
      </c>
      <c r="BE133" s="242">
        <v>15</v>
      </c>
      <c r="BF133" s="242">
        <v>30</v>
      </c>
      <c r="BG133" s="41">
        <v>30</v>
      </c>
      <c r="BH133" s="242">
        <v>39</v>
      </c>
      <c r="BI133" s="242">
        <v>14</v>
      </c>
      <c r="BJ133" s="242">
        <v>43.5</v>
      </c>
      <c r="BK133" s="242">
        <v>22</v>
      </c>
      <c r="BL133" s="243">
        <v>42</v>
      </c>
      <c r="BM133" s="243">
        <v>297</v>
      </c>
      <c r="BN133" s="243">
        <v>10.607142857142858</v>
      </c>
      <c r="BO133" s="17" t="s">
        <v>484</v>
      </c>
      <c r="BP133" s="234" t="s">
        <v>369</v>
      </c>
      <c r="BQ133" s="235">
        <v>2016</v>
      </c>
    </row>
    <row r="134" spans="1:69" ht="17.25">
      <c r="A134" s="17">
        <v>133</v>
      </c>
      <c r="B134" s="253" t="s">
        <v>1079</v>
      </c>
      <c r="C134" s="252" t="s">
        <v>465</v>
      </c>
      <c r="D134" s="215" t="s">
        <v>1080</v>
      </c>
      <c r="E134" s="215" t="s">
        <v>1081</v>
      </c>
      <c r="F134" s="216" t="s">
        <v>1082</v>
      </c>
      <c r="G134" s="216" t="s">
        <v>1083</v>
      </c>
      <c r="H134" s="217" t="s">
        <v>43</v>
      </c>
      <c r="I134" s="218">
        <v>34125</v>
      </c>
      <c r="J134" s="219" t="s">
        <v>41</v>
      </c>
      <c r="K134" s="220" t="s">
        <v>651</v>
      </c>
      <c r="L134" s="220" t="s">
        <v>1060</v>
      </c>
      <c r="M134" s="217">
        <v>18</v>
      </c>
      <c r="N134" s="222">
        <v>10.5</v>
      </c>
      <c r="O134" s="222">
        <v>20</v>
      </c>
      <c r="P134" s="222">
        <v>35.5</v>
      </c>
      <c r="Q134" s="223">
        <v>20.833333333333332</v>
      </c>
      <c r="R134" s="222">
        <v>20</v>
      </c>
      <c r="S134" s="222">
        <v>37.5</v>
      </c>
      <c r="T134" s="222">
        <v>29.63</v>
      </c>
      <c r="U134" s="222">
        <v>25.25</v>
      </c>
      <c r="V134" s="224">
        <v>199.21333333333331</v>
      </c>
      <c r="W134" s="225">
        <v>11.067407407407407</v>
      </c>
      <c r="X134" s="226" t="s">
        <v>473</v>
      </c>
      <c r="Y134" s="226" t="s">
        <v>474</v>
      </c>
      <c r="Z134" s="226">
        <v>2013</v>
      </c>
      <c r="AA134" s="329">
        <v>32.75</v>
      </c>
      <c r="AB134" s="329">
        <v>33</v>
      </c>
      <c r="AC134" s="329">
        <v>28</v>
      </c>
      <c r="AD134" s="329">
        <v>10</v>
      </c>
      <c r="AE134" s="419">
        <v>40.5</v>
      </c>
      <c r="AF134" s="329">
        <v>29.5</v>
      </c>
      <c r="AG134" s="329">
        <v>39.75</v>
      </c>
      <c r="AH134" s="329">
        <v>8.5</v>
      </c>
      <c r="AI134" s="329">
        <v>13.875</v>
      </c>
      <c r="AJ134" s="329">
        <v>235.875</v>
      </c>
      <c r="AK134" s="329">
        <v>10.721590909090908</v>
      </c>
      <c r="AL134" s="327" t="s">
        <v>473</v>
      </c>
      <c r="AM134" s="327">
        <v>2014</v>
      </c>
      <c r="AN134" s="140" t="s">
        <v>475</v>
      </c>
      <c r="AO134" s="238">
        <v>30</v>
      </c>
      <c r="AP134" s="239">
        <v>34.5</v>
      </c>
      <c r="AQ134" s="239">
        <v>31.875</v>
      </c>
      <c r="AR134" s="239">
        <v>36</v>
      </c>
      <c r="AS134" s="239">
        <v>30</v>
      </c>
      <c r="AT134" s="240">
        <v>20</v>
      </c>
      <c r="AU134" s="240">
        <v>22.3125</v>
      </c>
      <c r="AV134" s="239">
        <v>39.5</v>
      </c>
      <c r="AW134" s="240">
        <v>14</v>
      </c>
      <c r="AX134" s="239">
        <v>258.1875</v>
      </c>
      <c r="AY134" s="239">
        <v>10.327500000000001</v>
      </c>
      <c r="AZ134" s="241" t="s">
        <v>484</v>
      </c>
      <c r="BA134" s="241">
        <v>2015</v>
      </c>
      <c r="BB134" s="140" t="s">
        <v>476</v>
      </c>
      <c r="BC134" s="41">
        <v>20.625</v>
      </c>
      <c r="BD134" s="242">
        <v>33</v>
      </c>
      <c r="BE134" s="242">
        <v>17.25</v>
      </c>
      <c r="BF134" s="242">
        <v>25.5</v>
      </c>
      <c r="BG134" s="41">
        <v>42</v>
      </c>
      <c r="BH134" s="242">
        <v>33.75</v>
      </c>
      <c r="BI134" s="242">
        <v>25</v>
      </c>
      <c r="BJ134" s="242">
        <v>43.5</v>
      </c>
      <c r="BK134" s="242">
        <v>20</v>
      </c>
      <c r="BL134" s="243">
        <v>42</v>
      </c>
      <c r="BM134" s="243">
        <v>302.625</v>
      </c>
      <c r="BN134" s="243">
        <v>10.808035714285714</v>
      </c>
      <c r="BO134" s="17" t="s">
        <v>484</v>
      </c>
      <c r="BP134" s="234" t="s">
        <v>369</v>
      </c>
      <c r="BQ134" s="235">
        <v>2016</v>
      </c>
    </row>
    <row r="135" spans="1:69" ht="17.25">
      <c r="A135" s="17">
        <v>134</v>
      </c>
      <c r="B135" s="253" t="s">
        <v>1084</v>
      </c>
      <c r="C135" s="253" t="s">
        <v>478</v>
      </c>
      <c r="D135" s="215" t="s">
        <v>1085</v>
      </c>
      <c r="E135" s="215" t="s">
        <v>1086</v>
      </c>
      <c r="F135" s="216" t="s">
        <v>1087</v>
      </c>
      <c r="G135" s="216" t="s">
        <v>135</v>
      </c>
      <c r="H135" s="217" t="s">
        <v>43</v>
      </c>
      <c r="I135" s="218">
        <v>33373</v>
      </c>
      <c r="J135" s="219" t="s">
        <v>49</v>
      </c>
      <c r="K135" s="220" t="s">
        <v>78</v>
      </c>
      <c r="L135" s="220" t="s">
        <v>48</v>
      </c>
      <c r="M135" s="217">
        <v>19</v>
      </c>
      <c r="N135" s="222">
        <v>15</v>
      </c>
      <c r="O135" s="222">
        <v>26.25</v>
      </c>
      <c r="P135" s="222">
        <v>33</v>
      </c>
      <c r="Q135" s="223">
        <v>22.166666666666668</v>
      </c>
      <c r="R135" s="222">
        <v>24.5</v>
      </c>
      <c r="S135" s="222">
        <v>42.375</v>
      </c>
      <c r="T135" s="222">
        <v>20.25</v>
      </c>
      <c r="U135" s="222">
        <v>20.5</v>
      </c>
      <c r="V135" s="224">
        <v>204.04166666666669</v>
      </c>
      <c r="W135" s="225">
        <v>11.335648148148149</v>
      </c>
      <c r="X135" s="226" t="s">
        <v>473</v>
      </c>
      <c r="Y135" s="226" t="s">
        <v>474</v>
      </c>
      <c r="Z135" s="226">
        <v>2013</v>
      </c>
      <c r="AA135" s="141">
        <v>30</v>
      </c>
      <c r="AB135" s="141">
        <v>30</v>
      </c>
      <c r="AC135" s="141">
        <v>22.5</v>
      </c>
      <c r="AD135" s="141">
        <v>36</v>
      </c>
      <c r="AE135" s="164">
        <v>34.5</v>
      </c>
      <c r="AF135" s="141">
        <v>41.25</v>
      </c>
      <c r="AG135" s="141">
        <v>31.125</v>
      </c>
      <c r="AH135" s="141">
        <v>10</v>
      </c>
      <c r="AI135" s="141">
        <v>12.5</v>
      </c>
      <c r="AJ135" s="141">
        <v>247.875</v>
      </c>
      <c r="AK135" s="141">
        <v>11.267045454545455</v>
      </c>
      <c r="AL135" s="140" t="s">
        <v>498</v>
      </c>
      <c r="AM135" s="327">
        <v>2014</v>
      </c>
      <c r="AN135" s="140" t="s">
        <v>475</v>
      </c>
      <c r="AO135" s="238">
        <v>31.5</v>
      </c>
      <c r="AP135" s="239">
        <v>28.5</v>
      </c>
      <c r="AQ135" s="239">
        <v>35.25</v>
      </c>
      <c r="AR135" s="239">
        <v>31.5</v>
      </c>
      <c r="AS135" s="239">
        <v>27</v>
      </c>
      <c r="AT135" s="240">
        <v>20</v>
      </c>
      <c r="AU135" s="240">
        <v>24</v>
      </c>
      <c r="AV135" s="239">
        <v>38</v>
      </c>
      <c r="AW135" s="240">
        <v>26</v>
      </c>
      <c r="AX135" s="239">
        <v>261.75</v>
      </c>
      <c r="AY135" s="239">
        <v>10.47</v>
      </c>
      <c r="AZ135" s="241" t="s">
        <v>484</v>
      </c>
      <c r="BA135" s="241">
        <v>2015</v>
      </c>
      <c r="BB135" s="140" t="s">
        <v>476</v>
      </c>
      <c r="BC135" s="41">
        <v>39</v>
      </c>
      <c r="BD135" s="242">
        <v>33</v>
      </c>
      <c r="BE135" s="242">
        <v>30.75</v>
      </c>
      <c r="BF135" s="242">
        <v>25.5</v>
      </c>
      <c r="BG135" s="41">
        <v>36</v>
      </c>
      <c r="BH135" s="242">
        <v>36</v>
      </c>
      <c r="BI135" s="242">
        <v>18</v>
      </c>
      <c r="BJ135" s="242">
        <v>31.5</v>
      </c>
      <c r="BK135" s="242">
        <v>28</v>
      </c>
      <c r="BL135" s="243">
        <v>42.5</v>
      </c>
      <c r="BM135" s="243">
        <v>320.25</v>
      </c>
      <c r="BN135" s="243">
        <v>11.4375</v>
      </c>
      <c r="BO135" s="17" t="s">
        <v>484</v>
      </c>
      <c r="BP135" s="234" t="s">
        <v>369</v>
      </c>
      <c r="BQ135" s="235">
        <v>2016</v>
      </c>
    </row>
    <row r="136" spans="1:69" ht="17.25">
      <c r="A136" s="17">
        <v>135</v>
      </c>
      <c r="B136" s="259" t="s">
        <v>1088</v>
      </c>
      <c r="C136" s="252" t="s">
        <v>465</v>
      </c>
      <c r="D136" s="215" t="s">
        <v>351</v>
      </c>
      <c r="E136" s="215" t="s">
        <v>1089</v>
      </c>
      <c r="F136" s="452" t="s">
        <v>1090</v>
      </c>
      <c r="G136" s="452" t="s">
        <v>350</v>
      </c>
      <c r="H136" s="261" t="s">
        <v>40</v>
      </c>
      <c r="I136" s="262">
        <v>33784</v>
      </c>
      <c r="J136" s="263" t="s">
        <v>524</v>
      </c>
      <c r="K136" s="264" t="s">
        <v>65</v>
      </c>
      <c r="L136" s="421" t="s">
        <v>1091</v>
      </c>
      <c r="M136" s="270">
        <v>4</v>
      </c>
      <c r="N136" s="222">
        <v>12.5</v>
      </c>
      <c r="O136" s="222">
        <v>30.5</v>
      </c>
      <c r="P136" s="222">
        <v>25.5</v>
      </c>
      <c r="Q136" s="223">
        <v>22.833333333333332</v>
      </c>
      <c r="R136" s="222">
        <v>20.25</v>
      </c>
      <c r="S136" s="222">
        <v>24.375</v>
      </c>
      <c r="T136" s="222">
        <v>30.75</v>
      </c>
      <c r="U136" s="222">
        <v>23.75</v>
      </c>
      <c r="V136" s="224">
        <v>190.45833333333331</v>
      </c>
      <c r="W136" s="225">
        <v>10.581018518518517</v>
      </c>
      <c r="X136" s="226" t="s">
        <v>473</v>
      </c>
      <c r="Y136" s="226" t="s">
        <v>474</v>
      </c>
      <c r="Z136" s="226">
        <v>2013</v>
      </c>
      <c r="AA136" s="329">
        <v>37.75</v>
      </c>
      <c r="AB136" s="329">
        <v>33.5</v>
      </c>
      <c r="AC136" s="329">
        <v>27.75</v>
      </c>
      <c r="AD136" s="329">
        <v>16.25</v>
      </c>
      <c r="AE136" s="419">
        <v>36</v>
      </c>
      <c r="AF136" s="329">
        <v>26</v>
      </c>
      <c r="AG136" s="329">
        <v>28.125</v>
      </c>
      <c r="AH136" s="329">
        <v>11</v>
      </c>
      <c r="AI136" s="329">
        <v>14.375</v>
      </c>
      <c r="AJ136" s="329">
        <v>230.75</v>
      </c>
      <c r="AK136" s="329">
        <v>10.488636363636363</v>
      </c>
      <c r="AL136" s="327" t="s">
        <v>473</v>
      </c>
      <c r="AM136" s="327">
        <v>2014</v>
      </c>
      <c r="AN136" s="140" t="s">
        <v>475</v>
      </c>
      <c r="AO136" s="238">
        <v>31</v>
      </c>
      <c r="AP136" s="239">
        <v>26.625</v>
      </c>
      <c r="AQ136" s="239">
        <v>30.75</v>
      </c>
      <c r="AR136" s="239">
        <v>36.09375</v>
      </c>
      <c r="AS136" s="239">
        <v>30.75</v>
      </c>
      <c r="AT136" s="240">
        <v>20</v>
      </c>
      <c r="AU136" s="240">
        <v>15</v>
      </c>
      <c r="AV136" s="239">
        <v>40.25</v>
      </c>
      <c r="AW136" s="240">
        <v>22</v>
      </c>
      <c r="AX136" s="239">
        <v>252.46875</v>
      </c>
      <c r="AY136" s="239">
        <v>10.098750000000001</v>
      </c>
      <c r="AZ136" s="241" t="s">
        <v>484</v>
      </c>
      <c r="BA136" s="241">
        <v>2015</v>
      </c>
      <c r="BB136" s="140" t="s">
        <v>476</v>
      </c>
      <c r="BC136" s="41">
        <v>20.25</v>
      </c>
      <c r="BD136" s="242">
        <v>24.75</v>
      </c>
      <c r="BE136" s="242">
        <v>19.5</v>
      </c>
      <c r="BF136" s="242">
        <v>33</v>
      </c>
      <c r="BG136" s="41">
        <v>48</v>
      </c>
      <c r="BH136" s="242">
        <v>26.25</v>
      </c>
      <c r="BI136" s="242">
        <v>17</v>
      </c>
      <c r="BJ136" s="242">
        <v>22.5</v>
      </c>
      <c r="BK136" s="242">
        <v>22.5</v>
      </c>
      <c r="BL136" s="243">
        <v>48</v>
      </c>
      <c r="BM136" s="243">
        <v>281.75</v>
      </c>
      <c r="BN136" s="243">
        <v>10.0625</v>
      </c>
      <c r="BO136" s="17" t="s">
        <v>498</v>
      </c>
      <c r="BP136" s="234" t="s">
        <v>369</v>
      </c>
      <c r="BQ136" s="235">
        <v>2016</v>
      </c>
    </row>
    <row r="137" spans="1:69" ht="17.25">
      <c r="A137" s="17">
        <v>136</v>
      </c>
      <c r="B137" s="453" t="s">
        <v>1092</v>
      </c>
      <c r="C137" s="453" t="s">
        <v>478</v>
      </c>
      <c r="D137" s="402" t="s">
        <v>1093</v>
      </c>
      <c r="E137" s="402" t="s">
        <v>1094</v>
      </c>
      <c r="F137" s="403" t="s">
        <v>1095</v>
      </c>
      <c r="G137" s="403" t="s">
        <v>1096</v>
      </c>
      <c r="H137" s="433" t="s">
        <v>43</v>
      </c>
      <c r="I137" s="434">
        <v>33572</v>
      </c>
      <c r="J137" s="406" t="s">
        <v>45</v>
      </c>
      <c r="K137" s="407" t="s">
        <v>483</v>
      </c>
      <c r="L137" s="220" t="s">
        <v>44</v>
      </c>
      <c r="M137" s="433">
        <v>25</v>
      </c>
      <c r="N137" s="409"/>
      <c r="O137" s="409"/>
      <c r="P137" s="409"/>
      <c r="Q137" s="409"/>
      <c r="R137" s="409"/>
      <c r="S137" s="409"/>
      <c r="T137" s="409"/>
      <c r="U137" s="409"/>
      <c r="V137" s="409"/>
      <c r="W137" s="409"/>
      <c r="X137" s="409"/>
      <c r="Y137" s="226" t="s">
        <v>474</v>
      </c>
      <c r="Z137" s="226">
        <v>2013</v>
      </c>
      <c r="AA137" s="141">
        <v>36</v>
      </c>
      <c r="AB137" s="141">
        <v>18</v>
      </c>
      <c r="AC137" s="141">
        <v>15</v>
      </c>
      <c r="AD137" s="141">
        <v>26</v>
      </c>
      <c r="AE137" s="164">
        <v>51</v>
      </c>
      <c r="AF137" s="141">
        <v>34.5</v>
      </c>
      <c r="AG137" s="141">
        <v>48</v>
      </c>
      <c r="AH137" s="141">
        <v>10</v>
      </c>
      <c r="AI137" s="141">
        <v>14.38</v>
      </c>
      <c r="AJ137" s="141">
        <v>252.88</v>
      </c>
      <c r="AK137" s="141">
        <v>11.494545454545454</v>
      </c>
      <c r="AL137" s="140" t="s">
        <v>484</v>
      </c>
      <c r="AM137" s="327">
        <v>2014</v>
      </c>
      <c r="AN137" s="140" t="s">
        <v>475</v>
      </c>
      <c r="AO137" s="318">
        <v>30</v>
      </c>
      <c r="AP137" s="319">
        <v>25.875</v>
      </c>
      <c r="AQ137" s="319">
        <v>30.75</v>
      </c>
      <c r="AR137" s="319">
        <v>34.5</v>
      </c>
      <c r="AS137" s="319">
        <v>24</v>
      </c>
      <c r="AT137" s="319">
        <v>20</v>
      </c>
      <c r="AU137" s="319">
        <v>28.5</v>
      </c>
      <c r="AV137" s="319">
        <v>37</v>
      </c>
      <c r="AW137" s="319">
        <v>20</v>
      </c>
      <c r="AX137" s="319">
        <v>250.625</v>
      </c>
      <c r="AY137" s="319">
        <v>10.025</v>
      </c>
      <c r="AZ137" s="454" t="s">
        <v>484</v>
      </c>
      <c r="BA137" s="241">
        <v>2015</v>
      </c>
      <c r="BB137" s="140" t="s">
        <v>476</v>
      </c>
      <c r="BC137" s="413">
        <v>30</v>
      </c>
      <c r="BD137" s="414">
        <v>30</v>
      </c>
      <c r="BE137" s="414">
        <v>25.5</v>
      </c>
      <c r="BF137" s="414">
        <v>31.5</v>
      </c>
      <c r="BG137" s="413">
        <v>36</v>
      </c>
      <c r="BH137" s="414">
        <v>31.5</v>
      </c>
      <c r="BI137" s="414">
        <v>14</v>
      </c>
      <c r="BJ137" s="414">
        <v>33</v>
      </c>
      <c r="BK137" s="414">
        <v>22</v>
      </c>
      <c r="BL137" s="415">
        <v>41.5</v>
      </c>
      <c r="BM137" s="415">
        <v>295</v>
      </c>
      <c r="BN137" s="415">
        <v>10.535714285714286</v>
      </c>
      <c r="BO137" s="416" t="s">
        <v>484</v>
      </c>
      <c r="BP137" s="417" t="s">
        <v>369</v>
      </c>
      <c r="BQ137" s="409">
        <v>2016</v>
      </c>
    </row>
    <row r="138" spans="1:69" ht="17.25">
      <c r="A138" s="17">
        <v>137</v>
      </c>
      <c r="B138" s="259" t="s">
        <v>1097</v>
      </c>
      <c r="C138" s="253" t="s">
        <v>478</v>
      </c>
      <c r="D138" s="215" t="s">
        <v>85</v>
      </c>
      <c r="E138" s="215" t="s">
        <v>1098</v>
      </c>
      <c r="F138" s="452" t="s">
        <v>1099</v>
      </c>
      <c r="G138" s="452" t="s">
        <v>84</v>
      </c>
      <c r="H138" s="261" t="s">
        <v>40</v>
      </c>
      <c r="I138" s="262">
        <v>33521</v>
      </c>
      <c r="J138" s="263" t="s">
        <v>55</v>
      </c>
      <c r="K138" s="264" t="s">
        <v>54</v>
      </c>
      <c r="L138" s="421" t="s">
        <v>54</v>
      </c>
      <c r="M138" s="270">
        <v>43</v>
      </c>
      <c r="N138" s="222">
        <v>22</v>
      </c>
      <c r="O138" s="222">
        <v>23.25</v>
      </c>
      <c r="P138" s="222">
        <v>31</v>
      </c>
      <c r="Q138" s="223">
        <v>28</v>
      </c>
      <c r="R138" s="222">
        <v>12</v>
      </c>
      <c r="S138" s="222">
        <v>26.25</v>
      </c>
      <c r="T138" s="222">
        <v>30</v>
      </c>
      <c r="U138" s="222">
        <v>23.25</v>
      </c>
      <c r="V138" s="224">
        <v>195.75</v>
      </c>
      <c r="W138" s="225">
        <v>10.875</v>
      </c>
      <c r="X138" s="226" t="s">
        <v>484</v>
      </c>
      <c r="Y138" s="226" t="s">
        <v>474</v>
      </c>
      <c r="Z138" s="226">
        <v>2013</v>
      </c>
      <c r="AA138" s="141">
        <v>39</v>
      </c>
      <c r="AB138" s="141">
        <v>25</v>
      </c>
      <c r="AC138" s="141">
        <v>23.25</v>
      </c>
      <c r="AD138" s="141">
        <v>22</v>
      </c>
      <c r="AE138" s="164">
        <v>30.375</v>
      </c>
      <c r="AF138" s="141">
        <v>33.75</v>
      </c>
      <c r="AG138" s="141">
        <v>36.75</v>
      </c>
      <c r="AH138" s="141">
        <v>10.75</v>
      </c>
      <c r="AI138" s="141">
        <v>12</v>
      </c>
      <c r="AJ138" s="141">
        <v>232.875</v>
      </c>
      <c r="AK138" s="141">
        <v>10.585227272727273</v>
      </c>
      <c r="AL138" s="140" t="s">
        <v>484</v>
      </c>
      <c r="AM138" s="327">
        <v>2014</v>
      </c>
      <c r="AN138" s="140" t="s">
        <v>475</v>
      </c>
      <c r="AO138" s="238">
        <v>30</v>
      </c>
      <c r="AP138" s="239">
        <v>20.25</v>
      </c>
      <c r="AQ138" s="239">
        <v>34.5</v>
      </c>
      <c r="AR138" s="239">
        <v>48</v>
      </c>
      <c r="AS138" s="239">
        <v>35.25</v>
      </c>
      <c r="AT138" s="240">
        <v>14</v>
      </c>
      <c r="AU138" s="240">
        <v>19.5</v>
      </c>
      <c r="AV138" s="239">
        <v>36.75</v>
      </c>
      <c r="AW138" s="240">
        <v>12</v>
      </c>
      <c r="AX138" s="239">
        <v>250.25</v>
      </c>
      <c r="AY138" s="239">
        <v>10.01</v>
      </c>
      <c r="AZ138" s="241" t="s">
        <v>484</v>
      </c>
      <c r="BA138" s="241">
        <v>2015</v>
      </c>
      <c r="BB138" s="140" t="s">
        <v>476</v>
      </c>
      <c r="BC138" s="41">
        <v>22.5</v>
      </c>
      <c r="BD138" s="242">
        <v>37.5</v>
      </c>
      <c r="BE138" s="242">
        <v>29.25</v>
      </c>
      <c r="BF138" s="242">
        <v>28.5</v>
      </c>
      <c r="BG138" s="41">
        <v>36</v>
      </c>
      <c r="BH138" s="242">
        <v>39</v>
      </c>
      <c r="BI138" s="242">
        <v>14</v>
      </c>
      <c r="BJ138" s="242">
        <v>22.5</v>
      </c>
      <c r="BK138" s="242">
        <v>12</v>
      </c>
      <c r="BL138" s="243">
        <v>43.5</v>
      </c>
      <c r="BM138" s="243">
        <v>284.75</v>
      </c>
      <c r="BN138" s="243">
        <v>10.169642857142858</v>
      </c>
      <c r="BO138" s="17" t="s">
        <v>484</v>
      </c>
      <c r="BP138" s="234" t="s">
        <v>369</v>
      </c>
      <c r="BQ138" s="235">
        <v>2016</v>
      </c>
    </row>
    <row r="139" spans="1:69" ht="17.25">
      <c r="A139" s="17">
        <v>138</v>
      </c>
      <c r="B139" s="259" t="s">
        <v>1100</v>
      </c>
      <c r="C139" s="252" t="s">
        <v>465</v>
      </c>
      <c r="D139" s="215" t="s">
        <v>1101</v>
      </c>
      <c r="E139" s="215" t="s">
        <v>1102</v>
      </c>
      <c r="F139" s="452" t="s">
        <v>1103</v>
      </c>
      <c r="G139" s="452" t="s">
        <v>1104</v>
      </c>
      <c r="H139" s="261" t="s">
        <v>40</v>
      </c>
      <c r="I139" s="262">
        <v>33944</v>
      </c>
      <c r="J139" s="263" t="s">
        <v>45</v>
      </c>
      <c r="K139" s="264" t="s">
        <v>483</v>
      </c>
      <c r="L139" s="421" t="s">
        <v>44</v>
      </c>
      <c r="M139" s="270">
        <v>25</v>
      </c>
      <c r="N139" s="222">
        <v>24</v>
      </c>
      <c r="O139" s="222">
        <v>23</v>
      </c>
      <c r="P139" s="222">
        <v>24.5</v>
      </c>
      <c r="Q139" s="223">
        <v>26</v>
      </c>
      <c r="R139" s="222">
        <v>20</v>
      </c>
      <c r="S139" s="222">
        <v>31.5</v>
      </c>
      <c r="T139" s="222">
        <v>30</v>
      </c>
      <c r="U139" s="222">
        <v>21</v>
      </c>
      <c r="V139" s="224">
        <v>200</v>
      </c>
      <c r="W139" s="225">
        <v>11.111111111111111</v>
      </c>
      <c r="X139" s="226" t="s">
        <v>484</v>
      </c>
      <c r="Y139" s="226" t="s">
        <v>474</v>
      </c>
      <c r="Z139" s="226">
        <v>2013</v>
      </c>
      <c r="AA139" s="329">
        <v>23.5</v>
      </c>
      <c r="AB139" s="329">
        <v>21.5</v>
      </c>
      <c r="AC139" s="329">
        <v>23.5</v>
      </c>
      <c r="AD139" s="329">
        <v>17</v>
      </c>
      <c r="AE139" s="419">
        <v>30</v>
      </c>
      <c r="AF139" s="329">
        <v>31.5</v>
      </c>
      <c r="AG139" s="329">
        <v>48</v>
      </c>
      <c r="AH139" s="329">
        <v>10.75</v>
      </c>
      <c r="AI139" s="329">
        <v>16.5</v>
      </c>
      <c r="AJ139" s="329">
        <v>222.25</v>
      </c>
      <c r="AK139" s="329">
        <v>10.102272727272727</v>
      </c>
      <c r="AL139" s="327" t="s">
        <v>498</v>
      </c>
      <c r="AM139" s="327">
        <v>2014</v>
      </c>
      <c r="AN139" s="140" t="s">
        <v>475</v>
      </c>
      <c r="AO139" s="238">
        <v>34.5</v>
      </c>
      <c r="AP139" s="239">
        <v>24</v>
      </c>
      <c r="AQ139" s="239">
        <v>32.25</v>
      </c>
      <c r="AR139" s="239">
        <v>27</v>
      </c>
      <c r="AS139" s="239">
        <v>28.5</v>
      </c>
      <c r="AT139" s="240">
        <v>22</v>
      </c>
      <c r="AU139" s="240">
        <v>27</v>
      </c>
      <c r="AV139" s="239">
        <v>39</v>
      </c>
      <c r="AW139" s="240">
        <v>16</v>
      </c>
      <c r="AX139" s="239">
        <v>250.25</v>
      </c>
      <c r="AY139" s="239">
        <v>10.01</v>
      </c>
      <c r="AZ139" s="241" t="s">
        <v>484</v>
      </c>
      <c r="BA139" s="241">
        <v>2015</v>
      </c>
      <c r="BB139" s="140" t="s">
        <v>476</v>
      </c>
      <c r="BC139" s="41">
        <v>22.5</v>
      </c>
      <c r="BD139" s="242">
        <v>30</v>
      </c>
      <c r="BE139" s="242">
        <v>26.25</v>
      </c>
      <c r="BF139" s="242">
        <v>18</v>
      </c>
      <c r="BG139" s="41">
        <v>39</v>
      </c>
      <c r="BH139" s="242">
        <v>39</v>
      </c>
      <c r="BI139" s="242">
        <v>17</v>
      </c>
      <c r="BJ139" s="242">
        <v>36</v>
      </c>
      <c r="BK139" s="242">
        <v>18</v>
      </c>
      <c r="BL139" s="243">
        <v>43</v>
      </c>
      <c r="BM139" s="243">
        <v>288.75</v>
      </c>
      <c r="BN139" s="243">
        <v>10.3125</v>
      </c>
      <c r="BO139" s="17" t="s">
        <v>484</v>
      </c>
      <c r="BP139" s="234" t="s">
        <v>369</v>
      </c>
      <c r="BQ139" s="235">
        <v>2016</v>
      </c>
    </row>
    <row r="140" spans="1:69" ht="17.25">
      <c r="A140" s="17">
        <v>139</v>
      </c>
      <c r="B140" s="455" t="s">
        <v>1105</v>
      </c>
      <c r="C140" s="252" t="s">
        <v>465</v>
      </c>
      <c r="D140" s="456" t="s">
        <v>118</v>
      </c>
      <c r="E140" s="456" t="s">
        <v>1106</v>
      </c>
      <c r="F140" s="457" t="s">
        <v>1107</v>
      </c>
      <c r="G140" s="457" t="s">
        <v>1108</v>
      </c>
      <c r="H140" s="337" t="s">
        <v>40</v>
      </c>
      <c r="I140" s="338">
        <v>34321</v>
      </c>
      <c r="J140" s="339" t="s">
        <v>55</v>
      </c>
      <c r="K140" s="458" t="s">
        <v>54</v>
      </c>
      <c r="L140" s="421" t="s">
        <v>54</v>
      </c>
      <c r="M140" s="341">
        <v>43</v>
      </c>
      <c r="N140" s="222">
        <v>11</v>
      </c>
      <c r="O140" s="222">
        <v>31.5</v>
      </c>
      <c r="P140" s="222">
        <v>37.75</v>
      </c>
      <c r="Q140" s="223">
        <v>20.333333333333332</v>
      </c>
      <c r="R140" s="222">
        <v>30.75</v>
      </c>
      <c r="S140" s="222">
        <v>41.25</v>
      </c>
      <c r="T140" s="222">
        <v>36</v>
      </c>
      <c r="U140" s="222">
        <v>30.75</v>
      </c>
      <c r="V140" s="224">
        <v>239.33333333333331</v>
      </c>
      <c r="W140" s="225">
        <v>13.296296296296296</v>
      </c>
      <c r="X140" s="226" t="s">
        <v>473</v>
      </c>
      <c r="Y140" s="226" t="s">
        <v>474</v>
      </c>
      <c r="Z140" s="226">
        <v>2013</v>
      </c>
      <c r="AA140" s="329">
        <v>49</v>
      </c>
      <c r="AB140" s="329">
        <v>42</v>
      </c>
      <c r="AC140" s="329">
        <v>34</v>
      </c>
      <c r="AD140" s="329">
        <v>25.5</v>
      </c>
      <c r="AE140" s="419">
        <v>45</v>
      </c>
      <c r="AF140" s="329">
        <v>41.5</v>
      </c>
      <c r="AG140" s="329">
        <v>51</v>
      </c>
      <c r="AH140" s="329">
        <v>12</v>
      </c>
      <c r="AI140" s="329">
        <v>16.25</v>
      </c>
      <c r="AJ140" s="329">
        <v>316.25</v>
      </c>
      <c r="AK140" s="329">
        <v>14.375</v>
      </c>
      <c r="AL140" s="327" t="s">
        <v>473</v>
      </c>
      <c r="AM140" s="327">
        <v>2014</v>
      </c>
      <c r="AN140" s="140" t="s">
        <v>475</v>
      </c>
      <c r="AO140" s="347">
        <v>45</v>
      </c>
      <c r="AP140" s="440">
        <v>40.125</v>
      </c>
      <c r="AQ140" s="440">
        <v>38.625</v>
      </c>
      <c r="AR140" s="440">
        <v>44.625</v>
      </c>
      <c r="AS140" s="440">
        <v>36</v>
      </c>
      <c r="AT140" s="348">
        <v>27.5</v>
      </c>
      <c r="AU140" s="348">
        <v>26.8125</v>
      </c>
      <c r="AV140" s="440">
        <v>51.5</v>
      </c>
      <c r="AW140" s="348">
        <v>24</v>
      </c>
      <c r="AX140" s="440">
        <v>334.1875</v>
      </c>
      <c r="AY140" s="440">
        <v>13.3675</v>
      </c>
      <c r="AZ140" s="349" t="s">
        <v>484</v>
      </c>
      <c r="BA140" s="241">
        <v>2015</v>
      </c>
      <c r="BB140" s="140" t="s">
        <v>476</v>
      </c>
      <c r="BC140" s="41">
        <v>36</v>
      </c>
      <c r="BD140" s="242">
        <v>33.75</v>
      </c>
      <c r="BE140" s="242">
        <v>20.25</v>
      </c>
      <c r="BF140" s="242">
        <v>45</v>
      </c>
      <c r="BG140" s="41">
        <v>34.5</v>
      </c>
      <c r="BH140" s="242">
        <v>31.125</v>
      </c>
      <c r="BI140" s="242">
        <v>15.5</v>
      </c>
      <c r="BJ140" s="242">
        <v>42</v>
      </c>
      <c r="BK140" s="242">
        <v>20</v>
      </c>
      <c r="BL140" s="243">
        <v>43</v>
      </c>
      <c r="BM140" s="243">
        <v>321.125</v>
      </c>
      <c r="BN140" s="243">
        <v>11.46875</v>
      </c>
      <c r="BO140" s="233" t="s">
        <v>473</v>
      </c>
      <c r="BP140" s="234" t="s">
        <v>369</v>
      </c>
      <c r="BQ140" s="235">
        <v>2016</v>
      </c>
    </row>
    <row r="141" spans="1:69" ht="17.25">
      <c r="A141" s="17">
        <v>140</v>
      </c>
      <c r="B141" s="253" t="s">
        <v>1109</v>
      </c>
      <c r="C141" s="252" t="s">
        <v>465</v>
      </c>
      <c r="D141" s="215" t="s">
        <v>75</v>
      </c>
      <c r="E141" s="215" t="s">
        <v>1110</v>
      </c>
      <c r="F141" s="216" t="s">
        <v>1111</v>
      </c>
      <c r="G141" s="216" t="s">
        <v>74</v>
      </c>
      <c r="H141" s="217" t="s">
        <v>43</v>
      </c>
      <c r="I141" s="218">
        <v>33816</v>
      </c>
      <c r="J141" s="219" t="s">
        <v>45</v>
      </c>
      <c r="K141" s="220" t="s">
        <v>483</v>
      </c>
      <c r="L141" s="220" t="s">
        <v>44</v>
      </c>
      <c r="M141" s="217">
        <v>25</v>
      </c>
      <c r="N141" s="222">
        <v>21</v>
      </c>
      <c r="O141" s="222">
        <v>24</v>
      </c>
      <c r="P141" s="222">
        <v>23.5</v>
      </c>
      <c r="Q141" s="223">
        <v>17</v>
      </c>
      <c r="R141" s="222">
        <v>21.5</v>
      </c>
      <c r="S141" s="222">
        <v>36</v>
      </c>
      <c r="T141" s="222">
        <v>30</v>
      </c>
      <c r="U141" s="222">
        <v>26.25</v>
      </c>
      <c r="V141" s="224">
        <v>199.25</v>
      </c>
      <c r="W141" s="225">
        <v>11.069444444444445</v>
      </c>
      <c r="X141" s="226" t="s">
        <v>484</v>
      </c>
      <c r="Y141" s="226" t="s">
        <v>474</v>
      </c>
      <c r="Z141" s="226">
        <v>2013</v>
      </c>
      <c r="AA141" s="329">
        <v>30</v>
      </c>
      <c r="AB141" s="329">
        <v>32.5</v>
      </c>
      <c r="AC141" s="329">
        <v>27.25</v>
      </c>
      <c r="AD141" s="329">
        <v>11</v>
      </c>
      <c r="AE141" s="419">
        <v>37.5</v>
      </c>
      <c r="AF141" s="329">
        <v>26.5</v>
      </c>
      <c r="AG141" s="329">
        <v>35.625</v>
      </c>
      <c r="AH141" s="329">
        <v>11</v>
      </c>
      <c r="AI141" s="329">
        <v>12.625</v>
      </c>
      <c r="AJ141" s="329">
        <v>224</v>
      </c>
      <c r="AK141" s="329">
        <v>10.181818181818182</v>
      </c>
      <c r="AL141" s="327" t="s">
        <v>473</v>
      </c>
      <c r="AM141" s="327">
        <v>2014</v>
      </c>
      <c r="AN141" s="140" t="s">
        <v>475</v>
      </c>
      <c r="AO141" s="238">
        <v>27</v>
      </c>
      <c r="AP141" s="239">
        <v>27</v>
      </c>
      <c r="AQ141" s="239">
        <v>30.75</v>
      </c>
      <c r="AR141" s="239">
        <v>33</v>
      </c>
      <c r="AS141" s="239">
        <v>33</v>
      </c>
      <c r="AT141" s="240">
        <v>18</v>
      </c>
      <c r="AU141" s="240">
        <v>28.5</v>
      </c>
      <c r="AV141" s="239">
        <v>36</v>
      </c>
      <c r="AW141" s="240">
        <v>17</v>
      </c>
      <c r="AX141" s="239">
        <v>250.25</v>
      </c>
      <c r="AY141" s="239">
        <v>10.01</v>
      </c>
      <c r="AZ141" s="241" t="s">
        <v>484</v>
      </c>
      <c r="BA141" s="241">
        <v>2015</v>
      </c>
      <c r="BB141" s="140" t="s">
        <v>476</v>
      </c>
      <c r="BC141" s="41">
        <v>21.75</v>
      </c>
      <c r="BD141" s="242">
        <v>33</v>
      </c>
      <c r="BE141" s="242">
        <v>28.5</v>
      </c>
      <c r="BF141" s="242">
        <v>28.5</v>
      </c>
      <c r="BG141" s="41">
        <v>33</v>
      </c>
      <c r="BH141" s="242">
        <v>36</v>
      </c>
      <c r="BI141" s="242">
        <v>15</v>
      </c>
      <c r="BJ141" s="242">
        <v>25.5</v>
      </c>
      <c r="BK141" s="242">
        <v>18</v>
      </c>
      <c r="BL141" s="243">
        <v>41.5</v>
      </c>
      <c r="BM141" s="243">
        <v>280.75</v>
      </c>
      <c r="BN141" s="243">
        <v>10.026785714285714</v>
      </c>
      <c r="BO141" s="17" t="s">
        <v>484</v>
      </c>
      <c r="BP141" s="234" t="s">
        <v>369</v>
      </c>
      <c r="BQ141" s="235">
        <v>2016</v>
      </c>
    </row>
    <row r="142" spans="1:69" ht="17.25">
      <c r="A142" s="17">
        <v>141</v>
      </c>
      <c r="B142" s="259" t="s">
        <v>1112</v>
      </c>
      <c r="C142" s="252" t="s">
        <v>465</v>
      </c>
      <c r="D142" s="215" t="s">
        <v>143</v>
      </c>
      <c r="E142" s="215" t="s">
        <v>1113</v>
      </c>
      <c r="F142" s="260" t="s">
        <v>1114</v>
      </c>
      <c r="G142" s="260" t="s">
        <v>183</v>
      </c>
      <c r="H142" s="261" t="s">
        <v>40</v>
      </c>
      <c r="I142" s="262">
        <v>34414</v>
      </c>
      <c r="J142" s="263" t="s">
        <v>45</v>
      </c>
      <c r="K142" s="264" t="s">
        <v>483</v>
      </c>
      <c r="L142" s="421" t="s">
        <v>44</v>
      </c>
      <c r="M142" s="270">
        <v>25</v>
      </c>
      <c r="N142" s="222">
        <v>20</v>
      </c>
      <c r="O142" s="222">
        <v>21</v>
      </c>
      <c r="P142" s="222">
        <v>31.5</v>
      </c>
      <c r="Q142" s="223">
        <v>15.166666666666666</v>
      </c>
      <c r="R142" s="222">
        <v>16</v>
      </c>
      <c r="S142" s="222">
        <v>27</v>
      </c>
      <c r="T142" s="222">
        <v>43.5</v>
      </c>
      <c r="U142" s="222">
        <v>27.5</v>
      </c>
      <c r="V142" s="224">
        <v>201.66666666666669</v>
      </c>
      <c r="W142" s="225">
        <v>11.203703703703704</v>
      </c>
      <c r="X142" s="226" t="s">
        <v>484</v>
      </c>
      <c r="Y142" s="226" t="s">
        <v>474</v>
      </c>
      <c r="Z142" s="226">
        <v>2013</v>
      </c>
      <c r="AA142" s="329">
        <v>30</v>
      </c>
      <c r="AB142" s="329">
        <v>32</v>
      </c>
      <c r="AC142" s="329">
        <v>25</v>
      </c>
      <c r="AD142" s="329">
        <v>18</v>
      </c>
      <c r="AE142" s="419">
        <v>39</v>
      </c>
      <c r="AF142" s="329">
        <v>23.5</v>
      </c>
      <c r="AG142" s="329">
        <v>46.5</v>
      </c>
      <c r="AH142" s="329">
        <v>10.5</v>
      </c>
      <c r="AI142" s="329">
        <v>10.5</v>
      </c>
      <c r="AJ142" s="329">
        <v>235</v>
      </c>
      <c r="AK142" s="329">
        <v>10.681818181818182</v>
      </c>
      <c r="AL142" s="327" t="s">
        <v>498</v>
      </c>
      <c r="AM142" s="327">
        <v>2014</v>
      </c>
      <c r="AN142" s="140" t="s">
        <v>475</v>
      </c>
      <c r="AO142" s="238">
        <v>30</v>
      </c>
      <c r="AP142" s="239">
        <v>31.5</v>
      </c>
      <c r="AQ142" s="239">
        <v>32.25</v>
      </c>
      <c r="AR142" s="239">
        <v>30</v>
      </c>
      <c r="AS142" s="239">
        <v>37.5</v>
      </c>
      <c r="AT142" s="240">
        <v>20</v>
      </c>
      <c r="AU142" s="240">
        <v>22.5</v>
      </c>
      <c r="AV142" s="239">
        <v>36.25</v>
      </c>
      <c r="AW142" s="240">
        <v>15</v>
      </c>
      <c r="AX142" s="239">
        <v>255</v>
      </c>
      <c r="AY142" s="239">
        <v>10.199999999999999</v>
      </c>
      <c r="AZ142" s="241" t="s">
        <v>484</v>
      </c>
      <c r="BA142" s="241">
        <v>2015</v>
      </c>
      <c r="BB142" s="140" t="s">
        <v>476</v>
      </c>
      <c r="BC142" s="41">
        <v>30</v>
      </c>
      <c r="BD142" s="242">
        <v>40.5</v>
      </c>
      <c r="BE142" s="242">
        <v>29.25</v>
      </c>
      <c r="BF142" s="242">
        <v>36</v>
      </c>
      <c r="BG142" s="41">
        <v>36</v>
      </c>
      <c r="BH142" s="242">
        <v>40.5</v>
      </c>
      <c r="BI142" s="242">
        <v>19.25</v>
      </c>
      <c r="BJ142" s="242">
        <v>36</v>
      </c>
      <c r="BK142" s="242">
        <v>16</v>
      </c>
      <c r="BL142" s="243">
        <v>42</v>
      </c>
      <c r="BM142" s="243">
        <v>325.5</v>
      </c>
      <c r="BN142" s="243">
        <v>11.625</v>
      </c>
      <c r="BO142" s="17" t="s">
        <v>484</v>
      </c>
      <c r="BP142" s="234" t="s">
        <v>369</v>
      </c>
      <c r="BQ142" s="235">
        <v>2016</v>
      </c>
    </row>
    <row r="143" spans="1:69" ht="17.25">
      <c r="A143" s="17">
        <v>142</v>
      </c>
      <c r="B143" s="259" t="s">
        <v>1115</v>
      </c>
      <c r="C143" s="252" t="s">
        <v>465</v>
      </c>
      <c r="D143" s="215" t="s">
        <v>1116</v>
      </c>
      <c r="E143" s="215" t="s">
        <v>1117</v>
      </c>
      <c r="F143" s="83" t="s">
        <v>1118</v>
      </c>
      <c r="G143" s="83" t="s">
        <v>257</v>
      </c>
      <c r="H143" s="261" t="s">
        <v>40</v>
      </c>
      <c r="I143" s="262">
        <v>34357</v>
      </c>
      <c r="J143" s="263" t="s">
        <v>49</v>
      </c>
      <c r="K143" s="264" t="s">
        <v>129</v>
      </c>
      <c r="L143" s="421" t="s">
        <v>211</v>
      </c>
      <c r="M143" s="270">
        <v>19</v>
      </c>
      <c r="N143" s="222">
        <v>10</v>
      </c>
      <c r="O143" s="222">
        <v>26.5</v>
      </c>
      <c r="P143" s="222">
        <v>30.5</v>
      </c>
      <c r="Q143" s="223">
        <v>20.333333333333332</v>
      </c>
      <c r="R143" s="222">
        <v>21.75</v>
      </c>
      <c r="S143" s="222">
        <v>34.125</v>
      </c>
      <c r="T143" s="222">
        <v>30.75</v>
      </c>
      <c r="U143" s="222">
        <v>22.25</v>
      </c>
      <c r="V143" s="224">
        <v>196.20833333333331</v>
      </c>
      <c r="W143" s="225">
        <v>10.900462962962962</v>
      </c>
      <c r="X143" s="226" t="s">
        <v>473</v>
      </c>
      <c r="Y143" s="226" t="s">
        <v>474</v>
      </c>
      <c r="Z143" s="226">
        <v>2013</v>
      </c>
      <c r="AA143" s="329">
        <v>31</v>
      </c>
      <c r="AB143" s="329">
        <v>30</v>
      </c>
      <c r="AC143" s="329">
        <v>25.25</v>
      </c>
      <c r="AD143" s="329">
        <v>15</v>
      </c>
      <c r="AE143" s="419">
        <v>42</v>
      </c>
      <c r="AF143" s="329">
        <v>34.25</v>
      </c>
      <c r="AG143" s="329">
        <v>32.25</v>
      </c>
      <c r="AH143" s="329">
        <v>12</v>
      </c>
      <c r="AI143" s="329">
        <v>9</v>
      </c>
      <c r="AJ143" s="329">
        <v>230.75</v>
      </c>
      <c r="AK143" s="329">
        <v>10.488636363636363</v>
      </c>
      <c r="AL143" s="327" t="s">
        <v>473</v>
      </c>
      <c r="AM143" s="327">
        <v>2014</v>
      </c>
      <c r="AN143" s="140" t="s">
        <v>475</v>
      </c>
      <c r="AO143" s="238">
        <v>30</v>
      </c>
      <c r="AP143" s="239">
        <v>31.125</v>
      </c>
      <c r="AQ143" s="239">
        <v>32.25</v>
      </c>
      <c r="AR143" s="239">
        <v>31.875</v>
      </c>
      <c r="AS143" s="239">
        <v>31.125</v>
      </c>
      <c r="AT143" s="240">
        <v>20</v>
      </c>
      <c r="AU143" s="240">
        <v>25.5</v>
      </c>
      <c r="AV143" s="239">
        <v>42.25</v>
      </c>
      <c r="AW143" s="240">
        <v>20</v>
      </c>
      <c r="AX143" s="239">
        <v>264.125</v>
      </c>
      <c r="AY143" s="239">
        <v>10.565</v>
      </c>
      <c r="AZ143" s="241" t="s">
        <v>484</v>
      </c>
      <c r="BA143" s="241">
        <v>2015</v>
      </c>
      <c r="BB143" s="140" t="s">
        <v>476</v>
      </c>
      <c r="BC143" s="41">
        <v>21</v>
      </c>
      <c r="BD143" s="242">
        <v>39</v>
      </c>
      <c r="BE143" s="242">
        <v>22.5</v>
      </c>
      <c r="BF143" s="242">
        <v>28.5</v>
      </c>
      <c r="BG143" s="41">
        <v>45</v>
      </c>
      <c r="BH143" s="242">
        <v>24.75</v>
      </c>
      <c r="BI143" s="242">
        <v>16.75</v>
      </c>
      <c r="BJ143" s="242">
        <v>25.5</v>
      </c>
      <c r="BK143" s="242">
        <v>22</v>
      </c>
      <c r="BL143" s="243">
        <v>43</v>
      </c>
      <c r="BM143" s="243">
        <v>288</v>
      </c>
      <c r="BN143" s="243">
        <v>10.285714285714286</v>
      </c>
      <c r="BO143" s="17" t="s">
        <v>498</v>
      </c>
      <c r="BP143" s="234" t="s">
        <v>369</v>
      </c>
      <c r="BQ143" s="235">
        <v>2016</v>
      </c>
    </row>
    <row r="144" spans="1:69" ht="17.25">
      <c r="A144" s="17">
        <v>143</v>
      </c>
      <c r="B144" s="253" t="s">
        <v>1119</v>
      </c>
      <c r="C144" s="252" t="s">
        <v>465</v>
      </c>
      <c r="D144" s="215" t="s">
        <v>1120</v>
      </c>
      <c r="E144" s="215" t="s">
        <v>1121</v>
      </c>
      <c r="F144" s="216" t="s">
        <v>1122</v>
      </c>
      <c r="G144" s="216" t="s">
        <v>1123</v>
      </c>
      <c r="H144" s="217" t="s">
        <v>43</v>
      </c>
      <c r="I144" s="218">
        <v>34083</v>
      </c>
      <c r="J144" s="219" t="s">
        <v>45</v>
      </c>
      <c r="K144" s="220" t="s">
        <v>483</v>
      </c>
      <c r="L144" s="220" t="s">
        <v>483</v>
      </c>
      <c r="M144" s="217">
        <v>25</v>
      </c>
      <c r="N144" s="222">
        <v>10</v>
      </c>
      <c r="O144" s="222">
        <v>24</v>
      </c>
      <c r="P144" s="222">
        <v>31.5</v>
      </c>
      <c r="Q144" s="223">
        <v>12.166666666666666</v>
      </c>
      <c r="R144" s="222">
        <v>15.5</v>
      </c>
      <c r="S144" s="222">
        <v>22.5</v>
      </c>
      <c r="T144" s="222">
        <v>40.5</v>
      </c>
      <c r="U144" s="222">
        <v>24.5</v>
      </c>
      <c r="V144" s="224">
        <v>180.66666666666669</v>
      </c>
      <c r="W144" s="225">
        <v>10.037037037037038</v>
      </c>
      <c r="X144" s="226" t="s">
        <v>498</v>
      </c>
      <c r="Y144" s="226" t="s">
        <v>474</v>
      </c>
      <c r="Z144" s="226">
        <v>2013</v>
      </c>
      <c r="AA144" s="329">
        <v>23.25</v>
      </c>
      <c r="AB144" s="329">
        <v>30.5</v>
      </c>
      <c r="AC144" s="329">
        <v>26.25</v>
      </c>
      <c r="AD144" s="329">
        <v>19</v>
      </c>
      <c r="AE144" s="419">
        <v>37.5</v>
      </c>
      <c r="AF144" s="329">
        <v>24.75</v>
      </c>
      <c r="AG144" s="329">
        <v>39</v>
      </c>
      <c r="AH144" s="329">
        <v>10.5</v>
      </c>
      <c r="AI144" s="329">
        <v>13.625</v>
      </c>
      <c r="AJ144" s="329">
        <v>224.375</v>
      </c>
      <c r="AK144" s="329">
        <v>10.198863636363637</v>
      </c>
      <c r="AL144" s="327" t="s">
        <v>473</v>
      </c>
      <c r="AM144" s="327">
        <v>2014</v>
      </c>
      <c r="AN144" s="140" t="s">
        <v>475</v>
      </c>
      <c r="AO144" s="238">
        <v>30</v>
      </c>
      <c r="AP144" s="239">
        <v>31.5</v>
      </c>
      <c r="AQ144" s="239">
        <v>32.25</v>
      </c>
      <c r="AR144" s="239">
        <v>31.6875</v>
      </c>
      <c r="AS144" s="239">
        <v>34.5</v>
      </c>
      <c r="AT144" s="240">
        <v>22</v>
      </c>
      <c r="AU144" s="240">
        <v>15</v>
      </c>
      <c r="AV144" s="239">
        <v>40</v>
      </c>
      <c r="AW144" s="240">
        <v>22</v>
      </c>
      <c r="AX144" s="239">
        <v>258.9375</v>
      </c>
      <c r="AY144" s="239">
        <v>10.3575</v>
      </c>
      <c r="AZ144" s="241" t="s">
        <v>484</v>
      </c>
      <c r="BA144" s="241">
        <v>2015</v>
      </c>
      <c r="BB144" s="140" t="s">
        <v>476</v>
      </c>
      <c r="BC144" s="41">
        <v>30</v>
      </c>
      <c r="BD144" s="242">
        <v>40.5</v>
      </c>
      <c r="BE144" s="242">
        <v>35.25</v>
      </c>
      <c r="BF144" s="242">
        <v>34.5</v>
      </c>
      <c r="BG144" s="41">
        <v>33</v>
      </c>
      <c r="BH144" s="242">
        <v>37.5</v>
      </c>
      <c r="BI144" s="242">
        <v>12.5</v>
      </c>
      <c r="BJ144" s="242">
        <v>42</v>
      </c>
      <c r="BK144" s="242">
        <v>19.5</v>
      </c>
      <c r="BL144" s="243">
        <v>41.5</v>
      </c>
      <c r="BM144" s="243">
        <v>326.25</v>
      </c>
      <c r="BN144" s="243">
        <v>11.651785714285714</v>
      </c>
      <c r="BO144" s="17" t="s">
        <v>484</v>
      </c>
      <c r="BP144" s="234" t="s">
        <v>369</v>
      </c>
      <c r="BQ144" s="235">
        <v>2016</v>
      </c>
    </row>
    <row r="145" spans="1:69" ht="17.25">
      <c r="A145" s="17">
        <v>144</v>
      </c>
      <c r="B145" s="253" t="s">
        <v>1124</v>
      </c>
      <c r="C145" s="253" t="s">
        <v>478</v>
      </c>
      <c r="D145" s="215" t="s">
        <v>1125</v>
      </c>
      <c r="E145" s="215" t="s">
        <v>1126</v>
      </c>
      <c r="F145" s="216" t="s">
        <v>1127</v>
      </c>
      <c r="G145" s="216" t="s">
        <v>1128</v>
      </c>
      <c r="H145" s="217" t="s">
        <v>43</v>
      </c>
      <c r="I145" s="218">
        <v>33696</v>
      </c>
      <c r="J145" s="219" t="s">
        <v>45</v>
      </c>
      <c r="K145" s="220" t="s">
        <v>483</v>
      </c>
      <c r="L145" s="220" t="s">
        <v>483</v>
      </c>
      <c r="M145" s="217">
        <v>25</v>
      </c>
      <c r="N145" s="222">
        <v>18</v>
      </c>
      <c r="O145" s="222">
        <v>22</v>
      </c>
      <c r="P145" s="222">
        <v>22.5</v>
      </c>
      <c r="Q145" s="223">
        <v>24</v>
      </c>
      <c r="R145" s="222">
        <v>30</v>
      </c>
      <c r="S145" s="222">
        <v>33</v>
      </c>
      <c r="T145" s="222">
        <v>30</v>
      </c>
      <c r="U145" s="222">
        <v>23.25</v>
      </c>
      <c r="V145" s="224">
        <v>202.75</v>
      </c>
      <c r="W145" s="225">
        <v>11.263888888888889</v>
      </c>
      <c r="X145" s="226" t="s">
        <v>484</v>
      </c>
      <c r="Y145" s="226" t="s">
        <v>474</v>
      </c>
      <c r="Z145" s="226">
        <v>2013</v>
      </c>
      <c r="AA145" s="141">
        <v>21.75</v>
      </c>
      <c r="AB145" s="141">
        <v>31</v>
      </c>
      <c r="AC145" s="141">
        <v>15</v>
      </c>
      <c r="AD145" s="141">
        <v>28</v>
      </c>
      <c r="AE145" s="164">
        <v>31.5</v>
      </c>
      <c r="AF145" s="141">
        <v>39.75</v>
      </c>
      <c r="AG145" s="141">
        <v>49.5</v>
      </c>
      <c r="AH145" s="141">
        <v>12.5</v>
      </c>
      <c r="AI145" s="141">
        <v>14.125</v>
      </c>
      <c r="AJ145" s="141">
        <v>243.125</v>
      </c>
      <c r="AK145" s="141">
        <v>11.051136363636363</v>
      </c>
      <c r="AL145" s="140" t="s">
        <v>484</v>
      </c>
      <c r="AM145" s="327">
        <v>2014</v>
      </c>
      <c r="AN145" s="140" t="s">
        <v>475</v>
      </c>
      <c r="AO145" s="238">
        <v>30</v>
      </c>
      <c r="AP145" s="239">
        <v>23.25</v>
      </c>
      <c r="AQ145" s="239">
        <v>32.25</v>
      </c>
      <c r="AR145" s="239">
        <v>36</v>
      </c>
      <c r="AS145" s="239">
        <v>31.875</v>
      </c>
      <c r="AT145" s="240">
        <v>14</v>
      </c>
      <c r="AU145" s="240">
        <v>27.75</v>
      </c>
      <c r="AV145" s="239">
        <v>36</v>
      </c>
      <c r="AW145" s="240">
        <v>19</v>
      </c>
      <c r="AX145" s="239">
        <v>250.125</v>
      </c>
      <c r="AY145" s="239">
        <v>10.005000000000001</v>
      </c>
      <c r="AZ145" s="241" t="s">
        <v>484</v>
      </c>
      <c r="BA145" s="241">
        <v>2015</v>
      </c>
      <c r="BB145" s="140" t="s">
        <v>476</v>
      </c>
      <c r="BC145" s="41">
        <v>37.5</v>
      </c>
      <c r="BD145" s="242">
        <v>36.75</v>
      </c>
      <c r="BE145" s="242">
        <v>20.25</v>
      </c>
      <c r="BF145" s="242">
        <v>15</v>
      </c>
      <c r="BG145" s="41">
        <v>30</v>
      </c>
      <c r="BH145" s="242">
        <v>31.875</v>
      </c>
      <c r="BI145" s="242">
        <v>14</v>
      </c>
      <c r="BJ145" s="242">
        <v>33</v>
      </c>
      <c r="BK145" s="242">
        <v>24</v>
      </c>
      <c r="BL145" s="243">
        <v>41</v>
      </c>
      <c r="BM145" s="243">
        <v>283.375</v>
      </c>
      <c r="BN145" s="243">
        <v>10.120535714285714</v>
      </c>
      <c r="BO145" s="17" t="s">
        <v>484</v>
      </c>
      <c r="BP145" s="234" t="s">
        <v>369</v>
      </c>
      <c r="BQ145" s="235">
        <v>2016</v>
      </c>
    </row>
    <row r="146" spans="1:69" ht="17.25">
      <c r="A146" s="17">
        <v>145</v>
      </c>
      <c r="B146" s="330" t="s">
        <v>1129</v>
      </c>
      <c r="C146" s="252" t="s">
        <v>465</v>
      </c>
      <c r="D146" s="215" t="s">
        <v>59</v>
      </c>
      <c r="E146" s="215" t="s">
        <v>1130</v>
      </c>
      <c r="F146" s="216" t="s">
        <v>1131</v>
      </c>
      <c r="G146" s="216" t="s">
        <v>66</v>
      </c>
      <c r="H146" s="281" t="s">
        <v>40</v>
      </c>
      <c r="I146" s="282">
        <v>34468</v>
      </c>
      <c r="J146" s="283" t="s">
        <v>45</v>
      </c>
      <c r="K146" s="284" t="s">
        <v>483</v>
      </c>
      <c r="L146" s="421" t="s">
        <v>483</v>
      </c>
      <c r="M146" s="285">
        <v>25</v>
      </c>
      <c r="N146" s="222">
        <v>22</v>
      </c>
      <c r="O146" s="222">
        <v>20</v>
      </c>
      <c r="P146" s="222">
        <v>20</v>
      </c>
      <c r="Q146" s="223">
        <v>26.5</v>
      </c>
      <c r="R146" s="222">
        <v>20</v>
      </c>
      <c r="S146" s="222">
        <v>51</v>
      </c>
      <c r="T146" s="222">
        <v>37.5</v>
      </c>
      <c r="U146" s="222">
        <v>19.5</v>
      </c>
      <c r="V146" s="224">
        <v>216.5</v>
      </c>
      <c r="W146" s="225">
        <v>12.027777777777779</v>
      </c>
      <c r="X146" s="226" t="s">
        <v>484</v>
      </c>
      <c r="Y146" s="226" t="s">
        <v>474</v>
      </c>
      <c r="Z146" s="226">
        <v>2013</v>
      </c>
      <c r="AA146" s="329">
        <v>21.5</v>
      </c>
      <c r="AB146" s="329">
        <v>30</v>
      </c>
      <c r="AC146" s="329">
        <v>23</v>
      </c>
      <c r="AD146" s="329">
        <v>24</v>
      </c>
      <c r="AE146" s="419">
        <v>37.5</v>
      </c>
      <c r="AF146" s="329">
        <v>31.5</v>
      </c>
      <c r="AG146" s="329">
        <v>48</v>
      </c>
      <c r="AH146" s="329">
        <v>11.5</v>
      </c>
      <c r="AI146" s="329">
        <v>17</v>
      </c>
      <c r="AJ146" s="329">
        <v>244</v>
      </c>
      <c r="AK146" s="329">
        <v>11.090909090909092</v>
      </c>
      <c r="AL146" s="327" t="s">
        <v>498</v>
      </c>
      <c r="AM146" s="327">
        <v>2014</v>
      </c>
      <c r="AN146" s="140" t="s">
        <v>475</v>
      </c>
      <c r="AO146" s="238">
        <v>30</v>
      </c>
      <c r="AP146" s="239">
        <v>22.5</v>
      </c>
      <c r="AQ146" s="239">
        <v>34.5</v>
      </c>
      <c r="AR146" s="239">
        <v>39</v>
      </c>
      <c r="AS146" s="239">
        <v>30.75</v>
      </c>
      <c r="AT146" s="240">
        <v>19.166666666666668</v>
      </c>
      <c r="AU146" s="240">
        <v>22.5</v>
      </c>
      <c r="AV146" s="239">
        <v>34.25</v>
      </c>
      <c r="AW146" s="240">
        <v>21</v>
      </c>
      <c r="AX146" s="239">
        <v>250</v>
      </c>
      <c r="AY146" s="239">
        <v>10</v>
      </c>
      <c r="AZ146" s="241" t="s">
        <v>484</v>
      </c>
      <c r="BA146" s="241">
        <v>2015</v>
      </c>
      <c r="BB146" s="140" t="s">
        <v>476</v>
      </c>
      <c r="BC146" s="41">
        <v>24</v>
      </c>
      <c r="BD146" s="242">
        <v>31.5</v>
      </c>
      <c r="BE146" s="242">
        <v>24</v>
      </c>
      <c r="BF146" s="242">
        <v>43.5</v>
      </c>
      <c r="BG146" s="41">
        <v>30.375</v>
      </c>
      <c r="BH146" s="242">
        <v>34.5</v>
      </c>
      <c r="BI146" s="242">
        <v>15.5</v>
      </c>
      <c r="BJ146" s="242">
        <v>39</v>
      </c>
      <c r="BK146" s="242">
        <v>16</v>
      </c>
      <c r="BL146" s="243">
        <v>41.5</v>
      </c>
      <c r="BM146" s="243">
        <v>299.875</v>
      </c>
      <c r="BN146" s="243">
        <v>10.709821428571429</v>
      </c>
      <c r="BO146" s="17" t="s">
        <v>498</v>
      </c>
      <c r="BP146" s="234" t="s">
        <v>369</v>
      </c>
      <c r="BQ146" s="235">
        <v>2016</v>
      </c>
    </row>
    <row r="147" spans="1:69" s="418" customFormat="1" ht="17.25">
      <c r="A147" s="17">
        <v>146</v>
      </c>
      <c r="B147" s="437" t="s">
        <v>1132</v>
      </c>
      <c r="C147" s="437" t="s">
        <v>486</v>
      </c>
      <c r="D147" s="402" t="s">
        <v>1133</v>
      </c>
      <c r="E147" s="402" t="s">
        <v>1134</v>
      </c>
      <c r="F147" s="403" t="s">
        <v>1135</v>
      </c>
      <c r="G147" s="403" t="s">
        <v>1136</v>
      </c>
      <c r="H147" s="433" t="s">
        <v>43</v>
      </c>
      <c r="I147" s="434">
        <v>33523</v>
      </c>
      <c r="J147" s="406" t="s">
        <v>524</v>
      </c>
      <c r="K147" s="438" t="s">
        <v>65</v>
      </c>
      <c r="L147" s="284" t="s">
        <v>525</v>
      </c>
      <c r="M147" s="435">
        <v>4</v>
      </c>
      <c r="N147" s="409"/>
      <c r="O147" s="409"/>
      <c r="P147" s="409"/>
      <c r="Q147" s="409"/>
      <c r="R147" s="409"/>
      <c r="S147" s="409"/>
      <c r="T147" s="409"/>
      <c r="U147" s="409"/>
      <c r="V147" s="409"/>
      <c r="W147" s="409"/>
      <c r="X147" s="409"/>
      <c r="Y147" s="226" t="s">
        <v>474</v>
      </c>
      <c r="Z147" s="226">
        <v>2013</v>
      </c>
      <c r="AA147" s="315"/>
      <c r="AB147" s="315"/>
      <c r="AC147" s="315"/>
      <c r="AD147" s="315"/>
      <c r="AE147" s="316"/>
      <c r="AF147" s="315"/>
      <c r="AG147" s="317"/>
      <c r="AH147" s="317"/>
      <c r="AI147" s="317"/>
      <c r="AJ147" s="317"/>
      <c r="AK147" s="317"/>
      <c r="AL147" s="315"/>
      <c r="AM147" s="327"/>
      <c r="AN147" s="315"/>
      <c r="AO147" s="459">
        <v>27</v>
      </c>
      <c r="AP147" s="459">
        <v>30.75</v>
      </c>
      <c r="AQ147" s="459">
        <v>30</v>
      </c>
      <c r="AR147" s="459">
        <v>37.75</v>
      </c>
      <c r="AS147" s="459">
        <v>30</v>
      </c>
      <c r="AT147" s="459">
        <v>18</v>
      </c>
      <c r="AU147" s="459">
        <v>29.25</v>
      </c>
      <c r="AV147" s="459">
        <v>30</v>
      </c>
      <c r="AW147" s="459">
        <v>18</v>
      </c>
      <c r="AX147" s="459">
        <v>250.75</v>
      </c>
      <c r="AY147" s="459">
        <v>10.029999999999999</v>
      </c>
      <c r="AZ147" s="454" t="s">
        <v>484</v>
      </c>
      <c r="BA147" s="241">
        <v>2015</v>
      </c>
      <c r="BB147" s="140" t="s">
        <v>476</v>
      </c>
      <c r="BC147" s="460">
        <v>26.25</v>
      </c>
      <c r="BD147" s="461">
        <v>30</v>
      </c>
      <c r="BE147" s="461">
        <v>19.5</v>
      </c>
      <c r="BF147" s="461">
        <v>25.5</v>
      </c>
      <c r="BG147" s="460">
        <v>36</v>
      </c>
      <c r="BH147" s="461">
        <v>24.75</v>
      </c>
      <c r="BI147" s="461">
        <v>18</v>
      </c>
      <c r="BJ147" s="461">
        <v>46.5</v>
      </c>
      <c r="BK147" s="461">
        <v>12</v>
      </c>
      <c r="BL147" s="462">
        <v>42</v>
      </c>
      <c r="BM147" s="462">
        <v>280.5</v>
      </c>
      <c r="BN147" s="462">
        <v>10.017857142857142</v>
      </c>
      <c r="BO147" s="463" t="s">
        <v>484</v>
      </c>
      <c r="BP147" s="417" t="s">
        <v>369</v>
      </c>
      <c r="BQ147" s="409">
        <v>2016</v>
      </c>
    </row>
    <row r="148" spans="1:69" ht="17.25">
      <c r="A148" s="17">
        <v>147</v>
      </c>
      <c r="B148" s="273" t="s">
        <v>1137</v>
      </c>
      <c r="C148" s="253" t="s">
        <v>478</v>
      </c>
      <c r="D148" s="215" t="s">
        <v>296</v>
      </c>
      <c r="E148" s="215" t="s">
        <v>1138</v>
      </c>
      <c r="F148" s="398" t="s">
        <v>1139</v>
      </c>
      <c r="G148" s="398" t="s">
        <v>295</v>
      </c>
      <c r="H148" s="256" t="s">
        <v>40</v>
      </c>
      <c r="I148" s="245">
        <v>33687</v>
      </c>
      <c r="J148" s="257" t="s">
        <v>49</v>
      </c>
      <c r="K148" s="274" t="s">
        <v>78</v>
      </c>
      <c r="L148" s="426" t="s">
        <v>880</v>
      </c>
      <c r="M148" s="258">
        <v>19</v>
      </c>
      <c r="N148" s="222">
        <v>10</v>
      </c>
      <c r="O148" s="222">
        <v>20</v>
      </c>
      <c r="P148" s="222">
        <v>28</v>
      </c>
      <c r="Q148" s="223">
        <v>20</v>
      </c>
      <c r="R148" s="222">
        <v>28.75</v>
      </c>
      <c r="S148" s="222">
        <v>34.875</v>
      </c>
      <c r="T148" s="222">
        <v>30</v>
      </c>
      <c r="U148" s="222">
        <v>23</v>
      </c>
      <c r="V148" s="224">
        <v>194.625</v>
      </c>
      <c r="W148" s="225">
        <v>10.8125</v>
      </c>
      <c r="X148" s="226" t="s">
        <v>498</v>
      </c>
      <c r="Y148" s="226" t="s">
        <v>474</v>
      </c>
      <c r="Z148" s="226">
        <v>2013</v>
      </c>
      <c r="AA148" s="141">
        <v>30</v>
      </c>
      <c r="AB148" s="141">
        <v>26.5</v>
      </c>
      <c r="AC148" s="141">
        <v>28</v>
      </c>
      <c r="AD148" s="141">
        <v>26</v>
      </c>
      <c r="AE148" s="164">
        <v>33</v>
      </c>
      <c r="AF148" s="141">
        <v>30</v>
      </c>
      <c r="AG148" s="141">
        <v>37.125</v>
      </c>
      <c r="AH148" s="141">
        <v>10</v>
      </c>
      <c r="AI148" s="141">
        <v>10.125</v>
      </c>
      <c r="AJ148" s="141">
        <v>230.75</v>
      </c>
      <c r="AK148" s="141">
        <v>10.488636363636363</v>
      </c>
      <c r="AL148" s="140" t="s">
        <v>498</v>
      </c>
      <c r="AM148" s="327">
        <v>2014</v>
      </c>
      <c r="AN148" s="140" t="s">
        <v>475</v>
      </c>
      <c r="AO148" s="238">
        <v>30</v>
      </c>
      <c r="AP148" s="239">
        <v>27.375</v>
      </c>
      <c r="AQ148" s="239">
        <v>26.25</v>
      </c>
      <c r="AR148" s="239">
        <v>46.5</v>
      </c>
      <c r="AS148" s="239">
        <v>31.125</v>
      </c>
      <c r="AT148" s="240">
        <v>20</v>
      </c>
      <c r="AU148" s="240">
        <v>24</v>
      </c>
      <c r="AV148" s="239">
        <v>35.75</v>
      </c>
      <c r="AW148" s="240">
        <v>11.5</v>
      </c>
      <c r="AX148" s="239">
        <v>252.5</v>
      </c>
      <c r="AY148" s="239">
        <v>10.1</v>
      </c>
      <c r="AZ148" s="241" t="s">
        <v>484</v>
      </c>
      <c r="BA148" s="241">
        <v>2015</v>
      </c>
      <c r="BB148" s="140" t="s">
        <v>476</v>
      </c>
      <c r="BC148" s="41">
        <v>34.5</v>
      </c>
      <c r="BD148" s="242">
        <v>37.5</v>
      </c>
      <c r="BE148" s="242">
        <v>33</v>
      </c>
      <c r="BF148" s="242">
        <v>27</v>
      </c>
      <c r="BG148" s="41">
        <v>30</v>
      </c>
      <c r="BH148" s="242">
        <v>37.5</v>
      </c>
      <c r="BI148" s="242">
        <v>20</v>
      </c>
      <c r="BJ148" s="242">
        <v>39</v>
      </c>
      <c r="BK148" s="242">
        <v>32</v>
      </c>
      <c r="BL148" s="243">
        <v>42</v>
      </c>
      <c r="BM148" s="243">
        <v>332.5</v>
      </c>
      <c r="BN148" s="243">
        <v>11.875</v>
      </c>
      <c r="BO148" s="17" t="s">
        <v>484</v>
      </c>
      <c r="BP148" s="234" t="s">
        <v>369</v>
      </c>
      <c r="BQ148" s="235">
        <v>2016</v>
      </c>
    </row>
    <row r="149" spans="1:69" ht="17.25">
      <c r="A149" s="17">
        <v>148</v>
      </c>
      <c r="B149" s="254" t="s">
        <v>1140</v>
      </c>
      <c r="C149" s="252" t="s">
        <v>465</v>
      </c>
      <c r="D149" s="215" t="s">
        <v>108</v>
      </c>
      <c r="E149" s="215" t="s">
        <v>1141</v>
      </c>
      <c r="F149" s="286" t="s">
        <v>1142</v>
      </c>
      <c r="G149" s="286" t="s">
        <v>107</v>
      </c>
      <c r="H149" s="281" t="s">
        <v>40</v>
      </c>
      <c r="I149" s="282">
        <v>34122</v>
      </c>
      <c r="J149" s="263" t="s">
        <v>524</v>
      </c>
      <c r="K149" s="287" t="s">
        <v>732</v>
      </c>
      <c r="L149" s="421" t="s">
        <v>525</v>
      </c>
      <c r="M149" s="285">
        <v>4</v>
      </c>
      <c r="N149" s="222">
        <v>11.5</v>
      </c>
      <c r="O149" s="222">
        <v>33.5</v>
      </c>
      <c r="P149" s="222">
        <v>36.5</v>
      </c>
      <c r="Q149" s="223">
        <v>25.17</v>
      </c>
      <c r="R149" s="222">
        <v>27</v>
      </c>
      <c r="S149" s="222">
        <v>46.88</v>
      </c>
      <c r="T149" s="222">
        <v>56.25</v>
      </c>
      <c r="U149" s="222">
        <v>36.75</v>
      </c>
      <c r="V149" s="224">
        <v>273.54000000000002</v>
      </c>
      <c r="W149" s="225">
        <v>15.2</v>
      </c>
      <c r="X149" s="226" t="s">
        <v>473</v>
      </c>
      <c r="Y149" s="226" t="s">
        <v>474</v>
      </c>
      <c r="Z149" s="226">
        <v>2013</v>
      </c>
      <c r="AA149" s="329">
        <v>46.25</v>
      </c>
      <c r="AB149" s="329">
        <v>45</v>
      </c>
      <c r="AC149" s="329">
        <v>31.25</v>
      </c>
      <c r="AD149" s="329">
        <v>31.5</v>
      </c>
      <c r="AE149" s="419">
        <v>48.75</v>
      </c>
      <c r="AF149" s="329">
        <v>48.75</v>
      </c>
      <c r="AG149" s="329">
        <v>45</v>
      </c>
      <c r="AH149" s="329">
        <v>14</v>
      </c>
      <c r="AI149" s="329">
        <v>12</v>
      </c>
      <c r="AJ149" s="329">
        <v>322.5</v>
      </c>
      <c r="AK149" s="329">
        <v>14.659090909090908</v>
      </c>
      <c r="AL149" s="327" t="s">
        <v>473</v>
      </c>
      <c r="AM149" s="327">
        <v>2014</v>
      </c>
      <c r="AN149" s="140" t="s">
        <v>475</v>
      </c>
      <c r="AO149" s="227">
        <v>38.75</v>
      </c>
      <c r="AP149" s="227">
        <v>40.5</v>
      </c>
      <c r="AQ149" s="227">
        <v>30</v>
      </c>
      <c r="AR149" s="227">
        <v>41.34375</v>
      </c>
      <c r="AS149" s="227">
        <v>32.625</v>
      </c>
      <c r="AT149" s="228">
        <v>23.166666666666668</v>
      </c>
      <c r="AU149" s="228">
        <v>21.5625</v>
      </c>
      <c r="AV149" s="227">
        <v>43.25</v>
      </c>
      <c r="AW149" s="228">
        <v>23</v>
      </c>
      <c r="AX149" s="227">
        <v>294.19791666666663</v>
      </c>
      <c r="AY149" s="227">
        <v>11.767916666666665</v>
      </c>
      <c r="AZ149" s="229" t="s">
        <v>473</v>
      </c>
      <c r="BA149" s="241">
        <v>2015</v>
      </c>
      <c r="BB149" s="140" t="s">
        <v>476</v>
      </c>
      <c r="BC149" s="41">
        <v>32.625</v>
      </c>
      <c r="BD149" s="242">
        <v>27</v>
      </c>
      <c r="BE149" s="242">
        <v>30.375</v>
      </c>
      <c r="BF149" s="242">
        <v>37.5</v>
      </c>
      <c r="BG149" s="41">
        <v>33</v>
      </c>
      <c r="BH149" s="242">
        <v>28.125</v>
      </c>
      <c r="BI149" s="242">
        <v>23.5</v>
      </c>
      <c r="BJ149" s="242">
        <v>30</v>
      </c>
      <c r="BK149" s="242">
        <v>13</v>
      </c>
      <c r="BL149" s="243">
        <v>43</v>
      </c>
      <c r="BM149" s="243">
        <v>298.125</v>
      </c>
      <c r="BN149" s="243">
        <v>10.647321428571429</v>
      </c>
      <c r="BO149" s="233" t="s">
        <v>473</v>
      </c>
      <c r="BP149" s="234" t="s">
        <v>369</v>
      </c>
      <c r="BQ149" s="235">
        <v>2016</v>
      </c>
    </row>
    <row r="150" spans="1:69" ht="17.25">
      <c r="A150" s="17">
        <v>149</v>
      </c>
      <c r="B150" s="254" t="s">
        <v>1143</v>
      </c>
      <c r="C150" s="252" t="s">
        <v>465</v>
      </c>
      <c r="D150" s="215" t="s">
        <v>85</v>
      </c>
      <c r="E150" s="215" t="s">
        <v>1144</v>
      </c>
      <c r="F150" s="286" t="s">
        <v>1145</v>
      </c>
      <c r="G150" s="286" t="s">
        <v>1146</v>
      </c>
      <c r="H150" s="281" t="s">
        <v>40</v>
      </c>
      <c r="I150" s="282">
        <v>32971</v>
      </c>
      <c r="J150" s="283" t="s">
        <v>45</v>
      </c>
      <c r="K150" s="287" t="s">
        <v>483</v>
      </c>
      <c r="L150" s="421" t="s">
        <v>483</v>
      </c>
      <c r="M150" s="285">
        <v>25</v>
      </c>
      <c r="N150" s="222">
        <v>10</v>
      </c>
      <c r="O150" s="222">
        <v>27.5</v>
      </c>
      <c r="P150" s="222">
        <v>37</v>
      </c>
      <c r="Q150" s="223">
        <v>22</v>
      </c>
      <c r="R150" s="222">
        <v>28.5</v>
      </c>
      <c r="S150" s="222">
        <v>32.625</v>
      </c>
      <c r="T150" s="222">
        <v>42</v>
      </c>
      <c r="U150" s="222">
        <v>31.5</v>
      </c>
      <c r="V150" s="224">
        <v>231.125</v>
      </c>
      <c r="W150" s="225">
        <v>12.840277777777779</v>
      </c>
      <c r="X150" s="226" t="s">
        <v>473</v>
      </c>
      <c r="Y150" s="226" t="s">
        <v>474</v>
      </c>
      <c r="Z150" s="226">
        <v>2013</v>
      </c>
      <c r="AA150" s="329">
        <v>32</v>
      </c>
      <c r="AB150" s="329">
        <v>29</v>
      </c>
      <c r="AC150" s="329">
        <v>26</v>
      </c>
      <c r="AD150" s="329">
        <v>20</v>
      </c>
      <c r="AE150" s="419">
        <v>37.5</v>
      </c>
      <c r="AF150" s="329">
        <v>36.25</v>
      </c>
      <c r="AG150" s="329">
        <v>45</v>
      </c>
      <c r="AH150" s="329">
        <v>12.5</v>
      </c>
      <c r="AI150" s="329">
        <v>12.125</v>
      </c>
      <c r="AJ150" s="329">
        <v>250.375</v>
      </c>
      <c r="AK150" s="329">
        <v>11.380681818181818</v>
      </c>
      <c r="AL150" s="327" t="s">
        <v>498</v>
      </c>
      <c r="AM150" s="327">
        <v>2014</v>
      </c>
      <c r="AN150" s="140" t="s">
        <v>475</v>
      </c>
      <c r="AO150" s="227">
        <v>25</v>
      </c>
      <c r="AP150" s="227">
        <v>32.625</v>
      </c>
      <c r="AQ150" s="227">
        <v>32.625</v>
      </c>
      <c r="AR150" s="227">
        <v>39.09375</v>
      </c>
      <c r="AS150" s="227">
        <v>33</v>
      </c>
      <c r="AT150" s="228">
        <v>13.333333333333334</v>
      </c>
      <c r="AU150" s="228">
        <v>33.75</v>
      </c>
      <c r="AV150" s="227">
        <v>40.25</v>
      </c>
      <c r="AW150" s="228">
        <v>14.5</v>
      </c>
      <c r="AX150" s="227">
        <v>264.17708333333337</v>
      </c>
      <c r="AY150" s="227">
        <v>10.567083333333334</v>
      </c>
      <c r="AZ150" s="229" t="s">
        <v>473</v>
      </c>
      <c r="BA150" s="241">
        <v>2015</v>
      </c>
      <c r="BB150" s="140" t="s">
        <v>476</v>
      </c>
      <c r="BC150" s="41">
        <v>21.375</v>
      </c>
      <c r="BD150" s="242">
        <v>42</v>
      </c>
      <c r="BE150" s="242">
        <v>16.5</v>
      </c>
      <c r="BF150" s="242">
        <v>27</v>
      </c>
      <c r="BG150" s="41">
        <v>45</v>
      </c>
      <c r="BH150" s="242">
        <v>28.125</v>
      </c>
      <c r="BI150" s="242">
        <v>17.25</v>
      </c>
      <c r="BJ150" s="242">
        <v>22.5</v>
      </c>
      <c r="BK150" s="242">
        <v>18</v>
      </c>
      <c r="BL150" s="243">
        <v>43</v>
      </c>
      <c r="BM150" s="243">
        <v>280.75</v>
      </c>
      <c r="BN150" s="243">
        <v>10.026785714285714</v>
      </c>
      <c r="BO150" s="17" t="s">
        <v>498</v>
      </c>
      <c r="BP150" s="234" t="s">
        <v>369</v>
      </c>
      <c r="BQ150" s="235">
        <v>2016</v>
      </c>
    </row>
    <row r="151" spans="1:69" ht="17.25">
      <c r="A151" s="17">
        <v>150</v>
      </c>
      <c r="B151" s="254" t="s">
        <v>1147</v>
      </c>
      <c r="C151" s="252" t="s">
        <v>465</v>
      </c>
      <c r="D151" s="215" t="s">
        <v>85</v>
      </c>
      <c r="E151" s="215" t="s">
        <v>1148</v>
      </c>
      <c r="F151" s="286" t="s">
        <v>1149</v>
      </c>
      <c r="G151" s="286" t="s">
        <v>87</v>
      </c>
      <c r="H151" s="281" t="s">
        <v>40</v>
      </c>
      <c r="I151" s="282">
        <v>33806</v>
      </c>
      <c r="J151" s="283" t="s">
        <v>82</v>
      </c>
      <c r="K151" s="287" t="s">
        <v>81</v>
      </c>
      <c r="L151" s="421" t="s">
        <v>81</v>
      </c>
      <c r="M151" s="285">
        <v>21</v>
      </c>
      <c r="N151" s="222">
        <v>19</v>
      </c>
      <c r="O151" s="222">
        <v>20</v>
      </c>
      <c r="P151" s="222">
        <v>26</v>
      </c>
      <c r="Q151" s="223">
        <v>18.166666666666668</v>
      </c>
      <c r="R151" s="222">
        <v>18.25</v>
      </c>
      <c r="S151" s="222">
        <v>38.25</v>
      </c>
      <c r="T151" s="222">
        <v>31.5</v>
      </c>
      <c r="U151" s="222">
        <v>19.5</v>
      </c>
      <c r="V151" s="224">
        <v>190.66666666666669</v>
      </c>
      <c r="W151" s="225">
        <v>10.69</v>
      </c>
      <c r="X151" s="226" t="s">
        <v>484</v>
      </c>
      <c r="Y151" s="226" t="s">
        <v>474</v>
      </c>
      <c r="Z151" s="226">
        <v>2013</v>
      </c>
      <c r="AA151" s="329">
        <v>46.25</v>
      </c>
      <c r="AB151" s="329">
        <v>45</v>
      </c>
      <c r="AC151" s="329">
        <v>31.25</v>
      </c>
      <c r="AD151" s="329">
        <v>31.5</v>
      </c>
      <c r="AE151" s="419">
        <v>48.75</v>
      </c>
      <c r="AF151" s="329">
        <v>48.75</v>
      </c>
      <c r="AG151" s="329">
        <v>45</v>
      </c>
      <c r="AH151" s="329">
        <v>6</v>
      </c>
      <c r="AI151" s="329">
        <v>12.75</v>
      </c>
      <c r="AJ151" s="329">
        <v>226</v>
      </c>
      <c r="AK151" s="329">
        <v>10.27</v>
      </c>
      <c r="AL151" s="327" t="s">
        <v>498</v>
      </c>
      <c r="AM151" s="327">
        <v>2014</v>
      </c>
      <c r="AN151" s="140" t="s">
        <v>475</v>
      </c>
      <c r="AO151" s="464">
        <v>30</v>
      </c>
      <c r="AP151" s="464">
        <v>29.25</v>
      </c>
      <c r="AQ151" s="464">
        <v>37.5</v>
      </c>
      <c r="AR151" s="464">
        <v>31.5</v>
      </c>
      <c r="AS151" s="464">
        <v>28.5</v>
      </c>
      <c r="AT151" s="464">
        <v>26</v>
      </c>
      <c r="AU151" s="464">
        <v>15.1875</v>
      </c>
      <c r="AV151" s="464">
        <v>36.25</v>
      </c>
      <c r="AW151" s="464">
        <v>18</v>
      </c>
      <c r="AX151" s="464">
        <v>252.1875</v>
      </c>
      <c r="AY151" s="464">
        <v>10.0875</v>
      </c>
      <c r="AZ151" s="332" t="s">
        <v>498</v>
      </c>
      <c r="BA151" s="241">
        <v>2015</v>
      </c>
      <c r="BB151" s="140" t="s">
        <v>476</v>
      </c>
      <c r="BC151" s="41">
        <v>43.5</v>
      </c>
      <c r="BD151" s="242">
        <v>31.5</v>
      </c>
      <c r="BE151" s="242">
        <v>26.25</v>
      </c>
      <c r="BF151" s="242">
        <v>48</v>
      </c>
      <c r="BG151" s="41">
        <v>30</v>
      </c>
      <c r="BH151" s="242">
        <v>31.5</v>
      </c>
      <c r="BI151" s="242">
        <v>18</v>
      </c>
      <c r="BJ151" s="242">
        <v>39</v>
      </c>
      <c r="BK151" s="242">
        <v>22</v>
      </c>
      <c r="BL151" s="243">
        <v>42</v>
      </c>
      <c r="BM151" s="243">
        <v>331.75</v>
      </c>
      <c r="BN151" s="243">
        <v>11.848214285714286</v>
      </c>
      <c r="BO151" s="17" t="s">
        <v>484</v>
      </c>
      <c r="BP151" s="234" t="s">
        <v>369</v>
      </c>
      <c r="BQ151" s="235">
        <v>2016</v>
      </c>
    </row>
    <row r="152" spans="1:69" ht="17.25">
      <c r="A152" s="17">
        <v>151</v>
      </c>
      <c r="B152" s="252" t="s">
        <v>1150</v>
      </c>
      <c r="C152" s="253" t="s">
        <v>478</v>
      </c>
      <c r="D152" s="215" t="s">
        <v>1151</v>
      </c>
      <c r="E152" s="215" t="s">
        <v>1152</v>
      </c>
      <c r="F152" s="216" t="s">
        <v>1153</v>
      </c>
      <c r="G152" s="216" t="s">
        <v>1154</v>
      </c>
      <c r="H152" s="217" t="s">
        <v>43</v>
      </c>
      <c r="I152" s="218">
        <v>33412</v>
      </c>
      <c r="J152" s="219" t="s">
        <v>55</v>
      </c>
      <c r="K152" s="333" t="s">
        <v>54</v>
      </c>
      <c r="L152" s="278" t="s">
        <v>1035</v>
      </c>
      <c r="M152" s="221">
        <v>43</v>
      </c>
      <c r="N152" s="222">
        <v>20</v>
      </c>
      <c r="O152" s="222">
        <v>21.5</v>
      </c>
      <c r="P152" s="222">
        <v>28</v>
      </c>
      <c r="Q152" s="223">
        <v>24.5</v>
      </c>
      <c r="R152" s="222">
        <v>26</v>
      </c>
      <c r="S152" s="222">
        <v>32.625</v>
      </c>
      <c r="T152" s="222">
        <v>30.75</v>
      </c>
      <c r="U152" s="222">
        <v>32.5</v>
      </c>
      <c r="V152" s="224">
        <v>215.875</v>
      </c>
      <c r="W152" s="225">
        <v>11.993055555555555</v>
      </c>
      <c r="X152" s="226" t="s">
        <v>484</v>
      </c>
      <c r="Y152" s="226" t="s">
        <v>474</v>
      </c>
      <c r="Z152" s="226">
        <v>2013</v>
      </c>
      <c r="AA152" s="141">
        <v>40</v>
      </c>
      <c r="AB152" s="141">
        <v>23</v>
      </c>
      <c r="AC152" s="141">
        <v>26.75</v>
      </c>
      <c r="AD152" s="141">
        <v>11.75</v>
      </c>
      <c r="AE152" s="164">
        <v>39.380000000000003</v>
      </c>
      <c r="AF152" s="141">
        <v>26.5</v>
      </c>
      <c r="AG152" s="141">
        <v>45.38</v>
      </c>
      <c r="AH152" s="141">
        <v>10</v>
      </c>
      <c r="AI152" s="141">
        <v>11</v>
      </c>
      <c r="AJ152" s="141">
        <v>233.75</v>
      </c>
      <c r="AK152" s="141">
        <v>10.63</v>
      </c>
      <c r="AL152" s="140" t="s">
        <v>498</v>
      </c>
      <c r="AM152" s="327">
        <v>2014</v>
      </c>
      <c r="AN152" s="140" t="s">
        <v>475</v>
      </c>
      <c r="AO152" s="238">
        <v>30</v>
      </c>
      <c r="AP152" s="239">
        <v>34.125</v>
      </c>
      <c r="AQ152" s="239">
        <v>33.75</v>
      </c>
      <c r="AR152" s="239">
        <v>36.84375</v>
      </c>
      <c r="AS152" s="239">
        <v>31.5</v>
      </c>
      <c r="AT152" s="240">
        <v>22</v>
      </c>
      <c r="AU152" s="240">
        <v>15</v>
      </c>
      <c r="AV152" s="239">
        <v>39</v>
      </c>
      <c r="AW152" s="240">
        <v>25</v>
      </c>
      <c r="AX152" s="239">
        <v>267.21875</v>
      </c>
      <c r="AY152" s="239">
        <v>10.688750000000001</v>
      </c>
      <c r="AZ152" s="241" t="s">
        <v>484</v>
      </c>
      <c r="BA152" s="241">
        <v>2015</v>
      </c>
      <c r="BB152" s="140" t="s">
        <v>476</v>
      </c>
      <c r="BC152" s="41">
        <v>31.125</v>
      </c>
      <c r="BD152" s="242">
        <v>34.5</v>
      </c>
      <c r="BE152" s="242">
        <v>16.125</v>
      </c>
      <c r="BF152" s="242">
        <v>32.25</v>
      </c>
      <c r="BG152" s="41">
        <v>36</v>
      </c>
      <c r="BH152" s="242">
        <v>29.25</v>
      </c>
      <c r="BI152" s="242">
        <v>13.5</v>
      </c>
      <c r="BJ152" s="242">
        <v>36</v>
      </c>
      <c r="BK152" s="242">
        <v>14</v>
      </c>
      <c r="BL152" s="243">
        <v>41.5</v>
      </c>
      <c r="BM152" s="243">
        <v>284.25</v>
      </c>
      <c r="BN152" s="243">
        <v>10.151785714285714</v>
      </c>
      <c r="BO152" s="17" t="s">
        <v>498</v>
      </c>
      <c r="BP152" s="234" t="s">
        <v>369</v>
      </c>
      <c r="BQ152" s="235">
        <v>2016</v>
      </c>
    </row>
    <row r="153" spans="1:69" ht="17.25">
      <c r="A153" s="17">
        <v>152</v>
      </c>
      <c r="B153" s="253" t="s">
        <v>1155</v>
      </c>
      <c r="C153" s="252" t="s">
        <v>465</v>
      </c>
      <c r="D153" s="215" t="s">
        <v>912</v>
      </c>
      <c r="E153" s="215" t="s">
        <v>1156</v>
      </c>
      <c r="F153" s="216" t="s">
        <v>1157</v>
      </c>
      <c r="G153" s="216" t="s">
        <v>1158</v>
      </c>
      <c r="H153" s="217" t="s">
        <v>43</v>
      </c>
      <c r="I153" s="218">
        <v>34312</v>
      </c>
      <c r="J153" s="219" t="s">
        <v>55</v>
      </c>
      <c r="K153" s="220" t="s">
        <v>54</v>
      </c>
      <c r="L153" s="278" t="s">
        <v>1035</v>
      </c>
      <c r="M153" s="221">
        <v>43</v>
      </c>
      <c r="N153" s="222">
        <v>20</v>
      </c>
      <c r="O153" s="222">
        <v>21</v>
      </c>
      <c r="P153" s="222">
        <v>25</v>
      </c>
      <c r="Q153" s="223">
        <v>22</v>
      </c>
      <c r="R153" s="222">
        <v>14</v>
      </c>
      <c r="S153" s="222">
        <v>34.5</v>
      </c>
      <c r="T153" s="222">
        <v>30</v>
      </c>
      <c r="U153" s="222">
        <v>24</v>
      </c>
      <c r="V153" s="224">
        <v>190.5</v>
      </c>
      <c r="W153" s="225">
        <v>10.583333333333334</v>
      </c>
      <c r="X153" s="226" t="s">
        <v>484</v>
      </c>
      <c r="Y153" s="226" t="s">
        <v>474</v>
      </c>
      <c r="Z153" s="226">
        <v>2013</v>
      </c>
      <c r="AA153" s="329">
        <v>30</v>
      </c>
      <c r="AB153" s="329">
        <v>32</v>
      </c>
      <c r="AC153" s="329">
        <v>28.5</v>
      </c>
      <c r="AD153" s="329">
        <v>20</v>
      </c>
      <c r="AE153" s="419">
        <v>37.5</v>
      </c>
      <c r="AF153" s="329">
        <v>25.75</v>
      </c>
      <c r="AG153" s="329">
        <v>43.875</v>
      </c>
      <c r="AH153" s="329">
        <v>7.5</v>
      </c>
      <c r="AI153" s="329">
        <v>13.875</v>
      </c>
      <c r="AJ153" s="329">
        <v>239</v>
      </c>
      <c r="AK153" s="329">
        <v>10.863636363636363</v>
      </c>
      <c r="AL153" s="327" t="s">
        <v>473</v>
      </c>
      <c r="AM153" s="327">
        <v>2014</v>
      </c>
      <c r="AN153" s="140" t="s">
        <v>475</v>
      </c>
      <c r="AO153" s="238">
        <v>30</v>
      </c>
      <c r="AP153" s="239">
        <v>28.125</v>
      </c>
      <c r="AQ153" s="239">
        <v>34.875</v>
      </c>
      <c r="AR153" s="239">
        <v>30.65625</v>
      </c>
      <c r="AS153" s="239">
        <v>30.75</v>
      </c>
      <c r="AT153" s="240">
        <v>20</v>
      </c>
      <c r="AU153" s="240">
        <v>15.9375</v>
      </c>
      <c r="AV153" s="239">
        <v>39.75</v>
      </c>
      <c r="AW153" s="240">
        <v>25</v>
      </c>
      <c r="AX153" s="239">
        <v>255.09375</v>
      </c>
      <c r="AY153" s="239">
        <v>10.203749999999999</v>
      </c>
      <c r="AZ153" s="241" t="s">
        <v>484</v>
      </c>
      <c r="BA153" s="241">
        <v>2015</v>
      </c>
      <c r="BB153" s="140" t="s">
        <v>476</v>
      </c>
      <c r="BC153" s="41">
        <v>34.5</v>
      </c>
      <c r="BD153" s="242">
        <v>42</v>
      </c>
      <c r="BE153" s="242">
        <v>28.5</v>
      </c>
      <c r="BF153" s="242">
        <v>33</v>
      </c>
      <c r="BG153" s="41">
        <v>36</v>
      </c>
      <c r="BH153" s="242">
        <v>36</v>
      </c>
      <c r="BI153" s="242">
        <v>20</v>
      </c>
      <c r="BJ153" s="242">
        <v>25.5</v>
      </c>
      <c r="BK153" s="242">
        <v>18</v>
      </c>
      <c r="BL153" s="243">
        <v>43</v>
      </c>
      <c r="BM153" s="243">
        <v>316.5</v>
      </c>
      <c r="BN153" s="243">
        <v>11.303571428571429</v>
      </c>
      <c r="BO153" s="17" t="s">
        <v>484</v>
      </c>
      <c r="BP153" s="234" t="s">
        <v>369</v>
      </c>
      <c r="BQ153" s="235">
        <v>2016</v>
      </c>
    </row>
    <row r="154" spans="1:69" ht="17.25">
      <c r="A154" s="17">
        <v>153</v>
      </c>
      <c r="B154" s="259" t="s">
        <v>1159</v>
      </c>
      <c r="C154" s="252" t="s">
        <v>465</v>
      </c>
      <c r="D154" s="215" t="s">
        <v>139</v>
      </c>
      <c r="E154" s="215" t="s">
        <v>1160</v>
      </c>
      <c r="F154" s="260" t="s">
        <v>1161</v>
      </c>
      <c r="G154" s="260" t="s">
        <v>1162</v>
      </c>
      <c r="H154" s="261" t="s">
        <v>40</v>
      </c>
      <c r="I154" s="262">
        <v>34134</v>
      </c>
      <c r="J154" s="263" t="s">
        <v>55</v>
      </c>
      <c r="K154" s="264" t="s">
        <v>599</v>
      </c>
      <c r="L154" s="421" t="s">
        <v>54</v>
      </c>
      <c r="M154" s="270">
        <v>43</v>
      </c>
      <c r="N154" s="222">
        <v>22</v>
      </c>
      <c r="O154" s="222">
        <v>20</v>
      </c>
      <c r="P154" s="222">
        <v>30</v>
      </c>
      <c r="Q154" s="223">
        <v>24.5</v>
      </c>
      <c r="R154" s="222">
        <v>22</v>
      </c>
      <c r="S154" s="222">
        <v>28.5</v>
      </c>
      <c r="T154" s="222">
        <v>30</v>
      </c>
      <c r="U154" s="222">
        <v>20.25</v>
      </c>
      <c r="V154" s="224">
        <v>197.25</v>
      </c>
      <c r="W154" s="225">
        <v>10.958333333333334</v>
      </c>
      <c r="X154" s="226" t="s">
        <v>484</v>
      </c>
      <c r="Y154" s="226" t="s">
        <v>474</v>
      </c>
      <c r="Z154" s="226">
        <v>2013</v>
      </c>
      <c r="AA154" s="329">
        <v>30</v>
      </c>
      <c r="AB154" s="329">
        <v>23</v>
      </c>
      <c r="AC154" s="329">
        <v>22.25</v>
      </c>
      <c r="AD154" s="329">
        <v>20</v>
      </c>
      <c r="AE154" s="419">
        <v>28.5</v>
      </c>
      <c r="AF154" s="329">
        <v>35</v>
      </c>
      <c r="AG154" s="329">
        <v>41.625</v>
      </c>
      <c r="AH154" s="329">
        <v>10</v>
      </c>
      <c r="AI154" s="329">
        <v>12</v>
      </c>
      <c r="AJ154" s="329">
        <v>222.375</v>
      </c>
      <c r="AK154" s="329">
        <v>10.107954545454545</v>
      </c>
      <c r="AL154" s="327" t="s">
        <v>498</v>
      </c>
      <c r="AM154" s="327">
        <v>2014</v>
      </c>
      <c r="AN154" s="140" t="s">
        <v>475</v>
      </c>
      <c r="AO154" s="238">
        <v>21.75</v>
      </c>
      <c r="AP154" s="239">
        <v>28.875</v>
      </c>
      <c r="AQ154" s="239">
        <v>30.75</v>
      </c>
      <c r="AR154" s="239">
        <v>33</v>
      </c>
      <c r="AS154" s="239">
        <v>36</v>
      </c>
      <c r="AT154" s="240">
        <v>20</v>
      </c>
      <c r="AU154" s="240">
        <v>24.375</v>
      </c>
      <c r="AV154" s="239">
        <v>36</v>
      </c>
      <c r="AW154" s="240">
        <v>22</v>
      </c>
      <c r="AX154" s="239">
        <v>252.75</v>
      </c>
      <c r="AY154" s="239">
        <v>10.11</v>
      </c>
      <c r="AZ154" s="241" t="s">
        <v>484</v>
      </c>
      <c r="BA154" s="241">
        <v>2015</v>
      </c>
      <c r="BB154" s="140" t="s">
        <v>476</v>
      </c>
      <c r="BC154" s="41">
        <v>40.5</v>
      </c>
      <c r="BD154" s="242">
        <v>31.5</v>
      </c>
      <c r="BE154" s="242">
        <v>24</v>
      </c>
      <c r="BF154" s="242">
        <v>30</v>
      </c>
      <c r="BG154" s="41">
        <v>36</v>
      </c>
      <c r="BH154" s="242">
        <v>37.5</v>
      </c>
      <c r="BI154" s="242">
        <v>14</v>
      </c>
      <c r="BJ154" s="242">
        <v>40.5</v>
      </c>
      <c r="BK154" s="242">
        <v>16</v>
      </c>
      <c r="BL154" s="243">
        <v>40</v>
      </c>
      <c r="BM154" s="243">
        <v>310</v>
      </c>
      <c r="BN154" s="243">
        <v>11.071428571428571</v>
      </c>
      <c r="BO154" s="17" t="s">
        <v>484</v>
      </c>
      <c r="BP154" s="234" t="s">
        <v>369</v>
      </c>
      <c r="BQ154" s="235">
        <v>2016</v>
      </c>
    </row>
    <row r="155" spans="1:69" ht="17.25">
      <c r="A155" s="17">
        <v>154</v>
      </c>
      <c r="B155" s="259" t="s">
        <v>1163</v>
      </c>
      <c r="C155" s="252" t="s">
        <v>465</v>
      </c>
      <c r="D155" s="215" t="s">
        <v>173</v>
      </c>
      <c r="E155" s="215" t="s">
        <v>1164</v>
      </c>
      <c r="F155" s="260" t="s">
        <v>1165</v>
      </c>
      <c r="G155" s="260" t="s">
        <v>253</v>
      </c>
      <c r="H155" s="261" t="s">
        <v>40</v>
      </c>
      <c r="I155" s="262">
        <v>34234</v>
      </c>
      <c r="J155" s="263" t="s">
        <v>524</v>
      </c>
      <c r="K155" s="264" t="s">
        <v>732</v>
      </c>
      <c r="L155" s="421" t="s">
        <v>525</v>
      </c>
      <c r="M155" s="270">
        <v>4</v>
      </c>
      <c r="N155" s="222">
        <v>10</v>
      </c>
      <c r="O155" s="222">
        <v>23</v>
      </c>
      <c r="P155" s="222">
        <v>34</v>
      </c>
      <c r="Q155" s="223">
        <v>15.166666666666666</v>
      </c>
      <c r="R155" s="222">
        <v>23.25</v>
      </c>
      <c r="S155" s="222">
        <v>31.875</v>
      </c>
      <c r="T155" s="222">
        <v>39</v>
      </c>
      <c r="U155" s="222">
        <v>33.75</v>
      </c>
      <c r="V155" s="224">
        <v>210.04166666666669</v>
      </c>
      <c r="W155" s="225">
        <v>11.668981481481483</v>
      </c>
      <c r="X155" s="226" t="s">
        <v>473</v>
      </c>
      <c r="Y155" s="226" t="s">
        <v>474</v>
      </c>
      <c r="Z155" s="226">
        <v>2013</v>
      </c>
      <c r="AA155" s="329">
        <v>34.75</v>
      </c>
      <c r="AB155" s="329">
        <v>37.5</v>
      </c>
      <c r="AC155" s="329">
        <v>26.75</v>
      </c>
      <c r="AD155" s="329">
        <v>19.5</v>
      </c>
      <c r="AE155" s="419">
        <v>40.5</v>
      </c>
      <c r="AF155" s="329">
        <v>35.25</v>
      </c>
      <c r="AG155" s="329">
        <v>40.875</v>
      </c>
      <c r="AH155" s="329">
        <v>11</v>
      </c>
      <c r="AI155" s="329">
        <v>17.125</v>
      </c>
      <c r="AJ155" s="329">
        <v>263.25</v>
      </c>
      <c r="AK155" s="329">
        <v>11.965909090909092</v>
      </c>
      <c r="AL155" s="327" t="s">
        <v>473</v>
      </c>
      <c r="AM155" s="327">
        <v>2014</v>
      </c>
      <c r="AN155" s="140" t="s">
        <v>475</v>
      </c>
      <c r="AO155" s="238">
        <v>34.5</v>
      </c>
      <c r="AP155" s="239">
        <v>26.25</v>
      </c>
      <c r="AQ155" s="239">
        <v>30.375</v>
      </c>
      <c r="AR155" s="239">
        <v>34.5</v>
      </c>
      <c r="AS155" s="239">
        <v>36.75</v>
      </c>
      <c r="AT155" s="240">
        <v>20</v>
      </c>
      <c r="AU155" s="240">
        <v>20.25</v>
      </c>
      <c r="AV155" s="239">
        <v>40.25</v>
      </c>
      <c r="AW155" s="240">
        <v>19</v>
      </c>
      <c r="AX155" s="239">
        <v>261.875</v>
      </c>
      <c r="AY155" s="239">
        <v>10.475</v>
      </c>
      <c r="AZ155" s="241" t="s">
        <v>484</v>
      </c>
      <c r="BA155" s="241">
        <v>2015</v>
      </c>
      <c r="BB155" s="140" t="s">
        <v>476</v>
      </c>
      <c r="BC155" s="41">
        <v>19.5</v>
      </c>
      <c r="BD155" s="242">
        <v>38.25</v>
      </c>
      <c r="BE155" s="242">
        <v>33.75</v>
      </c>
      <c r="BF155" s="242">
        <v>34.5</v>
      </c>
      <c r="BG155" s="41">
        <v>30.75</v>
      </c>
      <c r="BH155" s="242">
        <v>34.5</v>
      </c>
      <c r="BI155" s="242">
        <v>14.75</v>
      </c>
      <c r="BJ155" s="242">
        <v>37.5</v>
      </c>
      <c r="BK155" s="242">
        <v>14</v>
      </c>
      <c r="BL155" s="243">
        <v>43</v>
      </c>
      <c r="BM155" s="243">
        <v>300.5</v>
      </c>
      <c r="BN155" s="243">
        <v>10.732142857142858</v>
      </c>
      <c r="BO155" s="17" t="s">
        <v>484</v>
      </c>
      <c r="BP155" s="234" t="s">
        <v>369</v>
      </c>
      <c r="BQ155" s="235">
        <v>2016</v>
      </c>
    </row>
    <row r="156" spans="1:69" ht="17.25">
      <c r="A156" s="17">
        <v>155</v>
      </c>
      <c r="B156" s="244" t="s">
        <v>1166</v>
      </c>
      <c r="C156" s="252" t="s">
        <v>465</v>
      </c>
      <c r="D156" s="215" t="s">
        <v>1167</v>
      </c>
      <c r="E156" s="215" t="s">
        <v>1168</v>
      </c>
      <c r="F156" s="398" t="s">
        <v>1169</v>
      </c>
      <c r="G156" s="398" t="s">
        <v>1170</v>
      </c>
      <c r="H156" s="256" t="s">
        <v>40</v>
      </c>
      <c r="I156" s="245">
        <v>34046</v>
      </c>
      <c r="J156" s="257" t="s">
        <v>1171</v>
      </c>
      <c r="K156" s="246" t="s">
        <v>1172</v>
      </c>
      <c r="L156" s="421" t="s">
        <v>652</v>
      </c>
      <c r="M156" s="258">
        <v>39</v>
      </c>
      <c r="N156" s="222">
        <v>20</v>
      </c>
      <c r="O156" s="222">
        <v>21</v>
      </c>
      <c r="P156" s="222">
        <v>22.5</v>
      </c>
      <c r="Q156" s="223">
        <v>26</v>
      </c>
      <c r="R156" s="222">
        <v>20</v>
      </c>
      <c r="S156" s="222">
        <v>27.75</v>
      </c>
      <c r="T156" s="222">
        <v>40.5</v>
      </c>
      <c r="U156" s="222">
        <v>22.25</v>
      </c>
      <c r="V156" s="224">
        <v>200</v>
      </c>
      <c r="W156" s="225">
        <v>11.111111111111111</v>
      </c>
      <c r="X156" s="226" t="s">
        <v>484</v>
      </c>
      <c r="Y156" s="226" t="s">
        <v>474</v>
      </c>
      <c r="Z156" s="226">
        <v>2013</v>
      </c>
      <c r="AA156" s="329">
        <v>36.25</v>
      </c>
      <c r="AB156" s="329">
        <v>25.5</v>
      </c>
      <c r="AC156" s="329">
        <v>21</v>
      </c>
      <c r="AD156" s="329">
        <v>14</v>
      </c>
      <c r="AE156" s="419">
        <v>40.5</v>
      </c>
      <c r="AF156" s="329">
        <v>36.25</v>
      </c>
      <c r="AG156" s="329">
        <v>45</v>
      </c>
      <c r="AH156" s="329">
        <v>5</v>
      </c>
      <c r="AI156" s="329">
        <v>7.75</v>
      </c>
      <c r="AJ156" s="329">
        <v>231.25</v>
      </c>
      <c r="AK156" s="329">
        <v>10.511363636363637</v>
      </c>
      <c r="AL156" s="327" t="s">
        <v>473</v>
      </c>
      <c r="AM156" s="327">
        <v>2014</v>
      </c>
      <c r="AN156" s="140" t="s">
        <v>475</v>
      </c>
      <c r="AO156" s="238">
        <v>30</v>
      </c>
      <c r="AP156" s="239">
        <v>26.25</v>
      </c>
      <c r="AQ156" s="239">
        <v>30.75</v>
      </c>
      <c r="AR156" s="239">
        <v>33.28125</v>
      </c>
      <c r="AS156" s="239">
        <v>37.5</v>
      </c>
      <c r="AT156" s="240">
        <v>22</v>
      </c>
      <c r="AU156" s="240">
        <v>20.4375</v>
      </c>
      <c r="AV156" s="239">
        <v>33.5</v>
      </c>
      <c r="AW156" s="240">
        <v>16</v>
      </c>
      <c r="AX156" s="239">
        <v>250</v>
      </c>
      <c r="AY156" s="239">
        <v>10</v>
      </c>
      <c r="AZ156" s="241" t="s">
        <v>484</v>
      </c>
      <c r="BA156" s="241">
        <v>2015</v>
      </c>
      <c r="BB156" s="140" t="s">
        <v>476</v>
      </c>
      <c r="BC156" s="41">
        <v>30</v>
      </c>
      <c r="BD156" s="242">
        <v>42</v>
      </c>
      <c r="BE156" s="242">
        <v>28.5</v>
      </c>
      <c r="BF156" s="242">
        <v>21</v>
      </c>
      <c r="BG156" s="41">
        <v>36</v>
      </c>
      <c r="BH156" s="242">
        <v>30</v>
      </c>
      <c r="BI156" s="242">
        <v>18</v>
      </c>
      <c r="BJ156" s="242">
        <v>31.5</v>
      </c>
      <c r="BK156" s="242">
        <v>22</v>
      </c>
      <c r="BL156" s="243">
        <v>40</v>
      </c>
      <c r="BM156" s="243">
        <v>299</v>
      </c>
      <c r="BN156" s="243">
        <v>10.678571428571429</v>
      </c>
      <c r="BO156" s="17" t="s">
        <v>484</v>
      </c>
      <c r="BP156" s="234" t="s">
        <v>369</v>
      </c>
      <c r="BQ156" s="235">
        <v>2016</v>
      </c>
    </row>
    <row r="157" spans="1:69" ht="17.25">
      <c r="A157" s="17">
        <v>156</v>
      </c>
      <c r="B157" s="253" t="s">
        <v>1173</v>
      </c>
      <c r="C157" s="252" t="s">
        <v>465</v>
      </c>
      <c r="D157" s="215" t="s">
        <v>1174</v>
      </c>
      <c r="E157" s="215" t="s">
        <v>1175</v>
      </c>
      <c r="F157" s="216" t="s">
        <v>1176</v>
      </c>
      <c r="G157" s="216" t="s">
        <v>174</v>
      </c>
      <c r="H157" s="217" t="s">
        <v>43</v>
      </c>
      <c r="I157" s="218">
        <v>34358</v>
      </c>
      <c r="J157" s="219" t="s">
        <v>536</v>
      </c>
      <c r="K157" s="220" t="s">
        <v>537</v>
      </c>
      <c r="L157" s="220" t="s">
        <v>1078</v>
      </c>
      <c r="M157" s="217">
        <v>34</v>
      </c>
      <c r="N157" s="222">
        <v>22</v>
      </c>
      <c r="O157" s="222">
        <v>23</v>
      </c>
      <c r="P157" s="222">
        <v>30</v>
      </c>
      <c r="Q157" s="223">
        <v>24</v>
      </c>
      <c r="R157" s="222">
        <v>14.75</v>
      </c>
      <c r="S157" s="222">
        <v>34.5</v>
      </c>
      <c r="T157" s="222">
        <v>19.5</v>
      </c>
      <c r="U157" s="222">
        <v>13.75</v>
      </c>
      <c r="V157" s="224">
        <v>181.5</v>
      </c>
      <c r="W157" s="225">
        <v>10.083333333333334</v>
      </c>
      <c r="X157" s="226" t="s">
        <v>484</v>
      </c>
      <c r="Y157" s="226" t="s">
        <v>474</v>
      </c>
      <c r="Z157" s="226">
        <v>2013</v>
      </c>
      <c r="AA157" s="329">
        <v>30</v>
      </c>
      <c r="AB157" s="329">
        <v>30</v>
      </c>
      <c r="AC157" s="329">
        <v>26.25</v>
      </c>
      <c r="AD157" s="329">
        <v>22</v>
      </c>
      <c r="AE157" s="419">
        <v>34.5</v>
      </c>
      <c r="AF157" s="329">
        <v>31.5</v>
      </c>
      <c r="AG157" s="329">
        <v>45.75</v>
      </c>
      <c r="AH157" s="329">
        <v>11.25</v>
      </c>
      <c r="AI157" s="329">
        <v>17.25</v>
      </c>
      <c r="AJ157" s="329">
        <v>248.5</v>
      </c>
      <c r="AK157" s="329">
        <v>11.295454545454545</v>
      </c>
      <c r="AL157" s="327" t="s">
        <v>498</v>
      </c>
      <c r="AM157" s="327">
        <v>2014</v>
      </c>
      <c r="AN157" s="140" t="s">
        <v>475</v>
      </c>
      <c r="AO157" s="238">
        <v>35.25</v>
      </c>
      <c r="AP157" s="239">
        <v>25.125</v>
      </c>
      <c r="AQ157" s="239">
        <v>32.25</v>
      </c>
      <c r="AR157" s="239">
        <v>27.65625</v>
      </c>
      <c r="AS157" s="239">
        <v>29.5</v>
      </c>
      <c r="AT157" s="240">
        <v>20</v>
      </c>
      <c r="AU157" s="240">
        <v>28.5</v>
      </c>
      <c r="AV157" s="239">
        <v>33.5</v>
      </c>
      <c r="AW157" s="240">
        <v>18.5</v>
      </c>
      <c r="AX157" s="239">
        <v>250.28125</v>
      </c>
      <c r="AY157" s="239">
        <v>10.01125</v>
      </c>
      <c r="AZ157" s="241" t="s">
        <v>484</v>
      </c>
      <c r="BA157" s="241">
        <v>2015</v>
      </c>
      <c r="BB157" s="140" t="s">
        <v>476</v>
      </c>
      <c r="BC157" s="41">
        <v>36</v>
      </c>
      <c r="BD157" s="242">
        <v>49.5</v>
      </c>
      <c r="BE157" s="242">
        <v>28.5</v>
      </c>
      <c r="BF157" s="242">
        <v>24</v>
      </c>
      <c r="BG157" s="41">
        <v>36</v>
      </c>
      <c r="BH157" s="242">
        <v>31.5</v>
      </c>
      <c r="BI157" s="242">
        <v>12</v>
      </c>
      <c r="BJ157" s="242">
        <v>30</v>
      </c>
      <c r="BK157" s="242">
        <v>28</v>
      </c>
      <c r="BL157" s="243">
        <v>43</v>
      </c>
      <c r="BM157" s="243">
        <v>318.5</v>
      </c>
      <c r="BN157" s="243">
        <v>11.375</v>
      </c>
      <c r="BO157" s="17" t="s">
        <v>484</v>
      </c>
      <c r="BP157" s="234" t="s">
        <v>369</v>
      </c>
      <c r="BQ157" s="235">
        <v>2016</v>
      </c>
    </row>
    <row r="158" spans="1:69" ht="17.25">
      <c r="A158" s="17">
        <v>157</v>
      </c>
      <c r="B158" s="371" t="s">
        <v>1177</v>
      </c>
      <c r="C158" s="330" t="s">
        <v>486</v>
      </c>
      <c r="D158" s="215" t="s">
        <v>1178</v>
      </c>
      <c r="E158" s="215" t="s">
        <v>1179</v>
      </c>
      <c r="F158" s="83" t="s">
        <v>1180</v>
      </c>
      <c r="G158" s="83" t="s">
        <v>1181</v>
      </c>
      <c r="H158" s="256" t="s">
        <v>40</v>
      </c>
      <c r="I158" s="245">
        <v>32676</v>
      </c>
      <c r="J158" s="257" t="s">
        <v>41</v>
      </c>
      <c r="K158" s="246" t="s">
        <v>651</v>
      </c>
      <c r="L158" s="421" t="s">
        <v>86</v>
      </c>
      <c r="M158" s="258">
        <v>18</v>
      </c>
      <c r="N158" s="222">
        <v>17</v>
      </c>
      <c r="O158" s="222">
        <v>22.5</v>
      </c>
      <c r="P158" s="222">
        <v>35.75</v>
      </c>
      <c r="Q158" s="223">
        <v>17.833333333333332</v>
      </c>
      <c r="R158" s="222">
        <v>19.75</v>
      </c>
      <c r="S158" s="222">
        <v>19.875</v>
      </c>
      <c r="T158" s="222">
        <v>26.25</v>
      </c>
      <c r="U158" s="222">
        <v>26.5</v>
      </c>
      <c r="V158" s="224">
        <v>185.45833333333331</v>
      </c>
      <c r="W158" s="225">
        <v>10.30324074074074</v>
      </c>
      <c r="X158" s="226" t="s">
        <v>473</v>
      </c>
      <c r="Y158" s="226" t="s">
        <v>474</v>
      </c>
      <c r="Z158" s="226">
        <v>2013</v>
      </c>
      <c r="AA158" s="141">
        <v>34.25</v>
      </c>
      <c r="AB158" s="141">
        <v>34.5</v>
      </c>
      <c r="AC158" s="141">
        <v>24.5</v>
      </c>
      <c r="AD158" s="141">
        <v>18</v>
      </c>
      <c r="AE158" s="164">
        <v>42</v>
      </c>
      <c r="AF158" s="141">
        <v>31.75</v>
      </c>
      <c r="AG158" s="141">
        <v>37.125</v>
      </c>
      <c r="AH158" s="141">
        <v>8.5</v>
      </c>
      <c r="AI158" s="141">
        <v>15.375</v>
      </c>
      <c r="AJ158" s="141">
        <v>246</v>
      </c>
      <c r="AK158" s="141">
        <v>11.181818181818182</v>
      </c>
      <c r="AL158" s="140" t="s">
        <v>473</v>
      </c>
      <c r="AM158" s="327">
        <v>2014</v>
      </c>
      <c r="AN158" s="140" t="s">
        <v>475</v>
      </c>
      <c r="AO158" s="227">
        <v>27</v>
      </c>
      <c r="AP158" s="227">
        <v>31.125</v>
      </c>
      <c r="AQ158" s="227">
        <v>33</v>
      </c>
      <c r="AR158" s="227">
        <v>34.96875</v>
      </c>
      <c r="AS158" s="227">
        <v>34.125</v>
      </c>
      <c r="AT158" s="228">
        <v>21</v>
      </c>
      <c r="AU158" s="228">
        <v>20.4375</v>
      </c>
      <c r="AV158" s="227">
        <v>45.75</v>
      </c>
      <c r="AW158" s="228">
        <v>20.25</v>
      </c>
      <c r="AX158" s="227">
        <v>267.65625</v>
      </c>
      <c r="AY158" s="227">
        <v>10.706250000000001</v>
      </c>
      <c r="AZ158" s="229" t="s">
        <v>473</v>
      </c>
      <c r="BA158" s="241">
        <v>2015</v>
      </c>
      <c r="BB158" s="140" t="s">
        <v>476</v>
      </c>
      <c r="BC158" s="41">
        <v>32.25</v>
      </c>
      <c r="BD158" s="242">
        <v>36</v>
      </c>
      <c r="BE158" s="242">
        <v>20.25</v>
      </c>
      <c r="BF158" s="242">
        <v>31.5</v>
      </c>
      <c r="BG158" s="41">
        <v>33.375</v>
      </c>
      <c r="BH158" s="242">
        <v>39</v>
      </c>
      <c r="BI158" s="242">
        <v>13.25</v>
      </c>
      <c r="BJ158" s="242">
        <v>33</v>
      </c>
      <c r="BK158" s="242">
        <v>18</v>
      </c>
      <c r="BL158" s="243">
        <v>41</v>
      </c>
      <c r="BM158" s="243">
        <v>297.625</v>
      </c>
      <c r="BN158" s="243">
        <v>10.629464285714286</v>
      </c>
      <c r="BO158" s="17" t="s">
        <v>498</v>
      </c>
      <c r="BP158" s="234" t="s">
        <v>369</v>
      </c>
      <c r="BQ158" s="235">
        <v>2016</v>
      </c>
    </row>
    <row r="159" spans="1:69" ht="17.25">
      <c r="A159" s="17">
        <v>158</v>
      </c>
      <c r="B159" s="214" t="s">
        <v>1182</v>
      </c>
      <c r="C159" s="252" t="s">
        <v>465</v>
      </c>
      <c r="D159" s="215" t="s">
        <v>1183</v>
      </c>
      <c r="E159" s="215" t="s">
        <v>1184</v>
      </c>
      <c r="F159" s="216" t="s">
        <v>1185</v>
      </c>
      <c r="G159" s="216" t="s">
        <v>1186</v>
      </c>
      <c r="H159" s="217" t="s">
        <v>43</v>
      </c>
      <c r="I159" s="218">
        <v>34299</v>
      </c>
      <c r="J159" s="219" t="s">
        <v>45</v>
      </c>
      <c r="K159" s="278" t="s">
        <v>483</v>
      </c>
      <c r="L159" s="278" t="s">
        <v>483</v>
      </c>
      <c r="M159" s="217">
        <v>25</v>
      </c>
      <c r="N159" s="222">
        <v>22</v>
      </c>
      <c r="O159" s="222">
        <v>20</v>
      </c>
      <c r="P159" s="222">
        <v>25</v>
      </c>
      <c r="Q159" s="223">
        <v>24</v>
      </c>
      <c r="R159" s="222">
        <v>13</v>
      </c>
      <c r="S159" s="222">
        <v>29.25</v>
      </c>
      <c r="T159" s="222">
        <v>33</v>
      </c>
      <c r="U159" s="222">
        <v>24</v>
      </c>
      <c r="V159" s="224">
        <v>190.25</v>
      </c>
      <c r="W159" s="225">
        <v>10.569444444444445</v>
      </c>
      <c r="X159" s="226" t="s">
        <v>484</v>
      </c>
      <c r="Y159" s="226" t="s">
        <v>474</v>
      </c>
      <c r="Z159" s="226">
        <v>2013</v>
      </c>
      <c r="AA159" s="329">
        <v>24</v>
      </c>
      <c r="AB159" s="329">
        <v>24.5</v>
      </c>
      <c r="AC159" s="329">
        <v>21.5</v>
      </c>
      <c r="AD159" s="329">
        <v>26</v>
      </c>
      <c r="AE159" s="419">
        <v>36</v>
      </c>
      <c r="AF159" s="329">
        <v>41.25</v>
      </c>
      <c r="AG159" s="329">
        <v>45</v>
      </c>
      <c r="AH159" s="329">
        <v>11.5</v>
      </c>
      <c r="AI159" s="329">
        <v>12.75</v>
      </c>
      <c r="AJ159" s="329">
        <v>242.5</v>
      </c>
      <c r="AK159" s="329">
        <v>11.022727272727273</v>
      </c>
      <c r="AL159" s="327" t="s">
        <v>498</v>
      </c>
      <c r="AM159" s="327">
        <v>2014</v>
      </c>
      <c r="AN159" s="140" t="s">
        <v>475</v>
      </c>
      <c r="AO159" s="238">
        <v>34.5</v>
      </c>
      <c r="AP159" s="239">
        <v>19.5</v>
      </c>
      <c r="AQ159" s="239">
        <v>30.75</v>
      </c>
      <c r="AR159" s="239">
        <v>34.03125</v>
      </c>
      <c r="AS159" s="239">
        <v>31.875</v>
      </c>
      <c r="AT159" s="240">
        <v>20</v>
      </c>
      <c r="AU159" s="240">
        <v>27</v>
      </c>
      <c r="AV159" s="239">
        <v>33.5</v>
      </c>
      <c r="AW159" s="240">
        <v>19</v>
      </c>
      <c r="AX159" s="239">
        <v>250.15625</v>
      </c>
      <c r="AY159" s="239">
        <v>10.00625</v>
      </c>
      <c r="AZ159" s="241" t="s">
        <v>484</v>
      </c>
      <c r="BA159" s="241">
        <v>2015</v>
      </c>
      <c r="BB159" s="140" t="s">
        <v>476</v>
      </c>
      <c r="BC159" s="41">
        <v>33</v>
      </c>
      <c r="BD159" s="242">
        <v>37.5</v>
      </c>
      <c r="BE159" s="242">
        <v>20.25</v>
      </c>
      <c r="BF159" s="242">
        <v>27</v>
      </c>
      <c r="BG159" s="41">
        <v>30.75</v>
      </c>
      <c r="BH159" s="242">
        <v>31.125</v>
      </c>
      <c r="BI159" s="242">
        <v>14.5</v>
      </c>
      <c r="BJ159" s="242">
        <v>33</v>
      </c>
      <c r="BK159" s="242">
        <v>12</v>
      </c>
      <c r="BL159" s="243">
        <v>43</v>
      </c>
      <c r="BM159" s="243">
        <v>282.125</v>
      </c>
      <c r="BN159" s="243">
        <v>10.075892857142858</v>
      </c>
      <c r="BO159" s="17" t="s">
        <v>484</v>
      </c>
      <c r="BP159" s="234" t="s">
        <v>369</v>
      </c>
      <c r="BQ159" s="235">
        <v>2016</v>
      </c>
    </row>
    <row r="160" spans="1:69" ht="17.25">
      <c r="A160" s="17">
        <v>159</v>
      </c>
      <c r="B160" s="259" t="s">
        <v>1187</v>
      </c>
      <c r="C160" s="252" t="s">
        <v>465</v>
      </c>
      <c r="D160" s="215" t="s">
        <v>1188</v>
      </c>
      <c r="E160" s="215" t="s">
        <v>1189</v>
      </c>
      <c r="F160" s="260" t="s">
        <v>1190</v>
      </c>
      <c r="G160" s="260" t="s">
        <v>1191</v>
      </c>
      <c r="H160" s="261" t="s">
        <v>40</v>
      </c>
      <c r="I160" s="262">
        <v>34168</v>
      </c>
      <c r="J160" s="263" t="s">
        <v>41</v>
      </c>
      <c r="K160" s="264" t="s">
        <v>651</v>
      </c>
      <c r="L160" s="421" t="s">
        <v>1060</v>
      </c>
      <c r="M160" s="270">
        <v>18</v>
      </c>
      <c r="N160" s="222">
        <v>12.5</v>
      </c>
      <c r="O160" s="222">
        <v>28</v>
      </c>
      <c r="P160" s="222">
        <v>28.5</v>
      </c>
      <c r="Q160" s="223">
        <v>21</v>
      </c>
      <c r="R160" s="222">
        <v>28</v>
      </c>
      <c r="S160" s="222">
        <v>37.875</v>
      </c>
      <c r="T160" s="222">
        <v>30</v>
      </c>
      <c r="U160" s="222">
        <v>35.25</v>
      </c>
      <c r="V160" s="224">
        <v>221.125</v>
      </c>
      <c r="W160" s="225">
        <v>12.284722222222221</v>
      </c>
      <c r="X160" s="226" t="s">
        <v>473</v>
      </c>
      <c r="Y160" s="226" t="s">
        <v>474</v>
      </c>
      <c r="Z160" s="226">
        <v>2013</v>
      </c>
      <c r="AA160" s="329">
        <v>39.5</v>
      </c>
      <c r="AB160" s="329">
        <v>35.5</v>
      </c>
      <c r="AC160" s="329">
        <v>31</v>
      </c>
      <c r="AD160" s="329">
        <v>22.75</v>
      </c>
      <c r="AE160" s="419">
        <v>45</v>
      </c>
      <c r="AF160" s="329">
        <v>42</v>
      </c>
      <c r="AG160" s="329">
        <v>38.625</v>
      </c>
      <c r="AH160" s="329">
        <v>10</v>
      </c>
      <c r="AI160" s="329">
        <v>13.625</v>
      </c>
      <c r="AJ160" s="329">
        <v>278</v>
      </c>
      <c r="AK160" s="329">
        <v>12.636363636363637</v>
      </c>
      <c r="AL160" s="327" t="s">
        <v>473</v>
      </c>
      <c r="AM160" s="327">
        <v>2014</v>
      </c>
      <c r="AN160" s="140" t="s">
        <v>475</v>
      </c>
      <c r="AO160" s="227">
        <v>30</v>
      </c>
      <c r="AP160" s="227">
        <v>30.75</v>
      </c>
      <c r="AQ160" s="227">
        <v>27</v>
      </c>
      <c r="AR160" s="227">
        <v>39.65625</v>
      </c>
      <c r="AS160" s="227">
        <v>32.625</v>
      </c>
      <c r="AT160" s="228">
        <v>14.666666666666666</v>
      </c>
      <c r="AU160" s="228">
        <v>18.75</v>
      </c>
      <c r="AV160" s="227">
        <v>44.5</v>
      </c>
      <c r="AW160" s="228">
        <v>13.75</v>
      </c>
      <c r="AX160" s="227">
        <v>251.69791666666666</v>
      </c>
      <c r="AY160" s="227">
        <v>10.067916666666667</v>
      </c>
      <c r="AZ160" s="229" t="s">
        <v>473</v>
      </c>
      <c r="BA160" s="241">
        <v>2015</v>
      </c>
      <c r="BB160" s="140" t="s">
        <v>476</v>
      </c>
      <c r="BC160" s="41">
        <v>15</v>
      </c>
      <c r="BD160" s="242">
        <v>48</v>
      </c>
      <c r="BE160" s="242">
        <v>15</v>
      </c>
      <c r="BF160" s="242">
        <v>30</v>
      </c>
      <c r="BG160" s="41">
        <v>45</v>
      </c>
      <c r="BH160" s="242">
        <v>22.125</v>
      </c>
      <c r="BI160" s="242">
        <v>18</v>
      </c>
      <c r="BJ160" s="242">
        <v>33</v>
      </c>
      <c r="BK160" s="242">
        <v>18</v>
      </c>
      <c r="BL160" s="243">
        <v>47</v>
      </c>
      <c r="BM160" s="243">
        <v>291.125</v>
      </c>
      <c r="BN160" s="243">
        <v>10.397321428571429</v>
      </c>
      <c r="BO160" s="130" t="s">
        <v>498</v>
      </c>
      <c r="BP160" s="234" t="s">
        <v>369</v>
      </c>
      <c r="BQ160" s="235">
        <v>2016</v>
      </c>
    </row>
    <row r="161" spans="1:69" ht="17.25">
      <c r="A161" s="17">
        <v>160</v>
      </c>
      <c r="B161" s="259" t="s">
        <v>1192</v>
      </c>
      <c r="C161" s="252" t="s">
        <v>465</v>
      </c>
      <c r="D161" s="215" t="s">
        <v>77</v>
      </c>
      <c r="E161" s="215" t="s">
        <v>1193</v>
      </c>
      <c r="F161" s="260" t="s">
        <v>1194</v>
      </c>
      <c r="G161" s="260" t="s">
        <v>76</v>
      </c>
      <c r="H161" s="261" t="s">
        <v>40</v>
      </c>
      <c r="I161" s="262">
        <v>34153</v>
      </c>
      <c r="J161" s="263" t="s">
        <v>45</v>
      </c>
      <c r="K161" s="264" t="s">
        <v>483</v>
      </c>
      <c r="L161" s="421" t="s">
        <v>483</v>
      </c>
      <c r="M161" s="270">
        <v>25</v>
      </c>
      <c r="N161" s="222">
        <v>21</v>
      </c>
      <c r="O161" s="222">
        <v>22</v>
      </c>
      <c r="P161" s="222">
        <v>33.5</v>
      </c>
      <c r="Q161" s="223">
        <v>15</v>
      </c>
      <c r="R161" s="222">
        <v>11.75</v>
      </c>
      <c r="S161" s="222">
        <v>28.5</v>
      </c>
      <c r="T161" s="222">
        <v>30</v>
      </c>
      <c r="U161" s="222">
        <v>26</v>
      </c>
      <c r="V161" s="224">
        <v>187.75</v>
      </c>
      <c r="W161" s="225">
        <v>10.430555555555555</v>
      </c>
      <c r="X161" s="226" t="s">
        <v>484</v>
      </c>
      <c r="Y161" s="226" t="s">
        <v>474</v>
      </c>
      <c r="Z161" s="226">
        <v>2013</v>
      </c>
      <c r="AA161" s="329">
        <v>30.25</v>
      </c>
      <c r="AB161" s="329">
        <v>30</v>
      </c>
      <c r="AC161" s="329">
        <v>27.5</v>
      </c>
      <c r="AD161" s="329">
        <v>10</v>
      </c>
      <c r="AE161" s="419">
        <v>37.5</v>
      </c>
      <c r="AF161" s="329">
        <v>28.25</v>
      </c>
      <c r="AG161" s="329">
        <v>40.5</v>
      </c>
      <c r="AH161" s="329">
        <v>7.5</v>
      </c>
      <c r="AI161" s="329">
        <v>14.5</v>
      </c>
      <c r="AJ161" s="329">
        <v>226</v>
      </c>
      <c r="AK161" s="329">
        <v>10.272727272727273</v>
      </c>
      <c r="AL161" s="327" t="s">
        <v>473</v>
      </c>
      <c r="AM161" s="327">
        <v>2014</v>
      </c>
      <c r="AN161" s="140" t="s">
        <v>475</v>
      </c>
      <c r="AO161" s="357">
        <v>35.25</v>
      </c>
      <c r="AP161" s="357">
        <v>25.875</v>
      </c>
      <c r="AQ161" s="357">
        <v>31.125</v>
      </c>
      <c r="AR161" s="357">
        <v>33.84375</v>
      </c>
      <c r="AS161" s="357">
        <v>30.375</v>
      </c>
      <c r="AT161" s="357">
        <v>17</v>
      </c>
      <c r="AU161" s="357">
        <v>16.875</v>
      </c>
      <c r="AV161" s="357">
        <v>40.75</v>
      </c>
      <c r="AW161" s="357">
        <v>24</v>
      </c>
      <c r="AX161" s="357">
        <v>255.09375</v>
      </c>
      <c r="AY161" s="357">
        <v>10.203749999999999</v>
      </c>
      <c r="AZ161" s="332" t="s">
        <v>498</v>
      </c>
      <c r="BA161" s="241">
        <v>2015</v>
      </c>
      <c r="BB161" s="140" t="s">
        <v>476</v>
      </c>
      <c r="BC161" s="41">
        <v>22.5</v>
      </c>
      <c r="BD161" s="242">
        <v>31.5</v>
      </c>
      <c r="BE161" s="242">
        <v>18</v>
      </c>
      <c r="BF161" s="242">
        <v>40.5</v>
      </c>
      <c r="BG161" s="41">
        <v>45</v>
      </c>
      <c r="BH161" s="242">
        <v>32.25</v>
      </c>
      <c r="BI161" s="242">
        <v>16.25</v>
      </c>
      <c r="BJ161" s="242">
        <v>25.5</v>
      </c>
      <c r="BK161" s="242">
        <v>22</v>
      </c>
      <c r="BL161" s="243">
        <v>42</v>
      </c>
      <c r="BM161" s="243">
        <v>295.5</v>
      </c>
      <c r="BN161" s="243">
        <v>10.553571428571429</v>
      </c>
      <c r="BO161" s="17" t="s">
        <v>498</v>
      </c>
      <c r="BP161" s="234" t="s">
        <v>369</v>
      </c>
      <c r="BQ161" s="235">
        <v>2016</v>
      </c>
    </row>
    <row r="162" spans="1:69" s="418" customFormat="1" ht="17.25">
      <c r="A162" s="17">
        <v>161</v>
      </c>
      <c r="B162" s="465" t="s">
        <v>1195</v>
      </c>
      <c r="C162" s="453" t="s">
        <v>478</v>
      </c>
      <c r="D162" s="466" t="s">
        <v>260</v>
      </c>
      <c r="E162" s="402" t="s">
        <v>1196</v>
      </c>
      <c r="F162" s="403" t="s">
        <v>1197</v>
      </c>
      <c r="G162" s="403" t="s">
        <v>259</v>
      </c>
      <c r="H162" s="433" t="s">
        <v>515</v>
      </c>
      <c r="I162" s="434">
        <v>33645</v>
      </c>
      <c r="J162" s="416" t="s">
        <v>64</v>
      </c>
      <c r="K162" s="467" t="s">
        <v>63</v>
      </c>
      <c r="L162" s="468" t="s">
        <v>63</v>
      </c>
      <c r="M162" s="469">
        <v>23</v>
      </c>
      <c r="N162" s="409"/>
      <c r="O162" s="409"/>
      <c r="P162" s="470"/>
      <c r="Q162" s="470"/>
      <c r="R162" s="470"/>
      <c r="S162" s="470"/>
      <c r="T162" s="470"/>
      <c r="U162" s="470"/>
      <c r="V162" s="470"/>
      <c r="W162" s="470"/>
      <c r="X162" s="470"/>
      <c r="Y162" s="226" t="s">
        <v>474</v>
      </c>
      <c r="Z162" s="226">
        <v>2013</v>
      </c>
      <c r="AA162" s="317"/>
      <c r="AB162" s="317"/>
      <c r="AC162" s="317"/>
      <c r="AD162" s="317"/>
      <c r="AE162" s="471"/>
      <c r="AF162" s="317"/>
      <c r="AG162" s="317"/>
      <c r="AH162" s="317"/>
      <c r="AI162" s="317"/>
      <c r="AJ162" s="317"/>
      <c r="AK162" s="317"/>
      <c r="AL162" s="315"/>
      <c r="AM162" s="327"/>
      <c r="AN162" s="315"/>
      <c r="AO162" s="472"/>
      <c r="AP162" s="472"/>
      <c r="AQ162" s="472"/>
      <c r="AR162" s="472"/>
      <c r="AS162" s="472"/>
      <c r="AT162" s="472"/>
      <c r="AU162" s="472"/>
      <c r="AV162" s="472"/>
      <c r="AW162" s="472"/>
      <c r="AX162" s="472"/>
      <c r="AY162" s="472"/>
      <c r="AZ162" s="450"/>
      <c r="BA162" s="241"/>
      <c r="BB162" s="140"/>
      <c r="BC162" s="413">
        <v>25.5</v>
      </c>
      <c r="BD162" s="414">
        <v>36</v>
      </c>
      <c r="BE162" s="414">
        <v>16.5</v>
      </c>
      <c r="BF162" s="414">
        <v>30</v>
      </c>
      <c r="BG162" s="413">
        <v>42</v>
      </c>
      <c r="BH162" s="414">
        <v>29.25</v>
      </c>
      <c r="BI162" s="414">
        <v>16.25</v>
      </c>
      <c r="BJ162" s="414">
        <v>33</v>
      </c>
      <c r="BK162" s="414">
        <v>22</v>
      </c>
      <c r="BL162" s="415">
        <v>42</v>
      </c>
      <c r="BM162" s="415">
        <v>292.5</v>
      </c>
      <c r="BN162" s="415">
        <v>10.446428571428571</v>
      </c>
      <c r="BO162" s="416" t="s">
        <v>498</v>
      </c>
      <c r="BP162" s="417" t="s">
        <v>369</v>
      </c>
      <c r="BQ162" s="409">
        <v>2016</v>
      </c>
    </row>
    <row r="163" spans="1:69" ht="17.25">
      <c r="A163" s="17">
        <v>162</v>
      </c>
      <c r="B163" s="324" t="s">
        <v>1198</v>
      </c>
      <c r="C163" s="252" t="s">
        <v>465</v>
      </c>
      <c r="D163" s="215" t="s">
        <v>263</v>
      </c>
      <c r="E163" s="215" t="s">
        <v>1199</v>
      </c>
      <c r="F163" s="325" t="s">
        <v>1200</v>
      </c>
      <c r="G163" s="325" t="s">
        <v>712</v>
      </c>
      <c r="H163" s="261" t="s">
        <v>40</v>
      </c>
      <c r="I163" s="262">
        <v>34355</v>
      </c>
      <c r="J163" s="263" t="s">
        <v>284</v>
      </c>
      <c r="K163" s="326" t="s">
        <v>1201</v>
      </c>
      <c r="L163" s="427" t="s">
        <v>1201</v>
      </c>
      <c r="M163" s="270">
        <v>40</v>
      </c>
      <c r="N163" s="222">
        <v>20</v>
      </c>
      <c r="O163" s="222">
        <v>23</v>
      </c>
      <c r="P163" s="222">
        <v>20</v>
      </c>
      <c r="Q163" s="223">
        <v>27</v>
      </c>
      <c r="R163" s="222">
        <v>20.25</v>
      </c>
      <c r="S163" s="222">
        <v>45</v>
      </c>
      <c r="T163" s="222">
        <v>31.5</v>
      </c>
      <c r="U163" s="222">
        <v>21.5</v>
      </c>
      <c r="V163" s="224">
        <v>208.25</v>
      </c>
      <c r="W163" s="225">
        <v>11.569444444444445</v>
      </c>
      <c r="X163" s="226" t="s">
        <v>484</v>
      </c>
      <c r="Y163" s="226" t="s">
        <v>474</v>
      </c>
      <c r="Z163" s="226">
        <v>2013</v>
      </c>
      <c r="AA163" s="329">
        <v>32.75</v>
      </c>
      <c r="AB163" s="329">
        <v>30</v>
      </c>
      <c r="AC163" s="329">
        <v>28.5</v>
      </c>
      <c r="AD163" s="329">
        <v>21.5</v>
      </c>
      <c r="AE163" s="419">
        <v>46.5</v>
      </c>
      <c r="AF163" s="329">
        <v>35.5</v>
      </c>
      <c r="AG163" s="329">
        <v>42</v>
      </c>
      <c r="AH163" s="329">
        <v>10.5</v>
      </c>
      <c r="AI163" s="329">
        <v>10.625</v>
      </c>
      <c r="AJ163" s="329">
        <v>257.875</v>
      </c>
      <c r="AK163" s="329">
        <v>11.721590909090908</v>
      </c>
      <c r="AL163" s="327" t="s">
        <v>473</v>
      </c>
      <c r="AM163" s="327">
        <v>2014</v>
      </c>
      <c r="AN163" s="140" t="s">
        <v>475</v>
      </c>
      <c r="AO163" s="331">
        <v>30</v>
      </c>
      <c r="AP163" s="267">
        <v>33.375</v>
      </c>
      <c r="AQ163" s="267">
        <v>36.75</v>
      </c>
      <c r="AR163" s="267">
        <v>32.90625</v>
      </c>
      <c r="AS163" s="267">
        <v>30.75</v>
      </c>
      <c r="AT163" s="268">
        <v>24</v>
      </c>
      <c r="AU163" s="268">
        <v>18.75</v>
      </c>
      <c r="AV163" s="267">
        <v>40.75</v>
      </c>
      <c r="AW163" s="268">
        <v>21</v>
      </c>
      <c r="AX163" s="267">
        <v>268.28125</v>
      </c>
      <c r="AY163" s="267">
        <v>10.731249999999999</v>
      </c>
      <c r="AZ163" s="355" t="s">
        <v>498</v>
      </c>
      <c r="BA163" s="241">
        <v>2015</v>
      </c>
      <c r="BB163" s="140" t="s">
        <v>476</v>
      </c>
      <c r="BC163" s="41">
        <v>33</v>
      </c>
      <c r="BD163" s="242">
        <v>34.5</v>
      </c>
      <c r="BE163" s="242">
        <v>33.75</v>
      </c>
      <c r="BF163" s="242">
        <v>27.75</v>
      </c>
      <c r="BG163" s="41">
        <v>42</v>
      </c>
      <c r="BH163" s="242">
        <v>36</v>
      </c>
      <c r="BI163" s="242">
        <v>18</v>
      </c>
      <c r="BJ163" s="242">
        <v>43.5</v>
      </c>
      <c r="BK163" s="242">
        <v>20</v>
      </c>
      <c r="BL163" s="243">
        <v>43</v>
      </c>
      <c r="BM163" s="243">
        <v>331.5</v>
      </c>
      <c r="BN163" s="243">
        <v>11.839285714285714</v>
      </c>
      <c r="BO163" s="17" t="s">
        <v>484</v>
      </c>
      <c r="BP163" s="234" t="s">
        <v>369</v>
      </c>
      <c r="BQ163" s="235">
        <v>2016</v>
      </c>
    </row>
    <row r="164" spans="1:69" ht="17.25">
      <c r="A164" s="17">
        <v>163</v>
      </c>
      <c r="B164" s="473" t="s">
        <v>1202</v>
      </c>
      <c r="C164" s="252" t="s">
        <v>465</v>
      </c>
      <c r="D164" s="215" t="s">
        <v>118</v>
      </c>
      <c r="E164" s="215" t="s">
        <v>1203</v>
      </c>
      <c r="F164" s="380" t="s">
        <v>1204</v>
      </c>
      <c r="G164" s="380" t="s">
        <v>117</v>
      </c>
      <c r="H164" s="261" t="s">
        <v>40</v>
      </c>
      <c r="I164" s="262">
        <v>34029</v>
      </c>
      <c r="J164" s="263" t="s">
        <v>89</v>
      </c>
      <c r="K164" s="326" t="s">
        <v>88</v>
      </c>
      <c r="L164" s="427" t="s">
        <v>1205</v>
      </c>
      <c r="M164" s="270">
        <v>24</v>
      </c>
      <c r="N164" s="474">
        <v>20</v>
      </c>
      <c r="O164" s="474">
        <v>20</v>
      </c>
      <c r="P164" s="475">
        <v>16</v>
      </c>
      <c r="Q164" s="475">
        <v>24</v>
      </c>
      <c r="R164" s="475">
        <v>16.5</v>
      </c>
      <c r="S164" s="475">
        <v>27.75</v>
      </c>
      <c r="T164" s="475">
        <v>36</v>
      </c>
      <c r="U164" s="475">
        <v>20.5</v>
      </c>
      <c r="V164" s="475">
        <v>180.75</v>
      </c>
      <c r="W164" s="475">
        <v>10.041666666666666</v>
      </c>
      <c r="X164" s="226" t="s">
        <v>484</v>
      </c>
      <c r="Y164" s="226" t="s">
        <v>492</v>
      </c>
      <c r="Z164" s="226">
        <v>2012</v>
      </c>
      <c r="AA164" s="329">
        <v>30</v>
      </c>
      <c r="AB164" s="329">
        <v>30</v>
      </c>
      <c r="AC164" s="329">
        <v>24</v>
      </c>
      <c r="AD164" s="329">
        <v>27</v>
      </c>
      <c r="AE164" s="419">
        <v>31.5</v>
      </c>
      <c r="AF164" s="329">
        <v>30</v>
      </c>
      <c r="AG164" s="329">
        <v>54</v>
      </c>
      <c r="AH164" s="329">
        <v>13</v>
      </c>
      <c r="AI164" s="329">
        <v>15.5</v>
      </c>
      <c r="AJ164" s="329">
        <v>255</v>
      </c>
      <c r="AK164" s="329">
        <v>11.590909090909092</v>
      </c>
      <c r="AL164" s="327" t="s">
        <v>484</v>
      </c>
      <c r="AM164" s="327">
        <v>2014</v>
      </c>
      <c r="AN164" s="140" t="s">
        <v>475</v>
      </c>
      <c r="AO164" s="238">
        <v>30</v>
      </c>
      <c r="AP164" s="239">
        <v>22.125</v>
      </c>
      <c r="AQ164" s="239">
        <v>39</v>
      </c>
      <c r="AR164" s="239">
        <v>34.5</v>
      </c>
      <c r="AS164" s="239">
        <v>32.25</v>
      </c>
      <c r="AT164" s="240">
        <v>18.333333333333332</v>
      </c>
      <c r="AU164" s="240">
        <v>22.5</v>
      </c>
      <c r="AV164" s="239">
        <v>34</v>
      </c>
      <c r="AW164" s="240">
        <v>18</v>
      </c>
      <c r="AX164" s="239">
        <v>250.70833333333334</v>
      </c>
      <c r="AY164" s="239">
        <v>10.028333333333334</v>
      </c>
      <c r="AZ164" s="241" t="s">
        <v>484</v>
      </c>
      <c r="BA164" s="241">
        <v>2015</v>
      </c>
      <c r="BB164" s="140" t="s">
        <v>476</v>
      </c>
      <c r="BC164" s="41">
        <v>31.5</v>
      </c>
      <c r="BD164" s="242">
        <v>34.5</v>
      </c>
      <c r="BE164" s="242">
        <v>36</v>
      </c>
      <c r="BF164" s="242">
        <v>30</v>
      </c>
      <c r="BG164" s="41">
        <v>36</v>
      </c>
      <c r="BH164" s="242">
        <v>30</v>
      </c>
      <c r="BI164" s="242">
        <v>21</v>
      </c>
      <c r="BJ164" s="242">
        <v>43.5</v>
      </c>
      <c r="BK164" s="242">
        <v>20</v>
      </c>
      <c r="BL164" s="243">
        <v>41</v>
      </c>
      <c r="BM164" s="243">
        <v>323.5</v>
      </c>
      <c r="BN164" s="243">
        <v>11.553571428571429</v>
      </c>
      <c r="BO164" s="17" t="s">
        <v>484</v>
      </c>
      <c r="BP164" s="234" t="s">
        <v>369</v>
      </c>
      <c r="BQ164" s="235">
        <v>2016</v>
      </c>
    </row>
    <row r="165" spans="1:69" ht="17.25">
      <c r="A165" s="17">
        <v>164</v>
      </c>
      <c r="B165" s="214" t="s">
        <v>1206</v>
      </c>
      <c r="C165" s="252" t="s">
        <v>465</v>
      </c>
      <c r="D165" s="215" t="s">
        <v>1207</v>
      </c>
      <c r="E165" s="215" t="s">
        <v>1208</v>
      </c>
      <c r="F165" s="216" t="s">
        <v>1209</v>
      </c>
      <c r="G165" s="216" t="s">
        <v>1210</v>
      </c>
      <c r="H165" s="217" t="s">
        <v>43</v>
      </c>
      <c r="I165" s="218">
        <v>33409</v>
      </c>
      <c r="J165" s="219" t="s">
        <v>45</v>
      </c>
      <c r="K165" s="278" t="s">
        <v>483</v>
      </c>
      <c r="L165" s="278" t="s">
        <v>483</v>
      </c>
      <c r="M165" s="217">
        <v>25</v>
      </c>
      <c r="N165" s="222">
        <v>18</v>
      </c>
      <c r="O165" s="222">
        <v>23</v>
      </c>
      <c r="P165" s="222">
        <v>20</v>
      </c>
      <c r="Q165" s="223">
        <v>20</v>
      </c>
      <c r="R165" s="222">
        <v>18.5</v>
      </c>
      <c r="S165" s="222">
        <v>34.5</v>
      </c>
      <c r="T165" s="222">
        <v>33.75</v>
      </c>
      <c r="U165" s="222">
        <v>27.25</v>
      </c>
      <c r="V165" s="224">
        <v>195</v>
      </c>
      <c r="W165" s="225">
        <v>10.833333333333334</v>
      </c>
      <c r="X165" s="226" t="s">
        <v>484</v>
      </c>
      <c r="Y165" s="226" t="s">
        <v>474</v>
      </c>
      <c r="Z165" s="226">
        <v>2013</v>
      </c>
      <c r="AA165" s="329">
        <v>30</v>
      </c>
      <c r="AB165" s="329">
        <v>16.5</v>
      </c>
      <c r="AC165" s="329">
        <v>21.5</v>
      </c>
      <c r="AD165" s="329">
        <v>21</v>
      </c>
      <c r="AE165" s="419">
        <v>31.5</v>
      </c>
      <c r="AF165" s="329">
        <v>30</v>
      </c>
      <c r="AG165" s="329">
        <v>45</v>
      </c>
      <c r="AH165" s="329">
        <v>11</v>
      </c>
      <c r="AI165" s="329">
        <v>17.25</v>
      </c>
      <c r="AJ165" s="329">
        <v>223.75</v>
      </c>
      <c r="AK165" s="329">
        <v>10.170454545454545</v>
      </c>
      <c r="AL165" s="327" t="s">
        <v>498</v>
      </c>
      <c r="AM165" s="327">
        <v>2014</v>
      </c>
      <c r="AN165" s="140" t="s">
        <v>475</v>
      </c>
      <c r="AO165" s="238">
        <v>30</v>
      </c>
      <c r="AP165" s="239">
        <v>30.375</v>
      </c>
      <c r="AQ165" s="239">
        <v>42</v>
      </c>
      <c r="AR165" s="239">
        <v>30</v>
      </c>
      <c r="AS165" s="239">
        <v>36.75</v>
      </c>
      <c r="AT165" s="240">
        <v>14.166666666666666</v>
      </c>
      <c r="AU165" s="240">
        <v>17.25</v>
      </c>
      <c r="AV165" s="239">
        <v>41.25</v>
      </c>
      <c r="AW165" s="240">
        <v>14.75</v>
      </c>
      <c r="AX165" s="239">
        <v>256.54166666666663</v>
      </c>
      <c r="AY165" s="239">
        <v>10.261666666666665</v>
      </c>
      <c r="AZ165" s="241" t="s">
        <v>484</v>
      </c>
      <c r="BA165" s="241">
        <v>2015</v>
      </c>
      <c r="BB165" s="140" t="s">
        <v>476</v>
      </c>
      <c r="BC165" s="41">
        <v>33</v>
      </c>
      <c r="BD165" s="242">
        <v>31.5</v>
      </c>
      <c r="BE165" s="242">
        <v>22.875</v>
      </c>
      <c r="BF165" s="242">
        <v>30.75</v>
      </c>
      <c r="BG165" s="41">
        <v>31.5</v>
      </c>
      <c r="BH165" s="242">
        <v>28.125</v>
      </c>
      <c r="BI165" s="242">
        <v>20.5</v>
      </c>
      <c r="BJ165" s="242">
        <v>27</v>
      </c>
      <c r="BK165" s="242">
        <v>14</v>
      </c>
      <c r="BL165" s="243">
        <v>42.5</v>
      </c>
      <c r="BM165" s="243">
        <v>281.75</v>
      </c>
      <c r="BN165" s="243">
        <v>10.0625</v>
      </c>
      <c r="BO165" s="17" t="s">
        <v>498</v>
      </c>
      <c r="BP165" s="234" t="s">
        <v>369</v>
      </c>
      <c r="BQ165" s="235">
        <v>2016</v>
      </c>
    </row>
    <row r="166" spans="1:69" ht="17.25">
      <c r="A166" s="17">
        <v>165</v>
      </c>
      <c r="B166" s="244" t="s">
        <v>1211</v>
      </c>
      <c r="C166" s="252" t="s">
        <v>465</v>
      </c>
      <c r="D166" s="215" t="s">
        <v>1212</v>
      </c>
      <c r="E166" s="215" t="s">
        <v>1213</v>
      </c>
      <c r="F166" s="83" t="s">
        <v>1214</v>
      </c>
      <c r="G166" s="83" t="s">
        <v>1215</v>
      </c>
      <c r="H166" s="256" t="s">
        <v>40</v>
      </c>
      <c r="I166" s="245">
        <v>34409</v>
      </c>
      <c r="J166" s="257" t="s">
        <v>45</v>
      </c>
      <c r="K166" s="246" t="s">
        <v>483</v>
      </c>
      <c r="L166" s="427" t="s">
        <v>483</v>
      </c>
      <c r="M166" s="258">
        <v>25</v>
      </c>
      <c r="N166" s="222">
        <v>20</v>
      </c>
      <c r="O166" s="222">
        <v>22</v>
      </c>
      <c r="P166" s="222">
        <v>32</v>
      </c>
      <c r="Q166" s="223">
        <v>20.166666666666668</v>
      </c>
      <c r="R166" s="222">
        <v>28</v>
      </c>
      <c r="S166" s="222">
        <v>40.5</v>
      </c>
      <c r="T166" s="222">
        <v>33.75</v>
      </c>
      <c r="U166" s="222">
        <v>30</v>
      </c>
      <c r="V166" s="224">
        <v>226.41666666666669</v>
      </c>
      <c r="W166" s="225">
        <v>12.578703703703704</v>
      </c>
      <c r="X166" s="226" t="s">
        <v>484</v>
      </c>
      <c r="Y166" s="226" t="s">
        <v>474</v>
      </c>
      <c r="Z166" s="226">
        <v>2013</v>
      </c>
      <c r="AA166" s="329">
        <v>42.25</v>
      </c>
      <c r="AB166" s="329">
        <v>37</v>
      </c>
      <c r="AC166" s="329">
        <v>30.5</v>
      </c>
      <c r="AD166" s="329">
        <v>18</v>
      </c>
      <c r="AE166" s="419">
        <v>39</v>
      </c>
      <c r="AF166" s="329">
        <v>38.25</v>
      </c>
      <c r="AG166" s="329">
        <v>42</v>
      </c>
      <c r="AH166" s="329">
        <v>9</v>
      </c>
      <c r="AI166" s="329">
        <v>12.5</v>
      </c>
      <c r="AJ166" s="329">
        <v>268.5</v>
      </c>
      <c r="AK166" s="329">
        <v>12.204545454545455</v>
      </c>
      <c r="AL166" s="327" t="s">
        <v>473</v>
      </c>
      <c r="AM166" s="327">
        <v>2014</v>
      </c>
      <c r="AN166" s="140" t="s">
        <v>475</v>
      </c>
      <c r="AO166" s="227">
        <v>30</v>
      </c>
      <c r="AP166" s="227">
        <v>39</v>
      </c>
      <c r="AQ166" s="227">
        <v>30.375</v>
      </c>
      <c r="AR166" s="227">
        <v>39.09375</v>
      </c>
      <c r="AS166" s="227">
        <v>35.625</v>
      </c>
      <c r="AT166" s="228">
        <v>21.166666666666668</v>
      </c>
      <c r="AU166" s="228">
        <v>23.25</v>
      </c>
      <c r="AV166" s="227">
        <v>37.5</v>
      </c>
      <c r="AW166" s="228">
        <v>20.25</v>
      </c>
      <c r="AX166" s="227">
        <v>276.26041666666663</v>
      </c>
      <c r="AY166" s="227">
        <v>11.050416666666665</v>
      </c>
      <c r="AZ166" s="229" t="s">
        <v>473</v>
      </c>
      <c r="BA166" s="241">
        <v>2015</v>
      </c>
      <c r="BB166" s="140" t="s">
        <v>476</v>
      </c>
      <c r="BC166" s="41">
        <v>26.625</v>
      </c>
      <c r="BD166" s="242">
        <v>38.25</v>
      </c>
      <c r="BE166" s="242">
        <v>17.25</v>
      </c>
      <c r="BF166" s="242">
        <v>32.25</v>
      </c>
      <c r="BG166" s="41">
        <v>34.5</v>
      </c>
      <c r="BH166" s="242">
        <v>33.375</v>
      </c>
      <c r="BI166" s="242">
        <v>23</v>
      </c>
      <c r="BJ166" s="242">
        <v>33</v>
      </c>
      <c r="BK166" s="242">
        <v>12.75</v>
      </c>
      <c r="BL166" s="243">
        <v>43</v>
      </c>
      <c r="BM166" s="243">
        <v>294</v>
      </c>
      <c r="BN166" s="243">
        <v>10.5</v>
      </c>
      <c r="BO166" s="233" t="s">
        <v>473</v>
      </c>
      <c r="BP166" s="234" t="s">
        <v>369</v>
      </c>
      <c r="BQ166" s="235">
        <v>2016</v>
      </c>
    </row>
    <row r="167" spans="1:69" ht="17.25">
      <c r="A167" s="17">
        <v>166</v>
      </c>
      <c r="B167" s="259" t="s">
        <v>1216</v>
      </c>
      <c r="C167" s="252" t="s">
        <v>465</v>
      </c>
      <c r="D167" s="215" t="s">
        <v>1217</v>
      </c>
      <c r="E167" s="215" t="s">
        <v>1218</v>
      </c>
      <c r="F167" s="260" t="s">
        <v>1219</v>
      </c>
      <c r="G167" s="260" t="s">
        <v>1220</v>
      </c>
      <c r="H167" s="261" t="s">
        <v>40</v>
      </c>
      <c r="I167" s="262">
        <v>34142</v>
      </c>
      <c r="J167" s="263" t="s">
        <v>41</v>
      </c>
      <c r="K167" s="264" t="s">
        <v>651</v>
      </c>
      <c r="L167" s="421" t="s">
        <v>86</v>
      </c>
      <c r="M167" s="270">
        <v>18</v>
      </c>
      <c r="N167" s="222">
        <v>10</v>
      </c>
      <c r="O167" s="222">
        <v>27.5</v>
      </c>
      <c r="P167" s="222">
        <v>33</v>
      </c>
      <c r="Q167" s="223">
        <v>17.5</v>
      </c>
      <c r="R167" s="222">
        <v>21.5</v>
      </c>
      <c r="S167" s="222">
        <v>28.875</v>
      </c>
      <c r="T167" s="222">
        <v>30</v>
      </c>
      <c r="U167" s="222">
        <v>33.5</v>
      </c>
      <c r="V167" s="224">
        <v>201.875</v>
      </c>
      <c r="W167" s="225">
        <v>11.215277777777779</v>
      </c>
      <c r="X167" s="226" t="s">
        <v>473</v>
      </c>
      <c r="Y167" s="226" t="s">
        <v>474</v>
      </c>
      <c r="Z167" s="226">
        <v>2013</v>
      </c>
      <c r="AA167" s="329">
        <v>38.75</v>
      </c>
      <c r="AB167" s="329">
        <v>36</v>
      </c>
      <c r="AC167" s="329">
        <v>26.75</v>
      </c>
      <c r="AD167" s="329">
        <v>21.25</v>
      </c>
      <c r="AE167" s="419">
        <v>34.875</v>
      </c>
      <c r="AF167" s="329">
        <v>34.5</v>
      </c>
      <c r="AG167" s="329">
        <v>34.875</v>
      </c>
      <c r="AH167" s="329">
        <v>8.5</v>
      </c>
      <c r="AI167" s="329">
        <v>13.625</v>
      </c>
      <c r="AJ167" s="329">
        <v>249.125</v>
      </c>
      <c r="AK167" s="329">
        <v>11.323863636363637</v>
      </c>
      <c r="AL167" s="327" t="s">
        <v>473</v>
      </c>
      <c r="AM167" s="327">
        <v>2014</v>
      </c>
      <c r="AN167" s="140" t="s">
        <v>475</v>
      </c>
      <c r="AO167" s="331">
        <v>30</v>
      </c>
      <c r="AP167" s="267">
        <v>25.5</v>
      </c>
      <c r="AQ167" s="267">
        <v>29.25</v>
      </c>
      <c r="AR167" s="267">
        <v>36.75</v>
      </c>
      <c r="AS167" s="267">
        <v>36.75</v>
      </c>
      <c r="AT167" s="268">
        <v>22</v>
      </c>
      <c r="AU167" s="268">
        <v>22.3125</v>
      </c>
      <c r="AV167" s="267">
        <v>37</v>
      </c>
      <c r="AW167" s="268">
        <v>12</v>
      </c>
      <c r="AX167" s="267">
        <v>251.5625</v>
      </c>
      <c r="AY167" s="267">
        <v>10.0625</v>
      </c>
      <c r="AZ167" s="355" t="s">
        <v>1041</v>
      </c>
      <c r="BA167" s="241">
        <v>2015</v>
      </c>
      <c r="BB167" s="140" t="s">
        <v>476</v>
      </c>
      <c r="BC167" s="41">
        <v>31.125</v>
      </c>
      <c r="BD167" s="242">
        <v>31.5</v>
      </c>
      <c r="BE167" s="242">
        <v>21</v>
      </c>
      <c r="BF167" s="242">
        <v>23.25</v>
      </c>
      <c r="BG167" s="41">
        <v>42</v>
      </c>
      <c r="BH167" s="242">
        <v>27</v>
      </c>
      <c r="BI167" s="242">
        <v>12.5</v>
      </c>
      <c r="BJ167" s="242">
        <v>21</v>
      </c>
      <c r="BK167" s="242">
        <v>28</v>
      </c>
      <c r="BL167" s="243">
        <v>45</v>
      </c>
      <c r="BM167" s="243">
        <v>282.375</v>
      </c>
      <c r="BN167" s="243">
        <v>10.084821428571429</v>
      </c>
      <c r="BO167" s="17" t="s">
        <v>498</v>
      </c>
      <c r="BP167" s="234" t="s">
        <v>369</v>
      </c>
      <c r="BQ167" s="235">
        <v>2016</v>
      </c>
    </row>
    <row r="168" spans="1:69" ht="17.25">
      <c r="A168" s="17">
        <v>167</v>
      </c>
      <c r="B168" s="253" t="s">
        <v>1221</v>
      </c>
      <c r="C168" s="252" t="s">
        <v>465</v>
      </c>
      <c r="D168" s="215" t="s">
        <v>1222</v>
      </c>
      <c r="E168" s="215" t="s">
        <v>1223</v>
      </c>
      <c r="F168" s="216" t="s">
        <v>1224</v>
      </c>
      <c r="G168" s="216" t="s">
        <v>1225</v>
      </c>
      <c r="H168" s="217" t="s">
        <v>43</v>
      </c>
      <c r="I168" s="218">
        <v>34332</v>
      </c>
      <c r="J168" s="263" t="s">
        <v>524</v>
      </c>
      <c r="K168" s="220" t="s">
        <v>732</v>
      </c>
      <c r="L168" s="220" t="s">
        <v>963</v>
      </c>
      <c r="M168" s="217">
        <v>4</v>
      </c>
      <c r="N168" s="222">
        <v>21</v>
      </c>
      <c r="O168" s="222">
        <v>20</v>
      </c>
      <c r="P168" s="222">
        <v>30</v>
      </c>
      <c r="Q168" s="223">
        <v>25</v>
      </c>
      <c r="R168" s="222">
        <v>14</v>
      </c>
      <c r="S168" s="222">
        <v>32.25</v>
      </c>
      <c r="T168" s="222">
        <v>30</v>
      </c>
      <c r="U168" s="222">
        <v>22</v>
      </c>
      <c r="V168" s="224">
        <v>194.25</v>
      </c>
      <c r="W168" s="225">
        <v>10.791666666666666</v>
      </c>
      <c r="X168" s="226" t="s">
        <v>484</v>
      </c>
      <c r="Y168" s="226" t="s">
        <v>474</v>
      </c>
      <c r="Z168" s="226">
        <v>2013</v>
      </c>
      <c r="AA168" s="141">
        <v>30</v>
      </c>
      <c r="AB168" s="141">
        <v>25.5</v>
      </c>
      <c r="AC168" s="141">
        <v>21.25</v>
      </c>
      <c r="AD168" s="141">
        <v>28</v>
      </c>
      <c r="AE168" s="164">
        <v>32.625</v>
      </c>
      <c r="AF168" s="141">
        <v>30</v>
      </c>
      <c r="AG168" s="141">
        <v>31.125</v>
      </c>
      <c r="AH168" s="141">
        <v>11.75</v>
      </c>
      <c r="AI168" s="141">
        <v>10.5</v>
      </c>
      <c r="AJ168" s="141">
        <v>220.75</v>
      </c>
      <c r="AK168" s="141">
        <v>10.034090909090908</v>
      </c>
      <c r="AL168" s="140" t="s">
        <v>484</v>
      </c>
      <c r="AM168" s="327">
        <v>2014</v>
      </c>
      <c r="AN168" s="140" t="s">
        <v>475</v>
      </c>
      <c r="AO168" s="238">
        <v>30</v>
      </c>
      <c r="AP168" s="239">
        <v>27.75</v>
      </c>
      <c r="AQ168" s="239">
        <v>32.25</v>
      </c>
      <c r="AR168" s="239">
        <v>32.534999999999997</v>
      </c>
      <c r="AS168" s="239">
        <v>30</v>
      </c>
      <c r="AT168" s="240">
        <v>14</v>
      </c>
      <c r="AU168" s="240">
        <v>19.5</v>
      </c>
      <c r="AV168" s="239">
        <v>35</v>
      </c>
      <c r="AW168" s="240">
        <v>29</v>
      </c>
      <c r="AX168" s="239">
        <v>250.035</v>
      </c>
      <c r="AY168" s="239">
        <v>10.0014</v>
      </c>
      <c r="AZ168" s="241" t="s">
        <v>484</v>
      </c>
      <c r="BA168" s="241">
        <v>2015</v>
      </c>
      <c r="BB168" s="140" t="s">
        <v>476</v>
      </c>
      <c r="BC168" s="41">
        <v>25.5</v>
      </c>
      <c r="BD168" s="242">
        <v>42</v>
      </c>
      <c r="BE168" s="242">
        <v>34.5</v>
      </c>
      <c r="BF168" s="242">
        <v>25.5</v>
      </c>
      <c r="BG168" s="41">
        <v>33</v>
      </c>
      <c r="BH168" s="242">
        <v>31.5</v>
      </c>
      <c r="BI168" s="242">
        <v>19</v>
      </c>
      <c r="BJ168" s="242">
        <v>30</v>
      </c>
      <c r="BK168" s="242">
        <v>20</v>
      </c>
      <c r="BL168" s="243">
        <v>44</v>
      </c>
      <c r="BM168" s="243">
        <v>305</v>
      </c>
      <c r="BN168" s="243">
        <v>10.892857142857142</v>
      </c>
      <c r="BO168" s="17" t="s">
        <v>484</v>
      </c>
      <c r="BP168" s="234" t="s">
        <v>369</v>
      </c>
      <c r="BQ168" s="235">
        <v>2016</v>
      </c>
    </row>
    <row r="169" spans="1:69" ht="17.25">
      <c r="A169" s="17">
        <v>168</v>
      </c>
      <c r="B169" s="244" t="s">
        <v>1226</v>
      </c>
      <c r="C169" s="252" t="s">
        <v>465</v>
      </c>
      <c r="D169" s="215" t="s">
        <v>192</v>
      </c>
      <c r="E169" s="215" t="s">
        <v>1227</v>
      </c>
      <c r="F169" s="83" t="s">
        <v>233</v>
      </c>
      <c r="G169" s="83" t="s">
        <v>1228</v>
      </c>
      <c r="H169" s="256" t="s">
        <v>40</v>
      </c>
      <c r="I169" s="245">
        <v>33744</v>
      </c>
      <c r="J169" s="257" t="s">
        <v>45</v>
      </c>
      <c r="K169" s="246" t="s">
        <v>483</v>
      </c>
      <c r="L169" s="421" t="s">
        <v>483</v>
      </c>
      <c r="M169" s="258">
        <v>25</v>
      </c>
      <c r="N169" s="222">
        <v>20</v>
      </c>
      <c r="O169" s="222">
        <v>24</v>
      </c>
      <c r="P169" s="222">
        <v>22.5</v>
      </c>
      <c r="Q169" s="223">
        <v>20.333333333333332</v>
      </c>
      <c r="R169" s="222">
        <v>20</v>
      </c>
      <c r="S169" s="222">
        <v>30</v>
      </c>
      <c r="T169" s="222">
        <v>30</v>
      </c>
      <c r="U169" s="222">
        <v>22.75</v>
      </c>
      <c r="V169" s="224">
        <v>189.58333333333331</v>
      </c>
      <c r="W169" s="225">
        <v>10.532407407407407</v>
      </c>
      <c r="X169" s="226" t="s">
        <v>484</v>
      </c>
      <c r="Y169" s="226" t="s">
        <v>474</v>
      </c>
      <c r="Z169" s="226">
        <v>2013</v>
      </c>
      <c r="AA169" s="141">
        <v>32.5</v>
      </c>
      <c r="AB169" s="141">
        <v>24.5</v>
      </c>
      <c r="AC169" s="141">
        <v>26.5</v>
      </c>
      <c r="AD169" s="141">
        <v>24</v>
      </c>
      <c r="AE169" s="164">
        <v>34.5</v>
      </c>
      <c r="AF169" s="141">
        <v>39</v>
      </c>
      <c r="AG169" s="141">
        <v>48.75</v>
      </c>
      <c r="AH169" s="141">
        <v>13</v>
      </c>
      <c r="AI169" s="141">
        <v>10.75</v>
      </c>
      <c r="AJ169" s="141">
        <v>253.5</v>
      </c>
      <c r="AK169" s="141">
        <v>11.522727272727273</v>
      </c>
      <c r="AL169" s="140" t="s">
        <v>498</v>
      </c>
      <c r="AM169" s="327">
        <v>2014</v>
      </c>
      <c r="AN169" s="140" t="s">
        <v>475</v>
      </c>
      <c r="AO169" s="238">
        <v>30</v>
      </c>
      <c r="AP169" s="239">
        <v>25.5</v>
      </c>
      <c r="AQ169" s="239">
        <v>33.75</v>
      </c>
      <c r="AR169" s="239">
        <v>31.5</v>
      </c>
      <c r="AS169" s="239">
        <v>30</v>
      </c>
      <c r="AT169" s="240">
        <v>18</v>
      </c>
      <c r="AU169" s="240">
        <v>28.5</v>
      </c>
      <c r="AV169" s="239">
        <v>36.25</v>
      </c>
      <c r="AW169" s="240">
        <v>16.5</v>
      </c>
      <c r="AX169" s="239">
        <v>250</v>
      </c>
      <c r="AY169" s="239">
        <v>10</v>
      </c>
      <c r="AZ169" s="241" t="s">
        <v>484</v>
      </c>
      <c r="BA169" s="241">
        <v>2015</v>
      </c>
      <c r="BB169" s="140" t="s">
        <v>476</v>
      </c>
      <c r="BC169" s="41">
        <v>30</v>
      </c>
      <c r="BD169" s="242">
        <v>30</v>
      </c>
      <c r="BE169" s="242">
        <v>21</v>
      </c>
      <c r="BF169" s="242">
        <v>34.5</v>
      </c>
      <c r="BG169" s="41">
        <v>39</v>
      </c>
      <c r="BH169" s="242">
        <v>31.5</v>
      </c>
      <c r="BI169" s="242">
        <v>16</v>
      </c>
      <c r="BJ169" s="242">
        <v>30</v>
      </c>
      <c r="BK169" s="242">
        <v>16</v>
      </c>
      <c r="BL169" s="243">
        <v>44</v>
      </c>
      <c r="BM169" s="243">
        <v>292</v>
      </c>
      <c r="BN169" s="243">
        <v>10.428571428571429</v>
      </c>
      <c r="BO169" s="17" t="s">
        <v>484</v>
      </c>
      <c r="BP169" s="234" t="s">
        <v>369</v>
      </c>
      <c r="BQ169" s="235">
        <v>2016</v>
      </c>
    </row>
    <row r="170" spans="1:69" ht="17.25">
      <c r="A170" s="17">
        <v>169</v>
      </c>
      <c r="B170" s="253" t="s">
        <v>1229</v>
      </c>
      <c r="C170" s="252" t="s">
        <v>465</v>
      </c>
      <c r="D170" s="215" t="s">
        <v>300</v>
      </c>
      <c r="E170" s="215" t="s">
        <v>1230</v>
      </c>
      <c r="F170" s="216" t="s">
        <v>1231</v>
      </c>
      <c r="G170" s="216" t="s">
        <v>1232</v>
      </c>
      <c r="H170" s="217" t="s">
        <v>43</v>
      </c>
      <c r="I170" s="218">
        <v>34302</v>
      </c>
      <c r="J170" s="219" t="s">
        <v>536</v>
      </c>
      <c r="K170" s="220" t="s">
        <v>537</v>
      </c>
      <c r="L170" s="220" t="s">
        <v>537</v>
      </c>
      <c r="M170" s="217">
        <v>34</v>
      </c>
      <c r="N170" s="222">
        <v>15</v>
      </c>
      <c r="O170" s="222">
        <v>28.5</v>
      </c>
      <c r="P170" s="222">
        <v>33</v>
      </c>
      <c r="Q170" s="223">
        <v>21.5</v>
      </c>
      <c r="R170" s="222">
        <v>29.5</v>
      </c>
      <c r="S170" s="222">
        <v>41.25</v>
      </c>
      <c r="T170" s="222">
        <v>45</v>
      </c>
      <c r="U170" s="222">
        <v>30</v>
      </c>
      <c r="V170" s="224">
        <v>243.75</v>
      </c>
      <c r="W170" s="225">
        <v>13.541666666666666</v>
      </c>
      <c r="X170" s="226" t="s">
        <v>473</v>
      </c>
      <c r="Y170" s="226" t="s">
        <v>474</v>
      </c>
      <c r="Z170" s="226">
        <v>2013</v>
      </c>
      <c r="AA170" s="141">
        <v>45</v>
      </c>
      <c r="AB170" s="141">
        <v>36.5</v>
      </c>
      <c r="AC170" s="141">
        <v>32.75</v>
      </c>
      <c r="AD170" s="141">
        <v>20.5</v>
      </c>
      <c r="AE170" s="164">
        <v>40.5</v>
      </c>
      <c r="AF170" s="141">
        <v>41.5</v>
      </c>
      <c r="AG170" s="141">
        <v>40.875</v>
      </c>
      <c r="AH170" s="141">
        <v>6</v>
      </c>
      <c r="AI170" s="141">
        <v>11</v>
      </c>
      <c r="AJ170" s="141">
        <v>274.625</v>
      </c>
      <c r="AK170" s="141">
        <v>12.482954545454545</v>
      </c>
      <c r="AL170" s="140" t="s">
        <v>473</v>
      </c>
      <c r="AM170" s="327">
        <v>2014</v>
      </c>
      <c r="AN170" s="140" t="s">
        <v>475</v>
      </c>
      <c r="AO170" s="228">
        <v>39.75</v>
      </c>
      <c r="AP170" s="227">
        <v>45.75</v>
      </c>
      <c r="AQ170" s="227">
        <v>30.75</v>
      </c>
      <c r="AR170" s="227">
        <v>41.4375</v>
      </c>
      <c r="AS170" s="227">
        <v>31.5</v>
      </c>
      <c r="AT170" s="228">
        <v>23</v>
      </c>
      <c r="AU170" s="228">
        <v>21.375</v>
      </c>
      <c r="AV170" s="227">
        <v>37.5</v>
      </c>
      <c r="AW170" s="228">
        <v>23</v>
      </c>
      <c r="AX170" s="227">
        <v>294.0625</v>
      </c>
      <c r="AY170" s="227">
        <v>11.762499999999999</v>
      </c>
      <c r="AZ170" s="229" t="s">
        <v>473</v>
      </c>
      <c r="BA170" s="241">
        <v>2015</v>
      </c>
      <c r="BB170" s="140" t="s">
        <v>476</v>
      </c>
      <c r="BC170" s="41">
        <v>39.75</v>
      </c>
      <c r="BD170" s="242">
        <v>42.75</v>
      </c>
      <c r="BE170" s="242">
        <v>25.125</v>
      </c>
      <c r="BF170" s="242">
        <v>36</v>
      </c>
      <c r="BG170" s="41">
        <v>25.5</v>
      </c>
      <c r="BH170" s="242">
        <v>37.125</v>
      </c>
      <c r="BI170" s="242">
        <v>24.25</v>
      </c>
      <c r="BJ170" s="242">
        <v>28.5</v>
      </c>
      <c r="BK170" s="242">
        <v>10.5</v>
      </c>
      <c r="BL170" s="243">
        <v>46</v>
      </c>
      <c r="BM170" s="243">
        <v>315.5</v>
      </c>
      <c r="BN170" s="243">
        <v>11.267857142857142</v>
      </c>
      <c r="BO170" s="233" t="s">
        <v>473</v>
      </c>
      <c r="BP170" s="234" t="s">
        <v>369</v>
      </c>
      <c r="BQ170" s="235">
        <v>2016</v>
      </c>
    </row>
    <row r="171" spans="1:69" ht="17.25">
      <c r="A171" s="17">
        <v>170</v>
      </c>
      <c r="B171" s="214" t="s">
        <v>1233</v>
      </c>
      <c r="C171" s="252" t="s">
        <v>465</v>
      </c>
      <c r="D171" s="215" t="s">
        <v>1234</v>
      </c>
      <c r="E171" s="215" t="s">
        <v>1235</v>
      </c>
      <c r="F171" s="216" t="s">
        <v>1236</v>
      </c>
      <c r="G171" s="216" t="s">
        <v>1237</v>
      </c>
      <c r="H171" s="217" t="s">
        <v>43</v>
      </c>
      <c r="I171" s="218">
        <v>34377</v>
      </c>
      <c r="J171" s="219" t="s">
        <v>45</v>
      </c>
      <c r="K171" s="278" t="s">
        <v>483</v>
      </c>
      <c r="L171" s="278" t="s">
        <v>483</v>
      </c>
      <c r="M171" s="217">
        <v>25</v>
      </c>
      <c r="N171" s="222">
        <v>13.5</v>
      </c>
      <c r="O171" s="222">
        <v>27</v>
      </c>
      <c r="P171" s="222">
        <v>33.25</v>
      </c>
      <c r="Q171" s="223">
        <v>17.5</v>
      </c>
      <c r="R171" s="222">
        <v>24.5</v>
      </c>
      <c r="S171" s="222">
        <v>36</v>
      </c>
      <c r="T171" s="222">
        <v>37.5</v>
      </c>
      <c r="U171" s="222">
        <v>35.75</v>
      </c>
      <c r="V171" s="224">
        <v>225</v>
      </c>
      <c r="W171" s="225">
        <v>12.5</v>
      </c>
      <c r="X171" s="226" t="s">
        <v>473</v>
      </c>
      <c r="Y171" s="226" t="s">
        <v>474</v>
      </c>
      <c r="Z171" s="226">
        <v>2013</v>
      </c>
      <c r="AA171" s="141">
        <v>39</v>
      </c>
      <c r="AB171" s="141">
        <v>37.5</v>
      </c>
      <c r="AC171" s="141">
        <v>26.25</v>
      </c>
      <c r="AD171" s="141">
        <v>17</v>
      </c>
      <c r="AE171" s="164">
        <v>42</v>
      </c>
      <c r="AF171" s="141">
        <v>38</v>
      </c>
      <c r="AG171" s="141">
        <v>50.25</v>
      </c>
      <c r="AH171" s="141">
        <v>13</v>
      </c>
      <c r="AI171" s="141">
        <v>9.625</v>
      </c>
      <c r="AJ171" s="141">
        <v>272.625</v>
      </c>
      <c r="AK171" s="141">
        <v>12.392045454545455</v>
      </c>
      <c r="AL171" s="140" t="s">
        <v>473</v>
      </c>
      <c r="AM171" s="327">
        <v>2014</v>
      </c>
      <c r="AN171" s="140" t="s">
        <v>475</v>
      </c>
      <c r="AO171" s="228">
        <v>23.5</v>
      </c>
      <c r="AP171" s="227">
        <v>35.625</v>
      </c>
      <c r="AQ171" s="227">
        <v>33.375</v>
      </c>
      <c r="AR171" s="227">
        <v>39.5625</v>
      </c>
      <c r="AS171" s="227">
        <v>31.5</v>
      </c>
      <c r="AT171" s="228">
        <v>14.166666666666666</v>
      </c>
      <c r="AU171" s="228">
        <v>17.25</v>
      </c>
      <c r="AV171" s="227">
        <v>43</v>
      </c>
      <c r="AW171" s="228">
        <v>19.5</v>
      </c>
      <c r="AX171" s="227">
        <v>257.47916666666663</v>
      </c>
      <c r="AY171" s="227">
        <v>10.299166666666665</v>
      </c>
      <c r="AZ171" s="229" t="s">
        <v>473</v>
      </c>
      <c r="BA171" s="241">
        <v>2015</v>
      </c>
      <c r="BB171" s="140" t="s">
        <v>476</v>
      </c>
      <c r="BC171" s="41">
        <v>35.25</v>
      </c>
      <c r="BD171" s="242">
        <v>34.5</v>
      </c>
      <c r="BE171" s="242">
        <v>19.5</v>
      </c>
      <c r="BF171" s="242">
        <v>30</v>
      </c>
      <c r="BG171" s="41">
        <v>22.875</v>
      </c>
      <c r="BH171" s="242">
        <v>36</v>
      </c>
      <c r="BI171" s="242">
        <v>27</v>
      </c>
      <c r="BJ171" s="242">
        <v>33</v>
      </c>
      <c r="BK171" s="242">
        <v>12.5</v>
      </c>
      <c r="BL171" s="243">
        <v>45</v>
      </c>
      <c r="BM171" s="243">
        <v>295.625</v>
      </c>
      <c r="BN171" s="243">
        <v>10.558035714285714</v>
      </c>
      <c r="BO171" s="233" t="s">
        <v>473</v>
      </c>
      <c r="BP171" s="234" t="s">
        <v>369</v>
      </c>
      <c r="BQ171" s="235">
        <v>2016</v>
      </c>
    </row>
    <row r="172" spans="1:69" ht="17.25">
      <c r="A172" s="17">
        <v>171</v>
      </c>
      <c r="B172" s="259" t="s">
        <v>1238</v>
      </c>
      <c r="C172" s="252" t="s">
        <v>465</v>
      </c>
      <c r="D172" s="215" t="s">
        <v>1239</v>
      </c>
      <c r="E172" s="215" t="s">
        <v>1240</v>
      </c>
      <c r="F172" s="260" t="s">
        <v>1241</v>
      </c>
      <c r="G172" s="260" t="s">
        <v>186</v>
      </c>
      <c r="H172" s="261" t="s">
        <v>40</v>
      </c>
      <c r="I172" s="262">
        <v>34376</v>
      </c>
      <c r="J172" s="263" t="s">
        <v>82</v>
      </c>
      <c r="K172" s="264" t="s">
        <v>81</v>
      </c>
      <c r="L172" s="421" t="s">
        <v>81</v>
      </c>
      <c r="M172" s="270">
        <v>21</v>
      </c>
      <c r="N172" s="222">
        <v>12</v>
      </c>
      <c r="O172" s="222">
        <v>26</v>
      </c>
      <c r="P172" s="222">
        <v>27.5</v>
      </c>
      <c r="Q172" s="223">
        <v>18.333333333333332</v>
      </c>
      <c r="R172" s="222">
        <v>26</v>
      </c>
      <c r="S172" s="222">
        <v>32.625</v>
      </c>
      <c r="T172" s="222">
        <v>30</v>
      </c>
      <c r="U172" s="222">
        <v>23</v>
      </c>
      <c r="V172" s="224">
        <v>195.45833333333331</v>
      </c>
      <c r="W172" s="225">
        <v>10.858796296296296</v>
      </c>
      <c r="X172" s="226" t="s">
        <v>484</v>
      </c>
      <c r="Y172" s="226" t="s">
        <v>474</v>
      </c>
      <c r="Z172" s="226">
        <v>2013</v>
      </c>
      <c r="AA172" s="141">
        <v>42</v>
      </c>
      <c r="AB172" s="141">
        <v>32.5</v>
      </c>
      <c r="AC172" s="141">
        <v>15.5</v>
      </c>
      <c r="AD172" s="141">
        <v>26.75</v>
      </c>
      <c r="AE172" s="164">
        <v>50.25</v>
      </c>
      <c r="AF172" s="141">
        <v>43.25</v>
      </c>
      <c r="AG172" s="141">
        <v>27.75</v>
      </c>
      <c r="AH172" s="141">
        <v>6</v>
      </c>
      <c r="AI172" s="141">
        <v>14.375</v>
      </c>
      <c r="AJ172" s="141">
        <v>258.375</v>
      </c>
      <c r="AK172" s="141">
        <v>11.744318181818182</v>
      </c>
      <c r="AL172" s="140" t="s">
        <v>473</v>
      </c>
      <c r="AM172" s="327">
        <v>2014</v>
      </c>
      <c r="AN172" s="140" t="s">
        <v>475</v>
      </c>
      <c r="AO172" s="228">
        <v>36.5</v>
      </c>
      <c r="AP172" s="227">
        <v>40.125</v>
      </c>
      <c r="AQ172" s="227">
        <v>34.875</v>
      </c>
      <c r="AR172" s="227">
        <v>40.125</v>
      </c>
      <c r="AS172" s="227">
        <v>34.5</v>
      </c>
      <c r="AT172" s="228">
        <v>20</v>
      </c>
      <c r="AU172" s="228">
        <v>21</v>
      </c>
      <c r="AV172" s="227">
        <v>42.75</v>
      </c>
      <c r="AW172" s="228">
        <v>18</v>
      </c>
      <c r="AX172" s="227">
        <v>287.875</v>
      </c>
      <c r="AY172" s="227">
        <v>11.515000000000001</v>
      </c>
      <c r="AZ172" s="229" t="s">
        <v>473</v>
      </c>
      <c r="BA172" s="241">
        <v>2015</v>
      </c>
      <c r="BB172" s="140" t="s">
        <v>476</v>
      </c>
      <c r="BC172" s="41">
        <v>22.5</v>
      </c>
      <c r="BD172" s="242">
        <v>27.75</v>
      </c>
      <c r="BE172" s="242">
        <v>24.75</v>
      </c>
      <c r="BF172" s="242">
        <v>31.5</v>
      </c>
      <c r="BG172" s="41">
        <v>30.75</v>
      </c>
      <c r="BH172" s="242">
        <v>36</v>
      </c>
      <c r="BI172" s="242">
        <v>17.75</v>
      </c>
      <c r="BJ172" s="242">
        <v>33</v>
      </c>
      <c r="BK172" s="242">
        <v>17</v>
      </c>
      <c r="BL172" s="243">
        <v>45</v>
      </c>
      <c r="BM172" s="243">
        <v>286</v>
      </c>
      <c r="BN172" s="243">
        <v>10.214285714285714</v>
      </c>
      <c r="BO172" s="233" t="s">
        <v>473</v>
      </c>
      <c r="BP172" s="234" t="s">
        <v>369</v>
      </c>
      <c r="BQ172" s="235">
        <v>2016</v>
      </c>
    </row>
    <row r="173" spans="1:69" ht="17.25">
      <c r="A173" s="17">
        <v>172</v>
      </c>
      <c r="B173" s="259" t="s">
        <v>1242</v>
      </c>
      <c r="C173" s="330" t="s">
        <v>486</v>
      </c>
      <c r="D173" s="215" t="s">
        <v>276</v>
      </c>
      <c r="E173" s="215" t="s">
        <v>1243</v>
      </c>
      <c r="F173" s="84" t="s">
        <v>1244</v>
      </c>
      <c r="G173" s="84" t="s">
        <v>275</v>
      </c>
      <c r="H173" s="261" t="s">
        <v>40</v>
      </c>
      <c r="I173" s="262">
        <v>33502</v>
      </c>
      <c r="J173" s="263" t="s">
        <v>45</v>
      </c>
      <c r="K173" s="264" t="s">
        <v>483</v>
      </c>
      <c r="L173" s="421" t="s">
        <v>483</v>
      </c>
      <c r="M173" s="270">
        <v>25</v>
      </c>
      <c r="N173" s="222">
        <v>20</v>
      </c>
      <c r="O173" s="222">
        <v>21</v>
      </c>
      <c r="P173" s="222">
        <v>24.5</v>
      </c>
      <c r="Q173" s="223">
        <v>23</v>
      </c>
      <c r="R173" s="222">
        <v>28</v>
      </c>
      <c r="S173" s="222">
        <v>34.5</v>
      </c>
      <c r="T173" s="222">
        <v>18</v>
      </c>
      <c r="U173" s="222">
        <v>28.5</v>
      </c>
      <c r="V173" s="224">
        <v>197.5</v>
      </c>
      <c r="W173" s="225">
        <v>10.972222222222221</v>
      </c>
      <c r="X173" s="226" t="s">
        <v>484</v>
      </c>
      <c r="Y173" s="226" t="s">
        <v>474</v>
      </c>
      <c r="Z173" s="226">
        <v>2013</v>
      </c>
      <c r="AA173" s="141">
        <v>30.5</v>
      </c>
      <c r="AB173" s="141">
        <v>28.5</v>
      </c>
      <c r="AC173" s="141">
        <v>26.5</v>
      </c>
      <c r="AD173" s="141">
        <v>24</v>
      </c>
      <c r="AE173" s="164">
        <v>40.5</v>
      </c>
      <c r="AF173" s="141">
        <v>46.5</v>
      </c>
      <c r="AG173" s="141">
        <v>48</v>
      </c>
      <c r="AH173" s="141">
        <v>12.5</v>
      </c>
      <c r="AI173" s="141">
        <v>10.125</v>
      </c>
      <c r="AJ173" s="141">
        <v>267.125</v>
      </c>
      <c r="AK173" s="141">
        <v>12.142045454545455</v>
      </c>
      <c r="AL173" s="140" t="s">
        <v>498</v>
      </c>
      <c r="AM173" s="327">
        <v>2014</v>
      </c>
      <c r="AN173" s="140" t="s">
        <v>475</v>
      </c>
      <c r="AO173" s="238">
        <v>30</v>
      </c>
      <c r="AP173" s="239">
        <v>26.25</v>
      </c>
      <c r="AQ173" s="239">
        <v>33</v>
      </c>
      <c r="AR173" s="239">
        <v>33.375</v>
      </c>
      <c r="AS173" s="239">
        <v>31.5</v>
      </c>
      <c r="AT173" s="240">
        <v>20</v>
      </c>
      <c r="AU173" s="240">
        <v>27.75</v>
      </c>
      <c r="AV173" s="239">
        <v>39.25</v>
      </c>
      <c r="AW173" s="240">
        <v>21</v>
      </c>
      <c r="AX173" s="239">
        <v>262.125</v>
      </c>
      <c r="AY173" s="239">
        <v>10.48</v>
      </c>
      <c r="AZ173" s="241" t="s">
        <v>484</v>
      </c>
      <c r="BA173" s="241">
        <v>2015</v>
      </c>
      <c r="BB173" s="140" t="s">
        <v>476</v>
      </c>
      <c r="BC173" s="41">
        <v>37.5</v>
      </c>
      <c r="BD173" s="242">
        <v>45</v>
      </c>
      <c r="BE173" s="242">
        <v>28.5</v>
      </c>
      <c r="BF173" s="242">
        <v>18.75</v>
      </c>
      <c r="BG173" s="41">
        <v>36</v>
      </c>
      <c r="BH173" s="242">
        <v>40.5</v>
      </c>
      <c r="BI173" s="242">
        <v>15</v>
      </c>
      <c r="BJ173" s="242">
        <v>40.5</v>
      </c>
      <c r="BK173" s="242">
        <v>30</v>
      </c>
      <c r="BL173" s="243">
        <v>43</v>
      </c>
      <c r="BM173" s="243">
        <v>334.75</v>
      </c>
      <c r="BN173" s="243">
        <v>11.955357142857142</v>
      </c>
      <c r="BO173" s="17" t="s">
        <v>484</v>
      </c>
      <c r="BP173" s="234" t="s">
        <v>369</v>
      </c>
      <c r="BQ173" s="235">
        <v>2016</v>
      </c>
    </row>
    <row r="174" spans="1:69" ht="17.25">
      <c r="A174" s="17">
        <v>173</v>
      </c>
      <c r="B174" s="253" t="s">
        <v>1245</v>
      </c>
      <c r="C174" s="252" t="s">
        <v>465</v>
      </c>
      <c r="D174" s="215" t="s">
        <v>326</v>
      </c>
      <c r="E174" s="215" t="s">
        <v>1246</v>
      </c>
      <c r="F174" s="216" t="s">
        <v>1247</v>
      </c>
      <c r="G174" s="216" t="s">
        <v>1248</v>
      </c>
      <c r="H174" s="217" t="s">
        <v>43</v>
      </c>
      <c r="I174" s="218">
        <v>33392</v>
      </c>
      <c r="J174" s="219" t="s">
        <v>55</v>
      </c>
      <c r="K174" s="220" t="s">
        <v>54</v>
      </c>
      <c r="L174" s="220" t="s">
        <v>1249</v>
      </c>
      <c r="M174" s="217">
        <v>43</v>
      </c>
      <c r="N174" s="222">
        <v>23</v>
      </c>
      <c r="O174" s="222">
        <v>23</v>
      </c>
      <c r="P174" s="222">
        <v>29</v>
      </c>
      <c r="Q174" s="223">
        <v>25</v>
      </c>
      <c r="R174" s="222">
        <v>24</v>
      </c>
      <c r="S174" s="222">
        <v>31.5</v>
      </c>
      <c r="T174" s="222">
        <v>30</v>
      </c>
      <c r="U174" s="222">
        <v>26.25</v>
      </c>
      <c r="V174" s="224">
        <v>211.75</v>
      </c>
      <c r="W174" s="225">
        <v>11.763888888888889</v>
      </c>
      <c r="X174" s="226" t="s">
        <v>484</v>
      </c>
      <c r="Y174" s="226" t="s">
        <v>474</v>
      </c>
      <c r="Z174" s="226">
        <v>2013</v>
      </c>
      <c r="AA174" s="141">
        <v>32.5</v>
      </c>
      <c r="AB174" s="141">
        <v>29</v>
      </c>
      <c r="AC174" s="141">
        <v>25.75</v>
      </c>
      <c r="AD174" s="141">
        <v>24</v>
      </c>
      <c r="AE174" s="164">
        <v>27</v>
      </c>
      <c r="AF174" s="141">
        <v>51</v>
      </c>
      <c r="AG174" s="141">
        <v>36.75</v>
      </c>
      <c r="AH174" s="141">
        <v>16</v>
      </c>
      <c r="AI174" s="141">
        <v>15.75</v>
      </c>
      <c r="AJ174" s="141">
        <v>257.75</v>
      </c>
      <c r="AK174" s="141">
        <v>11.715909090909092</v>
      </c>
      <c r="AL174" s="140" t="s">
        <v>498</v>
      </c>
      <c r="AM174" s="327">
        <v>2014</v>
      </c>
      <c r="AN174" s="140" t="s">
        <v>475</v>
      </c>
      <c r="AO174" s="238">
        <v>30</v>
      </c>
      <c r="AP174" s="239">
        <v>20.25</v>
      </c>
      <c r="AQ174" s="239">
        <v>41.25</v>
      </c>
      <c r="AR174" s="239">
        <v>43.5</v>
      </c>
      <c r="AS174" s="239">
        <v>27</v>
      </c>
      <c r="AT174" s="240">
        <v>16</v>
      </c>
      <c r="AU174" s="240">
        <v>20.25</v>
      </c>
      <c r="AV174" s="239">
        <v>32.25</v>
      </c>
      <c r="AW174" s="240">
        <v>20</v>
      </c>
      <c r="AX174" s="239">
        <v>250.5</v>
      </c>
      <c r="AY174" s="239">
        <v>10.02</v>
      </c>
      <c r="AZ174" s="241" t="s">
        <v>484</v>
      </c>
      <c r="BA174" s="241">
        <v>2015</v>
      </c>
      <c r="BB174" s="140" t="s">
        <v>476</v>
      </c>
      <c r="BC174" s="41">
        <v>30</v>
      </c>
      <c r="BD174" s="242">
        <v>38.25</v>
      </c>
      <c r="BE174" s="242">
        <v>24</v>
      </c>
      <c r="BF174" s="242">
        <v>33</v>
      </c>
      <c r="BG174" s="41">
        <v>36</v>
      </c>
      <c r="BH174" s="242">
        <v>31.5</v>
      </c>
      <c r="BI174" s="242">
        <v>20</v>
      </c>
      <c r="BJ174" s="242">
        <v>51</v>
      </c>
      <c r="BK174" s="242">
        <v>14</v>
      </c>
      <c r="BL174" s="243">
        <v>44.5</v>
      </c>
      <c r="BM174" s="243">
        <v>322.25</v>
      </c>
      <c r="BN174" s="243">
        <v>11.508928571428571</v>
      </c>
      <c r="BO174" s="17" t="s">
        <v>484</v>
      </c>
      <c r="BP174" s="234" t="s">
        <v>369</v>
      </c>
      <c r="BQ174" s="235">
        <v>2016</v>
      </c>
    </row>
    <row r="175" spans="1:69" ht="17.25">
      <c r="A175" s="17">
        <v>174</v>
      </c>
      <c r="B175" s="253" t="s">
        <v>1250</v>
      </c>
      <c r="C175" s="330" t="s">
        <v>486</v>
      </c>
      <c r="D175" s="215" t="s">
        <v>1251</v>
      </c>
      <c r="E175" s="215" t="s">
        <v>1053</v>
      </c>
      <c r="F175" s="216" t="s">
        <v>1252</v>
      </c>
      <c r="G175" s="216" t="s">
        <v>133</v>
      </c>
      <c r="H175" s="217" t="s">
        <v>43</v>
      </c>
      <c r="I175" s="218">
        <v>33609</v>
      </c>
      <c r="J175" s="263" t="s">
        <v>524</v>
      </c>
      <c r="K175" s="220" t="s">
        <v>65</v>
      </c>
      <c r="L175" s="220" t="s">
        <v>1022</v>
      </c>
      <c r="M175" s="217">
        <v>4</v>
      </c>
      <c r="N175" s="222">
        <v>28</v>
      </c>
      <c r="O175" s="222">
        <v>21.5</v>
      </c>
      <c r="P175" s="222">
        <v>24</v>
      </c>
      <c r="Q175" s="223">
        <v>24</v>
      </c>
      <c r="R175" s="222">
        <v>26</v>
      </c>
      <c r="S175" s="222">
        <v>33</v>
      </c>
      <c r="T175" s="222">
        <v>30</v>
      </c>
      <c r="U175" s="222">
        <v>20</v>
      </c>
      <c r="V175" s="224">
        <v>206.5</v>
      </c>
      <c r="W175" s="225">
        <v>11.472222222222221</v>
      </c>
      <c r="X175" s="226" t="s">
        <v>484</v>
      </c>
      <c r="Y175" s="226" t="s">
        <v>474</v>
      </c>
      <c r="Z175" s="226">
        <v>2013</v>
      </c>
      <c r="AA175" s="141">
        <v>32</v>
      </c>
      <c r="AB175" s="141">
        <v>30.5</v>
      </c>
      <c r="AC175" s="141">
        <v>23.75</v>
      </c>
      <c r="AD175" s="141">
        <v>13</v>
      </c>
      <c r="AE175" s="164">
        <v>38.625</v>
      </c>
      <c r="AF175" s="141">
        <v>30.75</v>
      </c>
      <c r="AG175" s="141">
        <v>36</v>
      </c>
      <c r="AH175" s="141">
        <v>7.5</v>
      </c>
      <c r="AI175" s="141">
        <v>10.25</v>
      </c>
      <c r="AJ175" s="141">
        <v>222.375</v>
      </c>
      <c r="AK175" s="141">
        <v>10.107954545454545</v>
      </c>
      <c r="AL175" s="140" t="s">
        <v>473</v>
      </c>
      <c r="AM175" s="327">
        <v>2014</v>
      </c>
      <c r="AN175" s="140" t="s">
        <v>475</v>
      </c>
      <c r="AO175" s="238">
        <v>33</v>
      </c>
      <c r="AP175" s="239">
        <v>28.5</v>
      </c>
      <c r="AQ175" s="239">
        <v>33</v>
      </c>
      <c r="AR175" s="239">
        <v>27</v>
      </c>
      <c r="AS175" s="239">
        <v>30</v>
      </c>
      <c r="AT175" s="240">
        <v>19</v>
      </c>
      <c r="AU175" s="240">
        <v>28.5</v>
      </c>
      <c r="AV175" s="239">
        <v>30.25</v>
      </c>
      <c r="AW175" s="240">
        <v>22</v>
      </c>
      <c r="AX175" s="239">
        <v>251.25</v>
      </c>
      <c r="AY175" s="239">
        <v>10.050000000000001</v>
      </c>
      <c r="AZ175" s="241" t="s">
        <v>484</v>
      </c>
      <c r="BA175" s="241">
        <v>2015</v>
      </c>
      <c r="BB175" s="140" t="s">
        <v>476</v>
      </c>
      <c r="BC175" s="41">
        <v>30</v>
      </c>
      <c r="BD175" s="242">
        <v>34.5</v>
      </c>
      <c r="BE175" s="242">
        <v>15</v>
      </c>
      <c r="BF175" s="242">
        <v>18</v>
      </c>
      <c r="BG175" s="41">
        <v>36</v>
      </c>
      <c r="BH175" s="242">
        <v>37.5</v>
      </c>
      <c r="BI175" s="242">
        <v>12</v>
      </c>
      <c r="BJ175" s="242">
        <v>27</v>
      </c>
      <c r="BK175" s="242">
        <v>30</v>
      </c>
      <c r="BL175" s="243">
        <v>46.5</v>
      </c>
      <c r="BM175" s="243">
        <v>286.5</v>
      </c>
      <c r="BN175" s="243">
        <v>10.232142857142858</v>
      </c>
      <c r="BO175" s="17" t="s">
        <v>484</v>
      </c>
      <c r="BP175" s="234" t="s">
        <v>369</v>
      </c>
      <c r="BQ175" s="235">
        <v>2016</v>
      </c>
    </row>
    <row r="176" spans="1:69" s="418" customFormat="1" ht="18.75">
      <c r="A176" s="17">
        <v>175</v>
      </c>
      <c r="B176" s="476" t="s">
        <v>1253</v>
      </c>
      <c r="C176" s="453" t="s">
        <v>478</v>
      </c>
      <c r="D176" s="402" t="s">
        <v>1234</v>
      </c>
      <c r="E176" s="402" t="s">
        <v>1254</v>
      </c>
      <c r="F176" s="403" t="s">
        <v>1255</v>
      </c>
      <c r="G176" s="403" t="s">
        <v>1237</v>
      </c>
      <c r="H176" s="404" t="s">
        <v>43</v>
      </c>
      <c r="I176" s="405">
        <v>33689</v>
      </c>
      <c r="J176" s="406" t="s">
        <v>55</v>
      </c>
      <c r="K176" s="407" t="s">
        <v>54</v>
      </c>
      <c r="L176" s="220" t="s">
        <v>54</v>
      </c>
      <c r="M176" s="404">
        <v>43</v>
      </c>
      <c r="N176" s="409"/>
      <c r="O176" s="409"/>
      <c r="P176" s="409"/>
      <c r="Q176" s="409"/>
      <c r="R176" s="409"/>
      <c r="S176" s="409"/>
      <c r="T176" s="409"/>
      <c r="U176" s="409"/>
      <c r="V176" s="409"/>
      <c r="W176" s="409"/>
      <c r="X176" s="409"/>
      <c r="Y176" s="226" t="s">
        <v>474</v>
      </c>
      <c r="Z176" s="226">
        <v>2013</v>
      </c>
      <c r="AA176" s="317"/>
      <c r="AB176" s="317"/>
      <c r="AC176" s="317"/>
      <c r="AD176" s="317"/>
      <c r="AE176" s="471"/>
      <c r="AF176" s="317"/>
      <c r="AG176" s="317"/>
      <c r="AH176" s="317"/>
      <c r="AI176" s="317"/>
      <c r="AJ176" s="317"/>
      <c r="AK176" s="317"/>
      <c r="AL176" s="315"/>
      <c r="AM176" s="327"/>
      <c r="AN176" s="315"/>
      <c r="AO176" s="411"/>
      <c r="AP176" s="411"/>
      <c r="AQ176" s="411"/>
      <c r="AR176" s="411"/>
      <c r="AS176" s="411"/>
      <c r="AT176" s="411"/>
      <c r="AU176" s="411"/>
      <c r="AV176" s="411"/>
      <c r="AW176" s="411"/>
      <c r="AX176" s="411"/>
      <c r="AY176" s="411"/>
      <c r="AZ176" s="412"/>
      <c r="BA176" s="409"/>
      <c r="BB176" s="315"/>
      <c r="BC176" s="321">
        <v>30</v>
      </c>
      <c r="BD176" s="322">
        <v>34.5</v>
      </c>
      <c r="BE176" s="322">
        <v>25.5</v>
      </c>
      <c r="BF176" s="322">
        <v>45</v>
      </c>
      <c r="BG176" s="321">
        <v>36</v>
      </c>
      <c r="BH176" s="322">
        <v>34.5</v>
      </c>
      <c r="BI176" s="322">
        <v>16</v>
      </c>
      <c r="BJ176" s="322">
        <v>22.5</v>
      </c>
      <c r="BK176" s="322">
        <v>20</v>
      </c>
      <c r="BL176" s="415">
        <v>44</v>
      </c>
      <c r="BM176" s="415">
        <v>308</v>
      </c>
      <c r="BN176" s="415">
        <v>11</v>
      </c>
      <c r="BO176" s="416" t="s">
        <v>484</v>
      </c>
      <c r="BP176" s="417" t="s">
        <v>369</v>
      </c>
      <c r="BQ176" s="409">
        <v>2016</v>
      </c>
    </row>
    <row r="177" spans="1:69" ht="17.25">
      <c r="A177" s="17">
        <v>176</v>
      </c>
      <c r="B177" s="259" t="s">
        <v>1256</v>
      </c>
      <c r="C177" s="252" t="s">
        <v>465</v>
      </c>
      <c r="D177" s="215" t="s">
        <v>715</v>
      </c>
      <c r="E177" s="215" t="s">
        <v>1257</v>
      </c>
      <c r="F177" s="83" t="s">
        <v>1258</v>
      </c>
      <c r="G177" s="83" t="s">
        <v>556</v>
      </c>
      <c r="H177" s="261" t="s">
        <v>40</v>
      </c>
      <c r="I177" s="262">
        <v>34127</v>
      </c>
      <c r="J177" s="263" t="s">
        <v>45</v>
      </c>
      <c r="K177" s="264" t="s">
        <v>483</v>
      </c>
      <c r="L177" s="421" t="s">
        <v>981</v>
      </c>
      <c r="M177" s="270">
        <v>25</v>
      </c>
      <c r="N177" s="222">
        <v>16.5</v>
      </c>
      <c r="O177" s="222">
        <v>25.5</v>
      </c>
      <c r="P177" s="222">
        <v>36.25</v>
      </c>
      <c r="Q177" s="223">
        <v>20.333333333333332</v>
      </c>
      <c r="R177" s="222">
        <v>33</v>
      </c>
      <c r="S177" s="222">
        <v>44.625</v>
      </c>
      <c r="T177" s="222">
        <v>45</v>
      </c>
      <c r="U177" s="222">
        <v>35.5</v>
      </c>
      <c r="V177" s="224">
        <v>256.70833333333331</v>
      </c>
      <c r="W177" s="225">
        <v>14.261574074074073</v>
      </c>
      <c r="X177" s="226" t="s">
        <v>473</v>
      </c>
      <c r="Y177" s="226" t="s">
        <v>474</v>
      </c>
      <c r="Z177" s="226">
        <v>2013</v>
      </c>
      <c r="AA177" s="141">
        <v>45.75</v>
      </c>
      <c r="AB177" s="141">
        <v>45.5</v>
      </c>
      <c r="AC177" s="141">
        <v>37</v>
      </c>
      <c r="AD177" s="141">
        <v>32.5</v>
      </c>
      <c r="AE177" s="164">
        <v>51</v>
      </c>
      <c r="AF177" s="141">
        <v>45</v>
      </c>
      <c r="AG177" s="141">
        <v>51.75</v>
      </c>
      <c r="AH177" s="141">
        <v>10.5</v>
      </c>
      <c r="AI177" s="141">
        <v>15.375</v>
      </c>
      <c r="AJ177" s="141">
        <v>334.375</v>
      </c>
      <c r="AK177" s="141">
        <v>15.198863636363637</v>
      </c>
      <c r="AL177" s="140" t="s">
        <v>473</v>
      </c>
      <c r="AM177" s="327">
        <v>2014</v>
      </c>
      <c r="AN177" s="140" t="s">
        <v>475</v>
      </c>
      <c r="AO177" s="228">
        <v>48</v>
      </c>
      <c r="AP177" s="227">
        <v>48.75</v>
      </c>
      <c r="AQ177" s="227">
        <v>42</v>
      </c>
      <c r="AR177" s="227">
        <v>51.375</v>
      </c>
      <c r="AS177" s="227">
        <v>49.5</v>
      </c>
      <c r="AT177" s="228">
        <v>27.333333333333332</v>
      </c>
      <c r="AU177" s="228">
        <v>32.0625</v>
      </c>
      <c r="AV177" s="227">
        <v>47</v>
      </c>
      <c r="AW177" s="228">
        <v>33.25</v>
      </c>
      <c r="AX177" s="227">
        <v>379.27083333333331</v>
      </c>
      <c r="AY177" s="227">
        <v>15.170833333333333</v>
      </c>
      <c r="AZ177" s="229" t="s">
        <v>473</v>
      </c>
      <c r="BA177" s="140">
        <v>2015</v>
      </c>
      <c r="BB177" s="140" t="s">
        <v>476</v>
      </c>
      <c r="BC177" s="41">
        <v>51.75</v>
      </c>
      <c r="BD177" s="242">
        <v>39</v>
      </c>
      <c r="BE177" s="242">
        <v>43.125</v>
      </c>
      <c r="BF177" s="242">
        <v>42</v>
      </c>
      <c r="BG177" s="41">
        <v>41.25</v>
      </c>
      <c r="BH177" s="242">
        <v>43.5</v>
      </c>
      <c r="BI177" s="242">
        <v>30.75</v>
      </c>
      <c r="BJ177" s="242">
        <v>42</v>
      </c>
      <c r="BK177" s="242">
        <v>28.75</v>
      </c>
      <c r="BL177" s="243">
        <v>46</v>
      </c>
      <c r="BM177" s="243">
        <v>408.125</v>
      </c>
      <c r="BN177" s="243">
        <v>14.575892857142858</v>
      </c>
      <c r="BO177" s="233" t="s">
        <v>473</v>
      </c>
      <c r="BP177" s="234" t="s">
        <v>369</v>
      </c>
      <c r="BQ177" s="235">
        <v>2016</v>
      </c>
    </row>
    <row r="178" spans="1:69" ht="17.25">
      <c r="A178" s="17">
        <v>177</v>
      </c>
      <c r="B178" s="399" t="s">
        <v>1259</v>
      </c>
      <c r="C178" s="253" t="s">
        <v>478</v>
      </c>
      <c r="D178" s="215" t="s">
        <v>1260</v>
      </c>
      <c r="E178" s="215" t="s">
        <v>1261</v>
      </c>
      <c r="F178" s="216" t="s">
        <v>1262</v>
      </c>
      <c r="G178" s="216" t="s">
        <v>1263</v>
      </c>
      <c r="H178" s="217" t="s">
        <v>43</v>
      </c>
      <c r="I178" s="218">
        <v>33857</v>
      </c>
      <c r="J178" s="219" t="s">
        <v>41</v>
      </c>
      <c r="K178" s="220" t="s">
        <v>86</v>
      </c>
      <c r="L178" s="220" t="s">
        <v>1264</v>
      </c>
      <c r="M178" s="221">
        <v>18</v>
      </c>
      <c r="N178" s="222">
        <v>13</v>
      </c>
      <c r="O178" s="222">
        <v>23</v>
      </c>
      <c r="P178" s="222">
        <v>26.5</v>
      </c>
      <c r="Q178" s="223">
        <v>20.333333333333332</v>
      </c>
      <c r="R178" s="222">
        <v>22.5</v>
      </c>
      <c r="S178" s="222">
        <v>39.375</v>
      </c>
      <c r="T178" s="222">
        <v>30</v>
      </c>
      <c r="U178" s="222">
        <v>27</v>
      </c>
      <c r="V178" s="224">
        <v>201.70833333333331</v>
      </c>
      <c r="W178" s="225">
        <v>11.206018518518517</v>
      </c>
      <c r="X178" s="226" t="s">
        <v>473</v>
      </c>
      <c r="Y178" s="226" t="s">
        <v>474</v>
      </c>
      <c r="Z178" s="226">
        <v>2013</v>
      </c>
      <c r="AA178" s="141">
        <v>35.5</v>
      </c>
      <c r="AB178" s="141">
        <v>26</v>
      </c>
      <c r="AC178" s="141">
        <v>26.5</v>
      </c>
      <c r="AD178" s="141">
        <v>10</v>
      </c>
      <c r="AE178" s="164">
        <v>37.875</v>
      </c>
      <c r="AF178" s="141">
        <v>34</v>
      </c>
      <c r="AG178" s="141">
        <v>45</v>
      </c>
      <c r="AH178" s="141">
        <v>6.5</v>
      </c>
      <c r="AI178" s="141">
        <v>15.625</v>
      </c>
      <c r="AJ178" s="141">
        <v>237</v>
      </c>
      <c r="AK178" s="141">
        <v>10.772727272727273</v>
      </c>
      <c r="AL178" s="140" t="s">
        <v>473</v>
      </c>
      <c r="AM178" s="327">
        <v>2014</v>
      </c>
      <c r="AN178" s="140" t="s">
        <v>475</v>
      </c>
      <c r="AO178" s="228">
        <v>35</v>
      </c>
      <c r="AP178" s="227">
        <v>41.625</v>
      </c>
      <c r="AQ178" s="227">
        <v>34.875</v>
      </c>
      <c r="AR178" s="227">
        <v>36.5625</v>
      </c>
      <c r="AS178" s="227">
        <v>34.5</v>
      </c>
      <c r="AT178" s="228">
        <v>16</v>
      </c>
      <c r="AU178" s="228">
        <v>21</v>
      </c>
      <c r="AV178" s="227">
        <v>43.25</v>
      </c>
      <c r="AW178" s="228">
        <v>15</v>
      </c>
      <c r="AX178" s="227">
        <v>277.8125</v>
      </c>
      <c r="AY178" s="227">
        <v>11.112500000000001</v>
      </c>
      <c r="AZ178" s="229" t="s">
        <v>473</v>
      </c>
      <c r="BA178" s="140">
        <v>2015</v>
      </c>
      <c r="BB178" s="140" t="s">
        <v>476</v>
      </c>
      <c r="BC178" s="41">
        <v>28.125</v>
      </c>
      <c r="BD178" s="242">
        <v>37.5</v>
      </c>
      <c r="BE178" s="242">
        <v>17.25</v>
      </c>
      <c r="BF178" s="242">
        <v>39</v>
      </c>
      <c r="BG178" s="41">
        <v>36</v>
      </c>
      <c r="BH178" s="242">
        <v>27.75</v>
      </c>
      <c r="BI178" s="242">
        <v>18</v>
      </c>
      <c r="BJ178" s="242">
        <v>31.5</v>
      </c>
      <c r="BK178" s="242">
        <v>22</v>
      </c>
      <c r="BL178" s="243">
        <v>45</v>
      </c>
      <c r="BM178" s="243">
        <v>302.125</v>
      </c>
      <c r="BN178" s="243">
        <v>10.790178571428571</v>
      </c>
      <c r="BO178" s="17" t="s">
        <v>498</v>
      </c>
      <c r="BP178" s="234" t="s">
        <v>369</v>
      </c>
      <c r="BQ178" s="235">
        <v>2016</v>
      </c>
    </row>
    <row r="179" spans="1:69" ht="17.25">
      <c r="A179" s="17">
        <v>178</v>
      </c>
      <c r="B179" s="259" t="s">
        <v>1265</v>
      </c>
      <c r="C179" s="252" t="s">
        <v>465</v>
      </c>
      <c r="D179" s="215" t="s">
        <v>1266</v>
      </c>
      <c r="E179" s="215" t="s">
        <v>1267</v>
      </c>
      <c r="F179" s="260" t="s">
        <v>1268</v>
      </c>
      <c r="G179" s="260" t="s">
        <v>1269</v>
      </c>
      <c r="H179" s="261" t="s">
        <v>40</v>
      </c>
      <c r="I179" s="262">
        <v>34354</v>
      </c>
      <c r="J179" s="263" t="s">
        <v>41</v>
      </c>
      <c r="K179" s="264" t="s">
        <v>651</v>
      </c>
      <c r="L179" s="421" t="s">
        <v>86</v>
      </c>
      <c r="M179" s="270">
        <v>18</v>
      </c>
      <c r="N179" s="222">
        <v>12</v>
      </c>
      <c r="O179" s="222">
        <v>24</v>
      </c>
      <c r="P179" s="222">
        <v>37.5</v>
      </c>
      <c r="Q179" s="223">
        <v>20</v>
      </c>
      <c r="R179" s="222">
        <v>22</v>
      </c>
      <c r="S179" s="222">
        <v>28.875</v>
      </c>
      <c r="T179" s="222">
        <v>30</v>
      </c>
      <c r="U179" s="222">
        <v>31</v>
      </c>
      <c r="V179" s="224">
        <v>205.375</v>
      </c>
      <c r="W179" s="225">
        <v>11.409722222222221</v>
      </c>
      <c r="X179" s="226" t="s">
        <v>473</v>
      </c>
      <c r="Y179" s="226" t="s">
        <v>474</v>
      </c>
      <c r="Z179" s="226">
        <v>2013</v>
      </c>
      <c r="AA179" s="141">
        <v>35.75</v>
      </c>
      <c r="AB179" s="141">
        <v>27</v>
      </c>
      <c r="AC179" s="141">
        <v>24.75</v>
      </c>
      <c r="AD179" s="141">
        <v>10</v>
      </c>
      <c r="AE179" s="164">
        <v>37.5</v>
      </c>
      <c r="AF179" s="141">
        <v>36.5</v>
      </c>
      <c r="AG179" s="141">
        <v>42.375</v>
      </c>
      <c r="AH179" s="141">
        <v>8</v>
      </c>
      <c r="AI179" s="141">
        <v>13.625</v>
      </c>
      <c r="AJ179" s="141">
        <v>235.5</v>
      </c>
      <c r="AK179" s="141">
        <v>10.704545454545455</v>
      </c>
      <c r="AL179" s="140" t="s">
        <v>473</v>
      </c>
      <c r="AM179" s="327">
        <v>2014</v>
      </c>
      <c r="AN179" s="140" t="s">
        <v>475</v>
      </c>
      <c r="AO179" s="228">
        <v>25.75</v>
      </c>
      <c r="AP179" s="227">
        <v>28.5</v>
      </c>
      <c r="AQ179" s="227">
        <v>40.125</v>
      </c>
      <c r="AR179" s="227">
        <v>39.659999999999997</v>
      </c>
      <c r="AS179" s="227">
        <v>33.375</v>
      </c>
      <c r="AT179" s="228">
        <v>13.833333333333334</v>
      </c>
      <c r="AU179" s="228">
        <v>21.5625</v>
      </c>
      <c r="AV179" s="227">
        <v>43.25</v>
      </c>
      <c r="AW179" s="228">
        <v>10.75</v>
      </c>
      <c r="AX179" s="227">
        <v>256.80583333333334</v>
      </c>
      <c r="AY179" s="227">
        <v>10.272233333333334</v>
      </c>
      <c r="AZ179" s="229" t="s">
        <v>473</v>
      </c>
      <c r="BA179" s="140">
        <v>2015</v>
      </c>
      <c r="BB179" s="140" t="s">
        <v>476</v>
      </c>
      <c r="BC179" s="41">
        <v>34.5</v>
      </c>
      <c r="BD179" s="242">
        <v>46.5</v>
      </c>
      <c r="BE179" s="242">
        <v>18</v>
      </c>
      <c r="BF179" s="242">
        <v>28.5</v>
      </c>
      <c r="BG179" s="41">
        <v>42</v>
      </c>
      <c r="BH179" s="242">
        <v>23.25</v>
      </c>
      <c r="BI179" s="242">
        <v>16</v>
      </c>
      <c r="BJ179" s="242">
        <v>31.5</v>
      </c>
      <c r="BK179" s="242">
        <v>18</v>
      </c>
      <c r="BL179" s="243">
        <v>45</v>
      </c>
      <c r="BM179" s="243">
        <v>303.25</v>
      </c>
      <c r="BN179" s="243">
        <v>10.830357142857142</v>
      </c>
      <c r="BO179" s="17" t="s">
        <v>498</v>
      </c>
      <c r="BP179" s="234" t="s">
        <v>369</v>
      </c>
      <c r="BQ179" s="235">
        <v>2016</v>
      </c>
    </row>
    <row r="180" spans="1:69" ht="17.25">
      <c r="A180" s="17">
        <v>179</v>
      </c>
      <c r="B180" s="259" t="s">
        <v>1270</v>
      </c>
      <c r="C180" s="252" t="s">
        <v>465</v>
      </c>
      <c r="D180" s="215" t="s">
        <v>1271</v>
      </c>
      <c r="E180" s="215" t="s">
        <v>1272</v>
      </c>
      <c r="F180" s="260" t="s">
        <v>1273</v>
      </c>
      <c r="G180" s="260" t="s">
        <v>1274</v>
      </c>
      <c r="H180" s="261" t="s">
        <v>40</v>
      </c>
      <c r="I180" s="262">
        <v>34085</v>
      </c>
      <c r="J180" s="263" t="s">
        <v>45</v>
      </c>
      <c r="K180" s="264" t="s">
        <v>483</v>
      </c>
      <c r="L180" s="421" t="s">
        <v>483</v>
      </c>
      <c r="M180" s="270">
        <v>25</v>
      </c>
      <c r="N180" s="222">
        <v>17</v>
      </c>
      <c r="O180" s="222">
        <v>23</v>
      </c>
      <c r="P180" s="222">
        <v>34.25</v>
      </c>
      <c r="Q180" s="223">
        <v>21.333333333333332</v>
      </c>
      <c r="R180" s="222">
        <v>27.75</v>
      </c>
      <c r="S180" s="222">
        <v>37.5</v>
      </c>
      <c r="T180" s="222">
        <v>33</v>
      </c>
      <c r="U180" s="222">
        <v>25</v>
      </c>
      <c r="V180" s="224">
        <v>218.83333333333331</v>
      </c>
      <c r="W180" s="225">
        <v>12.157407407407407</v>
      </c>
      <c r="X180" s="226" t="s">
        <v>473</v>
      </c>
      <c r="Y180" s="226" t="s">
        <v>474</v>
      </c>
      <c r="Z180" s="226">
        <v>2013</v>
      </c>
      <c r="AA180" s="141">
        <v>37.25</v>
      </c>
      <c r="AB180" s="141">
        <v>30</v>
      </c>
      <c r="AC180" s="141">
        <v>28.25</v>
      </c>
      <c r="AD180" s="141">
        <v>22</v>
      </c>
      <c r="AE180" s="164">
        <v>42</v>
      </c>
      <c r="AF180" s="141">
        <v>44.25</v>
      </c>
      <c r="AG180" s="141">
        <v>44.25</v>
      </c>
      <c r="AH180" s="141">
        <v>7.5</v>
      </c>
      <c r="AI180" s="141">
        <v>14.375</v>
      </c>
      <c r="AJ180" s="141">
        <v>269.875</v>
      </c>
      <c r="AK180" s="141">
        <v>12.267045454545455</v>
      </c>
      <c r="AL180" s="140" t="s">
        <v>498</v>
      </c>
      <c r="AM180" s="327">
        <v>2014</v>
      </c>
      <c r="AN180" s="140" t="s">
        <v>475</v>
      </c>
      <c r="AO180" s="228">
        <v>33.5</v>
      </c>
      <c r="AP180" s="227">
        <v>40.875</v>
      </c>
      <c r="AQ180" s="227">
        <v>29.25</v>
      </c>
      <c r="AR180" s="227">
        <v>41.25</v>
      </c>
      <c r="AS180" s="227">
        <v>33</v>
      </c>
      <c r="AT180" s="228">
        <v>20.333333333333332</v>
      </c>
      <c r="AU180" s="228">
        <v>20.8125</v>
      </c>
      <c r="AV180" s="227">
        <v>40.75</v>
      </c>
      <c r="AW180" s="228">
        <v>20</v>
      </c>
      <c r="AX180" s="227">
        <v>279.77083333333337</v>
      </c>
      <c r="AY180" s="227">
        <v>11.190833333333336</v>
      </c>
      <c r="AZ180" s="229" t="s">
        <v>473</v>
      </c>
      <c r="BA180" s="140">
        <v>2015</v>
      </c>
      <c r="BB180" s="140" t="s">
        <v>476</v>
      </c>
      <c r="BC180" s="41">
        <v>36</v>
      </c>
      <c r="BD180" s="242">
        <v>39.75</v>
      </c>
      <c r="BE180" s="242">
        <v>20.25</v>
      </c>
      <c r="BF180" s="242">
        <v>31.5</v>
      </c>
      <c r="BG180" s="41">
        <v>32.625</v>
      </c>
      <c r="BH180" s="242">
        <v>30.75</v>
      </c>
      <c r="BI180" s="242">
        <v>26</v>
      </c>
      <c r="BJ180" s="242">
        <v>19.5</v>
      </c>
      <c r="BK180" s="242">
        <v>14.5</v>
      </c>
      <c r="BL180" s="243">
        <v>45</v>
      </c>
      <c r="BM180" s="243">
        <v>295.875</v>
      </c>
      <c r="BN180" s="243">
        <v>10.566964285714286</v>
      </c>
      <c r="BO180" s="233" t="s">
        <v>473</v>
      </c>
      <c r="BP180" s="234" t="s">
        <v>369</v>
      </c>
      <c r="BQ180" s="235">
        <v>2016</v>
      </c>
    </row>
    <row r="181" spans="1:69" ht="17.25">
      <c r="A181" s="17">
        <v>180</v>
      </c>
      <c r="B181" s="214" t="s">
        <v>1275</v>
      </c>
      <c r="C181" s="253" t="s">
        <v>478</v>
      </c>
      <c r="D181" s="215" t="s">
        <v>75</v>
      </c>
      <c r="E181" s="215" t="s">
        <v>1276</v>
      </c>
      <c r="F181" s="216" t="s">
        <v>1277</v>
      </c>
      <c r="G181" s="216" t="s">
        <v>74</v>
      </c>
      <c r="H181" s="217" t="s">
        <v>43</v>
      </c>
      <c r="I181" s="218">
        <v>33965</v>
      </c>
      <c r="J181" s="219" t="s">
        <v>45</v>
      </c>
      <c r="K181" s="278" t="s">
        <v>483</v>
      </c>
      <c r="L181" s="264" t="s">
        <v>483</v>
      </c>
      <c r="M181" s="217">
        <v>25</v>
      </c>
      <c r="N181" s="222">
        <v>21</v>
      </c>
      <c r="O181" s="222">
        <v>22</v>
      </c>
      <c r="P181" s="222">
        <v>24.5</v>
      </c>
      <c r="Q181" s="223">
        <v>24</v>
      </c>
      <c r="R181" s="222">
        <v>17.5</v>
      </c>
      <c r="S181" s="222">
        <v>33</v>
      </c>
      <c r="T181" s="222">
        <v>30</v>
      </c>
      <c r="U181" s="222">
        <v>24.5</v>
      </c>
      <c r="V181" s="224">
        <v>196.5</v>
      </c>
      <c r="W181" s="225">
        <v>10.916666666666666</v>
      </c>
      <c r="X181" s="226" t="s">
        <v>484</v>
      </c>
      <c r="Y181" s="226" t="s">
        <v>474</v>
      </c>
      <c r="Z181" s="226">
        <v>2013</v>
      </c>
      <c r="AA181" s="141">
        <v>33</v>
      </c>
      <c r="AB181" s="141">
        <v>37</v>
      </c>
      <c r="AC181" s="141">
        <v>23.75</v>
      </c>
      <c r="AD181" s="141">
        <v>31</v>
      </c>
      <c r="AE181" s="164">
        <v>37.5</v>
      </c>
      <c r="AF181" s="141">
        <v>32.75</v>
      </c>
      <c r="AG181" s="141">
        <v>45.75</v>
      </c>
      <c r="AH181" s="141">
        <v>14.25</v>
      </c>
      <c r="AI181" s="141">
        <v>12.75</v>
      </c>
      <c r="AJ181" s="141">
        <v>267.75</v>
      </c>
      <c r="AK181" s="141">
        <v>12.170454545454545</v>
      </c>
      <c r="AL181" s="140" t="s">
        <v>498</v>
      </c>
      <c r="AM181" s="327">
        <v>2014</v>
      </c>
      <c r="AN181" s="140" t="s">
        <v>475</v>
      </c>
      <c r="AO181" s="238">
        <v>30</v>
      </c>
      <c r="AP181" s="239">
        <v>35.625</v>
      </c>
      <c r="AQ181" s="239">
        <v>35.25</v>
      </c>
      <c r="AR181" s="239">
        <v>30.5625</v>
      </c>
      <c r="AS181" s="239">
        <v>32.25</v>
      </c>
      <c r="AT181" s="240">
        <v>13</v>
      </c>
      <c r="AU181" s="240">
        <v>15</v>
      </c>
      <c r="AV181" s="239">
        <v>38.75</v>
      </c>
      <c r="AW181" s="240">
        <v>20</v>
      </c>
      <c r="AX181" s="239">
        <v>250.4375</v>
      </c>
      <c r="AY181" s="239">
        <v>10.0175</v>
      </c>
      <c r="AZ181" s="241" t="s">
        <v>484</v>
      </c>
      <c r="BA181" s="140">
        <v>2015</v>
      </c>
      <c r="BB181" s="140" t="s">
        <v>476</v>
      </c>
      <c r="BC181" s="41">
        <v>22.5</v>
      </c>
      <c r="BD181" s="242">
        <v>34.5</v>
      </c>
      <c r="BE181" s="242">
        <v>17.25</v>
      </c>
      <c r="BF181" s="242">
        <v>25.5</v>
      </c>
      <c r="BG181" s="41">
        <v>36</v>
      </c>
      <c r="BH181" s="242">
        <v>39</v>
      </c>
      <c r="BI181" s="242">
        <v>16</v>
      </c>
      <c r="BJ181" s="242">
        <v>57</v>
      </c>
      <c r="BK181" s="242">
        <v>20</v>
      </c>
      <c r="BL181" s="243">
        <v>41.5</v>
      </c>
      <c r="BM181" s="243">
        <v>309.25</v>
      </c>
      <c r="BN181" s="243">
        <v>11.044642857142858</v>
      </c>
      <c r="BO181" s="17" t="s">
        <v>484</v>
      </c>
      <c r="BP181" s="234" t="s">
        <v>369</v>
      </c>
      <c r="BQ181" s="235">
        <v>2016</v>
      </c>
    </row>
    <row r="182" spans="1:69" ht="17.25">
      <c r="A182" s="17">
        <v>181</v>
      </c>
      <c r="B182" s="244" t="s">
        <v>1278</v>
      </c>
      <c r="C182" s="252" t="s">
        <v>465</v>
      </c>
      <c r="D182" s="215" t="s">
        <v>1279</v>
      </c>
      <c r="E182" s="215" t="s">
        <v>1280</v>
      </c>
      <c r="F182" s="83" t="s">
        <v>1281</v>
      </c>
      <c r="G182" s="83" t="s">
        <v>1282</v>
      </c>
      <c r="H182" s="256" t="s">
        <v>40</v>
      </c>
      <c r="I182" s="245">
        <v>34045</v>
      </c>
      <c r="J182" s="257" t="s">
        <v>524</v>
      </c>
      <c r="K182" s="246" t="s">
        <v>65</v>
      </c>
      <c r="L182" s="421" t="s">
        <v>1022</v>
      </c>
      <c r="M182" s="258">
        <v>4</v>
      </c>
      <c r="N182" s="222">
        <v>22</v>
      </c>
      <c r="O182" s="222">
        <v>21.5</v>
      </c>
      <c r="P182" s="222">
        <v>35</v>
      </c>
      <c r="Q182" s="223">
        <v>22</v>
      </c>
      <c r="R182" s="222">
        <v>20</v>
      </c>
      <c r="S182" s="222">
        <v>28.5</v>
      </c>
      <c r="T182" s="222">
        <v>30</v>
      </c>
      <c r="U182" s="222">
        <v>23.75</v>
      </c>
      <c r="V182" s="224">
        <v>202.75</v>
      </c>
      <c r="W182" s="225">
        <v>11.263888888888889</v>
      </c>
      <c r="X182" s="226" t="s">
        <v>484</v>
      </c>
      <c r="Y182" s="226" t="s">
        <v>474</v>
      </c>
      <c r="Z182" s="226">
        <v>2013</v>
      </c>
      <c r="AA182" s="141">
        <v>37</v>
      </c>
      <c r="AB182" s="141">
        <v>30</v>
      </c>
      <c r="AC182" s="141">
        <v>29.5</v>
      </c>
      <c r="AD182" s="141">
        <v>11.5</v>
      </c>
      <c r="AE182" s="164">
        <v>33</v>
      </c>
      <c r="AF182" s="141">
        <v>37.75</v>
      </c>
      <c r="AG182" s="141">
        <v>41.625</v>
      </c>
      <c r="AH182" s="141">
        <v>7</v>
      </c>
      <c r="AI182" s="141">
        <v>11.375</v>
      </c>
      <c r="AJ182" s="141">
        <v>238.75</v>
      </c>
      <c r="AK182" s="141">
        <v>10.852272727272727</v>
      </c>
      <c r="AL182" s="140" t="s">
        <v>473</v>
      </c>
      <c r="AM182" s="327">
        <v>2014</v>
      </c>
      <c r="AN182" s="140" t="s">
        <v>475</v>
      </c>
      <c r="AO182" s="238">
        <v>30</v>
      </c>
      <c r="AP182" s="239">
        <v>20.25</v>
      </c>
      <c r="AQ182" s="239">
        <v>37.5</v>
      </c>
      <c r="AR182" s="239">
        <v>27.75</v>
      </c>
      <c r="AS182" s="239">
        <v>30</v>
      </c>
      <c r="AT182" s="240">
        <v>20</v>
      </c>
      <c r="AU182" s="240">
        <v>27</v>
      </c>
      <c r="AV182" s="239">
        <v>35.5</v>
      </c>
      <c r="AW182" s="240">
        <v>22</v>
      </c>
      <c r="AX182" s="239">
        <v>250</v>
      </c>
      <c r="AY182" s="239">
        <v>10</v>
      </c>
      <c r="AZ182" s="241" t="s">
        <v>484</v>
      </c>
      <c r="BA182" s="140">
        <v>2015</v>
      </c>
      <c r="BB182" s="140" t="s">
        <v>476</v>
      </c>
      <c r="BC182" s="41">
        <v>18</v>
      </c>
      <c r="BD182" s="242">
        <v>33</v>
      </c>
      <c r="BE182" s="242">
        <v>26.25</v>
      </c>
      <c r="BF182" s="242">
        <v>27</v>
      </c>
      <c r="BG182" s="41">
        <v>36</v>
      </c>
      <c r="BH182" s="242">
        <v>42</v>
      </c>
      <c r="BI182" s="242">
        <v>18</v>
      </c>
      <c r="BJ182" s="242">
        <v>24</v>
      </c>
      <c r="BK182" s="242">
        <v>22</v>
      </c>
      <c r="BL182" s="243">
        <v>44</v>
      </c>
      <c r="BM182" s="243">
        <v>290.25</v>
      </c>
      <c r="BN182" s="243">
        <v>10.366071428571429</v>
      </c>
      <c r="BO182" s="17" t="s">
        <v>484</v>
      </c>
      <c r="BP182" s="234" t="s">
        <v>369</v>
      </c>
      <c r="BQ182" s="235">
        <v>2016</v>
      </c>
    </row>
    <row r="183" spans="1:69" ht="17.25">
      <c r="A183" s="17">
        <v>182</v>
      </c>
      <c r="B183" s="244" t="s">
        <v>1283</v>
      </c>
      <c r="C183" s="252" t="s">
        <v>465</v>
      </c>
      <c r="D183" s="215" t="s">
        <v>118</v>
      </c>
      <c r="E183" s="215" t="s">
        <v>1284</v>
      </c>
      <c r="F183" s="83" t="s">
        <v>1285</v>
      </c>
      <c r="G183" s="83" t="s">
        <v>117</v>
      </c>
      <c r="H183" s="256" t="s">
        <v>40</v>
      </c>
      <c r="I183" s="245">
        <v>34172</v>
      </c>
      <c r="J183" s="257" t="s">
        <v>101</v>
      </c>
      <c r="K183" s="246" t="s">
        <v>100</v>
      </c>
      <c r="L183" s="421" t="s">
        <v>1286</v>
      </c>
      <c r="M183" s="258">
        <v>12</v>
      </c>
      <c r="N183" s="222">
        <v>18</v>
      </c>
      <c r="O183" s="222">
        <v>20</v>
      </c>
      <c r="P183" s="222">
        <v>20</v>
      </c>
      <c r="Q183" s="223">
        <v>24</v>
      </c>
      <c r="R183" s="222">
        <v>27</v>
      </c>
      <c r="S183" s="222">
        <v>21</v>
      </c>
      <c r="T183" s="222">
        <v>37.5</v>
      </c>
      <c r="U183" s="222">
        <v>22.25</v>
      </c>
      <c r="V183" s="224">
        <v>189.75</v>
      </c>
      <c r="W183" s="225">
        <v>10.541666666666666</v>
      </c>
      <c r="X183" s="226" t="s">
        <v>484</v>
      </c>
      <c r="Y183" s="226" t="s">
        <v>474</v>
      </c>
      <c r="Z183" s="226">
        <v>2013</v>
      </c>
      <c r="AA183" s="141">
        <v>24.25</v>
      </c>
      <c r="AB183" s="141">
        <v>30</v>
      </c>
      <c r="AC183" s="141">
        <v>23.25</v>
      </c>
      <c r="AD183" s="141">
        <v>33</v>
      </c>
      <c r="AE183" s="164">
        <v>40.5</v>
      </c>
      <c r="AF183" s="141">
        <v>30</v>
      </c>
      <c r="AG183" s="141">
        <v>51</v>
      </c>
      <c r="AH183" s="141">
        <v>12</v>
      </c>
      <c r="AI183" s="141">
        <v>16.25</v>
      </c>
      <c r="AJ183" s="141">
        <v>260.25</v>
      </c>
      <c r="AK183" s="141">
        <v>11.829545454545455</v>
      </c>
      <c r="AL183" s="140" t="s">
        <v>498</v>
      </c>
      <c r="AM183" s="327">
        <v>2014</v>
      </c>
      <c r="AN183" s="140" t="s">
        <v>475</v>
      </c>
      <c r="AO183" s="238">
        <v>30</v>
      </c>
      <c r="AP183" s="239">
        <v>21.75</v>
      </c>
      <c r="AQ183" s="239">
        <v>30.75</v>
      </c>
      <c r="AR183" s="239">
        <v>34.5</v>
      </c>
      <c r="AS183" s="239">
        <v>30</v>
      </c>
      <c r="AT183" s="240">
        <v>16</v>
      </c>
      <c r="AU183" s="240">
        <v>34.5</v>
      </c>
      <c r="AV183" s="239">
        <v>36</v>
      </c>
      <c r="AW183" s="240">
        <v>17</v>
      </c>
      <c r="AX183" s="239">
        <v>250.5</v>
      </c>
      <c r="AY183" s="239">
        <v>10.02</v>
      </c>
      <c r="AZ183" s="241" t="s">
        <v>484</v>
      </c>
      <c r="BA183" s="140">
        <v>2015</v>
      </c>
      <c r="BB183" s="140" t="s">
        <v>476</v>
      </c>
      <c r="BC183" s="40">
        <v>19.5</v>
      </c>
      <c r="BD183" s="277">
        <v>33</v>
      </c>
      <c r="BE183" s="277">
        <v>16.5</v>
      </c>
      <c r="BF183" s="277">
        <v>21</v>
      </c>
      <c r="BG183" s="40">
        <v>39</v>
      </c>
      <c r="BH183" s="277">
        <v>36</v>
      </c>
      <c r="BI183" s="277">
        <v>10</v>
      </c>
      <c r="BJ183" s="277">
        <v>46.5</v>
      </c>
      <c r="BK183" s="277">
        <v>20</v>
      </c>
      <c r="BL183" s="243">
        <v>39</v>
      </c>
      <c r="BM183" s="243">
        <v>280.5</v>
      </c>
      <c r="BN183" s="243">
        <v>10.017857142857142</v>
      </c>
      <c r="BO183" s="17" t="s">
        <v>484</v>
      </c>
      <c r="BP183" s="234" t="s">
        <v>369</v>
      </c>
      <c r="BQ183" s="235">
        <v>2016</v>
      </c>
    </row>
    <row r="184" spans="1:69" ht="17.25">
      <c r="A184" s="17">
        <v>183</v>
      </c>
      <c r="B184" s="254" t="s">
        <v>1287</v>
      </c>
      <c r="C184" s="252" t="s">
        <v>465</v>
      </c>
      <c r="D184" s="215" t="s">
        <v>1288</v>
      </c>
      <c r="E184" s="215" t="s">
        <v>1289</v>
      </c>
      <c r="F184" s="286" t="s">
        <v>1290</v>
      </c>
      <c r="G184" s="286" t="s">
        <v>1291</v>
      </c>
      <c r="H184" s="281" t="s">
        <v>40</v>
      </c>
      <c r="I184" s="282">
        <v>34479</v>
      </c>
      <c r="J184" s="283" t="s">
        <v>45</v>
      </c>
      <c r="K184" s="287" t="s">
        <v>483</v>
      </c>
      <c r="L184" s="421" t="s">
        <v>483</v>
      </c>
      <c r="M184" s="285">
        <v>25</v>
      </c>
      <c r="N184" s="222">
        <v>14</v>
      </c>
      <c r="O184" s="222">
        <v>28.5</v>
      </c>
      <c r="P184" s="222">
        <v>35.5</v>
      </c>
      <c r="Q184" s="223">
        <v>20.333333333333332</v>
      </c>
      <c r="R184" s="222">
        <v>33</v>
      </c>
      <c r="S184" s="222">
        <v>46.5</v>
      </c>
      <c r="T184" s="222">
        <v>51.75</v>
      </c>
      <c r="U184" s="222">
        <v>32</v>
      </c>
      <c r="V184" s="224">
        <v>261.58333333333331</v>
      </c>
      <c r="W184" s="225">
        <v>14.532407407407407</v>
      </c>
      <c r="X184" s="226" t="s">
        <v>473</v>
      </c>
      <c r="Y184" s="226" t="s">
        <v>474</v>
      </c>
      <c r="Z184" s="226">
        <v>2013</v>
      </c>
      <c r="AA184" s="141">
        <v>44.25</v>
      </c>
      <c r="AB184" s="141">
        <v>40.5</v>
      </c>
      <c r="AC184" s="141">
        <v>33.75</v>
      </c>
      <c r="AD184" s="141">
        <v>25.75</v>
      </c>
      <c r="AE184" s="164">
        <v>46.5</v>
      </c>
      <c r="AF184" s="141">
        <v>43.25</v>
      </c>
      <c r="AG184" s="141">
        <v>45</v>
      </c>
      <c r="AH184" s="141">
        <v>11.5</v>
      </c>
      <c r="AI184" s="141">
        <v>16.25</v>
      </c>
      <c r="AJ184" s="141">
        <v>306.75</v>
      </c>
      <c r="AK184" s="141">
        <v>13.943181818181818</v>
      </c>
      <c r="AL184" s="140" t="s">
        <v>473</v>
      </c>
      <c r="AM184" s="327">
        <v>2014</v>
      </c>
      <c r="AN184" s="140" t="s">
        <v>475</v>
      </c>
      <c r="AO184" s="228">
        <v>39.5</v>
      </c>
      <c r="AP184" s="227">
        <v>48</v>
      </c>
      <c r="AQ184" s="227">
        <v>34.875</v>
      </c>
      <c r="AR184" s="227">
        <v>49.5</v>
      </c>
      <c r="AS184" s="227">
        <v>53.625</v>
      </c>
      <c r="AT184" s="228">
        <v>23.833333333333332</v>
      </c>
      <c r="AU184" s="228">
        <v>26.0625</v>
      </c>
      <c r="AV184" s="227">
        <v>47.5</v>
      </c>
      <c r="AW184" s="228">
        <v>30.25</v>
      </c>
      <c r="AX184" s="227">
        <v>353.15</v>
      </c>
      <c r="AY184" s="227">
        <v>14.13</v>
      </c>
      <c r="AZ184" s="229" t="s">
        <v>473</v>
      </c>
      <c r="BA184" s="140">
        <v>2015</v>
      </c>
      <c r="BB184" s="140" t="s">
        <v>476</v>
      </c>
      <c r="BC184" s="41">
        <v>42.75</v>
      </c>
      <c r="BD184" s="242">
        <v>49.5</v>
      </c>
      <c r="BE184" s="242">
        <v>32.625</v>
      </c>
      <c r="BF184" s="242">
        <v>36</v>
      </c>
      <c r="BG184" s="41">
        <v>26.25</v>
      </c>
      <c r="BH184" s="242">
        <v>34.5</v>
      </c>
      <c r="BI184" s="242">
        <v>24.25</v>
      </c>
      <c r="BJ184" s="242">
        <v>36</v>
      </c>
      <c r="BK184" s="242">
        <v>10</v>
      </c>
      <c r="BL184" s="243">
        <v>44</v>
      </c>
      <c r="BM184" s="243">
        <v>335.875</v>
      </c>
      <c r="BN184" s="243">
        <v>11.995535714285714</v>
      </c>
      <c r="BO184" s="233" t="s">
        <v>473</v>
      </c>
      <c r="BP184" s="234" t="s">
        <v>369</v>
      </c>
      <c r="BQ184" s="235">
        <v>2016</v>
      </c>
    </row>
    <row r="185" spans="1:69" ht="17.25">
      <c r="A185" s="17">
        <v>184</v>
      </c>
      <c r="B185" s="324" t="s">
        <v>1292</v>
      </c>
      <c r="C185" s="252" t="s">
        <v>465</v>
      </c>
      <c r="D185" s="215" t="s">
        <v>1293</v>
      </c>
      <c r="E185" s="215" t="s">
        <v>1294</v>
      </c>
      <c r="F185" s="325" t="s">
        <v>1295</v>
      </c>
      <c r="G185" s="325" t="s">
        <v>1296</v>
      </c>
      <c r="H185" s="261" t="s">
        <v>40</v>
      </c>
      <c r="I185" s="262">
        <v>34405</v>
      </c>
      <c r="J185" s="263" t="s">
        <v>41</v>
      </c>
      <c r="K185" s="326" t="s">
        <v>651</v>
      </c>
      <c r="L185" s="427" t="s">
        <v>1060</v>
      </c>
      <c r="M185" s="270">
        <v>18</v>
      </c>
      <c r="N185" s="222">
        <v>20</v>
      </c>
      <c r="O185" s="222">
        <v>20</v>
      </c>
      <c r="P185" s="222">
        <v>20</v>
      </c>
      <c r="Q185" s="223">
        <v>21</v>
      </c>
      <c r="R185" s="222">
        <v>20</v>
      </c>
      <c r="S185" s="222">
        <v>33</v>
      </c>
      <c r="T185" s="222">
        <v>30</v>
      </c>
      <c r="U185" s="222">
        <v>28.5</v>
      </c>
      <c r="V185" s="224">
        <v>192.5</v>
      </c>
      <c r="W185" s="225">
        <v>10.694444444444445</v>
      </c>
      <c r="X185" s="226" t="s">
        <v>484</v>
      </c>
      <c r="Y185" s="226" t="s">
        <v>474</v>
      </c>
      <c r="Z185" s="226">
        <v>2013</v>
      </c>
      <c r="AA185" s="141">
        <v>24</v>
      </c>
      <c r="AB185" s="141">
        <v>27</v>
      </c>
      <c r="AC185" s="141">
        <v>21.75</v>
      </c>
      <c r="AD185" s="141">
        <v>20.5</v>
      </c>
      <c r="AE185" s="164">
        <v>34.5</v>
      </c>
      <c r="AF185" s="141">
        <v>43.5</v>
      </c>
      <c r="AG185" s="141">
        <v>36</v>
      </c>
      <c r="AH185" s="141">
        <v>10.5</v>
      </c>
      <c r="AI185" s="141">
        <v>10.5</v>
      </c>
      <c r="AJ185" s="141">
        <v>228.25</v>
      </c>
      <c r="AK185" s="141">
        <v>10.375</v>
      </c>
      <c r="AL185" s="140" t="s">
        <v>498</v>
      </c>
      <c r="AM185" s="327">
        <v>2014</v>
      </c>
      <c r="AN185" s="140" t="s">
        <v>475</v>
      </c>
      <c r="AO185" s="238">
        <v>30</v>
      </c>
      <c r="AP185" s="239">
        <v>25.5</v>
      </c>
      <c r="AQ185" s="239">
        <v>39.75</v>
      </c>
      <c r="AR185" s="239">
        <v>31.5</v>
      </c>
      <c r="AS185" s="239">
        <v>36.75</v>
      </c>
      <c r="AT185" s="240">
        <v>16</v>
      </c>
      <c r="AU185" s="240">
        <v>29.25</v>
      </c>
      <c r="AV185" s="239">
        <v>31.5</v>
      </c>
      <c r="AW185" s="240">
        <v>15</v>
      </c>
      <c r="AX185" s="239">
        <v>255.25</v>
      </c>
      <c r="AY185" s="239">
        <v>10.210000000000001</v>
      </c>
      <c r="AZ185" s="241" t="s">
        <v>484</v>
      </c>
      <c r="BA185" s="140">
        <v>2015</v>
      </c>
      <c r="BB185" s="140" t="s">
        <v>476</v>
      </c>
      <c r="BC185" s="41">
        <v>30</v>
      </c>
      <c r="BD185" s="242">
        <v>33.75</v>
      </c>
      <c r="BE185" s="242">
        <v>28.5</v>
      </c>
      <c r="BF185" s="242">
        <v>21</v>
      </c>
      <c r="BG185" s="41">
        <v>30</v>
      </c>
      <c r="BH185" s="242">
        <v>40.5</v>
      </c>
      <c r="BI185" s="242">
        <v>13</v>
      </c>
      <c r="BJ185" s="242">
        <v>24</v>
      </c>
      <c r="BK185" s="242">
        <v>18</v>
      </c>
      <c r="BL185" s="243">
        <v>43</v>
      </c>
      <c r="BM185" s="243">
        <v>281.75</v>
      </c>
      <c r="BN185" s="243">
        <v>10.0625</v>
      </c>
      <c r="BO185" s="17" t="s">
        <v>484</v>
      </c>
      <c r="BP185" s="234" t="s">
        <v>369</v>
      </c>
      <c r="BQ185" s="235">
        <v>2016</v>
      </c>
    </row>
    <row r="186" spans="1:69" ht="17.25">
      <c r="A186" s="17">
        <v>185</v>
      </c>
      <c r="B186" s="214" t="s">
        <v>1297</v>
      </c>
      <c r="C186" s="252" t="s">
        <v>465</v>
      </c>
      <c r="D186" s="215" t="s">
        <v>1298</v>
      </c>
      <c r="E186" s="215" t="s">
        <v>1299</v>
      </c>
      <c r="F186" s="216" t="s">
        <v>1300</v>
      </c>
      <c r="G186" s="216" t="s">
        <v>1301</v>
      </c>
      <c r="H186" s="217" t="s">
        <v>43</v>
      </c>
      <c r="I186" s="218">
        <v>34138</v>
      </c>
      <c r="J186" s="219" t="s">
        <v>55</v>
      </c>
      <c r="K186" s="278" t="s">
        <v>599</v>
      </c>
      <c r="L186" s="278" t="s">
        <v>1035</v>
      </c>
      <c r="M186" s="217">
        <v>43</v>
      </c>
      <c r="N186" s="222">
        <v>20</v>
      </c>
      <c r="O186" s="222">
        <v>25</v>
      </c>
      <c r="P186" s="222">
        <v>24.75</v>
      </c>
      <c r="Q186" s="223">
        <v>23.5</v>
      </c>
      <c r="R186" s="222">
        <v>20</v>
      </c>
      <c r="S186" s="222">
        <v>40.5</v>
      </c>
      <c r="T186" s="222">
        <v>36</v>
      </c>
      <c r="U186" s="222">
        <v>28.25</v>
      </c>
      <c r="V186" s="224">
        <v>218</v>
      </c>
      <c r="W186" s="225">
        <v>12.111111111111111</v>
      </c>
      <c r="X186" s="226" t="s">
        <v>484</v>
      </c>
      <c r="Y186" s="226" t="s">
        <v>474</v>
      </c>
      <c r="Z186" s="226">
        <v>2013</v>
      </c>
      <c r="AA186" s="141">
        <v>30</v>
      </c>
      <c r="AB186" s="141">
        <v>30.5</v>
      </c>
      <c r="AC186" s="141">
        <v>24.25</v>
      </c>
      <c r="AD186" s="141">
        <v>10</v>
      </c>
      <c r="AE186" s="164">
        <v>42.75</v>
      </c>
      <c r="AF186" s="141">
        <v>28.75</v>
      </c>
      <c r="AG186" s="141">
        <v>46.5</v>
      </c>
      <c r="AH186" s="141">
        <v>7.5</v>
      </c>
      <c r="AI186" s="141">
        <v>13.625</v>
      </c>
      <c r="AJ186" s="141">
        <v>233.875</v>
      </c>
      <c r="AK186" s="141">
        <v>10.630681818181818</v>
      </c>
      <c r="AL186" s="140" t="s">
        <v>473</v>
      </c>
      <c r="AM186" s="327">
        <v>2014</v>
      </c>
      <c r="AN186" s="140" t="s">
        <v>475</v>
      </c>
      <c r="AO186" s="238">
        <v>30</v>
      </c>
      <c r="AP186" s="239">
        <v>30.75</v>
      </c>
      <c r="AQ186" s="239">
        <v>36</v>
      </c>
      <c r="AR186" s="239">
        <v>33</v>
      </c>
      <c r="AS186" s="239">
        <v>42.75</v>
      </c>
      <c r="AT186" s="240">
        <v>14</v>
      </c>
      <c r="AU186" s="240">
        <v>20.25</v>
      </c>
      <c r="AV186" s="239">
        <v>33.5</v>
      </c>
      <c r="AW186" s="240">
        <v>21</v>
      </c>
      <c r="AX186" s="239">
        <v>261.25</v>
      </c>
      <c r="AY186" s="239">
        <v>10.45</v>
      </c>
      <c r="AZ186" s="241" t="s">
        <v>484</v>
      </c>
      <c r="BA186" s="140">
        <v>2015</v>
      </c>
      <c r="BB186" s="140" t="s">
        <v>476</v>
      </c>
      <c r="BC186" s="41">
        <v>33</v>
      </c>
      <c r="BD186" s="242">
        <v>36</v>
      </c>
      <c r="BE186" s="242">
        <v>26.25</v>
      </c>
      <c r="BF186" s="242">
        <v>30</v>
      </c>
      <c r="BG186" s="41">
        <v>30</v>
      </c>
      <c r="BH186" s="242">
        <v>30</v>
      </c>
      <c r="BI186" s="242">
        <v>20.25</v>
      </c>
      <c r="BJ186" s="242">
        <v>31.5</v>
      </c>
      <c r="BK186" s="242">
        <v>20</v>
      </c>
      <c r="BL186" s="243">
        <v>44</v>
      </c>
      <c r="BM186" s="243">
        <v>301</v>
      </c>
      <c r="BN186" s="243">
        <v>10.75</v>
      </c>
      <c r="BO186" s="17" t="s">
        <v>484</v>
      </c>
      <c r="BP186" s="234" t="s">
        <v>369</v>
      </c>
      <c r="BQ186" s="235">
        <v>2016</v>
      </c>
    </row>
    <row r="187" spans="1:69" ht="17.25">
      <c r="A187" s="17">
        <v>186</v>
      </c>
      <c r="B187" s="253" t="s">
        <v>1302</v>
      </c>
      <c r="C187" s="253" t="s">
        <v>478</v>
      </c>
      <c r="D187" s="215" t="s">
        <v>214</v>
      </c>
      <c r="E187" s="215" t="s">
        <v>1303</v>
      </c>
      <c r="F187" s="216" t="s">
        <v>1304</v>
      </c>
      <c r="G187" s="216" t="s">
        <v>213</v>
      </c>
      <c r="H187" s="217" t="s">
        <v>43</v>
      </c>
      <c r="I187" s="218">
        <v>34210</v>
      </c>
      <c r="J187" s="219" t="s">
        <v>45</v>
      </c>
      <c r="K187" s="220" t="s">
        <v>483</v>
      </c>
      <c r="L187" s="220" t="s">
        <v>483</v>
      </c>
      <c r="M187" s="217">
        <v>25</v>
      </c>
      <c r="N187" s="222">
        <v>20</v>
      </c>
      <c r="O187" s="222">
        <v>20</v>
      </c>
      <c r="P187" s="222">
        <v>29.75</v>
      </c>
      <c r="Q187" s="223">
        <v>20</v>
      </c>
      <c r="R187" s="222">
        <v>26</v>
      </c>
      <c r="S187" s="222">
        <v>38.25</v>
      </c>
      <c r="T187" s="222">
        <v>30</v>
      </c>
      <c r="U187" s="222">
        <v>31.25</v>
      </c>
      <c r="V187" s="224">
        <v>215.25</v>
      </c>
      <c r="W187" s="225">
        <v>11.958333333333334</v>
      </c>
      <c r="X187" s="226" t="s">
        <v>484</v>
      </c>
      <c r="Y187" s="226" t="s">
        <v>474</v>
      </c>
      <c r="Z187" s="226">
        <v>2013</v>
      </c>
      <c r="AA187" s="141">
        <v>30</v>
      </c>
      <c r="AB187" s="141">
        <v>32.5</v>
      </c>
      <c r="AC187" s="141">
        <v>26.75</v>
      </c>
      <c r="AD187" s="141">
        <v>32</v>
      </c>
      <c r="AE187" s="164">
        <v>31.5</v>
      </c>
      <c r="AF187" s="141">
        <v>30</v>
      </c>
      <c r="AG187" s="141">
        <v>48</v>
      </c>
      <c r="AH187" s="141">
        <v>10</v>
      </c>
      <c r="AI187" s="141">
        <v>17.5</v>
      </c>
      <c r="AJ187" s="141">
        <v>258.25</v>
      </c>
      <c r="AK187" s="141">
        <v>11.738636363636363</v>
      </c>
      <c r="AL187" s="140" t="s">
        <v>498</v>
      </c>
      <c r="AM187" s="327">
        <v>2014</v>
      </c>
      <c r="AN187" s="140" t="s">
        <v>475</v>
      </c>
      <c r="AO187" s="238">
        <v>30</v>
      </c>
      <c r="AP187" s="239">
        <v>22.125</v>
      </c>
      <c r="AQ187" s="239">
        <v>35.25</v>
      </c>
      <c r="AR187" s="239">
        <v>33.375</v>
      </c>
      <c r="AS187" s="239">
        <v>43.5</v>
      </c>
      <c r="AT187" s="240">
        <v>20</v>
      </c>
      <c r="AU187" s="240">
        <v>28.6875</v>
      </c>
      <c r="AV187" s="239">
        <v>37.75</v>
      </c>
      <c r="AW187" s="240">
        <v>18</v>
      </c>
      <c r="AX187" s="239">
        <v>268.6875</v>
      </c>
      <c r="AY187" s="239">
        <v>10.7475</v>
      </c>
      <c r="AZ187" s="241" t="s">
        <v>484</v>
      </c>
      <c r="BA187" s="140">
        <v>2015</v>
      </c>
      <c r="BB187" s="140" t="s">
        <v>476</v>
      </c>
      <c r="BC187" s="41">
        <v>27.75</v>
      </c>
      <c r="BD187" s="242">
        <v>37.5</v>
      </c>
      <c r="BE187" s="242">
        <v>19.5</v>
      </c>
      <c r="BF187" s="242">
        <v>40.5</v>
      </c>
      <c r="BG187" s="41">
        <v>42</v>
      </c>
      <c r="BH187" s="242">
        <v>40.5</v>
      </c>
      <c r="BI187" s="242">
        <v>13</v>
      </c>
      <c r="BJ187" s="242">
        <v>31.5</v>
      </c>
      <c r="BK187" s="242">
        <v>22</v>
      </c>
      <c r="BL187" s="243">
        <v>44</v>
      </c>
      <c r="BM187" s="243">
        <v>318.25</v>
      </c>
      <c r="BN187" s="243">
        <v>11.366071428571429</v>
      </c>
      <c r="BO187" s="17" t="s">
        <v>498</v>
      </c>
      <c r="BP187" s="234" t="s">
        <v>369</v>
      </c>
      <c r="BQ187" s="235">
        <v>2016</v>
      </c>
    </row>
    <row r="188" spans="1:69" ht="17.25">
      <c r="A188" s="17">
        <v>187</v>
      </c>
      <c r="B188" s="214" t="s">
        <v>1305</v>
      </c>
      <c r="C188" s="252" t="s">
        <v>465</v>
      </c>
      <c r="D188" s="215" t="s">
        <v>1306</v>
      </c>
      <c r="E188" s="215" t="s">
        <v>1307</v>
      </c>
      <c r="F188" s="216" t="s">
        <v>1308</v>
      </c>
      <c r="G188" s="216" t="s">
        <v>152</v>
      </c>
      <c r="H188" s="217" t="s">
        <v>43</v>
      </c>
      <c r="I188" s="218">
        <v>34205</v>
      </c>
      <c r="J188" s="219" t="s">
        <v>160</v>
      </c>
      <c r="K188" s="278" t="s">
        <v>159</v>
      </c>
      <c r="L188" s="278" t="s">
        <v>1309</v>
      </c>
      <c r="M188" s="217">
        <v>28</v>
      </c>
      <c r="N188" s="222">
        <v>14</v>
      </c>
      <c r="O188" s="222">
        <v>27.25</v>
      </c>
      <c r="P188" s="222">
        <v>33.75</v>
      </c>
      <c r="Q188" s="223">
        <v>16.833333333333332</v>
      </c>
      <c r="R188" s="222">
        <v>24.5</v>
      </c>
      <c r="S188" s="222">
        <v>33.75</v>
      </c>
      <c r="T188" s="222">
        <v>25.5</v>
      </c>
      <c r="U188" s="222">
        <v>24</v>
      </c>
      <c r="V188" s="224">
        <v>199.58333333333331</v>
      </c>
      <c r="W188" s="225">
        <v>11.087962962962962</v>
      </c>
      <c r="X188" s="226" t="s">
        <v>473</v>
      </c>
      <c r="Y188" s="226" t="s">
        <v>474</v>
      </c>
      <c r="Z188" s="226">
        <v>2013</v>
      </c>
      <c r="AA188" s="141">
        <v>35</v>
      </c>
      <c r="AB188" s="141">
        <v>31</v>
      </c>
      <c r="AC188" s="141">
        <v>17.75</v>
      </c>
      <c r="AD188" s="141">
        <v>27</v>
      </c>
      <c r="AE188" s="164">
        <v>42</v>
      </c>
      <c r="AF188" s="141">
        <v>32.5</v>
      </c>
      <c r="AG188" s="141">
        <v>47.625</v>
      </c>
      <c r="AH188" s="141">
        <v>10</v>
      </c>
      <c r="AI188" s="141">
        <v>14.25</v>
      </c>
      <c r="AJ188" s="141">
        <v>257.125</v>
      </c>
      <c r="AK188" s="141">
        <v>11.6875</v>
      </c>
      <c r="AL188" s="140" t="s">
        <v>498</v>
      </c>
      <c r="AM188" s="327">
        <v>2014</v>
      </c>
      <c r="AN188" s="140" t="s">
        <v>475</v>
      </c>
      <c r="AO188" s="331">
        <v>30</v>
      </c>
      <c r="AP188" s="267">
        <v>34.875</v>
      </c>
      <c r="AQ188" s="267">
        <v>34.5</v>
      </c>
      <c r="AR188" s="267">
        <v>30.28125</v>
      </c>
      <c r="AS188" s="267">
        <v>36.75</v>
      </c>
      <c r="AT188" s="268">
        <v>24</v>
      </c>
      <c r="AU188" s="268">
        <v>25.5</v>
      </c>
      <c r="AV188" s="267">
        <v>33</v>
      </c>
      <c r="AW188" s="268">
        <v>19</v>
      </c>
      <c r="AX188" s="267">
        <v>267.90625</v>
      </c>
      <c r="AY188" s="267">
        <v>10.71625</v>
      </c>
      <c r="AZ188" s="355" t="s">
        <v>498</v>
      </c>
      <c r="BA188" s="140">
        <v>2015</v>
      </c>
      <c r="BB188" s="140" t="s">
        <v>476</v>
      </c>
      <c r="BC188" s="41">
        <v>36</v>
      </c>
      <c r="BD188" s="242">
        <v>28.5</v>
      </c>
      <c r="BE188" s="242">
        <v>23.25</v>
      </c>
      <c r="BF188" s="242">
        <v>22.5</v>
      </c>
      <c r="BG188" s="41">
        <v>39</v>
      </c>
      <c r="BH188" s="242">
        <v>34.5</v>
      </c>
      <c r="BI188" s="242">
        <v>14.75</v>
      </c>
      <c r="BJ188" s="242">
        <v>24</v>
      </c>
      <c r="BK188" s="242">
        <v>22</v>
      </c>
      <c r="BL188" s="243">
        <v>44</v>
      </c>
      <c r="BM188" s="243">
        <v>288.5</v>
      </c>
      <c r="BN188" s="243">
        <v>10.303571428571429</v>
      </c>
      <c r="BO188" s="17" t="s">
        <v>484</v>
      </c>
      <c r="BP188" s="234" t="s">
        <v>369</v>
      </c>
      <c r="BQ188" s="235">
        <v>2016</v>
      </c>
    </row>
    <row r="189" spans="1:69" ht="17.25">
      <c r="A189" s="17">
        <v>188</v>
      </c>
      <c r="B189" s="253" t="s">
        <v>1310</v>
      </c>
      <c r="C189" s="252" t="s">
        <v>465</v>
      </c>
      <c r="D189" s="215" t="s">
        <v>701</v>
      </c>
      <c r="E189" s="215" t="s">
        <v>1311</v>
      </c>
      <c r="F189" s="216" t="s">
        <v>240</v>
      </c>
      <c r="G189" s="216" t="s">
        <v>1312</v>
      </c>
      <c r="H189" s="217" t="s">
        <v>43</v>
      </c>
      <c r="I189" s="218">
        <v>34027</v>
      </c>
      <c r="J189" s="219" t="s">
        <v>45</v>
      </c>
      <c r="K189" s="220" t="s">
        <v>483</v>
      </c>
      <c r="L189" s="220" t="s">
        <v>483</v>
      </c>
      <c r="M189" s="217">
        <v>25</v>
      </c>
      <c r="N189" s="222">
        <v>20</v>
      </c>
      <c r="O189" s="222">
        <v>21.5</v>
      </c>
      <c r="P189" s="222">
        <v>26.75</v>
      </c>
      <c r="Q189" s="223">
        <v>23</v>
      </c>
      <c r="R189" s="222">
        <v>24</v>
      </c>
      <c r="S189" s="222">
        <v>34.5</v>
      </c>
      <c r="T189" s="222">
        <v>30</v>
      </c>
      <c r="U189" s="222">
        <v>25.25</v>
      </c>
      <c r="V189" s="224">
        <v>205</v>
      </c>
      <c r="W189" s="225">
        <v>11.388888888888889</v>
      </c>
      <c r="X189" s="226" t="s">
        <v>484</v>
      </c>
      <c r="Y189" s="226" t="s">
        <v>474</v>
      </c>
      <c r="Z189" s="226">
        <v>2013</v>
      </c>
      <c r="AA189" s="141">
        <v>30</v>
      </c>
      <c r="AB189" s="141">
        <v>24.5</v>
      </c>
      <c r="AC189" s="141">
        <v>31.25</v>
      </c>
      <c r="AD189" s="141">
        <v>15</v>
      </c>
      <c r="AE189" s="164">
        <v>37.5</v>
      </c>
      <c r="AF189" s="141">
        <v>27.5</v>
      </c>
      <c r="AG189" s="141">
        <v>35.625</v>
      </c>
      <c r="AH189" s="141">
        <v>8.5</v>
      </c>
      <c r="AI189" s="141">
        <v>11.75</v>
      </c>
      <c r="AJ189" s="141">
        <v>221.625</v>
      </c>
      <c r="AK189" s="141">
        <v>10.073863636363637</v>
      </c>
      <c r="AL189" s="140" t="s">
        <v>473</v>
      </c>
      <c r="AM189" s="327">
        <v>2014</v>
      </c>
      <c r="AN189" s="140" t="s">
        <v>475</v>
      </c>
      <c r="AO189" s="238">
        <v>30</v>
      </c>
      <c r="AP189" s="239">
        <v>26.25</v>
      </c>
      <c r="AQ189" s="239">
        <v>36</v>
      </c>
      <c r="AR189" s="239">
        <v>34.125</v>
      </c>
      <c r="AS189" s="239">
        <v>28.5</v>
      </c>
      <c r="AT189" s="240">
        <v>14</v>
      </c>
      <c r="AU189" s="240">
        <v>23.25</v>
      </c>
      <c r="AV189" s="239">
        <v>38.25</v>
      </c>
      <c r="AW189" s="240">
        <v>20</v>
      </c>
      <c r="AX189" s="239">
        <v>250.375</v>
      </c>
      <c r="AY189" s="239">
        <v>10.015000000000001</v>
      </c>
      <c r="AZ189" s="241" t="s">
        <v>484</v>
      </c>
      <c r="BA189" s="140">
        <v>2015</v>
      </c>
      <c r="BB189" s="140" t="s">
        <v>476</v>
      </c>
      <c r="BC189" s="41">
        <v>30</v>
      </c>
      <c r="BD189" s="242">
        <v>33</v>
      </c>
      <c r="BE189" s="242">
        <v>30.75</v>
      </c>
      <c r="BF189" s="242">
        <v>21</v>
      </c>
      <c r="BG189" s="41">
        <v>36</v>
      </c>
      <c r="BH189" s="242">
        <v>42</v>
      </c>
      <c r="BI189" s="242">
        <v>10</v>
      </c>
      <c r="BJ189" s="242">
        <v>48</v>
      </c>
      <c r="BK189" s="242">
        <v>14</v>
      </c>
      <c r="BL189" s="243">
        <v>41.5</v>
      </c>
      <c r="BM189" s="243">
        <v>306.25</v>
      </c>
      <c r="BN189" s="243">
        <v>10.9375</v>
      </c>
      <c r="BO189" s="17" t="s">
        <v>484</v>
      </c>
      <c r="BP189" s="234" t="s">
        <v>369</v>
      </c>
      <c r="BQ189" s="235">
        <v>2016</v>
      </c>
    </row>
    <row r="190" spans="1:69" ht="17.25">
      <c r="A190" s="17">
        <v>189</v>
      </c>
      <c r="B190" s="244" t="s">
        <v>1313</v>
      </c>
      <c r="C190" s="330" t="s">
        <v>486</v>
      </c>
      <c r="D190" s="215" t="s">
        <v>97</v>
      </c>
      <c r="E190" s="215" t="s">
        <v>1314</v>
      </c>
      <c r="F190" s="83" t="s">
        <v>1315</v>
      </c>
      <c r="G190" s="83" t="s">
        <v>96</v>
      </c>
      <c r="H190" s="256" t="s">
        <v>40</v>
      </c>
      <c r="I190" s="245">
        <v>32732</v>
      </c>
      <c r="J190" s="257" t="s">
        <v>101</v>
      </c>
      <c r="K190" s="246" t="s">
        <v>100</v>
      </c>
      <c r="L190" s="421" t="s">
        <v>100</v>
      </c>
      <c r="M190" s="258">
        <v>4</v>
      </c>
      <c r="N190" s="222">
        <v>20</v>
      </c>
      <c r="O190" s="222">
        <v>21.5</v>
      </c>
      <c r="P190" s="222">
        <v>22</v>
      </c>
      <c r="Q190" s="223">
        <v>23.5</v>
      </c>
      <c r="R190" s="222">
        <v>18</v>
      </c>
      <c r="S190" s="222">
        <v>25.5</v>
      </c>
      <c r="T190" s="222">
        <v>30</v>
      </c>
      <c r="U190" s="222">
        <v>20.25</v>
      </c>
      <c r="V190" s="224">
        <v>180.75</v>
      </c>
      <c r="W190" s="225">
        <v>10.041666666666666</v>
      </c>
      <c r="X190" s="226" t="s">
        <v>484</v>
      </c>
      <c r="Y190" s="226" t="s">
        <v>474</v>
      </c>
      <c r="Z190" s="226">
        <v>2013</v>
      </c>
      <c r="AA190" s="141">
        <v>30</v>
      </c>
      <c r="AB190" s="141">
        <v>30.5</v>
      </c>
      <c r="AC190" s="141">
        <v>22</v>
      </c>
      <c r="AD190" s="141">
        <v>26</v>
      </c>
      <c r="AE190" s="164">
        <v>28.5</v>
      </c>
      <c r="AF190" s="141">
        <v>45</v>
      </c>
      <c r="AG190" s="141">
        <v>45</v>
      </c>
      <c r="AH190" s="141">
        <v>11.25</v>
      </c>
      <c r="AI190" s="141">
        <v>14.5</v>
      </c>
      <c r="AJ190" s="141">
        <v>252.75</v>
      </c>
      <c r="AK190" s="141">
        <v>11.488636363636363</v>
      </c>
      <c r="AL190" s="140" t="s">
        <v>498</v>
      </c>
      <c r="AM190" s="327">
        <v>2014</v>
      </c>
      <c r="AN190" s="140" t="s">
        <v>475</v>
      </c>
      <c r="AO190" s="238">
        <v>30</v>
      </c>
      <c r="AP190" s="239">
        <v>24</v>
      </c>
      <c r="AQ190" s="239">
        <v>31.5</v>
      </c>
      <c r="AR190" s="239">
        <v>36</v>
      </c>
      <c r="AS190" s="239">
        <v>30.75</v>
      </c>
      <c r="AT190" s="240">
        <v>20</v>
      </c>
      <c r="AU190" s="240">
        <v>23.25</v>
      </c>
      <c r="AV190" s="239">
        <v>34.75</v>
      </c>
      <c r="AW190" s="240">
        <v>20</v>
      </c>
      <c r="AX190" s="239">
        <v>250.25</v>
      </c>
      <c r="AY190" s="239">
        <v>10.01</v>
      </c>
      <c r="AZ190" s="241" t="s">
        <v>484</v>
      </c>
      <c r="BA190" s="140">
        <v>2015</v>
      </c>
      <c r="BB190" s="140" t="s">
        <v>476</v>
      </c>
      <c r="BC190" s="41">
        <v>21</v>
      </c>
      <c r="BD190" s="242">
        <v>36</v>
      </c>
      <c r="BE190" s="242">
        <v>28.5</v>
      </c>
      <c r="BF190" s="242">
        <v>25.5</v>
      </c>
      <c r="BG190" s="41">
        <v>45</v>
      </c>
      <c r="BH190" s="242">
        <v>36</v>
      </c>
      <c r="BI190" s="242">
        <v>11</v>
      </c>
      <c r="BJ190" s="242">
        <v>24</v>
      </c>
      <c r="BK190" s="242">
        <v>12</v>
      </c>
      <c r="BL190" s="243">
        <v>42</v>
      </c>
      <c r="BM190" s="243">
        <v>281</v>
      </c>
      <c r="BN190" s="243">
        <v>10.035714285714286</v>
      </c>
      <c r="BO190" s="17" t="s">
        <v>484</v>
      </c>
      <c r="BP190" s="234" t="s">
        <v>369</v>
      </c>
      <c r="BQ190" s="235">
        <v>2016</v>
      </c>
    </row>
    <row r="191" spans="1:69" ht="17.25">
      <c r="A191" s="17">
        <v>190</v>
      </c>
      <c r="B191" s="253" t="s">
        <v>1316</v>
      </c>
      <c r="C191" s="252" t="s">
        <v>465</v>
      </c>
      <c r="D191" s="215" t="s">
        <v>283</v>
      </c>
      <c r="E191" s="215" t="s">
        <v>1314</v>
      </c>
      <c r="F191" s="216" t="s">
        <v>1317</v>
      </c>
      <c r="G191" s="216" t="s">
        <v>1318</v>
      </c>
      <c r="H191" s="217" t="s">
        <v>43</v>
      </c>
      <c r="I191" s="218">
        <v>33977</v>
      </c>
      <c r="J191" s="219" t="s">
        <v>49</v>
      </c>
      <c r="K191" s="220" t="s">
        <v>78</v>
      </c>
      <c r="L191" s="246" t="s">
        <v>1319</v>
      </c>
      <c r="M191" s="217">
        <v>19</v>
      </c>
      <c r="N191" s="222">
        <v>18</v>
      </c>
      <c r="O191" s="222">
        <v>25</v>
      </c>
      <c r="P191" s="222">
        <v>25.5</v>
      </c>
      <c r="Q191" s="223">
        <v>21</v>
      </c>
      <c r="R191" s="222">
        <v>16.25</v>
      </c>
      <c r="S191" s="222">
        <v>36</v>
      </c>
      <c r="T191" s="222">
        <v>24</v>
      </c>
      <c r="U191" s="222">
        <v>24</v>
      </c>
      <c r="V191" s="224">
        <v>189.75</v>
      </c>
      <c r="W191" s="225">
        <v>10.541666666666666</v>
      </c>
      <c r="X191" s="226" t="s">
        <v>484</v>
      </c>
      <c r="Y191" s="226" t="s">
        <v>474</v>
      </c>
      <c r="Z191" s="226">
        <v>2013</v>
      </c>
      <c r="AA191" s="141">
        <v>22.75</v>
      </c>
      <c r="AB191" s="141">
        <v>30</v>
      </c>
      <c r="AC191" s="141">
        <v>25.75</v>
      </c>
      <c r="AD191" s="141">
        <v>24</v>
      </c>
      <c r="AE191" s="164">
        <v>26.25</v>
      </c>
      <c r="AF191" s="141">
        <v>51</v>
      </c>
      <c r="AG191" s="141">
        <v>36</v>
      </c>
      <c r="AH191" s="141">
        <v>12.25</v>
      </c>
      <c r="AI191" s="141">
        <v>16.25</v>
      </c>
      <c r="AJ191" s="141">
        <v>244.25</v>
      </c>
      <c r="AK191" s="141">
        <v>11.102272727272727</v>
      </c>
      <c r="AL191" s="140" t="s">
        <v>498</v>
      </c>
      <c r="AM191" s="327">
        <v>2014</v>
      </c>
      <c r="AN191" s="140" t="s">
        <v>475</v>
      </c>
      <c r="AO191" s="238">
        <v>30</v>
      </c>
      <c r="AP191" s="239">
        <v>28.5</v>
      </c>
      <c r="AQ191" s="239">
        <v>39.75</v>
      </c>
      <c r="AR191" s="239">
        <v>24</v>
      </c>
      <c r="AS191" s="239">
        <v>31.5</v>
      </c>
      <c r="AT191" s="240">
        <v>14.333333333333334</v>
      </c>
      <c r="AU191" s="348">
        <v>19.5</v>
      </c>
      <c r="AV191" s="239">
        <v>42</v>
      </c>
      <c r="AW191" s="240">
        <v>21</v>
      </c>
      <c r="AX191" s="239">
        <v>250.58333333333334</v>
      </c>
      <c r="AY191" s="239">
        <v>10.023333333333333</v>
      </c>
      <c r="AZ191" s="241" t="s">
        <v>484</v>
      </c>
      <c r="BA191" s="140">
        <v>2015</v>
      </c>
      <c r="BB191" s="140" t="s">
        <v>476</v>
      </c>
      <c r="BC191" s="41">
        <v>19.5</v>
      </c>
      <c r="BD191" s="242">
        <v>37.5</v>
      </c>
      <c r="BE191" s="242">
        <v>25.5</v>
      </c>
      <c r="BF191" s="242">
        <v>39</v>
      </c>
      <c r="BG191" s="41">
        <v>42</v>
      </c>
      <c r="BH191" s="242">
        <v>30</v>
      </c>
      <c r="BI191" s="242">
        <v>12</v>
      </c>
      <c r="BJ191" s="242">
        <v>25.5</v>
      </c>
      <c r="BK191" s="242">
        <v>12</v>
      </c>
      <c r="BL191" s="243">
        <v>42</v>
      </c>
      <c r="BM191" s="243">
        <v>285</v>
      </c>
      <c r="BN191" s="243">
        <v>10.178571428571429</v>
      </c>
      <c r="BO191" s="17" t="s">
        <v>484</v>
      </c>
      <c r="BP191" s="234" t="s">
        <v>369</v>
      </c>
      <c r="BQ191" s="235">
        <v>2016</v>
      </c>
    </row>
    <row r="192" spans="1:69" ht="17.25">
      <c r="A192" s="17">
        <v>191</v>
      </c>
      <c r="B192" s="253" t="s">
        <v>1320</v>
      </c>
      <c r="C192" s="253" t="s">
        <v>478</v>
      </c>
      <c r="D192" s="215" t="s">
        <v>73</v>
      </c>
      <c r="E192" s="215" t="s">
        <v>1321</v>
      </c>
      <c r="F192" s="216" t="s">
        <v>1322</v>
      </c>
      <c r="G192" s="216" t="s">
        <v>1323</v>
      </c>
      <c r="H192" s="217" t="s">
        <v>43</v>
      </c>
      <c r="I192" s="218">
        <v>33546</v>
      </c>
      <c r="J192" s="219" t="s">
        <v>64</v>
      </c>
      <c r="K192" s="220" t="s">
        <v>63</v>
      </c>
      <c r="L192" s="220" t="s">
        <v>63</v>
      </c>
      <c r="M192" s="217">
        <v>23</v>
      </c>
      <c r="N192" s="222">
        <v>16</v>
      </c>
      <c r="O192" s="222">
        <v>20</v>
      </c>
      <c r="P192" s="222">
        <v>26</v>
      </c>
      <c r="Q192" s="223">
        <v>24</v>
      </c>
      <c r="R192" s="222">
        <v>20</v>
      </c>
      <c r="S192" s="222">
        <v>25.5</v>
      </c>
      <c r="T192" s="222">
        <v>30</v>
      </c>
      <c r="U192" s="222">
        <v>24.75</v>
      </c>
      <c r="V192" s="224">
        <v>186.25</v>
      </c>
      <c r="W192" s="225">
        <v>10.347222222222221</v>
      </c>
      <c r="X192" s="226" t="s">
        <v>498</v>
      </c>
      <c r="Y192" s="226" t="s">
        <v>474</v>
      </c>
      <c r="Z192" s="226">
        <v>2013</v>
      </c>
      <c r="AA192" s="141">
        <v>25.5</v>
      </c>
      <c r="AB192" s="141">
        <v>30</v>
      </c>
      <c r="AC192" s="141">
        <v>20.75</v>
      </c>
      <c r="AD192" s="141">
        <v>31</v>
      </c>
      <c r="AE192" s="164">
        <v>36</v>
      </c>
      <c r="AF192" s="141">
        <v>44.25</v>
      </c>
      <c r="AG192" s="141">
        <v>42</v>
      </c>
      <c r="AH192" s="141">
        <v>11</v>
      </c>
      <c r="AI192" s="141">
        <v>16.25</v>
      </c>
      <c r="AJ192" s="141">
        <v>256.75</v>
      </c>
      <c r="AK192" s="141">
        <v>11.670454545454545</v>
      </c>
      <c r="AL192" s="140" t="s">
        <v>498</v>
      </c>
      <c r="AM192" s="327">
        <v>2014</v>
      </c>
      <c r="AN192" s="140" t="s">
        <v>475</v>
      </c>
      <c r="AO192" s="238">
        <v>34.5</v>
      </c>
      <c r="AP192" s="239">
        <v>24</v>
      </c>
      <c r="AQ192" s="239">
        <v>32.25</v>
      </c>
      <c r="AR192" s="239">
        <v>36</v>
      </c>
      <c r="AS192" s="239">
        <v>33.75</v>
      </c>
      <c r="AT192" s="240">
        <v>16</v>
      </c>
      <c r="AU192" s="240">
        <v>21.375</v>
      </c>
      <c r="AV192" s="239">
        <v>37.75</v>
      </c>
      <c r="AW192" s="240">
        <v>16</v>
      </c>
      <c r="AX192" s="239">
        <v>251.625</v>
      </c>
      <c r="AY192" s="239">
        <v>10.065</v>
      </c>
      <c r="AZ192" s="241" t="s">
        <v>484</v>
      </c>
      <c r="BA192" s="140">
        <v>2015</v>
      </c>
      <c r="BB192" s="140" t="s">
        <v>476</v>
      </c>
      <c r="BC192" s="41">
        <v>21</v>
      </c>
      <c r="BD192" s="242">
        <v>45</v>
      </c>
      <c r="BE192" s="242">
        <v>18.375</v>
      </c>
      <c r="BF192" s="242">
        <v>21</v>
      </c>
      <c r="BG192" s="41">
        <v>48</v>
      </c>
      <c r="BH192" s="242">
        <v>27</v>
      </c>
      <c r="BI192" s="242">
        <v>12</v>
      </c>
      <c r="BJ192" s="242">
        <v>21</v>
      </c>
      <c r="BK192" s="242">
        <v>28</v>
      </c>
      <c r="BL192" s="243">
        <v>42</v>
      </c>
      <c r="BM192" s="243">
        <v>283.375</v>
      </c>
      <c r="BN192" s="243">
        <v>10.120535714285714</v>
      </c>
      <c r="BO192" s="17" t="s">
        <v>498</v>
      </c>
      <c r="BP192" s="234" t="s">
        <v>369</v>
      </c>
      <c r="BQ192" s="235">
        <v>2016</v>
      </c>
    </row>
    <row r="193" spans="1:69" ht="17.25">
      <c r="A193" s="17">
        <v>192</v>
      </c>
      <c r="B193" s="253" t="s">
        <v>1324</v>
      </c>
      <c r="C193" s="252" t="s">
        <v>465</v>
      </c>
      <c r="D193" s="215" t="s">
        <v>1325</v>
      </c>
      <c r="E193" s="215" t="s">
        <v>1326</v>
      </c>
      <c r="F193" s="216" t="s">
        <v>1327</v>
      </c>
      <c r="G193" s="216" t="s">
        <v>1328</v>
      </c>
      <c r="H193" s="217" t="s">
        <v>43</v>
      </c>
      <c r="I193" s="218">
        <v>34415</v>
      </c>
      <c r="J193" s="219" t="s">
        <v>536</v>
      </c>
      <c r="K193" s="220" t="s">
        <v>537</v>
      </c>
      <c r="L193" s="220" t="s">
        <v>537</v>
      </c>
      <c r="M193" s="217">
        <v>34</v>
      </c>
      <c r="N193" s="222">
        <v>10</v>
      </c>
      <c r="O193" s="222">
        <v>23</v>
      </c>
      <c r="P193" s="222">
        <v>28.5</v>
      </c>
      <c r="Q193" s="223">
        <v>20.333333333333332</v>
      </c>
      <c r="R193" s="222">
        <v>21.25</v>
      </c>
      <c r="S193" s="222">
        <v>31.125</v>
      </c>
      <c r="T193" s="222">
        <v>38.25</v>
      </c>
      <c r="U193" s="222">
        <v>33</v>
      </c>
      <c r="V193" s="224">
        <v>205.45833333333331</v>
      </c>
      <c r="W193" s="225">
        <v>11.414351851851851</v>
      </c>
      <c r="X193" s="226" t="s">
        <v>473</v>
      </c>
      <c r="Y193" s="226" t="s">
        <v>474</v>
      </c>
      <c r="Z193" s="226">
        <v>2013</v>
      </c>
      <c r="AA193" s="141">
        <v>36</v>
      </c>
      <c r="AB193" s="141">
        <v>44</v>
      </c>
      <c r="AC193" s="141">
        <v>30</v>
      </c>
      <c r="AD193" s="141">
        <v>20.25</v>
      </c>
      <c r="AE193" s="164">
        <v>46.5</v>
      </c>
      <c r="AF193" s="141">
        <v>34</v>
      </c>
      <c r="AG193" s="141">
        <v>39</v>
      </c>
      <c r="AH193" s="141">
        <v>10</v>
      </c>
      <c r="AI193" s="141">
        <v>16</v>
      </c>
      <c r="AJ193" s="141">
        <v>275.75</v>
      </c>
      <c r="AK193" s="141">
        <v>12.534090909090908</v>
      </c>
      <c r="AL193" s="140" t="s">
        <v>473</v>
      </c>
      <c r="AM193" s="327">
        <v>2014</v>
      </c>
      <c r="AN193" s="140" t="s">
        <v>475</v>
      </c>
      <c r="AO193" s="228">
        <v>35.75</v>
      </c>
      <c r="AP193" s="227">
        <v>38.625</v>
      </c>
      <c r="AQ193" s="227">
        <v>40.125</v>
      </c>
      <c r="AR193" s="227">
        <v>42.65625</v>
      </c>
      <c r="AS193" s="227">
        <v>36</v>
      </c>
      <c r="AT193" s="228">
        <v>16.333333333333332</v>
      </c>
      <c r="AU193" s="228">
        <v>16.875</v>
      </c>
      <c r="AV193" s="227">
        <v>39.25</v>
      </c>
      <c r="AW193" s="228">
        <v>19.5</v>
      </c>
      <c r="AX193" s="227">
        <v>285.11458333333337</v>
      </c>
      <c r="AY193" s="227">
        <v>11.404583333333335</v>
      </c>
      <c r="AZ193" s="229" t="s">
        <v>473</v>
      </c>
      <c r="BA193" s="140">
        <v>2015</v>
      </c>
      <c r="BB193" s="140" t="s">
        <v>476</v>
      </c>
      <c r="BC193" s="41">
        <v>33.375</v>
      </c>
      <c r="BD193" s="242">
        <v>39.75</v>
      </c>
      <c r="BE193" s="242">
        <v>24</v>
      </c>
      <c r="BF193" s="242">
        <v>29.25</v>
      </c>
      <c r="BG193" s="41">
        <v>35.25</v>
      </c>
      <c r="BH193" s="242">
        <v>34.5</v>
      </c>
      <c r="BI193" s="242">
        <v>18.5</v>
      </c>
      <c r="BJ193" s="242">
        <v>30</v>
      </c>
      <c r="BK193" s="242">
        <v>15.5</v>
      </c>
      <c r="BL193" s="243">
        <v>43</v>
      </c>
      <c r="BM193" s="243">
        <v>303.125</v>
      </c>
      <c r="BN193" s="243">
        <v>10.825892857142858</v>
      </c>
      <c r="BO193" s="233" t="s">
        <v>473</v>
      </c>
      <c r="BP193" s="234" t="s">
        <v>369</v>
      </c>
      <c r="BQ193" s="235">
        <v>2016</v>
      </c>
    </row>
    <row r="194" spans="1:69" ht="17.25">
      <c r="A194" s="17">
        <v>193</v>
      </c>
      <c r="B194" s="273" t="s">
        <v>1329</v>
      </c>
      <c r="C194" s="252" t="s">
        <v>465</v>
      </c>
      <c r="D194" s="215" t="s">
        <v>1330</v>
      </c>
      <c r="E194" s="215" t="s">
        <v>1331</v>
      </c>
      <c r="F194" s="398" t="s">
        <v>1332</v>
      </c>
      <c r="G194" s="398" t="s">
        <v>191</v>
      </c>
      <c r="H194" s="256" t="s">
        <v>40</v>
      </c>
      <c r="I194" s="245">
        <v>34220</v>
      </c>
      <c r="J194" s="257" t="s">
        <v>55</v>
      </c>
      <c r="K194" s="274" t="s">
        <v>54</v>
      </c>
      <c r="L194" s="426" t="s">
        <v>1249</v>
      </c>
      <c r="M194" s="258">
        <v>43</v>
      </c>
      <c r="N194" s="222">
        <v>13</v>
      </c>
      <c r="O194" s="222">
        <v>24</v>
      </c>
      <c r="P194" s="222">
        <v>29</v>
      </c>
      <c r="Q194" s="223">
        <v>23.666666666666668</v>
      </c>
      <c r="R194" s="222">
        <v>29.5</v>
      </c>
      <c r="S194" s="222">
        <v>31.875</v>
      </c>
      <c r="T194" s="222">
        <v>38.630000000000003</v>
      </c>
      <c r="U194" s="222">
        <v>24.25</v>
      </c>
      <c r="V194" s="224">
        <v>213.92166666666668</v>
      </c>
      <c r="W194" s="225">
        <v>11.884537037037038</v>
      </c>
      <c r="X194" s="226" t="s">
        <v>473</v>
      </c>
      <c r="Y194" s="226" t="s">
        <v>474</v>
      </c>
      <c r="Z194" s="226">
        <v>2013</v>
      </c>
      <c r="AA194" s="141">
        <v>37</v>
      </c>
      <c r="AB194" s="141">
        <v>38</v>
      </c>
      <c r="AC194" s="141">
        <v>38.25</v>
      </c>
      <c r="AD194" s="141">
        <v>19</v>
      </c>
      <c r="AE194" s="164">
        <v>48.75</v>
      </c>
      <c r="AF194" s="141">
        <v>43.25</v>
      </c>
      <c r="AG194" s="141">
        <v>48</v>
      </c>
      <c r="AH194" s="141">
        <v>11</v>
      </c>
      <c r="AI194" s="141">
        <v>14</v>
      </c>
      <c r="AJ194" s="141">
        <v>297.25</v>
      </c>
      <c r="AK194" s="141">
        <v>13.511363636363637</v>
      </c>
      <c r="AL194" s="140" t="s">
        <v>473</v>
      </c>
      <c r="AM194" s="327">
        <v>2014</v>
      </c>
      <c r="AN194" s="140" t="s">
        <v>475</v>
      </c>
      <c r="AO194" s="228">
        <v>33</v>
      </c>
      <c r="AP194" s="227">
        <v>42.375</v>
      </c>
      <c r="AQ194" s="227">
        <v>29.25</v>
      </c>
      <c r="AR194" s="227">
        <v>47.53125</v>
      </c>
      <c r="AS194" s="227">
        <v>51</v>
      </c>
      <c r="AT194" s="228">
        <v>21.5</v>
      </c>
      <c r="AU194" s="228">
        <v>29.8125</v>
      </c>
      <c r="AV194" s="227">
        <v>47.5</v>
      </c>
      <c r="AW194" s="228">
        <v>26.5</v>
      </c>
      <c r="AX194" s="227">
        <v>328.46875</v>
      </c>
      <c r="AY194" s="227">
        <v>13.13875</v>
      </c>
      <c r="AZ194" s="229" t="s">
        <v>473</v>
      </c>
      <c r="BA194" s="140">
        <v>2015</v>
      </c>
      <c r="BB194" s="140" t="s">
        <v>476</v>
      </c>
      <c r="BC194" s="41">
        <v>30.375</v>
      </c>
      <c r="BD194" s="242">
        <v>37.5</v>
      </c>
      <c r="BE194" s="242">
        <v>23.625</v>
      </c>
      <c r="BF194" s="242">
        <v>30.75</v>
      </c>
      <c r="BG194" s="41">
        <v>34.875</v>
      </c>
      <c r="BH194" s="242">
        <v>38.25</v>
      </c>
      <c r="BI194" s="242">
        <v>26.25</v>
      </c>
      <c r="BJ194" s="242">
        <v>31.5</v>
      </c>
      <c r="BK194" s="242">
        <v>10</v>
      </c>
      <c r="BL194" s="243">
        <v>43</v>
      </c>
      <c r="BM194" s="243">
        <v>306.125</v>
      </c>
      <c r="BN194" s="243">
        <v>10.933035714285714</v>
      </c>
      <c r="BO194" s="233" t="s">
        <v>473</v>
      </c>
      <c r="BP194" s="234" t="s">
        <v>369</v>
      </c>
      <c r="BQ194" s="235">
        <v>2016</v>
      </c>
    </row>
    <row r="195" spans="1:69" ht="17.25">
      <c r="A195" s="17">
        <v>194</v>
      </c>
      <c r="B195" s="273" t="s">
        <v>1333</v>
      </c>
      <c r="C195" s="252" t="s">
        <v>465</v>
      </c>
      <c r="D195" s="215" t="s">
        <v>1334</v>
      </c>
      <c r="E195" s="215" t="s">
        <v>1335</v>
      </c>
      <c r="F195" s="452" t="s">
        <v>1336</v>
      </c>
      <c r="G195" s="452" t="s">
        <v>1337</v>
      </c>
      <c r="H195" s="256" t="s">
        <v>40</v>
      </c>
      <c r="I195" s="245">
        <v>34250</v>
      </c>
      <c r="J195" s="257" t="s">
        <v>45</v>
      </c>
      <c r="K195" s="274" t="s">
        <v>483</v>
      </c>
      <c r="L195" s="426" t="s">
        <v>483</v>
      </c>
      <c r="M195" s="258">
        <v>25</v>
      </c>
      <c r="N195" s="222">
        <v>18</v>
      </c>
      <c r="O195" s="222">
        <v>24</v>
      </c>
      <c r="P195" s="222">
        <v>27.5</v>
      </c>
      <c r="Q195" s="223">
        <v>24.5</v>
      </c>
      <c r="R195" s="222">
        <v>24</v>
      </c>
      <c r="S195" s="222">
        <v>43.5</v>
      </c>
      <c r="T195" s="222">
        <v>22.5</v>
      </c>
      <c r="U195" s="222">
        <v>26.5</v>
      </c>
      <c r="V195" s="224">
        <v>210.5</v>
      </c>
      <c r="W195" s="225">
        <v>11.694444444444445</v>
      </c>
      <c r="X195" s="226" t="s">
        <v>484</v>
      </c>
      <c r="Y195" s="226" t="s">
        <v>474</v>
      </c>
      <c r="Z195" s="226">
        <v>2013</v>
      </c>
      <c r="AA195" s="141">
        <v>39.5</v>
      </c>
      <c r="AB195" s="141">
        <v>26.5</v>
      </c>
      <c r="AC195" s="141">
        <v>27.75</v>
      </c>
      <c r="AD195" s="141">
        <v>11.5</v>
      </c>
      <c r="AE195" s="164">
        <v>32.25</v>
      </c>
      <c r="AF195" s="141">
        <v>25.75</v>
      </c>
      <c r="AG195" s="141">
        <v>36</v>
      </c>
      <c r="AH195" s="141">
        <v>11.5</v>
      </c>
      <c r="AI195" s="141">
        <v>12.5</v>
      </c>
      <c r="AJ195" s="141">
        <v>223.25</v>
      </c>
      <c r="AK195" s="141">
        <v>10.147727272727273</v>
      </c>
      <c r="AL195" s="140" t="s">
        <v>473</v>
      </c>
      <c r="AM195" s="327">
        <v>2014</v>
      </c>
      <c r="AN195" s="140" t="s">
        <v>475</v>
      </c>
      <c r="AO195" s="228">
        <v>33.5</v>
      </c>
      <c r="AP195" s="227">
        <v>40.875</v>
      </c>
      <c r="AQ195" s="227">
        <v>24.75</v>
      </c>
      <c r="AR195" s="227">
        <v>37.21875</v>
      </c>
      <c r="AS195" s="227">
        <v>32.25</v>
      </c>
      <c r="AT195" s="228">
        <v>15.333333333333334</v>
      </c>
      <c r="AU195" s="228">
        <v>25.3125</v>
      </c>
      <c r="AV195" s="227">
        <v>35.5</v>
      </c>
      <c r="AW195" s="228">
        <v>20.25</v>
      </c>
      <c r="AX195" s="227">
        <v>264.98958333333337</v>
      </c>
      <c r="AY195" s="227">
        <v>10.599583333333335</v>
      </c>
      <c r="AZ195" s="229" t="s">
        <v>473</v>
      </c>
      <c r="BA195" s="140">
        <v>2015</v>
      </c>
      <c r="BB195" s="140" t="s">
        <v>476</v>
      </c>
      <c r="BC195" s="41">
        <v>24.75</v>
      </c>
      <c r="BD195" s="242">
        <v>42.75</v>
      </c>
      <c r="BE195" s="242">
        <v>16.5</v>
      </c>
      <c r="BF195" s="242">
        <v>29.25</v>
      </c>
      <c r="BG195" s="41">
        <v>29.25</v>
      </c>
      <c r="BH195" s="242">
        <v>37.5</v>
      </c>
      <c r="BI195" s="242">
        <v>13.75</v>
      </c>
      <c r="BJ195" s="242">
        <v>27</v>
      </c>
      <c r="BK195" s="242">
        <v>19</v>
      </c>
      <c r="BL195" s="243">
        <v>43.5</v>
      </c>
      <c r="BM195" s="243">
        <v>283.25</v>
      </c>
      <c r="BN195" s="243">
        <v>10.116071428571429</v>
      </c>
      <c r="BO195" s="233" t="s">
        <v>473</v>
      </c>
      <c r="BP195" s="234" t="s">
        <v>369</v>
      </c>
      <c r="BQ195" s="235">
        <v>2016</v>
      </c>
    </row>
    <row r="196" spans="1:69" ht="17.25">
      <c r="A196" s="17">
        <v>195</v>
      </c>
      <c r="B196" s="273" t="s">
        <v>1338</v>
      </c>
      <c r="C196" s="252" t="s">
        <v>465</v>
      </c>
      <c r="D196" s="215" t="s">
        <v>1188</v>
      </c>
      <c r="E196" s="215" t="s">
        <v>1339</v>
      </c>
      <c r="F196" s="398" t="s">
        <v>1340</v>
      </c>
      <c r="G196" s="398" t="s">
        <v>1191</v>
      </c>
      <c r="H196" s="256" t="s">
        <v>40</v>
      </c>
      <c r="I196" s="245">
        <v>33605</v>
      </c>
      <c r="J196" s="257" t="s">
        <v>82</v>
      </c>
      <c r="K196" s="274" t="s">
        <v>81</v>
      </c>
      <c r="L196" s="426" t="s">
        <v>1341</v>
      </c>
      <c r="M196" s="258">
        <v>21</v>
      </c>
      <c r="N196" s="222">
        <v>21</v>
      </c>
      <c r="O196" s="222">
        <v>16.5</v>
      </c>
      <c r="P196" s="222">
        <v>28</v>
      </c>
      <c r="Q196" s="223">
        <v>17.666666666666668</v>
      </c>
      <c r="R196" s="222">
        <v>17.5</v>
      </c>
      <c r="S196" s="222">
        <v>34.5</v>
      </c>
      <c r="T196" s="222">
        <v>41.25</v>
      </c>
      <c r="U196" s="222">
        <v>20</v>
      </c>
      <c r="V196" s="224">
        <v>196.41666666666669</v>
      </c>
      <c r="W196" s="225">
        <v>10.912037037037038</v>
      </c>
      <c r="X196" s="226" t="s">
        <v>484</v>
      </c>
      <c r="Y196" s="226" t="s">
        <v>474</v>
      </c>
      <c r="Z196" s="226">
        <v>2013</v>
      </c>
      <c r="AA196" s="141">
        <v>30</v>
      </c>
      <c r="AB196" s="141">
        <v>24</v>
      </c>
      <c r="AC196" s="141">
        <v>24.75</v>
      </c>
      <c r="AD196" s="141">
        <v>22</v>
      </c>
      <c r="AE196" s="164">
        <v>33</v>
      </c>
      <c r="AF196" s="141">
        <v>45.75</v>
      </c>
      <c r="AG196" s="141">
        <v>30</v>
      </c>
      <c r="AH196" s="141">
        <v>14.5</v>
      </c>
      <c r="AI196" s="141">
        <v>11.25</v>
      </c>
      <c r="AJ196" s="141">
        <v>235.25</v>
      </c>
      <c r="AK196" s="141">
        <v>10.693181818181818</v>
      </c>
      <c r="AL196" s="140" t="s">
        <v>498</v>
      </c>
      <c r="AM196" s="327">
        <v>2014</v>
      </c>
      <c r="AN196" s="140" t="s">
        <v>475</v>
      </c>
      <c r="AO196" s="238">
        <v>30</v>
      </c>
      <c r="AP196" s="239">
        <v>18.75</v>
      </c>
      <c r="AQ196" s="239">
        <v>35.25</v>
      </c>
      <c r="AR196" s="239">
        <v>30.84375</v>
      </c>
      <c r="AS196" s="239">
        <v>33.75</v>
      </c>
      <c r="AT196" s="240">
        <v>19</v>
      </c>
      <c r="AU196" s="240">
        <v>27</v>
      </c>
      <c r="AV196" s="239">
        <v>33.75</v>
      </c>
      <c r="AW196" s="240">
        <v>22</v>
      </c>
      <c r="AX196" s="239">
        <v>250.34375</v>
      </c>
      <c r="AY196" s="239">
        <v>10.01375</v>
      </c>
      <c r="AZ196" s="241" t="s">
        <v>484</v>
      </c>
      <c r="BA196" s="140">
        <v>2015</v>
      </c>
      <c r="BB196" s="140" t="s">
        <v>476</v>
      </c>
      <c r="BC196" s="41">
        <v>21.75</v>
      </c>
      <c r="BD196" s="242">
        <v>39.75</v>
      </c>
      <c r="BE196" s="242">
        <v>33</v>
      </c>
      <c r="BF196" s="242">
        <v>42</v>
      </c>
      <c r="BG196" s="41">
        <v>39</v>
      </c>
      <c r="BH196" s="242">
        <v>31.5</v>
      </c>
      <c r="BI196" s="242">
        <v>15</v>
      </c>
      <c r="BJ196" s="242">
        <v>40.5</v>
      </c>
      <c r="BK196" s="242">
        <v>16</v>
      </c>
      <c r="BL196" s="243">
        <v>42</v>
      </c>
      <c r="BM196" s="243">
        <v>320.5</v>
      </c>
      <c r="BN196" s="243">
        <v>11.446428571428571</v>
      </c>
      <c r="BO196" s="17" t="s">
        <v>484</v>
      </c>
      <c r="BP196" s="234" t="s">
        <v>369</v>
      </c>
      <c r="BQ196" s="235">
        <v>2016</v>
      </c>
    </row>
    <row r="197" spans="1:69" ht="17.25">
      <c r="A197" s="17">
        <v>196</v>
      </c>
      <c r="B197" s="253" t="s">
        <v>1342</v>
      </c>
      <c r="C197" s="252" t="s">
        <v>465</v>
      </c>
      <c r="D197" s="215" t="s">
        <v>1343</v>
      </c>
      <c r="E197" s="215" t="s">
        <v>1344</v>
      </c>
      <c r="F197" s="216" t="s">
        <v>1345</v>
      </c>
      <c r="G197" s="216" t="s">
        <v>1346</v>
      </c>
      <c r="H197" s="217" t="s">
        <v>43</v>
      </c>
      <c r="I197" s="218">
        <v>34095</v>
      </c>
      <c r="J197" s="219" t="s">
        <v>45</v>
      </c>
      <c r="K197" s="220" t="s">
        <v>483</v>
      </c>
      <c r="L197" s="220" t="s">
        <v>483</v>
      </c>
      <c r="M197" s="217">
        <v>25</v>
      </c>
      <c r="N197" s="222">
        <v>24</v>
      </c>
      <c r="O197" s="222">
        <v>20</v>
      </c>
      <c r="P197" s="222">
        <v>20.75</v>
      </c>
      <c r="Q197" s="223">
        <v>21.5</v>
      </c>
      <c r="R197" s="222">
        <v>18</v>
      </c>
      <c r="S197" s="222">
        <v>34.5</v>
      </c>
      <c r="T197" s="222">
        <v>18.75</v>
      </c>
      <c r="U197" s="222">
        <v>22.75</v>
      </c>
      <c r="V197" s="224">
        <v>180.25</v>
      </c>
      <c r="W197" s="225">
        <v>10.013888888888889</v>
      </c>
      <c r="X197" s="226" t="s">
        <v>484</v>
      </c>
      <c r="Y197" s="226" t="s">
        <v>474</v>
      </c>
      <c r="Z197" s="226">
        <v>2013</v>
      </c>
      <c r="AA197" s="141">
        <v>23.75</v>
      </c>
      <c r="AB197" s="141">
        <v>24</v>
      </c>
      <c r="AC197" s="141">
        <v>17</v>
      </c>
      <c r="AD197" s="141">
        <v>24</v>
      </c>
      <c r="AE197" s="164">
        <v>29.25</v>
      </c>
      <c r="AF197" s="141">
        <v>30</v>
      </c>
      <c r="AG197" s="141">
        <v>45.75</v>
      </c>
      <c r="AH197" s="141">
        <v>10.5</v>
      </c>
      <c r="AI197" s="141">
        <v>16</v>
      </c>
      <c r="AJ197" s="141">
        <v>220.25</v>
      </c>
      <c r="AK197" s="141">
        <v>10.011363636363637</v>
      </c>
      <c r="AL197" s="140" t="s">
        <v>498</v>
      </c>
      <c r="AM197" s="327">
        <v>2014</v>
      </c>
      <c r="AN197" s="140" t="s">
        <v>475</v>
      </c>
      <c r="AO197" s="238">
        <v>30</v>
      </c>
      <c r="AP197" s="239">
        <v>25.5</v>
      </c>
      <c r="AQ197" s="239">
        <v>33.75</v>
      </c>
      <c r="AR197" s="239">
        <v>28.03125</v>
      </c>
      <c r="AS197" s="239">
        <v>27.75</v>
      </c>
      <c r="AT197" s="240">
        <v>22</v>
      </c>
      <c r="AU197" s="240">
        <v>28.5</v>
      </c>
      <c r="AV197" s="239">
        <v>35.75</v>
      </c>
      <c r="AW197" s="240">
        <v>19</v>
      </c>
      <c r="AX197" s="239">
        <v>250.28125</v>
      </c>
      <c r="AY197" s="239">
        <v>10.01125</v>
      </c>
      <c r="AZ197" s="241" t="s">
        <v>484</v>
      </c>
      <c r="BA197" s="140">
        <v>2015</v>
      </c>
      <c r="BB197" s="140" t="s">
        <v>476</v>
      </c>
      <c r="BC197" s="41">
        <v>23.625</v>
      </c>
      <c r="BD197" s="242">
        <v>32.25</v>
      </c>
      <c r="BE197" s="242">
        <v>24.75</v>
      </c>
      <c r="BF197" s="242">
        <v>25.5</v>
      </c>
      <c r="BG197" s="41">
        <v>45</v>
      </c>
      <c r="BH197" s="242">
        <v>29.625</v>
      </c>
      <c r="BI197" s="242">
        <v>13.5</v>
      </c>
      <c r="BJ197" s="242">
        <v>36</v>
      </c>
      <c r="BK197" s="242">
        <v>10</v>
      </c>
      <c r="BL197" s="243">
        <v>41.5</v>
      </c>
      <c r="BM197" s="243">
        <v>281.75</v>
      </c>
      <c r="BN197" s="243">
        <v>10.0625</v>
      </c>
      <c r="BO197" s="17" t="s">
        <v>484</v>
      </c>
      <c r="BP197" s="234" t="s">
        <v>369</v>
      </c>
      <c r="BQ197" s="235">
        <v>2016</v>
      </c>
    </row>
    <row r="198" spans="1:69" ht="17.25">
      <c r="A198" s="17">
        <v>197</v>
      </c>
      <c r="B198" s="253" t="s">
        <v>1347</v>
      </c>
      <c r="C198" s="252" t="s">
        <v>465</v>
      </c>
      <c r="D198" s="215" t="s">
        <v>194</v>
      </c>
      <c r="E198" s="215" t="s">
        <v>1348</v>
      </c>
      <c r="F198" s="216" t="s">
        <v>1349</v>
      </c>
      <c r="G198" s="216" t="s">
        <v>208</v>
      </c>
      <c r="H198" s="217" t="s">
        <v>43</v>
      </c>
      <c r="I198" s="218">
        <v>34054</v>
      </c>
      <c r="J198" s="219" t="s">
        <v>49</v>
      </c>
      <c r="K198" s="220" t="s">
        <v>129</v>
      </c>
      <c r="L198" s="220" t="s">
        <v>129</v>
      </c>
      <c r="M198" s="217">
        <v>19</v>
      </c>
      <c r="N198" s="222">
        <v>20</v>
      </c>
      <c r="O198" s="222">
        <v>22</v>
      </c>
      <c r="P198" s="222">
        <v>28.75</v>
      </c>
      <c r="Q198" s="223">
        <v>20</v>
      </c>
      <c r="R198" s="222">
        <v>20.25</v>
      </c>
      <c r="S198" s="222">
        <v>36.75</v>
      </c>
      <c r="T198" s="222">
        <v>30</v>
      </c>
      <c r="U198" s="222">
        <v>22.5</v>
      </c>
      <c r="V198" s="224">
        <v>200.25</v>
      </c>
      <c r="W198" s="225">
        <v>11.125</v>
      </c>
      <c r="X198" s="226" t="s">
        <v>484</v>
      </c>
      <c r="Y198" s="226" t="s">
        <v>474</v>
      </c>
      <c r="Z198" s="226">
        <v>2013</v>
      </c>
      <c r="AA198" s="141">
        <v>30</v>
      </c>
      <c r="AB198" s="141">
        <v>30</v>
      </c>
      <c r="AC198" s="141">
        <v>23</v>
      </c>
      <c r="AD198" s="141">
        <v>22</v>
      </c>
      <c r="AE198" s="164">
        <v>33</v>
      </c>
      <c r="AF198" s="141">
        <v>39</v>
      </c>
      <c r="AG198" s="141">
        <v>37.5</v>
      </c>
      <c r="AH198" s="141">
        <v>11</v>
      </c>
      <c r="AI198" s="141">
        <v>11.5</v>
      </c>
      <c r="AJ198" s="141">
        <v>237</v>
      </c>
      <c r="AK198" s="141">
        <v>10.772727272727273</v>
      </c>
      <c r="AL198" s="140" t="s">
        <v>498</v>
      </c>
      <c r="AM198" s="327">
        <v>2014</v>
      </c>
      <c r="AN198" s="140" t="s">
        <v>475</v>
      </c>
      <c r="AO198" s="238">
        <v>25.5</v>
      </c>
      <c r="AP198" s="239">
        <v>27</v>
      </c>
      <c r="AQ198" s="239">
        <v>32.25</v>
      </c>
      <c r="AR198" s="239">
        <v>34.03125</v>
      </c>
      <c r="AS198" s="239">
        <v>28.5</v>
      </c>
      <c r="AT198" s="240">
        <v>20</v>
      </c>
      <c r="AU198" s="240">
        <v>28.5</v>
      </c>
      <c r="AV198" s="239">
        <v>36</v>
      </c>
      <c r="AW198" s="240">
        <v>19</v>
      </c>
      <c r="AX198" s="239">
        <v>250.78125</v>
      </c>
      <c r="AY198" s="239">
        <v>10.03125</v>
      </c>
      <c r="AZ198" s="241" t="s">
        <v>484</v>
      </c>
      <c r="BA198" s="140">
        <v>2015</v>
      </c>
      <c r="BB198" s="140" t="s">
        <v>476</v>
      </c>
      <c r="BC198" s="40">
        <v>24.375</v>
      </c>
      <c r="BD198" s="277">
        <v>45</v>
      </c>
      <c r="BE198" s="277">
        <v>27.75</v>
      </c>
      <c r="BF198" s="277">
        <v>16.5</v>
      </c>
      <c r="BG198" s="40">
        <v>39</v>
      </c>
      <c r="BH198" s="277">
        <v>27</v>
      </c>
      <c r="BI198" s="277">
        <v>11</v>
      </c>
      <c r="BJ198" s="277">
        <v>39.75</v>
      </c>
      <c r="BK198" s="277">
        <v>10</v>
      </c>
      <c r="BL198" s="243">
        <v>40</v>
      </c>
      <c r="BM198" s="243">
        <v>280.375</v>
      </c>
      <c r="BN198" s="243">
        <v>10.013392857142858</v>
      </c>
      <c r="BO198" s="17" t="s">
        <v>484</v>
      </c>
      <c r="BP198" s="234" t="s">
        <v>369</v>
      </c>
      <c r="BQ198" s="235">
        <v>2016</v>
      </c>
    </row>
    <row r="199" spans="1:69" s="192" customFormat="1" ht="17.25">
      <c r="A199" s="17">
        <v>198</v>
      </c>
      <c r="B199" s="358" t="s">
        <v>1350</v>
      </c>
      <c r="C199" s="359" t="s">
        <v>465</v>
      </c>
      <c r="D199" s="360" t="s">
        <v>1351</v>
      </c>
      <c r="E199" s="360" t="s">
        <v>1348</v>
      </c>
      <c r="F199" s="373" t="s">
        <v>1352</v>
      </c>
      <c r="G199" s="373" t="s">
        <v>1353</v>
      </c>
      <c r="H199" s="362" t="s">
        <v>43</v>
      </c>
      <c r="I199" s="363">
        <v>34114</v>
      </c>
      <c r="J199" s="364" t="s">
        <v>160</v>
      </c>
      <c r="K199" s="365" t="s">
        <v>1354</v>
      </c>
      <c r="L199" s="220" t="s">
        <v>1355</v>
      </c>
      <c r="M199" s="362">
        <v>28</v>
      </c>
      <c r="N199" s="428">
        <v>20</v>
      </c>
      <c r="O199" s="428">
        <v>22</v>
      </c>
      <c r="P199" s="428">
        <v>28.75</v>
      </c>
      <c r="Q199" s="428">
        <v>20</v>
      </c>
      <c r="R199" s="428">
        <v>20.25</v>
      </c>
      <c r="S199" s="428">
        <v>36.75</v>
      </c>
      <c r="T199" s="428">
        <v>30</v>
      </c>
      <c r="U199" s="428">
        <v>22.5</v>
      </c>
      <c r="V199" s="429">
        <v>200.25</v>
      </c>
      <c r="W199" s="430">
        <v>11.125</v>
      </c>
      <c r="X199" s="226" t="s">
        <v>484</v>
      </c>
      <c r="Y199" s="226" t="s">
        <v>474</v>
      </c>
      <c r="Z199" s="226">
        <v>2013</v>
      </c>
      <c r="AM199" s="294"/>
      <c r="AN199" s="294"/>
      <c r="AO199" s="302">
        <v>30</v>
      </c>
      <c r="AP199" s="303">
        <v>39</v>
      </c>
      <c r="AQ199" s="303">
        <v>30.75</v>
      </c>
      <c r="AR199" s="303">
        <v>38.8125</v>
      </c>
      <c r="AS199" s="303">
        <v>24.75</v>
      </c>
      <c r="AT199" s="303">
        <v>20</v>
      </c>
      <c r="AU199" s="303">
        <v>24.75</v>
      </c>
      <c r="AV199" s="303">
        <v>36.75</v>
      </c>
      <c r="AW199" s="303">
        <v>28</v>
      </c>
      <c r="AX199" s="303">
        <v>272.8125</v>
      </c>
      <c r="AY199" s="303">
        <v>10.9125</v>
      </c>
      <c r="AZ199" s="304" t="s">
        <v>484</v>
      </c>
      <c r="BA199" s="294">
        <v>2015</v>
      </c>
      <c r="BB199" s="140" t="s">
        <v>476</v>
      </c>
      <c r="BC199" s="295">
        <v>30</v>
      </c>
      <c r="BD199" s="296">
        <v>34.5</v>
      </c>
      <c r="BE199" s="296">
        <v>26.25</v>
      </c>
      <c r="BF199" s="296">
        <v>22.5</v>
      </c>
      <c r="BG199" s="295">
        <v>36</v>
      </c>
      <c r="BH199" s="296">
        <v>40.5</v>
      </c>
      <c r="BI199" s="296">
        <v>20</v>
      </c>
      <c r="BJ199" s="296">
        <v>39</v>
      </c>
      <c r="BK199" s="296">
        <v>20</v>
      </c>
      <c r="BL199" s="297">
        <v>39</v>
      </c>
      <c r="BM199" s="297">
        <v>307.75</v>
      </c>
      <c r="BN199" s="297">
        <v>10.991071428571429</v>
      </c>
      <c r="BO199" s="96" t="s">
        <v>484</v>
      </c>
      <c r="BP199" s="298" t="s">
        <v>369</v>
      </c>
      <c r="BQ199" s="299">
        <v>2016</v>
      </c>
    </row>
    <row r="200" spans="1:69" ht="17.25">
      <c r="A200" s="17">
        <v>199</v>
      </c>
      <c r="B200" s="253" t="s">
        <v>1356</v>
      </c>
      <c r="C200" s="253" t="s">
        <v>478</v>
      </c>
      <c r="D200" s="215" t="s">
        <v>1357</v>
      </c>
      <c r="E200" s="215" t="s">
        <v>1358</v>
      </c>
      <c r="F200" s="216" t="s">
        <v>1359</v>
      </c>
      <c r="G200" s="216" t="s">
        <v>1360</v>
      </c>
      <c r="H200" s="217" t="s">
        <v>43</v>
      </c>
      <c r="I200" s="218">
        <v>33959</v>
      </c>
      <c r="J200" s="219" t="s">
        <v>55</v>
      </c>
      <c r="K200" s="220" t="s">
        <v>54</v>
      </c>
      <c r="L200" s="220" t="s">
        <v>1249</v>
      </c>
      <c r="M200" s="217">
        <v>43</v>
      </c>
      <c r="N200" s="222">
        <v>18</v>
      </c>
      <c r="O200" s="222">
        <v>20</v>
      </c>
      <c r="P200" s="222">
        <v>27.75</v>
      </c>
      <c r="Q200" s="223">
        <v>20</v>
      </c>
      <c r="R200" s="222">
        <v>22</v>
      </c>
      <c r="S200" s="222">
        <v>33</v>
      </c>
      <c r="T200" s="222">
        <v>30</v>
      </c>
      <c r="U200" s="222">
        <v>20</v>
      </c>
      <c r="V200" s="224">
        <v>190.75</v>
      </c>
      <c r="W200" s="225">
        <v>10.597222222222221</v>
      </c>
      <c r="X200" s="226" t="s">
        <v>484</v>
      </c>
      <c r="Y200" s="226" t="s">
        <v>474</v>
      </c>
      <c r="Z200" s="226">
        <v>2013</v>
      </c>
      <c r="AA200" s="141">
        <v>23.5</v>
      </c>
      <c r="AB200" s="141">
        <v>30</v>
      </c>
      <c r="AC200" s="141">
        <v>18</v>
      </c>
      <c r="AD200" s="141">
        <v>28</v>
      </c>
      <c r="AE200" s="164">
        <v>37.5</v>
      </c>
      <c r="AF200" s="141">
        <v>30</v>
      </c>
      <c r="AG200" s="141">
        <v>42.75</v>
      </c>
      <c r="AH200" s="141">
        <v>10</v>
      </c>
      <c r="AI200" s="141">
        <v>12.5</v>
      </c>
      <c r="AJ200" s="141">
        <v>232.25</v>
      </c>
      <c r="AK200" s="141">
        <v>10.556818181818182</v>
      </c>
      <c r="AL200" s="140" t="s">
        <v>498</v>
      </c>
      <c r="AM200" s="327">
        <v>2014</v>
      </c>
      <c r="AN200" s="140" t="s">
        <v>475</v>
      </c>
      <c r="AO200" s="238">
        <v>30</v>
      </c>
      <c r="AP200" s="239">
        <v>24.375</v>
      </c>
      <c r="AQ200" s="239">
        <v>39</v>
      </c>
      <c r="AR200" s="239">
        <v>30</v>
      </c>
      <c r="AS200" s="239">
        <v>28.5</v>
      </c>
      <c r="AT200" s="240">
        <v>18</v>
      </c>
      <c r="AU200" s="240">
        <v>27.75</v>
      </c>
      <c r="AV200" s="239">
        <v>39</v>
      </c>
      <c r="AW200" s="240">
        <v>14</v>
      </c>
      <c r="AX200" s="239">
        <v>250.625</v>
      </c>
      <c r="AY200" s="239">
        <v>10.025</v>
      </c>
      <c r="AZ200" s="241" t="s">
        <v>484</v>
      </c>
      <c r="BA200" s="140">
        <v>2015</v>
      </c>
      <c r="BB200" s="140" t="s">
        <v>476</v>
      </c>
      <c r="BC200" s="40">
        <v>24</v>
      </c>
      <c r="BD200" s="277">
        <v>28.5</v>
      </c>
      <c r="BE200" s="277">
        <v>25.5</v>
      </c>
      <c r="BF200" s="277">
        <v>25.5</v>
      </c>
      <c r="BG200" s="40">
        <v>42</v>
      </c>
      <c r="BH200" s="277">
        <v>27</v>
      </c>
      <c r="BI200" s="277">
        <v>16</v>
      </c>
      <c r="BJ200" s="277">
        <v>38.25</v>
      </c>
      <c r="BK200" s="277">
        <v>16</v>
      </c>
      <c r="BL200" s="243">
        <v>39</v>
      </c>
      <c r="BM200" s="243">
        <v>281.75</v>
      </c>
      <c r="BN200" s="243">
        <v>10.0625</v>
      </c>
      <c r="BO200" s="17" t="s">
        <v>484</v>
      </c>
      <c r="BP200" s="234" t="s">
        <v>369</v>
      </c>
      <c r="BQ200" s="235">
        <v>2016</v>
      </c>
    </row>
    <row r="201" spans="1:69" ht="17.25">
      <c r="A201" s="17">
        <v>200</v>
      </c>
      <c r="B201" s="399" t="s">
        <v>1361</v>
      </c>
      <c r="C201" s="252" t="s">
        <v>465</v>
      </c>
      <c r="D201" s="215" t="s">
        <v>1362</v>
      </c>
      <c r="E201" s="215" t="s">
        <v>1363</v>
      </c>
      <c r="F201" s="216" t="s">
        <v>1364</v>
      </c>
      <c r="G201" s="216" t="s">
        <v>1365</v>
      </c>
      <c r="H201" s="217" t="s">
        <v>43</v>
      </c>
      <c r="I201" s="218">
        <v>34245</v>
      </c>
      <c r="J201" s="219" t="s">
        <v>41</v>
      </c>
      <c r="K201" s="220" t="s">
        <v>651</v>
      </c>
      <c r="L201" s="220" t="s">
        <v>1366</v>
      </c>
      <c r="M201" s="221">
        <v>18</v>
      </c>
      <c r="N201" s="222">
        <v>10</v>
      </c>
      <c r="O201" s="222">
        <v>20.25</v>
      </c>
      <c r="P201" s="222">
        <v>22</v>
      </c>
      <c r="Q201" s="223">
        <v>20.333333333333332</v>
      </c>
      <c r="R201" s="222">
        <v>26</v>
      </c>
      <c r="S201" s="222">
        <v>33.375</v>
      </c>
      <c r="T201" s="222">
        <v>24</v>
      </c>
      <c r="U201" s="222">
        <v>29.25</v>
      </c>
      <c r="V201" s="224">
        <v>185.20833333333331</v>
      </c>
      <c r="W201" s="225">
        <v>10.289351851851851</v>
      </c>
      <c r="X201" s="226" t="s">
        <v>473</v>
      </c>
      <c r="Y201" s="226" t="s">
        <v>474</v>
      </c>
      <c r="Z201" s="226">
        <v>2013</v>
      </c>
      <c r="AA201" s="141">
        <v>37</v>
      </c>
      <c r="AB201" s="141">
        <v>34</v>
      </c>
      <c r="AC201" s="141">
        <v>28.5</v>
      </c>
      <c r="AD201" s="141">
        <v>20</v>
      </c>
      <c r="AE201" s="164">
        <v>37.5</v>
      </c>
      <c r="AF201" s="141">
        <v>28.5</v>
      </c>
      <c r="AG201" s="141">
        <v>38.25</v>
      </c>
      <c r="AH201" s="141">
        <v>5</v>
      </c>
      <c r="AI201" s="141">
        <v>13.875</v>
      </c>
      <c r="AJ201" s="141">
        <v>242.625</v>
      </c>
      <c r="AK201" s="141">
        <v>11.028409090909092</v>
      </c>
      <c r="AL201" s="140" t="s">
        <v>473</v>
      </c>
      <c r="AM201" s="327">
        <v>2014</v>
      </c>
      <c r="AN201" s="140" t="s">
        <v>475</v>
      </c>
      <c r="AO201" s="228">
        <v>26.5</v>
      </c>
      <c r="AP201" s="227">
        <v>33.375</v>
      </c>
      <c r="AQ201" s="227">
        <v>33.375</v>
      </c>
      <c r="AR201" s="227">
        <v>37.40625</v>
      </c>
      <c r="AS201" s="227">
        <v>28.5</v>
      </c>
      <c r="AT201" s="228">
        <v>18.666666666666668</v>
      </c>
      <c r="AU201" s="228">
        <v>24.9375</v>
      </c>
      <c r="AV201" s="227">
        <v>36</v>
      </c>
      <c r="AW201" s="228">
        <v>19.5</v>
      </c>
      <c r="AX201" s="227">
        <v>258.26041666666663</v>
      </c>
      <c r="AY201" s="227">
        <v>10.330416666666665</v>
      </c>
      <c r="AZ201" s="229" t="s">
        <v>473</v>
      </c>
      <c r="BA201" s="140">
        <v>2015</v>
      </c>
      <c r="BB201" s="140" t="s">
        <v>476</v>
      </c>
      <c r="BC201" s="41">
        <v>26.625</v>
      </c>
      <c r="BD201" s="242">
        <v>45</v>
      </c>
      <c r="BE201" s="242">
        <v>15</v>
      </c>
      <c r="BF201" s="242">
        <v>21.75</v>
      </c>
      <c r="BG201" s="41">
        <v>39</v>
      </c>
      <c r="BH201" s="242">
        <v>36</v>
      </c>
      <c r="BI201" s="242">
        <v>15</v>
      </c>
      <c r="BJ201" s="242">
        <v>25.5</v>
      </c>
      <c r="BK201" s="242">
        <v>22</v>
      </c>
      <c r="BL201" s="243">
        <v>42</v>
      </c>
      <c r="BM201" s="243">
        <v>287.875</v>
      </c>
      <c r="BN201" s="243">
        <v>10.28125</v>
      </c>
      <c r="BO201" s="17" t="s">
        <v>498</v>
      </c>
      <c r="BP201" s="234" t="s">
        <v>369</v>
      </c>
      <c r="BQ201" s="235">
        <v>2016</v>
      </c>
    </row>
    <row r="202" spans="1:69" ht="17.25">
      <c r="A202" s="17">
        <v>201</v>
      </c>
      <c r="B202" s="253" t="s">
        <v>1367</v>
      </c>
      <c r="C202" s="252" t="s">
        <v>465</v>
      </c>
      <c r="D202" s="215" t="s">
        <v>236</v>
      </c>
      <c r="E202" s="215" t="s">
        <v>1368</v>
      </c>
      <c r="F202" s="216" t="s">
        <v>1369</v>
      </c>
      <c r="G202" s="216" t="s">
        <v>1370</v>
      </c>
      <c r="H202" s="217" t="s">
        <v>43</v>
      </c>
      <c r="I202" s="218">
        <v>34138</v>
      </c>
      <c r="J202" s="219" t="s">
        <v>45</v>
      </c>
      <c r="K202" s="220" t="s">
        <v>483</v>
      </c>
      <c r="L202" s="220" t="s">
        <v>483</v>
      </c>
      <c r="M202" s="217">
        <v>25</v>
      </c>
      <c r="N202" s="222">
        <v>24</v>
      </c>
      <c r="O202" s="222">
        <v>24</v>
      </c>
      <c r="P202" s="222">
        <v>29.5</v>
      </c>
      <c r="Q202" s="223">
        <v>20.166666666666668</v>
      </c>
      <c r="R202" s="222">
        <v>20.75</v>
      </c>
      <c r="S202" s="222">
        <v>28.5</v>
      </c>
      <c r="T202" s="222">
        <v>30</v>
      </c>
      <c r="U202" s="222">
        <v>33.5</v>
      </c>
      <c r="V202" s="224">
        <v>210.41666666666669</v>
      </c>
      <c r="W202" s="225">
        <v>11.689814814814817</v>
      </c>
      <c r="X202" s="226" t="s">
        <v>484</v>
      </c>
      <c r="Y202" s="226" t="s">
        <v>474</v>
      </c>
      <c r="Z202" s="226">
        <v>2013</v>
      </c>
      <c r="AA202" s="141">
        <v>35.25</v>
      </c>
      <c r="AB202" s="141">
        <v>32.5</v>
      </c>
      <c r="AC202" s="141">
        <v>25.75</v>
      </c>
      <c r="AD202" s="141">
        <v>10</v>
      </c>
      <c r="AE202" s="164">
        <v>40.5</v>
      </c>
      <c r="AF202" s="141">
        <v>27.5</v>
      </c>
      <c r="AG202" s="141">
        <v>36.75</v>
      </c>
      <c r="AH202" s="141">
        <v>13</v>
      </c>
      <c r="AI202" s="141">
        <v>10.125</v>
      </c>
      <c r="AJ202" s="141">
        <v>231.375</v>
      </c>
      <c r="AK202" s="141">
        <v>10.517045454545455</v>
      </c>
      <c r="AL202" s="140" t="s">
        <v>473</v>
      </c>
      <c r="AM202" s="327">
        <v>2014</v>
      </c>
      <c r="AN202" s="140" t="s">
        <v>475</v>
      </c>
      <c r="AO202" s="331">
        <v>30.75</v>
      </c>
      <c r="AP202" s="267">
        <v>25.125</v>
      </c>
      <c r="AQ202" s="267">
        <v>37.5</v>
      </c>
      <c r="AR202" s="267">
        <v>33.46875</v>
      </c>
      <c r="AS202" s="267">
        <v>31.5</v>
      </c>
      <c r="AT202" s="268">
        <v>20</v>
      </c>
      <c r="AU202" s="268">
        <v>24.1875</v>
      </c>
      <c r="AV202" s="267">
        <v>42</v>
      </c>
      <c r="AW202" s="268">
        <v>18</v>
      </c>
      <c r="AX202" s="267">
        <v>262.53125</v>
      </c>
      <c r="AY202" s="267">
        <v>10.501250000000001</v>
      </c>
      <c r="AZ202" s="477" t="s">
        <v>498</v>
      </c>
      <c r="BA202" s="140">
        <v>2015</v>
      </c>
      <c r="BB202" s="140" t="s">
        <v>476</v>
      </c>
      <c r="BC202" s="41">
        <v>28.875</v>
      </c>
      <c r="BD202" s="242">
        <v>31.5</v>
      </c>
      <c r="BE202" s="242">
        <v>34.5</v>
      </c>
      <c r="BF202" s="242">
        <v>28.5</v>
      </c>
      <c r="BG202" s="41">
        <v>39</v>
      </c>
      <c r="BH202" s="242">
        <v>34.5</v>
      </c>
      <c r="BI202" s="242">
        <v>15.25</v>
      </c>
      <c r="BJ202" s="242">
        <v>33</v>
      </c>
      <c r="BK202" s="242">
        <v>12</v>
      </c>
      <c r="BL202" s="243">
        <v>38.5</v>
      </c>
      <c r="BM202" s="243">
        <v>295.625</v>
      </c>
      <c r="BN202" s="243">
        <v>10.558035714285714</v>
      </c>
      <c r="BO202" s="17" t="s">
        <v>484</v>
      </c>
      <c r="BP202" s="234" t="s">
        <v>369</v>
      </c>
      <c r="BQ202" s="235">
        <v>2016</v>
      </c>
    </row>
    <row r="203" spans="1:69" ht="17.25">
      <c r="A203" s="17">
        <v>202</v>
      </c>
      <c r="B203" s="324" t="s">
        <v>1371</v>
      </c>
      <c r="C203" s="252" t="s">
        <v>465</v>
      </c>
      <c r="D203" s="215" t="s">
        <v>273</v>
      </c>
      <c r="E203" s="215" t="s">
        <v>1372</v>
      </c>
      <c r="F203" s="325" t="s">
        <v>1373</v>
      </c>
      <c r="G203" s="325" t="s">
        <v>1374</v>
      </c>
      <c r="H203" s="261" t="s">
        <v>40</v>
      </c>
      <c r="I203" s="262">
        <v>33722</v>
      </c>
      <c r="J203" s="263" t="s">
        <v>55</v>
      </c>
      <c r="K203" s="326" t="s">
        <v>54</v>
      </c>
      <c r="L203" s="427" t="s">
        <v>1375</v>
      </c>
      <c r="M203" s="270">
        <v>43</v>
      </c>
      <c r="N203" s="222">
        <v>10</v>
      </c>
      <c r="O203" s="222">
        <v>24.5</v>
      </c>
      <c r="P203" s="222">
        <v>32.75</v>
      </c>
      <c r="Q203" s="223">
        <v>15.166666666666666</v>
      </c>
      <c r="R203" s="222">
        <v>28.75</v>
      </c>
      <c r="S203" s="222">
        <v>31.5</v>
      </c>
      <c r="T203" s="222">
        <v>31.5</v>
      </c>
      <c r="U203" s="222">
        <v>24.75</v>
      </c>
      <c r="V203" s="224">
        <v>198.91666666666669</v>
      </c>
      <c r="W203" s="225">
        <v>11.050925925925927</v>
      </c>
      <c r="X203" s="226" t="s">
        <v>473</v>
      </c>
      <c r="Y203" s="226" t="s">
        <v>474</v>
      </c>
      <c r="Z203" s="226">
        <v>2013</v>
      </c>
      <c r="AA203" s="141">
        <v>35.75</v>
      </c>
      <c r="AB203" s="141">
        <v>32.5</v>
      </c>
      <c r="AC203" s="141">
        <v>28.75</v>
      </c>
      <c r="AD203" s="141">
        <v>11.75</v>
      </c>
      <c r="AE203" s="164">
        <v>36.75</v>
      </c>
      <c r="AF203" s="141">
        <v>43</v>
      </c>
      <c r="AG203" s="141">
        <v>48</v>
      </c>
      <c r="AH203" s="141">
        <v>7.5</v>
      </c>
      <c r="AI203" s="141">
        <v>15.25</v>
      </c>
      <c r="AJ203" s="141">
        <v>259.25</v>
      </c>
      <c r="AK203" s="141">
        <v>11.784090909090908</v>
      </c>
      <c r="AL203" s="140" t="s">
        <v>473</v>
      </c>
      <c r="AM203" s="327">
        <v>2014</v>
      </c>
      <c r="AN203" s="140" t="s">
        <v>475</v>
      </c>
      <c r="AO203" s="228">
        <v>30</v>
      </c>
      <c r="AP203" s="227">
        <v>35.625</v>
      </c>
      <c r="AQ203" s="227">
        <v>36.75</v>
      </c>
      <c r="AR203" s="227">
        <v>35.4375</v>
      </c>
      <c r="AS203" s="227">
        <v>26.625</v>
      </c>
      <c r="AT203" s="228">
        <v>13.666666666666666</v>
      </c>
      <c r="AU203" s="228">
        <v>25.125</v>
      </c>
      <c r="AV203" s="227">
        <v>38.5</v>
      </c>
      <c r="AW203" s="228">
        <v>16</v>
      </c>
      <c r="AX203" s="227">
        <v>257.72916666666663</v>
      </c>
      <c r="AY203" s="227">
        <v>10.309166666666664</v>
      </c>
      <c r="AZ203" s="229" t="s">
        <v>473</v>
      </c>
      <c r="BA203" s="140">
        <v>2015</v>
      </c>
      <c r="BB203" s="140" t="s">
        <v>476</v>
      </c>
      <c r="BC203" s="41">
        <v>28.125</v>
      </c>
      <c r="BD203" s="242">
        <v>33.75</v>
      </c>
      <c r="BE203" s="242">
        <v>26.25</v>
      </c>
      <c r="BF203" s="242">
        <v>36</v>
      </c>
      <c r="BG203" s="41">
        <v>29.25</v>
      </c>
      <c r="BH203" s="242">
        <v>30</v>
      </c>
      <c r="BI203" s="242">
        <v>19.75</v>
      </c>
      <c r="BJ203" s="242">
        <v>30</v>
      </c>
      <c r="BK203" s="242">
        <v>10</v>
      </c>
      <c r="BL203" s="243">
        <v>43</v>
      </c>
      <c r="BM203" s="243">
        <v>286.125</v>
      </c>
      <c r="BN203" s="243">
        <v>10.21875</v>
      </c>
      <c r="BO203" s="233" t="s">
        <v>473</v>
      </c>
      <c r="BP203" s="234" t="s">
        <v>369</v>
      </c>
      <c r="BQ203" s="235">
        <v>2016</v>
      </c>
    </row>
    <row r="204" spans="1:69" ht="17.25">
      <c r="A204" s="17">
        <v>203</v>
      </c>
      <c r="B204" s="453" t="s">
        <v>1376</v>
      </c>
      <c r="C204" s="401" t="s">
        <v>465</v>
      </c>
      <c r="D204" s="402" t="s">
        <v>1377</v>
      </c>
      <c r="E204" s="402" t="s">
        <v>1378</v>
      </c>
      <c r="F204" s="403" t="s">
        <v>1379</v>
      </c>
      <c r="G204" s="403" t="s">
        <v>102</v>
      </c>
      <c r="H204" s="433" t="s">
        <v>43</v>
      </c>
      <c r="I204" s="434">
        <v>34300</v>
      </c>
      <c r="J204" s="406" t="s">
        <v>49</v>
      </c>
      <c r="K204" s="407" t="s">
        <v>129</v>
      </c>
      <c r="L204" s="220" t="s">
        <v>129</v>
      </c>
      <c r="M204" s="433">
        <v>19</v>
      </c>
      <c r="N204" s="315"/>
      <c r="O204" s="315"/>
      <c r="P204" s="409"/>
      <c r="Q204" s="409"/>
      <c r="R204" s="409"/>
      <c r="S204" s="409"/>
      <c r="T204" s="409"/>
      <c r="U204" s="409"/>
      <c r="V204" s="409"/>
      <c r="W204" s="409"/>
      <c r="X204" s="409"/>
      <c r="Y204" s="226" t="s">
        <v>474</v>
      </c>
      <c r="Z204" s="226">
        <v>2013</v>
      </c>
      <c r="AA204" s="317">
        <v>33.5</v>
      </c>
      <c r="AB204" s="317">
        <v>30</v>
      </c>
      <c r="AC204" s="317">
        <v>25</v>
      </c>
      <c r="AD204" s="317">
        <v>11.5</v>
      </c>
      <c r="AE204" s="471">
        <v>33</v>
      </c>
      <c r="AF204" s="317">
        <v>25.75</v>
      </c>
      <c r="AG204" s="317">
        <v>39</v>
      </c>
      <c r="AH204" s="317">
        <v>12</v>
      </c>
      <c r="AI204" s="317">
        <v>13.5</v>
      </c>
      <c r="AJ204" s="317">
        <v>223.25</v>
      </c>
      <c r="AK204" s="317">
        <v>10.147727272727273</v>
      </c>
      <c r="AL204" s="315" t="s">
        <v>473</v>
      </c>
      <c r="AM204" s="327">
        <v>2014</v>
      </c>
      <c r="AN204" s="140" t="s">
        <v>475</v>
      </c>
      <c r="AO204" s="459">
        <v>33</v>
      </c>
      <c r="AP204" s="459">
        <v>29.625</v>
      </c>
      <c r="AQ204" s="459">
        <v>43.5</v>
      </c>
      <c r="AR204" s="459">
        <v>28.40625</v>
      </c>
      <c r="AS204" s="459">
        <v>28.875</v>
      </c>
      <c r="AT204" s="459">
        <v>20</v>
      </c>
      <c r="AU204" s="459">
        <v>15</v>
      </c>
      <c r="AV204" s="459">
        <v>33.5</v>
      </c>
      <c r="AW204" s="459">
        <v>19</v>
      </c>
      <c r="AX204" s="459">
        <v>250.90625</v>
      </c>
      <c r="AY204" s="459">
        <v>10.07</v>
      </c>
      <c r="AZ204" s="229" t="s">
        <v>473</v>
      </c>
      <c r="BA204" s="140">
        <v>2015</v>
      </c>
      <c r="BB204" s="140" t="s">
        <v>476</v>
      </c>
      <c r="BC204" s="413">
        <v>30</v>
      </c>
      <c r="BD204" s="414">
        <v>33</v>
      </c>
      <c r="BE204" s="414">
        <v>16.5</v>
      </c>
      <c r="BF204" s="414">
        <v>39</v>
      </c>
      <c r="BG204" s="413">
        <v>39</v>
      </c>
      <c r="BH204" s="414">
        <v>43.5</v>
      </c>
      <c r="BI204" s="414">
        <v>14</v>
      </c>
      <c r="BJ204" s="414">
        <v>42</v>
      </c>
      <c r="BK204" s="414">
        <v>18</v>
      </c>
      <c r="BL204" s="415">
        <v>44</v>
      </c>
      <c r="BM204" s="415">
        <v>319</v>
      </c>
      <c r="BN204" s="415">
        <v>11.392857142857142</v>
      </c>
      <c r="BO204" s="416" t="s">
        <v>484</v>
      </c>
      <c r="BP204" s="417" t="s">
        <v>369</v>
      </c>
      <c r="BQ204" s="409">
        <v>2016</v>
      </c>
    </row>
    <row r="205" spans="1:69" ht="17.25">
      <c r="A205" s="17">
        <v>204</v>
      </c>
      <c r="B205" s="478" t="s">
        <v>1380</v>
      </c>
      <c r="C205" s="252" t="s">
        <v>465</v>
      </c>
      <c r="D205" s="215" t="s">
        <v>39</v>
      </c>
      <c r="E205" s="215" t="s">
        <v>1381</v>
      </c>
      <c r="F205" s="325" t="s">
        <v>1382</v>
      </c>
      <c r="G205" s="325" t="s">
        <v>38</v>
      </c>
      <c r="H205" s="261" t="s">
        <v>40</v>
      </c>
      <c r="I205" s="262">
        <v>34559</v>
      </c>
      <c r="J205" s="263" t="s">
        <v>49</v>
      </c>
      <c r="K205" s="326" t="s">
        <v>129</v>
      </c>
      <c r="L205" s="427" t="s">
        <v>48</v>
      </c>
      <c r="M205" s="270">
        <v>19</v>
      </c>
      <c r="N205" s="222">
        <v>12</v>
      </c>
      <c r="O205" s="222">
        <v>33.5</v>
      </c>
      <c r="P205" s="222">
        <v>36.75</v>
      </c>
      <c r="Q205" s="223">
        <v>20.5</v>
      </c>
      <c r="R205" s="222">
        <v>26</v>
      </c>
      <c r="S205" s="222">
        <v>40.5</v>
      </c>
      <c r="T205" s="222">
        <v>45.38</v>
      </c>
      <c r="U205" s="222">
        <v>30.25</v>
      </c>
      <c r="V205" s="224">
        <v>244.88</v>
      </c>
      <c r="W205" s="225">
        <v>13.604444444444445</v>
      </c>
      <c r="X205" s="226" t="s">
        <v>473</v>
      </c>
      <c r="Y205" s="226" t="s">
        <v>474</v>
      </c>
      <c r="Z205" s="226">
        <v>2013</v>
      </c>
      <c r="AA205" s="141">
        <v>42.75</v>
      </c>
      <c r="AB205" s="141">
        <v>43</v>
      </c>
      <c r="AC205" s="141">
        <v>33.5</v>
      </c>
      <c r="AD205" s="141">
        <v>28.5</v>
      </c>
      <c r="AE205" s="164">
        <v>50.25</v>
      </c>
      <c r="AF205" s="141">
        <v>39.75</v>
      </c>
      <c r="AG205" s="141">
        <v>48</v>
      </c>
      <c r="AH205" s="141">
        <v>13</v>
      </c>
      <c r="AI205" s="141">
        <v>14.625</v>
      </c>
      <c r="AJ205" s="141">
        <v>313.375</v>
      </c>
      <c r="AK205" s="141">
        <v>14.244318181818182</v>
      </c>
      <c r="AL205" s="140" t="s">
        <v>473</v>
      </c>
      <c r="AM205" s="327">
        <v>2014</v>
      </c>
      <c r="AN205" s="140" t="s">
        <v>475</v>
      </c>
      <c r="AO205" s="228">
        <v>43.75</v>
      </c>
      <c r="AP205" s="227">
        <v>43.875</v>
      </c>
      <c r="AQ205" s="227">
        <v>45</v>
      </c>
      <c r="AR205" s="227">
        <v>53.25</v>
      </c>
      <c r="AS205" s="227">
        <v>43.875</v>
      </c>
      <c r="AT205" s="228">
        <v>26.333333333333332</v>
      </c>
      <c r="AU205" s="228">
        <v>26.8125</v>
      </c>
      <c r="AV205" s="227">
        <v>48</v>
      </c>
      <c r="AW205" s="228">
        <v>20</v>
      </c>
      <c r="AX205" s="227">
        <v>350.89583333333331</v>
      </c>
      <c r="AY205" s="227">
        <v>14.035833333333333</v>
      </c>
      <c r="AZ205" s="229" t="s">
        <v>473</v>
      </c>
      <c r="BA205" s="140">
        <v>2015</v>
      </c>
      <c r="BB205" s="140" t="s">
        <v>476</v>
      </c>
      <c r="BC205" s="41">
        <v>48.75</v>
      </c>
      <c r="BD205" s="242">
        <v>45</v>
      </c>
      <c r="BE205" s="242">
        <v>36</v>
      </c>
      <c r="BF205" s="242">
        <v>45</v>
      </c>
      <c r="BG205" s="41">
        <v>37.5</v>
      </c>
      <c r="BH205" s="242">
        <v>39</v>
      </c>
      <c r="BI205" s="242">
        <v>25.5</v>
      </c>
      <c r="BJ205" s="242">
        <v>37.5</v>
      </c>
      <c r="BK205" s="242">
        <v>16.5</v>
      </c>
      <c r="BL205" s="243">
        <v>43</v>
      </c>
      <c r="BM205" s="243">
        <v>373.75</v>
      </c>
      <c r="BN205" s="243">
        <v>13.348214285714286</v>
      </c>
      <c r="BO205" s="233" t="s">
        <v>473</v>
      </c>
      <c r="BP205" s="234" t="s">
        <v>369</v>
      </c>
      <c r="BQ205" s="235">
        <v>2016</v>
      </c>
    </row>
    <row r="206" spans="1:69" ht="17.25">
      <c r="A206" s="17">
        <v>205</v>
      </c>
      <c r="B206" s="214" t="s">
        <v>1383</v>
      </c>
      <c r="C206" s="252" t="s">
        <v>465</v>
      </c>
      <c r="D206" s="215" t="s">
        <v>1384</v>
      </c>
      <c r="E206" s="215" t="s">
        <v>1385</v>
      </c>
      <c r="F206" s="216" t="s">
        <v>1386</v>
      </c>
      <c r="G206" s="216" t="s">
        <v>1387</v>
      </c>
      <c r="H206" s="217" t="s">
        <v>43</v>
      </c>
      <c r="I206" s="218">
        <v>33771</v>
      </c>
      <c r="J206" s="219" t="s">
        <v>82</v>
      </c>
      <c r="K206" s="278" t="s">
        <v>632</v>
      </c>
      <c r="L206" s="278" t="s">
        <v>1388</v>
      </c>
      <c r="M206" s="217">
        <v>21</v>
      </c>
      <c r="N206" s="222">
        <v>20</v>
      </c>
      <c r="O206" s="222">
        <v>20</v>
      </c>
      <c r="P206" s="222">
        <v>24</v>
      </c>
      <c r="Q206" s="223">
        <v>23.5</v>
      </c>
      <c r="R206" s="222">
        <v>14</v>
      </c>
      <c r="S206" s="222">
        <v>37.5</v>
      </c>
      <c r="T206" s="222">
        <v>33</v>
      </c>
      <c r="U206" s="222">
        <v>21.75</v>
      </c>
      <c r="V206" s="224">
        <v>193.75</v>
      </c>
      <c r="W206" s="225">
        <v>10.763888888888889</v>
      </c>
      <c r="X206" s="226" t="s">
        <v>484</v>
      </c>
      <c r="Y206" s="226" t="s">
        <v>474</v>
      </c>
      <c r="Z206" s="226">
        <v>2013</v>
      </c>
      <c r="AA206" s="141">
        <v>30</v>
      </c>
      <c r="AB206" s="141">
        <v>25.5</v>
      </c>
      <c r="AC206" s="141">
        <v>26</v>
      </c>
      <c r="AD206" s="141">
        <v>30</v>
      </c>
      <c r="AE206" s="164">
        <v>35.25</v>
      </c>
      <c r="AF206" s="141">
        <v>36.75</v>
      </c>
      <c r="AG206" s="141">
        <v>48</v>
      </c>
      <c r="AH206" s="141">
        <v>10</v>
      </c>
      <c r="AI206" s="141">
        <v>11.875</v>
      </c>
      <c r="AJ206" s="141">
        <v>253.375</v>
      </c>
      <c r="AK206" s="141">
        <v>11.517045454545455</v>
      </c>
      <c r="AL206" s="140" t="s">
        <v>498</v>
      </c>
      <c r="AM206" s="327">
        <v>2014</v>
      </c>
      <c r="AN206" s="140" t="s">
        <v>475</v>
      </c>
      <c r="AO206" s="238">
        <v>33</v>
      </c>
      <c r="AP206" s="239">
        <v>24</v>
      </c>
      <c r="AQ206" s="239">
        <v>33.75</v>
      </c>
      <c r="AR206" s="239">
        <v>30</v>
      </c>
      <c r="AS206" s="239">
        <v>27</v>
      </c>
      <c r="AT206" s="240">
        <v>18</v>
      </c>
      <c r="AU206" s="240">
        <v>24</v>
      </c>
      <c r="AV206" s="239">
        <v>45</v>
      </c>
      <c r="AW206" s="240">
        <v>16</v>
      </c>
      <c r="AX206" s="239">
        <v>250.75</v>
      </c>
      <c r="AY206" s="239">
        <v>10.029999999999999</v>
      </c>
      <c r="AZ206" s="241" t="s">
        <v>484</v>
      </c>
      <c r="BA206" s="140">
        <v>2015</v>
      </c>
      <c r="BB206" s="140" t="s">
        <v>476</v>
      </c>
      <c r="BC206" s="41">
        <v>27</v>
      </c>
      <c r="BD206" s="242">
        <v>31.5</v>
      </c>
      <c r="BE206" s="242">
        <v>20.25</v>
      </c>
      <c r="BF206" s="242">
        <v>31.5</v>
      </c>
      <c r="BG206" s="41">
        <v>36</v>
      </c>
      <c r="BH206" s="242">
        <v>45</v>
      </c>
      <c r="BI206" s="242">
        <v>11</v>
      </c>
      <c r="BJ206" s="242">
        <v>18</v>
      </c>
      <c r="BK206" s="242">
        <v>20</v>
      </c>
      <c r="BL206" s="243">
        <v>40</v>
      </c>
      <c r="BM206" s="243">
        <v>280.25</v>
      </c>
      <c r="BN206" s="243">
        <v>10.008928571428571</v>
      </c>
      <c r="BO206" s="17" t="s">
        <v>484</v>
      </c>
      <c r="BP206" s="234" t="s">
        <v>369</v>
      </c>
      <c r="BQ206" s="235">
        <v>2016</v>
      </c>
    </row>
    <row r="207" spans="1:69" ht="17.25">
      <c r="A207" s="17">
        <v>206</v>
      </c>
      <c r="B207" s="259" t="s">
        <v>1389</v>
      </c>
      <c r="C207" s="252" t="s">
        <v>465</v>
      </c>
      <c r="D207" s="215" t="s">
        <v>1390</v>
      </c>
      <c r="E207" s="215" t="s">
        <v>245</v>
      </c>
      <c r="F207" s="260" t="s">
        <v>1391</v>
      </c>
      <c r="G207" s="260" t="s">
        <v>1392</v>
      </c>
      <c r="H207" s="261" t="s">
        <v>40</v>
      </c>
      <c r="I207" s="262">
        <v>34392</v>
      </c>
      <c r="J207" s="263" t="s">
        <v>45</v>
      </c>
      <c r="K207" s="264" t="s">
        <v>483</v>
      </c>
      <c r="L207" s="421" t="s">
        <v>483</v>
      </c>
      <c r="M207" s="270">
        <v>25</v>
      </c>
      <c r="N207" s="222">
        <v>20</v>
      </c>
      <c r="O207" s="222">
        <v>20</v>
      </c>
      <c r="P207" s="222">
        <v>27</v>
      </c>
      <c r="Q207" s="223">
        <v>29.5</v>
      </c>
      <c r="R207" s="222">
        <v>20</v>
      </c>
      <c r="S207" s="222">
        <v>40.5</v>
      </c>
      <c r="T207" s="222">
        <v>40.5</v>
      </c>
      <c r="U207" s="222">
        <v>21</v>
      </c>
      <c r="V207" s="224">
        <v>218.5</v>
      </c>
      <c r="W207" s="225">
        <v>12.138888888888889</v>
      </c>
      <c r="X207" s="226" t="s">
        <v>484</v>
      </c>
      <c r="Y207" s="226" t="s">
        <v>474</v>
      </c>
      <c r="Z207" s="226">
        <v>2013</v>
      </c>
      <c r="AA207" s="141">
        <v>30</v>
      </c>
      <c r="AB207" s="141">
        <v>31</v>
      </c>
      <c r="AC207" s="141">
        <v>24.5</v>
      </c>
      <c r="AD207" s="141">
        <v>29</v>
      </c>
      <c r="AE207" s="164">
        <v>39</v>
      </c>
      <c r="AF207" s="141">
        <v>41.25</v>
      </c>
      <c r="AG207" s="141">
        <v>36.75</v>
      </c>
      <c r="AH207" s="141">
        <v>14.25</v>
      </c>
      <c r="AI207" s="141">
        <v>16.5</v>
      </c>
      <c r="AJ207" s="141">
        <v>262.25</v>
      </c>
      <c r="AK207" s="141">
        <v>11.920454545454545</v>
      </c>
      <c r="AL207" s="140" t="s">
        <v>498</v>
      </c>
      <c r="AM207" s="327">
        <v>2014</v>
      </c>
      <c r="AN207" s="140" t="s">
        <v>475</v>
      </c>
      <c r="AO207" s="331">
        <v>31.5</v>
      </c>
      <c r="AP207" s="267">
        <v>32.625</v>
      </c>
      <c r="AQ207" s="267">
        <v>39.75</v>
      </c>
      <c r="AR207" s="267">
        <v>33.28125</v>
      </c>
      <c r="AS207" s="267">
        <v>28.875</v>
      </c>
      <c r="AT207" s="268">
        <v>15</v>
      </c>
      <c r="AU207" s="268">
        <v>18</v>
      </c>
      <c r="AV207" s="267">
        <v>37.25</v>
      </c>
      <c r="AW207" s="268">
        <v>17.25</v>
      </c>
      <c r="AX207" s="267">
        <v>253.53125</v>
      </c>
      <c r="AY207" s="267">
        <v>10.141249999999999</v>
      </c>
      <c r="AZ207" s="477" t="s">
        <v>498</v>
      </c>
      <c r="BA207" s="140">
        <v>2015</v>
      </c>
      <c r="BB207" s="140" t="s">
        <v>476</v>
      </c>
      <c r="BC207" s="41">
        <v>32.25</v>
      </c>
      <c r="BD207" s="242">
        <v>34.5</v>
      </c>
      <c r="BE207" s="242">
        <v>19.5</v>
      </c>
      <c r="BF207" s="242">
        <v>30</v>
      </c>
      <c r="BG207" s="41">
        <v>32.25</v>
      </c>
      <c r="BH207" s="242">
        <v>22.5</v>
      </c>
      <c r="BI207" s="242">
        <v>20</v>
      </c>
      <c r="BJ207" s="242">
        <v>21</v>
      </c>
      <c r="BK207" s="242">
        <v>26</v>
      </c>
      <c r="BL207" s="243">
        <v>42</v>
      </c>
      <c r="BM207" s="243">
        <v>280</v>
      </c>
      <c r="BN207" s="243">
        <v>10</v>
      </c>
      <c r="BO207" s="17" t="s">
        <v>498</v>
      </c>
      <c r="BP207" s="234" t="s">
        <v>369</v>
      </c>
      <c r="BQ207" s="235">
        <v>2016</v>
      </c>
    </row>
    <row r="208" spans="1:69" ht="17.25">
      <c r="A208" s="17">
        <v>207</v>
      </c>
      <c r="B208" s="259" t="s">
        <v>1393</v>
      </c>
      <c r="C208" s="252" t="s">
        <v>465</v>
      </c>
      <c r="D208" s="215" t="s">
        <v>59</v>
      </c>
      <c r="E208" s="215" t="s">
        <v>1394</v>
      </c>
      <c r="F208" s="260" t="s">
        <v>246</v>
      </c>
      <c r="G208" s="260" t="s">
        <v>66</v>
      </c>
      <c r="H208" s="261" t="s">
        <v>40</v>
      </c>
      <c r="I208" s="262">
        <v>34227</v>
      </c>
      <c r="J208" s="263" t="s">
        <v>55</v>
      </c>
      <c r="K208" s="264" t="s">
        <v>54</v>
      </c>
      <c r="L208" s="421" t="s">
        <v>1249</v>
      </c>
      <c r="M208" s="270">
        <v>43</v>
      </c>
      <c r="N208" s="222">
        <v>10</v>
      </c>
      <c r="O208" s="222">
        <v>20</v>
      </c>
      <c r="P208" s="222">
        <v>26.25</v>
      </c>
      <c r="Q208" s="223">
        <v>20</v>
      </c>
      <c r="R208" s="222">
        <v>23.5</v>
      </c>
      <c r="S208" s="222">
        <v>23.625</v>
      </c>
      <c r="T208" s="222">
        <v>45</v>
      </c>
      <c r="U208" s="222">
        <v>23.25</v>
      </c>
      <c r="V208" s="224">
        <v>191.625</v>
      </c>
      <c r="W208" s="225">
        <v>10.645833333333334</v>
      </c>
      <c r="X208" s="226" t="s">
        <v>498</v>
      </c>
      <c r="Y208" s="226" t="s">
        <v>474</v>
      </c>
      <c r="Z208" s="226">
        <v>2013</v>
      </c>
      <c r="AA208" s="141">
        <v>32</v>
      </c>
      <c r="AB208" s="141">
        <v>25</v>
      </c>
      <c r="AC208" s="141">
        <v>27</v>
      </c>
      <c r="AD208" s="141">
        <v>22</v>
      </c>
      <c r="AE208" s="164">
        <v>42</v>
      </c>
      <c r="AF208" s="141">
        <v>30</v>
      </c>
      <c r="AG208" s="141">
        <v>36</v>
      </c>
      <c r="AH208" s="141">
        <v>11.75</v>
      </c>
      <c r="AI208" s="141">
        <v>13</v>
      </c>
      <c r="AJ208" s="141">
        <v>238.75</v>
      </c>
      <c r="AK208" s="141">
        <v>10.852272727272727</v>
      </c>
      <c r="AL208" s="140" t="s">
        <v>498</v>
      </c>
      <c r="AM208" s="327">
        <v>2014</v>
      </c>
      <c r="AN208" s="140" t="s">
        <v>475</v>
      </c>
      <c r="AO208" s="238">
        <v>30</v>
      </c>
      <c r="AP208" s="239">
        <v>31.125</v>
      </c>
      <c r="AQ208" s="239">
        <v>38.25</v>
      </c>
      <c r="AR208" s="239">
        <v>30.195000000000004</v>
      </c>
      <c r="AS208" s="239">
        <v>31.5</v>
      </c>
      <c r="AT208" s="240">
        <v>14.666666666666666</v>
      </c>
      <c r="AU208" s="240">
        <v>15.9375</v>
      </c>
      <c r="AV208" s="239">
        <v>40.5</v>
      </c>
      <c r="AW208" s="240">
        <v>21</v>
      </c>
      <c r="AX208" s="239">
        <v>253.17416666666665</v>
      </c>
      <c r="AY208" s="239">
        <v>10.126966666666666</v>
      </c>
      <c r="AZ208" s="241" t="s">
        <v>484</v>
      </c>
      <c r="BA208" s="241">
        <v>2015</v>
      </c>
      <c r="BB208" s="140" t="s">
        <v>476</v>
      </c>
      <c r="BC208" s="41">
        <v>23.25</v>
      </c>
      <c r="BD208" s="242">
        <v>31.5</v>
      </c>
      <c r="BE208" s="242">
        <v>24</v>
      </c>
      <c r="BF208" s="242">
        <v>25.5</v>
      </c>
      <c r="BG208" s="41">
        <v>39</v>
      </c>
      <c r="BH208" s="242">
        <v>40.5</v>
      </c>
      <c r="BI208" s="242">
        <v>10</v>
      </c>
      <c r="BJ208" s="242">
        <v>22.5</v>
      </c>
      <c r="BK208" s="242">
        <v>22</v>
      </c>
      <c r="BL208" s="243">
        <v>43</v>
      </c>
      <c r="BM208" s="243">
        <v>281.25</v>
      </c>
      <c r="BN208" s="243">
        <v>10.044642857142858</v>
      </c>
      <c r="BO208" s="17" t="s">
        <v>484</v>
      </c>
      <c r="BP208" s="234" t="s">
        <v>369</v>
      </c>
      <c r="BQ208" s="235">
        <v>2016</v>
      </c>
    </row>
    <row r="209" spans="1:69" s="142" customFormat="1" ht="17.25">
      <c r="A209" s="354">
        <v>208</v>
      </c>
      <c r="B209" s="330" t="s">
        <v>1395</v>
      </c>
      <c r="C209" s="279" t="s">
        <v>465</v>
      </c>
      <c r="D209" s="289" t="s">
        <v>161</v>
      </c>
      <c r="E209" s="289" t="s">
        <v>1396</v>
      </c>
      <c r="F209" s="216" t="s">
        <v>1397</v>
      </c>
      <c r="G209" s="216" t="s">
        <v>1282</v>
      </c>
      <c r="H209" s="281" t="s">
        <v>40</v>
      </c>
      <c r="I209" s="282">
        <v>33874</v>
      </c>
      <c r="J209" s="283" t="s">
        <v>41</v>
      </c>
      <c r="K209" s="375" t="s">
        <v>651</v>
      </c>
      <c r="L209" s="479" t="s">
        <v>1398</v>
      </c>
      <c r="M209" s="285">
        <v>18</v>
      </c>
      <c r="N209" s="290">
        <v>18</v>
      </c>
      <c r="O209" s="290">
        <v>22</v>
      </c>
      <c r="P209" s="290">
        <v>24.75</v>
      </c>
      <c r="Q209" s="290">
        <v>23.5</v>
      </c>
      <c r="R209" s="290">
        <v>22</v>
      </c>
      <c r="S209" s="290">
        <v>24</v>
      </c>
      <c r="T209" s="290">
        <v>27</v>
      </c>
      <c r="U209" s="290">
        <v>24</v>
      </c>
      <c r="V209" s="291">
        <v>185.25</v>
      </c>
      <c r="W209" s="292">
        <v>10.291666666666666</v>
      </c>
      <c r="X209" s="250" t="s">
        <v>484</v>
      </c>
      <c r="Y209" s="250" t="s">
        <v>474</v>
      </c>
      <c r="Z209" s="250">
        <v>2013</v>
      </c>
      <c r="AA209" s="141">
        <v>32.25</v>
      </c>
      <c r="AB209" s="141">
        <v>30</v>
      </c>
      <c r="AC209" s="141">
        <v>21</v>
      </c>
      <c r="AD209" s="141">
        <v>20.5</v>
      </c>
      <c r="AE209" s="164">
        <v>28.5</v>
      </c>
      <c r="AF209" s="141">
        <v>46.5</v>
      </c>
      <c r="AG209" s="141">
        <v>31.5</v>
      </c>
      <c r="AH209" s="141">
        <v>12.25</v>
      </c>
      <c r="AI209" s="141">
        <v>10.625</v>
      </c>
      <c r="AJ209" s="141">
        <v>233.125</v>
      </c>
      <c r="AK209" s="141">
        <v>10.596590909090908</v>
      </c>
      <c r="AL209" s="140" t="s">
        <v>498</v>
      </c>
      <c r="AM209" s="140">
        <v>2014</v>
      </c>
      <c r="AN209" s="140" t="s">
        <v>475</v>
      </c>
      <c r="AO209" s="238">
        <v>30</v>
      </c>
      <c r="AP209" s="240">
        <v>30</v>
      </c>
      <c r="AQ209" s="240">
        <v>37.5</v>
      </c>
      <c r="AR209" s="240">
        <v>36</v>
      </c>
      <c r="AS209" s="240">
        <v>26.25</v>
      </c>
      <c r="AT209" s="240">
        <v>16</v>
      </c>
      <c r="AU209" s="240">
        <v>22.5</v>
      </c>
      <c r="AV209" s="240">
        <v>35</v>
      </c>
      <c r="AW209" s="240">
        <v>17</v>
      </c>
      <c r="AX209" s="240">
        <v>250.25</v>
      </c>
      <c r="AY209" s="240">
        <v>10.01</v>
      </c>
      <c r="AZ209" s="442" t="s">
        <v>484</v>
      </c>
      <c r="BA209" s="442">
        <v>2015</v>
      </c>
      <c r="BB209" s="140" t="s">
        <v>476</v>
      </c>
      <c r="BC209" s="350">
        <v>30</v>
      </c>
      <c r="BD209" s="351">
        <v>32.25</v>
      </c>
      <c r="BE209" s="351">
        <v>37.5</v>
      </c>
      <c r="BF209" s="351">
        <v>36</v>
      </c>
      <c r="BG209" s="350">
        <v>30</v>
      </c>
      <c r="BH209" s="351">
        <v>27</v>
      </c>
      <c r="BI209" s="351">
        <v>16</v>
      </c>
      <c r="BJ209" s="351">
        <v>40.5</v>
      </c>
      <c r="BK209" s="351">
        <v>32</v>
      </c>
      <c r="BL209" s="353">
        <v>42.5</v>
      </c>
      <c r="BM209" s="353">
        <v>323.75</v>
      </c>
      <c r="BN209" s="353">
        <v>11.5625</v>
      </c>
      <c r="BO209" s="354" t="s">
        <v>484</v>
      </c>
      <c r="BP209" s="234" t="s">
        <v>369</v>
      </c>
      <c r="BQ209" s="235">
        <v>2016</v>
      </c>
    </row>
    <row r="210" spans="1:69" ht="17.25">
      <c r="A210" s="17">
        <v>209</v>
      </c>
      <c r="B210" s="273" t="s">
        <v>1399</v>
      </c>
      <c r="C210" s="252" t="s">
        <v>465</v>
      </c>
      <c r="D210" s="215" t="s">
        <v>206</v>
      </c>
      <c r="E210" s="215" t="s">
        <v>1400</v>
      </c>
      <c r="F210" s="398" t="s">
        <v>1401</v>
      </c>
      <c r="G210" s="398" t="s">
        <v>279</v>
      </c>
      <c r="H210" s="256" t="s">
        <v>40</v>
      </c>
      <c r="I210" s="245">
        <v>34246</v>
      </c>
      <c r="J210" s="257" t="s">
        <v>89</v>
      </c>
      <c r="K210" s="274" t="s">
        <v>88</v>
      </c>
      <c r="L210" s="426" t="s">
        <v>88</v>
      </c>
      <c r="M210" s="258">
        <v>24</v>
      </c>
      <c r="N210" s="222">
        <v>15</v>
      </c>
      <c r="O210" s="222">
        <v>30</v>
      </c>
      <c r="P210" s="222">
        <v>30</v>
      </c>
      <c r="Q210" s="223">
        <v>23.166666666666668</v>
      </c>
      <c r="R210" s="222">
        <v>25</v>
      </c>
      <c r="S210" s="222">
        <v>30.75</v>
      </c>
      <c r="T210" s="222">
        <v>32.25</v>
      </c>
      <c r="U210" s="222">
        <v>25.25</v>
      </c>
      <c r="V210" s="224">
        <v>211.41666666666669</v>
      </c>
      <c r="W210" s="225">
        <v>11.745370370370372</v>
      </c>
      <c r="X210" s="226" t="s">
        <v>473</v>
      </c>
      <c r="Y210" s="226" t="s">
        <v>474</v>
      </c>
      <c r="Z210" s="226">
        <v>2013</v>
      </c>
      <c r="AA210" s="141">
        <v>37.5</v>
      </c>
      <c r="AB210" s="141">
        <v>34.5</v>
      </c>
      <c r="AC210" s="141">
        <v>25.5</v>
      </c>
      <c r="AD210" s="141">
        <v>19</v>
      </c>
      <c r="AE210" s="164">
        <v>45</v>
      </c>
      <c r="AF210" s="141">
        <v>46</v>
      </c>
      <c r="AG210" s="141">
        <v>42</v>
      </c>
      <c r="AH210" s="141">
        <v>8</v>
      </c>
      <c r="AI210" s="141">
        <v>13.75</v>
      </c>
      <c r="AJ210" s="141">
        <v>271.25</v>
      </c>
      <c r="AK210" s="141">
        <v>12.329545454545455</v>
      </c>
      <c r="AL210" s="140" t="s">
        <v>473</v>
      </c>
      <c r="AM210" s="327">
        <v>2014</v>
      </c>
      <c r="AN210" s="140" t="s">
        <v>475</v>
      </c>
      <c r="AO210" s="228">
        <v>30</v>
      </c>
      <c r="AP210" s="227">
        <v>34.125</v>
      </c>
      <c r="AQ210" s="227">
        <v>30</v>
      </c>
      <c r="AR210" s="227">
        <v>34.3125</v>
      </c>
      <c r="AS210" s="227">
        <v>28.875</v>
      </c>
      <c r="AT210" s="228">
        <v>14</v>
      </c>
      <c r="AU210" s="228">
        <v>29.25</v>
      </c>
      <c r="AV210" s="227">
        <v>38</v>
      </c>
      <c r="AW210" s="228">
        <v>13.5</v>
      </c>
      <c r="AX210" s="227">
        <v>252.0625</v>
      </c>
      <c r="AY210" s="227">
        <v>10.0825</v>
      </c>
      <c r="AZ210" s="229" t="s">
        <v>473</v>
      </c>
      <c r="BA210" s="241">
        <v>2015</v>
      </c>
      <c r="BB210" s="140" t="s">
        <v>476</v>
      </c>
      <c r="BC210" s="41">
        <v>25.5</v>
      </c>
      <c r="BD210" s="242">
        <v>27</v>
      </c>
      <c r="BE210" s="242">
        <v>27.75</v>
      </c>
      <c r="BF210" s="242">
        <v>28.5</v>
      </c>
      <c r="BG210" s="41">
        <v>39</v>
      </c>
      <c r="BH210" s="242">
        <v>27.375</v>
      </c>
      <c r="BI210" s="242">
        <v>17.25</v>
      </c>
      <c r="BJ210" s="242">
        <v>39</v>
      </c>
      <c r="BK210" s="242">
        <v>18</v>
      </c>
      <c r="BL210" s="243">
        <v>43</v>
      </c>
      <c r="BM210" s="243">
        <v>292.375</v>
      </c>
      <c r="BN210" s="243">
        <v>10.441964285714286</v>
      </c>
      <c r="BO210" s="17" t="s">
        <v>498</v>
      </c>
      <c r="BP210" s="234" t="s">
        <v>369</v>
      </c>
      <c r="BQ210" s="235">
        <v>2016</v>
      </c>
    </row>
    <row r="211" spans="1:69" ht="17.25">
      <c r="A211" s="17">
        <v>210</v>
      </c>
      <c r="B211" s="330" t="s">
        <v>1402</v>
      </c>
      <c r="C211" s="252" t="s">
        <v>465</v>
      </c>
      <c r="D211" s="215" t="s">
        <v>1403</v>
      </c>
      <c r="E211" s="215" t="s">
        <v>1396</v>
      </c>
      <c r="F211" s="216" t="s">
        <v>1401</v>
      </c>
      <c r="G211" s="216" t="s">
        <v>1404</v>
      </c>
      <c r="H211" s="281" t="s">
        <v>40</v>
      </c>
      <c r="I211" s="282">
        <v>34151</v>
      </c>
      <c r="J211" s="283" t="s">
        <v>89</v>
      </c>
      <c r="K211" s="284" t="s">
        <v>88</v>
      </c>
      <c r="L211" s="426" t="s">
        <v>1405</v>
      </c>
      <c r="M211" s="285">
        <v>24</v>
      </c>
      <c r="N211" s="222">
        <v>24</v>
      </c>
      <c r="O211" s="222">
        <v>25</v>
      </c>
      <c r="P211" s="222">
        <v>23</v>
      </c>
      <c r="Q211" s="223">
        <v>24.5</v>
      </c>
      <c r="R211" s="222">
        <v>14.25</v>
      </c>
      <c r="S211" s="222">
        <v>31.5</v>
      </c>
      <c r="T211" s="222">
        <v>39</v>
      </c>
      <c r="U211" s="222">
        <v>19.5</v>
      </c>
      <c r="V211" s="224">
        <v>200.75</v>
      </c>
      <c r="W211" s="225">
        <v>11.152777777777779</v>
      </c>
      <c r="X211" s="226" t="s">
        <v>484</v>
      </c>
      <c r="Y211" s="226" t="s">
        <v>474</v>
      </c>
      <c r="Z211" s="226">
        <v>2013</v>
      </c>
      <c r="AA211" s="141">
        <v>30</v>
      </c>
      <c r="AB211" s="141">
        <v>31</v>
      </c>
      <c r="AC211" s="141">
        <v>27.25</v>
      </c>
      <c r="AD211" s="141">
        <v>20</v>
      </c>
      <c r="AE211" s="164">
        <v>36</v>
      </c>
      <c r="AF211" s="141">
        <v>30.75</v>
      </c>
      <c r="AG211" s="141">
        <v>34.5</v>
      </c>
      <c r="AH211" s="141">
        <v>10</v>
      </c>
      <c r="AI211" s="141">
        <v>11</v>
      </c>
      <c r="AJ211" s="141">
        <v>230.5</v>
      </c>
      <c r="AK211" s="141">
        <v>10.477272727272727</v>
      </c>
      <c r="AL211" s="140" t="s">
        <v>498</v>
      </c>
      <c r="AM211" s="327">
        <v>2014</v>
      </c>
      <c r="AN211" s="140" t="s">
        <v>475</v>
      </c>
      <c r="AO211" s="238">
        <v>31.5</v>
      </c>
      <c r="AP211" s="239">
        <v>24.375</v>
      </c>
      <c r="AQ211" s="239">
        <v>29.25</v>
      </c>
      <c r="AR211" s="239">
        <v>30.28125</v>
      </c>
      <c r="AS211" s="239">
        <v>30</v>
      </c>
      <c r="AT211" s="240">
        <v>19</v>
      </c>
      <c r="AU211" s="240">
        <v>27</v>
      </c>
      <c r="AV211" s="239">
        <v>32.5</v>
      </c>
      <c r="AW211" s="240">
        <v>26.5</v>
      </c>
      <c r="AX211" s="239">
        <v>250.40625</v>
      </c>
      <c r="AY211" s="239">
        <v>10.016249999999999</v>
      </c>
      <c r="AZ211" s="241" t="s">
        <v>484</v>
      </c>
      <c r="BA211" s="241">
        <v>2015</v>
      </c>
      <c r="BB211" s="140" t="s">
        <v>476</v>
      </c>
      <c r="BC211" s="41">
        <v>25.5</v>
      </c>
      <c r="BD211" s="242">
        <v>21</v>
      </c>
      <c r="BE211" s="242">
        <v>30</v>
      </c>
      <c r="BF211" s="242">
        <v>19.5</v>
      </c>
      <c r="BG211" s="41">
        <v>36</v>
      </c>
      <c r="BH211" s="242">
        <v>25.5</v>
      </c>
      <c r="BI211" s="242">
        <v>17</v>
      </c>
      <c r="BJ211" s="242">
        <v>45</v>
      </c>
      <c r="BK211" s="242">
        <v>20</v>
      </c>
      <c r="BL211" s="243">
        <v>42</v>
      </c>
      <c r="BM211" s="243">
        <v>281.5</v>
      </c>
      <c r="BN211" s="243">
        <v>10.053571428571429</v>
      </c>
      <c r="BO211" s="17" t="s">
        <v>484</v>
      </c>
      <c r="BP211" s="234" t="s">
        <v>369</v>
      </c>
      <c r="BQ211" s="235">
        <v>2016</v>
      </c>
    </row>
    <row r="212" spans="1:69" ht="17.25">
      <c r="A212" s="17">
        <v>211</v>
      </c>
      <c r="B212" s="480" t="s">
        <v>1406</v>
      </c>
      <c r="C212" s="253" t="s">
        <v>478</v>
      </c>
      <c r="D212" s="481" t="s">
        <v>1407</v>
      </c>
      <c r="E212" s="481" t="s">
        <v>1408</v>
      </c>
      <c r="F212" s="482" t="s">
        <v>1409</v>
      </c>
      <c r="G212" s="482" t="s">
        <v>1410</v>
      </c>
      <c r="H212" s="483" t="s">
        <v>40</v>
      </c>
      <c r="I212" s="484">
        <v>33971</v>
      </c>
      <c r="J212" s="485" t="s">
        <v>524</v>
      </c>
      <c r="K212" s="486" t="s">
        <v>65</v>
      </c>
      <c r="L212" s="426" t="s">
        <v>1411</v>
      </c>
      <c r="M212" s="487">
        <v>4</v>
      </c>
      <c r="N212" s="488">
        <v>23.5</v>
      </c>
      <c r="O212" s="488">
        <v>30</v>
      </c>
      <c r="P212" s="489">
        <v>24</v>
      </c>
      <c r="Q212" s="489">
        <v>21.166666666666668</v>
      </c>
      <c r="R212" s="489">
        <v>21.91333333333333</v>
      </c>
      <c r="S212" s="489">
        <v>29.25</v>
      </c>
      <c r="T212" s="489">
        <v>32.25</v>
      </c>
      <c r="U212" s="489">
        <v>28.75</v>
      </c>
      <c r="V212" s="489">
        <v>210.82999999999998</v>
      </c>
      <c r="W212" s="489">
        <v>11.712777777777777</v>
      </c>
      <c r="X212" s="226" t="s">
        <v>473</v>
      </c>
      <c r="Y212" s="226" t="s">
        <v>474</v>
      </c>
      <c r="Z212" s="226">
        <v>2013</v>
      </c>
      <c r="AA212" s="490">
        <v>32.75</v>
      </c>
      <c r="AB212" s="490">
        <v>32</v>
      </c>
      <c r="AC212" s="490">
        <v>30.5</v>
      </c>
      <c r="AD212" s="490">
        <v>16.25</v>
      </c>
      <c r="AE212" s="491">
        <v>45.375</v>
      </c>
      <c r="AF212" s="490">
        <v>29.75</v>
      </c>
      <c r="AG212" s="141">
        <v>32.25</v>
      </c>
      <c r="AH212" s="141">
        <v>12.5</v>
      </c>
      <c r="AI212" s="141">
        <v>8.25</v>
      </c>
      <c r="AJ212" s="141">
        <v>239.625</v>
      </c>
      <c r="AK212" s="141">
        <v>10.892045454545455</v>
      </c>
      <c r="AL212" s="490" t="s">
        <v>473</v>
      </c>
      <c r="AM212" s="327">
        <v>2014</v>
      </c>
      <c r="AN212" s="140" t="s">
        <v>475</v>
      </c>
      <c r="AO212" s="331">
        <v>30</v>
      </c>
      <c r="AP212" s="267">
        <v>35.25</v>
      </c>
      <c r="AQ212" s="267">
        <v>34.875</v>
      </c>
      <c r="AR212" s="267">
        <v>38.53125</v>
      </c>
      <c r="AS212" s="267">
        <v>36.75</v>
      </c>
      <c r="AT212" s="268">
        <v>13.666666666666666</v>
      </c>
      <c r="AU212" s="268">
        <v>18.375</v>
      </c>
      <c r="AV212" s="267">
        <v>36.5</v>
      </c>
      <c r="AW212" s="268">
        <v>18</v>
      </c>
      <c r="AX212" s="267">
        <v>261.94791666666663</v>
      </c>
      <c r="AY212" s="267">
        <v>10.477916666666665</v>
      </c>
      <c r="AZ212" s="477" t="s">
        <v>498</v>
      </c>
      <c r="BA212" s="241">
        <v>2015</v>
      </c>
      <c r="BB212" s="140" t="s">
        <v>476</v>
      </c>
      <c r="BC212" s="41">
        <v>30</v>
      </c>
      <c r="BD212" s="242">
        <v>31.5</v>
      </c>
      <c r="BE212" s="242">
        <v>24</v>
      </c>
      <c r="BF212" s="242">
        <v>15</v>
      </c>
      <c r="BG212" s="41">
        <v>36</v>
      </c>
      <c r="BH212" s="242">
        <v>36</v>
      </c>
      <c r="BI212" s="242">
        <v>13</v>
      </c>
      <c r="BJ212" s="242">
        <v>31.5</v>
      </c>
      <c r="BK212" s="242">
        <v>22</v>
      </c>
      <c r="BL212" s="243">
        <v>42.5</v>
      </c>
      <c r="BM212" s="243">
        <v>281.5</v>
      </c>
      <c r="BN212" s="243">
        <v>10.053571428571429</v>
      </c>
      <c r="BO212" s="17" t="s">
        <v>484</v>
      </c>
      <c r="BP212" s="234" t="s">
        <v>369</v>
      </c>
      <c r="BQ212" s="235">
        <v>2016</v>
      </c>
    </row>
    <row r="213" spans="1:69" ht="17.25">
      <c r="A213" s="17">
        <v>212</v>
      </c>
      <c r="B213" s="253" t="s">
        <v>1412</v>
      </c>
      <c r="C213" s="252" t="s">
        <v>465</v>
      </c>
      <c r="D213" s="215" t="s">
        <v>1413</v>
      </c>
      <c r="E213" s="215" t="s">
        <v>1414</v>
      </c>
      <c r="F213" s="216" t="s">
        <v>1415</v>
      </c>
      <c r="G213" s="216" t="s">
        <v>1416</v>
      </c>
      <c r="H213" s="217" t="s">
        <v>43</v>
      </c>
      <c r="I213" s="218">
        <v>33742</v>
      </c>
      <c r="J213" s="219" t="s">
        <v>45</v>
      </c>
      <c r="K213" s="220" t="s">
        <v>483</v>
      </c>
      <c r="L213" s="220" t="s">
        <v>483</v>
      </c>
      <c r="M213" s="217">
        <v>25</v>
      </c>
      <c r="N213" s="222">
        <v>24</v>
      </c>
      <c r="O213" s="222">
        <v>28</v>
      </c>
      <c r="P213" s="222">
        <v>22.25</v>
      </c>
      <c r="Q213" s="223">
        <v>22.5</v>
      </c>
      <c r="R213" s="222">
        <v>20</v>
      </c>
      <c r="S213" s="222">
        <v>34.5</v>
      </c>
      <c r="T213" s="222">
        <v>34.5</v>
      </c>
      <c r="U213" s="222">
        <v>20.5</v>
      </c>
      <c r="V213" s="224">
        <v>206.25</v>
      </c>
      <c r="W213" s="225">
        <v>11.458333333333334</v>
      </c>
      <c r="X213" s="226" t="s">
        <v>484</v>
      </c>
      <c r="Y213" s="226" t="s">
        <v>474</v>
      </c>
      <c r="Z213" s="226">
        <v>2013</v>
      </c>
      <c r="AA213" s="141">
        <v>30</v>
      </c>
      <c r="AB213" s="141">
        <v>25.5</v>
      </c>
      <c r="AC213" s="141">
        <v>23.25</v>
      </c>
      <c r="AD213" s="141">
        <v>28</v>
      </c>
      <c r="AE213" s="164">
        <v>39</v>
      </c>
      <c r="AF213" s="141">
        <v>30</v>
      </c>
      <c r="AG213" s="141">
        <v>36.375</v>
      </c>
      <c r="AH213" s="141">
        <v>13.75</v>
      </c>
      <c r="AI213" s="141">
        <v>12</v>
      </c>
      <c r="AJ213" s="141">
        <v>237.875</v>
      </c>
      <c r="AK213" s="141">
        <v>10.8125</v>
      </c>
      <c r="AL213" s="140" t="s">
        <v>498</v>
      </c>
      <c r="AM213" s="327">
        <v>2014</v>
      </c>
      <c r="AN213" s="140" t="s">
        <v>475</v>
      </c>
      <c r="AO213" s="238">
        <v>30</v>
      </c>
      <c r="AP213" s="239">
        <v>19.875</v>
      </c>
      <c r="AQ213" s="239">
        <v>34.5</v>
      </c>
      <c r="AR213" s="239">
        <v>37.5</v>
      </c>
      <c r="AS213" s="239">
        <v>35.25</v>
      </c>
      <c r="AT213" s="240">
        <v>22</v>
      </c>
      <c r="AU213" s="240">
        <v>20.25</v>
      </c>
      <c r="AV213" s="239">
        <v>32</v>
      </c>
      <c r="AW213" s="240">
        <v>19</v>
      </c>
      <c r="AX213" s="239">
        <v>250.375</v>
      </c>
      <c r="AY213" s="239">
        <v>10.015000000000001</v>
      </c>
      <c r="AZ213" s="241" t="s">
        <v>484</v>
      </c>
      <c r="BA213" s="241">
        <v>2015</v>
      </c>
      <c r="BB213" s="140" t="s">
        <v>476</v>
      </c>
      <c r="BC213" s="41">
        <v>24</v>
      </c>
      <c r="BD213" s="242">
        <v>36.75</v>
      </c>
      <c r="BE213" s="242">
        <v>28.5</v>
      </c>
      <c r="BF213" s="242">
        <v>24</v>
      </c>
      <c r="BG213" s="41">
        <v>30</v>
      </c>
      <c r="BH213" s="242">
        <v>34.5</v>
      </c>
      <c r="BI213" s="242">
        <v>20</v>
      </c>
      <c r="BJ213" s="242">
        <v>31.5</v>
      </c>
      <c r="BK213" s="242">
        <v>10.25</v>
      </c>
      <c r="BL213" s="243">
        <v>43.25</v>
      </c>
      <c r="BM213" s="243">
        <v>282.75</v>
      </c>
      <c r="BN213" s="243">
        <v>10.098214285714286</v>
      </c>
      <c r="BO213" s="17" t="s">
        <v>484</v>
      </c>
      <c r="BP213" s="234" t="s">
        <v>369</v>
      </c>
      <c r="BQ213" s="235">
        <v>2016</v>
      </c>
    </row>
    <row r="214" spans="1:69" ht="17.25">
      <c r="A214" s="17">
        <v>213</v>
      </c>
      <c r="B214" s="399" t="s">
        <v>1417</v>
      </c>
      <c r="C214" s="252" t="s">
        <v>465</v>
      </c>
      <c r="D214" s="215" t="s">
        <v>62</v>
      </c>
      <c r="E214" s="215" t="s">
        <v>1418</v>
      </c>
      <c r="F214" s="216" t="s">
        <v>1419</v>
      </c>
      <c r="G214" s="216" t="s">
        <v>640</v>
      </c>
      <c r="H214" s="217" t="s">
        <v>43</v>
      </c>
      <c r="I214" s="218">
        <v>33875</v>
      </c>
      <c r="J214" s="219" t="s">
        <v>41</v>
      </c>
      <c r="K214" s="220" t="s">
        <v>86</v>
      </c>
      <c r="L214" s="220" t="s">
        <v>209</v>
      </c>
      <c r="M214" s="221">
        <v>18</v>
      </c>
      <c r="N214" s="222">
        <v>12</v>
      </c>
      <c r="O214" s="222">
        <v>32.5</v>
      </c>
      <c r="P214" s="222">
        <v>33.75</v>
      </c>
      <c r="Q214" s="223">
        <v>23.666666666666668</v>
      </c>
      <c r="R214" s="222">
        <v>14.5</v>
      </c>
      <c r="S214" s="222">
        <v>47.25</v>
      </c>
      <c r="T214" s="222">
        <v>40.5</v>
      </c>
      <c r="U214" s="222">
        <v>18.25</v>
      </c>
      <c r="V214" s="224">
        <v>222.41666666666669</v>
      </c>
      <c r="W214" s="225">
        <v>12.356481481481483</v>
      </c>
      <c r="X214" s="226" t="s">
        <v>473</v>
      </c>
      <c r="Y214" s="226" t="s">
        <v>474</v>
      </c>
      <c r="Z214" s="226">
        <v>2013</v>
      </c>
      <c r="AA214" s="141">
        <v>42.75</v>
      </c>
      <c r="AB214" s="141">
        <v>47</v>
      </c>
      <c r="AC214" s="141">
        <v>34.5</v>
      </c>
      <c r="AD214" s="141">
        <v>32</v>
      </c>
      <c r="AE214" s="164">
        <v>46.5</v>
      </c>
      <c r="AF214" s="141">
        <v>46</v>
      </c>
      <c r="AG214" s="141">
        <v>55.875</v>
      </c>
      <c r="AH214" s="141">
        <v>7</v>
      </c>
      <c r="AI214" s="141">
        <v>17.75</v>
      </c>
      <c r="AJ214" s="141">
        <v>329.375</v>
      </c>
      <c r="AK214" s="141">
        <v>14.971590909090908</v>
      </c>
      <c r="AL214" s="140" t="s">
        <v>473</v>
      </c>
      <c r="AM214" s="327">
        <v>2014</v>
      </c>
      <c r="AN214" s="140" t="s">
        <v>475</v>
      </c>
      <c r="AO214" s="228">
        <v>48.25</v>
      </c>
      <c r="AP214" s="227">
        <v>56.25</v>
      </c>
      <c r="AQ214" s="227">
        <v>44.25</v>
      </c>
      <c r="AR214" s="227">
        <v>44.25</v>
      </c>
      <c r="AS214" s="227">
        <v>40.5</v>
      </c>
      <c r="AT214" s="228">
        <v>24.666666666666668</v>
      </c>
      <c r="AU214" s="228">
        <v>31.125</v>
      </c>
      <c r="AV214" s="227">
        <v>45.25</v>
      </c>
      <c r="AW214" s="228">
        <v>32</v>
      </c>
      <c r="AX214" s="227">
        <v>366.54166666666669</v>
      </c>
      <c r="AY214" s="227">
        <v>14.661666666666667</v>
      </c>
      <c r="AZ214" s="229" t="s">
        <v>473</v>
      </c>
      <c r="BA214" s="241">
        <v>2015</v>
      </c>
      <c r="BB214" s="140" t="s">
        <v>476</v>
      </c>
      <c r="BC214" s="41">
        <v>33</v>
      </c>
      <c r="BD214" s="242">
        <v>38.25</v>
      </c>
      <c r="BE214" s="242">
        <v>31.5</v>
      </c>
      <c r="BF214" s="242">
        <v>40.5</v>
      </c>
      <c r="BG214" s="41">
        <v>48</v>
      </c>
      <c r="BH214" s="242">
        <v>40.5</v>
      </c>
      <c r="BI214" s="242">
        <v>28.75</v>
      </c>
      <c r="BJ214" s="242">
        <v>43.5</v>
      </c>
      <c r="BK214" s="242">
        <v>17</v>
      </c>
      <c r="BL214" s="243">
        <v>45.5</v>
      </c>
      <c r="BM214" s="243">
        <v>366.5</v>
      </c>
      <c r="BN214" s="243">
        <v>13.089285714285714</v>
      </c>
      <c r="BO214" s="233" t="s">
        <v>473</v>
      </c>
      <c r="BP214" s="234" t="s">
        <v>369</v>
      </c>
      <c r="BQ214" s="235">
        <v>2016</v>
      </c>
    </row>
    <row r="215" spans="1:69" ht="17.25">
      <c r="A215" s="17">
        <v>214</v>
      </c>
      <c r="B215" s="275" t="s">
        <v>1420</v>
      </c>
      <c r="C215" s="252" t="s">
        <v>465</v>
      </c>
      <c r="D215" s="215" t="s">
        <v>1421</v>
      </c>
      <c r="E215" s="215" t="s">
        <v>1422</v>
      </c>
      <c r="F215" s="216" t="s">
        <v>1423</v>
      </c>
      <c r="G215" s="216" t="s">
        <v>1424</v>
      </c>
      <c r="H215" s="217" t="s">
        <v>43</v>
      </c>
      <c r="I215" s="218">
        <v>34231</v>
      </c>
      <c r="J215" s="219" t="s">
        <v>45</v>
      </c>
      <c r="K215" s="220" t="s">
        <v>483</v>
      </c>
      <c r="L215" s="220" t="s">
        <v>483</v>
      </c>
      <c r="M215" s="217">
        <v>25</v>
      </c>
      <c r="N215" s="222">
        <v>10</v>
      </c>
      <c r="O215" s="222">
        <v>27</v>
      </c>
      <c r="P215" s="222">
        <v>32.75</v>
      </c>
      <c r="Q215" s="223">
        <v>17.166666666666668</v>
      </c>
      <c r="R215" s="222">
        <v>23.75</v>
      </c>
      <c r="S215" s="222">
        <v>30</v>
      </c>
      <c r="T215" s="222">
        <v>30</v>
      </c>
      <c r="U215" s="222">
        <v>27.5</v>
      </c>
      <c r="V215" s="224">
        <v>198.16666666666669</v>
      </c>
      <c r="W215" s="225">
        <v>11.00925925925926</v>
      </c>
      <c r="X215" s="226" t="s">
        <v>498</v>
      </c>
      <c r="Y215" s="226" t="s">
        <v>474</v>
      </c>
      <c r="Z215" s="226">
        <v>2013</v>
      </c>
      <c r="AA215" s="141">
        <v>39.75</v>
      </c>
      <c r="AB215" s="141">
        <v>38</v>
      </c>
      <c r="AC215" s="141">
        <v>25.75</v>
      </c>
      <c r="AD215" s="141">
        <v>18.25</v>
      </c>
      <c r="AE215" s="164">
        <v>45</v>
      </c>
      <c r="AF215" s="141">
        <v>36</v>
      </c>
      <c r="AG215" s="141">
        <v>43.5</v>
      </c>
      <c r="AH215" s="141">
        <v>8</v>
      </c>
      <c r="AI215" s="141">
        <v>10.25</v>
      </c>
      <c r="AJ215" s="141">
        <v>264.5</v>
      </c>
      <c r="AK215" s="141">
        <v>12.022727272727273</v>
      </c>
      <c r="AL215" s="140" t="s">
        <v>473</v>
      </c>
      <c r="AM215" s="327">
        <v>2014</v>
      </c>
      <c r="AN215" s="140" t="s">
        <v>475</v>
      </c>
      <c r="AO215" s="228">
        <v>26.25</v>
      </c>
      <c r="AP215" s="227">
        <v>37.875</v>
      </c>
      <c r="AQ215" s="227">
        <v>34.125</v>
      </c>
      <c r="AR215" s="227">
        <v>36.09375</v>
      </c>
      <c r="AS215" s="227">
        <v>30.375</v>
      </c>
      <c r="AT215" s="228">
        <v>17.333333333333332</v>
      </c>
      <c r="AU215" s="228">
        <v>21.1875</v>
      </c>
      <c r="AV215" s="227">
        <v>37.75</v>
      </c>
      <c r="AW215" s="228">
        <v>16</v>
      </c>
      <c r="AX215" s="227">
        <v>256.98958333333337</v>
      </c>
      <c r="AY215" s="227">
        <v>10.279583333333335</v>
      </c>
      <c r="AZ215" s="229" t="s">
        <v>473</v>
      </c>
      <c r="BA215" s="241">
        <v>2015</v>
      </c>
      <c r="BB215" s="140" t="s">
        <v>476</v>
      </c>
      <c r="BC215" s="41">
        <v>22.875</v>
      </c>
      <c r="BD215" s="242">
        <v>38.25</v>
      </c>
      <c r="BE215" s="242">
        <v>28.5</v>
      </c>
      <c r="BF215" s="242">
        <v>30</v>
      </c>
      <c r="BG215" s="41">
        <v>36.75</v>
      </c>
      <c r="BH215" s="242">
        <v>45</v>
      </c>
      <c r="BI215" s="242">
        <v>14.75</v>
      </c>
      <c r="BJ215" s="242">
        <v>36</v>
      </c>
      <c r="BK215" s="242">
        <v>11.25</v>
      </c>
      <c r="BL215" s="243">
        <v>42.5</v>
      </c>
      <c r="BM215" s="243">
        <v>305.875</v>
      </c>
      <c r="BN215" s="243">
        <v>10.924107142857142</v>
      </c>
      <c r="BO215" s="233" t="s">
        <v>473</v>
      </c>
      <c r="BP215" s="234" t="s">
        <v>369</v>
      </c>
      <c r="BQ215" s="235">
        <v>2016</v>
      </c>
    </row>
    <row r="216" spans="1:69" ht="17.25">
      <c r="A216" s="17">
        <v>215</v>
      </c>
      <c r="B216" s="259" t="s">
        <v>1425</v>
      </c>
      <c r="C216" s="253" t="s">
        <v>478</v>
      </c>
      <c r="D216" s="215" t="s">
        <v>90</v>
      </c>
      <c r="E216" s="215" t="s">
        <v>1426</v>
      </c>
      <c r="F216" s="260" t="s">
        <v>1427</v>
      </c>
      <c r="G216" s="260" t="s">
        <v>1428</v>
      </c>
      <c r="H216" s="261" t="s">
        <v>40</v>
      </c>
      <c r="I216" s="262">
        <v>33804</v>
      </c>
      <c r="J216" s="263" t="s">
        <v>45</v>
      </c>
      <c r="K216" s="264" t="s">
        <v>483</v>
      </c>
      <c r="L216" s="421" t="s">
        <v>483</v>
      </c>
      <c r="M216" s="270">
        <v>25</v>
      </c>
      <c r="N216" s="222">
        <v>22</v>
      </c>
      <c r="O216" s="222">
        <v>25</v>
      </c>
      <c r="P216" s="222">
        <v>26</v>
      </c>
      <c r="Q216" s="223">
        <v>16.833333333333332</v>
      </c>
      <c r="R216" s="222">
        <v>23.25</v>
      </c>
      <c r="S216" s="222">
        <v>36.375</v>
      </c>
      <c r="T216" s="222">
        <v>24.38</v>
      </c>
      <c r="U216" s="222">
        <v>37.5</v>
      </c>
      <c r="V216" s="224">
        <v>211.33833333333331</v>
      </c>
      <c r="W216" s="225">
        <v>11.741018518518517</v>
      </c>
      <c r="X216" s="226" t="s">
        <v>473</v>
      </c>
      <c r="Y216" s="226" t="s">
        <v>474</v>
      </c>
      <c r="Z216" s="226">
        <v>2013</v>
      </c>
      <c r="AA216" s="141">
        <v>32.5</v>
      </c>
      <c r="AB216" s="141">
        <v>43</v>
      </c>
      <c r="AC216" s="141">
        <v>31.75</v>
      </c>
      <c r="AD216" s="141">
        <v>23</v>
      </c>
      <c r="AE216" s="164">
        <v>39</v>
      </c>
      <c r="AF216" s="141">
        <v>27.75</v>
      </c>
      <c r="AG216" s="141">
        <v>44.25</v>
      </c>
      <c r="AH216" s="141">
        <v>11.5</v>
      </c>
      <c r="AI216" s="141">
        <v>12.75</v>
      </c>
      <c r="AJ216" s="141">
        <v>265.5</v>
      </c>
      <c r="AK216" s="141">
        <v>12.068181818181818</v>
      </c>
      <c r="AL216" s="140" t="s">
        <v>473</v>
      </c>
      <c r="AM216" s="327">
        <v>2014</v>
      </c>
      <c r="AN216" s="140" t="s">
        <v>475</v>
      </c>
      <c r="AO216" s="228">
        <v>30</v>
      </c>
      <c r="AP216" s="227">
        <v>44.25</v>
      </c>
      <c r="AQ216" s="227">
        <v>31.875</v>
      </c>
      <c r="AR216" s="227">
        <v>42.46875</v>
      </c>
      <c r="AS216" s="227">
        <v>30.75</v>
      </c>
      <c r="AT216" s="228">
        <v>14</v>
      </c>
      <c r="AU216" s="228">
        <v>22.125</v>
      </c>
      <c r="AV216" s="227">
        <v>38.25</v>
      </c>
      <c r="AW216" s="228">
        <v>13</v>
      </c>
      <c r="AX216" s="227">
        <v>266.71875</v>
      </c>
      <c r="AY216" s="227">
        <v>10.668749999999999</v>
      </c>
      <c r="AZ216" s="229" t="s">
        <v>473</v>
      </c>
      <c r="BA216" s="241">
        <v>2015</v>
      </c>
      <c r="BB216" s="140" t="s">
        <v>476</v>
      </c>
      <c r="BC216" s="41">
        <v>22.125</v>
      </c>
      <c r="BD216" s="242">
        <v>44.25</v>
      </c>
      <c r="BE216" s="242">
        <v>15</v>
      </c>
      <c r="BF216" s="242">
        <v>36</v>
      </c>
      <c r="BG216" s="41">
        <v>31.5</v>
      </c>
      <c r="BH216" s="242">
        <v>29.25</v>
      </c>
      <c r="BI216" s="242">
        <v>20.25</v>
      </c>
      <c r="BJ216" s="242">
        <v>31.5</v>
      </c>
      <c r="BK216" s="242">
        <v>10.25</v>
      </c>
      <c r="BL216" s="243">
        <v>43</v>
      </c>
      <c r="BM216" s="243">
        <v>283.125</v>
      </c>
      <c r="BN216" s="243">
        <v>10.111607142857142</v>
      </c>
      <c r="BO216" s="233" t="s">
        <v>473</v>
      </c>
      <c r="BP216" s="234" t="s">
        <v>369</v>
      </c>
      <c r="BQ216" s="235">
        <v>2016</v>
      </c>
    </row>
    <row r="217" spans="1:69" ht="17.25">
      <c r="A217" s="17">
        <v>216</v>
      </c>
      <c r="B217" s="259" t="s">
        <v>1429</v>
      </c>
      <c r="C217" s="252" t="s">
        <v>465</v>
      </c>
      <c r="D217" s="215" t="s">
        <v>139</v>
      </c>
      <c r="E217" s="215" t="s">
        <v>1430</v>
      </c>
      <c r="F217" s="260" t="s">
        <v>1431</v>
      </c>
      <c r="G217" s="260" t="s">
        <v>1162</v>
      </c>
      <c r="H217" s="261" t="s">
        <v>40</v>
      </c>
      <c r="I217" s="262">
        <v>33919</v>
      </c>
      <c r="J217" s="263" t="s">
        <v>536</v>
      </c>
      <c r="K217" s="264" t="s">
        <v>537</v>
      </c>
      <c r="L217" s="421" t="s">
        <v>537</v>
      </c>
      <c r="M217" s="270">
        <v>34</v>
      </c>
      <c r="N217" s="222">
        <v>10</v>
      </c>
      <c r="O217" s="222">
        <v>20</v>
      </c>
      <c r="P217" s="222">
        <v>20.5</v>
      </c>
      <c r="Q217" s="223">
        <v>21.166666666666668</v>
      </c>
      <c r="R217" s="222">
        <v>22.5</v>
      </c>
      <c r="S217" s="222">
        <v>35.25</v>
      </c>
      <c r="T217" s="222">
        <v>31.5</v>
      </c>
      <c r="U217" s="222">
        <v>28.75</v>
      </c>
      <c r="V217" s="224">
        <v>189.66666666666669</v>
      </c>
      <c r="W217" s="225">
        <v>10.537037037037038</v>
      </c>
      <c r="X217" s="226" t="s">
        <v>473</v>
      </c>
      <c r="Y217" s="226" t="s">
        <v>474</v>
      </c>
      <c r="Z217" s="226">
        <v>2013</v>
      </c>
      <c r="AA217" s="141">
        <v>30</v>
      </c>
      <c r="AB217" s="141">
        <v>31</v>
      </c>
      <c r="AC217" s="141">
        <v>22</v>
      </c>
      <c r="AD217" s="141">
        <v>15.75</v>
      </c>
      <c r="AE217" s="164">
        <v>40.5</v>
      </c>
      <c r="AF217" s="141">
        <v>23.5</v>
      </c>
      <c r="AG217" s="141">
        <v>39.75</v>
      </c>
      <c r="AH217" s="141">
        <v>11.5</v>
      </c>
      <c r="AI217" s="141">
        <v>11.25</v>
      </c>
      <c r="AJ217" s="141">
        <v>225.25</v>
      </c>
      <c r="AK217" s="141">
        <v>10.238636363636363</v>
      </c>
      <c r="AL217" s="140" t="s">
        <v>473</v>
      </c>
      <c r="AM217" s="327">
        <v>2014</v>
      </c>
      <c r="AN217" s="140" t="s">
        <v>475</v>
      </c>
      <c r="AO217" s="228">
        <v>31.25</v>
      </c>
      <c r="AP217" s="227">
        <v>45</v>
      </c>
      <c r="AQ217" s="227">
        <v>24.375</v>
      </c>
      <c r="AR217" s="227">
        <v>35.34375</v>
      </c>
      <c r="AS217" s="227">
        <v>22.125</v>
      </c>
      <c r="AT217" s="228">
        <v>16.5</v>
      </c>
      <c r="AU217" s="228">
        <v>25.125</v>
      </c>
      <c r="AV217" s="227">
        <v>37.25</v>
      </c>
      <c r="AW217" s="228">
        <v>14</v>
      </c>
      <c r="AX217" s="227">
        <v>250.96875</v>
      </c>
      <c r="AY217" s="227">
        <v>10.03875</v>
      </c>
      <c r="AZ217" s="229" t="s">
        <v>473</v>
      </c>
      <c r="BA217" s="241">
        <v>2015</v>
      </c>
      <c r="BB217" s="140" t="s">
        <v>476</v>
      </c>
      <c r="BC217" s="41">
        <v>31.125</v>
      </c>
      <c r="BD217" s="242">
        <v>27</v>
      </c>
      <c r="BE217" s="242">
        <v>19.5</v>
      </c>
      <c r="BF217" s="242">
        <v>30</v>
      </c>
      <c r="BG217" s="41">
        <v>33.75</v>
      </c>
      <c r="BH217" s="242">
        <v>33</v>
      </c>
      <c r="BI217" s="242">
        <v>20.75</v>
      </c>
      <c r="BJ217" s="242">
        <v>24</v>
      </c>
      <c r="BK217" s="242">
        <v>20</v>
      </c>
      <c r="BL217" s="243">
        <v>43</v>
      </c>
      <c r="BM217" s="243">
        <v>282.125</v>
      </c>
      <c r="BN217" s="243">
        <v>10.075892857142858</v>
      </c>
      <c r="BO217" s="17" t="s">
        <v>498</v>
      </c>
      <c r="BP217" s="234" t="s">
        <v>369</v>
      </c>
      <c r="BQ217" s="235">
        <v>2016</v>
      </c>
    </row>
    <row r="218" spans="1:69" ht="17.25">
      <c r="A218" s="17">
        <v>217</v>
      </c>
      <c r="B218" s="253" t="s">
        <v>1432</v>
      </c>
      <c r="C218" s="252" t="s">
        <v>465</v>
      </c>
      <c r="D218" s="215" t="s">
        <v>1433</v>
      </c>
      <c r="E218" s="215" t="s">
        <v>1434</v>
      </c>
      <c r="F218" s="216" t="s">
        <v>1435</v>
      </c>
      <c r="G218" s="216" t="s">
        <v>1436</v>
      </c>
      <c r="H218" s="217" t="s">
        <v>43</v>
      </c>
      <c r="I218" s="218">
        <v>33353</v>
      </c>
      <c r="J218" s="219" t="s">
        <v>45</v>
      </c>
      <c r="K218" s="220" t="s">
        <v>483</v>
      </c>
      <c r="L218" s="220" t="s">
        <v>483</v>
      </c>
      <c r="M218" s="217">
        <v>25</v>
      </c>
      <c r="N218" s="222">
        <v>19</v>
      </c>
      <c r="O218" s="222">
        <v>25</v>
      </c>
      <c r="P218" s="222">
        <v>31.5</v>
      </c>
      <c r="Q218" s="223">
        <v>20</v>
      </c>
      <c r="R218" s="222">
        <v>20</v>
      </c>
      <c r="S218" s="222">
        <v>22.5</v>
      </c>
      <c r="T218" s="222">
        <v>22.5</v>
      </c>
      <c r="U218" s="222">
        <v>20</v>
      </c>
      <c r="V218" s="224">
        <v>180.5</v>
      </c>
      <c r="W218" s="225">
        <v>10.027777777777779</v>
      </c>
      <c r="X218" s="226" t="s">
        <v>484</v>
      </c>
      <c r="Y218" s="226" t="s">
        <v>474</v>
      </c>
      <c r="Z218" s="226">
        <v>2013</v>
      </c>
      <c r="AA218" s="141">
        <v>24</v>
      </c>
      <c r="AB218" s="141">
        <v>23.5</v>
      </c>
      <c r="AC218" s="141">
        <v>19.25</v>
      </c>
      <c r="AD218" s="141">
        <v>18</v>
      </c>
      <c r="AE218" s="164">
        <v>31.5</v>
      </c>
      <c r="AF218" s="141">
        <v>46.5</v>
      </c>
      <c r="AG218" s="141">
        <v>48</v>
      </c>
      <c r="AH218" s="141">
        <v>12.5</v>
      </c>
      <c r="AI218" s="141">
        <v>10.625</v>
      </c>
      <c r="AJ218" s="141">
        <v>233.875</v>
      </c>
      <c r="AK218" s="141">
        <v>10.630681818181818</v>
      </c>
      <c r="AL218" s="140" t="s">
        <v>498</v>
      </c>
      <c r="AM218" s="327">
        <v>2014</v>
      </c>
      <c r="AN218" s="140" t="s">
        <v>475</v>
      </c>
      <c r="AO218" s="238">
        <v>30</v>
      </c>
      <c r="AP218" s="239">
        <v>29.25</v>
      </c>
      <c r="AQ218" s="239">
        <v>33</v>
      </c>
      <c r="AR218" s="239">
        <v>36.570000000000007</v>
      </c>
      <c r="AS218" s="239">
        <v>27</v>
      </c>
      <c r="AT218" s="240">
        <v>20</v>
      </c>
      <c r="AU218" s="240">
        <v>28.5</v>
      </c>
      <c r="AV218" s="239">
        <v>32</v>
      </c>
      <c r="AW218" s="240">
        <v>14</v>
      </c>
      <c r="AX218" s="239">
        <v>250.32</v>
      </c>
      <c r="AY218" s="239">
        <v>10.0128</v>
      </c>
      <c r="AZ218" s="241" t="s">
        <v>484</v>
      </c>
      <c r="BA218" s="241">
        <v>2015</v>
      </c>
      <c r="BB218" s="140" t="s">
        <v>476</v>
      </c>
      <c r="BC218" s="41">
        <v>24</v>
      </c>
      <c r="BD218" s="242">
        <v>39</v>
      </c>
      <c r="BE218" s="242">
        <v>20.25</v>
      </c>
      <c r="BF218" s="242">
        <v>33</v>
      </c>
      <c r="BG218" s="41">
        <v>39</v>
      </c>
      <c r="BH218" s="242">
        <v>30</v>
      </c>
      <c r="BI218" s="242">
        <v>21</v>
      </c>
      <c r="BJ218" s="242">
        <v>27</v>
      </c>
      <c r="BK218" s="242">
        <v>16</v>
      </c>
      <c r="BL218" s="243">
        <v>43.25</v>
      </c>
      <c r="BM218" s="243">
        <v>292.5</v>
      </c>
      <c r="BN218" s="243">
        <v>10.446428571428571</v>
      </c>
      <c r="BO218" s="17" t="s">
        <v>484</v>
      </c>
      <c r="BP218" s="234" t="s">
        <v>369</v>
      </c>
      <c r="BQ218" s="235">
        <v>2016</v>
      </c>
    </row>
    <row r="219" spans="1:69" s="313" customFormat="1" ht="17.25">
      <c r="A219" s="17">
        <v>218</v>
      </c>
      <c r="B219" s="492" t="s">
        <v>1437</v>
      </c>
      <c r="C219" s="492" t="s">
        <v>1438</v>
      </c>
      <c r="D219" s="493" t="s">
        <v>286</v>
      </c>
      <c r="E219" s="493" t="s">
        <v>1439</v>
      </c>
      <c r="F219" s="494" t="s">
        <v>1440</v>
      </c>
      <c r="G219" s="494" t="s">
        <v>1441</v>
      </c>
      <c r="H219" s="495" t="s">
        <v>43</v>
      </c>
      <c r="I219" s="496">
        <v>32497</v>
      </c>
      <c r="J219" s="497" t="s">
        <v>45</v>
      </c>
      <c r="K219" s="498" t="s">
        <v>483</v>
      </c>
      <c r="L219" s="220" t="s">
        <v>307</v>
      </c>
      <c r="M219" s="495">
        <v>25</v>
      </c>
      <c r="N219" s="499"/>
      <c r="O219" s="499"/>
      <c r="P219" s="500"/>
      <c r="Q219" s="500"/>
      <c r="R219" s="500"/>
      <c r="S219" s="500"/>
      <c r="T219" s="500"/>
      <c r="U219" s="500"/>
      <c r="V219" s="500"/>
      <c r="W219" s="500"/>
      <c r="X219" s="500"/>
      <c r="Y219" s="226" t="s">
        <v>474</v>
      </c>
      <c r="Z219" s="226">
        <v>2013</v>
      </c>
      <c r="AA219" s="141">
        <v>23</v>
      </c>
      <c r="AB219" s="141">
        <v>33</v>
      </c>
      <c r="AC219" s="141">
        <v>19.5</v>
      </c>
      <c r="AD219" s="141">
        <v>12.25</v>
      </c>
      <c r="AE219" s="164">
        <v>40.5</v>
      </c>
      <c r="AF219" s="141">
        <v>30.75</v>
      </c>
      <c r="AG219" s="141">
        <v>48.75</v>
      </c>
      <c r="AH219" s="141">
        <v>9</v>
      </c>
      <c r="AI219" s="141">
        <v>14.25</v>
      </c>
      <c r="AJ219" s="141">
        <v>231</v>
      </c>
      <c r="AK219" s="141">
        <v>10.5</v>
      </c>
      <c r="AL219" s="140" t="s">
        <v>498</v>
      </c>
      <c r="AM219" s="327">
        <v>2014</v>
      </c>
      <c r="AN219" s="140" t="s">
        <v>475</v>
      </c>
      <c r="AO219" s="501">
        <v>30</v>
      </c>
      <c r="AP219" s="502">
        <v>33.75</v>
      </c>
      <c r="AQ219" s="502">
        <v>33.75</v>
      </c>
      <c r="AR219" s="502">
        <v>31.5</v>
      </c>
      <c r="AS219" s="502">
        <v>28.5</v>
      </c>
      <c r="AT219" s="502">
        <v>20</v>
      </c>
      <c r="AU219" s="502">
        <v>24</v>
      </c>
      <c r="AV219" s="502">
        <v>32</v>
      </c>
      <c r="AW219" s="502">
        <v>17</v>
      </c>
      <c r="AX219" s="502">
        <v>250.5</v>
      </c>
      <c r="AY219" s="502">
        <v>10.02</v>
      </c>
      <c r="AZ219" s="503" t="s">
        <v>484</v>
      </c>
      <c r="BA219" s="241">
        <v>2015</v>
      </c>
      <c r="BB219" s="140" t="s">
        <v>476</v>
      </c>
      <c r="BC219" s="504">
        <v>30</v>
      </c>
      <c r="BD219" s="505">
        <v>25.5</v>
      </c>
      <c r="BE219" s="505">
        <v>30.75</v>
      </c>
      <c r="BF219" s="505">
        <v>25.5</v>
      </c>
      <c r="BG219" s="504">
        <v>39</v>
      </c>
      <c r="BH219" s="505">
        <v>30</v>
      </c>
      <c r="BI219" s="505">
        <v>21.25</v>
      </c>
      <c r="BJ219" s="505">
        <v>30</v>
      </c>
      <c r="BK219" s="505">
        <v>20</v>
      </c>
      <c r="BL219" s="506">
        <v>40.5</v>
      </c>
      <c r="BM219" s="506">
        <v>292.5</v>
      </c>
      <c r="BN219" s="506">
        <v>10.446428571428571</v>
      </c>
      <c r="BO219" s="500" t="s">
        <v>484</v>
      </c>
      <c r="BP219" s="507" t="s">
        <v>369</v>
      </c>
      <c r="BQ219" s="499">
        <v>2016</v>
      </c>
    </row>
    <row r="220" spans="1:69" ht="17.25">
      <c r="A220" s="17">
        <v>219</v>
      </c>
      <c r="B220" s="214" t="s">
        <v>1442</v>
      </c>
      <c r="C220" s="252" t="s">
        <v>465</v>
      </c>
      <c r="D220" s="215" t="s">
        <v>1443</v>
      </c>
      <c r="E220" s="215" t="s">
        <v>1444</v>
      </c>
      <c r="F220" s="216" t="s">
        <v>1445</v>
      </c>
      <c r="G220" s="216" t="s">
        <v>1446</v>
      </c>
      <c r="H220" s="217" t="s">
        <v>43</v>
      </c>
      <c r="I220" s="218">
        <v>34356</v>
      </c>
      <c r="J220" s="219" t="s">
        <v>536</v>
      </c>
      <c r="K220" s="278" t="s">
        <v>537</v>
      </c>
      <c r="L220" s="278" t="s">
        <v>537</v>
      </c>
      <c r="M220" s="217">
        <v>34</v>
      </c>
      <c r="N220" s="222">
        <v>22</v>
      </c>
      <c r="O220" s="222">
        <v>24</v>
      </c>
      <c r="P220" s="222">
        <v>23</v>
      </c>
      <c r="Q220" s="223">
        <v>26</v>
      </c>
      <c r="R220" s="222">
        <v>22</v>
      </c>
      <c r="S220" s="222">
        <v>37.5</v>
      </c>
      <c r="T220" s="222">
        <v>30</v>
      </c>
      <c r="U220" s="222">
        <v>23.5</v>
      </c>
      <c r="V220" s="224">
        <v>208</v>
      </c>
      <c r="W220" s="225">
        <v>11.555555555555555</v>
      </c>
      <c r="X220" s="226" t="s">
        <v>484</v>
      </c>
      <c r="Y220" s="226" t="s">
        <v>474</v>
      </c>
      <c r="Z220" s="226">
        <v>2013</v>
      </c>
      <c r="AA220" s="141">
        <v>30</v>
      </c>
      <c r="AB220" s="141">
        <v>31</v>
      </c>
      <c r="AC220" s="141">
        <v>21.5</v>
      </c>
      <c r="AD220" s="141">
        <v>22</v>
      </c>
      <c r="AE220" s="164">
        <v>31.5</v>
      </c>
      <c r="AF220" s="141">
        <v>33</v>
      </c>
      <c r="AG220" s="141">
        <v>52.5</v>
      </c>
      <c r="AH220" s="141">
        <v>13</v>
      </c>
      <c r="AI220" s="141">
        <v>11.375</v>
      </c>
      <c r="AJ220" s="141">
        <v>245.875</v>
      </c>
      <c r="AK220" s="141">
        <v>11.176136363636363</v>
      </c>
      <c r="AL220" s="140" t="s">
        <v>484</v>
      </c>
      <c r="AM220" s="327">
        <v>2014</v>
      </c>
      <c r="AN220" s="140" t="s">
        <v>475</v>
      </c>
      <c r="AO220" s="238">
        <v>30</v>
      </c>
      <c r="AP220" s="239">
        <v>22.875</v>
      </c>
      <c r="AQ220" s="239">
        <v>39</v>
      </c>
      <c r="AR220" s="239">
        <v>28.78125</v>
      </c>
      <c r="AS220" s="239">
        <v>30.375</v>
      </c>
      <c r="AT220" s="240">
        <v>22</v>
      </c>
      <c r="AU220" s="240">
        <v>28.5</v>
      </c>
      <c r="AV220" s="239">
        <v>31.5</v>
      </c>
      <c r="AW220" s="240">
        <v>17</v>
      </c>
      <c r="AX220" s="239">
        <v>250.03125</v>
      </c>
      <c r="AY220" s="239">
        <v>10.001250000000001</v>
      </c>
      <c r="AZ220" s="241" t="s">
        <v>484</v>
      </c>
      <c r="BA220" s="241">
        <v>2015</v>
      </c>
      <c r="BB220" s="140" t="s">
        <v>476</v>
      </c>
      <c r="BC220" s="41">
        <v>30.375</v>
      </c>
      <c r="BD220" s="242">
        <v>34.5</v>
      </c>
      <c r="BE220" s="242">
        <v>26.25</v>
      </c>
      <c r="BF220" s="242">
        <v>25.5</v>
      </c>
      <c r="BG220" s="41">
        <v>36</v>
      </c>
      <c r="BH220" s="242">
        <v>25.125</v>
      </c>
      <c r="BI220" s="242">
        <v>10.5</v>
      </c>
      <c r="BJ220" s="242">
        <v>42</v>
      </c>
      <c r="BK220" s="242">
        <v>20</v>
      </c>
      <c r="BL220" s="243">
        <v>41.5</v>
      </c>
      <c r="BM220" s="243">
        <v>291.75</v>
      </c>
      <c r="BN220" s="243">
        <v>10.419642857142858</v>
      </c>
      <c r="BO220" s="17" t="s">
        <v>484</v>
      </c>
      <c r="BP220" s="234" t="s">
        <v>369</v>
      </c>
      <c r="BQ220" s="235">
        <v>2016</v>
      </c>
    </row>
    <row r="221" spans="1:69" ht="17.25">
      <c r="A221" s="17">
        <v>220</v>
      </c>
      <c r="B221" s="253" t="s">
        <v>1447</v>
      </c>
      <c r="C221" s="252" t="s">
        <v>465</v>
      </c>
      <c r="D221" s="215" t="s">
        <v>613</v>
      </c>
      <c r="E221" s="215" t="s">
        <v>1448</v>
      </c>
      <c r="F221" s="216" t="s">
        <v>1449</v>
      </c>
      <c r="G221" s="216" t="s">
        <v>616</v>
      </c>
      <c r="H221" s="217" t="s">
        <v>43</v>
      </c>
      <c r="I221" s="218">
        <v>34107</v>
      </c>
      <c r="J221" s="219" t="s">
        <v>55</v>
      </c>
      <c r="K221" s="220" t="s">
        <v>54</v>
      </c>
      <c r="L221" s="220" t="s">
        <v>1450</v>
      </c>
      <c r="M221" s="217">
        <v>43</v>
      </c>
      <c r="N221" s="222">
        <v>20</v>
      </c>
      <c r="O221" s="222">
        <v>20.75</v>
      </c>
      <c r="P221" s="222">
        <v>33</v>
      </c>
      <c r="Q221" s="223">
        <v>20.5</v>
      </c>
      <c r="R221" s="222">
        <v>18.25</v>
      </c>
      <c r="S221" s="222">
        <v>36</v>
      </c>
      <c r="T221" s="222">
        <v>30</v>
      </c>
      <c r="U221" s="222">
        <v>25</v>
      </c>
      <c r="V221" s="224">
        <v>203.5</v>
      </c>
      <c r="W221" s="225">
        <v>11.305555555555555</v>
      </c>
      <c r="X221" s="226" t="s">
        <v>484</v>
      </c>
      <c r="Y221" s="226" t="s">
        <v>474</v>
      </c>
      <c r="Z221" s="226">
        <v>2013</v>
      </c>
      <c r="AA221" s="141">
        <v>31.75</v>
      </c>
      <c r="AB221" s="141">
        <v>30</v>
      </c>
      <c r="AC221" s="141">
        <v>25.25</v>
      </c>
      <c r="AD221" s="141">
        <v>34</v>
      </c>
      <c r="AE221" s="164">
        <v>39</v>
      </c>
      <c r="AF221" s="141">
        <v>42.75</v>
      </c>
      <c r="AG221" s="141">
        <v>52.5</v>
      </c>
      <c r="AH221" s="141">
        <v>13.25</v>
      </c>
      <c r="AI221" s="141">
        <v>14.5</v>
      </c>
      <c r="AJ221" s="141">
        <v>283</v>
      </c>
      <c r="AK221" s="141">
        <v>12.863636363636363</v>
      </c>
      <c r="AL221" s="140" t="s">
        <v>498</v>
      </c>
      <c r="AM221" s="327">
        <v>2014</v>
      </c>
      <c r="AN221" s="140" t="s">
        <v>475</v>
      </c>
      <c r="AO221" s="238">
        <v>33</v>
      </c>
      <c r="AP221" s="239">
        <v>25.5</v>
      </c>
      <c r="AQ221" s="239">
        <v>31.5</v>
      </c>
      <c r="AR221" s="239">
        <v>24.1875</v>
      </c>
      <c r="AS221" s="239">
        <v>27.75</v>
      </c>
      <c r="AT221" s="240">
        <v>24</v>
      </c>
      <c r="AU221" s="240">
        <v>28.5</v>
      </c>
      <c r="AV221" s="239">
        <v>39</v>
      </c>
      <c r="AW221" s="240">
        <v>17</v>
      </c>
      <c r="AX221" s="239">
        <v>250.4375</v>
      </c>
      <c r="AY221" s="239">
        <v>10.0175</v>
      </c>
      <c r="AZ221" s="241" t="s">
        <v>484</v>
      </c>
      <c r="BA221" s="241">
        <v>2015</v>
      </c>
      <c r="BB221" s="140" t="s">
        <v>476</v>
      </c>
      <c r="BC221" s="41">
        <v>30</v>
      </c>
      <c r="BD221" s="242">
        <v>33</v>
      </c>
      <c r="BE221" s="242">
        <v>30</v>
      </c>
      <c r="BF221" s="242">
        <v>30</v>
      </c>
      <c r="BG221" s="41">
        <v>39</v>
      </c>
      <c r="BH221" s="242">
        <v>39</v>
      </c>
      <c r="BI221" s="242">
        <v>19</v>
      </c>
      <c r="BJ221" s="242">
        <v>19.5</v>
      </c>
      <c r="BK221" s="242">
        <v>12</v>
      </c>
      <c r="BL221" s="243">
        <v>40.5</v>
      </c>
      <c r="BM221" s="243">
        <v>292</v>
      </c>
      <c r="BN221" s="243">
        <v>10.428571428571429</v>
      </c>
      <c r="BO221" s="17" t="s">
        <v>484</v>
      </c>
      <c r="BP221" s="234" t="s">
        <v>369</v>
      </c>
      <c r="BQ221" s="235">
        <v>2016</v>
      </c>
    </row>
    <row r="222" spans="1:69" ht="17.25">
      <c r="A222" s="17">
        <v>221</v>
      </c>
      <c r="B222" s="214" t="s">
        <v>1451</v>
      </c>
      <c r="C222" s="252" t="s">
        <v>465</v>
      </c>
      <c r="D222" s="215" t="s">
        <v>147</v>
      </c>
      <c r="E222" s="215" t="s">
        <v>1452</v>
      </c>
      <c r="F222" s="216" t="s">
        <v>1453</v>
      </c>
      <c r="G222" s="216" t="s">
        <v>146</v>
      </c>
      <c r="H222" s="217" t="s">
        <v>43</v>
      </c>
      <c r="I222" s="218">
        <v>33903</v>
      </c>
      <c r="J222" s="219" t="s">
        <v>45</v>
      </c>
      <c r="K222" s="278" t="s">
        <v>483</v>
      </c>
      <c r="L222" s="278" t="s">
        <v>44</v>
      </c>
      <c r="M222" s="217">
        <v>25</v>
      </c>
      <c r="N222" s="222">
        <v>10</v>
      </c>
      <c r="O222" s="222">
        <v>14</v>
      </c>
      <c r="P222" s="222">
        <v>28</v>
      </c>
      <c r="Q222" s="223">
        <v>20</v>
      </c>
      <c r="R222" s="222">
        <v>29.5</v>
      </c>
      <c r="S222" s="222">
        <v>28.875</v>
      </c>
      <c r="T222" s="222">
        <v>28.88</v>
      </c>
      <c r="U222" s="222">
        <v>29.25</v>
      </c>
      <c r="V222" s="224">
        <v>188.505</v>
      </c>
      <c r="W222" s="225">
        <v>10.4725</v>
      </c>
      <c r="X222" s="226" t="s">
        <v>473</v>
      </c>
      <c r="Y222" s="226" t="s">
        <v>474</v>
      </c>
      <c r="Z222" s="226">
        <v>2013</v>
      </c>
      <c r="AA222" s="141">
        <v>37.75</v>
      </c>
      <c r="AB222" s="141">
        <v>36.5</v>
      </c>
      <c r="AC222" s="141">
        <v>26.25</v>
      </c>
      <c r="AD222" s="141">
        <v>15.5</v>
      </c>
      <c r="AE222" s="164">
        <v>46.875</v>
      </c>
      <c r="AF222" s="141">
        <v>34</v>
      </c>
      <c r="AG222" s="141">
        <v>42.75</v>
      </c>
      <c r="AH222" s="141">
        <v>10</v>
      </c>
      <c r="AI222" s="141">
        <v>18</v>
      </c>
      <c r="AJ222" s="141">
        <v>267.625</v>
      </c>
      <c r="AK222" s="141">
        <v>12.164772727272727</v>
      </c>
      <c r="AL222" s="140" t="s">
        <v>473</v>
      </c>
      <c r="AM222" s="327">
        <v>2014</v>
      </c>
      <c r="AN222" s="140" t="s">
        <v>475</v>
      </c>
      <c r="AO222" s="228">
        <v>41.25</v>
      </c>
      <c r="AP222" s="227">
        <v>40.5</v>
      </c>
      <c r="AQ222" s="227">
        <v>27.375</v>
      </c>
      <c r="AR222" s="227">
        <v>37.125</v>
      </c>
      <c r="AS222" s="227">
        <v>31.5</v>
      </c>
      <c r="AT222" s="228">
        <v>18.833333333333332</v>
      </c>
      <c r="AU222" s="228">
        <v>26.25</v>
      </c>
      <c r="AV222" s="227">
        <v>36</v>
      </c>
      <c r="AW222" s="228">
        <v>19</v>
      </c>
      <c r="AX222" s="227">
        <v>277.83333333333337</v>
      </c>
      <c r="AY222" s="227">
        <v>11.113333333333335</v>
      </c>
      <c r="AZ222" s="229" t="s">
        <v>473</v>
      </c>
      <c r="BA222" s="241">
        <v>2015</v>
      </c>
      <c r="BB222" s="140" t="s">
        <v>476</v>
      </c>
      <c r="BC222" s="41">
        <v>42.75</v>
      </c>
      <c r="BD222" s="242">
        <v>30</v>
      </c>
      <c r="BE222" s="242">
        <v>26.25</v>
      </c>
      <c r="BF222" s="242">
        <v>27</v>
      </c>
      <c r="BG222" s="41">
        <v>31.5</v>
      </c>
      <c r="BH222" s="242">
        <v>33</v>
      </c>
      <c r="BI222" s="242">
        <v>21.25</v>
      </c>
      <c r="BJ222" s="242">
        <v>34.5</v>
      </c>
      <c r="BK222" s="242">
        <v>10</v>
      </c>
      <c r="BL222" s="243">
        <v>42.5</v>
      </c>
      <c r="BM222" s="243">
        <v>298.75</v>
      </c>
      <c r="BN222" s="243">
        <v>10.669642857142858</v>
      </c>
      <c r="BO222" s="233" t="s">
        <v>473</v>
      </c>
      <c r="BP222" s="234" t="s">
        <v>369</v>
      </c>
      <c r="BQ222" s="235">
        <v>2016</v>
      </c>
    </row>
    <row r="223" spans="1:69" ht="17.25">
      <c r="A223" s="17">
        <v>222</v>
      </c>
      <c r="B223" s="259" t="s">
        <v>1454</v>
      </c>
      <c r="C223" s="252" t="s">
        <v>465</v>
      </c>
      <c r="D223" s="215" t="s">
        <v>1188</v>
      </c>
      <c r="E223" s="215" t="s">
        <v>1455</v>
      </c>
      <c r="F223" s="260" t="s">
        <v>1456</v>
      </c>
      <c r="G223" s="260" t="s">
        <v>1457</v>
      </c>
      <c r="H223" s="261" t="s">
        <v>40</v>
      </c>
      <c r="I223" s="262">
        <v>34393</v>
      </c>
      <c r="J223" s="263" t="s">
        <v>45</v>
      </c>
      <c r="K223" s="264" t="s">
        <v>483</v>
      </c>
      <c r="L223" s="421" t="s">
        <v>44</v>
      </c>
      <c r="M223" s="270">
        <v>25</v>
      </c>
      <c r="N223" s="222">
        <v>10</v>
      </c>
      <c r="O223" s="222">
        <v>21.5</v>
      </c>
      <c r="P223" s="222">
        <v>30</v>
      </c>
      <c r="Q223" s="223">
        <v>18.833333333333332</v>
      </c>
      <c r="R223" s="222">
        <v>14</v>
      </c>
      <c r="S223" s="222">
        <v>36</v>
      </c>
      <c r="T223" s="222">
        <v>22.5</v>
      </c>
      <c r="U223" s="222">
        <v>28.75</v>
      </c>
      <c r="V223" s="224">
        <v>181.58333333333331</v>
      </c>
      <c r="W223" s="225">
        <v>10.087962962962962</v>
      </c>
      <c r="X223" s="226" t="s">
        <v>473</v>
      </c>
      <c r="Y223" s="226" t="s">
        <v>474</v>
      </c>
      <c r="Z223" s="226">
        <v>2013</v>
      </c>
      <c r="AA223" s="141">
        <v>40</v>
      </c>
      <c r="AB223" s="141">
        <v>25.5</v>
      </c>
      <c r="AC223" s="141">
        <v>28.5</v>
      </c>
      <c r="AD223" s="141">
        <v>10</v>
      </c>
      <c r="AE223" s="164">
        <v>43.5</v>
      </c>
      <c r="AF223" s="141">
        <v>40.75</v>
      </c>
      <c r="AG223" s="141">
        <v>34.875</v>
      </c>
      <c r="AH223" s="141">
        <v>11</v>
      </c>
      <c r="AI223" s="141">
        <v>13.875</v>
      </c>
      <c r="AJ223" s="141">
        <v>248</v>
      </c>
      <c r="AK223" s="141">
        <v>11.272727272727273</v>
      </c>
      <c r="AL223" s="140" t="s">
        <v>473</v>
      </c>
      <c r="AM223" s="327">
        <v>2014</v>
      </c>
      <c r="AN223" s="140" t="s">
        <v>475</v>
      </c>
      <c r="AO223" s="228">
        <v>36.75</v>
      </c>
      <c r="AP223" s="227">
        <v>42.75</v>
      </c>
      <c r="AQ223" s="227">
        <v>32.25</v>
      </c>
      <c r="AR223" s="227">
        <v>44.15625</v>
      </c>
      <c r="AS223" s="227">
        <v>33.375</v>
      </c>
      <c r="AT223" s="228">
        <v>20.333333333333332</v>
      </c>
      <c r="AU223" s="228">
        <v>21.75</v>
      </c>
      <c r="AV223" s="227">
        <v>38.25</v>
      </c>
      <c r="AW223" s="228">
        <v>22.5</v>
      </c>
      <c r="AX223" s="227">
        <v>292.11458333333337</v>
      </c>
      <c r="AY223" s="227">
        <v>11.684583333333334</v>
      </c>
      <c r="AZ223" s="229" t="s">
        <v>473</v>
      </c>
      <c r="BA223" s="241">
        <v>2015</v>
      </c>
      <c r="BB223" s="140" t="s">
        <v>476</v>
      </c>
      <c r="BC223" s="41">
        <v>31.875</v>
      </c>
      <c r="BD223" s="242">
        <v>26.25</v>
      </c>
      <c r="BE223" s="242">
        <v>26.625</v>
      </c>
      <c r="BF223" s="242">
        <v>27.75</v>
      </c>
      <c r="BG223" s="41">
        <v>36</v>
      </c>
      <c r="BH223" s="242">
        <v>35.25</v>
      </c>
      <c r="BI223" s="242">
        <v>26.75</v>
      </c>
      <c r="BJ223" s="242">
        <v>33</v>
      </c>
      <c r="BK223" s="242">
        <v>17</v>
      </c>
      <c r="BL223" s="243">
        <v>43</v>
      </c>
      <c r="BM223" s="243">
        <v>303.5</v>
      </c>
      <c r="BN223" s="243">
        <v>10.839285714285714</v>
      </c>
      <c r="BO223" s="233" t="s">
        <v>473</v>
      </c>
      <c r="BP223" s="234" t="s">
        <v>369</v>
      </c>
      <c r="BQ223" s="235">
        <v>2016</v>
      </c>
    </row>
    <row r="224" spans="1:69" ht="17.25">
      <c r="A224" s="17">
        <v>223</v>
      </c>
      <c r="B224" s="253" t="s">
        <v>1458</v>
      </c>
      <c r="C224" s="252" t="s">
        <v>465</v>
      </c>
      <c r="D224" s="215" t="s">
        <v>1459</v>
      </c>
      <c r="E224" s="215" t="s">
        <v>1460</v>
      </c>
      <c r="F224" s="216" t="s">
        <v>1461</v>
      </c>
      <c r="G224" s="216" t="s">
        <v>1462</v>
      </c>
      <c r="H224" s="217" t="s">
        <v>43</v>
      </c>
      <c r="I224" s="218">
        <v>34284</v>
      </c>
      <c r="J224" s="219" t="s">
        <v>45</v>
      </c>
      <c r="K224" s="220" t="s">
        <v>483</v>
      </c>
      <c r="L224" s="220" t="s">
        <v>44</v>
      </c>
      <c r="M224" s="217">
        <v>25</v>
      </c>
      <c r="N224" s="130">
        <v>28</v>
      </c>
      <c r="O224" s="130">
        <v>20</v>
      </c>
      <c r="P224" s="354">
        <v>27.75</v>
      </c>
      <c r="Q224" s="354">
        <v>20</v>
      </c>
      <c r="R224" s="354">
        <v>20.5</v>
      </c>
      <c r="S224" s="354">
        <v>34.5</v>
      </c>
      <c r="T224" s="354">
        <v>30</v>
      </c>
      <c r="U224" s="354">
        <v>24.75</v>
      </c>
      <c r="V224" s="354">
        <v>205.5</v>
      </c>
      <c r="W224" s="354">
        <v>11.42</v>
      </c>
      <c r="X224" s="226" t="s">
        <v>484</v>
      </c>
      <c r="Y224" s="226" t="s">
        <v>474</v>
      </c>
      <c r="Z224" s="226">
        <v>2013</v>
      </c>
      <c r="AA224" s="141">
        <v>35</v>
      </c>
      <c r="AB224" s="141">
        <v>30</v>
      </c>
      <c r="AC224" s="141">
        <v>21</v>
      </c>
      <c r="AD224" s="141">
        <v>14.25</v>
      </c>
      <c r="AE224" s="164">
        <v>42</v>
      </c>
      <c r="AF224" s="141">
        <v>27.75</v>
      </c>
      <c r="AG224" s="141">
        <v>33</v>
      </c>
      <c r="AH224" s="141">
        <v>13.5</v>
      </c>
      <c r="AI224" s="141">
        <v>17.5</v>
      </c>
      <c r="AJ224" s="141">
        <v>234</v>
      </c>
      <c r="AK224" s="141">
        <v>10.636363636363637</v>
      </c>
      <c r="AL224" s="140" t="s">
        <v>473</v>
      </c>
      <c r="AM224" s="327">
        <v>2014</v>
      </c>
      <c r="AN224" s="140" t="s">
        <v>475</v>
      </c>
      <c r="AO224" s="238">
        <v>30</v>
      </c>
      <c r="AP224" s="239">
        <v>36</v>
      </c>
      <c r="AQ224" s="239">
        <v>33.375</v>
      </c>
      <c r="AR224" s="239">
        <v>31.214999999999996</v>
      </c>
      <c r="AS224" s="239">
        <v>30</v>
      </c>
      <c r="AT224" s="240">
        <v>20</v>
      </c>
      <c r="AU224" s="240">
        <v>23.25</v>
      </c>
      <c r="AV224" s="239">
        <v>36.25</v>
      </c>
      <c r="AW224" s="240">
        <v>10</v>
      </c>
      <c r="AX224" s="239">
        <v>250.09</v>
      </c>
      <c r="AY224" s="239">
        <v>10.0036</v>
      </c>
      <c r="AZ224" s="241" t="s">
        <v>484</v>
      </c>
      <c r="BA224" s="241">
        <v>2015</v>
      </c>
      <c r="BB224" s="140" t="s">
        <v>476</v>
      </c>
      <c r="BC224" s="41">
        <v>18</v>
      </c>
      <c r="BD224" s="242">
        <v>43.5</v>
      </c>
      <c r="BE224" s="242">
        <v>24.75</v>
      </c>
      <c r="BF224" s="242">
        <v>28.5</v>
      </c>
      <c r="BG224" s="41">
        <v>36</v>
      </c>
      <c r="BH224" s="242">
        <v>36.75</v>
      </c>
      <c r="BI224" s="242">
        <v>19.75</v>
      </c>
      <c r="BJ224" s="242">
        <v>60</v>
      </c>
      <c r="BK224" s="242">
        <v>20</v>
      </c>
      <c r="BL224" s="243">
        <v>43</v>
      </c>
      <c r="BM224" s="243">
        <v>330.25</v>
      </c>
      <c r="BN224" s="243">
        <v>11.794642857142858</v>
      </c>
      <c r="BO224" s="17" t="s">
        <v>484</v>
      </c>
      <c r="BP224" s="234" t="s">
        <v>369</v>
      </c>
      <c r="BQ224" s="235">
        <v>2016</v>
      </c>
    </row>
    <row r="225" spans="1:69" ht="17.25">
      <c r="A225" s="17">
        <v>224</v>
      </c>
      <c r="B225" s="253" t="s">
        <v>1463</v>
      </c>
      <c r="C225" s="252" t="s">
        <v>465</v>
      </c>
      <c r="D225" s="215" t="s">
        <v>1464</v>
      </c>
      <c r="E225" s="215" t="s">
        <v>1465</v>
      </c>
      <c r="F225" s="216" t="s">
        <v>1466</v>
      </c>
      <c r="G225" s="216" t="s">
        <v>1467</v>
      </c>
      <c r="H225" s="217" t="s">
        <v>43</v>
      </c>
      <c r="I225" s="218">
        <v>34020</v>
      </c>
      <c r="J225" s="219" t="s">
        <v>45</v>
      </c>
      <c r="K225" s="220" t="s">
        <v>483</v>
      </c>
      <c r="L225" s="220" t="s">
        <v>44</v>
      </c>
      <c r="M225" s="217">
        <v>25</v>
      </c>
      <c r="N225" s="222">
        <v>24</v>
      </c>
      <c r="O225" s="222">
        <v>20</v>
      </c>
      <c r="P225" s="222">
        <v>24</v>
      </c>
      <c r="Q225" s="223">
        <v>25</v>
      </c>
      <c r="R225" s="222">
        <v>16</v>
      </c>
      <c r="S225" s="222">
        <v>26.25</v>
      </c>
      <c r="T225" s="222">
        <v>33</v>
      </c>
      <c r="U225" s="222">
        <v>11.75</v>
      </c>
      <c r="V225" s="224">
        <v>180</v>
      </c>
      <c r="W225" s="225">
        <v>10</v>
      </c>
      <c r="X225" s="226" t="s">
        <v>484</v>
      </c>
      <c r="Y225" s="226" t="s">
        <v>474</v>
      </c>
      <c r="Z225" s="226">
        <v>2013</v>
      </c>
      <c r="AA225" s="141">
        <v>22.5</v>
      </c>
      <c r="AB225" s="141">
        <v>24</v>
      </c>
      <c r="AC225" s="141">
        <v>19</v>
      </c>
      <c r="AD225" s="141">
        <v>20</v>
      </c>
      <c r="AE225" s="164">
        <v>33</v>
      </c>
      <c r="AF225" s="141">
        <v>33</v>
      </c>
      <c r="AG225" s="141">
        <v>48</v>
      </c>
      <c r="AH225" s="141">
        <v>11.25</v>
      </c>
      <c r="AI225" s="141">
        <v>11.5</v>
      </c>
      <c r="AJ225" s="141">
        <v>222.25</v>
      </c>
      <c r="AK225" s="141">
        <v>10.102272727272727</v>
      </c>
      <c r="AL225" s="140" t="s">
        <v>484</v>
      </c>
      <c r="AM225" s="327">
        <v>2014</v>
      </c>
      <c r="AN225" s="140" t="s">
        <v>475</v>
      </c>
      <c r="AO225" s="238">
        <v>24</v>
      </c>
      <c r="AP225" s="239">
        <v>24</v>
      </c>
      <c r="AQ225" s="239">
        <v>39.75</v>
      </c>
      <c r="AR225" s="239">
        <v>27</v>
      </c>
      <c r="AS225" s="239">
        <v>27</v>
      </c>
      <c r="AT225" s="240">
        <v>20</v>
      </c>
      <c r="AU225" s="240">
        <v>33.75</v>
      </c>
      <c r="AV225" s="239">
        <v>36</v>
      </c>
      <c r="AW225" s="240">
        <v>19</v>
      </c>
      <c r="AX225" s="239">
        <v>250.5</v>
      </c>
      <c r="AY225" s="239">
        <v>10.02</v>
      </c>
      <c r="AZ225" s="241" t="s">
        <v>484</v>
      </c>
      <c r="BA225" s="241">
        <v>2015</v>
      </c>
      <c r="BB225" s="140" t="s">
        <v>476</v>
      </c>
      <c r="BC225" s="40">
        <v>22.5</v>
      </c>
      <c r="BD225" s="277">
        <v>33</v>
      </c>
      <c r="BE225" s="277">
        <v>36.75</v>
      </c>
      <c r="BF225" s="370">
        <v>45</v>
      </c>
      <c r="BG225" s="40">
        <v>49.5</v>
      </c>
      <c r="BH225" s="277">
        <v>45</v>
      </c>
      <c r="BI225" s="277">
        <v>14</v>
      </c>
      <c r="BJ225" s="277">
        <v>18</v>
      </c>
      <c r="BK225" s="277">
        <v>10</v>
      </c>
      <c r="BL225" s="243">
        <v>40</v>
      </c>
      <c r="BM225" s="243">
        <v>313.75</v>
      </c>
      <c r="BN225" s="243">
        <v>11.205357142857142</v>
      </c>
      <c r="BO225" s="17" t="s">
        <v>484</v>
      </c>
      <c r="BP225" s="234" t="s">
        <v>369</v>
      </c>
      <c r="BQ225" s="235">
        <v>2016</v>
      </c>
    </row>
    <row r="226" spans="1:69" ht="17.25">
      <c r="A226" s="17">
        <v>225</v>
      </c>
      <c r="B226" s="214" t="s">
        <v>1468</v>
      </c>
      <c r="C226" s="252" t="s">
        <v>465</v>
      </c>
      <c r="D226" s="215" t="s">
        <v>1469</v>
      </c>
      <c r="E226" s="215" t="s">
        <v>1470</v>
      </c>
      <c r="F226" s="216" t="s">
        <v>256</v>
      </c>
      <c r="G226" s="216" t="s">
        <v>1471</v>
      </c>
      <c r="H226" s="217" t="s">
        <v>43</v>
      </c>
      <c r="I226" s="218">
        <v>34654</v>
      </c>
      <c r="J226" s="219" t="s">
        <v>45</v>
      </c>
      <c r="K226" s="278" t="s">
        <v>483</v>
      </c>
      <c r="L226" s="278" t="s">
        <v>44</v>
      </c>
      <c r="M226" s="217">
        <v>25</v>
      </c>
      <c r="N226" s="222">
        <v>23</v>
      </c>
      <c r="O226" s="222">
        <v>24</v>
      </c>
      <c r="P226" s="222">
        <v>20</v>
      </c>
      <c r="Q226" s="223">
        <v>25</v>
      </c>
      <c r="R226" s="222">
        <v>20</v>
      </c>
      <c r="S226" s="222">
        <v>32.25</v>
      </c>
      <c r="T226" s="222">
        <v>21</v>
      </c>
      <c r="U226" s="222">
        <v>14.75</v>
      </c>
      <c r="V226" s="224">
        <v>180</v>
      </c>
      <c r="W226" s="225">
        <v>10</v>
      </c>
      <c r="X226" s="226" t="s">
        <v>484</v>
      </c>
      <c r="Y226" s="226" t="s">
        <v>474</v>
      </c>
      <c r="Z226" s="226">
        <v>2013</v>
      </c>
      <c r="AA226" s="141">
        <v>30</v>
      </c>
      <c r="AB226" s="141">
        <v>22</v>
      </c>
      <c r="AC226" s="141">
        <v>23</v>
      </c>
      <c r="AD226" s="141">
        <v>24</v>
      </c>
      <c r="AE226" s="164">
        <v>36.75</v>
      </c>
      <c r="AF226" s="141">
        <v>39</v>
      </c>
      <c r="AG226" s="141">
        <v>45</v>
      </c>
      <c r="AH226" s="141">
        <v>12.75</v>
      </c>
      <c r="AI226" s="141">
        <v>10.25</v>
      </c>
      <c r="AJ226" s="141">
        <v>242.75</v>
      </c>
      <c r="AK226" s="141">
        <v>11.034090909090908</v>
      </c>
      <c r="AL226" s="140" t="s">
        <v>498</v>
      </c>
      <c r="AM226" s="327">
        <v>2014</v>
      </c>
      <c r="AN226" s="140" t="s">
        <v>475</v>
      </c>
      <c r="AO226" s="238">
        <v>30</v>
      </c>
      <c r="AP226" s="239">
        <v>34.875</v>
      </c>
      <c r="AQ226" s="239">
        <v>28.5</v>
      </c>
      <c r="AR226" s="239">
        <v>26.5</v>
      </c>
      <c r="AS226" s="239">
        <v>28.125</v>
      </c>
      <c r="AT226" s="240">
        <v>24</v>
      </c>
      <c r="AU226" s="240">
        <v>28.5</v>
      </c>
      <c r="AV226" s="239">
        <v>35.5</v>
      </c>
      <c r="AW226" s="240">
        <v>14</v>
      </c>
      <c r="AX226" s="239">
        <v>250</v>
      </c>
      <c r="AY226" s="239">
        <v>10</v>
      </c>
      <c r="AZ226" s="241" t="s">
        <v>484</v>
      </c>
      <c r="BA226" s="241">
        <v>2015</v>
      </c>
      <c r="BB226" s="140" t="s">
        <v>476</v>
      </c>
      <c r="BC226" s="41">
        <v>22.5</v>
      </c>
      <c r="BD226" s="242">
        <v>43.5</v>
      </c>
      <c r="BE226" s="242">
        <v>36</v>
      </c>
      <c r="BF226" s="242">
        <v>22.5</v>
      </c>
      <c r="BG226" s="41">
        <v>30</v>
      </c>
      <c r="BH226" s="242">
        <v>30</v>
      </c>
      <c r="BI226" s="242">
        <v>18.25</v>
      </c>
      <c r="BJ226" s="242">
        <v>22.5</v>
      </c>
      <c r="BK226" s="242">
        <v>20</v>
      </c>
      <c r="BL226" s="243">
        <v>43</v>
      </c>
      <c r="BM226" s="243">
        <v>288.25</v>
      </c>
      <c r="BN226" s="243">
        <v>10.294642857142858</v>
      </c>
      <c r="BO226" s="17" t="s">
        <v>484</v>
      </c>
      <c r="BP226" s="234" t="s">
        <v>369</v>
      </c>
      <c r="BQ226" s="235">
        <v>2016</v>
      </c>
    </row>
    <row r="227" spans="1:69" ht="17.25">
      <c r="A227" s="17">
        <v>226</v>
      </c>
      <c r="B227" s="324" t="s">
        <v>1472</v>
      </c>
      <c r="C227" s="252" t="s">
        <v>465</v>
      </c>
      <c r="D227" s="215" t="s">
        <v>346</v>
      </c>
      <c r="E227" s="215" t="s">
        <v>1473</v>
      </c>
      <c r="F227" s="325" t="s">
        <v>1474</v>
      </c>
      <c r="G227" s="325" t="s">
        <v>1475</v>
      </c>
      <c r="H227" s="261" t="s">
        <v>40</v>
      </c>
      <c r="I227" s="262">
        <v>33986</v>
      </c>
      <c r="J227" s="263" t="s">
        <v>45</v>
      </c>
      <c r="K227" s="326" t="s">
        <v>483</v>
      </c>
      <c r="L227" s="427" t="s">
        <v>1476</v>
      </c>
      <c r="M227" s="270">
        <v>25</v>
      </c>
      <c r="N227" s="222">
        <v>14.5</v>
      </c>
      <c r="O227" s="222">
        <v>20</v>
      </c>
      <c r="P227" s="222">
        <v>29.5</v>
      </c>
      <c r="Q227" s="223">
        <v>17.333333333333332</v>
      </c>
      <c r="R227" s="222">
        <v>29</v>
      </c>
      <c r="S227" s="222">
        <v>45</v>
      </c>
      <c r="T227" s="222">
        <v>36.75</v>
      </c>
      <c r="U227" s="222">
        <v>32</v>
      </c>
      <c r="V227" s="224">
        <v>224.08333333333331</v>
      </c>
      <c r="W227" s="225">
        <v>12.449074074074073</v>
      </c>
      <c r="X227" s="226" t="s">
        <v>473</v>
      </c>
      <c r="Y227" s="226" t="s">
        <v>474</v>
      </c>
      <c r="Z227" s="226">
        <v>2013</v>
      </c>
      <c r="AA227" s="141">
        <v>32.5</v>
      </c>
      <c r="AB227" s="141">
        <v>37.5</v>
      </c>
      <c r="AC227" s="141">
        <v>26.25</v>
      </c>
      <c r="AD227" s="141">
        <v>22</v>
      </c>
      <c r="AE227" s="164">
        <v>42</v>
      </c>
      <c r="AF227" s="141">
        <v>35.25</v>
      </c>
      <c r="AG227" s="141">
        <v>51.75</v>
      </c>
      <c r="AH227" s="141">
        <v>10</v>
      </c>
      <c r="AI227" s="141">
        <v>15.125</v>
      </c>
      <c r="AJ227" s="141">
        <v>272.375</v>
      </c>
      <c r="AK227" s="141">
        <v>12.380681818181818</v>
      </c>
      <c r="AL227" s="140" t="s">
        <v>473</v>
      </c>
      <c r="AM227" s="327">
        <v>2014</v>
      </c>
      <c r="AN227" s="140" t="s">
        <v>475</v>
      </c>
      <c r="AO227" s="331">
        <v>30</v>
      </c>
      <c r="AP227" s="267">
        <v>34.875</v>
      </c>
      <c r="AQ227" s="267">
        <v>32.25</v>
      </c>
      <c r="AR227" s="267">
        <v>34.875</v>
      </c>
      <c r="AS227" s="267">
        <v>31.5</v>
      </c>
      <c r="AT227" s="268">
        <v>22</v>
      </c>
      <c r="AU227" s="268">
        <v>22.5</v>
      </c>
      <c r="AV227" s="267">
        <v>32.75</v>
      </c>
      <c r="AW227" s="268">
        <v>21</v>
      </c>
      <c r="AX227" s="267">
        <v>261.75</v>
      </c>
      <c r="AY227" s="267">
        <v>10.47</v>
      </c>
      <c r="AZ227" s="477" t="s">
        <v>498</v>
      </c>
      <c r="BA227" s="241">
        <v>2015</v>
      </c>
      <c r="BB227" s="140" t="s">
        <v>476</v>
      </c>
      <c r="BC227" s="41">
        <v>36</v>
      </c>
      <c r="BD227" s="242">
        <v>32.25</v>
      </c>
      <c r="BE227" s="242">
        <v>39.75</v>
      </c>
      <c r="BF227" s="242">
        <v>27.75</v>
      </c>
      <c r="BG227" s="41">
        <v>30</v>
      </c>
      <c r="BH227" s="242">
        <v>35.625</v>
      </c>
      <c r="BI227" s="242">
        <v>20.25</v>
      </c>
      <c r="BJ227" s="242">
        <v>52.5</v>
      </c>
      <c r="BK227" s="242">
        <v>16</v>
      </c>
      <c r="BL227" s="243">
        <v>43.25</v>
      </c>
      <c r="BM227" s="243">
        <v>333.375</v>
      </c>
      <c r="BN227" s="243">
        <v>11.90625</v>
      </c>
      <c r="BO227" s="17" t="s">
        <v>484</v>
      </c>
      <c r="BP227" s="234" t="s">
        <v>369</v>
      </c>
      <c r="BQ227" s="235">
        <v>2016</v>
      </c>
    </row>
    <row r="228" spans="1:69" ht="17.25">
      <c r="A228" s="17">
        <v>227</v>
      </c>
      <c r="B228" s="259" t="s">
        <v>1477</v>
      </c>
      <c r="C228" s="252" t="s">
        <v>465</v>
      </c>
      <c r="D228" s="215" t="s">
        <v>1478</v>
      </c>
      <c r="E228" s="215" t="s">
        <v>1479</v>
      </c>
      <c r="F228" s="260" t="s">
        <v>1480</v>
      </c>
      <c r="G228" s="260" t="s">
        <v>1481</v>
      </c>
      <c r="H228" s="261" t="s">
        <v>40</v>
      </c>
      <c r="I228" s="262">
        <v>33537</v>
      </c>
      <c r="J228" s="263" t="s">
        <v>45</v>
      </c>
      <c r="K228" s="264" t="s">
        <v>483</v>
      </c>
      <c r="L228" s="421" t="s">
        <v>44</v>
      </c>
      <c r="M228" s="270">
        <v>25</v>
      </c>
      <c r="N228" s="222">
        <v>21</v>
      </c>
      <c r="O228" s="222">
        <v>20</v>
      </c>
      <c r="P228" s="222">
        <v>26</v>
      </c>
      <c r="Q228" s="223">
        <v>16.5</v>
      </c>
      <c r="R228" s="222">
        <v>19.25</v>
      </c>
      <c r="S228" s="222">
        <v>43.5</v>
      </c>
      <c r="T228" s="222">
        <v>30</v>
      </c>
      <c r="U228" s="222">
        <v>25</v>
      </c>
      <c r="V228" s="224">
        <v>201.25</v>
      </c>
      <c r="W228" s="225">
        <v>11.180555555555555</v>
      </c>
      <c r="X228" s="226" t="s">
        <v>484</v>
      </c>
      <c r="Y228" s="226" t="s">
        <v>474</v>
      </c>
      <c r="Z228" s="226">
        <v>2013</v>
      </c>
      <c r="AA228" s="141">
        <v>30.25</v>
      </c>
      <c r="AB228" s="141">
        <v>30</v>
      </c>
      <c r="AC228" s="141">
        <v>27.75</v>
      </c>
      <c r="AD228" s="141">
        <v>12.75</v>
      </c>
      <c r="AE228" s="164">
        <v>35.25</v>
      </c>
      <c r="AF228" s="141">
        <v>33.25</v>
      </c>
      <c r="AG228" s="141">
        <v>40.5</v>
      </c>
      <c r="AH228" s="141">
        <v>9</v>
      </c>
      <c r="AI228" s="141">
        <v>13.75</v>
      </c>
      <c r="AJ228" s="141">
        <v>232.5</v>
      </c>
      <c r="AK228" s="141">
        <v>10.568181818181818</v>
      </c>
      <c r="AL228" s="140" t="s">
        <v>473</v>
      </c>
      <c r="AM228" s="327">
        <v>2014</v>
      </c>
      <c r="AN228" s="140" t="s">
        <v>475</v>
      </c>
      <c r="AO228" s="238">
        <v>30</v>
      </c>
      <c r="AP228" s="239">
        <v>26.25</v>
      </c>
      <c r="AQ228" s="239">
        <v>30.375</v>
      </c>
      <c r="AR228" s="239">
        <v>34.125</v>
      </c>
      <c r="AS228" s="239">
        <v>37.5</v>
      </c>
      <c r="AT228" s="240">
        <v>20</v>
      </c>
      <c r="AU228" s="240">
        <v>19.3125</v>
      </c>
      <c r="AV228" s="239">
        <v>37</v>
      </c>
      <c r="AW228" s="240">
        <v>20</v>
      </c>
      <c r="AX228" s="239">
        <v>254.5625</v>
      </c>
      <c r="AY228" s="239">
        <v>10.182499999999999</v>
      </c>
      <c r="AZ228" s="241" t="s">
        <v>484</v>
      </c>
      <c r="BA228" s="241">
        <v>2015</v>
      </c>
      <c r="BB228" s="140" t="s">
        <v>476</v>
      </c>
      <c r="BC228" s="41">
        <v>30.75</v>
      </c>
      <c r="BD228" s="242">
        <v>33</v>
      </c>
      <c r="BE228" s="242">
        <v>24.75</v>
      </c>
      <c r="BF228" s="242">
        <v>21</v>
      </c>
      <c r="BG228" s="41">
        <v>30</v>
      </c>
      <c r="BH228" s="242">
        <v>30</v>
      </c>
      <c r="BI228" s="242">
        <v>18.75</v>
      </c>
      <c r="BJ228" s="242">
        <v>57</v>
      </c>
      <c r="BK228" s="242">
        <v>32</v>
      </c>
      <c r="BL228" s="243">
        <v>43</v>
      </c>
      <c r="BM228" s="243">
        <v>320.25</v>
      </c>
      <c r="BN228" s="243">
        <v>11.4375</v>
      </c>
      <c r="BO228" s="17" t="s">
        <v>484</v>
      </c>
      <c r="BP228" s="234" t="s">
        <v>369</v>
      </c>
      <c r="BQ228" s="235">
        <v>2016</v>
      </c>
    </row>
    <row r="229" spans="1:69" ht="17.25">
      <c r="A229" s="17">
        <v>228</v>
      </c>
      <c r="B229" s="330" t="s">
        <v>1482</v>
      </c>
      <c r="C229" s="252" t="s">
        <v>465</v>
      </c>
      <c r="D229" s="215" t="s">
        <v>1188</v>
      </c>
      <c r="E229" s="215" t="s">
        <v>1483</v>
      </c>
      <c r="F229" s="216" t="s">
        <v>1484</v>
      </c>
      <c r="G229" s="216" t="s">
        <v>1485</v>
      </c>
      <c r="H229" s="281" t="s">
        <v>40</v>
      </c>
      <c r="I229" s="282">
        <v>34359</v>
      </c>
      <c r="J229" s="283" t="s">
        <v>536</v>
      </c>
      <c r="K229" s="246" t="s">
        <v>1486</v>
      </c>
      <c r="L229" s="421" t="s">
        <v>1486</v>
      </c>
      <c r="M229" s="285">
        <v>34</v>
      </c>
      <c r="N229" s="508">
        <v>22</v>
      </c>
      <c r="O229" s="508">
        <v>24</v>
      </c>
      <c r="P229" s="508">
        <v>20</v>
      </c>
      <c r="Q229" s="508">
        <v>23</v>
      </c>
      <c r="R229" s="508">
        <v>18.75</v>
      </c>
      <c r="S229" s="508">
        <v>19.88</v>
      </c>
      <c r="T229" s="508">
        <v>32.25</v>
      </c>
      <c r="U229" s="508">
        <v>20.5</v>
      </c>
      <c r="V229" s="508">
        <v>180.38</v>
      </c>
      <c r="W229" s="508">
        <v>10.02</v>
      </c>
      <c r="X229" s="226" t="s">
        <v>484</v>
      </c>
      <c r="Y229" s="226" t="s">
        <v>474</v>
      </c>
      <c r="Z229" s="226">
        <v>2013</v>
      </c>
      <c r="AA229" s="133">
        <v>30</v>
      </c>
      <c r="AB229" s="133">
        <v>25</v>
      </c>
      <c r="AC229" s="133">
        <v>25.5</v>
      </c>
      <c r="AD229" s="133">
        <v>29</v>
      </c>
      <c r="AE229" s="166">
        <v>39</v>
      </c>
      <c r="AF229" s="133">
        <v>39</v>
      </c>
      <c r="AG229" s="133">
        <v>36</v>
      </c>
      <c r="AH229" s="133">
        <v>12.75</v>
      </c>
      <c r="AI229" s="133">
        <v>17.25</v>
      </c>
      <c r="AJ229" s="133">
        <v>253.5</v>
      </c>
      <c r="AK229" s="133">
        <v>11.522727272727273</v>
      </c>
      <c r="AL229" s="132" t="s">
        <v>498</v>
      </c>
      <c r="AM229" s="327">
        <v>2014</v>
      </c>
      <c r="AN229" s="140" t="s">
        <v>475</v>
      </c>
      <c r="AO229" s="238">
        <v>23.25</v>
      </c>
      <c r="AP229" s="239">
        <v>25.125</v>
      </c>
      <c r="AQ229" s="239">
        <v>37.5</v>
      </c>
      <c r="AR229" s="239">
        <v>34.5</v>
      </c>
      <c r="AS229" s="239">
        <v>31.5</v>
      </c>
      <c r="AT229" s="240">
        <v>22</v>
      </c>
      <c r="AU229" s="240">
        <v>24.5625</v>
      </c>
      <c r="AV229" s="239">
        <v>35</v>
      </c>
      <c r="AW229" s="240">
        <v>17</v>
      </c>
      <c r="AX229" s="239">
        <v>250.4375</v>
      </c>
      <c r="AY229" s="239">
        <v>10.0175</v>
      </c>
      <c r="AZ229" s="241" t="s">
        <v>484</v>
      </c>
      <c r="BA229" s="241">
        <v>2015</v>
      </c>
      <c r="BB229" s="140" t="s">
        <v>476</v>
      </c>
      <c r="BC229" s="41">
        <v>26.25</v>
      </c>
      <c r="BD229" s="242">
        <v>34.5</v>
      </c>
      <c r="BE229" s="242">
        <v>32.25</v>
      </c>
      <c r="BF229" s="242">
        <v>25.5</v>
      </c>
      <c r="BG229" s="41">
        <v>36</v>
      </c>
      <c r="BH229" s="242">
        <v>36</v>
      </c>
      <c r="BI229" s="242">
        <v>13</v>
      </c>
      <c r="BJ229" s="242">
        <v>46.5</v>
      </c>
      <c r="BK229" s="242">
        <v>11.5</v>
      </c>
      <c r="BL229" s="243">
        <v>38</v>
      </c>
      <c r="BM229" s="243">
        <v>299.5</v>
      </c>
      <c r="BN229" s="243">
        <v>10.696428571428571</v>
      </c>
      <c r="BO229" s="17" t="s">
        <v>484</v>
      </c>
      <c r="BP229" s="234" t="s">
        <v>369</v>
      </c>
      <c r="BQ229" s="235">
        <v>2016</v>
      </c>
    </row>
    <row r="230" spans="1:69" ht="17.25">
      <c r="A230" s="17">
        <v>229</v>
      </c>
      <c r="B230" s="399" t="s">
        <v>1487</v>
      </c>
      <c r="C230" s="253" t="s">
        <v>478</v>
      </c>
      <c r="D230" s="215" t="s">
        <v>136</v>
      </c>
      <c r="E230" s="215" t="s">
        <v>1488</v>
      </c>
      <c r="F230" s="216" t="s">
        <v>1489</v>
      </c>
      <c r="G230" s="216" t="s">
        <v>135</v>
      </c>
      <c r="H230" s="217" t="s">
        <v>43</v>
      </c>
      <c r="I230" s="218">
        <v>33356</v>
      </c>
      <c r="J230" s="219" t="s">
        <v>64</v>
      </c>
      <c r="K230" s="220" t="s">
        <v>63</v>
      </c>
      <c r="L230" s="220" t="s">
        <v>63</v>
      </c>
      <c r="M230" s="221">
        <v>23</v>
      </c>
      <c r="N230" s="222">
        <v>21</v>
      </c>
      <c r="O230" s="222">
        <v>20</v>
      </c>
      <c r="P230" s="222">
        <v>30.25</v>
      </c>
      <c r="Q230" s="223">
        <v>27</v>
      </c>
      <c r="R230" s="222">
        <v>20</v>
      </c>
      <c r="S230" s="222">
        <v>42</v>
      </c>
      <c r="T230" s="222">
        <v>21</v>
      </c>
      <c r="U230" s="222">
        <v>22</v>
      </c>
      <c r="V230" s="224">
        <v>203.25</v>
      </c>
      <c r="W230" s="225">
        <v>11.291666666666666</v>
      </c>
      <c r="X230" s="226" t="s">
        <v>484</v>
      </c>
      <c r="Y230" s="226" t="s">
        <v>474</v>
      </c>
      <c r="Z230" s="226">
        <v>2013</v>
      </c>
      <c r="AA230" s="141">
        <v>31.25</v>
      </c>
      <c r="AB230" s="141">
        <v>25</v>
      </c>
      <c r="AC230" s="141">
        <v>25.75</v>
      </c>
      <c r="AD230" s="141">
        <v>18</v>
      </c>
      <c r="AE230" s="164">
        <v>33</v>
      </c>
      <c r="AF230" s="141">
        <v>51</v>
      </c>
      <c r="AG230" s="141">
        <v>54</v>
      </c>
      <c r="AH230" s="141">
        <v>6</v>
      </c>
      <c r="AI230" s="141">
        <v>10.75</v>
      </c>
      <c r="AJ230" s="141">
        <v>254.75</v>
      </c>
      <c r="AK230" s="141">
        <v>11.579545454545455</v>
      </c>
      <c r="AL230" s="140" t="s">
        <v>498</v>
      </c>
      <c r="AM230" s="327">
        <v>2014</v>
      </c>
      <c r="AN230" s="140" t="s">
        <v>475</v>
      </c>
      <c r="AO230" s="238">
        <v>30</v>
      </c>
      <c r="AP230" s="239">
        <v>29.25</v>
      </c>
      <c r="AQ230" s="239">
        <v>33</v>
      </c>
      <c r="AR230" s="239">
        <v>27</v>
      </c>
      <c r="AS230" s="239">
        <v>36</v>
      </c>
      <c r="AT230" s="240">
        <v>19</v>
      </c>
      <c r="AU230" s="240">
        <v>28.5</v>
      </c>
      <c r="AV230" s="239">
        <v>33.75</v>
      </c>
      <c r="AW230" s="240">
        <v>14</v>
      </c>
      <c r="AX230" s="239">
        <v>250.5</v>
      </c>
      <c r="AY230" s="239">
        <v>10.02</v>
      </c>
      <c r="AZ230" s="241" t="s">
        <v>484</v>
      </c>
      <c r="BA230" s="241">
        <v>2015</v>
      </c>
      <c r="BB230" s="140" t="s">
        <v>476</v>
      </c>
      <c r="BC230" s="41">
        <v>30</v>
      </c>
      <c r="BD230" s="242">
        <v>31.5</v>
      </c>
      <c r="BE230" s="242">
        <v>27</v>
      </c>
      <c r="BF230" s="242">
        <v>36</v>
      </c>
      <c r="BG230" s="41">
        <v>36</v>
      </c>
      <c r="BH230" s="242">
        <v>31.5</v>
      </c>
      <c r="BI230" s="242">
        <v>13</v>
      </c>
      <c r="BJ230" s="242">
        <v>37.5</v>
      </c>
      <c r="BK230" s="242">
        <v>28</v>
      </c>
      <c r="BL230" s="243">
        <v>41</v>
      </c>
      <c r="BM230" s="243">
        <v>311.5</v>
      </c>
      <c r="BN230" s="243">
        <v>11.125</v>
      </c>
      <c r="BO230" s="17" t="s">
        <v>484</v>
      </c>
      <c r="BP230" s="234" t="s">
        <v>369</v>
      </c>
      <c r="BQ230" s="235">
        <v>2016</v>
      </c>
    </row>
    <row r="231" spans="1:69" ht="17.25">
      <c r="A231" s="17">
        <v>230</v>
      </c>
      <c r="B231" s="253" t="s">
        <v>1490</v>
      </c>
      <c r="C231" s="253" t="s">
        <v>478</v>
      </c>
      <c r="D231" s="215" t="s">
        <v>50</v>
      </c>
      <c r="E231" s="215" t="s">
        <v>1491</v>
      </c>
      <c r="F231" s="216" t="s">
        <v>1492</v>
      </c>
      <c r="G231" s="216" t="s">
        <v>1493</v>
      </c>
      <c r="H231" s="217" t="s">
        <v>43</v>
      </c>
      <c r="I231" s="218">
        <v>33471</v>
      </c>
      <c r="J231" s="219" t="s">
        <v>55</v>
      </c>
      <c r="K231" s="220" t="s">
        <v>599</v>
      </c>
      <c r="L231" s="220" t="s">
        <v>289</v>
      </c>
      <c r="M231" s="217">
        <v>43</v>
      </c>
      <c r="N231" s="509">
        <v>14</v>
      </c>
      <c r="O231" s="509">
        <v>22</v>
      </c>
      <c r="P231" s="509">
        <v>27.5</v>
      </c>
      <c r="Q231" s="510">
        <v>20</v>
      </c>
      <c r="R231" s="509">
        <v>22.25</v>
      </c>
      <c r="S231" s="509">
        <v>27</v>
      </c>
      <c r="T231" s="509">
        <v>39</v>
      </c>
      <c r="U231" s="509">
        <v>24.75</v>
      </c>
      <c r="V231" s="509">
        <v>196.5</v>
      </c>
      <c r="W231" s="511">
        <v>10.916666666666666</v>
      </c>
      <c r="X231" s="226" t="s">
        <v>498</v>
      </c>
      <c r="Y231" s="226" t="s">
        <v>474</v>
      </c>
      <c r="Z231" s="226">
        <v>2013</v>
      </c>
      <c r="AA231" s="141">
        <v>30</v>
      </c>
      <c r="AB231" s="141">
        <v>34.5</v>
      </c>
      <c r="AC231" s="141">
        <v>22.75</v>
      </c>
      <c r="AD231" s="141">
        <v>26</v>
      </c>
      <c r="AE231" s="164">
        <v>35.25</v>
      </c>
      <c r="AF231" s="141">
        <v>30</v>
      </c>
      <c r="AG231" s="141">
        <v>43.5</v>
      </c>
      <c r="AH231" s="141">
        <v>13</v>
      </c>
      <c r="AI231" s="141">
        <v>15</v>
      </c>
      <c r="AJ231" s="141">
        <v>250</v>
      </c>
      <c r="AK231" s="141">
        <v>11.363636363636363</v>
      </c>
      <c r="AL231" s="140" t="s">
        <v>498</v>
      </c>
      <c r="AM231" s="327">
        <v>2014</v>
      </c>
      <c r="AN231" s="140" t="s">
        <v>475</v>
      </c>
      <c r="AO231" s="331">
        <v>33.75</v>
      </c>
      <c r="AP231" s="267">
        <v>40.5</v>
      </c>
      <c r="AQ231" s="267">
        <v>38.625</v>
      </c>
      <c r="AR231" s="267">
        <v>31.40625</v>
      </c>
      <c r="AS231" s="267">
        <v>30.375</v>
      </c>
      <c r="AT231" s="268">
        <v>15</v>
      </c>
      <c r="AU231" s="268">
        <v>20.8125</v>
      </c>
      <c r="AV231" s="267">
        <v>32</v>
      </c>
      <c r="AW231" s="268">
        <v>22</v>
      </c>
      <c r="AX231" s="267">
        <v>264.46875</v>
      </c>
      <c r="AY231" s="267">
        <v>10.578749999999999</v>
      </c>
      <c r="AZ231" s="512" t="s">
        <v>498</v>
      </c>
      <c r="BA231" s="241">
        <v>2015</v>
      </c>
      <c r="BB231" s="140" t="s">
        <v>476</v>
      </c>
      <c r="BC231" s="41">
        <v>15</v>
      </c>
      <c r="BD231" s="242">
        <v>35.25</v>
      </c>
      <c r="BE231" s="242">
        <v>15</v>
      </c>
      <c r="BF231" s="242">
        <v>25.5</v>
      </c>
      <c r="BG231" s="41">
        <v>42</v>
      </c>
      <c r="BH231" s="242">
        <v>33.75</v>
      </c>
      <c r="BI231" s="242">
        <v>19.5</v>
      </c>
      <c r="BJ231" s="242">
        <v>30</v>
      </c>
      <c r="BK231" s="242">
        <v>24</v>
      </c>
      <c r="BL231" s="243">
        <v>42</v>
      </c>
      <c r="BM231" s="243">
        <v>282</v>
      </c>
      <c r="BN231" s="243">
        <v>10.071428571428571</v>
      </c>
      <c r="BO231" s="17" t="s">
        <v>498</v>
      </c>
      <c r="BP231" s="234" t="s">
        <v>369</v>
      </c>
      <c r="BQ231" s="235">
        <v>2016</v>
      </c>
    </row>
    <row r="232" spans="1:69" ht="17.25">
      <c r="A232" s="17">
        <v>231</v>
      </c>
      <c r="B232" s="253" t="s">
        <v>1494</v>
      </c>
      <c r="C232" s="252" t="s">
        <v>465</v>
      </c>
      <c r="D232" s="215" t="s">
        <v>134</v>
      </c>
      <c r="E232" s="215" t="s">
        <v>1495</v>
      </c>
      <c r="F232" s="216" t="s">
        <v>1496</v>
      </c>
      <c r="G232" s="216" t="s">
        <v>1497</v>
      </c>
      <c r="H232" s="217" t="s">
        <v>43</v>
      </c>
      <c r="I232" s="218">
        <v>33914</v>
      </c>
      <c r="J232" s="219" t="s">
        <v>751</v>
      </c>
      <c r="K232" s="220" t="s">
        <v>137</v>
      </c>
      <c r="L232" s="220" t="s">
        <v>137</v>
      </c>
      <c r="M232" s="217">
        <v>41</v>
      </c>
      <c r="N232" s="509">
        <v>19</v>
      </c>
      <c r="O232" s="509">
        <v>20</v>
      </c>
      <c r="P232" s="509">
        <v>24.25</v>
      </c>
      <c r="Q232" s="510">
        <v>22.5</v>
      </c>
      <c r="R232" s="509">
        <v>17.5</v>
      </c>
      <c r="S232" s="509">
        <v>28.5</v>
      </c>
      <c r="T232" s="509">
        <v>33</v>
      </c>
      <c r="U232" s="509">
        <v>19.5</v>
      </c>
      <c r="V232" s="509">
        <v>184.25</v>
      </c>
      <c r="W232" s="511">
        <v>10.236111111111111</v>
      </c>
      <c r="X232" s="513" t="s">
        <v>484</v>
      </c>
      <c r="Y232" s="226" t="s">
        <v>474</v>
      </c>
      <c r="Z232" s="226">
        <v>2013</v>
      </c>
      <c r="AA232" s="133">
        <v>30</v>
      </c>
      <c r="AB232" s="133">
        <v>20</v>
      </c>
      <c r="AC232" s="133">
        <v>24.75</v>
      </c>
      <c r="AD232" s="133">
        <v>21</v>
      </c>
      <c r="AE232" s="166">
        <v>42.375</v>
      </c>
      <c r="AF232" s="133">
        <v>30.5</v>
      </c>
      <c r="AG232" s="133">
        <v>39</v>
      </c>
      <c r="AH232" s="133">
        <v>14</v>
      </c>
      <c r="AI232" s="133">
        <v>17.25</v>
      </c>
      <c r="AJ232" s="133">
        <v>238.875</v>
      </c>
      <c r="AK232" s="133">
        <v>10.857954545454545</v>
      </c>
      <c r="AL232" s="132" t="s">
        <v>498</v>
      </c>
      <c r="AM232" s="327">
        <v>2014</v>
      </c>
      <c r="AN232" s="140" t="s">
        <v>475</v>
      </c>
      <c r="AO232" s="238">
        <v>35.25</v>
      </c>
      <c r="AP232" s="239">
        <v>27.375</v>
      </c>
      <c r="AQ232" s="239">
        <v>39</v>
      </c>
      <c r="AR232" s="239">
        <v>33</v>
      </c>
      <c r="AS232" s="239">
        <v>30</v>
      </c>
      <c r="AT232" s="240">
        <v>15.833333333333334</v>
      </c>
      <c r="AU232" s="240">
        <v>23.25</v>
      </c>
      <c r="AV232" s="239">
        <v>31.75</v>
      </c>
      <c r="AW232" s="240">
        <v>15</v>
      </c>
      <c r="AX232" s="239">
        <v>250.45833333333334</v>
      </c>
      <c r="AY232" s="239">
        <v>10.018333333333334</v>
      </c>
      <c r="AZ232" s="241" t="s">
        <v>484</v>
      </c>
      <c r="BA232" s="241">
        <v>2015</v>
      </c>
      <c r="BB232" s="140" t="s">
        <v>476</v>
      </c>
      <c r="BC232" s="41">
        <v>20.25</v>
      </c>
      <c r="BD232" s="242">
        <v>31.5</v>
      </c>
      <c r="BE232" s="242">
        <v>21</v>
      </c>
      <c r="BF232" s="242">
        <v>22.5</v>
      </c>
      <c r="BG232" s="41">
        <v>36</v>
      </c>
      <c r="BH232" s="242">
        <v>45</v>
      </c>
      <c r="BI232" s="242">
        <v>13.5</v>
      </c>
      <c r="BJ232" s="242">
        <v>28.5</v>
      </c>
      <c r="BK232" s="242">
        <v>22</v>
      </c>
      <c r="BL232" s="243">
        <v>41</v>
      </c>
      <c r="BM232" s="243">
        <v>281.25</v>
      </c>
      <c r="BN232" s="243">
        <v>10.044642857142858</v>
      </c>
      <c r="BO232" s="17" t="s">
        <v>484</v>
      </c>
      <c r="BP232" s="234" t="s">
        <v>369</v>
      </c>
      <c r="BQ232" s="235">
        <v>2016</v>
      </c>
    </row>
    <row r="233" spans="1:69" ht="17.25">
      <c r="A233" s="17">
        <v>232</v>
      </c>
      <c r="B233" s="244" t="s">
        <v>1498</v>
      </c>
      <c r="C233" s="252" t="s">
        <v>465</v>
      </c>
      <c r="D233" s="215" t="s">
        <v>131</v>
      </c>
      <c r="E233" s="215" t="s">
        <v>1499</v>
      </c>
      <c r="F233" s="83" t="s">
        <v>1500</v>
      </c>
      <c r="G233" s="83" t="s">
        <v>130</v>
      </c>
      <c r="H233" s="256" t="s">
        <v>40</v>
      </c>
      <c r="I233" s="245">
        <v>34070</v>
      </c>
      <c r="J233" s="257" t="s">
        <v>536</v>
      </c>
      <c r="K233" s="246" t="s">
        <v>1486</v>
      </c>
      <c r="L233" s="421" t="s">
        <v>537</v>
      </c>
      <c r="M233" s="258">
        <v>34</v>
      </c>
      <c r="N233" s="510">
        <v>20</v>
      </c>
      <c r="O233" s="510">
        <v>11.5</v>
      </c>
      <c r="P233" s="510">
        <v>27.75</v>
      </c>
      <c r="Q233" s="510">
        <v>19</v>
      </c>
      <c r="R233" s="510">
        <v>11.5</v>
      </c>
      <c r="S233" s="510">
        <v>39</v>
      </c>
      <c r="T233" s="510">
        <v>37.5</v>
      </c>
      <c r="U233" s="510">
        <v>24</v>
      </c>
      <c r="V233" s="510">
        <v>180</v>
      </c>
      <c r="W233" s="514">
        <v>10</v>
      </c>
      <c r="X233" s="515" t="s">
        <v>484</v>
      </c>
      <c r="Y233" s="226" t="s">
        <v>474</v>
      </c>
      <c r="Z233" s="226">
        <v>2013</v>
      </c>
      <c r="AA233" s="133">
        <v>30</v>
      </c>
      <c r="AB233" s="133">
        <v>30</v>
      </c>
      <c r="AC233" s="133">
        <v>20.25</v>
      </c>
      <c r="AD233" s="133">
        <v>22</v>
      </c>
      <c r="AE233" s="166">
        <v>34.5</v>
      </c>
      <c r="AF233" s="133">
        <v>43.5</v>
      </c>
      <c r="AG233" s="133">
        <v>51</v>
      </c>
      <c r="AH233" s="133">
        <v>10</v>
      </c>
      <c r="AI233" s="133">
        <v>12.75</v>
      </c>
      <c r="AJ233" s="133">
        <v>254</v>
      </c>
      <c r="AK233" s="133">
        <v>11.545454545454545</v>
      </c>
      <c r="AL233" s="132" t="s">
        <v>498</v>
      </c>
      <c r="AM233" s="327">
        <v>2014</v>
      </c>
      <c r="AN233" s="140" t="s">
        <v>475</v>
      </c>
      <c r="AO233" s="238">
        <v>30</v>
      </c>
      <c r="AP233" s="239">
        <v>27</v>
      </c>
      <c r="AQ233" s="239">
        <v>36.75</v>
      </c>
      <c r="AR233" s="239">
        <v>31.59375</v>
      </c>
      <c r="AS233" s="239">
        <v>33</v>
      </c>
      <c r="AT233" s="240">
        <v>16</v>
      </c>
      <c r="AU233" s="240">
        <v>19.5</v>
      </c>
      <c r="AV233" s="239">
        <v>34.25</v>
      </c>
      <c r="AW233" s="240">
        <v>22</v>
      </c>
      <c r="AX233" s="239">
        <v>250.09375</v>
      </c>
      <c r="AY233" s="239">
        <v>10.00375</v>
      </c>
      <c r="AZ233" s="241" t="s">
        <v>484</v>
      </c>
      <c r="BA233" s="241">
        <v>2015</v>
      </c>
      <c r="BB233" s="140" t="s">
        <v>476</v>
      </c>
      <c r="BC233" s="41">
        <v>24.75</v>
      </c>
      <c r="BD233" s="242">
        <v>36</v>
      </c>
      <c r="BE233" s="242">
        <v>23.25</v>
      </c>
      <c r="BF233" s="242">
        <v>28.5</v>
      </c>
      <c r="BG233" s="41">
        <v>36</v>
      </c>
      <c r="BH233" s="242">
        <v>36</v>
      </c>
      <c r="BI233" s="242">
        <v>13</v>
      </c>
      <c r="BJ233" s="242">
        <v>45</v>
      </c>
      <c r="BK233" s="242">
        <v>20</v>
      </c>
      <c r="BL233" s="243">
        <v>41</v>
      </c>
      <c r="BM233" s="243">
        <v>303.5</v>
      </c>
      <c r="BN233" s="243">
        <v>10.839285714285714</v>
      </c>
      <c r="BO233" s="17" t="s">
        <v>484</v>
      </c>
      <c r="BP233" s="234" t="s">
        <v>369</v>
      </c>
      <c r="BQ233" s="235">
        <v>2016</v>
      </c>
    </row>
    <row r="234" spans="1:69" ht="17.25">
      <c r="A234" s="17">
        <v>233</v>
      </c>
      <c r="B234" s="259" t="s">
        <v>1501</v>
      </c>
      <c r="C234" s="252" t="s">
        <v>465</v>
      </c>
      <c r="D234" s="215" t="s">
        <v>1502</v>
      </c>
      <c r="E234" s="215" t="s">
        <v>1503</v>
      </c>
      <c r="F234" s="260" t="s">
        <v>1504</v>
      </c>
      <c r="G234" s="260" t="s">
        <v>1505</v>
      </c>
      <c r="H234" s="261" t="s">
        <v>40</v>
      </c>
      <c r="I234" s="262">
        <v>34341</v>
      </c>
      <c r="J234" s="263" t="s">
        <v>41</v>
      </c>
      <c r="K234" s="264" t="s">
        <v>86</v>
      </c>
      <c r="L234" s="421" t="s">
        <v>86</v>
      </c>
      <c r="M234" s="270">
        <v>18</v>
      </c>
      <c r="N234" s="222">
        <v>10</v>
      </c>
      <c r="O234" s="222">
        <v>24</v>
      </c>
      <c r="P234" s="222">
        <v>25</v>
      </c>
      <c r="Q234" s="223">
        <v>15.166666666666666</v>
      </c>
      <c r="R234" s="222">
        <v>24.5</v>
      </c>
      <c r="S234" s="222">
        <v>34.125</v>
      </c>
      <c r="T234" s="222">
        <v>30</v>
      </c>
      <c r="U234" s="222">
        <v>28</v>
      </c>
      <c r="V234" s="224">
        <v>190.79166666666669</v>
      </c>
      <c r="W234" s="225">
        <v>10.599537037037038</v>
      </c>
      <c r="X234" s="226" t="s">
        <v>473</v>
      </c>
      <c r="Y234" s="226" t="s">
        <v>474</v>
      </c>
      <c r="Z234" s="226">
        <v>2013</v>
      </c>
      <c r="AA234" s="133">
        <v>33</v>
      </c>
      <c r="AB234" s="133">
        <v>35.5</v>
      </c>
      <c r="AC234" s="133">
        <v>23.75</v>
      </c>
      <c r="AD234" s="133">
        <v>19</v>
      </c>
      <c r="AE234" s="166">
        <v>42</v>
      </c>
      <c r="AF234" s="133">
        <v>28.75</v>
      </c>
      <c r="AG234" s="133">
        <v>42.375</v>
      </c>
      <c r="AH234" s="133">
        <v>14</v>
      </c>
      <c r="AI234" s="133">
        <v>16.125</v>
      </c>
      <c r="AJ234" s="133">
        <v>254.5</v>
      </c>
      <c r="AK234" s="133">
        <v>11.568181818181818</v>
      </c>
      <c r="AL234" s="132" t="s">
        <v>473</v>
      </c>
      <c r="AM234" s="327">
        <v>2014</v>
      </c>
      <c r="AN234" s="140" t="s">
        <v>475</v>
      </c>
      <c r="AO234" s="227">
        <v>25</v>
      </c>
      <c r="AP234" s="227">
        <v>39</v>
      </c>
      <c r="AQ234" s="227">
        <v>30</v>
      </c>
      <c r="AR234" s="227">
        <v>44.8125</v>
      </c>
      <c r="AS234" s="227">
        <v>35.625</v>
      </c>
      <c r="AT234" s="228">
        <v>18.333333333333332</v>
      </c>
      <c r="AU234" s="228">
        <v>23.25</v>
      </c>
      <c r="AV234" s="227">
        <v>44</v>
      </c>
      <c r="AW234" s="228">
        <v>23.5</v>
      </c>
      <c r="AX234" s="227">
        <v>283.52083333333337</v>
      </c>
      <c r="AY234" s="227">
        <v>11.340833333333334</v>
      </c>
      <c r="AZ234" s="229" t="s">
        <v>473</v>
      </c>
      <c r="BA234" s="241">
        <v>2015</v>
      </c>
      <c r="BB234" s="140" t="s">
        <v>476</v>
      </c>
      <c r="BC234" s="41">
        <v>32.25</v>
      </c>
      <c r="BD234" s="242">
        <v>34.5</v>
      </c>
      <c r="BE234" s="242">
        <v>19.125</v>
      </c>
      <c r="BF234" s="242">
        <v>30</v>
      </c>
      <c r="BG234" s="41">
        <v>25.5</v>
      </c>
      <c r="BH234" s="242">
        <v>41.25</v>
      </c>
      <c r="BI234" s="242">
        <v>22.25</v>
      </c>
      <c r="BJ234" s="242">
        <v>34.5</v>
      </c>
      <c r="BK234" s="242">
        <v>11</v>
      </c>
      <c r="BL234" s="243">
        <v>40</v>
      </c>
      <c r="BM234" s="243">
        <v>290.375</v>
      </c>
      <c r="BN234" s="243">
        <v>10.370535714285714</v>
      </c>
      <c r="BO234" s="233" t="s">
        <v>473</v>
      </c>
      <c r="BP234" s="234" t="s">
        <v>369</v>
      </c>
      <c r="BQ234" s="235">
        <v>2016</v>
      </c>
    </row>
    <row r="235" spans="1:69" ht="17.25">
      <c r="A235" s="17">
        <v>234</v>
      </c>
      <c r="B235" s="244" t="s">
        <v>1506</v>
      </c>
      <c r="C235" s="252" t="s">
        <v>465</v>
      </c>
      <c r="D235" s="215" t="s">
        <v>1507</v>
      </c>
      <c r="E235" s="215" t="s">
        <v>1508</v>
      </c>
      <c r="F235" s="84" t="s">
        <v>1509</v>
      </c>
      <c r="G235" s="84" t="s">
        <v>186</v>
      </c>
      <c r="H235" s="256" t="s">
        <v>40</v>
      </c>
      <c r="I235" s="245">
        <v>33872</v>
      </c>
      <c r="J235" s="257" t="s">
        <v>49</v>
      </c>
      <c r="K235" s="246" t="s">
        <v>78</v>
      </c>
      <c r="L235" s="421" t="s">
        <v>48</v>
      </c>
      <c r="M235" s="258">
        <v>19</v>
      </c>
      <c r="N235" s="222">
        <v>26.5</v>
      </c>
      <c r="O235" s="222">
        <v>34</v>
      </c>
      <c r="P235" s="222">
        <v>40</v>
      </c>
      <c r="Q235" s="223">
        <v>21.833333333333332</v>
      </c>
      <c r="R235" s="222">
        <v>32.75</v>
      </c>
      <c r="S235" s="222">
        <v>48.375</v>
      </c>
      <c r="T235" s="222">
        <v>52.5</v>
      </c>
      <c r="U235" s="222">
        <v>37.5</v>
      </c>
      <c r="V235" s="224">
        <v>293.45833333333331</v>
      </c>
      <c r="W235" s="225">
        <v>16.30324074074074</v>
      </c>
      <c r="X235" s="226" t="s">
        <v>473</v>
      </c>
      <c r="Y235" s="226" t="s">
        <v>474</v>
      </c>
      <c r="Z235" s="226">
        <v>2013</v>
      </c>
      <c r="AA235" s="133">
        <v>52.5</v>
      </c>
      <c r="AB235" s="133">
        <v>43</v>
      </c>
      <c r="AC235" s="133">
        <v>42.75</v>
      </c>
      <c r="AD235" s="133">
        <v>36.5</v>
      </c>
      <c r="AE235" s="166">
        <v>54.75</v>
      </c>
      <c r="AF235" s="133">
        <v>46.75</v>
      </c>
      <c r="AG235" s="133">
        <v>57.375</v>
      </c>
      <c r="AH235" s="133">
        <v>13.5</v>
      </c>
      <c r="AI235" s="133">
        <v>18.625</v>
      </c>
      <c r="AJ235" s="133">
        <v>365.75</v>
      </c>
      <c r="AK235" s="133">
        <v>16.625</v>
      </c>
      <c r="AL235" s="132" t="s">
        <v>473</v>
      </c>
      <c r="AM235" s="327">
        <v>2014</v>
      </c>
      <c r="AN235" s="140" t="s">
        <v>475</v>
      </c>
      <c r="AO235" s="227">
        <v>53.25</v>
      </c>
      <c r="AP235" s="227">
        <v>57.75</v>
      </c>
      <c r="AQ235" s="227">
        <v>48.75</v>
      </c>
      <c r="AR235" s="227">
        <v>48</v>
      </c>
      <c r="AS235" s="227">
        <v>57.375</v>
      </c>
      <c r="AT235" s="228">
        <v>33</v>
      </c>
      <c r="AU235" s="228">
        <v>46.6875</v>
      </c>
      <c r="AV235" s="227">
        <v>43.25</v>
      </c>
      <c r="AW235" s="228">
        <v>35</v>
      </c>
      <c r="AX235" s="227">
        <v>422.3125</v>
      </c>
      <c r="AY235" s="227">
        <v>16.920000000000002</v>
      </c>
      <c r="AZ235" s="229" t="s">
        <v>473</v>
      </c>
      <c r="BA235" s="241">
        <v>2015</v>
      </c>
      <c r="BB235" s="140" t="s">
        <v>476</v>
      </c>
      <c r="BC235" s="41">
        <v>52.5</v>
      </c>
      <c r="BD235" s="242">
        <v>45</v>
      </c>
      <c r="BE235" s="242">
        <v>57</v>
      </c>
      <c r="BF235" s="242">
        <v>48</v>
      </c>
      <c r="BG235" s="41">
        <v>44.25</v>
      </c>
      <c r="BH235" s="242">
        <v>48</v>
      </c>
      <c r="BI235" s="242">
        <v>27.75</v>
      </c>
      <c r="BJ235" s="242">
        <v>48</v>
      </c>
      <c r="BK235" s="242">
        <v>27</v>
      </c>
      <c r="BL235" s="243">
        <v>43.5</v>
      </c>
      <c r="BM235" s="243">
        <v>441</v>
      </c>
      <c r="BN235" s="243">
        <v>15.75</v>
      </c>
      <c r="BO235" s="233" t="s">
        <v>473</v>
      </c>
      <c r="BP235" s="234" t="s">
        <v>369</v>
      </c>
      <c r="BQ235" s="235">
        <v>2016</v>
      </c>
    </row>
    <row r="236" spans="1:69" ht="17.25">
      <c r="A236" s="17">
        <v>235</v>
      </c>
      <c r="B236" s="253" t="s">
        <v>1510</v>
      </c>
      <c r="C236" s="253" t="s">
        <v>478</v>
      </c>
      <c r="D236" s="215" t="s">
        <v>149</v>
      </c>
      <c r="E236" s="215" t="s">
        <v>1511</v>
      </c>
      <c r="F236" s="216" t="s">
        <v>1512</v>
      </c>
      <c r="G236" s="216" t="s">
        <v>282</v>
      </c>
      <c r="H236" s="217" t="s">
        <v>43</v>
      </c>
      <c r="I236" s="218">
        <v>33853</v>
      </c>
      <c r="J236" s="219" t="s">
        <v>45</v>
      </c>
      <c r="K236" s="220" t="s">
        <v>483</v>
      </c>
      <c r="L236" s="220" t="s">
        <v>44</v>
      </c>
      <c r="M236" s="217">
        <v>25</v>
      </c>
      <c r="N236" s="222">
        <v>22</v>
      </c>
      <c r="O236" s="222">
        <v>20</v>
      </c>
      <c r="P236" s="222">
        <v>31</v>
      </c>
      <c r="Q236" s="223">
        <v>20.166666666666668</v>
      </c>
      <c r="R236" s="222">
        <v>20</v>
      </c>
      <c r="S236" s="222">
        <v>33</v>
      </c>
      <c r="T236" s="222">
        <v>34.5</v>
      </c>
      <c r="U236" s="222">
        <v>25.5</v>
      </c>
      <c r="V236" s="224">
        <v>206.16666666666669</v>
      </c>
      <c r="W236" s="225">
        <v>11.453703703703704</v>
      </c>
      <c r="X236" s="226" t="s">
        <v>484</v>
      </c>
      <c r="Y236" s="226" t="s">
        <v>474</v>
      </c>
      <c r="Z236" s="226">
        <v>2013</v>
      </c>
      <c r="AA236" s="141">
        <v>37.25</v>
      </c>
      <c r="AB236" s="141">
        <v>25.5</v>
      </c>
      <c r="AC236" s="141">
        <v>21.75</v>
      </c>
      <c r="AD236" s="141">
        <v>17</v>
      </c>
      <c r="AE236" s="164">
        <v>36</v>
      </c>
      <c r="AF236" s="141">
        <v>36.5</v>
      </c>
      <c r="AG236" s="141">
        <v>24.375</v>
      </c>
      <c r="AH236" s="141">
        <v>9.5</v>
      </c>
      <c r="AI236" s="141">
        <v>17.25</v>
      </c>
      <c r="AJ236" s="141">
        <v>225.125</v>
      </c>
      <c r="AK236" s="141">
        <v>10.232954545454545</v>
      </c>
      <c r="AL236" s="140" t="s">
        <v>498</v>
      </c>
      <c r="AM236" s="327">
        <v>2014</v>
      </c>
      <c r="AN236" s="140" t="s">
        <v>475</v>
      </c>
      <c r="AO236" s="227">
        <v>32.5</v>
      </c>
      <c r="AP236" s="227">
        <v>33.75</v>
      </c>
      <c r="AQ236" s="227">
        <v>36</v>
      </c>
      <c r="AR236" s="227">
        <v>31.40625</v>
      </c>
      <c r="AS236" s="227">
        <v>33.375</v>
      </c>
      <c r="AT236" s="228">
        <v>16.833333333333332</v>
      </c>
      <c r="AU236" s="228">
        <v>22.3125</v>
      </c>
      <c r="AV236" s="227">
        <v>43.75</v>
      </c>
      <c r="AW236" s="228">
        <v>12.5</v>
      </c>
      <c r="AX236" s="227">
        <v>262.42708333333337</v>
      </c>
      <c r="AY236" s="227">
        <v>10.497083333333334</v>
      </c>
      <c r="AZ236" s="229" t="s">
        <v>473</v>
      </c>
      <c r="BA236" s="241">
        <v>2015</v>
      </c>
      <c r="BB236" s="140" t="s">
        <v>476</v>
      </c>
      <c r="BC236" s="41">
        <v>29.625</v>
      </c>
      <c r="BD236" s="242">
        <v>31.5</v>
      </c>
      <c r="BE236" s="242">
        <v>15</v>
      </c>
      <c r="BF236" s="242">
        <v>30</v>
      </c>
      <c r="BG236" s="41">
        <v>42</v>
      </c>
      <c r="BH236" s="242">
        <v>39.75</v>
      </c>
      <c r="BI236" s="242">
        <v>19.5</v>
      </c>
      <c r="BJ236" s="242">
        <v>24</v>
      </c>
      <c r="BK236" s="242">
        <v>14</v>
      </c>
      <c r="BL236" s="243">
        <v>42</v>
      </c>
      <c r="BM236" s="243">
        <v>287.375</v>
      </c>
      <c r="BN236" s="243">
        <v>10.26</v>
      </c>
      <c r="BO236" s="17" t="s">
        <v>498</v>
      </c>
      <c r="BP236" s="234" t="s">
        <v>369</v>
      </c>
      <c r="BQ236" s="235">
        <v>2016</v>
      </c>
    </row>
    <row r="237" spans="1:69" ht="17.25">
      <c r="A237" s="17">
        <v>236</v>
      </c>
      <c r="B237" s="244" t="s">
        <v>1513</v>
      </c>
      <c r="C237" s="252" t="s">
        <v>465</v>
      </c>
      <c r="D237" s="215" t="s">
        <v>125</v>
      </c>
      <c r="E237" s="215" t="s">
        <v>1514</v>
      </c>
      <c r="F237" s="83" t="s">
        <v>1515</v>
      </c>
      <c r="G237" s="83" t="s">
        <v>124</v>
      </c>
      <c r="H237" s="256" t="s">
        <v>40</v>
      </c>
      <c r="I237" s="245">
        <v>34341</v>
      </c>
      <c r="J237" s="257" t="s">
        <v>82</v>
      </c>
      <c r="K237" s="246" t="s">
        <v>81</v>
      </c>
      <c r="L237" s="421" t="s">
        <v>348</v>
      </c>
      <c r="M237" s="258">
        <v>21</v>
      </c>
      <c r="N237" s="222">
        <v>20</v>
      </c>
      <c r="O237" s="222">
        <v>24</v>
      </c>
      <c r="P237" s="222">
        <v>32</v>
      </c>
      <c r="Q237" s="223">
        <v>23</v>
      </c>
      <c r="R237" s="222">
        <v>20</v>
      </c>
      <c r="S237" s="222">
        <v>30</v>
      </c>
      <c r="T237" s="222">
        <v>42</v>
      </c>
      <c r="U237" s="222">
        <v>15</v>
      </c>
      <c r="V237" s="224">
        <v>206</v>
      </c>
      <c r="W237" s="225">
        <v>11.444444444444445</v>
      </c>
      <c r="X237" s="226" t="s">
        <v>484</v>
      </c>
      <c r="Y237" s="226" t="s">
        <v>474</v>
      </c>
      <c r="Z237" s="226">
        <v>2013</v>
      </c>
      <c r="AA237" s="133">
        <v>24</v>
      </c>
      <c r="AB237" s="133">
        <v>30</v>
      </c>
      <c r="AC237" s="133">
        <v>21.75</v>
      </c>
      <c r="AD237" s="133">
        <v>29</v>
      </c>
      <c r="AE237" s="166">
        <v>37.5</v>
      </c>
      <c r="AF237" s="133">
        <v>48</v>
      </c>
      <c r="AG237" s="133">
        <v>36</v>
      </c>
      <c r="AH237" s="133">
        <v>13.25</v>
      </c>
      <c r="AI237" s="133">
        <v>11.625</v>
      </c>
      <c r="AJ237" s="133">
        <v>251.125</v>
      </c>
      <c r="AK237" s="133">
        <v>11.414772727272727</v>
      </c>
      <c r="AL237" s="132" t="s">
        <v>498</v>
      </c>
      <c r="AM237" s="327">
        <v>2014</v>
      </c>
      <c r="AN237" s="140" t="s">
        <v>475</v>
      </c>
      <c r="AO237" s="238">
        <v>33</v>
      </c>
      <c r="AP237" s="239">
        <v>24.75</v>
      </c>
      <c r="AQ237" s="239">
        <v>35.25</v>
      </c>
      <c r="AR237" s="239">
        <v>33</v>
      </c>
      <c r="AS237" s="239">
        <v>27</v>
      </c>
      <c r="AT237" s="240">
        <v>20</v>
      </c>
      <c r="AU237" s="240">
        <v>20.25</v>
      </c>
      <c r="AV237" s="239">
        <v>36.5</v>
      </c>
      <c r="AW237" s="240">
        <v>21</v>
      </c>
      <c r="AX237" s="239">
        <v>250.75</v>
      </c>
      <c r="AY237" s="239">
        <v>10.029999999999999</v>
      </c>
      <c r="AZ237" s="241" t="s">
        <v>484</v>
      </c>
      <c r="BA237" s="241">
        <v>2015</v>
      </c>
      <c r="BB237" s="140" t="s">
        <v>476</v>
      </c>
      <c r="BC237" s="41">
        <v>21</v>
      </c>
      <c r="BD237" s="242">
        <v>43.5</v>
      </c>
      <c r="BE237" s="242">
        <v>15</v>
      </c>
      <c r="BF237" s="242">
        <v>36</v>
      </c>
      <c r="BG237" s="41">
        <v>30</v>
      </c>
      <c r="BH237" s="242">
        <v>39.75</v>
      </c>
      <c r="BI237" s="242">
        <v>10</v>
      </c>
      <c r="BJ237" s="242">
        <v>18</v>
      </c>
      <c r="BK237" s="242">
        <v>30</v>
      </c>
      <c r="BL237" s="243">
        <v>43</v>
      </c>
      <c r="BM237" s="243">
        <v>286.25</v>
      </c>
      <c r="BN237" s="243">
        <v>10.223214285714286</v>
      </c>
      <c r="BO237" s="17" t="s">
        <v>498</v>
      </c>
      <c r="BP237" s="234" t="s">
        <v>369</v>
      </c>
      <c r="BQ237" s="235">
        <v>2016</v>
      </c>
    </row>
    <row r="238" spans="1:69" ht="17.25">
      <c r="A238" s="17">
        <v>237</v>
      </c>
      <c r="B238" s="330" t="s">
        <v>1516</v>
      </c>
      <c r="C238" s="252" t="s">
        <v>465</v>
      </c>
      <c r="D238" s="215" t="s">
        <v>39</v>
      </c>
      <c r="E238" s="215" t="s">
        <v>1517</v>
      </c>
      <c r="F238" s="216" t="s">
        <v>1518</v>
      </c>
      <c r="G238" s="216" t="s">
        <v>38</v>
      </c>
      <c r="H238" s="281" t="s">
        <v>40</v>
      </c>
      <c r="I238" s="282">
        <v>34078</v>
      </c>
      <c r="J238" s="283" t="s">
        <v>82</v>
      </c>
      <c r="K238" s="284" t="s">
        <v>81</v>
      </c>
      <c r="L238" s="426" t="s">
        <v>81</v>
      </c>
      <c r="M238" s="285">
        <v>21</v>
      </c>
      <c r="N238" s="222">
        <v>20</v>
      </c>
      <c r="O238" s="222">
        <v>24</v>
      </c>
      <c r="P238" s="222">
        <v>27.5</v>
      </c>
      <c r="Q238" s="223">
        <v>20.5</v>
      </c>
      <c r="R238" s="222">
        <v>20</v>
      </c>
      <c r="S238" s="222">
        <v>36</v>
      </c>
      <c r="T238" s="222">
        <v>31.5</v>
      </c>
      <c r="U238" s="222">
        <v>25.25</v>
      </c>
      <c r="V238" s="224">
        <v>204.75</v>
      </c>
      <c r="W238" s="225">
        <v>11.375</v>
      </c>
      <c r="X238" s="226" t="s">
        <v>484</v>
      </c>
      <c r="Y238" s="226" t="s">
        <v>474</v>
      </c>
      <c r="Z238" s="226">
        <v>2013</v>
      </c>
      <c r="AA238" s="133">
        <v>32.75</v>
      </c>
      <c r="AB238" s="133">
        <v>26.5</v>
      </c>
      <c r="AC238" s="133">
        <v>31.75</v>
      </c>
      <c r="AD238" s="133">
        <v>17.75</v>
      </c>
      <c r="AE238" s="166">
        <v>39</v>
      </c>
      <c r="AF238" s="133">
        <v>34.75</v>
      </c>
      <c r="AG238" s="133">
        <v>35.25</v>
      </c>
      <c r="AH238" s="133">
        <v>10</v>
      </c>
      <c r="AI238" s="133">
        <v>10.375</v>
      </c>
      <c r="AJ238" s="133">
        <v>238.125</v>
      </c>
      <c r="AK238" s="133">
        <v>10.823863636363637</v>
      </c>
      <c r="AL238" s="132" t="s">
        <v>473</v>
      </c>
      <c r="AM238" s="327">
        <v>2014</v>
      </c>
      <c r="AN238" s="140" t="s">
        <v>475</v>
      </c>
      <c r="AO238" s="331">
        <v>24.75</v>
      </c>
      <c r="AP238" s="267">
        <v>37.125</v>
      </c>
      <c r="AQ238" s="267">
        <v>30.75</v>
      </c>
      <c r="AR238" s="267">
        <v>31.5</v>
      </c>
      <c r="AS238" s="267">
        <v>29.25</v>
      </c>
      <c r="AT238" s="268">
        <v>24</v>
      </c>
      <c r="AU238" s="268">
        <v>16.875</v>
      </c>
      <c r="AV238" s="267">
        <v>40</v>
      </c>
      <c r="AW238" s="268">
        <v>18</v>
      </c>
      <c r="AX238" s="267">
        <v>252.25</v>
      </c>
      <c r="AY238" s="267">
        <v>10.09</v>
      </c>
      <c r="AZ238" s="512" t="s">
        <v>498</v>
      </c>
      <c r="BA238" s="241">
        <v>2015</v>
      </c>
      <c r="BB238" s="140" t="s">
        <v>476</v>
      </c>
      <c r="BC238" s="41">
        <v>25.5</v>
      </c>
      <c r="BD238" s="242">
        <v>42</v>
      </c>
      <c r="BE238" s="242">
        <v>19.125</v>
      </c>
      <c r="BF238" s="242">
        <v>28.5</v>
      </c>
      <c r="BG238" s="41">
        <v>30</v>
      </c>
      <c r="BH238" s="242">
        <v>36</v>
      </c>
      <c r="BI238" s="242">
        <v>22</v>
      </c>
      <c r="BJ238" s="242">
        <v>22.5</v>
      </c>
      <c r="BK238" s="242">
        <v>20</v>
      </c>
      <c r="BL238" s="243">
        <v>40</v>
      </c>
      <c r="BM238" s="243">
        <v>285.625</v>
      </c>
      <c r="BN238" s="243">
        <v>10.200892857142858</v>
      </c>
      <c r="BO238" s="17" t="s">
        <v>484</v>
      </c>
      <c r="BP238" s="234" t="s">
        <v>369</v>
      </c>
      <c r="BQ238" s="235">
        <v>2016</v>
      </c>
    </row>
    <row r="239" spans="1:69" ht="17.25">
      <c r="A239" s="17">
        <v>238</v>
      </c>
      <c r="B239" s="453" t="s">
        <v>1519</v>
      </c>
      <c r="C239" s="401" t="s">
        <v>465</v>
      </c>
      <c r="D239" s="402" t="s">
        <v>1520</v>
      </c>
      <c r="E239" s="402" t="s">
        <v>1517</v>
      </c>
      <c r="F239" s="403" t="s">
        <v>1518</v>
      </c>
      <c r="G239" s="403" t="s">
        <v>1521</v>
      </c>
      <c r="H239" s="433" t="s">
        <v>43</v>
      </c>
      <c r="I239" s="434">
        <v>34196</v>
      </c>
      <c r="J239" s="406" t="s">
        <v>82</v>
      </c>
      <c r="K239" s="407" t="s">
        <v>81</v>
      </c>
      <c r="L239" s="220" t="s">
        <v>1388</v>
      </c>
      <c r="M239" s="433">
        <v>21</v>
      </c>
      <c r="N239" s="416"/>
      <c r="O239" s="416"/>
      <c r="P239" s="409"/>
      <c r="Q239" s="409"/>
      <c r="R239" s="409"/>
      <c r="S239" s="409"/>
      <c r="T239" s="409"/>
      <c r="U239" s="409"/>
      <c r="V239" s="409"/>
      <c r="W239" s="409"/>
      <c r="X239" s="409"/>
      <c r="Y239" s="226" t="s">
        <v>474</v>
      </c>
      <c r="Z239" s="226">
        <v>2013</v>
      </c>
      <c r="AA239" s="317">
        <v>34.25</v>
      </c>
      <c r="AB239" s="317">
        <v>23</v>
      </c>
      <c r="AC239" s="317">
        <v>25.5</v>
      </c>
      <c r="AD239" s="317">
        <v>23.25</v>
      </c>
      <c r="AE239" s="471">
        <v>43.5</v>
      </c>
      <c r="AF239" s="317">
        <v>28.75</v>
      </c>
      <c r="AG239" s="317">
        <v>36</v>
      </c>
      <c r="AH239" s="317">
        <v>6</v>
      </c>
      <c r="AI239" s="317">
        <v>13.375</v>
      </c>
      <c r="AJ239" s="317">
        <v>233.63</v>
      </c>
      <c r="AK239" s="317">
        <v>10.62</v>
      </c>
      <c r="AL239" s="315" t="s">
        <v>473</v>
      </c>
      <c r="AM239" s="327">
        <v>2014</v>
      </c>
      <c r="AN239" s="140" t="s">
        <v>475</v>
      </c>
      <c r="AO239" s="318">
        <v>30</v>
      </c>
      <c r="AP239" s="319">
        <v>25.5</v>
      </c>
      <c r="AQ239" s="319">
        <v>35.25</v>
      </c>
      <c r="AR239" s="319">
        <v>30</v>
      </c>
      <c r="AS239" s="319">
        <v>30.75</v>
      </c>
      <c r="AT239" s="319">
        <v>20</v>
      </c>
      <c r="AU239" s="319">
        <v>22.5</v>
      </c>
      <c r="AV239" s="319">
        <v>38.25</v>
      </c>
      <c r="AW239" s="319">
        <v>18</v>
      </c>
      <c r="AX239" s="319">
        <v>250.25</v>
      </c>
      <c r="AY239" s="319">
        <v>10.01</v>
      </c>
      <c r="AZ239" s="454" t="s">
        <v>484</v>
      </c>
      <c r="BA239" s="454">
        <v>2015</v>
      </c>
      <c r="BB239" s="140" t="s">
        <v>476</v>
      </c>
      <c r="BC239" s="413">
        <v>19.5</v>
      </c>
      <c r="BD239" s="414">
        <v>36</v>
      </c>
      <c r="BE239" s="414">
        <v>27</v>
      </c>
      <c r="BF239" s="414">
        <v>31.5</v>
      </c>
      <c r="BG239" s="413">
        <v>30</v>
      </c>
      <c r="BH239" s="414">
        <v>34.5</v>
      </c>
      <c r="BI239" s="414">
        <v>14.5</v>
      </c>
      <c r="BJ239" s="414">
        <v>39</v>
      </c>
      <c r="BK239" s="414">
        <v>22</v>
      </c>
      <c r="BL239" s="415">
        <v>42</v>
      </c>
      <c r="BM239" s="415">
        <v>296</v>
      </c>
      <c r="BN239" s="415">
        <v>10.571428571428571</v>
      </c>
      <c r="BO239" s="416" t="s">
        <v>484</v>
      </c>
      <c r="BP239" s="417" t="s">
        <v>369</v>
      </c>
      <c r="BQ239" s="409">
        <v>2016</v>
      </c>
    </row>
    <row r="240" spans="1:69" ht="17.25">
      <c r="A240" s="17">
        <v>239</v>
      </c>
      <c r="B240" s="214" t="s">
        <v>1522</v>
      </c>
      <c r="C240" s="252" t="s">
        <v>465</v>
      </c>
      <c r="D240" s="215" t="s">
        <v>1523</v>
      </c>
      <c r="E240" s="215" t="s">
        <v>1524</v>
      </c>
      <c r="F240" s="216" t="s">
        <v>1525</v>
      </c>
      <c r="G240" s="216" t="s">
        <v>1526</v>
      </c>
      <c r="H240" s="217" t="s">
        <v>43</v>
      </c>
      <c r="I240" s="218">
        <v>33484</v>
      </c>
      <c r="J240" s="219" t="s">
        <v>45</v>
      </c>
      <c r="K240" s="333" t="s">
        <v>483</v>
      </c>
      <c r="L240" s="333" t="s">
        <v>44</v>
      </c>
      <c r="M240" s="221">
        <v>25</v>
      </c>
      <c r="N240" s="222">
        <v>28</v>
      </c>
      <c r="O240" s="222">
        <v>20</v>
      </c>
      <c r="P240" s="222">
        <v>20</v>
      </c>
      <c r="Q240" s="223">
        <v>20.5</v>
      </c>
      <c r="R240" s="222">
        <v>28</v>
      </c>
      <c r="S240" s="222">
        <v>19.5</v>
      </c>
      <c r="T240" s="222">
        <v>30</v>
      </c>
      <c r="U240" s="222">
        <v>20.5</v>
      </c>
      <c r="V240" s="224">
        <v>186.5</v>
      </c>
      <c r="W240" s="225">
        <v>10.361111111111111</v>
      </c>
      <c r="X240" s="226" t="s">
        <v>484</v>
      </c>
      <c r="Y240" s="226" t="s">
        <v>474</v>
      </c>
      <c r="Z240" s="226">
        <v>2013</v>
      </c>
      <c r="AA240" s="133">
        <v>31.5</v>
      </c>
      <c r="AB240" s="133">
        <v>22</v>
      </c>
      <c r="AC240" s="133">
        <v>22.5</v>
      </c>
      <c r="AD240" s="133">
        <v>29</v>
      </c>
      <c r="AE240" s="166">
        <v>33</v>
      </c>
      <c r="AF240" s="133">
        <v>31.5</v>
      </c>
      <c r="AG240" s="133">
        <v>24</v>
      </c>
      <c r="AH240" s="133">
        <v>10.5</v>
      </c>
      <c r="AI240" s="133">
        <v>16.25</v>
      </c>
      <c r="AJ240" s="133">
        <v>220.25</v>
      </c>
      <c r="AK240" s="133">
        <v>10.011363636363637</v>
      </c>
      <c r="AL240" s="132" t="s">
        <v>484</v>
      </c>
      <c r="AM240" s="327">
        <v>2014</v>
      </c>
      <c r="AN240" s="140" t="s">
        <v>475</v>
      </c>
      <c r="AO240" s="238">
        <v>31.5</v>
      </c>
      <c r="AP240" s="239">
        <v>23.25</v>
      </c>
      <c r="AQ240" s="239">
        <v>33.75</v>
      </c>
      <c r="AR240" s="239">
        <v>24</v>
      </c>
      <c r="AS240" s="239">
        <v>31.5</v>
      </c>
      <c r="AT240" s="240">
        <v>19</v>
      </c>
      <c r="AU240" s="240">
        <v>27</v>
      </c>
      <c r="AV240" s="239">
        <v>42</v>
      </c>
      <c r="AW240" s="240">
        <v>18</v>
      </c>
      <c r="AX240" s="239">
        <v>250</v>
      </c>
      <c r="AY240" s="239">
        <v>10</v>
      </c>
      <c r="AZ240" s="241" t="s">
        <v>484</v>
      </c>
      <c r="BA240" s="454">
        <v>2015</v>
      </c>
      <c r="BB240" s="140" t="s">
        <v>476</v>
      </c>
      <c r="BC240" s="41">
        <v>39</v>
      </c>
      <c r="BD240" s="242">
        <v>34.5</v>
      </c>
      <c r="BE240" s="242">
        <v>38.25</v>
      </c>
      <c r="BF240" s="242">
        <v>30</v>
      </c>
      <c r="BG240" s="41">
        <v>42</v>
      </c>
      <c r="BH240" s="242">
        <v>34.5</v>
      </c>
      <c r="BI240" s="242">
        <v>20</v>
      </c>
      <c r="BJ240" s="242">
        <v>31.5</v>
      </c>
      <c r="BK240" s="242">
        <v>22</v>
      </c>
      <c r="BL240" s="243">
        <v>42</v>
      </c>
      <c r="BM240" s="243">
        <v>333.75</v>
      </c>
      <c r="BN240" s="243">
        <v>11.919642857142858</v>
      </c>
      <c r="BO240" s="17" t="s">
        <v>484</v>
      </c>
      <c r="BP240" s="234" t="s">
        <v>369</v>
      </c>
      <c r="BQ240" s="235">
        <v>2016</v>
      </c>
    </row>
    <row r="241" spans="1:69" ht="17.25">
      <c r="A241" s="17">
        <v>240</v>
      </c>
      <c r="B241" s="516" t="s">
        <v>1527</v>
      </c>
      <c r="C241" s="253" t="s">
        <v>478</v>
      </c>
      <c r="D241" s="215" t="s">
        <v>1528</v>
      </c>
      <c r="E241" s="215" t="s">
        <v>1529</v>
      </c>
      <c r="F241" s="260" t="s">
        <v>1530</v>
      </c>
      <c r="G241" s="260" t="s">
        <v>87</v>
      </c>
      <c r="H241" s="261" t="s">
        <v>40</v>
      </c>
      <c r="I241" s="262">
        <v>33674</v>
      </c>
      <c r="J241" s="263" t="s">
        <v>536</v>
      </c>
      <c r="K241" s="264" t="s">
        <v>60</v>
      </c>
      <c r="L241" s="421" t="s">
        <v>60</v>
      </c>
      <c r="M241" s="270">
        <v>34</v>
      </c>
      <c r="N241" s="222">
        <v>24</v>
      </c>
      <c r="O241" s="222">
        <v>20</v>
      </c>
      <c r="P241" s="222">
        <v>24.5</v>
      </c>
      <c r="Q241" s="223">
        <v>20</v>
      </c>
      <c r="R241" s="222">
        <v>12</v>
      </c>
      <c r="S241" s="222">
        <v>29.625</v>
      </c>
      <c r="T241" s="222">
        <v>34.5</v>
      </c>
      <c r="U241" s="222">
        <v>20</v>
      </c>
      <c r="V241" s="224">
        <v>184.625</v>
      </c>
      <c r="W241" s="225">
        <v>10.256944444444445</v>
      </c>
      <c r="X241" s="226" t="s">
        <v>473</v>
      </c>
      <c r="Y241" s="226" t="s">
        <v>474</v>
      </c>
      <c r="Z241" s="226">
        <v>2013</v>
      </c>
      <c r="AA241" s="141">
        <v>30</v>
      </c>
      <c r="AB241" s="141">
        <v>30</v>
      </c>
      <c r="AC241" s="141">
        <v>23.75</v>
      </c>
      <c r="AD241" s="141">
        <v>31</v>
      </c>
      <c r="AE241" s="164">
        <v>30</v>
      </c>
      <c r="AF241" s="141">
        <v>47.25</v>
      </c>
      <c r="AG241" s="141">
        <v>39.75</v>
      </c>
      <c r="AH241" s="141">
        <v>10.25</v>
      </c>
      <c r="AI241" s="141">
        <v>13.125</v>
      </c>
      <c r="AJ241" s="141">
        <v>255.125</v>
      </c>
      <c r="AK241" s="141">
        <v>11.596590909090908</v>
      </c>
      <c r="AL241" s="140" t="s">
        <v>498</v>
      </c>
      <c r="AM241" s="327">
        <v>2014</v>
      </c>
      <c r="AN241" s="140" t="s">
        <v>475</v>
      </c>
      <c r="AO241" s="238">
        <v>30</v>
      </c>
      <c r="AP241" s="239">
        <v>25.5</v>
      </c>
      <c r="AQ241" s="239">
        <v>33</v>
      </c>
      <c r="AR241" s="239">
        <v>30.46875</v>
      </c>
      <c r="AS241" s="239">
        <v>30.75</v>
      </c>
      <c r="AT241" s="240">
        <v>16</v>
      </c>
      <c r="AU241" s="240">
        <v>26.25</v>
      </c>
      <c r="AV241" s="239">
        <v>33.5</v>
      </c>
      <c r="AW241" s="240">
        <v>25</v>
      </c>
      <c r="AX241" s="239">
        <v>250.46875</v>
      </c>
      <c r="AY241" s="239">
        <v>10.018750000000001</v>
      </c>
      <c r="AZ241" s="241" t="s">
        <v>484</v>
      </c>
      <c r="BA241" s="454">
        <v>2015</v>
      </c>
      <c r="BB241" s="140" t="s">
        <v>476</v>
      </c>
      <c r="BC241" s="41">
        <v>27.375</v>
      </c>
      <c r="BD241" s="242">
        <v>36.75</v>
      </c>
      <c r="BE241" s="242">
        <v>16.5</v>
      </c>
      <c r="BF241" s="242">
        <v>31.5</v>
      </c>
      <c r="BG241" s="41">
        <v>42</v>
      </c>
      <c r="BH241" s="242">
        <v>22.875</v>
      </c>
      <c r="BI241" s="242">
        <v>16.25</v>
      </c>
      <c r="BJ241" s="242">
        <v>30</v>
      </c>
      <c r="BK241" s="242">
        <v>22</v>
      </c>
      <c r="BL241" s="243">
        <v>42</v>
      </c>
      <c r="BM241" s="243">
        <v>287.25</v>
      </c>
      <c r="BN241" s="243">
        <v>10.258928571428571</v>
      </c>
      <c r="BO241" s="17" t="s">
        <v>498</v>
      </c>
      <c r="BP241" s="234" t="s">
        <v>369</v>
      </c>
      <c r="BQ241" s="235">
        <v>2016</v>
      </c>
    </row>
    <row r="242" spans="1:69" ht="17.25">
      <c r="A242" s="17">
        <v>241</v>
      </c>
      <c r="B242" s="259" t="s">
        <v>1531</v>
      </c>
      <c r="C242" s="252" t="s">
        <v>465</v>
      </c>
      <c r="D242" s="215" t="s">
        <v>1532</v>
      </c>
      <c r="E242" s="215" t="s">
        <v>1533</v>
      </c>
      <c r="F242" s="260" t="s">
        <v>1534</v>
      </c>
      <c r="G242" s="260" t="s">
        <v>1535</v>
      </c>
      <c r="H242" s="261" t="s">
        <v>40</v>
      </c>
      <c r="I242" s="262">
        <v>34253</v>
      </c>
      <c r="J242" s="263" t="s">
        <v>524</v>
      </c>
      <c r="K242" s="264" t="s">
        <v>65</v>
      </c>
      <c r="L242" s="421" t="s">
        <v>963</v>
      </c>
      <c r="M242" s="270">
        <v>4</v>
      </c>
      <c r="N242" s="222">
        <v>18</v>
      </c>
      <c r="O242" s="222">
        <v>20</v>
      </c>
      <c r="P242" s="222">
        <v>34.5</v>
      </c>
      <c r="Q242" s="223">
        <v>13</v>
      </c>
      <c r="R242" s="222">
        <v>11.25</v>
      </c>
      <c r="S242" s="222">
        <v>22.125</v>
      </c>
      <c r="T242" s="222">
        <v>37.5</v>
      </c>
      <c r="U242" s="222">
        <v>29</v>
      </c>
      <c r="V242" s="224">
        <v>185.375</v>
      </c>
      <c r="W242" s="225">
        <v>10.298611111111111</v>
      </c>
      <c r="X242" s="226" t="s">
        <v>1041</v>
      </c>
      <c r="Y242" s="226" t="s">
        <v>474</v>
      </c>
      <c r="Z242" s="226">
        <v>2013</v>
      </c>
      <c r="AA242" s="133">
        <v>34.5</v>
      </c>
      <c r="AB242" s="133">
        <v>30</v>
      </c>
      <c r="AC242" s="133">
        <v>30.25</v>
      </c>
      <c r="AD242" s="133">
        <v>20</v>
      </c>
      <c r="AE242" s="166">
        <v>33</v>
      </c>
      <c r="AF242" s="133">
        <v>54</v>
      </c>
      <c r="AG242" s="133">
        <v>38.25</v>
      </c>
      <c r="AH242" s="133">
        <v>10.5</v>
      </c>
      <c r="AI242" s="133">
        <v>16.75</v>
      </c>
      <c r="AJ242" s="133">
        <v>267.25</v>
      </c>
      <c r="AK242" s="133">
        <v>12.147727272727273</v>
      </c>
      <c r="AL242" s="132" t="s">
        <v>498</v>
      </c>
      <c r="AM242" s="327">
        <v>2014</v>
      </c>
      <c r="AN242" s="140" t="s">
        <v>475</v>
      </c>
      <c r="AO242" s="238">
        <v>30</v>
      </c>
      <c r="AP242" s="239">
        <v>21.75</v>
      </c>
      <c r="AQ242" s="239">
        <v>39</v>
      </c>
      <c r="AR242" s="239">
        <v>27</v>
      </c>
      <c r="AS242" s="239">
        <v>30.75</v>
      </c>
      <c r="AT242" s="240">
        <v>20</v>
      </c>
      <c r="AU242" s="240">
        <v>30.375</v>
      </c>
      <c r="AV242" s="239">
        <v>35</v>
      </c>
      <c r="AW242" s="240">
        <v>23</v>
      </c>
      <c r="AX242" s="239">
        <v>256.875</v>
      </c>
      <c r="AY242" s="239">
        <v>10.275</v>
      </c>
      <c r="AZ242" s="241" t="s">
        <v>484</v>
      </c>
      <c r="BA242" s="454">
        <v>2015</v>
      </c>
      <c r="BB242" s="140" t="s">
        <v>476</v>
      </c>
      <c r="BC242" s="41">
        <v>30</v>
      </c>
      <c r="BD242" s="242">
        <v>42</v>
      </c>
      <c r="BE242" s="242">
        <v>38.25</v>
      </c>
      <c r="BF242" s="242">
        <v>31.5</v>
      </c>
      <c r="BG242" s="41">
        <v>39</v>
      </c>
      <c r="BH242" s="242">
        <v>39</v>
      </c>
      <c r="BI242" s="242">
        <v>20</v>
      </c>
      <c r="BJ242" s="242">
        <v>43.5</v>
      </c>
      <c r="BK242" s="242">
        <v>20</v>
      </c>
      <c r="BL242" s="243">
        <v>41</v>
      </c>
      <c r="BM242" s="243">
        <v>344.25</v>
      </c>
      <c r="BN242" s="243">
        <v>12.294642857142858</v>
      </c>
      <c r="BO242" s="17" t="s">
        <v>484</v>
      </c>
      <c r="BP242" s="234" t="s">
        <v>369</v>
      </c>
      <c r="BQ242" s="235">
        <v>2016</v>
      </c>
    </row>
    <row r="243" spans="1:69" ht="17.25">
      <c r="A243" s="17">
        <v>242</v>
      </c>
      <c r="B243" s="259" t="s">
        <v>1536</v>
      </c>
      <c r="C243" s="252" t="s">
        <v>465</v>
      </c>
      <c r="D243" s="215" t="s">
        <v>1537</v>
      </c>
      <c r="E243" s="215" t="s">
        <v>1538</v>
      </c>
      <c r="F243" s="260" t="s">
        <v>1539</v>
      </c>
      <c r="G243" s="260" t="s">
        <v>1540</v>
      </c>
      <c r="H243" s="261" t="s">
        <v>40</v>
      </c>
      <c r="I243" s="262">
        <v>34060</v>
      </c>
      <c r="J243" s="263" t="s">
        <v>45</v>
      </c>
      <c r="K243" s="264" t="s">
        <v>483</v>
      </c>
      <c r="L243" s="421" t="s">
        <v>44</v>
      </c>
      <c r="M243" s="270">
        <v>25</v>
      </c>
      <c r="N243" s="222">
        <v>21</v>
      </c>
      <c r="O243" s="222">
        <v>26.5</v>
      </c>
      <c r="P243" s="222">
        <v>23</v>
      </c>
      <c r="Q243" s="223">
        <v>22.5</v>
      </c>
      <c r="R243" s="222">
        <v>20</v>
      </c>
      <c r="S243" s="222">
        <v>28.5</v>
      </c>
      <c r="T243" s="222">
        <v>33</v>
      </c>
      <c r="U243" s="222">
        <v>15.5</v>
      </c>
      <c r="V243" s="224">
        <v>190</v>
      </c>
      <c r="W243" s="225">
        <v>10.555555555555555</v>
      </c>
      <c r="X243" s="226" t="s">
        <v>484</v>
      </c>
      <c r="Y243" s="226" t="s">
        <v>474</v>
      </c>
      <c r="Z243" s="226">
        <v>2013</v>
      </c>
      <c r="AA243" s="133">
        <v>32.25</v>
      </c>
      <c r="AB243" s="133">
        <v>30</v>
      </c>
      <c r="AC243" s="133">
        <v>29.25</v>
      </c>
      <c r="AD243" s="133">
        <v>10.25</v>
      </c>
      <c r="AE243" s="166">
        <v>39</v>
      </c>
      <c r="AF243" s="133">
        <v>23.25</v>
      </c>
      <c r="AG243" s="133">
        <v>43.125</v>
      </c>
      <c r="AH243" s="133">
        <v>13.5</v>
      </c>
      <c r="AI243" s="133">
        <v>12</v>
      </c>
      <c r="AJ243" s="133">
        <v>232.625</v>
      </c>
      <c r="AK243" s="133">
        <v>10.573863636363637</v>
      </c>
      <c r="AL243" s="132" t="s">
        <v>473</v>
      </c>
      <c r="AM243" s="327">
        <v>2014</v>
      </c>
      <c r="AN243" s="140" t="s">
        <v>475</v>
      </c>
      <c r="AO243" s="331">
        <v>33.75</v>
      </c>
      <c r="AP243" s="267">
        <v>41.25</v>
      </c>
      <c r="AQ243" s="267">
        <v>30.75</v>
      </c>
      <c r="AR243" s="267">
        <v>30</v>
      </c>
      <c r="AS243" s="267">
        <v>30.75</v>
      </c>
      <c r="AT243" s="268">
        <v>18.166666666666668</v>
      </c>
      <c r="AU243" s="268">
        <v>15</v>
      </c>
      <c r="AV243" s="267">
        <v>33.5</v>
      </c>
      <c r="AW243" s="268">
        <v>21</v>
      </c>
      <c r="AX243" s="267">
        <v>254.16666666666666</v>
      </c>
      <c r="AY243" s="267">
        <v>10.166666666666666</v>
      </c>
      <c r="AZ243" s="512" t="s">
        <v>498</v>
      </c>
      <c r="BA243" s="454">
        <v>2015</v>
      </c>
      <c r="BB243" s="140" t="s">
        <v>476</v>
      </c>
      <c r="BC243" s="41">
        <v>33.75</v>
      </c>
      <c r="BD243" s="242">
        <v>34.5</v>
      </c>
      <c r="BE243" s="242">
        <v>36</v>
      </c>
      <c r="BF243" s="242">
        <v>27</v>
      </c>
      <c r="BG243" s="41">
        <v>42</v>
      </c>
      <c r="BH243" s="242">
        <v>30.75</v>
      </c>
      <c r="BI243" s="242">
        <v>21</v>
      </c>
      <c r="BJ243" s="242">
        <v>33</v>
      </c>
      <c r="BK243" s="242">
        <v>20</v>
      </c>
      <c r="BL243" s="243">
        <v>41</v>
      </c>
      <c r="BM243" s="243">
        <v>319</v>
      </c>
      <c r="BN243" s="243">
        <v>11.392857142857142</v>
      </c>
      <c r="BO243" s="17" t="s">
        <v>484</v>
      </c>
      <c r="BP243" s="234" t="s">
        <v>369</v>
      </c>
      <c r="BQ243" s="235">
        <v>2016</v>
      </c>
    </row>
    <row r="244" spans="1:69" ht="17.25">
      <c r="A244" s="17">
        <v>243</v>
      </c>
      <c r="B244" s="214" t="s">
        <v>1541</v>
      </c>
      <c r="C244" s="252" t="s">
        <v>465</v>
      </c>
      <c r="D244" s="215" t="s">
        <v>1542</v>
      </c>
      <c r="E244" s="215" t="s">
        <v>1543</v>
      </c>
      <c r="F244" s="216" t="s">
        <v>1544</v>
      </c>
      <c r="G244" s="216" t="s">
        <v>1545</v>
      </c>
      <c r="H244" s="217" t="s">
        <v>43</v>
      </c>
      <c r="I244" s="218">
        <v>34158</v>
      </c>
      <c r="J244" s="219" t="s">
        <v>45</v>
      </c>
      <c r="K244" s="278" t="s">
        <v>483</v>
      </c>
      <c r="L244" s="278" t="s">
        <v>44</v>
      </c>
      <c r="M244" s="217">
        <v>25</v>
      </c>
      <c r="N244" s="222">
        <v>20</v>
      </c>
      <c r="O244" s="222">
        <v>25</v>
      </c>
      <c r="P244" s="222">
        <v>31.5</v>
      </c>
      <c r="Q244" s="223">
        <v>20</v>
      </c>
      <c r="R244" s="222">
        <v>20</v>
      </c>
      <c r="S244" s="222">
        <v>34.5</v>
      </c>
      <c r="T244" s="222">
        <v>16.5</v>
      </c>
      <c r="U244" s="222">
        <v>26.25</v>
      </c>
      <c r="V244" s="224">
        <v>193.75</v>
      </c>
      <c r="W244" s="225">
        <v>10.763888888888889</v>
      </c>
      <c r="X244" s="226" t="s">
        <v>484</v>
      </c>
      <c r="Y244" s="226" t="s">
        <v>474</v>
      </c>
      <c r="Z244" s="226">
        <v>2013</v>
      </c>
      <c r="AA244" s="133">
        <v>37</v>
      </c>
      <c r="AB244" s="133">
        <v>31</v>
      </c>
      <c r="AC244" s="133">
        <v>26.5</v>
      </c>
      <c r="AD244" s="133">
        <v>15</v>
      </c>
      <c r="AE244" s="166">
        <v>42</v>
      </c>
      <c r="AF244" s="133">
        <v>33.25</v>
      </c>
      <c r="AG244" s="133">
        <v>49.5</v>
      </c>
      <c r="AH244" s="133">
        <v>9</v>
      </c>
      <c r="AI244" s="133">
        <v>14.125</v>
      </c>
      <c r="AJ244" s="133">
        <v>257.375</v>
      </c>
      <c r="AK244" s="133">
        <v>11.698863636363637</v>
      </c>
      <c r="AL244" s="132" t="s">
        <v>473</v>
      </c>
      <c r="AM244" s="327">
        <v>2014</v>
      </c>
      <c r="AN244" s="140" t="s">
        <v>475</v>
      </c>
      <c r="AO244" s="238">
        <v>33</v>
      </c>
      <c r="AP244" s="239">
        <v>27.75</v>
      </c>
      <c r="AQ244" s="239">
        <v>30.375</v>
      </c>
      <c r="AR244" s="239">
        <v>37.78125</v>
      </c>
      <c r="AS244" s="239">
        <v>24</v>
      </c>
      <c r="AT244" s="240">
        <v>16</v>
      </c>
      <c r="AU244" s="240">
        <v>28.5</v>
      </c>
      <c r="AV244" s="239">
        <v>32.25</v>
      </c>
      <c r="AW244" s="240">
        <v>21</v>
      </c>
      <c r="AX244" s="239">
        <v>250.65625</v>
      </c>
      <c r="AY244" s="239">
        <v>10.026249999999999</v>
      </c>
      <c r="AZ244" s="241" t="s">
        <v>484</v>
      </c>
      <c r="BA244" s="454">
        <v>2015</v>
      </c>
      <c r="BB244" s="140" t="s">
        <v>476</v>
      </c>
      <c r="BC244" s="41">
        <v>19.5</v>
      </c>
      <c r="BD244" s="242">
        <v>33.75</v>
      </c>
      <c r="BE244" s="242">
        <v>30.75</v>
      </c>
      <c r="BF244" s="242">
        <v>19.5</v>
      </c>
      <c r="BG244" s="41">
        <v>42</v>
      </c>
      <c r="BH244" s="242">
        <v>34.5</v>
      </c>
      <c r="BI244" s="242">
        <v>23</v>
      </c>
      <c r="BJ244" s="242">
        <v>31.5</v>
      </c>
      <c r="BK244" s="242">
        <v>20</v>
      </c>
      <c r="BL244" s="243">
        <v>43</v>
      </c>
      <c r="BM244" s="243">
        <v>297.5</v>
      </c>
      <c r="BN244" s="243">
        <v>10.625</v>
      </c>
      <c r="BO244" s="17" t="s">
        <v>484</v>
      </c>
      <c r="BP244" s="234" t="s">
        <v>369</v>
      </c>
      <c r="BQ244" s="235">
        <v>2016</v>
      </c>
    </row>
    <row r="245" spans="1:69" ht="17.25">
      <c r="A245" s="17">
        <v>244</v>
      </c>
      <c r="B245" s="214" t="s">
        <v>1546</v>
      </c>
      <c r="C245" s="252" t="s">
        <v>465</v>
      </c>
      <c r="D245" s="215" t="s">
        <v>95</v>
      </c>
      <c r="E245" s="215" t="s">
        <v>1547</v>
      </c>
      <c r="F245" s="216" t="s">
        <v>264</v>
      </c>
      <c r="G245" s="216" t="s">
        <v>94</v>
      </c>
      <c r="H245" s="217" t="s">
        <v>43</v>
      </c>
      <c r="I245" s="218">
        <v>33607</v>
      </c>
      <c r="J245" s="219" t="s">
        <v>45</v>
      </c>
      <c r="K245" s="278" t="s">
        <v>483</v>
      </c>
      <c r="L245" s="278" t="s">
        <v>44</v>
      </c>
      <c r="M245" s="217">
        <v>25</v>
      </c>
      <c r="N245" s="222">
        <v>18</v>
      </c>
      <c r="O245" s="222">
        <v>21</v>
      </c>
      <c r="P245" s="222">
        <v>30</v>
      </c>
      <c r="Q245" s="223">
        <v>27</v>
      </c>
      <c r="R245" s="222">
        <v>20</v>
      </c>
      <c r="S245" s="222">
        <v>31.5</v>
      </c>
      <c r="T245" s="222">
        <v>39</v>
      </c>
      <c r="U245" s="222">
        <v>26</v>
      </c>
      <c r="V245" s="224">
        <v>212.5</v>
      </c>
      <c r="W245" s="225">
        <v>11.805555555555555</v>
      </c>
      <c r="X245" s="226" t="s">
        <v>484</v>
      </c>
      <c r="Y245" s="226" t="s">
        <v>474</v>
      </c>
      <c r="Z245" s="226">
        <v>2013</v>
      </c>
      <c r="AA245" s="133">
        <v>30</v>
      </c>
      <c r="AB245" s="133">
        <v>30</v>
      </c>
      <c r="AC245" s="133">
        <v>20.5</v>
      </c>
      <c r="AD245" s="133">
        <v>17</v>
      </c>
      <c r="AE245" s="166">
        <v>37.5</v>
      </c>
      <c r="AF245" s="133">
        <v>29</v>
      </c>
      <c r="AG245" s="133">
        <v>42.75</v>
      </c>
      <c r="AH245" s="133">
        <v>12</v>
      </c>
      <c r="AI245" s="133">
        <v>16.5</v>
      </c>
      <c r="AJ245" s="133">
        <v>235.25</v>
      </c>
      <c r="AK245" s="133">
        <v>10.693181818181818</v>
      </c>
      <c r="AL245" s="132" t="s">
        <v>473</v>
      </c>
      <c r="AM245" s="327">
        <v>2014</v>
      </c>
      <c r="AN245" s="140" t="s">
        <v>475</v>
      </c>
      <c r="AO245" s="238">
        <v>30</v>
      </c>
      <c r="AP245" s="239">
        <v>26.25</v>
      </c>
      <c r="AQ245" s="239">
        <v>27.75</v>
      </c>
      <c r="AR245" s="239">
        <v>36</v>
      </c>
      <c r="AS245" s="239">
        <v>30</v>
      </c>
      <c r="AT245" s="240">
        <v>17.333333333333332</v>
      </c>
      <c r="AU245" s="240">
        <v>30</v>
      </c>
      <c r="AV245" s="239">
        <v>33.25</v>
      </c>
      <c r="AW245" s="240">
        <v>19.5</v>
      </c>
      <c r="AX245" s="239">
        <v>250.08333333333334</v>
      </c>
      <c r="AY245" s="239">
        <v>10.003333333333334</v>
      </c>
      <c r="AZ245" s="241" t="s">
        <v>484</v>
      </c>
      <c r="BA245" s="454">
        <v>2015</v>
      </c>
      <c r="BB245" s="140" t="s">
        <v>476</v>
      </c>
      <c r="BC245" s="41">
        <v>19.5</v>
      </c>
      <c r="BD245" s="242">
        <v>34.5</v>
      </c>
      <c r="BE245" s="242">
        <v>22.5</v>
      </c>
      <c r="BF245" s="242">
        <v>25.5</v>
      </c>
      <c r="BG245" s="41">
        <v>36</v>
      </c>
      <c r="BH245" s="242">
        <v>36</v>
      </c>
      <c r="BI245" s="242">
        <v>16</v>
      </c>
      <c r="BJ245" s="242">
        <v>48</v>
      </c>
      <c r="BK245" s="242">
        <v>20</v>
      </c>
      <c r="BL245" s="243">
        <v>42</v>
      </c>
      <c r="BM245" s="243">
        <v>300</v>
      </c>
      <c r="BN245" s="243">
        <v>10.714285714285714</v>
      </c>
      <c r="BO245" s="17" t="s">
        <v>484</v>
      </c>
      <c r="BP245" s="234" t="s">
        <v>369</v>
      </c>
      <c r="BQ245" s="235">
        <v>2016</v>
      </c>
    </row>
    <row r="246" spans="1:69" ht="17.25">
      <c r="A246" s="17">
        <v>245</v>
      </c>
      <c r="B246" s="259" t="s">
        <v>1548</v>
      </c>
      <c r="C246" s="252" t="s">
        <v>465</v>
      </c>
      <c r="D246" s="215" t="s">
        <v>151</v>
      </c>
      <c r="E246" s="215" t="s">
        <v>1547</v>
      </c>
      <c r="F246" s="260" t="s">
        <v>1549</v>
      </c>
      <c r="G246" s="260" t="s">
        <v>150</v>
      </c>
      <c r="H246" s="261" t="s">
        <v>40</v>
      </c>
      <c r="I246" s="262">
        <v>34168</v>
      </c>
      <c r="J246" s="263" t="s">
        <v>89</v>
      </c>
      <c r="K246" s="264" t="s">
        <v>88</v>
      </c>
      <c r="L246" s="421" t="s">
        <v>1550</v>
      </c>
      <c r="M246" s="270">
        <v>24</v>
      </c>
      <c r="N246" s="222">
        <v>12</v>
      </c>
      <c r="O246" s="222">
        <v>10</v>
      </c>
      <c r="P246" s="222">
        <v>29.5</v>
      </c>
      <c r="Q246" s="223">
        <v>16.5</v>
      </c>
      <c r="R246" s="222">
        <v>22</v>
      </c>
      <c r="S246" s="222">
        <v>30</v>
      </c>
      <c r="T246" s="222">
        <v>37.5</v>
      </c>
      <c r="U246" s="222">
        <v>26.25</v>
      </c>
      <c r="V246" s="224">
        <v>183.75</v>
      </c>
      <c r="W246" s="225">
        <v>10.208333333333334</v>
      </c>
      <c r="X246" s="226" t="s">
        <v>1041</v>
      </c>
      <c r="Y246" s="226" t="s">
        <v>474</v>
      </c>
      <c r="Z246" s="226">
        <v>2013</v>
      </c>
      <c r="AA246" s="133">
        <v>30</v>
      </c>
      <c r="AB246" s="133">
        <v>30</v>
      </c>
      <c r="AC246" s="133">
        <v>24.75</v>
      </c>
      <c r="AD246" s="133">
        <v>16</v>
      </c>
      <c r="AE246" s="166">
        <v>40.5</v>
      </c>
      <c r="AF246" s="133">
        <v>22</v>
      </c>
      <c r="AG246" s="133">
        <v>42.75</v>
      </c>
      <c r="AH246" s="133">
        <v>7.5</v>
      </c>
      <c r="AI246" s="133">
        <v>8.875</v>
      </c>
      <c r="AJ246" s="133">
        <v>222.375</v>
      </c>
      <c r="AK246" s="133">
        <v>10.107954545454545</v>
      </c>
      <c r="AL246" s="132" t="s">
        <v>473</v>
      </c>
      <c r="AM246" s="327">
        <v>2014</v>
      </c>
      <c r="AN246" s="140" t="s">
        <v>475</v>
      </c>
      <c r="AO246" s="238">
        <v>30</v>
      </c>
      <c r="AP246" s="239">
        <v>31.875</v>
      </c>
      <c r="AQ246" s="239">
        <v>31.5</v>
      </c>
      <c r="AR246" s="239">
        <v>39</v>
      </c>
      <c r="AS246" s="239">
        <v>30</v>
      </c>
      <c r="AT246" s="240">
        <v>20</v>
      </c>
      <c r="AU246" s="240">
        <v>16.5</v>
      </c>
      <c r="AV246" s="239">
        <v>36.25</v>
      </c>
      <c r="AW246" s="240">
        <v>21</v>
      </c>
      <c r="AX246" s="239">
        <v>256.125</v>
      </c>
      <c r="AY246" s="239">
        <v>10.244999999999999</v>
      </c>
      <c r="AZ246" s="241" t="s">
        <v>484</v>
      </c>
      <c r="BA246" s="454">
        <v>2015</v>
      </c>
      <c r="BB246" s="140" t="s">
        <v>476</v>
      </c>
      <c r="BC246" s="41">
        <v>21.375</v>
      </c>
      <c r="BD246" s="242">
        <v>36</v>
      </c>
      <c r="BE246" s="242">
        <v>33</v>
      </c>
      <c r="BF246" s="242">
        <v>33</v>
      </c>
      <c r="BG246" s="41">
        <v>45</v>
      </c>
      <c r="BH246" s="242">
        <v>43.5</v>
      </c>
      <c r="BI246" s="242">
        <v>22</v>
      </c>
      <c r="BJ246" s="242">
        <v>48</v>
      </c>
      <c r="BK246" s="242">
        <v>20</v>
      </c>
      <c r="BL246" s="243">
        <v>43</v>
      </c>
      <c r="BM246" s="243">
        <v>344.875</v>
      </c>
      <c r="BN246" s="243">
        <v>12.316964285714286</v>
      </c>
      <c r="BO246" s="17" t="s">
        <v>484</v>
      </c>
      <c r="BP246" s="234" t="s">
        <v>369</v>
      </c>
      <c r="BQ246" s="235">
        <v>2016</v>
      </c>
    </row>
    <row r="247" spans="1:69" ht="17.25">
      <c r="A247" s="17">
        <v>246</v>
      </c>
      <c r="B247" s="259" t="s">
        <v>1551</v>
      </c>
      <c r="C247" s="252" t="s">
        <v>465</v>
      </c>
      <c r="D247" s="215" t="s">
        <v>62</v>
      </c>
      <c r="E247" s="215" t="s">
        <v>1552</v>
      </c>
      <c r="F247" s="84" t="s">
        <v>1553</v>
      </c>
      <c r="G247" s="84" t="s">
        <v>61</v>
      </c>
      <c r="H247" s="261" t="s">
        <v>43</v>
      </c>
      <c r="I247" s="262">
        <v>34378</v>
      </c>
      <c r="J247" s="263" t="s">
        <v>524</v>
      </c>
      <c r="K247" s="264" t="s">
        <v>65</v>
      </c>
      <c r="L247" s="220" t="s">
        <v>537</v>
      </c>
      <c r="M247" s="270">
        <v>4</v>
      </c>
      <c r="N247" s="222">
        <v>18</v>
      </c>
      <c r="O247" s="222">
        <v>20</v>
      </c>
      <c r="P247" s="222">
        <v>25</v>
      </c>
      <c r="Q247" s="223">
        <v>26</v>
      </c>
      <c r="R247" s="222">
        <v>15.5</v>
      </c>
      <c r="S247" s="222">
        <v>33</v>
      </c>
      <c r="T247" s="222">
        <v>30</v>
      </c>
      <c r="U247" s="222">
        <v>21</v>
      </c>
      <c r="V247" s="224">
        <v>188.5</v>
      </c>
      <c r="W247" s="225">
        <v>10.472222222222221</v>
      </c>
      <c r="X247" s="226" t="s">
        <v>484</v>
      </c>
      <c r="Y247" s="226" t="s">
        <v>474</v>
      </c>
      <c r="Z247" s="226">
        <v>2013</v>
      </c>
      <c r="AA247" s="133">
        <v>21.75</v>
      </c>
      <c r="AB247" s="133">
        <v>27</v>
      </c>
      <c r="AC247" s="133">
        <v>26.75</v>
      </c>
      <c r="AD247" s="133">
        <v>24</v>
      </c>
      <c r="AE247" s="166">
        <v>37.5</v>
      </c>
      <c r="AF247" s="133">
        <v>38.25</v>
      </c>
      <c r="AG247" s="133">
        <v>48</v>
      </c>
      <c r="AH247" s="133">
        <v>6.5</v>
      </c>
      <c r="AI247" s="133">
        <v>17</v>
      </c>
      <c r="AJ247" s="133">
        <v>246.75</v>
      </c>
      <c r="AK247" s="133">
        <v>11.215909090909092</v>
      </c>
      <c r="AL247" s="132" t="s">
        <v>498</v>
      </c>
      <c r="AM247" s="327">
        <v>2014</v>
      </c>
      <c r="AN247" s="140" t="s">
        <v>475</v>
      </c>
      <c r="AO247" s="238">
        <v>30</v>
      </c>
      <c r="AP247" s="239">
        <v>25.5</v>
      </c>
      <c r="AQ247" s="239">
        <v>39.75</v>
      </c>
      <c r="AR247" s="239">
        <v>28.6875</v>
      </c>
      <c r="AS247" s="239">
        <v>27.75</v>
      </c>
      <c r="AT247" s="240">
        <v>22</v>
      </c>
      <c r="AU247" s="240">
        <v>27</v>
      </c>
      <c r="AV247" s="239">
        <v>37.5</v>
      </c>
      <c r="AW247" s="240">
        <v>12</v>
      </c>
      <c r="AX247" s="239">
        <v>250.1875</v>
      </c>
      <c r="AY247" s="239">
        <v>10.0075</v>
      </c>
      <c r="AZ247" s="241" t="s">
        <v>484</v>
      </c>
      <c r="BA247" s="454">
        <v>2015</v>
      </c>
      <c r="BB247" s="140" t="s">
        <v>476</v>
      </c>
      <c r="BC247" s="41">
        <v>34.5</v>
      </c>
      <c r="BD247" s="242">
        <v>37.5</v>
      </c>
      <c r="BE247" s="242">
        <v>30.75</v>
      </c>
      <c r="BF247" s="242">
        <v>34.5</v>
      </c>
      <c r="BG247" s="41">
        <v>36</v>
      </c>
      <c r="BH247" s="242">
        <v>43.5</v>
      </c>
      <c r="BI247" s="242">
        <v>22</v>
      </c>
      <c r="BJ247" s="242">
        <v>30</v>
      </c>
      <c r="BK247" s="242">
        <v>20</v>
      </c>
      <c r="BL247" s="243">
        <v>42</v>
      </c>
      <c r="BM247" s="243">
        <v>330.75</v>
      </c>
      <c r="BN247" s="243">
        <v>11.8125</v>
      </c>
      <c r="BO247" s="17" t="s">
        <v>484</v>
      </c>
      <c r="BP247" s="234" t="s">
        <v>369</v>
      </c>
      <c r="BQ247" s="235">
        <v>2016</v>
      </c>
    </row>
    <row r="248" spans="1:69" ht="17.25">
      <c r="A248" s="17">
        <v>247</v>
      </c>
      <c r="B248" s="437" t="s">
        <v>1554</v>
      </c>
      <c r="C248" s="453" t="s">
        <v>478</v>
      </c>
      <c r="D248" s="402" t="s">
        <v>1555</v>
      </c>
      <c r="E248" s="402" t="s">
        <v>1556</v>
      </c>
      <c r="F248" s="403" t="s">
        <v>1557</v>
      </c>
      <c r="G248" s="403" t="s">
        <v>56</v>
      </c>
      <c r="H248" s="433" t="s">
        <v>43</v>
      </c>
      <c r="I248" s="434">
        <v>34161</v>
      </c>
      <c r="J248" s="406" t="s">
        <v>536</v>
      </c>
      <c r="K248" s="407" t="s">
        <v>537</v>
      </c>
      <c r="L248" s="264" t="s">
        <v>65</v>
      </c>
      <c r="M248" s="433">
        <v>34</v>
      </c>
      <c r="N248" s="445"/>
      <c r="O248" s="445"/>
      <c r="P248" s="445"/>
      <c r="Q248" s="445"/>
      <c r="R248" s="445"/>
      <c r="S248" s="445"/>
      <c r="T248" s="445"/>
      <c r="U248" s="445"/>
      <c r="V248" s="446"/>
      <c r="W248" s="447"/>
      <c r="X248" s="410"/>
      <c r="Y248" s="226" t="s">
        <v>474</v>
      </c>
      <c r="Z248" s="226">
        <v>2013</v>
      </c>
      <c r="AA248" s="141">
        <v>32.5</v>
      </c>
      <c r="AB248" s="141">
        <v>30</v>
      </c>
      <c r="AC248" s="141">
        <v>29</v>
      </c>
      <c r="AD248" s="141">
        <v>13.5</v>
      </c>
      <c r="AE248" s="164">
        <v>39</v>
      </c>
      <c r="AF248" s="141">
        <v>22.25</v>
      </c>
      <c r="AG248" s="141">
        <v>34.875</v>
      </c>
      <c r="AH248" s="141">
        <v>8.5</v>
      </c>
      <c r="AI248" s="141">
        <v>13.375</v>
      </c>
      <c r="AJ248" s="141">
        <v>223</v>
      </c>
      <c r="AK248" s="141">
        <v>10.136363636363637</v>
      </c>
      <c r="AL248" s="140" t="s">
        <v>473</v>
      </c>
      <c r="AM248" s="327">
        <v>2014</v>
      </c>
      <c r="AN248" s="140" t="s">
        <v>475</v>
      </c>
      <c r="AO248" s="448">
        <v>34.5</v>
      </c>
      <c r="AP248" s="449">
        <v>27.375</v>
      </c>
      <c r="AQ248" s="449">
        <v>35.25</v>
      </c>
      <c r="AR248" s="449">
        <v>37.5</v>
      </c>
      <c r="AS248" s="449">
        <v>32.25</v>
      </c>
      <c r="AT248" s="449">
        <v>14.5</v>
      </c>
      <c r="AU248" s="449">
        <v>15.9375</v>
      </c>
      <c r="AV248" s="449">
        <v>37.25</v>
      </c>
      <c r="AW248" s="449">
        <v>17</v>
      </c>
      <c r="AX248" s="449">
        <v>251.5625</v>
      </c>
      <c r="AY248" s="449">
        <v>10.0625</v>
      </c>
      <c r="AZ248" s="512" t="s">
        <v>498</v>
      </c>
      <c r="BA248" s="454">
        <v>2015</v>
      </c>
      <c r="BB248" s="140" t="s">
        <v>476</v>
      </c>
      <c r="BC248" s="413">
        <v>37.5</v>
      </c>
      <c r="BD248" s="414">
        <v>37.5</v>
      </c>
      <c r="BE248" s="414">
        <v>27</v>
      </c>
      <c r="BF248" s="414">
        <v>21</v>
      </c>
      <c r="BG248" s="413">
        <v>36</v>
      </c>
      <c r="BH248" s="414">
        <v>30</v>
      </c>
      <c r="BI248" s="414">
        <v>13.25</v>
      </c>
      <c r="BJ248" s="414">
        <v>27</v>
      </c>
      <c r="BK248" s="414">
        <v>20</v>
      </c>
      <c r="BL248" s="415">
        <v>44</v>
      </c>
      <c r="BM248" s="415">
        <v>293.25</v>
      </c>
      <c r="BN248" s="415">
        <v>10.473214285714286</v>
      </c>
      <c r="BO248" s="416" t="s">
        <v>484</v>
      </c>
      <c r="BP248" s="417" t="s">
        <v>369</v>
      </c>
      <c r="BQ248" s="409">
        <v>2016</v>
      </c>
    </row>
    <row r="249" spans="1:69" ht="17.25">
      <c r="A249" s="17">
        <v>248</v>
      </c>
      <c r="B249" s="259" t="s">
        <v>1558</v>
      </c>
      <c r="C249" s="252" t="s">
        <v>465</v>
      </c>
      <c r="D249" s="215" t="s">
        <v>1390</v>
      </c>
      <c r="E249" s="215" t="s">
        <v>1559</v>
      </c>
      <c r="F249" s="260" t="s">
        <v>1560</v>
      </c>
      <c r="G249" s="260" t="s">
        <v>1561</v>
      </c>
      <c r="H249" s="261" t="s">
        <v>40</v>
      </c>
      <c r="I249" s="262">
        <v>34210</v>
      </c>
      <c r="J249" s="263" t="s">
        <v>144</v>
      </c>
      <c r="K249" s="264" t="s">
        <v>1562</v>
      </c>
      <c r="L249" s="421" t="s">
        <v>1563</v>
      </c>
      <c r="M249" s="270">
        <v>30</v>
      </c>
      <c r="N249" s="222">
        <v>10</v>
      </c>
      <c r="O249" s="222">
        <v>23</v>
      </c>
      <c r="P249" s="222">
        <v>30</v>
      </c>
      <c r="Q249" s="223">
        <v>21</v>
      </c>
      <c r="R249" s="222">
        <v>21.5</v>
      </c>
      <c r="S249" s="222">
        <v>23.25</v>
      </c>
      <c r="T249" s="222">
        <v>30.75</v>
      </c>
      <c r="U249" s="222">
        <v>33.75</v>
      </c>
      <c r="V249" s="224">
        <v>193.25</v>
      </c>
      <c r="W249" s="225">
        <v>10.736111111111111</v>
      </c>
      <c r="X249" s="226" t="s">
        <v>1041</v>
      </c>
      <c r="Y249" s="226" t="s">
        <v>474</v>
      </c>
      <c r="Z249" s="226">
        <v>2013</v>
      </c>
      <c r="AA249" s="133">
        <v>41</v>
      </c>
      <c r="AB249" s="133">
        <v>36</v>
      </c>
      <c r="AC249" s="133">
        <v>31.5</v>
      </c>
      <c r="AD249" s="133">
        <v>18</v>
      </c>
      <c r="AE249" s="166">
        <v>42.75</v>
      </c>
      <c r="AF249" s="133">
        <v>22</v>
      </c>
      <c r="AG249" s="133">
        <v>39.75</v>
      </c>
      <c r="AH249" s="133">
        <v>13</v>
      </c>
      <c r="AI249" s="133">
        <v>16.5</v>
      </c>
      <c r="AJ249" s="133">
        <v>260.5</v>
      </c>
      <c r="AK249" s="133">
        <v>11.840909090909092</v>
      </c>
      <c r="AL249" s="132" t="s">
        <v>473</v>
      </c>
      <c r="AM249" s="327">
        <v>2014</v>
      </c>
      <c r="AN249" s="140" t="s">
        <v>475</v>
      </c>
      <c r="AO249" s="227">
        <v>26.5</v>
      </c>
      <c r="AP249" s="227">
        <v>34.875</v>
      </c>
      <c r="AQ249" s="227">
        <v>32.25</v>
      </c>
      <c r="AR249" s="227">
        <v>42.375</v>
      </c>
      <c r="AS249" s="227">
        <v>32.25</v>
      </c>
      <c r="AT249" s="228">
        <v>20.333333333333332</v>
      </c>
      <c r="AU249" s="228">
        <v>23.25</v>
      </c>
      <c r="AV249" s="227">
        <v>40</v>
      </c>
      <c r="AW249" s="228">
        <v>10.5</v>
      </c>
      <c r="AX249" s="227">
        <v>262.33333333333337</v>
      </c>
      <c r="AY249" s="227">
        <v>10.493333333333334</v>
      </c>
      <c r="AZ249" s="229" t="s">
        <v>473</v>
      </c>
      <c r="BA249" s="454">
        <v>2015</v>
      </c>
      <c r="BB249" s="140" t="s">
        <v>476</v>
      </c>
      <c r="BC249" s="41">
        <v>33.75</v>
      </c>
      <c r="BD249" s="242">
        <v>41.25</v>
      </c>
      <c r="BE249" s="242">
        <v>22.5</v>
      </c>
      <c r="BF249" s="242">
        <v>37.5</v>
      </c>
      <c r="BG249" s="41">
        <v>30</v>
      </c>
      <c r="BH249" s="242">
        <v>38.625</v>
      </c>
      <c r="BI249" s="242">
        <v>21</v>
      </c>
      <c r="BJ249" s="242">
        <v>30</v>
      </c>
      <c r="BK249" s="242">
        <v>11</v>
      </c>
      <c r="BL249" s="243">
        <v>40</v>
      </c>
      <c r="BM249" s="243">
        <v>305.625</v>
      </c>
      <c r="BN249" s="243">
        <v>10.915178571428571</v>
      </c>
      <c r="BO249" s="17" t="s">
        <v>498</v>
      </c>
      <c r="BP249" s="234" t="s">
        <v>369</v>
      </c>
      <c r="BQ249" s="235">
        <v>2016</v>
      </c>
    </row>
    <row r="250" spans="1:69" ht="17.25">
      <c r="A250" s="17">
        <v>249</v>
      </c>
      <c r="B250" s="259" t="s">
        <v>1564</v>
      </c>
      <c r="C250" s="252" t="s">
        <v>465</v>
      </c>
      <c r="D250" s="215" t="s">
        <v>255</v>
      </c>
      <c r="E250" s="215" t="s">
        <v>1565</v>
      </c>
      <c r="F250" s="260" t="s">
        <v>1566</v>
      </c>
      <c r="G250" s="260" t="s">
        <v>172</v>
      </c>
      <c r="H250" s="261" t="s">
        <v>40</v>
      </c>
      <c r="I250" s="262">
        <v>34247</v>
      </c>
      <c r="J250" s="263" t="s">
        <v>45</v>
      </c>
      <c r="K250" s="264" t="s">
        <v>483</v>
      </c>
      <c r="L250" s="421" t="s">
        <v>44</v>
      </c>
      <c r="M250" s="270">
        <v>25</v>
      </c>
      <c r="N250" s="222">
        <v>14</v>
      </c>
      <c r="O250" s="222">
        <v>21</v>
      </c>
      <c r="P250" s="222">
        <v>20</v>
      </c>
      <c r="Q250" s="223">
        <v>17.833333333333332</v>
      </c>
      <c r="R250" s="222">
        <v>21</v>
      </c>
      <c r="S250" s="222">
        <v>25.125</v>
      </c>
      <c r="T250" s="222">
        <v>45</v>
      </c>
      <c r="U250" s="222">
        <v>21.75</v>
      </c>
      <c r="V250" s="224">
        <v>185.70833333333331</v>
      </c>
      <c r="W250" s="225">
        <v>10.317129629629628</v>
      </c>
      <c r="X250" s="226" t="s">
        <v>484</v>
      </c>
      <c r="Y250" s="226" t="s">
        <v>474</v>
      </c>
      <c r="Z250" s="226">
        <v>2013</v>
      </c>
      <c r="AA250" s="133">
        <v>35.5</v>
      </c>
      <c r="AB250" s="133">
        <v>33</v>
      </c>
      <c r="AC250" s="133">
        <v>23.75</v>
      </c>
      <c r="AD250" s="133">
        <v>10</v>
      </c>
      <c r="AE250" s="166">
        <v>36.75</v>
      </c>
      <c r="AF250" s="133">
        <v>25.75</v>
      </c>
      <c r="AG250" s="133">
        <v>39</v>
      </c>
      <c r="AH250" s="133">
        <v>12</v>
      </c>
      <c r="AI250" s="133">
        <v>10.25</v>
      </c>
      <c r="AJ250" s="133">
        <v>226</v>
      </c>
      <c r="AK250" s="133">
        <v>10.272727272727273</v>
      </c>
      <c r="AL250" s="132" t="s">
        <v>473</v>
      </c>
      <c r="AM250" s="327">
        <v>2014</v>
      </c>
      <c r="AN250" s="140" t="s">
        <v>475</v>
      </c>
      <c r="AO250" s="331">
        <v>30.25</v>
      </c>
      <c r="AP250" s="267">
        <v>35.25</v>
      </c>
      <c r="AQ250" s="267">
        <v>28.875</v>
      </c>
      <c r="AR250" s="267">
        <v>42</v>
      </c>
      <c r="AS250" s="267">
        <v>36.75</v>
      </c>
      <c r="AT250" s="268">
        <v>17.333333333333332</v>
      </c>
      <c r="AU250" s="268">
        <v>18.9375</v>
      </c>
      <c r="AV250" s="267">
        <v>39</v>
      </c>
      <c r="AW250" s="268">
        <v>20</v>
      </c>
      <c r="AX250" s="267">
        <v>268.39583333333337</v>
      </c>
      <c r="AY250" s="267">
        <v>10.735833333333336</v>
      </c>
      <c r="AZ250" s="512" t="s">
        <v>498</v>
      </c>
      <c r="BA250" s="454">
        <v>2015</v>
      </c>
      <c r="BB250" s="140" t="s">
        <v>476</v>
      </c>
      <c r="BC250" s="41">
        <v>28.5</v>
      </c>
      <c r="BD250" s="242">
        <v>28.5</v>
      </c>
      <c r="BE250" s="242">
        <v>23.625</v>
      </c>
      <c r="BF250" s="242">
        <v>30</v>
      </c>
      <c r="BG250" s="41">
        <v>36</v>
      </c>
      <c r="BH250" s="242">
        <v>29.25</v>
      </c>
      <c r="BI250" s="242">
        <v>20.5</v>
      </c>
      <c r="BJ250" s="242">
        <v>31.5</v>
      </c>
      <c r="BK250" s="242">
        <v>14</v>
      </c>
      <c r="BL250" s="243">
        <v>44</v>
      </c>
      <c r="BM250" s="243">
        <v>285.875</v>
      </c>
      <c r="BN250" s="243">
        <v>10.209821428571429</v>
      </c>
      <c r="BO250" s="17" t="s">
        <v>498</v>
      </c>
      <c r="BP250" s="234" t="s">
        <v>369</v>
      </c>
      <c r="BQ250" s="235">
        <v>2016</v>
      </c>
    </row>
    <row r="251" spans="1:69" ht="17.25">
      <c r="A251" s="17">
        <v>250</v>
      </c>
      <c r="B251" s="259" t="s">
        <v>1567</v>
      </c>
      <c r="C251" s="252" t="s">
        <v>465</v>
      </c>
      <c r="D251" s="215" t="s">
        <v>1568</v>
      </c>
      <c r="E251" s="215" t="s">
        <v>1569</v>
      </c>
      <c r="F251" s="260" t="s">
        <v>1570</v>
      </c>
      <c r="G251" s="260" t="s">
        <v>1571</v>
      </c>
      <c r="H251" s="261" t="s">
        <v>40</v>
      </c>
      <c r="I251" s="262">
        <v>33655</v>
      </c>
      <c r="J251" s="263" t="s">
        <v>1572</v>
      </c>
      <c r="K251" s="264" t="s">
        <v>140</v>
      </c>
      <c r="L251" s="421" t="s">
        <v>1573</v>
      </c>
      <c r="M251" s="270">
        <v>45</v>
      </c>
      <c r="N251" s="222">
        <v>21</v>
      </c>
      <c r="O251" s="222">
        <v>20</v>
      </c>
      <c r="P251" s="222">
        <v>30.5</v>
      </c>
      <c r="Q251" s="223">
        <v>26.5</v>
      </c>
      <c r="R251" s="222">
        <v>28</v>
      </c>
      <c r="S251" s="222">
        <v>33.375</v>
      </c>
      <c r="T251" s="222">
        <v>38.25</v>
      </c>
      <c r="U251" s="222">
        <v>25.5</v>
      </c>
      <c r="V251" s="224">
        <v>223.125</v>
      </c>
      <c r="W251" s="225">
        <v>12.395833333333334</v>
      </c>
      <c r="X251" s="226" t="s">
        <v>484</v>
      </c>
      <c r="Y251" s="226" t="s">
        <v>474</v>
      </c>
      <c r="Z251" s="226">
        <v>2013</v>
      </c>
      <c r="AA251" s="133">
        <v>31.75</v>
      </c>
      <c r="AB251" s="133">
        <v>32.75</v>
      </c>
      <c r="AC251" s="133">
        <v>27.5</v>
      </c>
      <c r="AD251" s="133">
        <v>24</v>
      </c>
      <c r="AE251" s="166">
        <v>33</v>
      </c>
      <c r="AF251" s="133">
        <v>30.25</v>
      </c>
      <c r="AG251" s="133">
        <v>48</v>
      </c>
      <c r="AH251" s="133">
        <v>10.5</v>
      </c>
      <c r="AI251" s="133">
        <v>14</v>
      </c>
      <c r="AJ251" s="133">
        <v>251.75</v>
      </c>
      <c r="AK251" s="133">
        <v>11.443181818181818</v>
      </c>
      <c r="AL251" s="132" t="s">
        <v>498</v>
      </c>
      <c r="AM251" s="327">
        <v>2014</v>
      </c>
      <c r="AN251" s="140" t="s">
        <v>475</v>
      </c>
      <c r="AO251" s="331">
        <v>30.25</v>
      </c>
      <c r="AP251" s="267">
        <v>30</v>
      </c>
      <c r="AQ251" s="267">
        <v>40.5</v>
      </c>
      <c r="AR251" s="267">
        <v>36</v>
      </c>
      <c r="AS251" s="267">
        <v>31.875</v>
      </c>
      <c r="AT251" s="268">
        <v>22</v>
      </c>
      <c r="AU251" s="268">
        <v>20.0625</v>
      </c>
      <c r="AV251" s="267">
        <v>38.25</v>
      </c>
      <c r="AW251" s="268">
        <v>17</v>
      </c>
      <c r="AX251" s="267">
        <v>265.9375</v>
      </c>
      <c r="AY251" s="267">
        <v>10.637499999999999</v>
      </c>
      <c r="AZ251" s="512" t="s">
        <v>498</v>
      </c>
      <c r="BA251" s="130">
        <v>2015</v>
      </c>
      <c r="BB251" s="140" t="s">
        <v>476</v>
      </c>
      <c r="BC251" s="41">
        <v>24.75</v>
      </c>
      <c r="BD251" s="242">
        <v>44.25</v>
      </c>
      <c r="BE251" s="242">
        <v>15</v>
      </c>
      <c r="BF251" s="242">
        <v>31.5</v>
      </c>
      <c r="BG251" s="41">
        <v>39</v>
      </c>
      <c r="BH251" s="242">
        <v>23.25</v>
      </c>
      <c r="BI251" s="242">
        <v>17</v>
      </c>
      <c r="BJ251" s="242">
        <v>25.5</v>
      </c>
      <c r="BK251" s="242">
        <v>20</v>
      </c>
      <c r="BL251" s="243">
        <v>42</v>
      </c>
      <c r="BM251" s="243">
        <v>282.25</v>
      </c>
      <c r="BN251" s="243">
        <v>10.080357142857142</v>
      </c>
      <c r="BO251" s="17" t="s">
        <v>498</v>
      </c>
      <c r="BP251" s="234" t="s">
        <v>369</v>
      </c>
      <c r="BQ251" s="235">
        <v>2016</v>
      </c>
    </row>
    <row r="252" spans="1:69" ht="17.25">
      <c r="A252" s="17">
        <v>251</v>
      </c>
      <c r="B252" s="273" t="s">
        <v>1574</v>
      </c>
      <c r="C252" s="252" t="s">
        <v>465</v>
      </c>
      <c r="D252" s="215" t="s">
        <v>219</v>
      </c>
      <c r="E252" s="215" t="s">
        <v>1575</v>
      </c>
      <c r="F252" s="398" t="s">
        <v>1576</v>
      </c>
      <c r="G252" s="398" t="s">
        <v>218</v>
      </c>
      <c r="H252" s="256" t="s">
        <v>40</v>
      </c>
      <c r="I252" s="245">
        <v>34312</v>
      </c>
      <c r="J252" s="257" t="s">
        <v>45</v>
      </c>
      <c r="K252" s="274" t="s">
        <v>483</v>
      </c>
      <c r="L252" s="426" t="s">
        <v>44</v>
      </c>
      <c r="M252" s="258">
        <v>25</v>
      </c>
      <c r="N252" s="222">
        <v>10</v>
      </c>
      <c r="O252" s="222">
        <v>20.5</v>
      </c>
      <c r="P252" s="222">
        <v>31</v>
      </c>
      <c r="Q252" s="223">
        <v>21.333333333333332</v>
      </c>
      <c r="R252" s="222">
        <v>29.5</v>
      </c>
      <c r="S252" s="222">
        <v>34.125</v>
      </c>
      <c r="T252" s="222">
        <v>31.5</v>
      </c>
      <c r="U252" s="222">
        <v>27</v>
      </c>
      <c r="V252" s="224">
        <v>204.95833333333331</v>
      </c>
      <c r="W252" s="225">
        <v>11.386574074074073</v>
      </c>
      <c r="X252" s="226" t="s">
        <v>473</v>
      </c>
      <c r="Y252" s="226" t="s">
        <v>474</v>
      </c>
      <c r="Z252" s="226">
        <v>2013</v>
      </c>
      <c r="AA252" s="133">
        <v>31</v>
      </c>
      <c r="AB252" s="133">
        <v>37.5</v>
      </c>
      <c r="AC252" s="133">
        <v>30</v>
      </c>
      <c r="AD252" s="133">
        <v>16.5</v>
      </c>
      <c r="AE252" s="166">
        <v>40.5</v>
      </c>
      <c r="AF252" s="133">
        <v>30</v>
      </c>
      <c r="AG252" s="133">
        <v>44.25</v>
      </c>
      <c r="AH252" s="133">
        <v>11</v>
      </c>
      <c r="AI252" s="133">
        <v>11.5</v>
      </c>
      <c r="AJ252" s="133">
        <v>252.25</v>
      </c>
      <c r="AK252" s="133">
        <v>11.465909090909092</v>
      </c>
      <c r="AL252" s="132" t="s">
        <v>473</v>
      </c>
      <c r="AM252" s="327">
        <v>2014</v>
      </c>
      <c r="AN252" s="140" t="s">
        <v>475</v>
      </c>
      <c r="AO252" s="227">
        <v>35.75</v>
      </c>
      <c r="AP252" s="227">
        <v>44.25</v>
      </c>
      <c r="AQ252" s="227">
        <v>36.375</v>
      </c>
      <c r="AR252" s="227">
        <v>38.15625</v>
      </c>
      <c r="AS252" s="227">
        <v>30</v>
      </c>
      <c r="AT252" s="228">
        <v>16.333333333333332</v>
      </c>
      <c r="AU252" s="228">
        <v>18</v>
      </c>
      <c r="AV252" s="227">
        <v>43</v>
      </c>
      <c r="AW252" s="228">
        <v>20.5</v>
      </c>
      <c r="AX252" s="227">
        <v>282.36458333333337</v>
      </c>
      <c r="AY252" s="227">
        <v>11.294583333333335</v>
      </c>
      <c r="AZ252" s="229" t="s">
        <v>473</v>
      </c>
      <c r="BA252" s="140">
        <v>2015</v>
      </c>
      <c r="BB252" s="140" t="s">
        <v>476</v>
      </c>
      <c r="BC252" s="41">
        <v>33</v>
      </c>
      <c r="BD252" s="242">
        <v>52.5</v>
      </c>
      <c r="BE252" s="242">
        <v>18.375</v>
      </c>
      <c r="BF252" s="242">
        <v>29.25</v>
      </c>
      <c r="BG252" s="41">
        <v>36</v>
      </c>
      <c r="BH252" s="242">
        <v>36.375</v>
      </c>
      <c r="BI252" s="242">
        <v>21.75</v>
      </c>
      <c r="BJ252" s="242">
        <v>30</v>
      </c>
      <c r="BK252" s="242">
        <v>14.5</v>
      </c>
      <c r="BL252" s="243">
        <v>44</v>
      </c>
      <c r="BM252" s="243">
        <v>315.75</v>
      </c>
      <c r="BN252" s="243">
        <v>11.276785714285714</v>
      </c>
      <c r="BO252" s="233" t="s">
        <v>473</v>
      </c>
      <c r="BP252" s="234" t="s">
        <v>369</v>
      </c>
      <c r="BQ252" s="235">
        <v>2016</v>
      </c>
    </row>
    <row r="253" spans="1:69" ht="17.25">
      <c r="A253" s="17">
        <v>252</v>
      </c>
      <c r="B253" s="252" t="s">
        <v>1577</v>
      </c>
      <c r="C253" s="252" t="s">
        <v>465</v>
      </c>
      <c r="D253" s="215" t="s">
        <v>1578</v>
      </c>
      <c r="E253" s="215" t="s">
        <v>1579</v>
      </c>
      <c r="F253" s="216" t="s">
        <v>1580</v>
      </c>
      <c r="G253" s="216" t="s">
        <v>1581</v>
      </c>
      <c r="H253" s="217" t="s">
        <v>43</v>
      </c>
      <c r="I253" s="218">
        <v>34279</v>
      </c>
      <c r="J253" s="219" t="s">
        <v>49</v>
      </c>
      <c r="K253" s="220" t="s">
        <v>78</v>
      </c>
      <c r="L253" s="220" t="s">
        <v>129</v>
      </c>
      <c r="M253" s="217">
        <v>19</v>
      </c>
      <c r="N253" s="222">
        <v>20</v>
      </c>
      <c r="O253" s="222">
        <v>22</v>
      </c>
      <c r="P253" s="222">
        <v>26.5</v>
      </c>
      <c r="Q253" s="223">
        <v>24.5</v>
      </c>
      <c r="R253" s="222">
        <v>22</v>
      </c>
      <c r="S253" s="222">
        <v>30.75</v>
      </c>
      <c r="T253" s="222">
        <v>27</v>
      </c>
      <c r="U253" s="222">
        <v>22</v>
      </c>
      <c r="V253" s="224">
        <v>194.75</v>
      </c>
      <c r="W253" s="225">
        <v>10.819444444444445</v>
      </c>
      <c r="X253" s="226" t="s">
        <v>484</v>
      </c>
      <c r="Y253" s="226" t="s">
        <v>474</v>
      </c>
      <c r="Z253" s="226">
        <v>2013</v>
      </c>
      <c r="AA253" s="133">
        <v>22.75</v>
      </c>
      <c r="AB253" s="133">
        <v>32</v>
      </c>
      <c r="AC253" s="133">
        <v>27.5</v>
      </c>
      <c r="AD253" s="133">
        <v>36</v>
      </c>
      <c r="AE253" s="166">
        <v>37.5</v>
      </c>
      <c r="AF253" s="133">
        <v>45</v>
      </c>
      <c r="AG253" s="133">
        <v>36.375</v>
      </c>
      <c r="AH253" s="133">
        <v>10</v>
      </c>
      <c r="AI253" s="133">
        <v>14.25</v>
      </c>
      <c r="AJ253" s="133">
        <v>261.375</v>
      </c>
      <c r="AK253" s="133">
        <v>11.880681818181818</v>
      </c>
      <c r="AL253" s="132" t="s">
        <v>498</v>
      </c>
      <c r="AM253" s="327">
        <v>2014</v>
      </c>
      <c r="AN253" s="140" t="s">
        <v>475</v>
      </c>
      <c r="AO253" s="238">
        <v>30</v>
      </c>
      <c r="AP253" s="239">
        <v>27</v>
      </c>
      <c r="AQ253" s="239">
        <v>33.75</v>
      </c>
      <c r="AR253" s="239">
        <v>28.5</v>
      </c>
      <c r="AS253" s="239">
        <v>30.75</v>
      </c>
      <c r="AT253" s="240">
        <v>21</v>
      </c>
      <c r="AU253" s="240">
        <v>28.5</v>
      </c>
      <c r="AV253" s="239">
        <v>32</v>
      </c>
      <c r="AW253" s="240">
        <v>19</v>
      </c>
      <c r="AX253" s="239">
        <v>250.5</v>
      </c>
      <c r="AY253" s="239">
        <v>10.02</v>
      </c>
      <c r="AZ253" s="241" t="s">
        <v>484</v>
      </c>
      <c r="BA253" s="140">
        <v>2015</v>
      </c>
      <c r="BB253" s="140" t="s">
        <v>476</v>
      </c>
      <c r="BC253" s="41">
        <v>24.75</v>
      </c>
      <c r="BD253" s="242">
        <v>36</v>
      </c>
      <c r="BE253" s="242">
        <v>27.75</v>
      </c>
      <c r="BF253" s="242">
        <v>27</v>
      </c>
      <c r="BG253" s="41">
        <v>45</v>
      </c>
      <c r="BH253" s="242">
        <v>24</v>
      </c>
      <c r="BI253" s="242">
        <v>17.25</v>
      </c>
      <c r="BJ253" s="242">
        <v>24</v>
      </c>
      <c r="BK253" s="242">
        <v>18</v>
      </c>
      <c r="BL253" s="243">
        <v>38</v>
      </c>
      <c r="BM253" s="243">
        <v>281.75</v>
      </c>
      <c r="BN253" s="243">
        <v>10.0625</v>
      </c>
      <c r="BO253" s="17" t="s">
        <v>484</v>
      </c>
      <c r="BP253" s="234" t="s">
        <v>369</v>
      </c>
      <c r="BQ253" s="235">
        <v>2016</v>
      </c>
    </row>
    <row r="254" spans="1:69" ht="17.25">
      <c r="A254" s="17">
        <v>253</v>
      </c>
      <c r="B254" s="252" t="s">
        <v>1582</v>
      </c>
      <c r="C254" s="253" t="s">
        <v>478</v>
      </c>
      <c r="D254" s="215" t="s">
        <v>1583</v>
      </c>
      <c r="E254" s="215" t="s">
        <v>1584</v>
      </c>
      <c r="F254" s="84" t="s">
        <v>1585</v>
      </c>
      <c r="G254" s="84" t="s">
        <v>1586</v>
      </c>
      <c r="H254" s="217" t="s">
        <v>40</v>
      </c>
      <c r="I254" s="218">
        <v>33662</v>
      </c>
      <c r="J254" s="219" t="s">
        <v>45</v>
      </c>
      <c r="K254" s="220" t="s">
        <v>483</v>
      </c>
      <c r="L254" s="421" t="s">
        <v>44</v>
      </c>
      <c r="M254" s="221">
        <v>25</v>
      </c>
      <c r="N254" s="130">
        <v>10</v>
      </c>
      <c r="O254" s="130">
        <v>18</v>
      </c>
      <c r="P254" s="130">
        <v>26</v>
      </c>
      <c r="Q254" s="130">
        <v>24</v>
      </c>
      <c r="R254" s="130">
        <v>16</v>
      </c>
      <c r="S254" s="130">
        <v>29.25</v>
      </c>
      <c r="T254" s="130">
        <v>27</v>
      </c>
      <c r="U254" s="130">
        <v>32</v>
      </c>
      <c r="V254" s="130">
        <v>182.25</v>
      </c>
      <c r="W254" s="130">
        <v>10.130000000000001</v>
      </c>
      <c r="X254" s="226" t="s">
        <v>484</v>
      </c>
      <c r="Y254" s="226" t="s">
        <v>492</v>
      </c>
      <c r="Z254" s="226">
        <v>2012</v>
      </c>
      <c r="AA254" s="141">
        <v>24</v>
      </c>
      <c r="AB254" s="141">
        <v>27.75</v>
      </c>
      <c r="AC254" s="141">
        <v>22.5</v>
      </c>
      <c r="AD254" s="141">
        <v>24.5</v>
      </c>
      <c r="AE254" s="164">
        <v>40.5</v>
      </c>
      <c r="AF254" s="141">
        <v>23.25</v>
      </c>
      <c r="AG254" s="141">
        <v>48</v>
      </c>
      <c r="AH254" s="141">
        <v>11.13</v>
      </c>
      <c r="AI254" s="141">
        <v>12.5</v>
      </c>
      <c r="AJ254" s="141">
        <v>234.5</v>
      </c>
      <c r="AK254" s="141">
        <v>10.64</v>
      </c>
      <c r="AL254" s="140" t="s">
        <v>1587</v>
      </c>
      <c r="AM254" s="140">
        <v>2013</v>
      </c>
      <c r="AN254" s="250" t="s">
        <v>474</v>
      </c>
      <c r="AO254" s="238">
        <v>33</v>
      </c>
      <c r="AP254" s="239">
        <v>27</v>
      </c>
      <c r="AQ254" s="239">
        <v>39.75</v>
      </c>
      <c r="AR254" s="239">
        <v>31</v>
      </c>
      <c r="AS254" s="239">
        <v>33.75</v>
      </c>
      <c r="AT254" s="240">
        <v>25.5</v>
      </c>
      <c r="AU254" s="240">
        <v>15</v>
      </c>
      <c r="AV254" s="239">
        <v>40.5</v>
      </c>
      <c r="AW254" s="240">
        <v>17</v>
      </c>
      <c r="AX254" s="239">
        <v>262.5</v>
      </c>
      <c r="AY254" s="239">
        <v>10.5</v>
      </c>
      <c r="AZ254" s="241" t="s">
        <v>484</v>
      </c>
      <c r="BA254" s="140">
        <v>2015</v>
      </c>
      <c r="BB254" s="140" t="s">
        <v>476</v>
      </c>
      <c r="BC254" s="41">
        <v>24</v>
      </c>
      <c r="BD254" s="242">
        <v>43.5</v>
      </c>
      <c r="BE254" s="242">
        <v>21</v>
      </c>
      <c r="BF254" s="242">
        <v>25.5</v>
      </c>
      <c r="BG254" s="41">
        <v>42</v>
      </c>
      <c r="BH254" s="242">
        <v>39</v>
      </c>
      <c r="BI254" s="242">
        <v>12.25</v>
      </c>
      <c r="BJ254" s="242">
        <v>15</v>
      </c>
      <c r="BK254" s="242">
        <v>20</v>
      </c>
      <c r="BL254" s="243">
        <v>39</v>
      </c>
      <c r="BM254" s="243">
        <v>281.25</v>
      </c>
      <c r="BN254" s="243">
        <v>10.044642857142858</v>
      </c>
      <c r="BO254" s="17" t="s">
        <v>484</v>
      </c>
      <c r="BP254" s="234" t="s">
        <v>369</v>
      </c>
      <c r="BQ254" s="235">
        <v>2016</v>
      </c>
    </row>
    <row r="255" spans="1:69" ht="17.25">
      <c r="A255" s="17">
        <v>254</v>
      </c>
      <c r="B255" s="253" t="s">
        <v>1588</v>
      </c>
      <c r="C255" s="252" t="s">
        <v>465</v>
      </c>
      <c r="D255" s="215" t="s">
        <v>1589</v>
      </c>
      <c r="E255" s="215" t="s">
        <v>1584</v>
      </c>
      <c r="F255" s="216" t="s">
        <v>1585</v>
      </c>
      <c r="G255" s="216" t="s">
        <v>213</v>
      </c>
      <c r="H255" s="217" t="s">
        <v>43</v>
      </c>
      <c r="I255" s="218">
        <v>34457</v>
      </c>
      <c r="J255" s="219" t="s">
        <v>160</v>
      </c>
      <c r="K255" s="220" t="s">
        <v>1354</v>
      </c>
      <c r="L255" s="220" t="s">
        <v>1354</v>
      </c>
      <c r="M255" s="217">
        <v>28</v>
      </c>
      <c r="N255" s="222">
        <v>20</v>
      </c>
      <c r="O255" s="222">
        <v>20</v>
      </c>
      <c r="P255" s="222">
        <v>26.5</v>
      </c>
      <c r="Q255" s="223">
        <v>20</v>
      </c>
      <c r="R255" s="222">
        <v>26</v>
      </c>
      <c r="S255" s="222">
        <v>30</v>
      </c>
      <c r="T255" s="222">
        <v>30</v>
      </c>
      <c r="U255" s="222">
        <v>22.25</v>
      </c>
      <c r="V255" s="224">
        <v>194.75</v>
      </c>
      <c r="W255" s="225">
        <v>10.819444444444445</v>
      </c>
      <c r="X255" s="226" t="s">
        <v>484</v>
      </c>
      <c r="Y255" s="226" t="s">
        <v>474</v>
      </c>
      <c r="Z255" s="226">
        <v>2013</v>
      </c>
      <c r="AA255" s="133">
        <v>30</v>
      </c>
      <c r="AB255" s="133">
        <v>30</v>
      </c>
      <c r="AC255" s="133">
        <v>25.5</v>
      </c>
      <c r="AD255" s="133">
        <v>29</v>
      </c>
      <c r="AE255" s="166">
        <v>39</v>
      </c>
      <c r="AF255" s="133">
        <v>48</v>
      </c>
      <c r="AG255" s="133">
        <v>46.5</v>
      </c>
      <c r="AH255" s="133">
        <v>10</v>
      </c>
      <c r="AI255" s="133">
        <v>15.25</v>
      </c>
      <c r="AJ255" s="133">
        <v>273.25</v>
      </c>
      <c r="AK255" s="133">
        <v>12.420454545454545</v>
      </c>
      <c r="AL255" s="132" t="s">
        <v>498</v>
      </c>
      <c r="AM255" s="132">
        <v>2014</v>
      </c>
      <c r="AN255" s="140" t="s">
        <v>475</v>
      </c>
      <c r="AO255" s="238">
        <v>30</v>
      </c>
      <c r="AP255" s="239">
        <v>24</v>
      </c>
      <c r="AQ255" s="239">
        <v>33</v>
      </c>
      <c r="AR255" s="239">
        <v>27.75</v>
      </c>
      <c r="AS255" s="239">
        <v>32.25</v>
      </c>
      <c r="AT255" s="240">
        <v>20</v>
      </c>
      <c r="AU255" s="240">
        <v>28.5</v>
      </c>
      <c r="AV255" s="239">
        <v>36</v>
      </c>
      <c r="AW255" s="240">
        <v>19</v>
      </c>
      <c r="AX255" s="239">
        <v>250.5</v>
      </c>
      <c r="AY255" s="239">
        <v>10.02</v>
      </c>
      <c r="AZ255" s="241" t="s">
        <v>484</v>
      </c>
      <c r="BA255" s="140">
        <v>2015</v>
      </c>
      <c r="BB255" s="140" t="s">
        <v>476</v>
      </c>
      <c r="BC255" s="40">
        <v>19.5</v>
      </c>
      <c r="BD255" s="277">
        <v>31.5</v>
      </c>
      <c r="BE255" s="277">
        <v>27.75</v>
      </c>
      <c r="BF255" s="277">
        <v>21</v>
      </c>
      <c r="BG255" s="40">
        <v>39</v>
      </c>
      <c r="BH255" s="277">
        <v>27</v>
      </c>
      <c r="BI255" s="277">
        <v>12</v>
      </c>
      <c r="BJ255" s="277">
        <v>39.75</v>
      </c>
      <c r="BK255" s="277">
        <v>24</v>
      </c>
      <c r="BL255" s="243">
        <v>39</v>
      </c>
      <c r="BM255" s="243">
        <v>280.5</v>
      </c>
      <c r="BN255" s="243">
        <v>10.017857142857142</v>
      </c>
      <c r="BO255" s="17" t="s">
        <v>484</v>
      </c>
      <c r="BP255" s="234" t="s">
        <v>369</v>
      </c>
      <c r="BQ255" s="235">
        <v>2016</v>
      </c>
    </row>
    <row r="256" spans="1:69" ht="17.25">
      <c r="A256" s="17">
        <v>255</v>
      </c>
      <c r="B256" s="253" t="s">
        <v>1590</v>
      </c>
      <c r="C256" s="252" t="s">
        <v>465</v>
      </c>
      <c r="D256" s="215" t="s">
        <v>1120</v>
      </c>
      <c r="E256" s="215" t="s">
        <v>1591</v>
      </c>
      <c r="F256" s="216" t="s">
        <v>1592</v>
      </c>
      <c r="G256" s="216" t="s">
        <v>1123</v>
      </c>
      <c r="H256" s="217" t="s">
        <v>43</v>
      </c>
      <c r="I256" s="218">
        <v>33952</v>
      </c>
      <c r="J256" s="219" t="s">
        <v>536</v>
      </c>
      <c r="K256" s="333" t="s">
        <v>537</v>
      </c>
      <c r="L256" s="333" t="s">
        <v>537</v>
      </c>
      <c r="M256" s="217">
        <v>34</v>
      </c>
      <c r="N256" s="222">
        <v>11.5</v>
      </c>
      <c r="O256" s="222">
        <v>21</v>
      </c>
      <c r="P256" s="222">
        <v>25.5</v>
      </c>
      <c r="Q256" s="223">
        <v>16</v>
      </c>
      <c r="R256" s="222">
        <v>20</v>
      </c>
      <c r="S256" s="222">
        <v>31.875</v>
      </c>
      <c r="T256" s="222">
        <v>45</v>
      </c>
      <c r="U256" s="222">
        <v>24.5</v>
      </c>
      <c r="V256" s="224">
        <v>195.375</v>
      </c>
      <c r="W256" s="225">
        <v>10.854166666666666</v>
      </c>
      <c r="X256" s="226" t="s">
        <v>1041</v>
      </c>
      <c r="Y256" s="226" t="s">
        <v>474</v>
      </c>
      <c r="Z256" s="226">
        <v>2013</v>
      </c>
      <c r="AA256" s="133">
        <v>30</v>
      </c>
      <c r="AB256" s="133">
        <v>37.5</v>
      </c>
      <c r="AC256" s="133">
        <v>28</v>
      </c>
      <c r="AD256" s="133">
        <v>13</v>
      </c>
      <c r="AE256" s="166">
        <v>49.5</v>
      </c>
      <c r="AF256" s="133">
        <v>27.75</v>
      </c>
      <c r="AG256" s="133">
        <v>36</v>
      </c>
      <c r="AH256" s="133">
        <v>7.5</v>
      </c>
      <c r="AI256" s="133">
        <v>14.25</v>
      </c>
      <c r="AJ256" s="133">
        <v>243.5</v>
      </c>
      <c r="AK256" s="133">
        <v>11.068181818181818</v>
      </c>
      <c r="AL256" s="132" t="s">
        <v>473</v>
      </c>
      <c r="AM256" s="132">
        <v>2014</v>
      </c>
      <c r="AN256" s="140" t="s">
        <v>475</v>
      </c>
      <c r="AO256" s="238">
        <v>31.5</v>
      </c>
      <c r="AP256" s="239">
        <v>28.875</v>
      </c>
      <c r="AQ256" s="239">
        <v>35.25</v>
      </c>
      <c r="AR256" s="239">
        <v>32.0625</v>
      </c>
      <c r="AS256" s="239">
        <v>30.75</v>
      </c>
      <c r="AT256" s="240">
        <v>16</v>
      </c>
      <c r="AU256" s="240">
        <v>19.5</v>
      </c>
      <c r="AV256" s="239">
        <v>39.5</v>
      </c>
      <c r="AW256" s="240">
        <v>17</v>
      </c>
      <c r="AX256" s="239">
        <v>250.4375</v>
      </c>
      <c r="AY256" s="239">
        <v>10.0175</v>
      </c>
      <c r="AZ256" s="241" t="s">
        <v>484</v>
      </c>
      <c r="BA256" s="140">
        <v>2015</v>
      </c>
      <c r="BB256" s="140" t="s">
        <v>476</v>
      </c>
      <c r="BC256" s="41">
        <v>30</v>
      </c>
      <c r="BD256" s="242">
        <v>40.5</v>
      </c>
      <c r="BE256" s="242">
        <v>21.75</v>
      </c>
      <c r="BF256" s="242">
        <v>19.5</v>
      </c>
      <c r="BG256" s="41">
        <v>39</v>
      </c>
      <c r="BH256" s="242">
        <v>30</v>
      </c>
      <c r="BI256" s="242">
        <v>13.25</v>
      </c>
      <c r="BJ256" s="242">
        <v>30</v>
      </c>
      <c r="BK256" s="242">
        <v>32</v>
      </c>
      <c r="BL256" s="243">
        <v>40</v>
      </c>
      <c r="BM256" s="243">
        <v>296</v>
      </c>
      <c r="BN256" s="243">
        <v>10.571428571428571</v>
      </c>
      <c r="BO256" s="17" t="s">
        <v>484</v>
      </c>
      <c r="BP256" s="234" t="s">
        <v>369</v>
      </c>
      <c r="BQ256" s="235">
        <v>2016</v>
      </c>
    </row>
    <row r="257" spans="1:69" ht="17.25">
      <c r="A257" s="17">
        <v>256</v>
      </c>
      <c r="B257" s="259" t="s">
        <v>1593</v>
      </c>
      <c r="C257" s="253" t="s">
        <v>478</v>
      </c>
      <c r="D257" s="215" t="s">
        <v>1594</v>
      </c>
      <c r="E257" s="215" t="s">
        <v>1595</v>
      </c>
      <c r="F257" s="260" t="s">
        <v>1596</v>
      </c>
      <c r="G257" s="260" t="s">
        <v>58</v>
      </c>
      <c r="H257" s="261" t="s">
        <v>40</v>
      </c>
      <c r="I257" s="262">
        <v>33648</v>
      </c>
      <c r="J257" s="263" t="s">
        <v>45</v>
      </c>
      <c r="K257" s="264" t="s">
        <v>483</v>
      </c>
      <c r="L257" s="421" t="s">
        <v>44</v>
      </c>
      <c r="M257" s="270">
        <v>25</v>
      </c>
      <c r="N257" s="222">
        <v>17.5</v>
      </c>
      <c r="O257" s="222">
        <v>24</v>
      </c>
      <c r="P257" s="222">
        <v>26.5</v>
      </c>
      <c r="Q257" s="223">
        <v>20.333333333333332</v>
      </c>
      <c r="R257" s="222">
        <v>21.75</v>
      </c>
      <c r="S257" s="222">
        <v>25.875</v>
      </c>
      <c r="T257" s="222">
        <v>30</v>
      </c>
      <c r="U257" s="222">
        <v>30.75</v>
      </c>
      <c r="V257" s="224">
        <v>196.70833333333331</v>
      </c>
      <c r="W257" s="225">
        <v>10.92824074074074</v>
      </c>
      <c r="X257" s="226" t="s">
        <v>473</v>
      </c>
      <c r="Y257" s="226" t="s">
        <v>474</v>
      </c>
      <c r="Z257" s="226">
        <v>2013</v>
      </c>
      <c r="AA257" s="141">
        <v>47.5</v>
      </c>
      <c r="AB257" s="141">
        <v>36.5</v>
      </c>
      <c r="AC257" s="141">
        <v>36.75</v>
      </c>
      <c r="AD257" s="141">
        <v>31.75</v>
      </c>
      <c r="AE257" s="164">
        <v>51</v>
      </c>
      <c r="AF257" s="141">
        <v>38</v>
      </c>
      <c r="AG257" s="141">
        <v>52.125</v>
      </c>
      <c r="AH257" s="141">
        <v>13.5</v>
      </c>
      <c r="AI257" s="141">
        <v>14</v>
      </c>
      <c r="AJ257" s="141">
        <v>321.125</v>
      </c>
      <c r="AK257" s="141">
        <v>14.596590909090908</v>
      </c>
      <c r="AL257" s="140" t="s">
        <v>473</v>
      </c>
      <c r="AM257" s="132">
        <v>2014</v>
      </c>
      <c r="AN257" s="140" t="s">
        <v>475</v>
      </c>
      <c r="AO257" s="228">
        <v>35.25</v>
      </c>
      <c r="AP257" s="228">
        <v>43.125</v>
      </c>
      <c r="AQ257" s="228">
        <v>36.375</v>
      </c>
      <c r="AR257" s="228">
        <v>42.375</v>
      </c>
      <c r="AS257" s="227">
        <v>40.125</v>
      </c>
      <c r="AT257" s="228">
        <v>24.5</v>
      </c>
      <c r="AU257" s="228">
        <v>21.1875</v>
      </c>
      <c r="AV257" s="227">
        <v>45.5</v>
      </c>
      <c r="AW257" s="228">
        <v>15</v>
      </c>
      <c r="AX257" s="227">
        <v>303.4375</v>
      </c>
      <c r="AY257" s="227">
        <v>12.137499999999999</v>
      </c>
      <c r="AZ257" s="229" t="s">
        <v>473</v>
      </c>
      <c r="BA257" s="140">
        <v>2015</v>
      </c>
      <c r="BB257" s="140" t="s">
        <v>476</v>
      </c>
      <c r="BC257" s="41">
        <v>39.75</v>
      </c>
      <c r="BD257" s="242">
        <v>27.75</v>
      </c>
      <c r="BE257" s="242">
        <v>24</v>
      </c>
      <c r="BF257" s="242">
        <v>36.75</v>
      </c>
      <c r="BG257" s="41">
        <v>30.75</v>
      </c>
      <c r="BH257" s="242">
        <v>47.625</v>
      </c>
      <c r="BI257" s="242">
        <v>23.5</v>
      </c>
      <c r="BJ257" s="242">
        <v>45</v>
      </c>
      <c r="BK257" s="242">
        <v>18.5</v>
      </c>
      <c r="BL257" s="243">
        <v>43</v>
      </c>
      <c r="BM257" s="243">
        <v>336.625</v>
      </c>
      <c r="BN257" s="243">
        <v>12.022321428571429</v>
      </c>
      <c r="BO257" s="233" t="s">
        <v>473</v>
      </c>
      <c r="BP257" s="234" t="s">
        <v>369</v>
      </c>
      <c r="BQ257" s="235">
        <v>2016</v>
      </c>
    </row>
    <row r="258" spans="1:69" s="313" customFormat="1" ht="17.25">
      <c r="A258" s="17">
        <v>257</v>
      </c>
      <c r="B258" s="517" t="s">
        <v>1597</v>
      </c>
      <c r="C258" s="492" t="s">
        <v>478</v>
      </c>
      <c r="D258" s="493" t="s">
        <v>263</v>
      </c>
      <c r="E258" s="493" t="s">
        <v>1598</v>
      </c>
      <c r="F258" s="518" t="s">
        <v>1599</v>
      </c>
      <c r="G258" s="518" t="s">
        <v>193</v>
      </c>
      <c r="H258" s="495" t="s">
        <v>40</v>
      </c>
      <c r="I258" s="496">
        <v>33406</v>
      </c>
      <c r="J258" s="497" t="s">
        <v>89</v>
      </c>
      <c r="K258" s="498" t="s">
        <v>88</v>
      </c>
      <c r="L258" s="421" t="s">
        <v>88</v>
      </c>
      <c r="M258" s="519">
        <v>24</v>
      </c>
      <c r="N258" s="499">
        <v>10</v>
      </c>
      <c r="O258" s="499">
        <v>18</v>
      </c>
      <c r="P258" s="499">
        <v>26</v>
      </c>
      <c r="Q258" s="499">
        <v>24</v>
      </c>
      <c r="R258" s="499">
        <v>16</v>
      </c>
      <c r="S258" s="499">
        <v>29.25</v>
      </c>
      <c r="T258" s="499">
        <v>27</v>
      </c>
      <c r="U258" s="499">
        <v>32</v>
      </c>
      <c r="V258" s="499">
        <v>182.25</v>
      </c>
      <c r="W258" s="499">
        <v>10.130000000000001</v>
      </c>
      <c r="X258" s="226" t="s">
        <v>484</v>
      </c>
      <c r="Y258" s="226" t="s">
        <v>474</v>
      </c>
      <c r="Z258" s="226">
        <v>2013</v>
      </c>
      <c r="AA258" s="141">
        <v>30</v>
      </c>
      <c r="AB258" s="141">
        <v>30</v>
      </c>
      <c r="AC258" s="141">
        <v>25.5</v>
      </c>
      <c r="AD258" s="141">
        <v>27</v>
      </c>
      <c r="AE258" s="164">
        <v>36.75</v>
      </c>
      <c r="AF258" s="141">
        <v>32.25</v>
      </c>
      <c r="AG258" s="141">
        <v>36.75</v>
      </c>
      <c r="AH258" s="141">
        <v>12</v>
      </c>
      <c r="AI258" s="141">
        <v>15.5</v>
      </c>
      <c r="AJ258" s="141">
        <v>245.75</v>
      </c>
      <c r="AK258" s="141">
        <v>11.170454545454545</v>
      </c>
      <c r="AL258" s="140" t="s">
        <v>498</v>
      </c>
      <c r="AM258" s="132">
        <v>2014</v>
      </c>
      <c r="AN258" s="140" t="s">
        <v>475</v>
      </c>
      <c r="AO258" s="501">
        <v>30</v>
      </c>
      <c r="AP258" s="502">
        <v>25.5</v>
      </c>
      <c r="AQ258" s="502">
        <v>32.25</v>
      </c>
      <c r="AR258" s="502">
        <v>37.5</v>
      </c>
      <c r="AS258" s="502">
        <v>33.75</v>
      </c>
      <c r="AT258" s="502">
        <v>22</v>
      </c>
      <c r="AU258" s="502">
        <v>16.5</v>
      </c>
      <c r="AV258" s="502">
        <v>35.25</v>
      </c>
      <c r="AW258" s="502">
        <v>18</v>
      </c>
      <c r="AX258" s="502">
        <v>250.75</v>
      </c>
      <c r="AY258" s="502">
        <v>10.029999999999999</v>
      </c>
      <c r="AZ258" s="503" t="s">
        <v>484</v>
      </c>
      <c r="BA258" s="140">
        <v>2015</v>
      </c>
      <c r="BB258" s="140" t="s">
        <v>476</v>
      </c>
      <c r="BC258" s="504">
        <v>37.5</v>
      </c>
      <c r="BD258" s="505">
        <v>36</v>
      </c>
      <c r="BE258" s="505">
        <v>30</v>
      </c>
      <c r="BF258" s="505">
        <v>24</v>
      </c>
      <c r="BG258" s="504">
        <v>42</v>
      </c>
      <c r="BH258" s="505">
        <v>33</v>
      </c>
      <c r="BI258" s="505">
        <v>15</v>
      </c>
      <c r="BJ258" s="505">
        <v>24</v>
      </c>
      <c r="BK258" s="505">
        <v>28</v>
      </c>
      <c r="BL258" s="506">
        <v>42</v>
      </c>
      <c r="BM258" s="506">
        <v>311.5</v>
      </c>
      <c r="BN258" s="506">
        <v>11.125</v>
      </c>
      <c r="BO258" s="500" t="s">
        <v>484</v>
      </c>
      <c r="BP258" s="507" t="s">
        <v>369</v>
      </c>
      <c r="BQ258" s="499">
        <v>2016</v>
      </c>
    </row>
    <row r="259" spans="1:69" ht="17.25">
      <c r="A259" s="17">
        <v>258</v>
      </c>
      <c r="B259" s="520" t="s">
        <v>1600</v>
      </c>
      <c r="C259" s="252" t="s">
        <v>465</v>
      </c>
      <c r="D259" s="215" t="s">
        <v>75</v>
      </c>
      <c r="E259" s="215" t="s">
        <v>1601</v>
      </c>
      <c r="F259" s="216" t="s">
        <v>1602</v>
      </c>
      <c r="G259" s="216" t="s">
        <v>1603</v>
      </c>
      <c r="H259" s="217" t="s">
        <v>43</v>
      </c>
      <c r="I259" s="218">
        <v>33644</v>
      </c>
      <c r="J259" s="263" t="s">
        <v>45</v>
      </c>
      <c r="K259" s="264" t="s">
        <v>483</v>
      </c>
      <c r="L259" s="333" t="s">
        <v>44</v>
      </c>
      <c r="M259" s="221">
        <v>19</v>
      </c>
      <c r="N259" s="521">
        <v>20</v>
      </c>
      <c r="O259" s="521">
        <v>24</v>
      </c>
      <c r="P259" s="521">
        <v>14</v>
      </c>
      <c r="Q259" s="522">
        <v>16</v>
      </c>
      <c r="R259" s="521">
        <v>10</v>
      </c>
      <c r="S259" s="521">
        <v>30</v>
      </c>
      <c r="T259" s="521">
        <v>42</v>
      </c>
      <c r="U259" s="521">
        <v>25.25</v>
      </c>
      <c r="V259" s="523">
        <v>181.25</v>
      </c>
      <c r="W259" s="524">
        <v>10.069444444444445</v>
      </c>
      <c r="X259" s="226" t="s">
        <v>484</v>
      </c>
      <c r="Y259" s="226" t="s">
        <v>492</v>
      </c>
      <c r="Z259" s="226">
        <v>2012</v>
      </c>
      <c r="AA259" s="133">
        <v>23.75</v>
      </c>
      <c r="AB259" s="133">
        <v>33</v>
      </c>
      <c r="AC259" s="133">
        <v>30</v>
      </c>
      <c r="AD259" s="133">
        <v>10</v>
      </c>
      <c r="AE259" s="166">
        <v>39</v>
      </c>
      <c r="AF259" s="133">
        <v>36.75</v>
      </c>
      <c r="AG259" s="133">
        <v>45</v>
      </c>
      <c r="AH259" s="133">
        <v>10</v>
      </c>
      <c r="AI259" s="133">
        <v>17</v>
      </c>
      <c r="AJ259" s="133">
        <v>244.5</v>
      </c>
      <c r="AK259" s="133">
        <v>11.113636363636363</v>
      </c>
      <c r="AL259" s="132" t="s">
        <v>498</v>
      </c>
      <c r="AM259" s="132">
        <v>2014</v>
      </c>
      <c r="AN259" s="140" t="s">
        <v>475</v>
      </c>
      <c r="AO259" s="238">
        <v>31.5</v>
      </c>
      <c r="AP259" s="239">
        <v>30</v>
      </c>
      <c r="AQ259" s="239">
        <v>31.5</v>
      </c>
      <c r="AR259" s="239">
        <v>33.1875</v>
      </c>
      <c r="AS259" s="239">
        <v>30</v>
      </c>
      <c r="AT259" s="240">
        <v>14</v>
      </c>
      <c r="AU259" s="240">
        <v>27.75</v>
      </c>
      <c r="AV259" s="239">
        <v>34.75</v>
      </c>
      <c r="AW259" s="240">
        <v>18</v>
      </c>
      <c r="AX259" s="239">
        <v>250.6875</v>
      </c>
      <c r="AY259" s="239">
        <v>10.0275</v>
      </c>
      <c r="AZ259" s="241" t="s">
        <v>484</v>
      </c>
      <c r="BA259" s="140">
        <v>2015</v>
      </c>
      <c r="BB259" s="140" t="s">
        <v>476</v>
      </c>
      <c r="BC259" s="41">
        <v>38.25</v>
      </c>
      <c r="BD259" s="242">
        <v>40.5</v>
      </c>
      <c r="BE259" s="242">
        <v>19.5</v>
      </c>
      <c r="BF259" s="242">
        <v>25.5</v>
      </c>
      <c r="BG259" s="41">
        <v>36</v>
      </c>
      <c r="BH259" s="242">
        <v>21</v>
      </c>
      <c r="BI259" s="242">
        <v>20</v>
      </c>
      <c r="BJ259" s="242">
        <v>33</v>
      </c>
      <c r="BK259" s="242">
        <v>20</v>
      </c>
      <c r="BL259" s="243">
        <v>39</v>
      </c>
      <c r="BM259" s="243">
        <v>292.75</v>
      </c>
      <c r="BN259" s="243">
        <v>10.455357142857142</v>
      </c>
      <c r="BO259" s="17" t="s">
        <v>484</v>
      </c>
      <c r="BP259" s="234" t="s">
        <v>369</v>
      </c>
      <c r="BQ259" s="235">
        <v>2016</v>
      </c>
    </row>
    <row r="260" spans="1:69" ht="17.25">
      <c r="A260" s="17">
        <v>259</v>
      </c>
      <c r="B260" s="214" t="s">
        <v>1604</v>
      </c>
      <c r="C260" s="253" t="s">
        <v>478</v>
      </c>
      <c r="D260" s="215" t="s">
        <v>1605</v>
      </c>
      <c r="E260" s="215" t="s">
        <v>1601</v>
      </c>
      <c r="F260" s="216" t="s">
        <v>1602</v>
      </c>
      <c r="G260" s="216" t="s">
        <v>74</v>
      </c>
      <c r="H260" s="217" t="s">
        <v>43</v>
      </c>
      <c r="I260" s="218">
        <v>34171</v>
      </c>
      <c r="J260" s="219" t="s">
        <v>49</v>
      </c>
      <c r="K260" s="333" t="s">
        <v>78</v>
      </c>
      <c r="L260" s="333" t="s">
        <v>1606</v>
      </c>
      <c r="M260" s="221">
        <v>25</v>
      </c>
      <c r="N260" s="222">
        <v>20</v>
      </c>
      <c r="O260" s="222">
        <v>21</v>
      </c>
      <c r="P260" s="222">
        <v>28.25</v>
      </c>
      <c r="Q260" s="223">
        <v>24.5</v>
      </c>
      <c r="R260" s="222">
        <v>19.75</v>
      </c>
      <c r="S260" s="222">
        <v>34.5</v>
      </c>
      <c r="T260" s="222">
        <v>24.75</v>
      </c>
      <c r="U260" s="222">
        <v>30.25</v>
      </c>
      <c r="V260" s="224">
        <v>203</v>
      </c>
      <c r="W260" s="225">
        <v>11.277777777777779</v>
      </c>
      <c r="X260" s="226" t="s">
        <v>484</v>
      </c>
      <c r="Y260" s="226" t="s">
        <v>474</v>
      </c>
      <c r="Z260" s="226">
        <v>2013</v>
      </c>
      <c r="AA260" s="141">
        <v>32.75</v>
      </c>
      <c r="AB260" s="141">
        <v>35.5</v>
      </c>
      <c r="AC260" s="141">
        <v>28.25</v>
      </c>
      <c r="AD260" s="141">
        <v>14.25</v>
      </c>
      <c r="AE260" s="164">
        <v>39</v>
      </c>
      <c r="AF260" s="141">
        <v>27</v>
      </c>
      <c r="AG260" s="141">
        <v>47.25</v>
      </c>
      <c r="AH260" s="141">
        <v>5.5</v>
      </c>
      <c r="AI260" s="141">
        <v>13.375</v>
      </c>
      <c r="AJ260" s="141">
        <v>242.875</v>
      </c>
      <c r="AK260" s="141">
        <v>11.039772727272727</v>
      </c>
      <c r="AL260" s="140" t="s">
        <v>473</v>
      </c>
      <c r="AM260" s="132">
        <v>2014</v>
      </c>
      <c r="AN260" s="140" t="s">
        <v>475</v>
      </c>
      <c r="AO260" s="238">
        <v>31.5</v>
      </c>
      <c r="AP260" s="239">
        <v>33</v>
      </c>
      <c r="AQ260" s="239">
        <v>30.375</v>
      </c>
      <c r="AR260" s="239">
        <v>31.409999999999997</v>
      </c>
      <c r="AS260" s="239">
        <v>28.5</v>
      </c>
      <c r="AT260" s="240">
        <v>20</v>
      </c>
      <c r="AU260" s="240">
        <v>22.5</v>
      </c>
      <c r="AV260" s="239">
        <v>33.75</v>
      </c>
      <c r="AW260" s="240">
        <v>19</v>
      </c>
      <c r="AX260" s="239">
        <v>250.035</v>
      </c>
      <c r="AY260" s="239">
        <v>10.0014</v>
      </c>
      <c r="AZ260" s="241" t="s">
        <v>484</v>
      </c>
      <c r="BA260" s="140">
        <v>2015</v>
      </c>
      <c r="BB260" s="140" t="s">
        <v>476</v>
      </c>
      <c r="BC260" s="41">
        <v>24.75</v>
      </c>
      <c r="BD260" s="242">
        <v>40.5</v>
      </c>
      <c r="BE260" s="242">
        <v>31.5</v>
      </c>
      <c r="BF260" s="242">
        <v>22.5</v>
      </c>
      <c r="BG260" s="41">
        <v>39</v>
      </c>
      <c r="BH260" s="242">
        <v>39</v>
      </c>
      <c r="BI260" s="242">
        <v>12</v>
      </c>
      <c r="BJ260" s="242">
        <v>21</v>
      </c>
      <c r="BK260" s="242">
        <v>20</v>
      </c>
      <c r="BL260" s="243">
        <v>40</v>
      </c>
      <c r="BM260" s="243">
        <v>290.25</v>
      </c>
      <c r="BN260" s="243">
        <v>10.366071428571429</v>
      </c>
      <c r="BO260" s="17" t="s">
        <v>484</v>
      </c>
      <c r="BP260" s="234" t="s">
        <v>369</v>
      </c>
      <c r="BQ260" s="235">
        <v>2016</v>
      </c>
    </row>
    <row r="261" spans="1:69" ht="17.25">
      <c r="A261" s="17">
        <v>260</v>
      </c>
      <c r="B261" s="254" t="s">
        <v>1607</v>
      </c>
      <c r="C261" s="252" t="s">
        <v>465</v>
      </c>
      <c r="D261" s="215" t="s">
        <v>1608</v>
      </c>
      <c r="E261" s="215" t="s">
        <v>1609</v>
      </c>
      <c r="F261" s="286" t="s">
        <v>1610</v>
      </c>
      <c r="G261" s="286" t="s">
        <v>1611</v>
      </c>
      <c r="H261" s="281" t="s">
        <v>40</v>
      </c>
      <c r="I261" s="282">
        <v>34349</v>
      </c>
      <c r="J261" s="263" t="s">
        <v>524</v>
      </c>
      <c r="K261" s="287" t="s">
        <v>732</v>
      </c>
      <c r="L261" s="421" t="s">
        <v>963</v>
      </c>
      <c r="M261" s="285">
        <v>4</v>
      </c>
      <c r="N261" s="222">
        <v>16</v>
      </c>
      <c r="O261" s="222">
        <v>21</v>
      </c>
      <c r="P261" s="222">
        <v>25.5</v>
      </c>
      <c r="Q261" s="223">
        <v>21</v>
      </c>
      <c r="R261" s="222">
        <v>19.25</v>
      </c>
      <c r="S261" s="222">
        <v>32.25</v>
      </c>
      <c r="T261" s="222">
        <v>32.25</v>
      </c>
      <c r="U261" s="222">
        <v>25.75</v>
      </c>
      <c r="V261" s="224">
        <v>193</v>
      </c>
      <c r="W261" s="225">
        <v>10.722222222222221</v>
      </c>
      <c r="X261" s="226" t="s">
        <v>498</v>
      </c>
      <c r="Y261" s="226" t="s">
        <v>474</v>
      </c>
      <c r="Z261" s="226">
        <v>2013</v>
      </c>
      <c r="AA261" s="133">
        <v>37.75</v>
      </c>
      <c r="AB261" s="133">
        <v>35</v>
      </c>
      <c r="AC261" s="133">
        <v>23.75</v>
      </c>
      <c r="AD261" s="133">
        <v>29.5</v>
      </c>
      <c r="AE261" s="166">
        <v>33</v>
      </c>
      <c r="AF261" s="133">
        <v>32</v>
      </c>
      <c r="AG261" s="133">
        <v>39.75</v>
      </c>
      <c r="AH261" s="133">
        <v>12.5</v>
      </c>
      <c r="AI261" s="133">
        <v>13.75</v>
      </c>
      <c r="AJ261" s="133">
        <v>257</v>
      </c>
      <c r="AK261" s="133">
        <v>11.681818181818182</v>
      </c>
      <c r="AL261" s="132" t="s">
        <v>473</v>
      </c>
      <c r="AM261" s="132">
        <v>2014</v>
      </c>
      <c r="AN261" s="140" t="s">
        <v>475</v>
      </c>
      <c r="AO261" s="227">
        <v>35.5</v>
      </c>
      <c r="AP261" s="227">
        <v>37.125</v>
      </c>
      <c r="AQ261" s="227">
        <v>32.625</v>
      </c>
      <c r="AR261" s="227">
        <v>44.53125</v>
      </c>
      <c r="AS261" s="227">
        <v>30</v>
      </c>
      <c r="AT261" s="228">
        <v>21.666666666666668</v>
      </c>
      <c r="AU261" s="228">
        <v>17.4375</v>
      </c>
      <c r="AV261" s="227">
        <v>43</v>
      </c>
      <c r="AW261" s="228">
        <v>17</v>
      </c>
      <c r="AX261" s="227">
        <v>278.88541666666663</v>
      </c>
      <c r="AY261" s="227">
        <v>11.155416666666666</v>
      </c>
      <c r="AZ261" s="229" t="s">
        <v>473</v>
      </c>
      <c r="BA261" s="140">
        <v>2015</v>
      </c>
      <c r="BB261" s="140" t="s">
        <v>476</v>
      </c>
      <c r="BC261" s="41">
        <v>29.25</v>
      </c>
      <c r="BD261" s="242">
        <v>33</v>
      </c>
      <c r="BE261" s="242">
        <v>19.5</v>
      </c>
      <c r="BF261" s="242">
        <v>33</v>
      </c>
      <c r="BG261" s="41">
        <v>45</v>
      </c>
      <c r="BH261" s="242">
        <v>45</v>
      </c>
      <c r="BI261" s="242">
        <v>17</v>
      </c>
      <c r="BJ261" s="242">
        <v>27</v>
      </c>
      <c r="BK261" s="242">
        <v>19.25</v>
      </c>
      <c r="BL261" s="243">
        <v>45</v>
      </c>
      <c r="BM261" s="243">
        <v>313</v>
      </c>
      <c r="BN261" s="243">
        <v>11.178571428571429</v>
      </c>
      <c r="BO261" s="17" t="s">
        <v>498</v>
      </c>
      <c r="BP261" s="234" t="s">
        <v>369</v>
      </c>
      <c r="BQ261" s="235">
        <v>2016</v>
      </c>
    </row>
    <row r="262" spans="1:69" ht="17.25">
      <c r="A262" s="17">
        <v>261</v>
      </c>
      <c r="B262" s="259" t="s">
        <v>1612</v>
      </c>
      <c r="C262" s="252" t="s">
        <v>465</v>
      </c>
      <c r="D262" s="215" t="s">
        <v>1613</v>
      </c>
      <c r="E262" s="215" t="s">
        <v>1614</v>
      </c>
      <c r="F262" s="260" t="s">
        <v>1615</v>
      </c>
      <c r="G262" s="260" t="s">
        <v>345</v>
      </c>
      <c r="H262" s="261" t="s">
        <v>40</v>
      </c>
      <c r="I262" s="262">
        <v>34223</v>
      </c>
      <c r="J262" s="263" t="s">
        <v>524</v>
      </c>
      <c r="K262" s="264" t="s">
        <v>732</v>
      </c>
      <c r="L262" s="421" t="s">
        <v>963</v>
      </c>
      <c r="M262" s="270">
        <v>4</v>
      </c>
      <c r="N262" s="222">
        <v>16</v>
      </c>
      <c r="O262" s="222">
        <v>23</v>
      </c>
      <c r="P262" s="222">
        <v>28.25</v>
      </c>
      <c r="Q262" s="223">
        <v>18.166666666666668</v>
      </c>
      <c r="R262" s="222">
        <v>21.75</v>
      </c>
      <c r="S262" s="222">
        <v>21</v>
      </c>
      <c r="T262" s="222">
        <v>30</v>
      </c>
      <c r="U262" s="222">
        <v>33</v>
      </c>
      <c r="V262" s="224">
        <v>191.16666666666669</v>
      </c>
      <c r="W262" s="225">
        <v>10.620370370370372</v>
      </c>
      <c r="X262" s="226" t="s">
        <v>498</v>
      </c>
      <c r="Y262" s="226" t="s">
        <v>474</v>
      </c>
      <c r="Z262" s="226">
        <v>2013</v>
      </c>
      <c r="AA262" s="133">
        <v>32.75</v>
      </c>
      <c r="AB262" s="133">
        <v>35.5</v>
      </c>
      <c r="AC262" s="133">
        <v>30.5</v>
      </c>
      <c r="AD262" s="133">
        <v>17</v>
      </c>
      <c r="AE262" s="166">
        <v>42</v>
      </c>
      <c r="AF262" s="133">
        <v>32.25</v>
      </c>
      <c r="AG262" s="133">
        <v>54.375</v>
      </c>
      <c r="AH262" s="133">
        <v>8</v>
      </c>
      <c r="AI262" s="133">
        <v>13.25</v>
      </c>
      <c r="AJ262" s="133">
        <v>265.625</v>
      </c>
      <c r="AK262" s="133">
        <v>12.073863636363637</v>
      </c>
      <c r="AL262" s="132" t="s">
        <v>473</v>
      </c>
      <c r="AM262" s="132">
        <v>2014</v>
      </c>
      <c r="AN262" s="140" t="s">
        <v>475</v>
      </c>
      <c r="AO262" s="227">
        <v>34</v>
      </c>
      <c r="AP262" s="227">
        <v>39</v>
      </c>
      <c r="AQ262" s="227">
        <v>34.875</v>
      </c>
      <c r="AR262" s="227">
        <v>35.15625</v>
      </c>
      <c r="AS262" s="227">
        <v>33.75</v>
      </c>
      <c r="AT262" s="228">
        <v>20.333333333333332</v>
      </c>
      <c r="AU262" s="228">
        <v>20.25</v>
      </c>
      <c r="AV262" s="227">
        <v>43.5</v>
      </c>
      <c r="AW262" s="228">
        <v>17.75</v>
      </c>
      <c r="AX262" s="227">
        <v>278.61458333333337</v>
      </c>
      <c r="AY262" s="227">
        <v>11.144583333333335</v>
      </c>
      <c r="AZ262" s="229" t="s">
        <v>473</v>
      </c>
      <c r="BA262" s="140">
        <v>2015</v>
      </c>
      <c r="BB262" s="140" t="s">
        <v>476</v>
      </c>
      <c r="BC262" s="41">
        <v>33.75</v>
      </c>
      <c r="BD262" s="242">
        <v>27.75</v>
      </c>
      <c r="BE262" s="242">
        <v>25.5</v>
      </c>
      <c r="BF262" s="242">
        <v>31.5</v>
      </c>
      <c r="BG262" s="41">
        <v>34.5</v>
      </c>
      <c r="BH262" s="242">
        <v>37.125</v>
      </c>
      <c r="BI262" s="242">
        <v>23.25</v>
      </c>
      <c r="BJ262" s="242">
        <v>25.5</v>
      </c>
      <c r="BK262" s="242">
        <v>15</v>
      </c>
      <c r="BL262" s="243">
        <v>44</v>
      </c>
      <c r="BM262" s="243">
        <v>297.875</v>
      </c>
      <c r="BN262" s="243">
        <v>10.638392857142858</v>
      </c>
      <c r="BO262" s="233" t="s">
        <v>473</v>
      </c>
      <c r="BP262" s="234" t="s">
        <v>369</v>
      </c>
      <c r="BQ262" s="235">
        <v>2016</v>
      </c>
    </row>
    <row r="263" spans="1:69" ht="17.25">
      <c r="A263" s="17">
        <v>262</v>
      </c>
      <c r="B263" s="253" t="s">
        <v>1616</v>
      </c>
      <c r="C263" s="252" t="s">
        <v>465</v>
      </c>
      <c r="D263" s="215" t="s">
        <v>123</v>
      </c>
      <c r="E263" s="215" t="s">
        <v>1617</v>
      </c>
      <c r="F263" s="216" t="s">
        <v>1618</v>
      </c>
      <c r="G263" s="216" t="s">
        <v>755</v>
      </c>
      <c r="H263" s="217" t="s">
        <v>43</v>
      </c>
      <c r="I263" s="218">
        <v>33707</v>
      </c>
      <c r="J263" s="219" t="s">
        <v>101</v>
      </c>
      <c r="K263" s="220" t="s">
        <v>100</v>
      </c>
      <c r="L263" s="220" t="s">
        <v>100</v>
      </c>
      <c r="M263" s="217">
        <v>12</v>
      </c>
      <c r="N263" s="222">
        <v>10</v>
      </c>
      <c r="O263" s="222">
        <v>17</v>
      </c>
      <c r="P263" s="222">
        <v>24.75</v>
      </c>
      <c r="Q263" s="223">
        <v>12.333333333333334</v>
      </c>
      <c r="R263" s="222">
        <v>18.25</v>
      </c>
      <c r="S263" s="222">
        <v>31.125</v>
      </c>
      <c r="T263" s="222">
        <v>30</v>
      </c>
      <c r="U263" s="222">
        <v>40</v>
      </c>
      <c r="V263" s="224">
        <v>183.45833333333331</v>
      </c>
      <c r="W263" s="225">
        <v>10.192129629629628</v>
      </c>
      <c r="X263" s="226" t="s">
        <v>498</v>
      </c>
      <c r="Y263" s="226" t="s">
        <v>474</v>
      </c>
      <c r="Z263" s="226">
        <v>2013</v>
      </c>
      <c r="AA263" s="133">
        <v>30</v>
      </c>
      <c r="AB263" s="133">
        <v>33.5</v>
      </c>
      <c r="AC263" s="133">
        <v>19.25</v>
      </c>
      <c r="AD263" s="133">
        <v>20.5</v>
      </c>
      <c r="AE263" s="166">
        <v>39</v>
      </c>
      <c r="AF263" s="133">
        <v>42</v>
      </c>
      <c r="AG263" s="133">
        <v>49.125</v>
      </c>
      <c r="AH263" s="133">
        <v>12.75</v>
      </c>
      <c r="AI263" s="133">
        <v>13</v>
      </c>
      <c r="AJ263" s="133">
        <v>259.125</v>
      </c>
      <c r="AK263" s="133">
        <v>11.778409090909092</v>
      </c>
      <c r="AL263" s="132" t="s">
        <v>498</v>
      </c>
      <c r="AM263" s="132">
        <v>2014</v>
      </c>
      <c r="AN263" s="140" t="s">
        <v>475</v>
      </c>
      <c r="AO263" s="331">
        <v>30</v>
      </c>
      <c r="AP263" s="267">
        <v>36.75</v>
      </c>
      <c r="AQ263" s="267">
        <v>28.5</v>
      </c>
      <c r="AR263" s="267">
        <v>37.40625</v>
      </c>
      <c r="AS263" s="267">
        <v>30.375</v>
      </c>
      <c r="AT263" s="268">
        <v>22</v>
      </c>
      <c r="AU263" s="268">
        <v>23.4375</v>
      </c>
      <c r="AV263" s="267">
        <v>36</v>
      </c>
      <c r="AW263" s="268">
        <v>16</v>
      </c>
      <c r="AX263" s="267">
        <v>260.46875</v>
      </c>
      <c r="AY263" s="267">
        <v>10.418749999999999</v>
      </c>
      <c r="AZ263" s="512" t="s">
        <v>498</v>
      </c>
      <c r="BA263" s="140">
        <v>2015</v>
      </c>
      <c r="BB263" s="140" t="s">
        <v>476</v>
      </c>
      <c r="BC263" s="41">
        <v>34.5</v>
      </c>
      <c r="BD263" s="242">
        <v>39</v>
      </c>
      <c r="BE263" s="242">
        <v>27.75</v>
      </c>
      <c r="BF263" s="242">
        <v>28.5</v>
      </c>
      <c r="BG263" s="41">
        <v>33</v>
      </c>
      <c r="BH263" s="242">
        <v>27</v>
      </c>
      <c r="BI263" s="242">
        <v>16</v>
      </c>
      <c r="BJ263" s="242">
        <v>40.5</v>
      </c>
      <c r="BK263" s="242">
        <v>20</v>
      </c>
      <c r="BL263" s="243">
        <v>42</v>
      </c>
      <c r="BM263" s="243">
        <v>308.25</v>
      </c>
      <c r="BN263" s="243">
        <v>11.008928571428571</v>
      </c>
      <c r="BO263" s="17" t="s">
        <v>484</v>
      </c>
      <c r="BP263" s="234" t="s">
        <v>369</v>
      </c>
      <c r="BQ263" s="235">
        <v>2016</v>
      </c>
    </row>
    <row r="264" spans="1:69" ht="17.25">
      <c r="A264" s="17">
        <v>263</v>
      </c>
      <c r="B264" s="214" t="s">
        <v>1619</v>
      </c>
      <c r="C264" s="252" t="s">
        <v>465</v>
      </c>
      <c r="D264" s="215" t="s">
        <v>237</v>
      </c>
      <c r="E264" s="215" t="s">
        <v>1620</v>
      </c>
      <c r="F264" s="216" t="s">
        <v>1621</v>
      </c>
      <c r="G264" s="216" t="s">
        <v>1622</v>
      </c>
      <c r="H264" s="217" t="s">
        <v>43</v>
      </c>
      <c r="I264" s="218">
        <v>34253</v>
      </c>
      <c r="J264" s="219" t="s">
        <v>55</v>
      </c>
      <c r="K264" s="278" t="s">
        <v>54</v>
      </c>
      <c r="L264" s="278" t="s">
        <v>1623</v>
      </c>
      <c r="M264" s="217">
        <v>43</v>
      </c>
      <c r="N264" s="222">
        <v>22</v>
      </c>
      <c r="O264" s="222">
        <v>20</v>
      </c>
      <c r="P264" s="222">
        <v>24</v>
      </c>
      <c r="Q264" s="223">
        <v>27.5</v>
      </c>
      <c r="R264" s="222">
        <v>20</v>
      </c>
      <c r="S264" s="222">
        <v>37.5</v>
      </c>
      <c r="T264" s="222">
        <v>34.5</v>
      </c>
      <c r="U264" s="222">
        <v>20.25</v>
      </c>
      <c r="V264" s="224">
        <v>205.75</v>
      </c>
      <c r="W264" s="225">
        <v>11.430555555555555</v>
      </c>
      <c r="X264" s="226" t="s">
        <v>484</v>
      </c>
      <c r="Y264" s="226" t="s">
        <v>474</v>
      </c>
      <c r="Z264" s="226">
        <v>2013</v>
      </c>
      <c r="AA264" s="133">
        <v>35</v>
      </c>
      <c r="AB264" s="133">
        <v>31</v>
      </c>
      <c r="AC264" s="133">
        <v>30.25</v>
      </c>
      <c r="AD264" s="133">
        <v>17.25</v>
      </c>
      <c r="AE264" s="166">
        <v>36.375</v>
      </c>
      <c r="AF264" s="133">
        <v>22.25</v>
      </c>
      <c r="AG264" s="133">
        <v>34.5</v>
      </c>
      <c r="AH264" s="133">
        <v>10.5</v>
      </c>
      <c r="AI264" s="133">
        <v>7.125</v>
      </c>
      <c r="AJ264" s="133">
        <v>224.25</v>
      </c>
      <c r="AK264" s="133">
        <v>10.193181818181818</v>
      </c>
      <c r="AL264" s="132" t="s">
        <v>473</v>
      </c>
      <c r="AM264" s="132">
        <v>2014</v>
      </c>
      <c r="AN264" s="140" t="s">
        <v>475</v>
      </c>
      <c r="AO264" s="331">
        <v>30.75</v>
      </c>
      <c r="AP264" s="267">
        <v>27.75</v>
      </c>
      <c r="AQ264" s="267">
        <v>37.5</v>
      </c>
      <c r="AR264" s="267">
        <v>36.5625</v>
      </c>
      <c r="AS264" s="267">
        <v>30.375</v>
      </c>
      <c r="AT264" s="268">
        <v>20</v>
      </c>
      <c r="AU264" s="268">
        <v>20.625</v>
      </c>
      <c r="AV264" s="267">
        <v>39.25</v>
      </c>
      <c r="AW264" s="268">
        <v>14</v>
      </c>
      <c r="AX264" s="267">
        <v>256.8125</v>
      </c>
      <c r="AY264" s="267">
        <v>10.272500000000001</v>
      </c>
      <c r="AZ264" s="512" t="s">
        <v>498</v>
      </c>
      <c r="BA264" s="140">
        <v>2015</v>
      </c>
      <c r="BB264" s="140" t="s">
        <v>476</v>
      </c>
      <c r="BC264" s="41">
        <v>31.5</v>
      </c>
      <c r="BD264" s="242">
        <v>39</v>
      </c>
      <c r="BE264" s="242">
        <v>18</v>
      </c>
      <c r="BF264" s="242">
        <v>30</v>
      </c>
      <c r="BG264" s="41">
        <v>24</v>
      </c>
      <c r="BH264" s="242">
        <v>33</v>
      </c>
      <c r="BI264" s="242">
        <v>17</v>
      </c>
      <c r="BJ264" s="242">
        <v>45</v>
      </c>
      <c r="BK264" s="242">
        <v>20</v>
      </c>
      <c r="BL264" s="243">
        <v>41</v>
      </c>
      <c r="BM264" s="243">
        <v>298.5</v>
      </c>
      <c r="BN264" s="243">
        <v>10.660714285714286</v>
      </c>
      <c r="BO264" s="17" t="s">
        <v>484</v>
      </c>
      <c r="BP264" s="234" t="s">
        <v>369</v>
      </c>
      <c r="BQ264" s="235">
        <v>2016</v>
      </c>
    </row>
    <row r="265" spans="1:69" s="143" customFormat="1" ht="17.25">
      <c r="A265" s="17">
        <v>264</v>
      </c>
      <c r="B265" s="455" t="s">
        <v>1624</v>
      </c>
      <c r="C265" s="525" t="s">
        <v>465</v>
      </c>
      <c r="D265" s="335" t="s">
        <v>1625</v>
      </c>
      <c r="E265" s="335" t="s">
        <v>1626</v>
      </c>
      <c r="F265" s="526" t="s">
        <v>1627</v>
      </c>
      <c r="G265" s="526" t="s">
        <v>1628</v>
      </c>
      <c r="H265" s="337" t="s">
        <v>40</v>
      </c>
      <c r="I265" s="338">
        <v>34206</v>
      </c>
      <c r="J265" s="339" t="s">
        <v>45</v>
      </c>
      <c r="K265" s="458" t="s">
        <v>483</v>
      </c>
      <c r="L265" s="421" t="s">
        <v>44</v>
      </c>
      <c r="M265" s="341">
        <v>25</v>
      </c>
      <c r="N265" s="235">
        <v>14</v>
      </c>
      <c r="O265" s="235">
        <v>20</v>
      </c>
      <c r="P265" s="235">
        <v>24.25</v>
      </c>
      <c r="Q265" s="235">
        <v>24</v>
      </c>
      <c r="R265" s="235">
        <v>19</v>
      </c>
      <c r="S265" s="235">
        <v>24</v>
      </c>
      <c r="T265" s="235">
        <v>39</v>
      </c>
      <c r="U265" s="235">
        <v>28</v>
      </c>
      <c r="V265" s="235">
        <v>192.25</v>
      </c>
      <c r="W265" s="235">
        <v>10.68</v>
      </c>
      <c r="X265" s="226" t="s">
        <v>484</v>
      </c>
      <c r="Y265" s="226" t="s">
        <v>474</v>
      </c>
      <c r="Z265" s="226">
        <v>2013</v>
      </c>
      <c r="AA265" s="346">
        <v>30</v>
      </c>
      <c r="AB265" s="346">
        <v>20.5</v>
      </c>
      <c r="AC265" s="346">
        <v>22.25</v>
      </c>
      <c r="AD265" s="346">
        <v>30</v>
      </c>
      <c r="AE265" s="527">
        <v>37.5</v>
      </c>
      <c r="AF265" s="346">
        <v>40.5</v>
      </c>
      <c r="AG265" s="346">
        <v>51</v>
      </c>
      <c r="AH265" s="346">
        <v>12.5</v>
      </c>
      <c r="AI265" s="346">
        <v>16.75</v>
      </c>
      <c r="AJ265" s="346">
        <v>261</v>
      </c>
      <c r="AK265" s="346">
        <v>11.863636363636363</v>
      </c>
      <c r="AL265" s="235" t="s">
        <v>498</v>
      </c>
      <c r="AM265" s="235">
        <v>2014</v>
      </c>
      <c r="AN265" s="140" t="s">
        <v>475</v>
      </c>
      <c r="AO265" s="347">
        <v>30</v>
      </c>
      <c r="AP265" s="348">
        <v>28.5</v>
      </c>
      <c r="AQ265" s="348">
        <v>33</v>
      </c>
      <c r="AR265" s="348">
        <v>25.5</v>
      </c>
      <c r="AS265" s="348">
        <v>30</v>
      </c>
      <c r="AT265" s="348">
        <v>20</v>
      </c>
      <c r="AU265" s="348">
        <v>27.75</v>
      </c>
      <c r="AV265" s="348">
        <v>31.75</v>
      </c>
      <c r="AW265" s="348">
        <v>24</v>
      </c>
      <c r="AX265" s="348">
        <v>250.5</v>
      </c>
      <c r="AY265" s="348">
        <v>10.02</v>
      </c>
      <c r="AZ265" s="269" t="s">
        <v>484</v>
      </c>
      <c r="BA265" s="269">
        <v>2015</v>
      </c>
      <c r="BB265" s="140" t="s">
        <v>476</v>
      </c>
      <c r="BC265" s="350">
        <v>22.5</v>
      </c>
      <c r="BD265" s="351">
        <v>48</v>
      </c>
      <c r="BE265" s="351">
        <v>28.5</v>
      </c>
      <c r="BF265" s="351">
        <v>25.5</v>
      </c>
      <c r="BG265" s="350">
        <v>36</v>
      </c>
      <c r="BH265" s="351">
        <v>42</v>
      </c>
      <c r="BI265" s="351">
        <v>11.5</v>
      </c>
      <c r="BJ265" s="351">
        <v>36</v>
      </c>
      <c r="BK265" s="351">
        <v>22</v>
      </c>
      <c r="BL265" s="351">
        <v>40</v>
      </c>
      <c r="BM265" s="351">
        <v>312</v>
      </c>
      <c r="BN265" s="351">
        <v>11.142857142857142</v>
      </c>
      <c r="BO265" s="235" t="s">
        <v>484</v>
      </c>
      <c r="BP265" s="234" t="s">
        <v>369</v>
      </c>
      <c r="BQ265" s="235">
        <v>2016</v>
      </c>
    </row>
    <row r="266" spans="1:69" ht="17.25">
      <c r="A266" s="17">
        <v>265</v>
      </c>
      <c r="B266" s="214" t="s">
        <v>1629</v>
      </c>
      <c r="C266" s="252" t="s">
        <v>465</v>
      </c>
      <c r="D266" s="215" t="s">
        <v>1630</v>
      </c>
      <c r="E266" s="215" t="s">
        <v>1631</v>
      </c>
      <c r="F266" s="216" t="s">
        <v>1632</v>
      </c>
      <c r="G266" s="216" t="s">
        <v>1633</v>
      </c>
      <c r="H266" s="217" t="s">
        <v>43</v>
      </c>
      <c r="I266" s="218">
        <v>34123</v>
      </c>
      <c r="J266" s="219" t="s">
        <v>536</v>
      </c>
      <c r="K266" s="333" t="s">
        <v>1486</v>
      </c>
      <c r="L266" s="333" t="s">
        <v>1486</v>
      </c>
      <c r="M266" s="221">
        <v>34</v>
      </c>
      <c r="N266" s="222">
        <v>20</v>
      </c>
      <c r="O266" s="222">
        <v>20</v>
      </c>
      <c r="P266" s="222">
        <v>20</v>
      </c>
      <c r="Q266" s="223">
        <v>21</v>
      </c>
      <c r="R266" s="222">
        <v>14.5</v>
      </c>
      <c r="S266" s="222">
        <v>34.5</v>
      </c>
      <c r="T266" s="222">
        <v>43.5</v>
      </c>
      <c r="U266" s="222">
        <v>26.25</v>
      </c>
      <c r="V266" s="224">
        <v>199.75</v>
      </c>
      <c r="W266" s="225">
        <v>11.097222222222221</v>
      </c>
      <c r="X266" s="226" t="s">
        <v>484</v>
      </c>
      <c r="Y266" s="226" t="s">
        <v>474</v>
      </c>
      <c r="Z266" s="226">
        <v>2013</v>
      </c>
      <c r="AA266" s="133">
        <v>30</v>
      </c>
      <c r="AB266" s="133">
        <v>34</v>
      </c>
      <c r="AC266" s="133">
        <v>24</v>
      </c>
      <c r="AD266" s="133">
        <v>10.5</v>
      </c>
      <c r="AE266" s="166">
        <v>39</v>
      </c>
      <c r="AF266" s="133">
        <v>16.75</v>
      </c>
      <c r="AG266" s="133">
        <v>42</v>
      </c>
      <c r="AH266" s="133">
        <v>13.5</v>
      </c>
      <c r="AI266" s="133">
        <v>13.125</v>
      </c>
      <c r="AJ266" s="133">
        <v>222.875</v>
      </c>
      <c r="AK266" s="133">
        <v>10.130681818181818</v>
      </c>
      <c r="AL266" s="132" t="s">
        <v>473</v>
      </c>
      <c r="AM266" s="132">
        <v>2014</v>
      </c>
      <c r="AN266" s="140" t="s">
        <v>475</v>
      </c>
      <c r="AO266" s="227">
        <v>30.75</v>
      </c>
      <c r="AP266" s="227">
        <v>35.625</v>
      </c>
      <c r="AQ266" s="227">
        <v>26.25</v>
      </c>
      <c r="AR266" s="227">
        <v>34.5</v>
      </c>
      <c r="AS266" s="227">
        <v>33.75</v>
      </c>
      <c r="AT266" s="228">
        <v>19.833333333333332</v>
      </c>
      <c r="AU266" s="228">
        <v>16.5</v>
      </c>
      <c r="AV266" s="227">
        <v>38.25</v>
      </c>
      <c r="AW266" s="228">
        <v>17.5</v>
      </c>
      <c r="AX266" s="227">
        <v>252.95833333333334</v>
      </c>
      <c r="AY266" s="227">
        <v>10.118333333333334</v>
      </c>
      <c r="AZ266" s="229" t="s">
        <v>473</v>
      </c>
      <c r="BA266" s="454">
        <v>2015</v>
      </c>
      <c r="BB266" s="140" t="s">
        <v>476</v>
      </c>
      <c r="BC266" s="41">
        <v>31.5</v>
      </c>
      <c r="BD266" s="242">
        <v>31.5</v>
      </c>
      <c r="BE266" s="242">
        <v>16.125</v>
      </c>
      <c r="BF266" s="242">
        <v>31.5</v>
      </c>
      <c r="BG266" s="41">
        <v>36</v>
      </c>
      <c r="BH266" s="242">
        <v>31.5</v>
      </c>
      <c r="BI266" s="242">
        <v>17.25</v>
      </c>
      <c r="BJ266" s="242">
        <v>33</v>
      </c>
      <c r="BK266" s="242">
        <v>12</v>
      </c>
      <c r="BL266" s="243">
        <v>41.5</v>
      </c>
      <c r="BM266" s="243">
        <v>281.875</v>
      </c>
      <c r="BN266" s="243">
        <v>10.066964285714286</v>
      </c>
      <c r="BO266" s="17" t="s">
        <v>498</v>
      </c>
      <c r="BP266" s="234" t="s">
        <v>369</v>
      </c>
      <c r="BQ266" s="235">
        <v>2016</v>
      </c>
    </row>
    <row r="267" spans="1:69" ht="17.25">
      <c r="A267" s="17">
        <v>266</v>
      </c>
      <c r="B267" s="324" t="s">
        <v>1634</v>
      </c>
      <c r="C267" s="252" t="s">
        <v>465</v>
      </c>
      <c r="D267" s="215" t="s">
        <v>219</v>
      </c>
      <c r="E267" s="215" t="s">
        <v>1635</v>
      </c>
      <c r="F267" s="325" t="s">
        <v>1636</v>
      </c>
      <c r="G267" s="325" t="s">
        <v>218</v>
      </c>
      <c r="H267" s="261" t="s">
        <v>40</v>
      </c>
      <c r="I267" s="262">
        <v>33822</v>
      </c>
      <c r="J267" s="263" t="s">
        <v>89</v>
      </c>
      <c r="K267" s="326" t="s">
        <v>863</v>
      </c>
      <c r="L267" s="427" t="s">
        <v>88</v>
      </c>
      <c r="M267" s="270">
        <v>24</v>
      </c>
      <c r="N267" s="222">
        <v>18</v>
      </c>
      <c r="O267" s="222">
        <v>15.5</v>
      </c>
      <c r="P267" s="222">
        <v>25.5</v>
      </c>
      <c r="Q267" s="223">
        <v>16</v>
      </c>
      <c r="R267" s="222">
        <v>25.5</v>
      </c>
      <c r="S267" s="222">
        <v>27.75</v>
      </c>
      <c r="T267" s="222">
        <v>30</v>
      </c>
      <c r="U267" s="222">
        <v>25</v>
      </c>
      <c r="V267" s="224">
        <v>183.25</v>
      </c>
      <c r="W267" s="225">
        <v>10.180555555555555</v>
      </c>
      <c r="X267" s="226" t="s">
        <v>498</v>
      </c>
      <c r="Y267" s="226" t="s">
        <v>474</v>
      </c>
      <c r="Z267" s="226">
        <v>2013</v>
      </c>
      <c r="AA267" s="133">
        <v>39.5</v>
      </c>
      <c r="AB267" s="133">
        <v>36.5</v>
      </c>
      <c r="AC267" s="133">
        <v>27.75</v>
      </c>
      <c r="AD267" s="133">
        <v>19</v>
      </c>
      <c r="AE267" s="166">
        <v>37.5</v>
      </c>
      <c r="AF267" s="133">
        <v>30</v>
      </c>
      <c r="AG267" s="133">
        <v>39.75</v>
      </c>
      <c r="AH267" s="133">
        <v>5.5</v>
      </c>
      <c r="AI267" s="133">
        <v>12.25</v>
      </c>
      <c r="AJ267" s="133">
        <v>247.75</v>
      </c>
      <c r="AK267" s="133">
        <v>11.261363636363637</v>
      </c>
      <c r="AL267" s="132" t="s">
        <v>473</v>
      </c>
      <c r="AM267" s="132">
        <v>2014</v>
      </c>
      <c r="AN267" s="140" t="s">
        <v>475</v>
      </c>
      <c r="AO267" s="227">
        <v>35</v>
      </c>
      <c r="AP267" s="227">
        <v>37.875</v>
      </c>
      <c r="AQ267" s="227">
        <v>33</v>
      </c>
      <c r="AR267" s="227">
        <v>37.6875</v>
      </c>
      <c r="AS267" s="227">
        <v>32.625</v>
      </c>
      <c r="AT267" s="228">
        <v>19.666666666666668</v>
      </c>
      <c r="AU267" s="228">
        <v>27.5625</v>
      </c>
      <c r="AV267" s="227">
        <v>42.75</v>
      </c>
      <c r="AW267" s="228">
        <v>17.5</v>
      </c>
      <c r="AX267" s="227">
        <v>283.66666666666663</v>
      </c>
      <c r="AY267" s="227">
        <v>11.346666666666666</v>
      </c>
      <c r="AZ267" s="229" t="s">
        <v>473</v>
      </c>
      <c r="BA267" s="454">
        <v>2015</v>
      </c>
      <c r="BB267" s="140" t="s">
        <v>476</v>
      </c>
      <c r="BC267" s="41">
        <v>34.5</v>
      </c>
      <c r="BD267" s="242">
        <v>33.75</v>
      </c>
      <c r="BE267" s="242">
        <v>18.75</v>
      </c>
      <c r="BF267" s="242">
        <v>31.5</v>
      </c>
      <c r="BG267" s="41">
        <v>36</v>
      </c>
      <c r="BH267" s="242">
        <v>36.75</v>
      </c>
      <c r="BI267" s="242">
        <v>17</v>
      </c>
      <c r="BJ267" s="242">
        <v>33</v>
      </c>
      <c r="BK267" s="242">
        <v>12</v>
      </c>
      <c r="BL267" s="243">
        <v>43</v>
      </c>
      <c r="BM267" s="243">
        <v>296.25</v>
      </c>
      <c r="BN267" s="243">
        <v>10.580357142857142</v>
      </c>
      <c r="BO267" s="17" t="s">
        <v>498</v>
      </c>
      <c r="BP267" s="234" t="s">
        <v>369</v>
      </c>
      <c r="BQ267" s="235">
        <v>2016</v>
      </c>
    </row>
    <row r="268" spans="1:69" ht="17.25">
      <c r="A268" s="17">
        <v>267</v>
      </c>
      <c r="B268" s="324" t="s">
        <v>1637</v>
      </c>
      <c r="C268" s="252" t="s">
        <v>465</v>
      </c>
      <c r="D268" s="215" t="s">
        <v>1638</v>
      </c>
      <c r="E268" s="215" t="s">
        <v>272</v>
      </c>
      <c r="F268" s="325" t="s">
        <v>271</v>
      </c>
      <c r="G268" s="325" t="s">
        <v>1639</v>
      </c>
      <c r="H268" s="261" t="s">
        <v>40</v>
      </c>
      <c r="I268" s="262">
        <v>34445</v>
      </c>
      <c r="J268" s="263" t="s">
        <v>45</v>
      </c>
      <c r="K268" s="326" t="s">
        <v>483</v>
      </c>
      <c r="L268" s="427" t="s">
        <v>44</v>
      </c>
      <c r="M268" s="270">
        <v>25</v>
      </c>
      <c r="N268" s="222">
        <v>19</v>
      </c>
      <c r="O268" s="222">
        <v>22</v>
      </c>
      <c r="P268" s="222">
        <v>20</v>
      </c>
      <c r="Q268" s="223">
        <v>24</v>
      </c>
      <c r="R268" s="222">
        <v>20</v>
      </c>
      <c r="S268" s="222">
        <v>30</v>
      </c>
      <c r="T268" s="222">
        <v>33</v>
      </c>
      <c r="U268" s="222">
        <v>20</v>
      </c>
      <c r="V268" s="224">
        <v>188</v>
      </c>
      <c r="W268" s="225">
        <v>10.444444444444445</v>
      </c>
      <c r="X268" s="226" t="s">
        <v>484</v>
      </c>
      <c r="Y268" s="226" t="s">
        <v>474</v>
      </c>
      <c r="Z268" s="226">
        <v>2013</v>
      </c>
      <c r="AA268" s="133">
        <v>30</v>
      </c>
      <c r="AB268" s="133">
        <v>30</v>
      </c>
      <c r="AC268" s="133">
        <v>23</v>
      </c>
      <c r="AD268" s="133">
        <v>20</v>
      </c>
      <c r="AE268" s="166">
        <v>43.5</v>
      </c>
      <c r="AF268" s="133">
        <v>48</v>
      </c>
      <c r="AG268" s="133">
        <v>45</v>
      </c>
      <c r="AH268" s="133">
        <v>15</v>
      </c>
      <c r="AI268" s="133">
        <v>16.75</v>
      </c>
      <c r="AJ268" s="133">
        <v>271.25</v>
      </c>
      <c r="AK268" s="133">
        <v>12.329545454545455</v>
      </c>
      <c r="AL268" s="132" t="s">
        <v>498</v>
      </c>
      <c r="AM268" s="132">
        <v>2014</v>
      </c>
      <c r="AN268" s="140" t="s">
        <v>475</v>
      </c>
      <c r="AO268" s="238">
        <v>34.5</v>
      </c>
      <c r="AP268" s="239">
        <v>26.625</v>
      </c>
      <c r="AQ268" s="239">
        <v>32.25</v>
      </c>
      <c r="AR268" s="239">
        <v>33.65625</v>
      </c>
      <c r="AS268" s="239">
        <v>33.75</v>
      </c>
      <c r="AT268" s="240">
        <v>20</v>
      </c>
      <c r="AU268" s="240">
        <v>16.5</v>
      </c>
      <c r="AV268" s="239">
        <v>36.75</v>
      </c>
      <c r="AW268" s="240">
        <v>17</v>
      </c>
      <c r="AX268" s="239">
        <v>251.03125</v>
      </c>
      <c r="AY268" s="239">
        <v>10.04125</v>
      </c>
      <c r="AZ268" s="241" t="s">
        <v>484</v>
      </c>
      <c r="BA268" s="454">
        <v>2015</v>
      </c>
      <c r="BB268" s="140" t="s">
        <v>476</v>
      </c>
      <c r="BC268" s="41">
        <v>30</v>
      </c>
      <c r="BD268" s="242">
        <v>34.5</v>
      </c>
      <c r="BE268" s="242">
        <v>26.25</v>
      </c>
      <c r="BF268" s="242">
        <v>42</v>
      </c>
      <c r="BG268" s="41">
        <v>36</v>
      </c>
      <c r="BH268" s="242">
        <v>37.5</v>
      </c>
      <c r="BI268" s="242">
        <v>19</v>
      </c>
      <c r="BJ268" s="242">
        <v>39</v>
      </c>
      <c r="BK268" s="242">
        <v>20</v>
      </c>
      <c r="BL268" s="243">
        <v>41</v>
      </c>
      <c r="BM268" s="243">
        <v>325.25</v>
      </c>
      <c r="BN268" s="243">
        <v>11.616071428571429</v>
      </c>
      <c r="BO268" s="17" t="s">
        <v>484</v>
      </c>
      <c r="BP268" s="234" t="s">
        <v>369</v>
      </c>
      <c r="BQ268" s="235">
        <v>2016</v>
      </c>
    </row>
    <row r="269" spans="1:69" ht="17.25">
      <c r="A269" s="17">
        <v>268</v>
      </c>
      <c r="B269" s="259" t="s">
        <v>1640</v>
      </c>
      <c r="C269" s="252" t="s">
        <v>465</v>
      </c>
      <c r="D269" s="215" t="s">
        <v>77</v>
      </c>
      <c r="E269" s="215" t="s">
        <v>1641</v>
      </c>
      <c r="F269" s="83" t="s">
        <v>1642</v>
      </c>
      <c r="G269" s="83" t="s">
        <v>1643</v>
      </c>
      <c r="H269" s="261" t="s">
        <v>40</v>
      </c>
      <c r="I269" s="262">
        <v>34088</v>
      </c>
      <c r="J269" s="263" t="s">
        <v>1644</v>
      </c>
      <c r="K269" s="264" t="s">
        <v>1645</v>
      </c>
      <c r="L269" s="421" t="s">
        <v>1646</v>
      </c>
      <c r="M269" s="270">
        <v>44</v>
      </c>
      <c r="N269" s="222">
        <v>10</v>
      </c>
      <c r="O269" s="222">
        <v>24</v>
      </c>
      <c r="P269" s="222">
        <v>21</v>
      </c>
      <c r="Q269" s="223">
        <v>20</v>
      </c>
      <c r="R269" s="222">
        <v>18.75</v>
      </c>
      <c r="S269" s="222">
        <v>30.75</v>
      </c>
      <c r="T269" s="222">
        <v>30.75</v>
      </c>
      <c r="U269" s="222">
        <v>27.25</v>
      </c>
      <c r="V269" s="224">
        <v>182.5</v>
      </c>
      <c r="W269" s="225">
        <v>10.138888888888889</v>
      </c>
      <c r="X269" s="226" t="s">
        <v>473</v>
      </c>
      <c r="Y269" s="226" t="s">
        <v>474</v>
      </c>
      <c r="Z269" s="226">
        <v>2013</v>
      </c>
      <c r="AA269" s="133">
        <v>33.75</v>
      </c>
      <c r="AB269" s="133">
        <v>30</v>
      </c>
      <c r="AC269" s="133">
        <v>26.75</v>
      </c>
      <c r="AD269" s="133">
        <v>23</v>
      </c>
      <c r="AE269" s="166">
        <v>42</v>
      </c>
      <c r="AF269" s="133">
        <v>22.75</v>
      </c>
      <c r="AG269" s="133">
        <v>44.625</v>
      </c>
      <c r="AH269" s="133">
        <v>12</v>
      </c>
      <c r="AI269" s="133">
        <v>10.5</v>
      </c>
      <c r="AJ269" s="133">
        <v>245.375</v>
      </c>
      <c r="AK269" s="133">
        <v>11.153409090909092</v>
      </c>
      <c r="AL269" s="132" t="s">
        <v>473</v>
      </c>
      <c r="AM269" s="132">
        <v>2014</v>
      </c>
      <c r="AN269" s="140" t="s">
        <v>475</v>
      </c>
      <c r="AO269" s="331">
        <v>31.5</v>
      </c>
      <c r="AP269" s="267">
        <v>30</v>
      </c>
      <c r="AQ269" s="267">
        <v>30</v>
      </c>
      <c r="AR269" s="267">
        <v>30.090000000000003</v>
      </c>
      <c r="AS269" s="267">
        <v>33</v>
      </c>
      <c r="AT269" s="268">
        <v>20</v>
      </c>
      <c r="AU269" s="268">
        <v>18.5625</v>
      </c>
      <c r="AV269" s="267">
        <v>44.75</v>
      </c>
      <c r="AW269" s="268">
        <v>20</v>
      </c>
      <c r="AX269" s="267">
        <v>257.90250000000003</v>
      </c>
      <c r="AY269" s="267">
        <v>10.3161</v>
      </c>
      <c r="AZ269" s="512" t="s">
        <v>498</v>
      </c>
      <c r="BA269" s="454">
        <v>2015</v>
      </c>
      <c r="BB269" s="140" t="s">
        <v>476</v>
      </c>
      <c r="BC269" s="41">
        <v>24</v>
      </c>
      <c r="BD269" s="242">
        <v>34.5</v>
      </c>
      <c r="BE269" s="242">
        <v>29.25</v>
      </c>
      <c r="BF269" s="242">
        <v>31.5</v>
      </c>
      <c r="BG269" s="41">
        <v>39</v>
      </c>
      <c r="BH269" s="242">
        <v>30</v>
      </c>
      <c r="BI269" s="242">
        <v>14</v>
      </c>
      <c r="BJ269" s="242">
        <v>42</v>
      </c>
      <c r="BK269" s="242">
        <v>20</v>
      </c>
      <c r="BL269" s="243">
        <v>43</v>
      </c>
      <c r="BM269" s="243">
        <v>307.25</v>
      </c>
      <c r="BN269" s="243">
        <v>10.973214285714286</v>
      </c>
      <c r="BO269" s="17" t="s">
        <v>484</v>
      </c>
      <c r="BP269" s="234" t="s">
        <v>369</v>
      </c>
      <c r="BQ269" s="235">
        <v>2016</v>
      </c>
    </row>
    <row r="270" spans="1:69" ht="17.25">
      <c r="A270" s="17">
        <v>269</v>
      </c>
      <c r="B270" s="253" t="s">
        <v>1647</v>
      </c>
      <c r="C270" s="252" t="s">
        <v>465</v>
      </c>
      <c r="D270" s="215" t="s">
        <v>1648</v>
      </c>
      <c r="E270" s="215" t="s">
        <v>1649</v>
      </c>
      <c r="F270" s="216" t="s">
        <v>1650</v>
      </c>
      <c r="G270" s="216" t="s">
        <v>168</v>
      </c>
      <c r="H270" s="217" t="s">
        <v>43</v>
      </c>
      <c r="I270" s="218">
        <v>34117</v>
      </c>
      <c r="J270" s="219" t="s">
        <v>122</v>
      </c>
      <c r="K270" s="220" t="s">
        <v>121</v>
      </c>
      <c r="L270" s="220" t="s">
        <v>121</v>
      </c>
      <c r="M270" s="217">
        <v>47</v>
      </c>
      <c r="N270" s="222">
        <v>12.5</v>
      </c>
      <c r="O270" s="222">
        <v>21.5</v>
      </c>
      <c r="P270" s="222">
        <v>26.25</v>
      </c>
      <c r="Q270" s="223">
        <v>23</v>
      </c>
      <c r="R270" s="222">
        <v>17.5</v>
      </c>
      <c r="S270" s="222">
        <v>22.875</v>
      </c>
      <c r="T270" s="222">
        <v>39</v>
      </c>
      <c r="U270" s="222">
        <v>31</v>
      </c>
      <c r="V270" s="224">
        <v>193.625</v>
      </c>
      <c r="W270" s="225">
        <v>10.756944444444445</v>
      </c>
      <c r="X270" s="226" t="s">
        <v>473</v>
      </c>
      <c r="Y270" s="226" t="s">
        <v>474</v>
      </c>
      <c r="Z270" s="226">
        <v>2013</v>
      </c>
      <c r="AA270" s="133">
        <v>43.25</v>
      </c>
      <c r="AB270" s="133">
        <v>30.5</v>
      </c>
      <c r="AC270" s="133">
        <v>27.5</v>
      </c>
      <c r="AD270" s="133">
        <v>13.5</v>
      </c>
      <c r="AE270" s="166">
        <v>45</v>
      </c>
      <c r="AF270" s="133">
        <v>17</v>
      </c>
      <c r="AG270" s="133">
        <v>45</v>
      </c>
      <c r="AH270" s="133">
        <v>7.5</v>
      </c>
      <c r="AI270" s="133">
        <v>13.25</v>
      </c>
      <c r="AJ270" s="133">
        <v>242.5</v>
      </c>
      <c r="AK270" s="133">
        <v>11.022727272727273</v>
      </c>
      <c r="AL270" s="132" t="s">
        <v>473</v>
      </c>
      <c r="AM270" s="132">
        <v>2014</v>
      </c>
      <c r="AN270" s="140" t="s">
        <v>475</v>
      </c>
      <c r="AO270" s="528">
        <v>35</v>
      </c>
      <c r="AP270" s="529">
        <v>30.375</v>
      </c>
      <c r="AQ270" s="529">
        <v>33.375</v>
      </c>
      <c r="AR270" s="529">
        <v>37.875</v>
      </c>
      <c r="AS270" s="529">
        <v>29.25</v>
      </c>
      <c r="AT270" s="529">
        <v>15.833333333333334</v>
      </c>
      <c r="AU270" s="529">
        <v>21.75</v>
      </c>
      <c r="AV270" s="529">
        <v>36.25</v>
      </c>
      <c r="AW270" s="529">
        <v>11.5</v>
      </c>
      <c r="AX270" s="529">
        <v>251.20833333333334</v>
      </c>
      <c r="AY270" s="529">
        <v>10.048333333333334</v>
      </c>
      <c r="AZ270" s="229" t="s">
        <v>473</v>
      </c>
      <c r="BA270" s="454">
        <v>2015</v>
      </c>
      <c r="BB270" s="140" t="s">
        <v>476</v>
      </c>
      <c r="BC270" s="41">
        <v>30</v>
      </c>
      <c r="BD270" s="242">
        <v>33.75</v>
      </c>
      <c r="BE270" s="242">
        <v>24</v>
      </c>
      <c r="BF270" s="242">
        <v>31.5</v>
      </c>
      <c r="BG270" s="41">
        <v>39</v>
      </c>
      <c r="BH270" s="242">
        <v>40.5</v>
      </c>
      <c r="BI270" s="242">
        <v>12.5</v>
      </c>
      <c r="BJ270" s="242">
        <v>21</v>
      </c>
      <c r="BK270" s="242">
        <v>14</v>
      </c>
      <c r="BL270" s="243">
        <v>44</v>
      </c>
      <c r="BM270" s="243">
        <v>290.25</v>
      </c>
      <c r="BN270" s="243">
        <v>10.366071428571429</v>
      </c>
      <c r="BO270" s="17" t="s">
        <v>484</v>
      </c>
      <c r="BP270" s="234" t="s">
        <v>369</v>
      </c>
      <c r="BQ270" s="235">
        <v>2016</v>
      </c>
    </row>
    <row r="271" spans="1:69" ht="17.25">
      <c r="A271" s="17">
        <v>270</v>
      </c>
      <c r="B271" s="324" t="s">
        <v>1651</v>
      </c>
      <c r="C271" s="252" t="s">
        <v>465</v>
      </c>
      <c r="D271" s="215" t="s">
        <v>1652</v>
      </c>
      <c r="E271" s="215" t="s">
        <v>1653</v>
      </c>
      <c r="F271" s="325" t="s">
        <v>1654</v>
      </c>
      <c r="G271" s="325" t="s">
        <v>1655</v>
      </c>
      <c r="H271" s="261" t="s">
        <v>40</v>
      </c>
      <c r="I271" s="262">
        <v>34304</v>
      </c>
      <c r="J271" s="263" t="s">
        <v>45</v>
      </c>
      <c r="K271" s="326" t="s">
        <v>483</v>
      </c>
      <c r="L271" s="427" t="s">
        <v>44</v>
      </c>
      <c r="M271" s="270">
        <v>25</v>
      </c>
      <c r="N271" s="222">
        <v>20</v>
      </c>
      <c r="O271" s="222">
        <v>20</v>
      </c>
      <c r="P271" s="222">
        <v>22</v>
      </c>
      <c r="Q271" s="223">
        <v>22</v>
      </c>
      <c r="R271" s="222">
        <v>15.75</v>
      </c>
      <c r="S271" s="222">
        <v>42</v>
      </c>
      <c r="T271" s="222">
        <v>22.5</v>
      </c>
      <c r="U271" s="222">
        <v>20.5</v>
      </c>
      <c r="V271" s="224">
        <v>184.75</v>
      </c>
      <c r="W271" s="225">
        <v>10.263888888888889</v>
      </c>
      <c r="X271" s="226" t="s">
        <v>484</v>
      </c>
      <c r="Y271" s="226" t="s">
        <v>474</v>
      </c>
      <c r="Z271" s="226">
        <v>2013</v>
      </c>
      <c r="AA271" s="133">
        <v>32.75</v>
      </c>
      <c r="AB271" s="133">
        <v>30</v>
      </c>
      <c r="AC271" s="133">
        <v>28</v>
      </c>
      <c r="AD271" s="133">
        <v>13.25</v>
      </c>
      <c r="AE271" s="166">
        <v>37.5</v>
      </c>
      <c r="AF271" s="133">
        <v>22.25</v>
      </c>
      <c r="AG271" s="133">
        <v>33.375</v>
      </c>
      <c r="AH271" s="133">
        <v>9</v>
      </c>
      <c r="AI271" s="133">
        <v>14.625</v>
      </c>
      <c r="AJ271" s="133">
        <v>220.75</v>
      </c>
      <c r="AK271" s="133">
        <v>10.034090909090908</v>
      </c>
      <c r="AL271" s="132" t="s">
        <v>473</v>
      </c>
      <c r="AM271" s="132">
        <v>2014</v>
      </c>
      <c r="AN271" s="140" t="s">
        <v>475</v>
      </c>
      <c r="AO271" s="238">
        <v>30.75</v>
      </c>
      <c r="AP271" s="239">
        <v>27</v>
      </c>
      <c r="AQ271" s="239">
        <v>34.5</v>
      </c>
      <c r="AR271" s="239">
        <v>33.84375</v>
      </c>
      <c r="AS271" s="239">
        <v>32.25</v>
      </c>
      <c r="AT271" s="240">
        <v>20</v>
      </c>
      <c r="AU271" s="240">
        <v>21</v>
      </c>
      <c r="AV271" s="239">
        <v>37.75</v>
      </c>
      <c r="AW271" s="240">
        <v>18</v>
      </c>
      <c r="AX271" s="239">
        <v>255.09375</v>
      </c>
      <c r="AY271" s="239">
        <v>10.203749999999999</v>
      </c>
      <c r="AZ271" s="241" t="s">
        <v>484</v>
      </c>
      <c r="BA271" s="241">
        <v>2015</v>
      </c>
      <c r="BB271" s="140" t="s">
        <v>476</v>
      </c>
      <c r="BC271" s="41">
        <v>25.5</v>
      </c>
      <c r="BD271" s="242">
        <v>31.5</v>
      </c>
      <c r="BE271" s="242">
        <v>28.5</v>
      </c>
      <c r="BF271" s="242">
        <v>30</v>
      </c>
      <c r="BG271" s="41">
        <v>39</v>
      </c>
      <c r="BH271" s="242">
        <v>30</v>
      </c>
      <c r="BI271" s="242">
        <v>11.75</v>
      </c>
      <c r="BJ271" s="242">
        <v>27</v>
      </c>
      <c r="BK271" s="242">
        <v>20</v>
      </c>
      <c r="BL271" s="243">
        <v>42</v>
      </c>
      <c r="BM271" s="243">
        <v>285.25</v>
      </c>
      <c r="BN271" s="243">
        <v>10.1875</v>
      </c>
      <c r="BO271" s="17" t="s">
        <v>484</v>
      </c>
      <c r="BP271" s="234" t="s">
        <v>369</v>
      </c>
      <c r="BQ271" s="235">
        <v>2016</v>
      </c>
    </row>
    <row r="272" spans="1:69" ht="17.25">
      <c r="A272" s="17">
        <v>271</v>
      </c>
      <c r="B272" s="253" t="s">
        <v>1656</v>
      </c>
      <c r="C272" s="252" t="s">
        <v>465</v>
      </c>
      <c r="D272" s="215" t="s">
        <v>1657</v>
      </c>
      <c r="E272" s="215" t="s">
        <v>1658</v>
      </c>
      <c r="F272" s="216" t="s">
        <v>1659</v>
      </c>
      <c r="G272" s="216" t="s">
        <v>1660</v>
      </c>
      <c r="H272" s="217" t="s">
        <v>43</v>
      </c>
      <c r="I272" s="218">
        <v>34015</v>
      </c>
      <c r="J272" s="219" t="s">
        <v>49</v>
      </c>
      <c r="K272" s="220" t="s">
        <v>78</v>
      </c>
      <c r="L272" s="220" t="s">
        <v>1661</v>
      </c>
      <c r="M272" s="217">
        <v>19</v>
      </c>
      <c r="N272" s="222">
        <v>16</v>
      </c>
      <c r="O272" s="222">
        <v>20</v>
      </c>
      <c r="P272" s="222">
        <v>21.5</v>
      </c>
      <c r="Q272" s="223">
        <v>15</v>
      </c>
      <c r="R272" s="222">
        <v>29.25</v>
      </c>
      <c r="S272" s="222">
        <v>35.25</v>
      </c>
      <c r="T272" s="222">
        <v>30</v>
      </c>
      <c r="U272" s="222">
        <v>30.25</v>
      </c>
      <c r="V272" s="224">
        <v>197.25</v>
      </c>
      <c r="W272" s="225">
        <v>10.958333333333334</v>
      </c>
      <c r="X272" s="226" t="s">
        <v>498</v>
      </c>
      <c r="Y272" s="226" t="s">
        <v>474</v>
      </c>
      <c r="Z272" s="226">
        <v>2013</v>
      </c>
      <c r="AA272" s="133">
        <v>30.5</v>
      </c>
      <c r="AB272" s="133">
        <v>33</v>
      </c>
      <c r="AC272" s="133">
        <v>26.5</v>
      </c>
      <c r="AD272" s="133">
        <v>17.5</v>
      </c>
      <c r="AE272" s="166">
        <v>38.25</v>
      </c>
      <c r="AF272" s="133">
        <v>34.5</v>
      </c>
      <c r="AG272" s="133">
        <v>36.75</v>
      </c>
      <c r="AH272" s="133">
        <v>11.5</v>
      </c>
      <c r="AI272" s="133">
        <v>14.375</v>
      </c>
      <c r="AJ272" s="133">
        <v>242.875</v>
      </c>
      <c r="AK272" s="133">
        <v>11.039772727272727</v>
      </c>
      <c r="AL272" s="132" t="s">
        <v>473</v>
      </c>
      <c r="AM272" s="132">
        <v>2014</v>
      </c>
      <c r="AN272" s="140" t="s">
        <v>475</v>
      </c>
      <c r="AO272" s="227">
        <v>32.25</v>
      </c>
      <c r="AP272" s="227">
        <v>42</v>
      </c>
      <c r="AQ272" s="227">
        <v>39.375</v>
      </c>
      <c r="AR272" s="227">
        <v>31.96875</v>
      </c>
      <c r="AS272" s="227">
        <v>31.875</v>
      </c>
      <c r="AT272" s="228">
        <v>14</v>
      </c>
      <c r="AU272" s="228">
        <v>26.25</v>
      </c>
      <c r="AV272" s="227">
        <v>39.75</v>
      </c>
      <c r="AW272" s="228">
        <v>17</v>
      </c>
      <c r="AX272" s="227">
        <v>274.46875</v>
      </c>
      <c r="AY272" s="227">
        <v>10.97875</v>
      </c>
      <c r="AZ272" s="229" t="s">
        <v>473</v>
      </c>
      <c r="BA272" s="241">
        <v>2015</v>
      </c>
      <c r="BB272" s="140" t="s">
        <v>476</v>
      </c>
      <c r="BC272" s="41">
        <v>28.5</v>
      </c>
      <c r="BD272" s="242">
        <v>31.5</v>
      </c>
      <c r="BE272" s="242">
        <v>21.375</v>
      </c>
      <c r="BF272" s="242">
        <v>34.5</v>
      </c>
      <c r="BG272" s="41">
        <v>30</v>
      </c>
      <c r="BH272" s="242">
        <v>36.375</v>
      </c>
      <c r="BI272" s="242">
        <v>13.5</v>
      </c>
      <c r="BJ272" s="242">
        <v>39</v>
      </c>
      <c r="BK272" s="242">
        <v>20</v>
      </c>
      <c r="BL272" s="243">
        <v>43</v>
      </c>
      <c r="BM272" s="243">
        <v>297.75</v>
      </c>
      <c r="BN272" s="243">
        <v>10.633928571428571</v>
      </c>
      <c r="BO272" s="17" t="s">
        <v>498</v>
      </c>
      <c r="BP272" s="234" t="s">
        <v>369</v>
      </c>
      <c r="BQ272" s="235">
        <v>2016</v>
      </c>
    </row>
    <row r="273" spans="1:69" ht="17.25">
      <c r="A273" s="17">
        <v>272</v>
      </c>
      <c r="B273" s="253" t="s">
        <v>1662</v>
      </c>
      <c r="C273" s="252" t="s">
        <v>465</v>
      </c>
      <c r="D273" s="215" t="s">
        <v>1663</v>
      </c>
      <c r="E273" s="215" t="s">
        <v>1664</v>
      </c>
      <c r="F273" s="216" t="s">
        <v>1665</v>
      </c>
      <c r="G273" s="216" t="s">
        <v>1666</v>
      </c>
      <c r="H273" s="217" t="s">
        <v>43</v>
      </c>
      <c r="I273" s="218">
        <v>34179</v>
      </c>
      <c r="J273" s="219" t="s">
        <v>45</v>
      </c>
      <c r="K273" s="220" t="s">
        <v>483</v>
      </c>
      <c r="L273" s="220" t="s">
        <v>44</v>
      </c>
      <c r="M273" s="217">
        <v>25</v>
      </c>
      <c r="N273" s="222">
        <v>16</v>
      </c>
      <c r="O273" s="222">
        <v>23</v>
      </c>
      <c r="P273" s="222">
        <v>27</v>
      </c>
      <c r="Q273" s="223">
        <v>15.833333333333334</v>
      </c>
      <c r="R273" s="222">
        <v>19.25</v>
      </c>
      <c r="S273" s="222">
        <v>30</v>
      </c>
      <c r="T273" s="222">
        <v>33</v>
      </c>
      <c r="U273" s="222">
        <v>20.25</v>
      </c>
      <c r="V273" s="224">
        <v>184.33333333333331</v>
      </c>
      <c r="W273" s="225">
        <v>10.24074074074074</v>
      </c>
      <c r="X273" s="226" t="s">
        <v>498</v>
      </c>
      <c r="Y273" s="226" t="s">
        <v>474</v>
      </c>
      <c r="Z273" s="226">
        <v>2013</v>
      </c>
      <c r="AA273" s="133">
        <v>33.75</v>
      </c>
      <c r="AB273" s="133">
        <v>36.5</v>
      </c>
      <c r="AC273" s="133">
        <v>25.75</v>
      </c>
      <c r="AD273" s="133">
        <v>15</v>
      </c>
      <c r="AE273" s="166">
        <v>40.5</v>
      </c>
      <c r="AF273" s="133">
        <v>24</v>
      </c>
      <c r="AG273" s="133">
        <v>42</v>
      </c>
      <c r="AH273" s="133">
        <v>8</v>
      </c>
      <c r="AI273" s="133">
        <v>16.375</v>
      </c>
      <c r="AJ273" s="133">
        <v>241.875</v>
      </c>
      <c r="AK273" s="133">
        <v>10.994318181818182</v>
      </c>
      <c r="AL273" s="132" t="s">
        <v>473</v>
      </c>
      <c r="AM273" s="132">
        <v>2014</v>
      </c>
      <c r="AN273" s="140" t="s">
        <v>475</v>
      </c>
      <c r="AO273" s="238">
        <v>30</v>
      </c>
      <c r="AP273" s="239">
        <v>23.25</v>
      </c>
      <c r="AQ273" s="239">
        <v>30</v>
      </c>
      <c r="AR273" s="239">
        <v>33</v>
      </c>
      <c r="AS273" s="239">
        <v>30</v>
      </c>
      <c r="AT273" s="240">
        <v>22</v>
      </c>
      <c r="AU273" s="240">
        <v>27.75</v>
      </c>
      <c r="AV273" s="239">
        <v>45</v>
      </c>
      <c r="AW273" s="240">
        <v>23</v>
      </c>
      <c r="AX273" s="239">
        <v>264</v>
      </c>
      <c r="AY273" s="239">
        <v>10.56</v>
      </c>
      <c r="AZ273" s="241" t="s">
        <v>484</v>
      </c>
      <c r="BA273" s="241">
        <v>2015</v>
      </c>
      <c r="BB273" s="140" t="s">
        <v>476</v>
      </c>
      <c r="BC273" s="41">
        <v>37.5</v>
      </c>
      <c r="BD273" s="242">
        <v>34.5</v>
      </c>
      <c r="BE273" s="242">
        <v>24</v>
      </c>
      <c r="BF273" s="242">
        <v>30</v>
      </c>
      <c r="BG273" s="41">
        <v>42</v>
      </c>
      <c r="BH273" s="242">
        <v>31.5</v>
      </c>
      <c r="BI273" s="242">
        <v>13</v>
      </c>
      <c r="BJ273" s="242">
        <v>16.5</v>
      </c>
      <c r="BK273" s="242">
        <v>28</v>
      </c>
      <c r="BL273" s="243">
        <v>43</v>
      </c>
      <c r="BM273" s="243">
        <v>300</v>
      </c>
      <c r="BN273" s="243">
        <v>10.714285714285714</v>
      </c>
      <c r="BO273" s="17" t="s">
        <v>484</v>
      </c>
      <c r="BP273" s="234" t="s">
        <v>369</v>
      </c>
      <c r="BQ273" s="235">
        <v>2016</v>
      </c>
    </row>
    <row r="274" spans="1:69" ht="17.25">
      <c r="A274" s="17">
        <v>273</v>
      </c>
      <c r="B274" s="254" t="s">
        <v>1667</v>
      </c>
      <c r="C274" s="252" t="s">
        <v>465</v>
      </c>
      <c r="D274" s="215" t="s">
        <v>1668</v>
      </c>
      <c r="E274" s="215" t="s">
        <v>1669</v>
      </c>
      <c r="F274" s="286" t="s">
        <v>1670</v>
      </c>
      <c r="G274" s="286" t="s">
        <v>80</v>
      </c>
      <c r="H274" s="281" t="s">
        <v>40</v>
      </c>
      <c r="I274" s="282">
        <v>34307</v>
      </c>
      <c r="J274" s="283" t="s">
        <v>45</v>
      </c>
      <c r="K274" s="287" t="s">
        <v>483</v>
      </c>
      <c r="L274" s="421" t="s">
        <v>44</v>
      </c>
      <c r="M274" s="285">
        <v>25</v>
      </c>
      <c r="N274" s="222">
        <v>18</v>
      </c>
      <c r="O274" s="222">
        <v>16</v>
      </c>
      <c r="P274" s="222">
        <v>24.75</v>
      </c>
      <c r="Q274" s="223">
        <v>18.333333333333332</v>
      </c>
      <c r="R274" s="222">
        <v>20</v>
      </c>
      <c r="S274" s="222">
        <v>36</v>
      </c>
      <c r="T274" s="222">
        <v>30</v>
      </c>
      <c r="U274" s="222">
        <v>24.5</v>
      </c>
      <c r="V274" s="224">
        <v>187.58333333333331</v>
      </c>
      <c r="W274" s="225">
        <v>10.421296296296296</v>
      </c>
      <c r="X274" s="226" t="s">
        <v>498</v>
      </c>
      <c r="Y274" s="226" t="s">
        <v>474</v>
      </c>
      <c r="Z274" s="226">
        <v>2013</v>
      </c>
      <c r="AA274" s="133">
        <v>41.75</v>
      </c>
      <c r="AB274" s="133">
        <v>35</v>
      </c>
      <c r="AC274" s="133">
        <v>31</v>
      </c>
      <c r="AD274" s="133">
        <v>17.5</v>
      </c>
      <c r="AE274" s="166">
        <v>45</v>
      </c>
      <c r="AF274" s="133">
        <v>40.75</v>
      </c>
      <c r="AG274" s="133">
        <v>52.875</v>
      </c>
      <c r="AH274" s="133">
        <v>11.5</v>
      </c>
      <c r="AI274" s="133">
        <v>18</v>
      </c>
      <c r="AJ274" s="133">
        <v>293.375</v>
      </c>
      <c r="AK274" s="133">
        <v>13.335227272727273</v>
      </c>
      <c r="AL274" s="132" t="s">
        <v>473</v>
      </c>
      <c r="AM274" s="132">
        <v>2014</v>
      </c>
      <c r="AN274" s="140" t="s">
        <v>475</v>
      </c>
      <c r="AO274" s="227">
        <v>38</v>
      </c>
      <c r="AP274" s="227">
        <v>53.625</v>
      </c>
      <c r="AQ274" s="227">
        <v>37.5</v>
      </c>
      <c r="AR274" s="227">
        <v>40.6875</v>
      </c>
      <c r="AS274" s="227">
        <v>34.5</v>
      </c>
      <c r="AT274" s="228">
        <v>16.5</v>
      </c>
      <c r="AU274" s="228">
        <v>23.25</v>
      </c>
      <c r="AV274" s="227">
        <v>47</v>
      </c>
      <c r="AW274" s="228">
        <v>16.5</v>
      </c>
      <c r="AX274" s="227">
        <v>307.5625</v>
      </c>
      <c r="AY274" s="227">
        <v>12.3025</v>
      </c>
      <c r="AZ274" s="229" t="s">
        <v>473</v>
      </c>
      <c r="BA274" s="241">
        <v>2015</v>
      </c>
      <c r="BB274" s="140" t="s">
        <v>476</v>
      </c>
      <c r="BC274" s="41">
        <v>42.375</v>
      </c>
      <c r="BD274" s="242">
        <v>37.5</v>
      </c>
      <c r="BE274" s="242">
        <v>19.875</v>
      </c>
      <c r="BF274" s="242">
        <v>42</v>
      </c>
      <c r="BG274" s="41">
        <v>34.5</v>
      </c>
      <c r="BH274" s="242">
        <v>42.375</v>
      </c>
      <c r="BI274" s="242">
        <v>28.5</v>
      </c>
      <c r="BJ274" s="242">
        <v>42</v>
      </c>
      <c r="BK274" s="242">
        <v>15.5</v>
      </c>
      <c r="BL274" s="243">
        <v>43.5</v>
      </c>
      <c r="BM274" s="243">
        <v>348.125</v>
      </c>
      <c r="BN274" s="243">
        <v>12.433035714285714</v>
      </c>
      <c r="BO274" s="233" t="s">
        <v>473</v>
      </c>
      <c r="BP274" s="234" t="s">
        <v>369</v>
      </c>
      <c r="BQ274" s="235">
        <v>2016</v>
      </c>
    </row>
    <row r="275" spans="1:69" ht="17.25">
      <c r="A275" s="17">
        <v>274</v>
      </c>
      <c r="B275" s="259" t="s">
        <v>1671</v>
      </c>
      <c r="C275" s="252" t="s">
        <v>465</v>
      </c>
      <c r="D275" s="215" t="s">
        <v>139</v>
      </c>
      <c r="E275" s="215" t="s">
        <v>1672</v>
      </c>
      <c r="F275" s="260" t="s">
        <v>1673</v>
      </c>
      <c r="G275" s="260" t="s">
        <v>1162</v>
      </c>
      <c r="H275" s="261" t="s">
        <v>40</v>
      </c>
      <c r="I275" s="262">
        <v>34216</v>
      </c>
      <c r="J275" s="263" t="s">
        <v>45</v>
      </c>
      <c r="K275" s="264" t="s">
        <v>483</v>
      </c>
      <c r="L275" s="421" t="s">
        <v>44</v>
      </c>
      <c r="M275" s="270">
        <v>25</v>
      </c>
      <c r="N275" s="222">
        <v>12.5</v>
      </c>
      <c r="O275" s="222">
        <v>25</v>
      </c>
      <c r="P275" s="222">
        <v>25.75</v>
      </c>
      <c r="Q275" s="223">
        <v>21.833333333333332</v>
      </c>
      <c r="R275" s="222">
        <v>23.75</v>
      </c>
      <c r="S275" s="222">
        <v>39.375</v>
      </c>
      <c r="T275" s="222">
        <v>33</v>
      </c>
      <c r="U275" s="222">
        <v>28.75</v>
      </c>
      <c r="V275" s="224">
        <v>209.95833333333331</v>
      </c>
      <c r="W275" s="225">
        <v>11.664351851851851</v>
      </c>
      <c r="X275" s="226" t="s">
        <v>473</v>
      </c>
      <c r="Y275" s="226" t="s">
        <v>474</v>
      </c>
      <c r="Z275" s="226">
        <v>2013</v>
      </c>
      <c r="AA275" s="133">
        <v>42.75</v>
      </c>
      <c r="AB275" s="133">
        <v>37</v>
      </c>
      <c r="AC275" s="133">
        <v>34</v>
      </c>
      <c r="AD275" s="133">
        <v>33</v>
      </c>
      <c r="AE275" s="166">
        <v>41.25</v>
      </c>
      <c r="AF275" s="133">
        <v>45.5</v>
      </c>
      <c r="AG275" s="133">
        <v>51.75</v>
      </c>
      <c r="AH275" s="133">
        <v>12.5</v>
      </c>
      <c r="AI275" s="133">
        <v>16</v>
      </c>
      <c r="AJ275" s="133">
        <v>313.75</v>
      </c>
      <c r="AK275" s="133">
        <v>14.261363636363637</v>
      </c>
      <c r="AL275" s="132" t="s">
        <v>473</v>
      </c>
      <c r="AM275" s="132">
        <v>2014</v>
      </c>
      <c r="AN275" s="140" t="s">
        <v>475</v>
      </c>
      <c r="AO275" s="227">
        <v>38.5</v>
      </c>
      <c r="AP275" s="227">
        <v>40.5</v>
      </c>
      <c r="AQ275" s="227">
        <v>43.875</v>
      </c>
      <c r="AR275" s="227">
        <v>39.09375</v>
      </c>
      <c r="AS275" s="227">
        <v>38.625</v>
      </c>
      <c r="AT275" s="228">
        <v>24.5</v>
      </c>
      <c r="AU275" s="228">
        <v>23.4375</v>
      </c>
      <c r="AV275" s="227">
        <v>47.25</v>
      </c>
      <c r="AW275" s="228">
        <v>22.5</v>
      </c>
      <c r="AX275" s="227">
        <v>318.28125</v>
      </c>
      <c r="AY275" s="227">
        <v>12.731249999999999</v>
      </c>
      <c r="AZ275" s="229" t="s">
        <v>473</v>
      </c>
      <c r="BA275" s="241">
        <v>2015</v>
      </c>
      <c r="BB275" s="140" t="s">
        <v>476</v>
      </c>
      <c r="BC275" s="41">
        <v>31.125</v>
      </c>
      <c r="BD275" s="242">
        <v>33.75</v>
      </c>
      <c r="BE275" s="242">
        <v>26.625</v>
      </c>
      <c r="BF275" s="242">
        <v>34.5</v>
      </c>
      <c r="BG275" s="41">
        <v>37.5</v>
      </c>
      <c r="BH275" s="242">
        <v>39.75</v>
      </c>
      <c r="BI275" s="242">
        <v>29</v>
      </c>
      <c r="BJ275" s="242">
        <v>31.5</v>
      </c>
      <c r="BK275" s="242">
        <v>14.5</v>
      </c>
      <c r="BL275" s="243">
        <v>43.5</v>
      </c>
      <c r="BM275" s="243">
        <v>321.75</v>
      </c>
      <c r="BN275" s="243">
        <v>11.491071428571429</v>
      </c>
      <c r="BO275" s="233" t="s">
        <v>473</v>
      </c>
      <c r="BP275" s="234" t="s">
        <v>369</v>
      </c>
      <c r="BQ275" s="235">
        <v>2016</v>
      </c>
    </row>
    <row r="276" spans="1:69" ht="17.25">
      <c r="A276" s="17">
        <v>275</v>
      </c>
      <c r="B276" s="259" t="s">
        <v>1674</v>
      </c>
      <c r="C276" s="252" t="s">
        <v>465</v>
      </c>
      <c r="D276" s="215" t="s">
        <v>143</v>
      </c>
      <c r="E276" s="215" t="s">
        <v>1675</v>
      </c>
      <c r="F276" s="260" t="s">
        <v>1676</v>
      </c>
      <c r="G276" s="260" t="s">
        <v>183</v>
      </c>
      <c r="H276" s="261" t="s">
        <v>40</v>
      </c>
      <c r="I276" s="262">
        <v>34517</v>
      </c>
      <c r="J276" s="263" t="s">
        <v>45</v>
      </c>
      <c r="K276" s="264" t="s">
        <v>483</v>
      </c>
      <c r="L276" s="421" t="s">
        <v>44</v>
      </c>
      <c r="M276" s="270">
        <v>25</v>
      </c>
      <c r="N276" s="222">
        <v>15.5</v>
      </c>
      <c r="O276" s="222">
        <v>27.5</v>
      </c>
      <c r="P276" s="222">
        <v>34.5</v>
      </c>
      <c r="Q276" s="223">
        <v>20.5</v>
      </c>
      <c r="R276" s="222">
        <v>20.5</v>
      </c>
      <c r="S276" s="222">
        <v>36</v>
      </c>
      <c r="T276" s="222">
        <v>40.5</v>
      </c>
      <c r="U276" s="222">
        <v>25.5</v>
      </c>
      <c r="V276" s="224">
        <v>220.5</v>
      </c>
      <c r="W276" s="225">
        <v>12.25</v>
      </c>
      <c r="X276" s="226" t="s">
        <v>473</v>
      </c>
      <c r="Y276" s="226" t="s">
        <v>474</v>
      </c>
      <c r="Z276" s="226">
        <v>2013</v>
      </c>
      <c r="AA276" s="133">
        <v>36.75</v>
      </c>
      <c r="AB276" s="133">
        <v>40</v>
      </c>
      <c r="AC276" s="133">
        <v>26.5</v>
      </c>
      <c r="AD276" s="133">
        <v>20.75</v>
      </c>
      <c r="AE276" s="166">
        <v>41.25</v>
      </c>
      <c r="AF276" s="133">
        <v>27.5</v>
      </c>
      <c r="AG276" s="133">
        <v>43.5</v>
      </c>
      <c r="AH276" s="133">
        <v>10</v>
      </c>
      <c r="AI276" s="133">
        <v>17.25</v>
      </c>
      <c r="AJ276" s="133">
        <v>263.5</v>
      </c>
      <c r="AK276" s="133">
        <v>11.977272727272727</v>
      </c>
      <c r="AL276" s="132" t="s">
        <v>473</v>
      </c>
      <c r="AM276" s="132">
        <v>2014</v>
      </c>
      <c r="AN276" s="140" t="s">
        <v>475</v>
      </c>
      <c r="AO276" s="227">
        <v>40.25</v>
      </c>
      <c r="AP276" s="227">
        <v>40.125</v>
      </c>
      <c r="AQ276" s="227">
        <v>37.125</v>
      </c>
      <c r="AR276" s="227">
        <v>34.875</v>
      </c>
      <c r="AS276" s="227">
        <v>38.625</v>
      </c>
      <c r="AT276" s="228">
        <v>21.333333333333332</v>
      </c>
      <c r="AU276" s="228">
        <v>21.5625</v>
      </c>
      <c r="AV276" s="227">
        <v>40.75</v>
      </c>
      <c r="AW276" s="228">
        <v>15.5</v>
      </c>
      <c r="AX276" s="227">
        <v>290.14583333333337</v>
      </c>
      <c r="AY276" s="227">
        <v>11.605833333333335</v>
      </c>
      <c r="AZ276" s="229" t="s">
        <v>473</v>
      </c>
      <c r="BA276" s="241">
        <v>2015</v>
      </c>
      <c r="BB276" s="140" t="s">
        <v>476</v>
      </c>
      <c r="BC276" s="41">
        <v>30.75</v>
      </c>
      <c r="BD276" s="242">
        <v>42.75</v>
      </c>
      <c r="BE276" s="242">
        <v>19.875</v>
      </c>
      <c r="BF276" s="242">
        <v>45</v>
      </c>
      <c r="BG276" s="41">
        <v>29.625</v>
      </c>
      <c r="BH276" s="242">
        <v>36</v>
      </c>
      <c r="BI276" s="242">
        <v>27.5</v>
      </c>
      <c r="BJ276" s="242">
        <v>34.5</v>
      </c>
      <c r="BK276" s="242">
        <v>10</v>
      </c>
      <c r="BL276" s="243">
        <v>43.5</v>
      </c>
      <c r="BM276" s="243">
        <v>319.5</v>
      </c>
      <c r="BN276" s="243">
        <v>11.410714285714286</v>
      </c>
      <c r="BO276" s="233" t="s">
        <v>473</v>
      </c>
      <c r="BP276" s="234" t="s">
        <v>369</v>
      </c>
      <c r="BQ276" s="235">
        <v>2016</v>
      </c>
    </row>
    <row r="277" spans="1:69" ht="17.25">
      <c r="A277" s="17">
        <v>276</v>
      </c>
      <c r="B277" s="253" t="s">
        <v>1677</v>
      </c>
      <c r="C277" s="252" t="s">
        <v>465</v>
      </c>
      <c r="D277" s="215" t="s">
        <v>1678</v>
      </c>
      <c r="E277" s="215" t="s">
        <v>278</v>
      </c>
      <c r="F277" s="216" t="s">
        <v>277</v>
      </c>
      <c r="G277" s="216" t="s">
        <v>1679</v>
      </c>
      <c r="H277" s="217" t="s">
        <v>43</v>
      </c>
      <c r="I277" s="218">
        <v>34169</v>
      </c>
      <c r="J277" s="219" t="s">
        <v>45</v>
      </c>
      <c r="K277" s="220" t="s">
        <v>483</v>
      </c>
      <c r="L277" s="220" t="s">
        <v>44</v>
      </c>
      <c r="M277" s="270">
        <v>25</v>
      </c>
      <c r="N277" s="222">
        <v>18</v>
      </c>
      <c r="O277" s="222">
        <v>20</v>
      </c>
      <c r="P277" s="222">
        <v>10</v>
      </c>
      <c r="Q277" s="223">
        <v>23.5</v>
      </c>
      <c r="R277" s="222">
        <v>28</v>
      </c>
      <c r="S277" s="222">
        <v>33</v>
      </c>
      <c r="T277" s="222">
        <v>36</v>
      </c>
      <c r="U277" s="222">
        <v>20</v>
      </c>
      <c r="V277" s="224">
        <v>188.5</v>
      </c>
      <c r="W277" s="225">
        <v>10.472222222222221</v>
      </c>
      <c r="X277" s="226" t="s">
        <v>484</v>
      </c>
      <c r="Y277" s="226" t="s">
        <v>474</v>
      </c>
      <c r="Z277" s="226">
        <v>2013</v>
      </c>
      <c r="AA277" s="133">
        <v>30</v>
      </c>
      <c r="AB277" s="133">
        <v>20.5</v>
      </c>
      <c r="AC277" s="133">
        <v>31.5</v>
      </c>
      <c r="AD277" s="133">
        <v>24</v>
      </c>
      <c r="AE277" s="166">
        <v>39</v>
      </c>
      <c r="AF277" s="133">
        <v>33</v>
      </c>
      <c r="AG277" s="133">
        <v>48</v>
      </c>
      <c r="AH277" s="133">
        <v>12.25</v>
      </c>
      <c r="AI277" s="133">
        <v>16</v>
      </c>
      <c r="AJ277" s="133">
        <v>254.25</v>
      </c>
      <c r="AK277" s="133">
        <v>11.556818181818182</v>
      </c>
      <c r="AL277" s="132" t="s">
        <v>498</v>
      </c>
      <c r="AM277" s="132">
        <v>2014</v>
      </c>
      <c r="AN277" s="140" t="s">
        <v>475</v>
      </c>
      <c r="AO277" s="238">
        <v>30.75</v>
      </c>
      <c r="AP277" s="239">
        <v>24.75</v>
      </c>
      <c r="AQ277" s="239">
        <v>39</v>
      </c>
      <c r="AR277" s="239">
        <v>24</v>
      </c>
      <c r="AS277" s="239">
        <v>27.375</v>
      </c>
      <c r="AT277" s="240">
        <v>18</v>
      </c>
      <c r="AU277" s="240">
        <v>27.75</v>
      </c>
      <c r="AV277" s="239">
        <v>40</v>
      </c>
      <c r="AW277" s="240">
        <v>19</v>
      </c>
      <c r="AX277" s="239">
        <v>250.625</v>
      </c>
      <c r="AY277" s="239">
        <v>10.025</v>
      </c>
      <c r="AZ277" s="241" t="s">
        <v>484</v>
      </c>
      <c r="BA277" s="241">
        <v>2015</v>
      </c>
      <c r="BB277" s="140" t="s">
        <v>476</v>
      </c>
      <c r="BC277" s="41">
        <v>24.75</v>
      </c>
      <c r="BD277" s="242">
        <v>33</v>
      </c>
      <c r="BE277" s="242">
        <v>28.5</v>
      </c>
      <c r="BF277" s="242">
        <v>24</v>
      </c>
      <c r="BG277" s="41">
        <v>45</v>
      </c>
      <c r="BH277" s="242">
        <v>27</v>
      </c>
      <c r="BI277" s="242">
        <v>11.25</v>
      </c>
      <c r="BJ277" s="242">
        <v>43.5</v>
      </c>
      <c r="BK277" s="242">
        <v>20</v>
      </c>
      <c r="BL277" s="243">
        <v>39</v>
      </c>
      <c r="BM277" s="243">
        <v>296</v>
      </c>
      <c r="BN277" s="243">
        <v>10.571428571428571</v>
      </c>
      <c r="BO277" s="17" t="s">
        <v>484</v>
      </c>
      <c r="BP277" s="234" t="s">
        <v>369</v>
      </c>
      <c r="BQ277" s="235">
        <v>2016</v>
      </c>
    </row>
    <row r="278" spans="1:69" ht="17.25">
      <c r="A278" s="17">
        <v>277</v>
      </c>
      <c r="B278" s="259" t="s">
        <v>1680</v>
      </c>
      <c r="C278" s="252" t="s">
        <v>465</v>
      </c>
      <c r="D278" s="215" t="s">
        <v>187</v>
      </c>
      <c r="E278" s="215" t="s">
        <v>1681</v>
      </c>
      <c r="F278" s="398" t="s">
        <v>1682</v>
      </c>
      <c r="G278" s="398" t="s">
        <v>186</v>
      </c>
      <c r="H278" s="261" t="s">
        <v>40</v>
      </c>
      <c r="I278" s="262">
        <v>34321</v>
      </c>
      <c r="J278" s="263" t="s">
        <v>49</v>
      </c>
      <c r="K278" s="264" t="s">
        <v>78</v>
      </c>
      <c r="L278" s="421" t="s">
        <v>129</v>
      </c>
      <c r="M278" s="270">
        <v>19</v>
      </c>
      <c r="N278" s="222">
        <v>10</v>
      </c>
      <c r="O278" s="222">
        <v>29.5</v>
      </c>
      <c r="P278" s="222">
        <v>30.25</v>
      </c>
      <c r="Q278" s="223">
        <v>20.833333333333332</v>
      </c>
      <c r="R278" s="222">
        <v>24.25</v>
      </c>
      <c r="S278" s="222">
        <v>40.125</v>
      </c>
      <c r="T278" s="222">
        <v>41.25</v>
      </c>
      <c r="U278" s="222">
        <v>24.75</v>
      </c>
      <c r="V278" s="224">
        <v>220.95833333333331</v>
      </c>
      <c r="W278" s="225">
        <v>12.275462962962962</v>
      </c>
      <c r="X278" s="226" t="s">
        <v>498</v>
      </c>
      <c r="Y278" s="226" t="s">
        <v>474</v>
      </c>
      <c r="Z278" s="226">
        <v>2013</v>
      </c>
      <c r="AA278" s="133">
        <v>40.5</v>
      </c>
      <c r="AB278" s="133">
        <v>40</v>
      </c>
      <c r="AC278" s="133">
        <v>32</v>
      </c>
      <c r="AD278" s="133">
        <v>30.25</v>
      </c>
      <c r="AE278" s="166">
        <v>40.5</v>
      </c>
      <c r="AF278" s="133">
        <v>33.75</v>
      </c>
      <c r="AG278" s="133">
        <v>46.875</v>
      </c>
      <c r="AH278" s="133">
        <v>12</v>
      </c>
      <c r="AI278" s="133">
        <v>15.875</v>
      </c>
      <c r="AJ278" s="133">
        <v>291.75</v>
      </c>
      <c r="AK278" s="133">
        <v>13.261363636363637</v>
      </c>
      <c r="AL278" s="132" t="s">
        <v>473</v>
      </c>
      <c r="AM278" s="132">
        <v>2014</v>
      </c>
      <c r="AN278" s="140" t="s">
        <v>475</v>
      </c>
      <c r="AO278" s="227">
        <v>44</v>
      </c>
      <c r="AP278" s="227">
        <v>39.75</v>
      </c>
      <c r="AQ278" s="227">
        <v>31.5</v>
      </c>
      <c r="AR278" s="227">
        <v>34.40625</v>
      </c>
      <c r="AS278" s="227">
        <v>33.375</v>
      </c>
      <c r="AT278" s="228">
        <v>20</v>
      </c>
      <c r="AU278" s="228">
        <v>21.9375</v>
      </c>
      <c r="AV278" s="227">
        <v>41.25</v>
      </c>
      <c r="AW278" s="228">
        <v>14.5</v>
      </c>
      <c r="AX278" s="227">
        <v>280.71875</v>
      </c>
      <c r="AY278" s="227">
        <v>11.22875</v>
      </c>
      <c r="AZ278" s="229" t="s">
        <v>473</v>
      </c>
      <c r="BA278" s="241">
        <v>2015</v>
      </c>
      <c r="BB278" s="140" t="s">
        <v>476</v>
      </c>
      <c r="BC278" s="41">
        <v>35.25</v>
      </c>
      <c r="BD278" s="242">
        <v>29.25</v>
      </c>
      <c r="BE278" s="242">
        <v>16.125</v>
      </c>
      <c r="BF278" s="242">
        <v>34.5</v>
      </c>
      <c r="BG278" s="41">
        <v>30.375</v>
      </c>
      <c r="BH278" s="242">
        <v>49.875</v>
      </c>
      <c r="BI278" s="242">
        <v>26.25</v>
      </c>
      <c r="BJ278" s="242">
        <v>36</v>
      </c>
      <c r="BK278" s="242">
        <v>14</v>
      </c>
      <c r="BL278" s="243">
        <v>43.75</v>
      </c>
      <c r="BM278" s="243">
        <v>315.375</v>
      </c>
      <c r="BN278" s="243">
        <v>11.263392857142858</v>
      </c>
      <c r="BO278" s="233" t="s">
        <v>473</v>
      </c>
      <c r="BP278" s="234" t="s">
        <v>369</v>
      </c>
      <c r="BQ278" s="235">
        <v>2016</v>
      </c>
    </row>
    <row r="279" spans="1:69" ht="17.25">
      <c r="A279" s="17">
        <v>278</v>
      </c>
      <c r="B279" s="259" t="s">
        <v>1683</v>
      </c>
      <c r="C279" s="252" t="s">
        <v>465</v>
      </c>
      <c r="D279" s="215" t="s">
        <v>1251</v>
      </c>
      <c r="E279" s="215" t="s">
        <v>1684</v>
      </c>
      <c r="F279" s="216" t="s">
        <v>1685</v>
      </c>
      <c r="G279" s="216" t="s">
        <v>1686</v>
      </c>
      <c r="H279" s="261" t="s">
        <v>43</v>
      </c>
      <c r="I279" s="262">
        <v>34154</v>
      </c>
      <c r="J279" s="263" t="s">
        <v>49</v>
      </c>
      <c r="K279" s="264" t="s">
        <v>129</v>
      </c>
      <c r="L279" s="264" t="s">
        <v>683</v>
      </c>
      <c r="M279" s="261">
        <v>19</v>
      </c>
      <c r="N279" s="222">
        <v>10</v>
      </c>
      <c r="O279" s="222">
        <v>22</v>
      </c>
      <c r="P279" s="222">
        <v>31.75</v>
      </c>
      <c r="Q279" s="223">
        <v>20.333333333333332</v>
      </c>
      <c r="R279" s="222">
        <v>30.25</v>
      </c>
      <c r="S279" s="222">
        <v>31.5</v>
      </c>
      <c r="T279" s="222">
        <v>27</v>
      </c>
      <c r="U279" s="222">
        <v>14.5</v>
      </c>
      <c r="V279" s="224">
        <v>187.33333333333331</v>
      </c>
      <c r="W279" s="225">
        <v>10.407407407407407</v>
      </c>
      <c r="X279" s="226" t="s">
        <v>473</v>
      </c>
      <c r="Y279" s="226" t="s">
        <v>474</v>
      </c>
      <c r="Z279" s="226">
        <v>2013</v>
      </c>
      <c r="AA279" s="133">
        <v>36.5</v>
      </c>
      <c r="AB279" s="133">
        <v>34</v>
      </c>
      <c r="AC279" s="133">
        <v>27.75</v>
      </c>
      <c r="AD279" s="133">
        <v>15.5</v>
      </c>
      <c r="AE279" s="166">
        <v>43.5</v>
      </c>
      <c r="AF279" s="133">
        <v>32.75</v>
      </c>
      <c r="AG279" s="133">
        <v>38.25</v>
      </c>
      <c r="AH279" s="133">
        <v>12.5</v>
      </c>
      <c r="AI279" s="133">
        <v>12.5</v>
      </c>
      <c r="AJ279" s="133">
        <v>253.25</v>
      </c>
      <c r="AK279" s="133">
        <v>11.511363636363637</v>
      </c>
      <c r="AL279" s="132" t="s">
        <v>473</v>
      </c>
      <c r="AM279" s="132">
        <v>2014</v>
      </c>
      <c r="AN279" s="140" t="s">
        <v>475</v>
      </c>
      <c r="AO279" s="331">
        <v>35.25</v>
      </c>
      <c r="AP279" s="267">
        <v>30.75</v>
      </c>
      <c r="AQ279" s="267">
        <v>28.875</v>
      </c>
      <c r="AR279" s="267">
        <v>31.5</v>
      </c>
      <c r="AS279" s="267">
        <v>30.75</v>
      </c>
      <c r="AT279" s="268">
        <v>22</v>
      </c>
      <c r="AU279" s="268">
        <v>28.6875</v>
      </c>
      <c r="AV279" s="267">
        <v>36.25</v>
      </c>
      <c r="AW279" s="268">
        <v>11</v>
      </c>
      <c r="AX279" s="267">
        <v>255.0625</v>
      </c>
      <c r="AY279" s="267">
        <v>10.202500000000001</v>
      </c>
      <c r="AZ279" s="512" t="s">
        <v>498</v>
      </c>
      <c r="BA279" s="241">
        <v>2015</v>
      </c>
      <c r="BB279" s="140" t="s">
        <v>476</v>
      </c>
      <c r="BC279" s="41">
        <v>24.375</v>
      </c>
      <c r="BD279" s="242">
        <v>30.75</v>
      </c>
      <c r="BE279" s="242">
        <v>22.5</v>
      </c>
      <c r="BF279" s="242">
        <v>25.5</v>
      </c>
      <c r="BG279" s="41">
        <v>36</v>
      </c>
      <c r="BH279" s="242">
        <v>39</v>
      </c>
      <c r="BI279" s="242">
        <v>15</v>
      </c>
      <c r="BJ279" s="242">
        <v>36</v>
      </c>
      <c r="BK279" s="242">
        <v>32</v>
      </c>
      <c r="BL279" s="243">
        <v>43.5</v>
      </c>
      <c r="BM279" s="243">
        <v>304.625</v>
      </c>
      <c r="BN279" s="243">
        <v>10.879464285714286</v>
      </c>
      <c r="BO279" s="17" t="s">
        <v>484</v>
      </c>
      <c r="BP279" s="234" t="s">
        <v>369</v>
      </c>
      <c r="BQ279" s="235">
        <v>2016</v>
      </c>
    </row>
    <row r="280" spans="1:69" ht="17.25">
      <c r="A280" s="17">
        <v>279</v>
      </c>
      <c r="B280" s="244" t="s">
        <v>1687</v>
      </c>
      <c r="C280" s="253" t="s">
        <v>478</v>
      </c>
      <c r="D280" s="215" t="s">
        <v>1688</v>
      </c>
      <c r="E280" s="215" t="s">
        <v>1689</v>
      </c>
      <c r="F280" s="216" t="s">
        <v>1690</v>
      </c>
      <c r="G280" s="216" t="s">
        <v>1691</v>
      </c>
      <c r="H280" s="256" t="s">
        <v>43</v>
      </c>
      <c r="I280" s="245">
        <v>33258</v>
      </c>
      <c r="J280" s="257" t="s">
        <v>49</v>
      </c>
      <c r="K280" s="246" t="s">
        <v>129</v>
      </c>
      <c r="L280" s="246" t="s">
        <v>129</v>
      </c>
      <c r="M280" s="258">
        <v>19</v>
      </c>
      <c r="N280" s="222">
        <v>11</v>
      </c>
      <c r="O280" s="222">
        <v>28</v>
      </c>
      <c r="P280" s="222">
        <v>20</v>
      </c>
      <c r="Q280" s="223">
        <v>17.5</v>
      </c>
      <c r="R280" s="222">
        <v>20.079999999999998</v>
      </c>
      <c r="S280" s="222">
        <v>33.75</v>
      </c>
      <c r="T280" s="222">
        <v>39</v>
      </c>
      <c r="U280" s="222">
        <v>21</v>
      </c>
      <c r="V280" s="224">
        <v>190.32999999999998</v>
      </c>
      <c r="W280" s="225">
        <v>10.573888888888888</v>
      </c>
      <c r="X280" s="226" t="s">
        <v>498</v>
      </c>
      <c r="Y280" s="226" t="s">
        <v>474</v>
      </c>
      <c r="Z280" s="226">
        <v>2013</v>
      </c>
      <c r="AA280" s="141">
        <v>35.5</v>
      </c>
      <c r="AB280" s="141">
        <v>30</v>
      </c>
      <c r="AC280" s="141">
        <v>30.25</v>
      </c>
      <c r="AD280" s="141">
        <v>15</v>
      </c>
      <c r="AE280" s="164">
        <v>41.625</v>
      </c>
      <c r="AF280" s="141">
        <v>31.5</v>
      </c>
      <c r="AG280" s="141">
        <v>47.25</v>
      </c>
      <c r="AH280" s="141">
        <v>10</v>
      </c>
      <c r="AI280" s="141">
        <v>12.25</v>
      </c>
      <c r="AJ280" s="141">
        <v>253.375</v>
      </c>
      <c r="AK280" s="141">
        <v>11.517045454545455</v>
      </c>
      <c r="AL280" s="140" t="s">
        <v>473</v>
      </c>
      <c r="AM280" s="132">
        <v>2014</v>
      </c>
      <c r="AN280" s="140" t="s">
        <v>475</v>
      </c>
      <c r="AO280" s="331">
        <v>19.5</v>
      </c>
      <c r="AP280" s="267">
        <v>31.875</v>
      </c>
      <c r="AQ280" s="267">
        <v>32.25</v>
      </c>
      <c r="AR280" s="267">
        <v>28.125</v>
      </c>
      <c r="AS280" s="267">
        <v>37.5</v>
      </c>
      <c r="AT280" s="268">
        <v>22</v>
      </c>
      <c r="AU280" s="268">
        <v>26.0625</v>
      </c>
      <c r="AV280" s="267">
        <v>39.5</v>
      </c>
      <c r="AW280" s="268">
        <v>17</v>
      </c>
      <c r="AX280" s="267">
        <v>253.8125</v>
      </c>
      <c r="AY280" s="267">
        <v>10.1525</v>
      </c>
      <c r="AZ280" s="512" t="s">
        <v>498</v>
      </c>
      <c r="BA280" s="241">
        <v>2015</v>
      </c>
      <c r="BB280" s="140" t="s">
        <v>476</v>
      </c>
      <c r="BC280" s="41">
        <v>28.5</v>
      </c>
      <c r="BD280" s="242">
        <v>48.75</v>
      </c>
      <c r="BE280" s="242">
        <v>27.75</v>
      </c>
      <c r="BF280" s="242">
        <v>25.5</v>
      </c>
      <c r="BG280" s="41">
        <v>36</v>
      </c>
      <c r="BH280" s="242">
        <v>24</v>
      </c>
      <c r="BI280" s="242">
        <v>18.25</v>
      </c>
      <c r="BJ280" s="242">
        <v>37.5</v>
      </c>
      <c r="BK280" s="242">
        <v>32</v>
      </c>
      <c r="BL280" s="243">
        <v>42</v>
      </c>
      <c r="BM280" s="243">
        <v>320.25</v>
      </c>
      <c r="BN280" s="243">
        <v>11.4375</v>
      </c>
      <c r="BO280" s="17" t="s">
        <v>484</v>
      </c>
      <c r="BP280" s="234" t="s">
        <v>369</v>
      </c>
      <c r="BQ280" s="235">
        <v>2016</v>
      </c>
    </row>
    <row r="281" spans="1:69" ht="17.25">
      <c r="A281" s="17">
        <v>280</v>
      </c>
      <c r="B281" s="259" t="s">
        <v>1692</v>
      </c>
      <c r="C281" s="252" t="s">
        <v>465</v>
      </c>
      <c r="D281" s="215" t="s">
        <v>1693</v>
      </c>
      <c r="E281" s="215" t="s">
        <v>1694</v>
      </c>
      <c r="F281" s="260" t="s">
        <v>1695</v>
      </c>
      <c r="G281" s="260" t="s">
        <v>1696</v>
      </c>
      <c r="H281" s="261" t="s">
        <v>40</v>
      </c>
      <c r="I281" s="262">
        <v>34473</v>
      </c>
      <c r="J281" s="263" t="s">
        <v>45</v>
      </c>
      <c r="K281" s="264" t="s">
        <v>483</v>
      </c>
      <c r="L281" s="421" t="s">
        <v>44</v>
      </c>
      <c r="M281" s="270">
        <v>25</v>
      </c>
      <c r="N281" s="222">
        <v>10</v>
      </c>
      <c r="O281" s="222">
        <v>29</v>
      </c>
      <c r="P281" s="222">
        <v>27.25</v>
      </c>
      <c r="Q281" s="223">
        <v>17.166666666666668</v>
      </c>
      <c r="R281" s="222">
        <v>17</v>
      </c>
      <c r="S281" s="222">
        <v>37.5</v>
      </c>
      <c r="T281" s="222">
        <v>24.75</v>
      </c>
      <c r="U281" s="222">
        <v>20.25</v>
      </c>
      <c r="V281" s="224">
        <v>182.91666666666669</v>
      </c>
      <c r="W281" s="225">
        <v>10.162037037037038</v>
      </c>
      <c r="X281" s="226" t="s">
        <v>473</v>
      </c>
      <c r="Y281" s="226" t="s">
        <v>474</v>
      </c>
      <c r="Z281" s="226">
        <v>2013</v>
      </c>
      <c r="AA281" s="133">
        <v>31</v>
      </c>
      <c r="AB281" s="133">
        <v>30</v>
      </c>
      <c r="AC281" s="133">
        <v>26.5</v>
      </c>
      <c r="AD281" s="133">
        <v>14</v>
      </c>
      <c r="AE281" s="166">
        <v>30</v>
      </c>
      <c r="AF281" s="133">
        <v>32.25</v>
      </c>
      <c r="AG281" s="133">
        <v>44.25</v>
      </c>
      <c r="AH281" s="133">
        <v>11</v>
      </c>
      <c r="AI281" s="133">
        <v>6.75</v>
      </c>
      <c r="AJ281" s="133">
        <v>225.75</v>
      </c>
      <c r="AK281" s="133">
        <v>10.261363636363637</v>
      </c>
      <c r="AL281" s="132" t="s">
        <v>473</v>
      </c>
      <c r="AM281" s="132">
        <v>2014</v>
      </c>
      <c r="AN281" s="140" t="s">
        <v>475</v>
      </c>
      <c r="AO281" s="227">
        <v>30</v>
      </c>
      <c r="AP281" s="227">
        <v>37.875</v>
      </c>
      <c r="AQ281" s="227">
        <v>36.375</v>
      </c>
      <c r="AR281" s="227">
        <v>34.875</v>
      </c>
      <c r="AS281" s="227">
        <v>33</v>
      </c>
      <c r="AT281" s="228">
        <v>16.333333333333332</v>
      </c>
      <c r="AU281" s="228">
        <v>18.375</v>
      </c>
      <c r="AV281" s="227">
        <v>42</v>
      </c>
      <c r="AW281" s="228">
        <v>13</v>
      </c>
      <c r="AX281" s="227">
        <v>261.83333333333337</v>
      </c>
      <c r="AY281" s="227">
        <v>10.473333333333334</v>
      </c>
      <c r="AZ281" s="229" t="s">
        <v>473</v>
      </c>
      <c r="BA281" s="140">
        <v>2015</v>
      </c>
      <c r="BB281" s="140" t="s">
        <v>476</v>
      </c>
      <c r="BC281" s="41">
        <v>25.125</v>
      </c>
      <c r="BD281" s="242">
        <v>39.75</v>
      </c>
      <c r="BE281" s="242">
        <v>18.375</v>
      </c>
      <c r="BF281" s="242">
        <v>40.5</v>
      </c>
      <c r="BG281" s="41">
        <v>39</v>
      </c>
      <c r="BH281" s="242">
        <v>31.125</v>
      </c>
      <c r="BI281" s="242">
        <v>18.5</v>
      </c>
      <c r="BJ281" s="242">
        <v>27</v>
      </c>
      <c r="BK281" s="242">
        <v>22</v>
      </c>
      <c r="BL281" s="243">
        <v>39.5</v>
      </c>
      <c r="BM281" s="243">
        <v>300.875</v>
      </c>
      <c r="BN281" s="243">
        <v>10.745535714285714</v>
      </c>
      <c r="BO281" s="17" t="s">
        <v>498</v>
      </c>
      <c r="BP281" s="234" t="s">
        <v>369</v>
      </c>
      <c r="BQ281" s="235">
        <v>2016</v>
      </c>
    </row>
    <row r="282" spans="1:69" ht="17.25">
      <c r="A282" s="17">
        <v>281</v>
      </c>
      <c r="B282" s="254" t="s">
        <v>1697</v>
      </c>
      <c r="C282" s="252" t="s">
        <v>465</v>
      </c>
      <c r="D282" s="215" t="s">
        <v>1698</v>
      </c>
      <c r="E282" s="215" t="s">
        <v>1699</v>
      </c>
      <c r="F282" s="286" t="s">
        <v>281</v>
      </c>
      <c r="G282" s="286" t="s">
        <v>1700</v>
      </c>
      <c r="H282" s="281" t="s">
        <v>40</v>
      </c>
      <c r="I282" s="282">
        <v>34561</v>
      </c>
      <c r="J282" s="283" t="s">
        <v>49</v>
      </c>
      <c r="K282" s="287" t="s">
        <v>129</v>
      </c>
      <c r="L282" s="421" t="s">
        <v>1701</v>
      </c>
      <c r="M282" s="285">
        <v>19</v>
      </c>
      <c r="N282" s="222">
        <v>11</v>
      </c>
      <c r="O282" s="222">
        <v>27</v>
      </c>
      <c r="P282" s="222">
        <v>25</v>
      </c>
      <c r="Q282" s="223">
        <v>23.333333333333332</v>
      </c>
      <c r="R282" s="222">
        <v>21.75</v>
      </c>
      <c r="S282" s="222">
        <v>29.625</v>
      </c>
      <c r="T282" s="222">
        <v>38.25</v>
      </c>
      <c r="U282" s="222">
        <v>27</v>
      </c>
      <c r="V282" s="224">
        <v>202.95833333333331</v>
      </c>
      <c r="W282" s="225">
        <v>11.275462962962962</v>
      </c>
      <c r="X282" s="226" t="s">
        <v>473</v>
      </c>
      <c r="Y282" s="226" t="s">
        <v>474</v>
      </c>
      <c r="Z282" s="226">
        <v>2013</v>
      </c>
      <c r="AA282" s="133">
        <v>36.75</v>
      </c>
      <c r="AB282" s="133">
        <v>36</v>
      </c>
      <c r="AC282" s="133">
        <v>27.5</v>
      </c>
      <c r="AD282" s="133">
        <v>29</v>
      </c>
      <c r="AE282" s="166">
        <v>46.5</v>
      </c>
      <c r="AF282" s="133">
        <v>30</v>
      </c>
      <c r="AG282" s="133">
        <v>43.875</v>
      </c>
      <c r="AH282" s="133">
        <v>10</v>
      </c>
      <c r="AI282" s="133">
        <v>13.875</v>
      </c>
      <c r="AJ282" s="133">
        <v>273.5</v>
      </c>
      <c r="AK282" s="133">
        <v>12.431818181818182</v>
      </c>
      <c r="AL282" s="132" t="s">
        <v>473</v>
      </c>
      <c r="AM282" s="132">
        <v>2014</v>
      </c>
      <c r="AN282" s="140" t="s">
        <v>475</v>
      </c>
      <c r="AO282" s="227">
        <v>30</v>
      </c>
      <c r="AP282" s="227">
        <v>38.25</v>
      </c>
      <c r="AQ282" s="227">
        <v>37.125</v>
      </c>
      <c r="AR282" s="227">
        <v>37.6875</v>
      </c>
      <c r="AS282" s="227">
        <v>36</v>
      </c>
      <c r="AT282" s="228">
        <v>16.666666666666668</v>
      </c>
      <c r="AU282" s="228">
        <v>24.9375</v>
      </c>
      <c r="AV282" s="227">
        <v>43.5</v>
      </c>
      <c r="AW282" s="228">
        <v>18</v>
      </c>
      <c r="AX282" s="227">
        <v>282.16666666666663</v>
      </c>
      <c r="AY282" s="227">
        <v>11.286666666666665</v>
      </c>
      <c r="AZ282" s="229" t="s">
        <v>473</v>
      </c>
      <c r="BA282" s="140">
        <v>2015</v>
      </c>
      <c r="BB282" s="140" t="s">
        <v>476</v>
      </c>
      <c r="BC282" s="41">
        <v>31.5</v>
      </c>
      <c r="BD282" s="242">
        <v>36</v>
      </c>
      <c r="BE282" s="242">
        <v>29.625</v>
      </c>
      <c r="BF282" s="242">
        <v>33.75</v>
      </c>
      <c r="BG282" s="41">
        <v>21</v>
      </c>
      <c r="BH282" s="242">
        <v>33.375</v>
      </c>
      <c r="BI282" s="242">
        <v>20</v>
      </c>
      <c r="BJ282" s="242">
        <v>28.5</v>
      </c>
      <c r="BK282" s="242">
        <v>12.25</v>
      </c>
      <c r="BL282" s="243">
        <v>43.5</v>
      </c>
      <c r="BM282" s="243">
        <v>289.5</v>
      </c>
      <c r="BN282" s="243">
        <v>10.339285714285714</v>
      </c>
      <c r="BO282" s="233" t="s">
        <v>473</v>
      </c>
      <c r="BP282" s="234" t="s">
        <v>369</v>
      </c>
      <c r="BQ282" s="235">
        <v>2016</v>
      </c>
    </row>
    <row r="283" spans="1:69" ht="17.25">
      <c r="A283" s="17">
        <v>282</v>
      </c>
      <c r="B283" s="259" t="s">
        <v>1702</v>
      </c>
      <c r="C283" s="252" t="s">
        <v>465</v>
      </c>
      <c r="D283" s="215" t="s">
        <v>1703</v>
      </c>
      <c r="E283" s="215" t="s">
        <v>1704</v>
      </c>
      <c r="F283" s="260" t="s">
        <v>1705</v>
      </c>
      <c r="G283" s="260" t="s">
        <v>656</v>
      </c>
      <c r="H283" s="261" t="s">
        <v>40</v>
      </c>
      <c r="I283" s="262">
        <v>34148</v>
      </c>
      <c r="J283" s="263" t="s">
        <v>45</v>
      </c>
      <c r="K283" s="264" t="s">
        <v>483</v>
      </c>
      <c r="L283" s="421" t="s">
        <v>44</v>
      </c>
      <c r="M283" s="270">
        <v>25</v>
      </c>
      <c r="N283" s="222">
        <v>16</v>
      </c>
      <c r="O283" s="222">
        <v>28.5</v>
      </c>
      <c r="P283" s="222">
        <v>26</v>
      </c>
      <c r="Q283" s="223">
        <v>20</v>
      </c>
      <c r="R283" s="222">
        <v>21.25</v>
      </c>
      <c r="S283" s="222">
        <v>23.625</v>
      </c>
      <c r="T283" s="222">
        <v>33</v>
      </c>
      <c r="U283" s="222">
        <v>21.25</v>
      </c>
      <c r="V283" s="224">
        <v>189.625</v>
      </c>
      <c r="W283" s="225">
        <v>10.534722222222221</v>
      </c>
      <c r="X283" s="226" t="s">
        <v>498</v>
      </c>
      <c r="Y283" s="226" t="s">
        <v>474</v>
      </c>
      <c r="Z283" s="226">
        <v>2013</v>
      </c>
      <c r="AA283" s="133">
        <v>36.75</v>
      </c>
      <c r="AB283" s="133">
        <v>30</v>
      </c>
      <c r="AC283" s="133">
        <v>21</v>
      </c>
      <c r="AD283" s="133">
        <v>18.75</v>
      </c>
      <c r="AE283" s="166">
        <v>37.5</v>
      </c>
      <c r="AF283" s="133">
        <v>25.75</v>
      </c>
      <c r="AG283" s="133">
        <v>48</v>
      </c>
      <c r="AH283" s="133">
        <v>13</v>
      </c>
      <c r="AI283" s="133">
        <v>12.875</v>
      </c>
      <c r="AJ283" s="133">
        <v>243.625</v>
      </c>
      <c r="AK283" s="133">
        <v>11.073863636363637</v>
      </c>
      <c r="AL283" s="132" t="s">
        <v>473</v>
      </c>
      <c r="AM283" s="132">
        <v>2014</v>
      </c>
      <c r="AN283" s="140" t="s">
        <v>475</v>
      </c>
      <c r="AO283" s="331">
        <v>30.75</v>
      </c>
      <c r="AP283" s="267">
        <v>27</v>
      </c>
      <c r="AQ283" s="267">
        <v>32.625</v>
      </c>
      <c r="AR283" s="267">
        <v>39.375</v>
      </c>
      <c r="AS283" s="267">
        <v>33</v>
      </c>
      <c r="AT283" s="268">
        <v>18</v>
      </c>
      <c r="AU283" s="268">
        <v>23.25</v>
      </c>
      <c r="AV283" s="267">
        <v>37.25</v>
      </c>
      <c r="AW283" s="268">
        <v>12.75</v>
      </c>
      <c r="AX283" s="267">
        <v>254</v>
      </c>
      <c r="AY283" s="267">
        <v>10.16</v>
      </c>
      <c r="AZ283" s="512" t="s">
        <v>498</v>
      </c>
      <c r="BA283" s="140">
        <v>2015</v>
      </c>
      <c r="BB283" s="140" t="s">
        <v>476</v>
      </c>
      <c r="BC283" s="41">
        <v>25.5</v>
      </c>
      <c r="BD283" s="242">
        <v>27.75</v>
      </c>
      <c r="BE283" s="242">
        <v>24.375</v>
      </c>
      <c r="BF283" s="242">
        <v>30.75</v>
      </c>
      <c r="BG283" s="41">
        <v>36</v>
      </c>
      <c r="BH283" s="242">
        <v>31.125</v>
      </c>
      <c r="BI283" s="242">
        <v>16.25</v>
      </c>
      <c r="BJ283" s="242">
        <v>25.5</v>
      </c>
      <c r="BK283" s="242">
        <v>21</v>
      </c>
      <c r="BL283" s="243">
        <v>43.5</v>
      </c>
      <c r="BM283" s="243">
        <v>281.75</v>
      </c>
      <c r="BN283" s="243">
        <v>10.0625</v>
      </c>
      <c r="BO283" s="17" t="s">
        <v>498</v>
      </c>
      <c r="BP283" s="234" t="s">
        <v>369</v>
      </c>
      <c r="BQ283" s="235">
        <v>2016</v>
      </c>
    </row>
    <row r="284" spans="1:69" ht="17.25">
      <c r="A284" s="17">
        <v>283</v>
      </c>
      <c r="B284" s="259" t="s">
        <v>1706</v>
      </c>
      <c r="C284" s="252" t="s">
        <v>465</v>
      </c>
      <c r="D284" s="215" t="s">
        <v>1707</v>
      </c>
      <c r="E284" s="215" t="s">
        <v>1708</v>
      </c>
      <c r="F284" s="260" t="s">
        <v>1709</v>
      </c>
      <c r="G284" s="260" t="s">
        <v>1710</v>
      </c>
      <c r="H284" s="261" t="s">
        <v>40</v>
      </c>
      <c r="I284" s="262">
        <v>34558</v>
      </c>
      <c r="J284" s="263" t="s">
        <v>873</v>
      </c>
      <c r="K284" s="264" t="s">
        <v>1711</v>
      </c>
      <c r="L284" s="421" t="s">
        <v>1711</v>
      </c>
      <c r="M284" s="270">
        <v>36</v>
      </c>
      <c r="N284" s="222">
        <v>10</v>
      </c>
      <c r="O284" s="222">
        <v>24.5</v>
      </c>
      <c r="P284" s="222">
        <v>27.75</v>
      </c>
      <c r="Q284" s="223">
        <v>17.5</v>
      </c>
      <c r="R284" s="222">
        <v>22</v>
      </c>
      <c r="S284" s="222">
        <v>24.375</v>
      </c>
      <c r="T284" s="222">
        <v>26.25</v>
      </c>
      <c r="U284" s="222">
        <v>29.75</v>
      </c>
      <c r="V284" s="224">
        <v>182.125</v>
      </c>
      <c r="W284" s="225">
        <v>10.118055555555555</v>
      </c>
      <c r="X284" s="226" t="s">
        <v>473</v>
      </c>
      <c r="Y284" s="226" t="s">
        <v>474</v>
      </c>
      <c r="Z284" s="226">
        <v>2013</v>
      </c>
      <c r="AA284" s="133">
        <v>41.5</v>
      </c>
      <c r="AB284" s="133">
        <v>35.5</v>
      </c>
      <c r="AC284" s="133">
        <v>29.75</v>
      </c>
      <c r="AD284" s="133">
        <v>19</v>
      </c>
      <c r="AE284" s="166">
        <v>39</v>
      </c>
      <c r="AF284" s="133">
        <v>30.25</v>
      </c>
      <c r="AG284" s="133">
        <v>42.75</v>
      </c>
      <c r="AH284" s="133">
        <v>9</v>
      </c>
      <c r="AI284" s="133">
        <v>13.875</v>
      </c>
      <c r="AJ284" s="133">
        <v>260.625</v>
      </c>
      <c r="AK284" s="133">
        <v>11.846590909090908</v>
      </c>
      <c r="AL284" s="132" t="s">
        <v>473</v>
      </c>
      <c r="AM284" s="132">
        <v>2014</v>
      </c>
      <c r="AN284" s="140" t="s">
        <v>475</v>
      </c>
      <c r="AO284" s="227">
        <v>36.5</v>
      </c>
      <c r="AP284" s="227">
        <v>34.875</v>
      </c>
      <c r="AQ284" s="227">
        <v>31.125</v>
      </c>
      <c r="AR284" s="227">
        <v>38.25</v>
      </c>
      <c r="AS284" s="227">
        <v>34.5</v>
      </c>
      <c r="AT284" s="228">
        <v>26.666666666666668</v>
      </c>
      <c r="AU284" s="228">
        <v>31.875</v>
      </c>
      <c r="AV284" s="227">
        <v>37.5</v>
      </c>
      <c r="AW284" s="228">
        <v>20.25</v>
      </c>
      <c r="AX284" s="227">
        <v>291.54166666666663</v>
      </c>
      <c r="AY284" s="227">
        <v>11.661666666666665</v>
      </c>
      <c r="AZ284" s="229" t="s">
        <v>473</v>
      </c>
      <c r="BA284" s="140">
        <v>2015</v>
      </c>
      <c r="BB284" s="140" t="s">
        <v>476</v>
      </c>
      <c r="BC284" s="41">
        <v>37.875</v>
      </c>
      <c r="BD284" s="242">
        <v>42.75</v>
      </c>
      <c r="BE284" s="242">
        <v>34.5</v>
      </c>
      <c r="BF284" s="242">
        <v>27.75</v>
      </c>
      <c r="BG284" s="41">
        <v>21.75</v>
      </c>
      <c r="BH284" s="242">
        <v>32.625</v>
      </c>
      <c r="BI284" s="242">
        <v>16.75</v>
      </c>
      <c r="BJ284" s="242">
        <v>34.5</v>
      </c>
      <c r="BK284" s="242">
        <v>19.5</v>
      </c>
      <c r="BL284" s="243">
        <v>42.5</v>
      </c>
      <c r="BM284" s="243">
        <v>310.5</v>
      </c>
      <c r="BN284" s="243">
        <v>11.089285714285714</v>
      </c>
      <c r="BO284" s="233" t="s">
        <v>473</v>
      </c>
      <c r="BP284" s="234" t="s">
        <v>369</v>
      </c>
      <c r="BQ284" s="235">
        <v>2016</v>
      </c>
    </row>
    <row r="285" spans="1:69" ht="17.25">
      <c r="A285" s="17">
        <v>284</v>
      </c>
      <c r="B285" s="214" t="s">
        <v>1712</v>
      </c>
      <c r="C285" s="252" t="s">
        <v>465</v>
      </c>
      <c r="D285" s="215" t="s">
        <v>1713</v>
      </c>
      <c r="E285" s="215" t="s">
        <v>1714</v>
      </c>
      <c r="F285" s="216" t="s">
        <v>1715</v>
      </c>
      <c r="G285" s="216" t="s">
        <v>1716</v>
      </c>
      <c r="H285" s="217" t="s">
        <v>43</v>
      </c>
      <c r="I285" s="218">
        <v>33515</v>
      </c>
      <c r="J285" s="219" t="s">
        <v>103</v>
      </c>
      <c r="K285" s="333" t="s">
        <v>1717</v>
      </c>
      <c r="L285" s="333" t="s">
        <v>1718</v>
      </c>
      <c r="M285" s="221">
        <v>15</v>
      </c>
      <c r="N285" s="130">
        <v>20</v>
      </c>
      <c r="O285" s="130">
        <v>20</v>
      </c>
      <c r="P285" s="130">
        <v>22.25</v>
      </c>
      <c r="Q285" s="130">
        <v>24.5</v>
      </c>
      <c r="R285" s="130">
        <v>22</v>
      </c>
      <c r="S285" s="130">
        <v>40.5</v>
      </c>
      <c r="T285" s="130">
        <v>39</v>
      </c>
      <c r="U285" s="130">
        <v>23.25</v>
      </c>
      <c r="V285" s="130">
        <v>211.5</v>
      </c>
      <c r="W285" s="130">
        <v>11.75</v>
      </c>
      <c r="X285" s="226" t="s">
        <v>484</v>
      </c>
      <c r="Y285" s="226" t="s">
        <v>474</v>
      </c>
      <c r="Z285" s="226">
        <v>2013</v>
      </c>
      <c r="AA285" s="133">
        <v>37.5</v>
      </c>
      <c r="AB285" s="133">
        <v>41.25</v>
      </c>
      <c r="AC285" s="133">
        <v>25</v>
      </c>
      <c r="AD285" s="133">
        <v>19.5</v>
      </c>
      <c r="AE285" s="166">
        <v>44.25</v>
      </c>
      <c r="AF285" s="133">
        <v>30.25</v>
      </c>
      <c r="AG285" s="133">
        <v>37.125</v>
      </c>
      <c r="AH285" s="133">
        <v>9</v>
      </c>
      <c r="AI285" s="133">
        <v>6.75</v>
      </c>
      <c r="AJ285" s="133">
        <v>250.625</v>
      </c>
      <c r="AK285" s="133">
        <v>11.392045454545455</v>
      </c>
      <c r="AL285" s="132" t="s">
        <v>498</v>
      </c>
      <c r="AM285" s="132">
        <v>2014</v>
      </c>
      <c r="AN285" s="140" t="s">
        <v>475</v>
      </c>
      <c r="AO285" s="238">
        <v>33</v>
      </c>
      <c r="AP285" s="239">
        <v>29.25</v>
      </c>
      <c r="AQ285" s="239">
        <v>36</v>
      </c>
      <c r="AR285" s="239">
        <v>33</v>
      </c>
      <c r="AS285" s="239">
        <v>30</v>
      </c>
      <c r="AT285" s="240">
        <v>16</v>
      </c>
      <c r="AU285" s="240">
        <v>22.5</v>
      </c>
      <c r="AV285" s="239">
        <v>31.5</v>
      </c>
      <c r="AW285" s="240">
        <v>19</v>
      </c>
      <c r="AX285" s="239">
        <v>250.25</v>
      </c>
      <c r="AY285" s="239">
        <v>10.01</v>
      </c>
      <c r="AZ285" s="241" t="s">
        <v>484</v>
      </c>
      <c r="BA285" s="140">
        <v>2015</v>
      </c>
      <c r="BB285" s="140" t="s">
        <v>476</v>
      </c>
      <c r="BC285" s="41">
        <v>33</v>
      </c>
      <c r="BD285" s="242">
        <v>31.5</v>
      </c>
      <c r="BE285" s="242">
        <v>18.375</v>
      </c>
      <c r="BF285" s="242">
        <v>33</v>
      </c>
      <c r="BG285" s="41">
        <v>31.5</v>
      </c>
      <c r="BH285" s="242">
        <v>27</v>
      </c>
      <c r="BI285" s="242">
        <v>17.25</v>
      </c>
      <c r="BJ285" s="242">
        <v>37.5</v>
      </c>
      <c r="BK285" s="242">
        <v>26</v>
      </c>
      <c r="BL285" s="243">
        <v>42</v>
      </c>
      <c r="BM285" s="243">
        <v>297.125</v>
      </c>
      <c r="BN285" s="243">
        <v>10.611607142857142</v>
      </c>
      <c r="BO285" s="17" t="s">
        <v>484</v>
      </c>
      <c r="BP285" s="234" t="s">
        <v>369</v>
      </c>
      <c r="BQ285" s="235">
        <v>2016</v>
      </c>
    </row>
    <row r="286" spans="1:69" ht="17.25">
      <c r="A286" s="17">
        <v>285</v>
      </c>
      <c r="B286" s="275" t="s">
        <v>1719</v>
      </c>
      <c r="C286" s="252" t="s">
        <v>465</v>
      </c>
      <c r="D286" s="215" t="s">
        <v>1720</v>
      </c>
      <c r="E286" s="215" t="s">
        <v>1721</v>
      </c>
      <c r="F286" s="216" t="s">
        <v>1722</v>
      </c>
      <c r="G286" s="216" t="s">
        <v>1723</v>
      </c>
      <c r="H286" s="217" t="s">
        <v>43</v>
      </c>
      <c r="I286" s="218">
        <v>34262</v>
      </c>
      <c r="J286" s="219" t="s">
        <v>101</v>
      </c>
      <c r="K286" s="220" t="s">
        <v>100</v>
      </c>
      <c r="L286" s="220" t="s">
        <v>1724</v>
      </c>
      <c r="M286" s="221">
        <v>12</v>
      </c>
      <c r="N286" s="222">
        <v>22</v>
      </c>
      <c r="O286" s="222">
        <v>20</v>
      </c>
      <c r="P286" s="222">
        <v>20</v>
      </c>
      <c r="Q286" s="223">
        <v>22</v>
      </c>
      <c r="R286" s="222">
        <v>22</v>
      </c>
      <c r="S286" s="222">
        <v>27</v>
      </c>
      <c r="T286" s="222">
        <v>30</v>
      </c>
      <c r="U286" s="222">
        <v>29</v>
      </c>
      <c r="V286" s="224">
        <v>192</v>
      </c>
      <c r="W286" s="225">
        <v>10.666666666666666</v>
      </c>
      <c r="X286" s="226" t="s">
        <v>484</v>
      </c>
      <c r="Y286" s="226" t="s">
        <v>474</v>
      </c>
      <c r="Z286" s="226">
        <v>2013</v>
      </c>
      <c r="AA286" s="133">
        <v>36.75</v>
      </c>
      <c r="AB286" s="133">
        <v>27.5</v>
      </c>
      <c r="AC286" s="133">
        <v>26</v>
      </c>
      <c r="AD286" s="133">
        <v>10.5</v>
      </c>
      <c r="AE286" s="166">
        <v>42</v>
      </c>
      <c r="AF286" s="133">
        <v>21.75</v>
      </c>
      <c r="AG286" s="133">
        <v>42.75</v>
      </c>
      <c r="AH286" s="133">
        <v>10</v>
      </c>
      <c r="AI286" s="133">
        <v>15.375</v>
      </c>
      <c r="AJ286" s="133">
        <v>232.625</v>
      </c>
      <c r="AK286" s="133">
        <v>10.573863636363637</v>
      </c>
      <c r="AL286" s="132" t="s">
        <v>473</v>
      </c>
      <c r="AM286" s="132">
        <v>2014</v>
      </c>
      <c r="AN286" s="140" t="s">
        <v>475</v>
      </c>
      <c r="AO286" s="331">
        <v>24.5</v>
      </c>
      <c r="AP286" s="267">
        <v>33</v>
      </c>
      <c r="AQ286" s="267">
        <v>31.125</v>
      </c>
      <c r="AR286" s="267">
        <v>34.5</v>
      </c>
      <c r="AS286" s="267">
        <v>27.75</v>
      </c>
      <c r="AT286" s="268">
        <v>22</v>
      </c>
      <c r="AU286" s="268">
        <v>17.8125</v>
      </c>
      <c r="AV286" s="267">
        <v>35</v>
      </c>
      <c r="AW286" s="268">
        <v>25</v>
      </c>
      <c r="AX286" s="267">
        <v>250.6875</v>
      </c>
      <c r="AY286" s="267">
        <v>10.0275</v>
      </c>
      <c r="AZ286" s="512" t="s">
        <v>498</v>
      </c>
      <c r="BA286" s="140">
        <v>2015</v>
      </c>
      <c r="BB286" s="140" t="s">
        <v>476</v>
      </c>
      <c r="BC286" s="41">
        <v>33.75</v>
      </c>
      <c r="BD286" s="242">
        <v>36.75</v>
      </c>
      <c r="BE286" s="242">
        <v>18</v>
      </c>
      <c r="BF286" s="242">
        <v>33</v>
      </c>
      <c r="BG286" s="41">
        <v>36</v>
      </c>
      <c r="BH286" s="242">
        <v>39</v>
      </c>
      <c r="BI286" s="242">
        <v>18</v>
      </c>
      <c r="BJ286" s="242">
        <v>57</v>
      </c>
      <c r="BK286" s="242">
        <v>32</v>
      </c>
      <c r="BL286" s="243">
        <v>43</v>
      </c>
      <c r="BM286" s="243">
        <v>346.5</v>
      </c>
      <c r="BN286" s="243">
        <v>12.375</v>
      </c>
      <c r="BO286" s="17" t="s">
        <v>484</v>
      </c>
      <c r="BP286" s="234" t="s">
        <v>369</v>
      </c>
      <c r="BQ286" s="235">
        <v>2016</v>
      </c>
    </row>
    <row r="287" spans="1:69" s="142" customFormat="1" ht="17.25">
      <c r="A287" s="17">
        <v>286</v>
      </c>
      <c r="B287" s="254" t="s">
        <v>1725</v>
      </c>
      <c r="C287" s="254" t="s">
        <v>486</v>
      </c>
      <c r="D287" s="289" t="s">
        <v>221</v>
      </c>
      <c r="E287" s="289" t="s">
        <v>1726</v>
      </c>
      <c r="F287" s="286" t="s">
        <v>1727</v>
      </c>
      <c r="G287" s="286" t="s">
        <v>220</v>
      </c>
      <c r="H287" s="281" t="s">
        <v>40</v>
      </c>
      <c r="I287" s="282">
        <v>33447</v>
      </c>
      <c r="J287" s="283" t="s">
        <v>82</v>
      </c>
      <c r="K287" s="287" t="s">
        <v>81</v>
      </c>
      <c r="L287" s="421" t="s">
        <v>1728</v>
      </c>
      <c r="M287" s="285">
        <v>21</v>
      </c>
      <c r="N287" s="235">
        <v>10</v>
      </c>
      <c r="O287" s="235">
        <v>20</v>
      </c>
      <c r="P287" s="235">
        <v>20</v>
      </c>
      <c r="Q287" s="235">
        <v>23</v>
      </c>
      <c r="R287" s="235">
        <v>20</v>
      </c>
      <c r="S287" s="235">
        <v>36</v>
      </c>
      <c r="T287" s="235">
        <v>30</v>
      </c>
      <c r="U287" s="235">
        <v>21</v>
      </c>
      <c r="V287" s="235">
        <v>180</v>
      </c>
      <c r="W287" s="235">
        <v>10</v>
      </c>
      <c r="X287" s="250" t="s">
        <v>484</v>
      </c>
      <c r="Y287" s="235" t="s">
        <v>1729</v>
      </c>
      <c r="Z287" s="235">
        <v>2011</v>
      </c>
      <c r="AA287" s="141">
        <v>30</v>
      </c>
      <c r="AB287" s="141">
        <v>25.75</v>
      </c>
      <c r="AC287" s="141">
        <v>30.75</v>
      </c>
      <c r="AD287" s="141">
        <v>30</v>
      </c>
      <c r="AE287" s="164">
        <v>27</v>
      </c>
      <c r="AF287" s="141">
        <v>27.5</v>
      </c>
      <c r="AG287" s="141">
        <v>45</v>
      </c>
      <c r="AH287" s="141">
        <v>17</v>
      </c>
      <c r="AI287" s="141">
        <v>11</v>
      </c>
      <c r="AJ287" s="141">
        <v>244</v>
      </c>
      <c r="AK287" s="141">
        <v>11.09</v>
      </c>
      <c r="AL287" s="140" t="s">
        <v>498</v>
      </c>
      <c r="AM287" s="140">
        <v>2012</v>
      </c>
      <c r="AN287" s="140" t="s">
        <v>492</v>
      </c>
      <c r="AO287" s="348">
        <v>30</v>
      </c>
      <c r="AP287" s="348">
        <v>15</v>
      </c>
      <c r="AQ287" s="348">
        <v>31.5</v>
      </c>
      <c r="AR287" s="348">
        <v>32.25</v>
      </c>
      <c r="AS287" s="348">
        <v>36.380000000000003</v>
      </c>
      <c r="AT287" s="348">
        <v>20.5</v>
      </c>
      <c r="AU287" s="348">
        <v>16.25</v>
      </c>
      <c r="AV287" s="348">
        <v>51</v>
      </c>
      <c r="AW287" s="348">
        <v>20.5</v>
      </c>
      <c r="AX287" s="348">
        <v>253.38</v>
      </c>
      <c r="AY287" s="348">
        <v>10.135199999999999</v>
      </c>
      <c r="AZ287" s="229" t="s">
        <v>498</v>
      </c>
      <c r="BA287" s="140">
        <v>2015</v>
      </c>
      <c r="BB287" s="140" t="s">
        <v>475</v>
      </c>
      <c r="BC287" s="350">
        <v>22.5</v>
      </c>
      <c r="BD287" s="351">
        <v>24</v>
      </c>
      <c r="BE287" s="351">
        <v>15.375</v>
      </c>
      <c r="BF287" s="351">
        <v>34.5</v>
      </c>
      <c r="BG287" s="350">
        <v>45</v>
      </c>
      <c r="BH287" s="351">
        <v>30</v>
      </c>
      <c r="BI287" s="351">
        <v>13</v>
      </c>
      <c r="BJ287" s="351">
        <v>37.5</v>
      </c>
      <c r="BK287" s="351">
        <v>20</v>
      </c>
      <c r="BL287" s="353">
        <v>40</v>
      </c>
      <c r="BM287" s="353">
        <v>281.875</v>
      </c>
      <c r="BN287" s="353">
        <v>10.066964285714286</v>
      </c>
      <c r="BO287" s="354" t="s">
        <v>484</v>
      </c>
      <c r="BP287" s="234" t="s">
        <v>369</v>
      </c>
      <c r="BQ287" s="235">
        <v>2016</v>
      </c>
    </row>
    <row r="288" spans="1:69" ht="17.25">
      <c r="A288" s="17">
        <v>287</v>
      </c>
      <c r="B288" s="259" t="s">
        <v>1730</v>
      </c>
      <c r="C288" s="252" t="s">
        <v>465</v>
      </c>
      <c r="D288" s="215" t="s">
        <v>71</v>
      </c>
      <c r="E288" s="215" t="s">
        <v>1731</v>
      </c>
      <c r="F288" s="260" t="s">
        <v>1732</v>
      </c>
      <c r="G288" s="260" t="s">
        <v>1733</v>
      </c>
      <c r="H288" s="261" t="s">
        <v>40</v>
      </c>
      <c r="I288" s="262">
        <v>34165</v>
      </c>
      <c r="J288" s="263" t="s">
        <v>41</v>
      </c>
      <c r="K288" s="264" t="s">
        <v>651</v>
      </c>
      <c r="L288" s="421" t="s">
        <v>86</v>
      </c>
      <c r="M288" s="270">
        <v>18</v>
      </c>
      <c r="N288" s="222">
        <v>10</v>
      </c>
      <c r="O288" s="222">
        <v>11</v>
      </c>
      <c r="P288" s="222">
        <v>26.25</v>
      </c>
      <c r="Q288" s="223">
        <v>20.666666666666668</v>
      </c>
      <c r="R288" s="222">
        <v>33.75</v>
      </c>
      <c r="S288" s="222">
        <v>21.75</v>
      </c>
      <c r="T288" s="222">
        <v>38.25</v>
      </c>
      <c r="U288" s="222">
        <v>29</v>
      </c>
      <c r="V288" s="224">
        <v>190.66666666666669</v>
      </c>
      <c r="W288" s="225">
        <v>10.592592592592593</v>
      </c>
      <c r="X288" s="226" t="s">
        <v>473</v>
      </c>
      <c r="Y288" s="226" t="s">
        <v>474</v>
      </c>
      <c r="Z288" s="226">
        <v>2013</v>
      </c>
      <c r="AA288" s="133">
        <v>42.25</v>
      </c>
      <c r="AB288" s="133">
        <v>39.5</v>
      </c>
      <c r="AC288" s="133">
        <v>30.25</v>
      </c>
      <c r="AD288" s="133">
        <v>27.5</v>
      </c>
      <c r="AE288" s="166">
        <v>39</v>
      </c>
      <c r="AF288" s="133">
        <v>37</v>
      </c>
      <c r="AG288" s="133">
        <v>45.375</v>
      </c>
      <c r="AH288" s="133">
        <v>8</v>
      </c>
      <c r="AI288" s="133">
        <v>12.5</v>
      </c>
      <c r="AJ288" s="133">
        <v>281.375</v>
      </c>
      <c r="AK288" s="133">
        <v>12.789772727272727</v>
      </c>
      <c r="AL288" s="132" t="s">
        <v>498</v>
      </c>
      <c r="AM288" s="132">
        <v>2014</v>
      </c>
      <c r="AN288" s="140" t="s">
        <v>475</v>
      </c>
      <c r="AO288" s="227">
        <v>36</v>
      </c>
      <c r="AP288" s="227">
        <v>40.125</v>
      </c>
      <c r="AQ288" s="227">
        <v>32.25</v>
      </c>
      <c r="AR288" s="227">
        <v>41.625</v>
      </c>
      <c r="AS288" s="227">
        <v>36.75</v>
      </c>
      <c r="AT288" s="228">
        <v>21.5</v>
      </c>
      <c r="AU288" s="228">
        <v>27.9375</v>
      </c>
      <c r="AV288" s="227">
        <v>42.5</v>
      </c>
      <c r="AW288" s="228">
        <v>19.5</v>
      </c>
      <c r="AX288" s="227">
        <v>298.1875</v>
      </c>
      <c r="AY288" s="227">
        <v>11.9275</v>
      </c>
      <c r="AZ288" s="229" t="s">
        <v>473</v>
      </c>
      <c r="BA288" s="140">
        <v>2015</v>
      </c>
      <c r="BB288" s="140" t="s">
        <v>476</v>
      </c>
      <c r="BC288" s="41">
        <v>39</v>
      </c>
      <c r="BD288" s="242">
        <v>43.5</v>
      </c>
      <c r="BE288" s="242">
        <v>22.875</v>
      </c>
      <c r="BF288" s="242">
        <v>31.5</v>
      </c>
      <c r="BG288" s="41">
        <v>31.875</v>
      </c>
      <c r="BH288" s="242">
        <v>42.75</v>
      </c>
      <c r="BI288" s="242">
        <v>19.25</v>
      </c>
      <c r="BJ288" s="242">
        <v>24</v>
      </c>
      <c r="BK288" s="242">
        <v>17</v>
      </c>
      <c r="BL288" s="243">
        <v>43</v>
      </c>
      <c r="BM288" s="243">
        <v>314.75</v>
      </c>
      <c r="BN288" s="243">
        <v>11.241071428571429</v>
      </c>
      <c r="BO288" s="233" t="s">
        <v>473</v>
      </c>
      <c r="BP288" s="234" t="s">
        <v>369</v>
      </c>
      <c r="BQ288" s="235">
        <v>2016</v>
      </c>
    </row>
    <row r="289" spans="1:69" ht="17.25">
      <c r="A289" s="17">
        <v>288</v>
      </c>
      <c r="B289" s="214" t="s">
        <v>1734</v>
      </c>
      <c r="C289" s="252" t="s">
        <v>465</v>
      </c>
      <c r="D289" s="215" t="s">
        <v>1735</v>
      </c>
      <c r="E289" s="215" t="s">
        <v>1736</v>
      </c>
      <c r="F289" s="216" t="s">
        <v>1737</v>
      </c>
      <c r="G289" s="216" t="s">
        <v>1738</v>
      </c>
      <c r="H289" s="217" t="s">
        <v>43</v>
      </c>
      <c r="I289" s="218">
        <v>34064</v>
      </c>
      <c r="J289" s="219" t="s">
        <v>45</v>
      </c>
      <c r="K289" s="278" t="s">
        <v>483</v>
      </c>
      <c r="L289" s="278" t="s">
        <v>44</v>
      </c>
      <c r="M289" s="217">
        <v>25</v>
      </c>
      <c r="N289" s="222">
        <v>30</v>
      </c>
      <c r="O289" s="222">
        <v>20</v>
      </c>
      <c r="P289" s="222">
        <v>24</v>
      </c>
      <c r="Q289" s="223">
        <v>23.5</v>
      </c>
      <c r="R289" s="222">
        <v>20</v>
      </c>
      <c r="S289" s="222">
        <v>39</v>
      </c>
      <c r="T289" s="222">
        <v>30</v>
      </c>
      <c r="U289" s="222">
        <v>19.25</v>
      </c>
      <c r="V289" s="224">
        <v>205.75</v>
      </c>
      <c r="W289" s="225">
        <v>11.430555555555555</v>
      </c>
      <c r="X289" s="226" t="s">
        <v>484</v>
      </c>
      <c r="Y289" s="226" t="s">
        <v>474</v>
      </c>
      <c r="Z289" s="226">
        <v>2013</v>
      </c>
      <c r="AA289" s="133">
        <v>25.75</v>
      </c>
      <c r="AB289" s="133">
        <v>30</v>
      </c>
      <c r="AC289" s="133">
        <v>23.75</v>
      </c>
      <c r="AD289" s="133">
        <v>17</v>
      </c>
      <c r="AE289" s="166">
        <v>43.5</v>
      </c>
      <c r="AF289" s="133">
        <v>39.75</v>
      </c>
      <c r="AG289" s="133">
        <v>42</v>
      </c>
      <c r="AH289" s="133">
        <v>7.5</v>
      </c>
      <c r="AI289" s="133">
        <v>14.125</v>
      </c>
      <c r="AJ289" s="133">
        <v>243.375</v>
      </c>
      <c r="AK289" s="133">
        <v>11.0625</v>
      </c>
      <c r="AL289" s="132" t="s">
        <v>498</v>
      </c>
      <c r="AM289" s="132">
        <v>2014</v>
      </c>
      <c r="AN289" s="140" t="s">
        <v>475</v>
      </c>
      <c r="AO289" s="331">
        <v>30</v>
      </c>
      <c r="AP289" s="267">
        <v>24.375</v>
      </c>
      <c r="AQ289" s="267">
        <v>34.125</v>
      </c>
      <c r="AR289" s="267">
        <v>48</v>
      </c>
      <c r="AS289" s="267">
        <v>36</v>
      </c>
      <c r="AT289" s="268">
        <v>16</v>
      </c>
      <c r="AU289" s="268">
        <v>16.6875</v>
      </c>
      <c r="AV289" s="267">
        <v>35.25</v>
      </c>
      <c r="AW289" s="268">
        <v>15</v>
      </c>
      <c r="AX289" s="267">
        <v>255.4375</v>
      </c>
      <c r="AY289" s="267">
        <v>10.217499999999999</v>
      </c>
      <c r="AZ289" s="512" t="s">
        <v>498</v>
      </c>
      <c r="BA289" s="140">
        <v>2015</v>
      </c>
      <c r="BB289" s="140" t="s">
        <v>476</v>
      </c>
      <c r="BC289" s="41">
        <v>29.25</v>
      </c>
      <c r="BD289" s="242">
        <v>36.75</v>
      </c>
      <c r="BE289" s="242">
        <v>15</v>
      </c>
      <c r="BF289" s="242">
        <v>34.5</v>
      </c>
      <c r="BG289" s="41">
        <v>36</v>
      </c>
      <c r="BH289" s="242">
        <v>25.5</v>
      </c>
      <c r="BI289" s="242">
        <v>14</v>
      </c>
      <c r="BJ289" s="242">
        <v>33</v>
      </c>
      <c r="BK289" s="242">
        <v>16</v>
      </c>
      <c r="BL289" s="243">
        <v>42</v>
      </c>
      <c r="BM289" s="243">
        <v>282</v>
      </c>
      <c r="BN289" s="243">
        <v>10.071428571428571</v>
      </c>
      <c r="BO289" s="17" t="s">
        <v>498</v>
      </c>
      <c r="BP289" s="234" t="s">
        <v>369</v>
      </c>
      <c r="BQ289" s="235">
        <v>2016</v>
      </c>
    </row>
    <row r="290" spans="1:69" ht="17.25">
      <c r="A290" s="17">
        <v>289</v>
      </c>
      <c r="B290" s="259" t="s">
        <v>1739</v>
      </c>
      <c r="C290" s="253" t="s">
        <v>478</v>
      </c>
      <c r="D290" s="215" t="s">
        <v>192</v>
      </c>
      <c r="E290" s="215" t="s">
        <v>1740</v>
      </c>
      <c r="F290" s="260" t="s">
        <v>1741</v>
      </c>
      <c r="G290" s="260" t="s">
        <v>191</v>
      </c>
      <c r="H290" s="261" t="s">
        <v>40</v>
      </c>
      <c r="I290" s="262">
        <v>34001</v>
      </c>
      <c r="J290" s="263" t="s">
        <v>45</v>
      </c>
      <c r="K290" s="264" t="s">
        <v>483</v>
      </c>
      <c r="L290" s="421" t="s">
        <v>44</v>
      </c>
      <c r="M290" s="270">
        <v>25</v>
      </c>
      <c r="N290" s="222">
        <v>10</v>
      </c>
      <c r="O290" s="222">
        <v>22</v>
      </c>
      <c r="P290" s="222">
        <v>24.5</v>
      </c>
      <c r="Q290" s="223">
        <v>17</v>
      </c>
      <c r="R290" s="222">
        <v>26.5</v>
      </c>
      <c r="S290" s="222">
        <v>33</v>
      </c>
      <c r="T290" s="222">
        <v>27</v>
      </c>
      <c r="U290" s="222">
        <v>28.5</v>
      </c>
      <c r="V290" s="224">
        <v>188.5</v>
      </c>
      <c r="W290" s="225">
        <v>10.472222222222221</v>
      </c>
      <c r="X290" s="226" t="s">
        <v>473</v>
      </c>
      <c r="Y290" s="226" t="s">
        <v>474</v>
      </c>
      <c r="Z290" s="226">
        <v>2013</v>
      </c>
      <c r="AA290" s="141">
        <v>36.75</v>
      </c>
      <c r="AB290" s="141">
        <v>42.5</v>
      </c>
      <c r="AC290" s="141">
        <v>27.25</v>
      </c>
      <c r="AD290" s="141">
        <v>14.75</v>
      </c>
      <c r="AE290" s="164">
        <v>42</v>
      </c>
      <c r="AF290" s="141">
        <v>17.75</v>
      </c>
      <c r="AG290" s="141">
        <v>37.125</v>
      </c>
      <c r="AH290" s="141">
        <v>8.5</v>
      </c>
      <c r="AI290" s="141">
        <v>9</v>
      </c>
      <c r="AJ290" s="141">
        <v>235.625</v>
      </c>
      <c r="AK290" s="141">
        <v>10.710227272727273</v>
      </c>
      <c r="AL290" s="140" t="s">
        <v>473</v>
      </c>
      <c r="AM290" s="132">
        <v>2014</v>
      </c>
      <c r="AN290" s="140" t="s">
        <v>475</v>
      </c>
      <c r="AO290" s="331">
        <v>31.5</v>
      </c>
      <c r="AP290" s="267">
        <v>34.875</v>
      </c>
      <c r="AQ290" s="267">
        <v>41.25</v>
      </c>
      <c r="AR290" s="267">
        <v>35.8125</v>
      </c>
      <c r="AS290" s="267">
        <v>35.625</v>
      </c>
      <c r="AT290" s="268">
        <v>22</v>
      </c>
      <c r="AU290" s="268">
        <v>23.4375</v>
      </c>
      <c r="AV290" s="267">
        <v>36.25</v>
      </c>
      <c r="AW290" s="268">
        <v>25</v>
      </c>
      <c r="AX290" s="267">
        <v>285.75</v>
      </c>
      <c r="AY290" s="267">
        <v>11.43</v>
      </c>
      <c r="AZ290" s="512" t="s">
        <v>498</v>
      </c>
      <c r="BA290" s="140">
        <v>2015</v>
      </c>
      <c r="BB290" s="140" t="s">
        <v>476</v>
      </c>
      <c r="BC290" s="41">
        <v>28.875</v>
      </c>
      <c r="BD290" s="242">
        <v>40.5</v>
      </c>
      <c r="BE290" s="242">
        <v>18.375</v>
      </c>
      <c r="BF290" s="242">
        <v>45</v>
      </c>
      <c r="BG290" s="41">
        <v>36</v>
      </c>
      <c r="BH290" s="242">
        <v>31.5</v>
      </c>
      <c r="BI290" s="242">
        <v>18.75</v>
      </c>
      <c r="BJ290" s="242">
        <v>28.5</v>
      </c>
      <c r="BK290" s="242">
        <v>16</v>
      </c>
      <c r="BL290" s="243">
        <v>45</v>
      </c>
      <c r="BM290" s="243">
        <v>308.5</v>
      </c>
      <c r="BN290" s="243">
        <v>11.017857142857142</v>
      </c>
      <c r="BO290" s="17" t="s">
        <v>498</v>
      </c>
      <c r="BP290" s="234" t="s">
        <v>369</v>
      </c>
      <c r="BQ290" s="235">
        <v>2016</v>
      </c>
    </row>
    <row r="291" spans="1:69" ht="17.25">
      <c r="A291" s="17">
        <v>290</v>
      </c>
      <c r="B291" s="253" t="s">
        <v>1742</v>
      </c>
      <c r="C291" s="252" t="s">
        <v>465</v>
      </c>
      <c r="D291" s="215" t="s">
        <v>1743</v>
      </c>
      <c r="E291" s="215" t="s">
        <v>1744</v>
      </c>
      <c r="F291" s="216" t="s">
        <v>1745</v>
      </c>
      <c r="G291" s="216" t="s">
        <v>1746</v>
      </c>
      <c r="H291" s="217" t="s">
        <v>43</v>
      </c>
      <c r="I291" s="218">
        <v>34549</v>
      </c>
      <c r="J291" s="219" t="s">
        <v>45</v>
      </c>
      <c r="K291" s="220" t="s">
        <v>483</v>
      </c>
      <c r="L291" s="220" t="s">
        <v>44</v>
      </c>
      <c r="M291" s="217">
        <v>25</v>
      </c>
      <c r="N291" s="222">
        <v>18</v>
      </c>
      <c r="O291" s="222">
        <v>20</v>
      </c>
      <c r="P291" s="222">
        <v>26</v>
      </c>
      <c r="Q291" s="223">
        <v>22.5</v>
      </c>
      <c r="R291" s="222">
        <v>20</v>
      </c>
      <c r="S291" s="222">
        <v>21</v>
      </c>
      <c r="T291" s="222">
        <v>30</v>
      </c>
      <c r="U291" s="222">
        <v>23.25</v>
      </c>
      <c r="V291" s="224">
        <v>180.75</v>
      </c>
      <c r="W291" s="225">
        <v>10.041666666666666</v>
      </c>
      <c r="X291" s="226" t="s">
        <v>484</v>
      </c>
      <c r="Y291" s="226" t="s">
        <v>474</v>
      </c>
      <c r="Z291" s="226">
        <v>2013</v>
      </c>
      <c r="AA291" s="133">
        <v>30</v>
      </c>
      <c r="AB291" s="133">
        <v>31.5</v>
      </c>
      <c r="AC291" s="133">
        <v>26.75</v>
      </c>
      <c r="AD291" s="133">
        <v>24</v>
      </c>
      <c r="AE291" s="166">
        <v>34.5</v>
      </c>
      <c r="AF291" s="133">
        <v>52.5</v>
      </c>
      <c r="AG291" s="133">
        <v>36</v>
      </c>
      <c r="AH291" s="133">
        <v>10.5</v>
      </c>
      <c r="AI291" s="133">
        <v>10.25</v>
      </c>
      <c r="AJ291" s="133">
        <v>256</v>
      </c>
      <c r="AK291" s="133">
        <v>11.636363636363637</v>
      </c>
      <c r="AL291" s="132" t="s">
        <v>498</v>
      </c>
      <c r="AM291" s="132">
        <v>2014</v>
      </c>
      <c r="AN291" s="140" t="s">
        <v>475</v>
      </c>
      <c r="AO291" s="238">
        <v>30</v>
      </c>
      <c r="AP291" s="239">
        <v>23.625</v>
      </c>
      <c r="AQ291" s="239">
        <v>31.5</v>
      </c>
      <c r="AR291" s="239">
        <v>37.5</v>
      </c>
      <c r="AS291" s="239">
        <v>27.75</v>
      </c>
      <c r="AT291" s="240">
        <v>18.5</v>
      </c>
      <c r="AU291" s="240">
        <v>27.75</v>
      </c>
      <c r="AV291" s="239">
        <v>35</v>
      </c>
      <c r="AW291" s="240">
        <v>18.5</v>
      </c>
      <c r="AX291" s="239">
        <v>250.125</v>
      </c>
      <c r="AY291" s="239">
        <v>10.005000000000001</v>
      </c>
      <c r="AZ291" s="241" t="s">
        <v>484</v>
      </c>
      <c r="BA291" s="140">
        <v>2015</v>
      </c>
      <c r="BB291" s="140" t="s">
        <v>476</v>
      </c>
      <c r="BC291" s="41">
        <v>30</v>
      </c>
      <c r="BD291" s="242">
        <v>27</v>
      </c>
      <c r="BE291" s="242">
        <v>28.5</v>
      </c>
      <c r="BF291" s="242">
        <v>27</v>
      </c>
      <c r="BG291" s="41">
        <v>36</v>
      </c>
      <c r="BH291" s="242">
        <v>43.5</v>
      </c>
      <c r="BI291" s="242">
        <v>13</v>
      </c>
      <c r="BJ291" s="242">
        <v>28.5</v>
      </c>
      <c r="BK291" s="242">
        <v>18</v>
      </c>
      <c r="BL291" s="243">
        <v>43.5</v>
      </c>
      <c r="BM291" s="243">
        <v>295</v>
      </c>
      <c r="BN291" s="243">
        <v>10.535714285714286</v>
      </c>
      <c r="BO291" s="17" t="s">
        <v>484</v>
      </c>
      <c r="BP291" s="234" t="s">
        <v>369</v>
      </c>
      <c r="BQ291" s="235">
        <v>2016</v>
      </c>
    </row>
    <row r="292" spans="1:69" ht="17.25">
      <c r="A292" s="17">
        <v>291</v>
      </c>
      <c r="B292" s="324" t="s">
        <v>1747</v>
      </c>
      <c r="C292" s="252" t="s">
        <v>465</v>
      </c>
      <c r="D292" s="215" t="s">
        <v>219</v>
      </c>
      <c r="E292" s="215" t="s">
        <v>1748</v>
      </c>
      <c r="F292" s="325" t="s">
        <v>1749</v>
      </c>
      <c r="G292" s="325" t="s">
        <v>1750</v>
      </c>
      <c r="H292" s="261" t="s">
        <v>40</v>
      </c>
      <c r="I292" s="262">
        <v>33992</v>
      </c>
      <c r="J292" s="263" t="s">
        <v>45</v>
      </c>
      <c r="K292" s="326" t="s">
        <v>483</v>
      </c>
      <c r="L292" s="427" t="s">
        <v>44</v>
      </c>
      <c r="M292" s="270">
        <v>25</v>
      </c>
      <c r="N292" s="222">
        <v>19</v>
      </c>
      <c r="O292" s="222">
        <v>26.5</v>
      </c>
      <c r="P292" s="222">
        <v>27.5</v>
      </c>
      <c r="Q292" s="223">
        <v>20</v>
      </c>
      <c r="R292" s="222">
        <v>20.25</v>
      </c>
      <c r="S292" s="222">
        <v>25.5</v>
      </c>
      <c r="T292" s="222">
        <v>44.25</v>
      </c>
      <c r="U292" s="222">
        <v>25.5</v>
      </c>
      <c r="V292" s="224">
        <v>208.5</v>
      </c>
      <c r="W292" s="225">
        <v>11.583333333333334</v>
      </c>
      <c r="X292" s="226" t="s">
        <v>484</v>
      </c>
      <c r="Y292" s="226" t="s">
        <v>474</v>
      </c>
      <c r="Z292" s="226">
        <v>2013</v>
      </c>
      <c r="AA292" s="133">
        <v>32.5</v>
      </c>
      <c r="AB292" s="133">
        <v>34</v>
      </c>
      <c r="AC292" s="133">
        <v>28.5</v>
      </c>
      <c r="AD292" s="133">
        <v>12</v>
      </c>
      <c r="AE292" s="166">
        <v>37.5</v>
      </c>
      <c r="AF292" s="133">
        <v>21.25</v>
      </c>
      <c r="AG292" s="133">
        <v>41.25</v>
      </c>
      <c r="AH292" s="133">
        <v>10</v>
      </c>
      <c r="AI292" s="133">
        <v>14</v>
      </c>
      <c r="AJ292" s="133">
        <v>231</v>
      </c>
      <c r="AK292" s="133">
        <v>10.5</v>
      </c>
      <c r="AL292" s="132" t="s">
        <v>473</v>
      </c>
      <c r="AM292" s="132">
        <v>2014</v>
      </c>
      <c r="AN292" s="140" t="s">
        <v>475</v>
      </c>
      <c r="AO292" s="238">
        <v>30</v>
      </c>
      <c r="AP292" s="239">
        <v>27</v>
      </c>
      <c r="AQ292" s="239">
        <v>32.25</v>
      </c>
      <c r="AR292" s="239">
        <v>31.5</v>
      </c>
      <c r="AS292" s="239">
        <v>28.5</v>
      </c>
      <c r="AT292" s="240">
        <v>20</v>
      </c>
      <c r="AU292" s="240">
        <v>28.5</v>
      </c>
      <c r="AV292" s="239">
        <v>33.5</v>
      </c>
      <c r="AW292" s="240">
        <v>19</v>
      </c>
      <c r="AX292" s="239">
        <v>250.25</v>
      </c>
      <c r="AY292" s="239">
        <v>10.01</v>
      </c>
      <c r="AZ292" s="241" t="s">
        <v>484</v>
      </c>
      <c r="BA292" s="140">
        <v>2015</v>
      </c>
      <c r="BB292" s="140" t="s">
        <v>476</v>
      </c>
      <c r="BC292" s="41">
        <v>33</v>
      </c>
      <c r="BD292" s="242">
        <v>30</v>
      </c>
      <c r="BE292" s="242">
        <v>26.25</v>
      </c>
      <c r="BF292" s="242">
        <v>25.5</v>
      </c>
      <c r="BG292" s="41">
        <v>42</v>
      </c>
      <c r="BH292" s="242">
        <v>42</v>
      </c>
      <c r="BI292" s="242">
        <v>13.5</v>
      </c>
      <c r="BJ292" s="242">
        <v>24</v>
      </c>
      <c r="BK292" s="242">
        <v>20</v>
      </c>
      <c r="BL292" s="243">
        <v>44</v>
      </c>
      <c r="BM292" s="243">
        <v>300.25</v>
      </c>
      <c r="BN292" s="243">
        <v>10.723214285714286</v>
      </c>
      <c r="BO292" s="17" t="s">
        <v>484</v>
      </c>
      <c r="BP292" s="234" t="s">
        <v>369</v>
      </c>
      <c r="BQ292" s="235">
        <v>2016</v>
      </c>
    </row>
    <row r="293" spans="1:69" ht="17.25">
      <c r="A293" s="17">
        <v>292</v>
      </c>
      <c r="B293" s="254" t="s">
        <v>1751</v>
      </c>
      <c r="C293" s="252" t="s">
        <v>465</v>
      </c>
      <c r="D293" s="215" t="s">
        <v>231</v>
      </c>
      <c r="E293" s="215" t="s">
        <v>1752</v>
      </c>
      <c r="F293" s="286" t="s">
        <v>1753</v>
      </c>
      <c r="G293" s="286" t="s">
        <v>230</v>
      </c>
      <c r="H293" s="281" t="s">
        <v>40</v>
      </c>
      <c r="I293" s="282">
        <v>34523</v>
      </c>
      <c r="J293" s="283" t="s">
        <v>45</v>
      </c>
      <c r="K293" s="287" t="s">
        <v>483</v>
      </c>
      <c r="L293" s="421" t="s">
        <v>44</v>
      </c>
      <c r="M293" s="285">
        <v>25</v>
      </c>
      <c r="N293" s="222">
        <v>10</v>
      </c>
      <c r="O293" s="222">
        <v>27</v>
      </c>
      <c r="P293" s="222">
        <v>32.75</v>
      </c>
      <c r="Q293" s="223">
        <v>16.333333333333332</v>
      </c>
      <c r="R293" s="222">
        <v>22</v>
      </c>
      <c r="S293" s="222">
        <v>23.25</v>
      </c>
      <c r="T293" s="222">
        <v>25.5</v>
      </c>
      <c r="U293" s="222">
        <v>29.75</v>
      </c>
      <c r="V293" s="224">
        <v>186.58333333333331</v>
      </c>
      <c r="W293" s="225">
        <v>10.36574074074074</v>
      </c>
      <c r="X293" s="226" t="s">
        <v>498</v>
      </c>
      <c r="Y293" s="226" t="s">
        <v>474</v>
      </c>
      <c r="Z293" s="226">
        <v>2013</v>
      </c>
      <c r="AA293" s="133">
        <v>44.5</v>
      </c>
      <c r="AB293" s="133">
        <v>42</v>
      </c>
      <c r="AC293" s="133">
        <v>28.5</v>
      </c>
      <c r="AD293" s="133">
        <v>24</v>
      </c>
      <c r="AE293" s="166">
        <v>36</v>
      </c>
      <c r="AF293" s="133">
        <v>30</v>
      </c>
      <c r="AG293" s="133">
        <v>51</v>
      </c>
      <c r="AH293" s="133">
        <v>9</v>
      </c>
      <c r="AI293" s="133">
        <v>11.75</v>
      </c>
      <c r="AJ293" s="133">
        <v>276.75</v>
      </c>
      <c r="AK293" s="133">
        <v>12.579545454545455</v>
      </c>
      <c r="AL293" s="132" t="s">
        <v>498</v>
      </c>
      <c r="AM293" s="132">
        <v>2014</v>
      </c>
      <c r="AN293" s="140" t="s">
        <v>475</v>
      </c>
      <c r="AO293" s="227">
        <v>24.25</v>
      </c>
      <c r="AP293" s="227">
        <v>27</v>
      </c>
      <c r="AQ293" s="227">
        <v>36.375</v>
      </c>
      <c r="AR293" s="227">
        <v>40.40625</v>
      </c>
      <c r="AS293" s="227">
        <v>31.5</v>
      </c>
      <c r="AT293" s="228">
        <v>23.333333333333332</v>
      </c>
      <c r="AU293" s="228">
        <v>22.875</v>
      </c>
      <c r="AV293" s="227">
        <v>40.25</v>
      </c>
      <c r="AW293" s="228">
        <v>11.5</v>
      </c>
      <c r="AX293" s="227">
        <v>257.48958333333337</v>
      </c>
      <c r="AY293" s="227">
        <v>10.299583333333334</v>
      </c>
      <c r="AZ293" s="229" t="s">
        <v>473</v>
      </c>
      <c r="BA293" s="140">
        <v>2015</v>
      </c>
      <c r="BB293" s="140" t="s">
        <v>476</v>
      </c>
      <c r="BC293" s="41">
        <v>34.5</v>
      </c>
      <c r="BD293" s="242">
        <v>46.5</v>
      </c>
      <c r="BE293" s="242">
        <v>20.625</v>
      </c>
      <c r="BF293" s="242">
        <v>35.25</v>
      </c>
      <c r="BG293" s="41">
        <v>27</v>
      </c>
      <c r="BH293" s="242">
        <v>39.75</v>
      </c>
      <c r="BI293" s="242">
        <v>20.25</v>
      </c>
      <c r="BJ293" s="242">
        <v>34.5</v>
      </c>
      <c r="BK293" s="242">
        <v>14.5</v>
      </c>
      <c r="BL293" s="243">
        <v>44</v>
      </c>
      <c r="BM293" s="243">
        <v>316.875</v>
      </c>
      <c r="BN293" s="243">
        <v>11.316964285714286</v>
      </c>
      <c r="BO293" s="233" t="s">
        <v>473</v>
      </c>
      <c r="BP293" s="234" t="s">
        <v>369</v>
      </c>
      <c r="BQ293" s="235">
        <v>2016</v>
      </c>
    </row>
    <row r="294" spans="1:69" ht="17.25">
      <c r="A294" s="17">
        <v>293</v>
      </c>
      <c r="B294" s="253" t="s">
        <v>1754</v>
      </c>
      <c r="C294" s="253" t="s">
        <v>478</v>
      </c>
      <c r="D294" s="215" t="s">
        <v>1755</v>
      </c>
      <c r="E294" s="215" t="s">
        <v>1756</v>
      </c>
      <c r="F294" s="216" t="s">
        <v>1757</v>
      </c>
      <c r="G294" s="216" t="s">
        <v>1758</v>
      </c>
      <c r="H294" s="217" t="s">
        <v>43</v>
      </c>
      <c r="I294" s="218">
        <v>33255</v>
      </c>
      <c r="J294" s="219" t="s">
        <v>45</v>
      </c>
      <c r="K294" s="220" t="s">
        <v>483</v>
      </c>
      <c r="L294" s="220" t="s">
        <v>44</v>
      </c>
      <c r="M294" s="217">
        <v>25</v>
      </c>
      <c r="N294" s="222">
        <v>22</v>
      </c>
      <c r="O294" s="222">
        <v>20</v>
      </c>
      <c r="P294" s="222">
        <v>20.25</v>
      </c>
      <c r="Q294" s="223">
        <v>23</v>
      </c>
      <c r="R294" s="222">
        <v>26</v>
      </c>
      <c r="S294" s="222">
        <v>30</v>
      </c>
      <c r="T294" s="222">
        <v>22.5</v>
      </c>
      <c r="U294" s="222">
        <v>22.25</v>
      </c>
      <c r="V294" s="224">
        <v>186</v>
      </c>
      <c r="W294" s="225">
        <v>10.333333333333334</v>
      </c>
      <c r="X294" s="226" t="s">
        <v>484</v>
      </c>
      <c r="Y294" s="226" t="s">
        <v>474</v>
      </c>
      <c r="Z294" s="226">
        <v>2013</v>
      </c>
      <c r="AA294" s="141">
        <v>30</v>
      </c>
      <c r="AB294" s="141">
        <v>24</v>
      </c>
      <c r="AC294" s="141">
        <v>22.25</v>
      </c>
      <c r="AD294" s="141">
        <v>21</v>
      </c>
      <c r="AE294" s="164">
        <v>33</v>
      </c>
      <c r="AF294" s="141">
        <v>45</v>
      </c>
      <c r="AG294" s="141">
        <v>43.5</v>
      </c>
      <c r="AH294" s="141">
        <v>11.5</v>
      </c>
      <c r="AI294" s="141">
        <v>14</v>
      </c>
      <c r="AJ294" s="141">
        <v>244.25</v>
      </c>
      <c r="AK294" s="141">
        <v>11.102272727272727</v>
      </c>
      <c r="AL294" s="140" t="s">
        <v>498</v>
      </c>
      <c r="AM294" s="132">
        <v>2014</v>
      </c>
      <c r="AN294" s="140" t="s">
        <v>475</v>
      </c>
      <c r="AO294" s="238">
        <v>30</v>
      </c>
      <c r="AP294" s="239">
        <v>33.375</v>
      </c>
      <c r="AQ294" s="239">
        <v>28.5</v>
      </c>
      <c r="AR294" s="239">
        <v>30.5625</v>
      </c>
      <c r="AS294" s="239">
        <v>32.25</v>
      </c>
      <c r="AT294" s="240">
        <v>22.333333333333332</v>
      </c>
      <c r="AU294" s="240">
        <v>25.5</v>
      </c>
      <c r="AV294" s="239">
        <v>37.75</v>
      </c>
      <c r="AW294" s="240">
        <v>10.5</v>
      </c>
      <c r="AX294" s="239">
        <v>250.77083333333334</v>
      </c>
      <c r="AY294" s="239">
        <v>10.030833333333334</v>
      </c>
      <c r="AZ294" s="241" t="s">
        <v>484</v>
      </c>
      <c r="BA294" s="140">
        <v>2015</v>
      </c>
      <c r="BB294" s="140" t="s">
        <v>476</v>
      </c>
      <c r="BC294" s="41">
        <v>27</v>
      </c>
      <c r="BD294" s="242">
        <v>31.5</v>
      </c>
      <c r="BE294" s="242">
        <v>22.5</v>
      </c>
      <c r="BF294" s="242">
        <v>18</v>
      </c>
      <c r="BG294" s="41">
        <v>39</v>
      </c>
      <c r="BH294" s="242">
        <v>31.875</v>
      </c>
      <c r="BI294" s="242">
        <v>10</v>
      </c>
      <c r="BJ294" s="242">
        <v>37.5</v>
      </c>
      <c r="BK294" s="242">
        <v>20</v>
      </c>
      <c r="BL294" s="243">
        <v>44.5</v>
      </c>
      <c r="BM294" s="243">
        <v>281.875</v>
      </c>
      <c r="BN294" s="243">
        <v>10.066964285714286</v>
      </c>
      <c r="BO294" s="17" t="s">
        <v>484</v>
      </c>
      <c r="BP294" s="234" t="s">
        <v>369</v>
      </c>
      <c r="BQ294" s="235">
        <v>2016</v>
      </c>
    </row>
    <row r="295" spans="1:69" ht="17.25">
      <c r="A295" s="17">
        <v>294</v>
      </c>
      <c r="B295" s="214" t="s">
        <v>1759</v>
      </c>
      <c r="C295" s="252" t="s">
        <v>465</v>
      </c>
      <c r="D295" s="215" t="s">
        <v>178</v>
      </c>
      <c r="E295" s="215" t="s">
        <v>1760</v>
      </c>
      <c r="F295" s="216" t="s">
        <v>1761</v>
      </c>
      <c r="G295" s="216" t="s">
        <v>1762</v>
      </c>
      <c r="H295" s="217" t="s">
        <v>43</v>
      </c>
      <c r="I295" s="218">
        <v>33508</v>
      </c>
      <c r="J295" s="219" t="s">
        <v>55</v>
      </c>
      <c r="K295" s="278" t="s">
        <v>54</v>
      </c>
      <c r="L295" s="278" t="s">
        <v>54</v>
      </c>
      <c r="M295" s="217">
        <v>43</v>
      </c>
      <c r="N295" s="222">
        <v>18</v>
      </c>
      <c r="O295" s="222">
        <v>32</v>
      </c>
      <c r="P295" s="222">
        <v>29.5</v>
      </c>
      <c r="Q295" s="223">
        <v>11.5</v>
      </c>
      <c r="R295" s="222">
        <v>20</v>
      </c>
      <c r="S295" s="222">
        <v>24</v>
      </c>
      <c r="T295" s="222">
        <v>22.5</v>
      </c>
      <c r="U295" s="222">
        <v>28</v>
      </c>
      <c r="V295" s="224">
        <v>185.5</v>
      </c>
      <c r="W295" s="225">
        <v>10.305555555555555</v>
      </c>
      <c r="X295" s="226" t="s">
        <v>498</v>
      </c>
      <c r="Y295" s="226" t="s">
        <v>474</v>
      </c>
      <c r="Z295" s="226">
        <v>2013</v>
      </c>
      <c r="AA295" s="133">
        <v>34.75</v>
      </c>
      <c r="AB295" s="133">
        <v>30</v>
      </c>
      <c r="AC295" s="133">
        <v>26</v>
      </c>
      <c r="AD295" s="133">
        <v>14</v>
      </c>
      <c r="AE295" s="166">
        <v>40.5</v>
      </c>
      <c r="AF295" s="133">
        <v>22.25</v>
      </c>
      <c r="AG295" s="133">
        <v>37.125</v>
      </c>
      <c r="AH295" s="133">
        <v>9</v>
      </c>
      <c r="AI295" s="133">
        <v>16.25</v>
      </c>
      <c r="AJ295" s="133">
        <v>229.875</v>
      </c>
      <c r="AK295" s="133">
        <v>10.448863636363637</v>
      </c>
      <c r="AL295" s="132" t="s">
        <v>473</v>
      </c>
      <c r="AM295" s="132">
        <v>2014</v>
      </c>
      <c r="AN295" s="140" t="s">
        <v>475</v>
      </c>
      <c r="AO295" s="331">
        <v>30.75</v>
      </c>
      <c r="AP295" s="267">
        <v>28.125</v>
      </c>
      <c r="AQ295" s="267">
        <v>35.25</v>
      </c>
      <c r="AR295" s="267">
        <v>28.125</v>
      </c>
      <c r="AS295" s="267">
        <v>30</v>
      </c>
      <c r="AT295" s="268">
        <v>24</v>
      </c>
      <c r="AU295" s="268">
        <v>21.9375</v>
      </c>
      <c r="AV295" s="267">
        <v>32.25</v>
      </c>
      <c r="AW295" s="268">
        <v>22</v>
      </c>
      <c r="AX295" s="267">
        <v>252.4375</v>
      </c>
      <c r="AY295" s="267">
        <v>10.0975</v>
      </c>
      <c r="AZ295" s="512" t="s">
        <v>1041</v>
      </c>
      <c r="BA295" s="140">
        <v>2015</v>
      </c>
      <c r="BB295" s="140" t="s">
        <v>476</v>
      </c>
      <c r="BC295" s="41">
        <v>36</v>
      </c>
      <c r="BD295" s="242">
        <v>40.5</v>
      </c>
      <c r="BE295" s="242">
        <v>27</v>
      </c>
      <c r="BF295" s="242">
        <v>24</v>
      </c>
      <c r="BG295" s="41">
        <v>42</v>
      </c>
      <c r="BH295" s="242">
        <v>40.5</v>
      </c>
      <c r="BI295" s="242">
        <v>18</v>
      </c>
      <c r="BJ295" s="242">
        <v>30</v>
      </c>
      <c r="BK295" s="242">
        <v>26</v>
      </c>
      <c r="BL295" s="243">
        <v>44.5</v>
      </c>
      <c r="BM295" s="243">
        <v>328.5</v>
      </c>
      <c r="BN295" s="243">
        <v>11.732142857142858</v>
      </c>
      <c r="BO295" s="17" t="s">
        <v>484</v>
      </c>
      <c r="BP295" s="234" t="s">
        <v>369</v>
      </c>
      <c r="BQ295" s="235">
        <v>2016</v>
      </c>
    </row>
    <row r="296" spans="1:69" ht="17.25">
      <c r="A296" s="17">
        <v>295</v>
      </c>
      <c r="B296" s="259" t="s">
        <v>1763</v>
      </c>
      <c r="C296" s="252" t="s">
        <v>465</v>
      </c>
      <c r="D296" s="215" t="s">
        <v>1764</v>
      </c>
      <c r="E296" s="215" t="s">
        <v>1765</v>
      </c>
      <c r="F296" s="83" t="s">
        <v>1766</v>
      </c>
      <c r="G296" s="83" t="s">
        <v>1767</v>
      </c>
      <c r="H296" s="261" t="s">
        <v>40</v>
      </c>
      <c r="I296" s="262">
        <v>33820</v>
      </c>
      <c r="J296" s="263" t="s">
        <v>41</v>
      </c>
      <c r="K296" s="264" t="s">
        <v>86</v>
      </c>
      <c r="L296" s="421" t="s">
        <v>1398</v>
      </c>
      <c r="M296" s="270">
        <v>18</v>
      </c>
      <c r="N296" s="222">
        <v>18</v>
      </c>
      <c r="O296" s="222">
        <v>20</v>
      </c>
      <c r="P296" s="222">
        <v>23.75</v>
      </c>
      <c r="Q296" s="223">
        <v>20.5</v>
      </c>
      <c r="R296" s="222">
        <v>26</v>
      </c>
      <c r="S296" s="222">
        <v>22.5</v>
      </c>
      <c r="T296" s="222">
        <v>28.5</v>
      </c>
      <c r="U296" s="222">
        <v>20.75</v>
      </c>
      <c r="V296" s="224">
        <v>180</v>
      </c>
      <c r="W296" s="225">
        <v>10</v>
      </c>
      <c r="X296" s="226" t="s">
        <v>484</v>
      </c>
      <c r="Y296" s="226" t="s">
        <v>474</v>
      </c>
      <c r="Z296" s="226">
        <v>2013</v>
      </c>
      <c r="AA296" s="133">
        <v>31.75</v>
      </c>
      <c r="AB296" s="133">
        <v>31</v>
      </c>
      <c r="AC296" s="133">
        <v>28</v>
      </c>
      <c r="AD296" s="133">
        <v>34</v>
      </c>
      <c r="AE296" s="166">
        <v>39.375</v>
      </c>
      <c r="AF296" s="133">
        <v>46.5</v>
      </c>
      <c r="AG296" s="133">
        <v>48</v>
      </c>
      <c r="AH296" s="133">
        <v>11.5</v>
      </c>
      <c r="AI296" s="133">
        <v>10.25</v>
      </c>
      <c r="AJ296" s="133">
        <v>280.375</v>
      </c>
      <c r="AK296" s="133">
        <v>12.744318181818182</v>
      </c>
      <c r="AL296" s="132" t="s">
        <v>498</v>
      </c>
      <c r="AM296" s="132">
        <v>2014</v>
      </c>
      <c r="AN296" s="140" t="s">
        <v>475</v>
      </c>
      <c r="AO296" s="331">
        <v>35.25</v>
      </c>
      <c r="AP296" s="267">
        <v>33.75</v>
      </c>
      <c r="AQ296" s="267">
        <v>39</v>
      </c>
      <c r="AR296" s="267">
        <v>31.5</v>
      </c>
      <c r="AS296" s="267">
        <v>30.375</v>
      </c>
      <c r="AT296" s="268">
        <v>20</v>
      </c>
      <c r="AU296" s="268">
        <v>22.5</v>
      </c>
      <c r="AV296" s="267">
        <v>32.25</v>
      </c>
      <c r="AW296" s="268">
        <v>17</v>
      </c>
      <c r="AX296" s="267">
        <v>261.625</v>
      </c>
      <c r="AY296" s="267">
        <v>10.465</v>
      </c>
      <c r="AZ296" s="86" t="s">
        <v>1041</v>
      </c>
      <c r="BA296" s="140">
        <v>2015</v>
      </c>
      <c r="BB296" s="140" t="s">
        <v>476</v>
      </c>
      <c r="BC296" s="41">
        <v>35.25</v>
      </c>
      <c r="BD296" s="242">
        <v>33</v>
      </c>
      <c r="BE296" s="242">
        <v>24.75</v>
      </c>
      <c r="BF296" s="242">
        <v>25.5</v>
      </c>
      <c r="BG296" s="41">
        <v>39</v>
      </c>
      <c r="BH296" s="242">
        <v>45</v>
      </c>
      <c r="BI296" s="242">
        <v>21</v>
      </c>
      <c r="BJ296" s="242">
        <v>42</v>
      </c>
      <c r="BK296" s="242">
        <v>28</v>
      </c>
      <c r="BL296" s="243">
        <v>43.5</v>
      </c>
      <c r="BM296" s="243">
        <v>337</v>
      </c>
      <c r="BN296" s="243">
        <v>12.035714285714286</v>
      </c>
      <c r="BO296" s="17" t="s">
        <v>484</v>
      </c>
      <c r="BP296" s="234" t="s">
        <v>369</v>
      </c>
      <c r="BQ296" s="235">
        <v>2016</v>
      </c>
    </row>
    <row r="297" spans="1:69" ht="17.25">
      <c r="A297" s="17">
        <v>296</v>
      </c>
      <c r="B297" s="254" t="s">
        <v>1768</v>
      </c>
      <c r="C297" s="252" t="s">
        <v>465</v>
      </c>
      <c r="D297" s="215" t="s">
        <v>125</v>
      </c>
      <c r="E297" s="215" t="s">
        <v>1769</v>
      </c>
      <c r="F297" s="286" t="s">
        <v>1770</v>
      </c>
      <c r="G297" s="286" t="s">
        <v>920</v>
      </c>
      <c r="H297" s="281" t="s">
        <v>40</v>
      </c>
      <c r="I297" s="282">
        <v>33862</v>
      </c>
      <c r="J297" s="283" t="s">
        <v>45</v>
      </c>
      <c r="K297" s="287" t="s">
        <v>483</v>
      </c>
      <c r="L297" s="421" t="s">
        <v>44</v>
      </c>
      <c r="M297" s="285">
        <v>25</v>
      </c>
      <c r="N297" s="222">
        <v>22</v>
      </c>
      <c r="O297" s="222">
        <v>23.5</v>
      </c>
      <c r="P297" s="222">
        <v>31.25</v>
      </c>
      <c r="Q297" s="223">
        <v>20.333333333333332</v>
      </c>
      <c r="R297" s="222">
        <v>14.5</v>
      </c>
      <c r="S297" s="222">
        <v>27.75</v>
      </c>
      <c r="T297" s="222">
        <v>30</v>
      </c>
      <c r="U297" s="222">
        <v>29.25</v>
      </c>
      <c r="V297" s="224">
        <v>198.58333333333331</v>
      </c>
      <c r="W297" s="225">
        <v>11.032407407407407</v>
      </c>
      <c r="X297" s="226" t="s">
        <v>484</v>
      </c>
      <c r="Y297" s="226" t="s">
        <v>474</v>
      </c>
      <c r="Z297" s="226">
        <v>2013</v>
      </c>
      <c r="AA297" s="133">
        <v>33.25</v>
      </c>
      <c r="AB297" s="133">
        <v>31</v>
      </c>
      <c r="AC297" s="133">
        <v>27</v>
      </c>
      <c r="AD297" s="133">
        <v>18.25</v>
      </c>
      <c r="AE297" s="166">
        <v>33</v>
      </c>
      <c r="AF297" s="133">
        <v>25.75</v>
      </c>
      <c r="AG297" s="133">
        <v>32.25</v>
      </c>
      <c r="AH297" s="133">
        <v>6.5</v>
      </c>
      <c r="AI297" s="133">
        <v>16.375</v>
      </c>
      <c r="AJ297" s="133">
        <v>223.375</v>
      </c>
      <c r="AK297" s="133">
        <v>10.153409090909092</v>
      </c>
      <c r="AL297" s="132" t="s">
        <v>473</v>
      </c>
      <c r="AM297" s="132">
        <v>2014</v>
      </c>
      <c r="AN297" s="140" t="s">
        <v>475</v>
      </c>
      <c r="AO297" s="238">
        <v>30</v>
      </c>
      <c r="AP297" s="239">
        <v>20.25</v>
      </c>
      <c r="AQ297" s="239">
        <v>33</v>
      </c>
      <c r="AR297" s="239">
        <v>30</v>
      </c>
      <c r="AS297" s="239">
        <v>23.25</v>
      </c>
      <c r="AT297" s="240">
        <v>25</v>
      </c>
      <c r="AU297" s="240">
        <v>28.5</v>
      </c>
      <c r="AV297" s="239">
        <v>42</v>
      </c>
      <c r="AW297" s="240">
        <v>18</v>
      </c>
      <c r="AX297" s="239">
        <v>250</v>
      </c>
      <c r="AY297" s="239">
        <v>10</v>
      </c>
      <c r="AZ297" s="241" t="s">
        <v>484</v>
      </c>
      <c r="BA297" s="140">
        <v>2015</v>
      </c>
      <c r="BB297" s="140" t="s">
        <v>476</v>
      </c>
      <c r="BC297" s="41">
        <v>25.5</v>
      </c>
      <c r="BD297" s="242">
        <v>39</v>
      </c>
      <c r="BE297" s="242">
        <v>23.25</v>
      </c>
      <c r="BF297" s="242">
        <v>33</v>
      </c>
      <c r="BG297" s="41">
        <v>45</v>
      </c>
      <c r="BH297" s="242">
        <v>33</v>
      </c>
      <c r="BI297" s="242">
        <v>15</v>
      </c>
      <c r="BJ297" s="242">
        <v>25.5</v>
      </c>
      <c r="BK297" s="242">
        <v>28</v>
      </c>
      <c r="BL297" s="243">
        <v>44.5</v>
      </c>
      <c r="BM297" s="243">
        <v>311.75</v>
      </c>
      <c r="BN297" s="243">
        <v>11.133928571428571</v>
      </c>
      <c r="BO297" s="17" t="s">
        <v>484</v>
      </c>
      <c r="BP297" s="234" t="s">
        <v>369</v>
      </c>
      <c r="BQ297" s="235">
        <v>2016</v>
      </c>
    </row>
    <row r="298" spans="1:69" ht="17.25">
      <c r="A298" s="17">
        <v>297</v>
      </c>
      <c r="B298" s="214" t="s">
        <v>1771</v>
      </c>
      <c r="C298" s="252" t="s">
        <v>465</v>
      </c>
      <c r="D298" s="215" t="s">
        <v>1772</v>
      </c>
      <c r="E298" s="215" t="s">
        <v>1773</v>
      </c>
      <c r="F298" s="216" t="s">
        <v>1774</v>
      </c>
      <c r="G298" s="216" t="s">
        <v>1775</v>
      </c>
      <c r="H298" s="217" t="s">
        <v>43</v>
      </c>
      <c r="I298" s="218">
        <v>34379</v>
      </c>
      <c r="J298" s="219" t="s">
        <v>41</v>
      </c>
      <c r="K298" s="278" t="s">
        <v>651</v>
      </c>
      <c r="L298" s="278" t="s">
        <v>1398</v>
      </c>
      <c r="M298" s="217">
        <v>18</v>
      </c>
      <c r="N298" s="222">
        <v>23</v>
      </c>
      <c r="O298" s="222">
        <v>20</v>
      </c>
      <c r="P298" s="222">
        <v>23.25</v>
      </c>
      <c r="Q298" s="223">
        <v>21</v>
      </c>
      <c r="R298" s="222">
        <v>12</v>
      </c>
      <c r="S298" s="222">
        <v>34.5</v>
      </c>
      <c r="T298" s="222">
        <v>37.5</v>
      </c>
      <c r="U298" s="222">
        <v>26</v>
      </c>
      <c r="V298" s="224">
        <v>197.25</v>
      </c>
      <c r="W298" s="225">
        <v>10.958333333333334</v>
      </c>
      <c r="X298" s="226" t="s">
        <v>484</v>
      </c>
      <c r="Y298" s="226" t="s">
        <v>474</v>
      </c>
      <c r="Z298" s="226">
        <v>2013</v>
      </c>
      <c r="AA298" s="133">
        <v>30</v>
      </c>
      <c r="AB298" s="133">
        <v>32</v>
      </c>
      <c r="AC298" s="133">
        <v>20.25</v>
      </c>
      <c r="AD298" s="133">
        <v>20</v>
      </c>
      <c r="AE298" s="166">
        <v>31.5</v>
      </c>
      <c r="AF298" s="133">
        <v>30</v>
      </c>
      <c r="AG298" s="133">
        <v>31.125</v>
      </c>
      <c r="AH298" s="133">
        <v>14.25</v>
      </c>
      <c r="AI298" s="133">
        <v>12</v>
      </c>
      <c r="AJ298" s="133">
        <v>221.125</v>
      </c>
      <c r="AK298" s="133">
        <v>10.051136363636363</v>
      </c>
      <c r="AL298" s="132" t="s">
        <v>484</v>
      </c>
      <c r="AM298" s="132">
        <v>2014</v>
      </c>
      <c r="AN298" s="140" t="s">
        <v>475</v>
      </c>
      <c r="AO298" s="238">
        <v>30</v>
      </c>
      <c r="AP298" s="239">
        <v>22.5</v>
      </c>
      <c r="AQ298" s="239">
        <v>41.25</v>
      </c>
      <c r="AR298" s="239">
        <v>24.65625</v>
      </c>
      <c r="AS298" s="239">
        <v>30.75</v>
      </c>
      <c r="AT298" s="240">
        <v>20</v>
      </c>
      <c r="AU298" s="240">
        <v>25.5</v>
      </c>
      <c r="AV298" s="239">
        <v>42</v>
      </c>
      <c r="AW298" s="240">
        <v>14</v>
      </c>
      <c r="AX298" s="239">
        <v>250.65625</v>
      </c>
      <c r="AY298" s="239">
        <v>10.026249999999999</v>
      </c>
      <c r="AZ298" s="241" t="s">
        <v>484</v>
      </c>
      <c r="BA298" s="140">
        <v>2015</v>
      </c>
      <c r="BB298" s="140" t="s">
        <v>476</v>
      </c>
      <c r="BC298" s="41">
        <v>30</v>
      </c>
      <c r="BD298" s="242">
        <v>48</v>
      </c>
      <c r="BE298" s="242">
        <v>15</v>
      </c>
      <c r="BF298" s="242">
        <v>27</v>
      </c>
      <c r="BG298" s="41">
        <v>36</v>
      </c>
      <c r="BH298" s="242">
        <v>36</v>
      </c>
      <c r="BI298" s="242">
        <v>11.25</v>
      </c>
      <c r="BJ298" s="242">
        <v>28.5</v>
      </c>
      <c r="BK298" s="242">
        <v>22</v>
      </c>
      <c r="BL298" s="243">
        <v>40</v>
      </c>
      <c r="BM298" s="243">
        <v>293.75</v>
      </c>
      <c r="BN298" s="243">
        <v>10.491071428571429</v>
      </c>
      <c r="BO298" s="17" t="s">
        <v>484</v>
      </c>
      <c r="BP298" s="234" t="s">
        <v>369</v>
      </c>
      <c r="BQ298" s="235">
        <v>2016</v>
      </c>
    </row>
    <row r="299" spans="1:69" ht="17.25">
      <c r="A299" s="17">
        <v>298</v>
      </c>
      <c r="B299" s="244" t="s">
        <v>1776</v>
      </c>
      <c r="C299" s="252" t="s">
        <v>465</v>
      </c>
      <c r="D299" s="215" t="s">
        <v>675</v>
      </c>
      <c r="E299" s="215" t="s">
        <v>1777</v>
      </c>
      <c r="F299" s="398" t="s">
        <v>1778</v>
      </c>
      <c r="G299" s="398" t="s">
        <v>1162</v>
      </c>
      <c r="H299" s="256" t="s">
        <v>40</v>
      </c>
      <c r="I299" s="245">
        <v>34142</v>
      </c>
      <c r="J299" s="257" t="s">
        <v>45</v>
      </c>
      <c r="K299" s="246" t="s">
        <v>483</v>
      </c>
      <c r="L299" s="421" t="s">
        <v>44</v>
      </c>
      <c r="M299" s="258">
        <v>25</v>
      </c>
      <c r="N299" s="222">
        <v>22</v>
      </c>
      <c r="O299" s="222">
        <v>26</v>
      </c>
      <c r="P299" s="222">
        <v>29.25</v>
      </c>
      <c r="Q299" s="223">
        <v>22.5</v>
      </c>
      <c r="R299" s="222">
        <v>28</v>
      </c>
      <c r="S299" s="222">
        <v>30.75</v>
      </c>
      <c r="T299" s="222">
        <v>21</v>
      </c>
      <c r="U299" s="222">
        <v>29</v>
      </c>
      <c r="V299" s="224">
        <v>208.5</v>
      </c>
      <c r="W299" s="225">
        <v>11.583333333333334</v>
      </c>
      <c r="X299" s="226" t="s">
        <v>484</v>
      </c>
      <c r="Y299" s="226" t="s">
        <v>474</v>
      </c>
      <c r="Z299" s="226">
        <v>2013</v>
      </c>
      <c r="AA299" s="133">
        <v>33.5</v>
      </c>
      <c r="AB299" s="133">
        <v>26.5</v>
      </c>
      <c r="AC299" s="133">
        <v>25.25</v>
      </c>
      <c r="AD299" s="133">
        <v>19.5</v>
      </c>
      <c r="AE299" s="166">
        <v>34.5</v>
      </c>
      <c r="AF299" s="133">
        <v>23.75</v>
      </c>
      <c r="AG299" s="133">
        <v>41.25</v>
      </c>
      <c r="AH299" s="133">
        <v>6.5</v>
      </c>
      <c r="AI299" s="133">
        <v>12.875</v>
      </c>
      <c r="AJ299" s="133">
        <v>223.625</v>
      </c>
      <c r="AK299" s="133">
        <v>10.164772727272727</v>
      </c>
      <c r="AL299" s="132" t="s">
        <v>473</v>
      </c>
      <c r="AM299" s="132">
        <v>2014</v>
      </c>
      <c r="AN299" s="140" t="s">
        <v>475</v>
      </c>
      <c r="AO299" s="331">
        <v>30</v>
      </c>
      <c r="AP299" s="267">
        <v>32.25</v>
      </c>
      <c r="AQ299" s="267">
        <v>36.375</v>
      </c>
      <c r="AR299" s="267">
        <v>40.78125</v>
      </c>
      <c r="AS299" s="267">
        <v>32.625</v>
      </c>
      <c r="AT299" s="268">
        <v>17.166666666666668</v>
      </c>
      <c r="AU299" s="268">
        <v>19.875</v>
      </c>
      <c r="AV299" s="267">
        <v>34.25</v>
      </c>
      <c r="AW299" s="268">
        <v>22</v>
      </c>
      <c r="AX299" s="267">
        <v>265.32291666666663</v>
      </c>
      <c r="AY299" s="267">
        <v>10.612916666666665</v>
      </c>
      <c r="AZ299" s="512" t="s">
        <v>498</v>
      </c>
      <c r="BA299" s="140">
        <v>2015</v>
      </c>
      <c r="BB299" s="140" t="s">
        <v>476</v>
      </c>
      <c r="BC299" s="41">
        <v>32.25</v>
      </c>
      <c r="BD299" s="242">
        <v>37.5</v>
      </c>
      <c r="BE299" s="242">
        <v>15</v>
      </c>
      <c r="BF299" s="242">
        <v>46.5</v>
      </c>
      <c r="BG299" s="41">
        <v>36</v>
      </c>
      <c r="BH299" s="242">
        <v>32.25</v>
      </c>
      <c r="BI299" s="242">
        <v>16.5</v>
      </c>
      <c r="BJ299" s="242">
        <v>22.5</v>
      </c>
      <c r="BK299" s="242">
        <v>10</v>
      </c>
      <c r="BL299" s="243">
        <v>44</v>
      </c>
      <c r="BM299" s="243">
        <v>292.5</v>
      </c>
      <c r="BN299" s="243">
        <v>10.446428571428571</v>
      </c>
      <c r="BO299" s="17" t="s">
        <v>498</v>
      </c>
      <c r="BP299" s="234" t="s">
        <v>369</v>
      </c>
      <c r="BQ299" s="235">
        <v>2016</v>
      </c>
    </row>
    <row r="300" spans="1:69" ht="17.25">
      <c r="A300" s="17">
        <v>299</v>
      </c>
      <c r="B300" s="259" t="s">
        <v>1779</v>
      </c>
      <c r="C300" s="252" t="s">
        <v>465</v>
      </c>
      <c r="D300" s="215" t="s">
        <v>1217</v>
      </c>
      <c r="E300" s="215" t="s">
        <v>1780</v>
      </c>
      <c r="F300" s="260" t="s">
        <v>1781</v>
      </c>
      <c r="G300" s="260" t="s">
        <v>1220</v>
      </c>
      <c r="H300" s="261" t="s">
        <v>40</v>
      </c>
      <c r="I300" s="262">
        <v>34242</v>
      </c>
      <c r="J300" s="263" t="s">
        <v>41</v>
      </c>
      <c r="K300" s="264" t="s">
        <v>651</v>
      </c>
      <c r="L300" s="421" t="s">
        <v>44</v>
      </c>
      <c r="M300" s="270">
        <v>18</v>
      </c>
      <c r="N300" s="222">
        <v>15</v>
      </c>
      <c r="O300" s="222">
        <v>26.5</v>
      </c>
      <c r="P300" s="222">
        <v>25</v>
      </c>
      <c r="Q300" s="223">
        <v>17.5</v>
      </c>
      <c r="R300" s="222">
        <v>22.5</v>
      </c>
      <c r="S300" s="222">
        <v>35.25</v>
      </c>
      <c r="T300" s="222">
        <v>31.13</v>
      </c>
      <c r="U300" s="222">
        <v>28.75</v>
      </c>
      <c r="V300" s="224">
        <v>201.63</v>
      </c>
      <c r="W300" s="225">
        <v>11.201666666666666</v>
      </c>
      <c r="X300" s="226" t="s">
        <v>473</v>
      </c>
      <c r="Y300" s="226" t="s">
        <v>474</v>
      </c>
      <c r="Z300" s="226">
        <v>2013</v>
      </c>
      <c r="AA300" s="133">
        <v>41.75</v>
      </c>
      <c r="AB300" s="133">
        <v>39</v>
      </c>
      <c r="AC300" s="133">
        <v>21.5</v>
      </c>
      <c r="AD300" s="133">
        <v>24</v>
      </c>
      <c r="AE300" s="166">
        <v>50.25</v>
      </c>
      <c r="AF300" s="133">
        <v>35</v>
      </c>
      <c r="AG300" s="133">
        <v>51</v>
      </c>
      <c r="AH300" s="133">
        <v>12</v>
      </c>
      <c r="AI300" s="133">
        <v>13.5</v>
      </c>
      <c r="AJ300" s="133">
        <v>288</v>
      </c>
      <c r="AK300" s="133">
        <v>13.090909090909092</v>
      </c>
      <c r="AL300" s="132" t="s">
        <v>473</v>
      </c>
      <c r="AM300" s="132">
        <v>2014</v>
      </c>
      <c r="AN300" s="140" t="s">
        <v>475</v>
      </c>
      <c r="AO300" s="227">
        <v>38.25</v>
      </c>
      <c r="AP300" s="227">
        <v>46.125</v>
      </c>
      <c r="AQ300" s="227">
        <v>42.75</v>
      </c>
      <c r="AR300" s="227">
        <v>42.1875</v>
      </c>
      <c r="AS300" s="227">
        <v>39.375</v>
      </c>
      <c r="AT300" s="228">
        <v>10</v>
      </c>
      <c r="AU300" s="228">
        <v>23.8125</v>
      </c>
      <c r="AV300" s="227">
        <v>46.25</v>
      </c>
      <c r="AW300" s="228">
        <v>24</v>
      </c>
      <c r="AX300" s="227">
        <v>312.75</v>
      </c>
      <c r="AY300" s="227">
        <v>12.51</v>
      </c>
      <c r="AZ300" s="229" t="s">
        <v>473</v>
      </c>
      <c r="BA300" s="140">
        <v>2015</v>
      </c>
      <c r="BB300" s="140" t="s">
        <v>476</v>
      </c>
      <c r="BC300" s="41">
        <v>41.25</v>
      </c>
      <c r="BD300" s="242">
        <v>38.25</v>
      </c>
      <c r="BE300" s="242">
        <v>28.5</v>
      </c>
      <c r="BF300" s="242">
        <v>42</v>
      </c>
      <c r="BG300" s="41">
        <v>33</v>
      </c>
      <c r="BH300" s="242">
        <v>32.25</v>
      </c>
      <c r="BI300" s="242">
        <v>26.5</v>
      </c>
      <c r="BJ300" s="242">
        <v>33</v>
      </c>
      <c r="BK300" s="242">
        <v>20</v>
      </c>
      <c r="BL300" s="243">
        <v>43.5</v>
      </c>
      <c r="BM300" s="243">
        <v>338.25</v>
      </c>
      <c r="BN300" s="243">
        <v>12.080357142857142</v>
      </c>
      <c r="BO300" s="233" t="s">
        <v>473</v>
      </c>
      <c r="BP300" s="234" t="s">
        <v>369</v>
      </c>
      <c r="BQ300" s="235">
        <v>2016</v>
      </c>
    </row>
    <row r="301" spans="1:69" ht="17.25">
      <c r="A301" s="17">
        <v>300</v>
      </c>
      <c r="B301" s="259" t="s">
        <v>1782</v>
      </c>
      <c r="C301" s="252" t="s">
        <v>465</v>
      </c>
      <c r="D301" s="215" t="s">
        <v>1783</v>
      </c>
      <c r="E301" s="215" t="s">
        <v>1784</v>
      </c>
      <c r="F301" s="260" t="s">
        <v>1785</v>
      </c>
      <c r="G301" s="260" t="s">
        <v>1786</v>
      </c>
      <c r="H301" s="261" t="s">
        <v>40</v>
      </c>
      <c r="I301" s="262">
        <v>34381</v>
      </c>
      <c r="J301" s="263" t="s">
        <v>45</v>
      </c>
      <c r="K301" s="264" t="s">
        <v>483</v>
      </c>
      <c r="L301" s="421" t="s">
        <v>44</v>
      </c>
      <c r="M301" s="270">
        <v>25</v>
      </c>
      <c r="N301" s="222">
        <v>10</v>
      </c>
      <c r="O301" s="222">
        <v>26</v>
      </c>
      <c r="P301" s="222">
        <v>31</v>
      </c>
      <c r="Q301" s="223">
        <v>23.333333333333332</v>
      </c>
      <c r="R301" s="222">
        <v>31.5</v>
      </c>
      <c r="S301" s="222">
        <v>34.125</v>
      </c>
      <c r="T301" s="222">
        <v>38.25</v>
      </c>
      <c r="U301" s="222">
        <v>12</v>
      </c>
      <c r="V301" s="224">
        <v>206.20833333333331</v>
      </c>
      <c r="W301" s="225">
        <v>11.456018518518517</v>
      </c>
      <c r="X301" s="226" t="s">
        <v>473</v>
      </c>
      <c r="Y301" s="226" t="s">
        <v>474</v>
      </c>
      <c r="Z301" s="226">
        <v>2013</v>
      </c>
      <c r="AA301" s="133">
        <v>40</v>
      </c>
      <c r="AB301" s="133">
        <v>48</v>
      </c>
      <c r="AC301" s="133">
        <v>33.5</v>
      </c>
      <c r="AD301" s="133">
        <v>34.5</v>
      </c>
      <c r="AE301" s="166">
        <v>49.5</v>
      </c>
      <c r="AF301" s="133">
        <v>35.25</v>
      </c>
      <c r="AG301" s="133">
        <v>58.125</v>
      </c>
      <c r="AH301" s="133">
        <v>13</v>
      </c>
      <c r="AI301" s="133">
        <v>18.75</v>
      </c>
      <c r="AJ301" s="133">
        <v>330.625</v>
      </c>
      <c r="AK301" s="133">
        <v>15.028409090909092</v>
      </c>
      <c r="AL301" s="132" t="s">
        <v>473</v>
      </c>
      <c r="AM301" s="132">
        <v>2014</v>
      </c>
      <c r="AN301" s="140" t="s">
        <v>475</v>
      </c>
      <c r="AO301" s="227">
        <v>42</v>
      </c>
      <c r="AP301" s="227">
        <v>48</v>
      </c>
      <c r="AQ301" s="227">
        <v>37.125</v>
      </c>
      <c r="AR301" s="227">
        <v>42.75</v>
      </c>
      <c r="AS301" s="227">
        <v>45.75</v>
      </c>
      <c r="AT301" s="228">
        <v>32.5</v>
      </c>
      <c r="AU301" s="228">
        <v>41.625</v>
      </c>
      <c r="AV301" s="227">
        <v>45.5</v>
      </c>
      <c r="AW301" s="228">
        <v>30</v>
      </c>
      <c r="AX301" s="227">
        <v>366</v>
      </c>
      <c r="AY301" s="227">
        <v>14.64</v>
      </c>
      <c r="AZ301" s="229" t="s">
        <v>473</v>
      </c>
      <c r="BA301" s="140">
        <v>2015</v>
      </c>
      <c r="BB301" s="140" t="s">
        <v>476</v>
      </c>
      <c r="BC301" s="41">
        <v>38.25</v>
      </c>
      <c r="BD301" s="242">
        <v>45</v>
      </c>
      <c r="BE301" s="242">
        <v>39.75</v>
      </c>
      <c r="BF301" s="242">
        <v>42.75</v>
      </c>
      <c r="BG301" s="41">
        <v>36</v>
      </c>
      <c r="BH301" s="242">
        <v>43.125</v>
      </c>
      <c r="BI301" s="242">
        <v>24.5</v>
      </c>
      <c r="BJ301" s="242">
        <v>46.5</v>
      </c>
      <c r="BK301" s="242">
        <v>18</v>
      </c>
      <c r="BL301" s="243">
        <v>45.5</v>
      </c>
      <c r="BM301" s="243">
        <v>379.375</v>
      </c>
      <c r="BN301" s="243">
        <v>13.549107142857142</v>
      </c>
      <c r="BO301" s="233" t="s">
        <v>473</v>
      </c>
      <c r="BP301" s="234" t="s">
        <v>369</v>
      </c>
      <c r="BQ301" s="235">
        <v>2016</v>
      </c>
    </row>
    <row r="302" spans="1:69" ht="17.25">
      <c r="A302" s="17">
        <v>301</v>
      </c>
      <c r="B302" s="214" t="s">
        <v>1787</v>
      </c>
      <c r="C302" s="252" t="s">
        <v>465</v>
      </c>
      <c r="D302" s="215" t="s">
        <v>1788</v>
      </c>
      <c r="E302" s="215" t="s">
        <v>1789</v>
      </c>
      <c r="F302" s="216" t="s">
        <v>1790</v>
      </c>
      <c r="G302" s="216" t="s">
        <v>1791</v>
      </c>
      <c r="H302" s="217" t="s">
        <v>43</v>
      </c>
      <c r="I302" s="218">
        <v>34159</v>
      </c>
      <c r="J302" s="219" t="s">
        <v>536</v>
      </c>
      <c r="K302" s="278" t="s">
        <v>537</v>
      </c>
      <c r="L302" s="278" t="s">
        <v>537</v>
      </c>
      <c r="M302" s="217">
        <v>34</v>
      </c>
      <c r="N302" s="222">
        <v>12</v>
      </c>
      <c r="O302" s="222">
        <v>26</v>
      </c>
      <c r="P302" s="222">
        <v>26.5</v>
      </c>
      <c r="Q302" s="223">
        <v>20</v>
      </c>
      <c r="R302" s="222">
        <v>20.75</v>
      </c>
      <c r="S302" s="222">
        <v>26.25</v>
      </c>
      <c r="T302" s="222">
        <v>30</v>
      </c>
      <c r="U302" s="222">
        <v>19</v>
      </c>
      <c r="V302" s="224">
        <v>180.5</v>
      </c>
      <c r="W302" s="225">
        <v>10.027777777777779</v>
      </c>
      <c r="X302" s="226" t="s">
        <v>1041</v>
      </c>
      <c r="Y302" s="226" t="s">
        <v>474</v>
      </c>
      <c r="Z302" s="226">
        <v>2013</v>
      </c>
      <c r="AA302" s="133">
        <v>33.25</v>
      </c>
      <c r="AB302" s="133">
        <v>32</v>
      </c>
      <c r="AC302" s="133">
        <v>25.29</v>
      </c>
      <c r="AD302" s="133">
        <v>10</v>
      </c>
      <c r="AE302" s="166">
        <v>39</v>
      </c>
      <c r="AF302" s="133">
        <v>24</v>
      </c>
      <c r="AG302" s="133">
        <v>34.875</v>
      </c>
      <c r="AH302" s="133">
        <v>10</v>
      </c>
      <c r="AI302" s="133">
        <v>16.5</v>
      </c>
      <c r="AJ302" s="133">
        <v>224.91499999999999</v>
      </c>
      <c r="AK302" s="133">
        <v>10.22340909090909</v>
      </c>
      <c r="AL302" s="132" t="s">
        <v>473</v>
      </c>
      <c r="AM302" s="132">
        <v>2014</v>
      </c>
      <c r="AN302" s="140" t="s">
        <v>475</v>
      </c>
      <c r="AO302" s="238">
        <v>30</v>
      </c>
      <c r="AP302" s="239">
        <v>34.5</v>
      </c>
      <c r="AQ302" s="239">
        <v>33.75</v>
      </c>
      <c r="AR302" s="239">
        <v>33.5625</v>
      </c>
      <c r="AS302" s="239">
        <v>26.25</v>
      </c>
      <c r="AT302" s="240">
        <v>16</v>
      </c>
      <c r="AU302" s="240">
        <v>25.5</v>
      </c>
      <c r="AV302" s="239">
        <v>32.5</v>
      </c>
      <c r="AW302" s="240">
        <v>20</v>
      </c>
      <c r="AX302" s="239">
        <v>252.0625</v>
      </c>
      <c r="AY302" s="239">
        <v>10.0825</v>
      </c>
      <c r="AZ302" s="241" t="s">
        <v>484</v>
      </c>
      <c r="BA302" s="140">
        <v>2015</v>
      </c>
      <c r="BB302" s="140" t="s">
        <v>476</v>
      </c>
      <c r="BC302" s="41">
        <v>36</v>
      </c>
      <c r="BD302" s="242">
        <v>33</v>
      </c>
      <c r="BE302" s="242">
        <v>27</v>
      </c>
      <c r="BF302" s="242">
        <v>33</v>
      </c>
      <c r="BG302" s="41">
        <v>36</v>
      </c>
      <c r="BH302" s="242">
        <v>30</v>
      </c>
      <c r="BI302" s="242">
        <v>14</v>
      </c>
      <c r="BJ302" s="242">
        <v>43.5</v>
      </c>
      <c r="BK302" s="242">
        <v>14</v>
      </c>
      <c r="BL302" s="243">
        <v>37.5</v>
      </c>
      <c r="BM302" s="243">
        <v>304</v>
      </c>
      <c r="BN302" s="243">
        <v>10.857142857142858</v>
      </c>
      <c r="BO302" s="17" t="s">
        <v>484</v>
      </c>
      <c r="BP302" s="234" t="s">
        <v>369</v>
      </c>
      <c r="BQ302" s="235">
        <v>2016</v>
      </c>
    </row>
    <row r="303" spans="1:69" ht="17.25">
      <c r="A303" s="17">
        <v>302</v>
      </c>
      <c r="B303" s="253" t="s">
        <v>1792</v>
      </c>
      <c r="C303" s="252" t="s">
        <v>465</v>
      </c>
      <c r="D303" s="215" t="s">
        <v>155</v>
      </c>
      <c r="E303" s="215" t="s">
        <v>1793</v>
      </c>
      <c r="F303" s="216" t="s">
        <v>1794</v>
      </c>
      <c r="G303" s="216" t="s">
        <v>1795</v>
      </c>
      <c r="H303" s="217" t="s">
        <v>43</v>
      </c>
      <c r="I303" s="218">
        <v>34594</v>
      </c>
      <c r="J303" s="219" t="s">
        <v>536</v>
      </c>
      <c r="K303" s="220" t="s">
        <v>537</v>
      </c>
      <c r="L303" s="220" t="s">
        <v>537</v>
      </c>
      <c r="M303" s="217">
        <v>34</v>
      </c>
      <c r="N303" s="222">
        <v>24</v>
      </c>
      <c r="O303" s="222">
        <v>20.5</v>
      </c>
      <c r="P303" s="222">
        <v>32.75</v>
      </c>
      <c r="Q303" s="223">
        <v>12.666666666666666</v>
      </c>
      <c r="R303" s="222">
        <v>18.75</v>
      </c>
      <c r="S303" s="222">
        <v>27</v>
      </c>
      <c r="T303" s="222">
        <v>21.75</v>
      </c>
      <c r="U303" s="222">
        <v>25</v>
      </c>
      <c r="V303" s="224">
        <v>182.41666666666669</v>
      </c>
      <c r="W303" s="225">
        <v>10.13425925925926</v>
      </c>
      <c r="X303" s="226" t="s">
        <v>484</v>
      </c>
      <c r="Y303" s="226" t="s">
        <v>474</v>
      </c>
      <c r="Z303" s="226">
        <v>2013</v>
      </c>
      <c r="AA303" s="133">
        <v>23</v>
      </c>
      <c r="AB303" s="133">
        <v>35.5</v>
      </c>
      <c r="AC303" s="133">
        <v>25.25</v>
      </c>
      <c r="AD303" s="133">
        <v>26</v>
      </c>
      <c r="AE303" s="166">
        <v>43.5</v>
      </c>
      <c r="AF303" s="133">
        <v>45</v>
      </c>
      <c r="AG303" s="133">
        <v>45</v>
      </c>
      <c r="AH303" s="133">
        <v>12.25</v>
      </c>
      <c r="AI303" s="133">
        <v>14.75</v>
      </c>
      <c r="AJ303" s="133">
        <v>270.25</v>
      </c>
      <c r="AK303" s="133">
        <v>12.284090909090908</v>
      </c>
      <c r="AL303" s="132" t="s">
        <v>498</v>
      </c>
      <c r="AM303" s="132">
        <v>2014</v>
      </c>
      <c r="AN303" s="140" t="s">
        <v>475</v>
      </c>
      <c r="AO303" s="238">
        <v>30.75</v>
      </c>
      <c r="AP303" s="239">
        <v>31.5</v>
      </c>
      <c r="AQ303" s="239">
        <v>30.375</v>
      </c>
      <c r="AR303" s="239">
        <v>30</v>
      </c>
      <c r="AS303" s="239">
        <v>38.25</v>
      </c>
      <c r="AT303" s="240">
        <v>20</v>
      </c>
      <c r="AU303" s="240">
        <v>16.3125</v>
      </c>
      <c r="AV303" s="239">
        <v>35.5</v>
      </c>
      <c r="AW303" s="240">
        <v>22</v>
      </c>
      <c r="AX303" s="239">
        <v>254.6875</v>
      </c>
      <c r="AY303" s="239">
        <v>10.1875</v>
      </c>
      <c r="AZ303" s="241" t="s">
        <v>484</v>
      </c>
      <c r="BA303" s="140">
        <v>2015</v>
      </c>
      <c r="BB303" s="140" t="s">
        <v>476</v>
      </c>
      <c r="BC303" s="41">
        <v>18</v>
      </c>
      <c r="BD303" s="242">
        <v>40.5</v>
      </c>
      <c r="BE303" s="242">
        <v>27.75</v>
      </c>
      <c r="BF303" s="242">
        <v>19.5</v>
      </c>
      <c r="BG303" s="41">
        <v>36</v>
      </c>
      <c r="BH303" s="242">
        <v>42</v>
      </c>
      <c r="BI303" s="242">
        <v>18</v>
      </c>
      <c r="BJ303" s="242">
        <v>33</v>
      </c>
      <c r="BK303" s="242">
        <v>22</v>
      </c>
      <c r="BL303" s="243">
        <v>42</v>
      </c>
      <c r="BM303" s="243">
        <v>298.75</v>
      </c>
      <c r="BN303" s="243">
        <v>10.669642857142858</v>
      </c>
      <c r="BO303" s="17" t="s">
        <v>484</v>
      </c>
      <c r="BP303" s="234" t="s">
        <v>369</v>
      </c>
      <c r="BQ303" s="235">
        <v>2016</v>
      </c>
    </row>
    <row r="304" spans="1:69" ht="17.25">
      <c r="A304" s="17">
        <v>303</v>
      </c>
      <c r="B304" s="259" t="s">
        <v>1796</v>
      </c>
      <c r="C304" s="252" t="s">
        <v>465</v>
      </c>
      <c r="D304" s="215" t="s">
        <v>340</v>
      </c>
      <c r="E304" s="215" t="s">
        <v>1797</v>
      </c>
      <c r="F304" s="260" t="s">
        <v>1798</v>
      </c>
      <c r="G304" s="260" t="s">
        <v>1799</v>
      </c>
      <c r="H304" s="261" t="s">
        <v>40</v>
      </c>
      <c r="I304" s="262">
        <v>34421</v>
      </c>
      <c r="J304" s="263" t="s">
        <v>45</v>
      </c>
      <c r="K304" s="264" t="s">
        <v>483</v>
      </c>
      <c r="L304" s="421" t="s">
        <v>44</v>
      </c>
      <c r="M304" s="270">
        <v>25</v>
      </c>
      <c r="N304" s="222">
        <v>13</v>
      </c>
      <c r="O304" s="222">
        <v>30</v>
      </c>
      <c r="P304" s="222">
        <v>31</v>
      </c>
      <c r="Q304" s="223">
        <v>22</v>
      </c>
      <c r="R304" s="222">
        <v>24.5</v>
      </c>
      <c r="S304" s="222">
        <v>23.25</v>
      </c>
      <c r="T304" s="222">
        <v>38.25</v>
      </c>
      <c r="U304" s="222">
        <v>29</v>
      </c>
      <c r="V304" s="224">
        <v>211</v>
      </c>
      <c r="W304" s="225">
        <v>11.722222222222221</v>
      </c>
      <c r="X304" s="226" t="s">
        <v>473</v>
      </c>
      <c r="Y304" s="226" t="s">
        <v>474</v>
      </c>
      <c r="Z304" s="226">
        <v>2013</v>
      </c>
      <c r="AA304" s="133">
        <v>32.75</v>
      </c>
      <c r="AB304" s="133">
        <v>40.5</v>
      </c>
      <c r="AC304" s="133">
        <v>29</v>
      </c>
      <c r="AD304" s="133">
        <v>21.25</v>
      </c>
      <c r="AE304" s="166">
        <v>42</v>
      </c>
      <c r="AF304" s="133">
        <v>31</v>
      </c>
      <c r="AG304" s="133">
        <v>41.625</v>
      </c>
      <c r="AH304" s="133">
        <v>10</v>
      </c>
      <c r="AI304" s="133">
        <v>14.25</v>
      </c>
      <c r="AJ304" s="133">
        <v>262.375</v>
      </c>
      <c r="AK304" s="133">
        <v>11.926136363636363</v>
      </c>
      <c r="AL304" s="132" t="s">
        <v>473</v>
      </c>
      <c r="AM304" s="132">
        <v>2014</v>
      </c>
      <c r="AN304" s="140" t="s">
        <v>475</v>
      </c>
      <c r="AO304" s="227">
        <v>26</v>
      </c>
      <c r="AP304" s="227">
        <v>38.625</v>
      </c>
      <c r="AQ304" s="227">
        <v>31.875</v>
      </c>
      <c r="AR304" s="227">
        <v>33.375</v>
      </c>
      <c r="AS304" s="227">
        <v>27</v>
      </c>
      <c r="AT304" s="228">
        <v>14.333333333333334</v>
      </c>
      <c r="AU304" s="228">
        <v>18.75</v>
      </c>
      <c r="AV304" s="227">
        <v>44.5</v>
      </c>
      <c r="AW304" s="228">
        <v>17.5</v>
      </c>
      <c r="AX304" s="227">
        <v>251.95833333333334</v>
      </c>
      <c r="AY304" s="227">
        <v>10.078333333333333</v>
      </c>
      <c r="AZ304" s="229" t="s">
        <v>473</v>
      </c>
      <c r="BA304" s="140">
        <v>2015</v>
      </c>
      <c r="BB304" s="140" t="s">
        <v>476</v>
      </c>
      <c r="BC304" s="41">
        <v>40.5</v>
      </c>
      <c r="BD304" s="242">
        <v>39.75</v>
      </c>
      <c r="BE304" s="242">
        <v>27.375</v>
      </c>
      <c r="BF304" s="242">
        <v>36</v>
      </c>
      <c r="BG304" s="41">
        <v>30</v>
      </c>
      <c r="BH304" s="242">
        <v>31.875</v>
      </c>
      <c r="BI304" s="242">
        <v>14</v>
      </c>
      <c r="BJ304" s="242">
        <v>25.5</v>
      </c>
      <c r="BK304" s="242">
        <v>12</v>
      </c>
      <c r="BL304" s="243">
        <v>45.5</v>
      </c>
      <c r="BM304" s="243">
        <v>302.5</v>
      </c>
      <c r="BN304" s="243">
        <v>10.803571428571429</v>
      </c>
      <c r="BO304" s="233" t="s">
        <v>473</v>
      </c>
      <c r="BP304" s="234" t="s">
        <v>369</v>
      </c>
      <c r="BQ304" s="235">
        <v>2016</v>
      </c>
    </row>
    <row r="305" spans="1:69" ht="17.25">
      <c r="A305" s="17">
        <v>304</v>
      </c>
      <c r="B305" s="214" t="s">
        <v>1800</v>
      </c>
      <c r="C305" s="252" t="s">
        <v>465</v>
      </c>
      <c r="D305" s="215" t="s">
        <v>1801</v>
      </c>
      <c r="E305" s="215" t="s">
        <v>291</v>
      </c>
      <c r="F305" s="216" t="s">
        <v>1802</v>
      </c>
      <c r="G305" s="216" t="s">
        <v>156</v>
      </c>
      <c r="H305" s="217" t="s">
        <v>43</v>
      </c>
      <c r="I305" s="218">
        <v>34373</v>
      </c>
      <c r="J305" s="219" t="s">
        <v>536</v>
      </c>
      <c r="K305" s="278" t="s">
        <v>537</v>
      </c>
      <c r="L305" s="278" t="s">
        <v>537</v>
      </c>
      <c r="M305" s="217">
        <v>34</v>
      </c>
      <c r="N305" s="222">
        <v>10</v>
      </c>
      <c r="O305" s="222">
        <v>29</v>
      </c>
      <c r="P305" s="222">
        <v>31</v>
      </c>
      <c r="Q305" s="223">
        <v>16.5</v>
      </c>
      <c r="R305" s="222">
        <v>27.5</v>
      </c>
      <c r="S305" s="222">
        <v>18.375</v>
      </c>
      <c r="T305" s="222">
        <v>30.75</v>
      </c>
      <c r="U305" s="222">
        <v>22.25</v>
      </c>
      <c r="V305" s="224">
        <v>185.375</v>
      </c>
      <c r="W305" s="225">
        <v>10.298611111111111</v>
      </c>
      <c r="X305" s="226" t="s">
        <v>473</v>
      </c>
      <c r="Y305" s="226" t="s">
        <v>474</v>
      </c>
      <c r="Z305" s="226">
        <v>2013</v>
      </c>
      <c r="AA305" s="133">
        <v>37.25</v>
      </c>
      <c r="AB305" s="133">
        <v>38</v>
      </c>
      <c r="AC305" s="133">
        <v>23.5</v>
      </c>
      <c r="AD305" s="133">
        <v>18.5</v>
      </c>
      <c r="AE305" s="166">
        <v>42</v>
      </c>
      <c r="AF305" s="133">
        <v>28</v>
      </c>
      <c r="AG305" s="133">
        <v>40.5</v>
      </c>
      <c r="AH305" s="133">
        <v>6</v>
      </c>
      <c r="AI305" s="133">
        <v>12.25</v>
      </c>
      <c r="AJ305" s="133">
        <v>246</v>
      </c>
      <c r="AK305" s="133">
        <v>11.181818181818182</v>
      </c>
      <c r="AL305" s="132" t="s">
        <v>473</v>
      </c>
      <c r="AM305" s="132">
        <v>2014</v>
      </c>
      <c r="AN305" s="140" t="s">
        <v>475</v>
      </c>
      <c r="AO305" s="331">
        <v>30</v>
      </c>
      <c r="AP305" s="267">
        <v>38.25</v>
      </c>
      <c r="AQ305" s="267">
        <v>30</v>
      </c>
      <c r="AR305" s="267">
        <v>35.625</v>
      </c>
      <c r="AS305" s="267">
        <v>31.125</v>
      </c>
      <c r="AT305" s="268">
        <v>22</v>
      </c>
      <c r="AU305" s="268">
        <v>19.5</v>
      </c>
      <c r="AV305" s="267">
        <v>36.5</v>
      </c>
      <c r="AW305" s="268">
        <v>21</v>
      </c>
      <c r="AX305" s="267">
        <v>264</v>
      </c>
      <c r="AY305" s="267">
        <v>10.56</v>
      </c>
      <c r="AZ305" s="512" t="s">
        <v>498</v>
      </c>
      <c r="BA305" s="140">
        <v>2015</v>
      </c>
      <c r="BB305" s="140" t="s">
        <v>476</v>
      </c>
      <c r="BC305" s="41">
        <v>37.5</v>
      </c>
      <c r="BD305" s="242">
        <v>27</v>
      </c>
      <c r="BE305" s="242">
        <v>23.25</v>
      </c>
      <c r="BF305" s="242">
        <v>29.25</v>
      </c>
      <c r="BG305" s="41">
        <v>27.75</v>
      </c>
      <c r="BH305" s="242">
        <v>36</v>
      </c>
      <c r="BI305" s="242">
        <v>16.75</v>
      </c>
      <c r="BJ305" s="242">
        <v>34.5</v>
      </c>
      <c r="BK305" s="242">
        <v>12</v>
      </c>
      <c r="BL305" s="243">
        <v>37.5</v>
      </c>
      <c r="BM305" s="243">
        <v>281.5</v>
      </c>
      <c r="BN305" s="243">
        <v>10.053571428571429</v>
      </c>
      <c r="BO305" s="17" t="s">
        <v>498</v>
      </c>
      <c r="BP305" s="234" t="s">
        <v>369</v>
      </c>
      <c r="BQ305" s="235">
        <v>2016</v>
      </c>
    </row>
    <row r="306" spans="1:69" ht="17.25">
      <c r="A306" s="17">
        <v>305</v>
      </c>
      <c r="B306" s="254" t="s">
        <v>1803</v>
      </c>
      <c r="C306" s="252" t="s">
        <v>465</v>
      </c>
      <c r="D306" s="215" t="s">
        <v>1804</v>
      </c>
      <c r="E306" s="215" t="s">
        <v>1805</v>
      </c>
      <c r="F306" s="286" t="s">
        <v>1806</v>
      </c>
      <c r="G306" s="286" t="s">
        <v>1807</v>
      </c>
      <c r="H306" s="281" t="s">
        <v>40</v>
      </c>
      <c r="I306" s="282">
        <v>34037</v>
      </c>
      <c r="J306" s="283" t="s">
        <v>45</v>
      </c>
      <c r="K306" s="287" t="s">
        <v>483</v>
      </c>
      <c r="L306" s="421" t="s">
        <v>44</v>
      </c>
      <c r="M306" s="285">
        <v>25</v>
      </c>
      <c r="N306" s="222">
        <v>24</v>
      </c>
      <c r="O306" s="222">
        <v>24</v>
      </c>
      <c r="P306" s="222">
        <v>30.75</v>
      </c>
      <c r="Q306" s="223">
        <v>20.5</v>
      </c>
      <c r="R306" s="222">
        <v>30</v>
      </c>
      <c r="S306" s="222">
        <v>25.5</v>
      </c>
      <c r="T306" s="222">
        <v>30</v>
      </c>
      <c r="U306" s="222">
        <v>22.25</v>
      </c>
      <c r="V306" s="224">
        <v>207</v>
      </c>
      <c r="W306" s="225">
        <v>11.5</v>
      </c>
      <c r="X306" s="226" t="s">
        <v>484</v>
      </c>
      <c r="Y306" s="226" t="s">
        <v>474</v>
      </c>
      <c r="Z306" s="226">
        <v>2013</v>
      </c>
      <c r="AA306" s="133">
        <v>30</v>
      </c>
      <c r="AB306" s="133">
        <v>31.5</v>
      </c>
      <c r="AC306" s="133">
        <v>27.25</v>
      </c>
      <c r="AD306" s="133">
        <v>22</v>
      </c>
      <c r="AE306" s="166">
        <v>37.5</v>
      </c>
      <c r="AF306" s="133">
        <v>42</v>
      </c>
      <c r="AG306" s="133">
        <v>42</v>
      </c>
      <c r="AH306" s="133">
        <v>8.5</v>
      </c>
      <c r="AI306" s="133">
        <v>17.25</v>
      </c>
      <c r="AJ306" s="133">
        <v>258</v>
      </c>
      <c r="AK306" s="133">
        <v>11.727272727272727</v>
      </c>
      <c r="AL306" s="132" t="s">
        <v>498</v>
      </c>
      <c r="AM306" s="132">
        <v>2014</v>
      </c>
      <c r="AN306" s="140" t="s">
        <v>475</v>
      </c>
      <c r="AO306" s="238">
        <v>31.5</v>
      </c>
      <c r="AP306" s="239">
        <v>24</v>
      </c>
      <c r="AQ306" s="239">
        <v>43.5</v>
      </c>
      <c r="AR306" s="239">
        <v>36</v>
      </c>
      <c r="AS306" s="239">
        <v>21.375</v>
      </c>
      <c r="AT306" s="240">
        <v>19</v>
      </c>
      <c r="AU306" s="240">
        <v>22.5</v>
      </c>
      <c r="AV306" s="239">
        <v>31.5</v>
      </c>
      <c r="AW306" s="240">
        <v>21</v>
      </c>
      <c r="AX306" s="239">
        <v>250.375</v>
      </c>
      <c r="AY306" s="239">
        <v>10.015000000000001</v>
      </c>
      <c r="AZ306" s="241" t="s">
        <v>484</v>
      </c>
      <c r="BA306" s="140">
        <v>2015</v>
      </c>
      <c r="BB306" s="140" t="s">
        <v>476</v>
      </c>
      <c r="BC306" s="41">
        <v>25.5</v>
      </c>
      <c r="BD306" s="242">
        <v>36</v>
      </c>
      <c r="BE306" s="242">
        <v>23.25</v>
      </c>
      <c r="BF306" s="242">
        <v>28.5</v>
      </c>
      <c r="BG306" s="41">
        <v>30.75</v>
      </c>
      <c r="BH306" s="242">
        <v>37.5</v>
      </c>
      <c r="BI306" s="242">
        <v>18</v>
      </c>
      <c r="BJ306" s="242">
        <v>52.5</v>
      </c>
      <c r="BK306" s="242">
        <v>22</v>
      </c>
      <c r="BL306" s="243">
        <v>43.5</v>
      </c>
      <c r="BM306" s="243">
        <v>317.5</v>
      </c>
      <c r="BN306" s="243">
        <v>11.339285714285714</v>
      </c>
      <c r="BO306" s="17" t="s">
        <v>484</v>
      </c>
      <c r="BP306" s="234" t="s">
        <v>369</v>
      </c>
      <c r="BQ306" s="235">
        <v>2016</v>
      </c>
    </row>
    <row r="307" spans="1:69" ht="17.25">
      <c r="A307" s="17">
        <v>306</v>
      </c>
      <c r="B307" s="252" t="s">
        <v>1808</v>
      </c>
      <c r="C307" s="252" t="s">
        <v>465</v>
      </c>
      <c r="D307" s="215" t="s">
        <v>1809</v>
      </c>
      <c r="E307" s="215" t="s">
        <v>1810</v>
      </c>
      <c r="F307" s="216" t="s">
        <v>1811</v>
      </c>
      <c r="G307" s="216" t="s">
        <v>1812</v>
      </c>
      <c r="H307" s="217" t="s">
        <v>43</v>
      </c>
      <c r="I307" s="218">
        <v>33738</v>
      </c>
      <c r="J307" s="219" t="s">
        <v>45</v>
      </c>
      <c r="K307" s="333" t="s">
        <v>483</v>
      </c>
      <c r="L307" s="333" t="s">
        <v>44</v>
      </c>
      <c r="M307" s="221">
        <v>25</v>
      </c>
      <c r="N307" s="222">
        <v>20</v>
      </c>
      <c r="O307" s="222">
        <v>23</v>
      </c>
      <c r="P307" s="222">
        <v>25.5</v>
      </c>
      <c r="Q307" s="223">
        <v>25</v>
      </c>
      <c r="R307" s="222">
        <v>14</v>
      </c>
      <c r="S307" s="222">
        <v>34.5</v>
      </c>
      <c r="T307" s="222">
        <v>21</v>
      </c>
      <c r="U307" s="222">
        <v>21.75</v>
      </c>
      <c r="V307" s="224">
        <v>184.75</v>
      </c>
      <c r="W307" s="225">
        <v>10.263888888888889</v>
      </c>
      <c r="X307" s="226" t="s">
        <v>484</v>
      </c>
      <c r="Y307" s="226" t="s">
        <v>474</v>
      </c>
      <c r="Z307" s="226">
        <v>2013</v>
      </c>
      <c r="AA307" s="133">
        <v>21.5</v>
      </c>
      <c r="AB307" s="133">
        <v>34</v>
      </c>
      <c r="AC307" s="133">
        <v>22</v>
      </c>
      <c r="AD307" s="133">
        <v>26</v>
      </c>
      <c r="AE307" s="166">
        <v>47.25</v>
      </c>
      <c r="AF307" s="133">
        <v>44.25</v>
      </c>
      <c r="AG307" s="133">
        <v>36.375</v>
      </c>
      <c r="AH307" s="133">
        <v>12.5</v>
      </c>
      <c r="AI307" s="133">
        <v>14.625</v>
      </c>
      <c r="AJ307" s="133">
        <v>258.5</v>
      </c>
      <c r="AK307" s="133">
        <v>11.75</v>
      </c>
      <c r="AL307" s="132" t="s">
        <v>498</v>
      </c>
      <c r="AM307" s="132">
        <v>2014</v>
      </c>
      <c r="AN307" s="140" t="s">
        <v>475</v>
      </c>
      <c r="AO307" s="238">
        <v>30</v>
      </c>
      <c r="AP307" s="239">
        <v>26.625</v>
      </c>
      <c r="AQ307" s="239">
        <v>33.75</v>
      </c>
      <c r="AR307" s="239">
        <v>31.21875</v>
      </c>
      <c r="AS307" s="239">
        <v>32.25</v>
      </c>
      <c r="AT307" s="240">
        <v>14</v>
      </c>
      <c r="AU307" s="240">
        <v>27.75</v>
      </c>
      <c r="AV307" s="239">
        <v>36</v>
      </c>
      <c r="AW307" s="240">
        <v>19</v>
      </c>
      <c r="AX307" s="239">
        <v>250.59375</v>
      </c>
      <c r="AY307" s="239">
        <v>10.02375</v>
      </c>
      <c r="AZ307" s="241" t="s">
        <v>484</v>
      </c>
      <c r="BA307" s="140">
        <v>2015</v>
      </c>
      <c r="BB307" s="140" t="s">
        <v>476</v>
      </c>
      <c r="BC307" s="41">
        <v>31.5</v>
      </c>
      <c r="BD307" s="242">
        <v>46.5</v>
      </c>
      <c r="BE307" s="242">
        <v>27.75</v>
      </c>
      <c r="BF307" s="242">
        <v>33</v>
      </c>
      <c r="BG307" s="41">
        <v>36</v>
      </c>
      <c r="BH307" s="242">
        <v>42</v>
      </c>
      <c r="BI307" s="242">
        <v>16</v>
      </c>
      <c r="BJ307" s="242">
        <v>54</v>
      </c>
      <c r="BK307" s="242">
        <v>16</v>
      </c>
      <c r="BL307" s="243">
        <v>42.5</v>
      </c>
      <c r="BM307" s="243">
        <v>345.25</v>
      </c>
      <c r="BN307" s="243">
        <v>12.330357142857142</v>
      </c>
      <c r="BO307" s="17" t="s">
        <v>484</v>
      </c>
      <c r="BP307" s="234" t="s">
        <v>369</v>
      </c>
      <c r="BQ307" s="235">
        <v>2016</v>
      </c>
    </row>
    <row r="308" spans="1:69" ht="17.25">
      <c r="A308" s="17">
        <v>307</v>
      </c>
      <c r="B308" s="324" t="s">
        <v>1813</v>
      </c>
      <c r="C308" s="252" t="s">
        <v>465</v>
      </c>
      <c r="D308" s="215" t="s">
        <v>143</v>
      </c>
      <c r="E308" s="215" t="s">
        <v>1814</v>
      </c>
      <c r="F308" s="325" t="s">
        <v>1815</v>
      </c>
      <c r="G308" s="325" t="s">
        <v>183</v>
      </c>
      <c r="H308" s="261" t="s">
        <v>40</v>
      </c>
      <c r="I308" s="262">
        <v>34383</v>
      </c>
      <c r="J308" s="263" t="s">
        <v>45</v>
      </c>
      <c r="K308" s="326" t="s">
        <v>483</v>
      </c>
      <c r="L308" s="427" t="s">
        <v>44</v>
      </c>
      <c r="M308" s="270">
        <v>25</v>
      </c>
      <c r="N308" s="222">
        <v>20</v>
      </c>
      <c r="O308" s="222">
        <v>23</v>
      </c>
      <c r="P308" s="222">
        <v>20</v>
      </c>
      <c r="Q308" s="223">
        <v>24</v>
      </c>
      <c r="R308" s="222">
        <v>22</v>
      </c>
      <c r="S308" s="222">
        <v>27</v>
      </c>
      <c r="T308" s="222">
        <v>27</v>
      </c>
      <c r="U308" s="222">
        <v>20</v>
      </c>
      <c r="V308" s="224">
        <v>183</v>
      </c>
      <c r="W308" s="225">
        <v>10.166666666666666</v>
      </c>
      <c r="X308" s="226" t="s">
        <v>484</v>
      </c>
      <c r="Y308" s="226" t="s">
        <v>474</v>
      </c>
      <c r="Z308" s="226">
        <v>2013</v>
      </c>
      <c r="AA308" s="133">
        <v>19.5</v>
      </c>
      <c r="AB308" s="133">
        <v>30</v>
      </c>
      <c r="AC308" s="133">
        <v>26.25</v>
      </c>
      <c r="AD308" s="133">
        <v>28</v>
      </c>
      <c r="AE308" s="166">
        <v>30.75</v>
      </c>
      <c r="AF308" s="133">
        <v>30</v>
      </c>
      <c r="AG308" s="133">
        <v>49.5</v>
      </c>
      <c r="AH308" s="133">
        <v>10.75</v>
      </c>
      <c r="AI308" s="133">
        <v>10</v>
      </c>
      <c r="AJ308" s="133">
        <v>234.75</v>
      </c>
      <c r="AK308" s="133">
        <v>10.670454545454545</v>
      </c>
      <c r="AL308" s="132" t="s">
        <v>498</v>
      </c>
      <c r="AM308" s="132">
        <v>2014</v>
      </c>
      <c r="AN308" s="140" t="s">
        <v>475</v>
      </c>
      <c r="AO308" s="238">
        <v>30</v>
      </c>
      <c r="AP308" s="239">
        <v>25.125</v>
      </c>
      <c r="AQ308" s="239">
        <v>39.75</v>
      </c>
      <c r="AR308" s="239">
        <v>36</v>
      </c>
      <c r="AS308" s="239">
        <v>44.25</v>
      </c>
      <c r="AT308" s="240">
        <v>20</v>
      </c>
      <c r="AU308" s="240">
        <v>18.75</v>
      </c>
      <c r="AV308" s="239">
        <v>34.5</v>
      </c>
      <c r="AW308" s="240">
        <v>11</v>
      </c>
      <c r="AX308" s="239">
        <v>259.375</v>
      </c>
      <c r="AY308" s="239">
        <v>10.375</v>
      </c>
      <c r="AZ308" s="241" t="s">
        <v>484</v>
      </c>
      <c r="BA308" s="140">
        <v>2015</v>
      </c>
      <c r="BB308" s="140" t="s">
        <v>476</v>
      </c>
      <c r="BC308" s="41">
        <v>30</v>
      </c>
      <c r="BD308" s="242">
        <v>38.25</v>
      </c>
      <c r="BE308" s="242">
        <v>30</v>
      </c>
      <c r="BF308" s="242">
        <v>31.5</v>
      </c>
      <c r="BG308" s="41">
        <v>36</v>
      </c>
      <c r="BH308" s="242">
        <v>42</v>
      </c>
      <c r="BI308" s="242">
        <v>14</v>
      </c>
      <c r="BJ308" s="242">
        <v>33</v>
      </c>
      <c r="BK308" s="242">
        <v>20</v>
      </c>
      <c r="BL308" s="243">
        <v>43.75</v>
      </c>
      <c r="BM308" s="243">
        <v>318.5</v>
      </c>
      <c r="BN308" s="243">
        <v>11.375</v>
      </c>
      <c r="BO308" s="17" t="s">
        <v>484</v>
      </c>
      <c r="BP308" s="234" t="s">
        <v>369</v>
      </c>
      <c r="BQ308" s="235">
        <v>2016</v>
      </c>
    </row>
    <row r="309" spans="1:69" ht="17.25">
      <c r="A309" s="17">
        <v>308</v>
      </c>
      <c r="B309" s="399" t="s">
        <v>1816</v>
      </c>
      <c r="C309" s="252" t="s">
        <v>465</v>
      </c>
      <c r="D309" s="215" t="s">
        <v>268</v>
      </c>
      <c r="E309" s="215" t="s">
        <v>1817</v>
      </c>
      <c r="F309" s="216" t="s">
        <v>1818</v>
      </c>
      <c r="G309" s="216" t="s">
        <v>1819</v>
      </c>
      <c r="H309" s="217" t="s">
        <v>43</v>
      </c>
      <c r="I309" s="218">
        <v>33761</v>
      </c>
      <c r="J309" s="219" t="s">
        <v>1820</v>
      </c>
      <c r="K309" s="220" t="s">
        <v>1821</v>
      </c>
      <c r="L309" s="220" t="s">
        <v>1822</v>
      </c>
      <c r="M309" s="221">
        <v>3</v>
      </c>
      <c r="N309" s="222">
        <v>14</v>
      </c>
      <c r="O309" s="222">
        <v>28</v>
      </c>
      <c r="P309" s="222">
        <v>27.5</v>
      </c>
      <c r="Q309" s="223">
        <v>11.666666666666666</v>
      </c>
      <c r="R309" s="222">
        <v>13.5</v>
      </c>
      <c r="S309" s="222">
        <v>31.875</v>
      </c>
      <c r="T309" s="222">
        <v>30</v>
      </c>
      <c r="U309" s="222">
        <v>30.25</v>
      </c>
      <c r="V309" s="224">
        <v>186.79166666666669</v>
      </c>
      <c r="W309" s="225">
        <v>10.377314814814817</v>
      </c>
      <c r="X309" s="226" t="s">
        <v>484</v>
      </c>
      <c r="Y309" s="226" t="s">
        <v>474</v>
      </c>
      <c r="Z309" s="226">
        <v>2013</v>
      </c>
      <c r="AA309" s="133">
        <v>33.5</v>
      </c>
      <c r="AB309" s="133">
        <v>31.5</v>
      </c>
      <c r="AC309" s="133">
        <v>26.25</v>
      </c>
      <c r="AD309" s="133">
        <v>10</v>
      </c>
      <c r="AE309" s="166">
        <v>38.25</v>
      </c>
      <c r="AF309" s="133">
        <v>26.5</v>
      </c>
      <c r="AG309" s="133">
        <v>45.75</v>
      </c>
      <c r="AH309" s="133">
        <v>6.5</v>
      </c>
      <c r="AI309" s="133">
        <v>12.25</v>
      </c>
      <c r="AJ309" s="133">
        <v>230.5</v>
      </c>
      <c r="AK309" s="133">
        <v>10.477272727272727</v>
      </c>
      <c r="AL309" s="132" t="s">
        <v>473</v>
      </c>
      <c r="AM309" s="132">
        <v>2014</v>
      </c>
      <c r="AN309" s="140" t="s">
        <v>475</v>
      </c>
      <c r="AO309" s="227">
        <v>26</v>
      </c>
      <c r="AP309" s="227">
        <v>29.625</v>
      </c>
      <c r="AQ309" s="227">
        <v>36.375</v>
      </c>
      <c r="AR309" s="227">
        <v>40.59375</v>
      </c>
      <c r="AS309" s="227">
        <v>33</v>
      </c>
      <c r="AT309" s="228">
        <v>16.333333333333332</v>
      </c>
      <c r="AU309" s="228">
        <v>21.9375</v>
      </c>
      <c r="AV309" s="227">
        <v>39.75</v>
      </c>
      <c r="AW309" s="228">
        <v>10</v>
      </c>
      <c r="AX309" s="227">
        <v>253.61458333333334</v>
      </c>
      <c r="AY309" s="227">
        <v>10.144583333333333</v>
      </c>
      <c r="AZ309" s="229" t="s">
        <v>473</v>
      </c>
      <c r="BA309" s="140">
        <v>2015</v>
      </c>
      <c r="BB309" s="140" t="s">
        <v>476</v>
      </c>
      <c r="BC309" s="41">
        <v>33.75</v>
      </c>
      <c r="BD309" s="242">
        <v>36</v>
      </c>
      <c r="BE309" s="242">
        <v>15</v>
      </c>
      <c r="BF309" s="242">
        <v>23.25</v>
      </c>
      <c r="BG309" s="41">
        <v>36</v>
      </c>
      <c r="BH309" s="242">
        <v>31.5</v>
      </c>
      <c r="BI309" s="242">
        <v>20.25</v>
      </c>
      <c r="BJ309" s="242">
        <v>30</v>
      </c>
      <c r="BK309" s="242">
        <v>11.25</v>
      </c>
      <c r="BL309" s="243">
        <v>45.5</v>
      </c>
      <c r="BM309" s="243">
        <v>282.5</v>
      </c>
      <c r="BN309" s="243">
        <v>10.089285714285714</v>
      </c>
      <c r="BO309" s="17" t="s">
        <v>498</v>
      </c>
      <c r="BP309" s="234" t="s">
        <v>369</v>
      </c>
      <c r="BQ309" s="235">
        <v>2016</v>
      </c>
    </row>
    <row r="310" spans="1:69" ht="17.25">
      <c r="A310" s="17">
        <v>309</v>
      </c>
      <c r="B310" s="259" t="s">
        <v>1823</v>
      </c>
      <c r="C310" s="252" t="s">
        <v>465</v>
      </c>
      <c r="D310" s="215" t="s">
        <v>1824</v>
      </c>
      <c r="E310" s="215" t="s">
        <v>1825</v>
      </c>
      <c r="F310" s="83" t="s">
        <v>1826</v>
      </c>
      <c r="G310" s="83" t="s">
        <v>253</v>
      </c>
      <c r="H310" s="261" t="s">
        <v>40</v>
      </c>
      <c r="I310" s="262">
        <v>33949</v>
      </c>
      <c r="J310" s="263" t="s">
        <v>55</v>
      </c>
      <c r="K310" s="264" t="s">
        <v>599</v>
      </c>
      <c r="L310" s="421" t="s">
        <v>1035</v>
      </c>
      <c r="M310" s="270">
        <v>43</v>
      </c>
      <c r="N310" s="222">
        <v>12</v>
      </c>
      <c r="O310" s="222">
        <v>25</v>
      </c>
      <c r="P310" s="222">
        <v>24.25</v>
      </c>
      <c r="Q310" s="223">
        <v>16.5</v>
      </c>
      <c r="R310" s="222">
        <v>16.75</v>
      </c>
      <c r="S310" s="222">
        <v>18</v>
      </c>
      <c r="T310" s="222">
        <v>40.5</v>
      </c>
      <c r="U310" s="222">
        <v>30</v>
      </c>
      <c r="V310" s="224">
        <v>183</v>
      </c>
      <c r="W310" s="225">
        <v>10.166666666666666</v>
      </c>
      <c r="X310" s="226" t="s">
        <v>498</v>
      </c>
      <c r="Y310" s="226" t="s">
        <v>474</v>
      </c>
      <c r="Z310" s="226">
        <v>2013</v>
      </c>
      <c r="AA310" s="133">
        <v>37</v>
      </c>
      <c r="AB310" s="133">
        <v>26.5</v>
      </c>
      <c r="AC310" s="133">
        <v>29.75</v>
      </c>
      <c r="AD310" s="133">
        <v>23.25</v>
      </c>
      <c r="AE310" s="166">
        <v>40.5</v>
      </c>
      <c r="AF310" s="133">
        <v>24.5</v>
      </c>
      <c r="AG310" s="133">
        <v>45.75</v>
      </c>
      <c r="AH310" s="133">
        <v>10</v>
      </c>
      <c r="AI310" s="133">
        <v>15</v>
      </c>
      <c r="AJ310" s="133">
        <v>252.25</v>
      </c>
      <c r="AK310" s="133">
        <v>11.465909090909092</v>
      </c>
      <c r="AL310" s="132" t="s">
        <v>473</v>
      </c>
      <c r="AM310" s="132">
        <v>2014</v>
      </c>
      <c r="AN310" s="140" t="s">
        <v>475</v>
      </c>
      <c r="AO310" s="227">
        <v>30</v>
      </c>
      <c r="AP310" s="227">
        <v>37.5</v>
      </c>
      <c r="AQ310" s="227">
        <v>31.875</v>
      </c>
      <c r="AR310" s="227">
        <v>32.53125</v>
      </c>
      <c r="AS310" s="227">
        <v>39.75</v>
      </c>
      <c r="AT310" s="228">
        <v>21</v>
      </c>
      <c r="AU310" s="228">
        <v>33.1875</v>
      </c>
      <c r="AV310" s="227">
        <v>40.75</v>
      </c>
      <c r="AW310" s="228">
        <v>12.75</v>
      </c>
      <c r="AX310" s="227">
        <v>279.34375</v>
      </c>
      <c r="AY310" s="227">
        <v>11.17375</v>
      </c>
      <c r="AZ310" s="229" t="s">
        <v>473</v>
      </c>
      <c r="BA310" s="140">
        <v>2015</v>
      </c>
      <c r="BB310" s="140" t="s">
        <v>476</v>
      </c>
      <c r="BC310" s="41">
        <v>28.5</v>
      </c>
      <c r="BD310" s="242">
        <v>39.75</v>
      </c>
      <c r="BE310" s="242">
        <v>26.25</v>
      </c>
      <c r="BF310" s="242">
        <v>21.75</v>
      </c>
      <c r="BG310" s="41">
        <v>29.25</v>
      </c>
      <c r="BH310" s="242">
        <v>30.75</v>
      </c>
      <c r="BI310" s="242">
        <v>21.5</v>
      </c>
      <c r="BJ310" s="242">
        <v>31.5</v>
      </c>
      <c r="BK310" s="242">
        <v>19.5</v>
      </c>
      <c r="BL310" s="243">
        <v>44.5</v>
      </c>
      <c r="BM310" s="243">
        <v>293.25</v>
      </c>
      <c r="BN310" s="243">
        <v>10.473214285714286</v>
      </c>
      <c r="BO310" s="233" t="s">
        <v>473</v>
      </c>
      <c r="BP310" s="234" t="s">
        <v>369</v>
      </c>
      <c r="BQ310" s="235">
        <v>2016</v>
      </c>
    </row>
    <row r="311" spans="1:69" ht="17.25">
      <c r="A311" s="17">
        <v>310</v>
      </c>
      <c r="B311" s="530" t="s">
        <v>1827</v>
      </c>
      <c r="C311" s="252" t="s">
        <v>465</v>
      </c>
      <c r="D311" s="215" t="s">
        <v>1828</v>
      </c>
      <c r="E311" s="215" t="s">
        <v>1829</v>
      </c>
      <c r="F311" s="83" t="s">
        <v>1830</v>
      </c>
      <c r="G311" s="83" t="s">
        <v>1831</v>
      </c>
      <c r="H311" s="256" t="s">
        <v>40</v>
      </c>
      <c r="I311" s="245">
        <v>33385</v>
      </c>
      <c r="J311" s="257" t="s">
        <v>64</v>
      </c>
      <c r="K311" s="246" t="s">
        <v>63</v>
      </c>
      <c r="L311" s="421" t="s">
        <v>63</v>
      </c>
      <c r="M311" s="258">
        <v>23</v>
      </c>
      <c r="N311" s="222">
        <v>21</v>
      </c>
      <c r="O311" s="222">
        <v>20</v>
      </c>
      <c r="P311" s="222">
        <v>22.75</v>
      </c>
      <c r="Q311" s="223">
        <v>26.5</v>
      </c>
      <c r="R311" s="222">
        <v>23.75</v>
      </c>
      <c r="S311" s="222">
        <v>30.375</v>
      </c>
      <c r="T311" s="222">
        <v>33</v>
      </c>
      <c r="U311" s="222">
        <v>21</v>
      </c>
      <c r="V311" s="224">
        <v>198.375</v>
      </c>
      <c r="W311" s="225">
        <v>11.020833333333334</v>
      </c>
      <c r="X311" s="226" t="s">
        <v>484</v>
      </c>
      <c r="Y311" s="226" t="s">
        <v>474</v>
      </c>
      <c r="Z311" s="226">
        <v>2013</v>
      </c>
      <c r="AA311" s="133">
        <v>36.75</v>
      </c>
      <c r="AB311" s="133">
        <v>30</v>
      </c>
      <c r="AC311" s="133">
        <v>24.75</v>
      </c>
      <c r="AD311" s="133">
        <v>22</v>
      </c>
      <c r="AE311" s="166">
        <v>42</v>
      </c>
      <c r="AF311" s="133">
        <v>31.5</v>
      </c>
      <c r="AG311" s="133">
        <v>45.75</v>
      </c>
      <c r="AH311" s="133">
        <v>5.5</v>
      </c>
      <c r="AI311" s="133">
        <v>11</v>
      </c>
      <c r="AJ311" s="133">
        <v>249.25</v>
      </c>
      <c r="AK311" s="133">
        <v>11.329545454545455</v>
      </c>
      <c r="AL311" s="132" t="s">
        <v>473</v>
      </c>
      <c r="AM311" s="132">
        <v>2014</v>
      </c>
      <c r="AN311" s="140" t="s">
        <v>475</v>
      </c>
      <c r="AO311" s="331">
        <v>30</v>
      </c>
      <c r="AP311" s="267">
        <v>30.75</v>
      </c>
      <c r="AQ311" s="267">
        <v>35.25</v>
      </c>
      <c r="AR311" s="267">
        <v>35.534999999999997</v>
      </c>
      <c r="AS311" s="267">
        <v>31.5</v>
      </c>
      <c r="AT311" s="268">
        <v>25</v>
      </c>
      <c r="AU311" s="268">
        <v>15</v>
      </c>
      <c r="AV311" s="267">
        <v>42.75</v>
      </c>
      <c r="AW311" s="268">
        <v>23</v>
      </c>
      <c r="AX311" s="267">
        <v>268.78499999999997</v>
      </c>
      <c r="AY311" s="267">
        <v>10.751399999999999</v>
      </c>
      <c r="AZ311" s="477" t="s">
        <v>498</v>
      </c>
      <c r="BA311" s="140">
        <v>2015</v>
      </c>
      <c r="BB311" s="140" t="s">
        <v>476</v>
      </c>
      <c r="BC311" s="41">
        <v>24</v>
      </c>
      <c r="BD311" s="242">
        <v>31.5</v>
      </c>
      <c r="BE311" s="242">
        <v>15</v>
      </c>
      <c r="BF311" s="242">
        <v>30</v>
      </c>
      <c r="BG311" s="41">
        <v>48</v>
      </c>
      <c r="BH311" s="242">
        <v>22.125</v>
      </c>
      <c r="BI311" s="242">
        <v>13.25</v>
      </c>
      <c r="BJ311" s="242">
        <v>16.5</v>
      </c>
      <c r="BK311" s="242">
        <v>34</v>
      </c>
      <c r="BL311" s="243">
        <v>48</v>
      </c>
      <c r="BM311" s="243">
        <v>282.375</v>
      </c>
      <c r="BN311" s="243">
        <v>10.084821428571429</v>
      </c>
      <c r="BO311" s="17" t="s">
        <v>498</v>
      </c>
      <c r="BP311" s="234" t="s">
        <v>369</v>
      </c>
      <c r="BQ311" s="235">
        <v>2016</v>
      </c>
    </row>
    <row r="312" spans="1:69" ht="17.25">
      <c r="A312" s="17">
        <v>311</v>
      </c>
      <c r="B312" s="259" t="s">
        <v>1832</v>
      </c>
      <c r="C312" s="252" t="s">
        <v>465</v>
      </c>
      <c r="D312" s="215" t="s">
        <v>1833</v>
      </c>
      <c r="E312" s="215" t="s">
        <v>1834</v>
      </c>
      <c r="F312" s="260" t="s">
        <v>1835</v>
      </c>
      <c r="G312" s="260" t="s">
        <v>1836</v>
      </c>
      <c r="H312" s="261" t="s">
        <v>40</v>
      </c>
      <c r="I312" s="262">
        <v>33791</v>
      </c>
      <c r="J312" s="263" t="s">
        <v>45</v>
      </c>
      <c r="K312" s="264" t="s">
        <v>483</v>
      </c>
      <c r="L312" s="421" t="s">
        <v>44</v>
      </c>
      <c r="M312" s="270">
        <v>25</v>
      </c>
      <c r="N312" s="222">
        <v>20</v>
      </c>
      <c r="O312" s="222">
        <v>20</v>
      </c>
      <c r="P312" s="222">
        <v>20.25</v>
      </c>
      <c r="Q312" s="223">
        <v>24.5</v>
      </c>
      <c r="R312" s="222">
        <v>20</v>
      </c>
      <c r="S312" s="222">
        <v>28.5</v>
      </c>
      <c r="T312" s="222">
        <v>36.75</v>
      </c>
      <c r="U312" s="222">
        <v>23</v>
      </c>
      <c r="V312" s="224">
        <v>193</v>
      </c>
      <c r="W312" s="225">
        <v>10.722222222222221</v>
      </c>
      <c r="X312" s="226" t="s">
        <v>484</v>
      </c>
      <c r="Y312" s="226" t="s">
        <v>474</v>
      </c>
      <c r="Z312" s="226">
        <v>2013</v>
      </c>
      <c r="AA312" s="133">
        <v>30</v>
      </c>
      <c r="AB312" s="133">
        <v>30</v>
      </c>
      <c r="AC312" s="133">
        <v>24.75</v>
      </c>
      <c r="AD312" s="133">
        <v>26</v>
      </c>
      <c r="AE312" s="166">
        <v>34.5</v>
      </c>
      <c r="AF312" s="133">
        <v>44.25</v>
      </c>
      <c r="AG312" s="133">
        <v>42.75</v>
      </c>
      <c r="AH312" s="133">
        <v>10.75</v>
      </c>
      <c r="AI312" s="133">
        <v>13.5</v>
      </c>
      <c r="AJ312" s="133">
        <v>256.5</v>
      </c>
      <c r="AK312" s="133">
        <v>11.659090909090908</v>
      </c>
      <c r="AL312" s="132" t="s">
        <v>498</v>
      </c>
      <c r="AM312" s="132">
        <v>2014</v>
      </c>
      <c r="AN312" s="140" t="s">
        <v>475</v>
      </c>
      <c r="AO312" s="238">
        <v>30</v>
      </c>
      <c r="AP312" s="239">
        <v>20.25</v>
      </c>
      <c r="AQ312" s="239">
        <v>33</v>
      </c>
      <c r="AR312" s="239">
        <v>42</v>
      </c>
      <c r="AS312" s="239">
        <v>27.375</v>
      </c>
      <c r="AT312" s="240">
        <v>13</v>
      </c>
      <c r="AU312" s="240">
        <v>27.75</v>
      </c>
      <c r="AV312" s="239">
        <v>39.25</v>
      </c>
      <c r="AW312" s="240">
        <v>18</v>
      </c>
      <c r="AX312" s="239">
        <v>250.625</v>
      </c>
      <c r="AY312" s="239">
        <v>10.025</v>
      </c>
      <c r="AZ312" s="241" t="s">
        <v>484</v>
      </c>
      <c r="BA312" s="140">
        <v>2015</v>
      </c>
      <c r="BB312" s="140" t="s">
        <v>476</v>
      </c>
      <c r="BC312" s="41">
        <v>30</v>
      </c>
      <c r="BD312" s="242">
        <v>34.5</v>
      </c>
      <c r="BE312" s="242">
        <v>25.5</v>
      </c>
      <c r="BF312" s="242">
        <v>21</v>
      </c>
      <c r="BG312" s="41">
        <v>45</v>
      </c>
      <c r="BH312" s="242">
        <v>18</v>
      </c>
      <c r="BI312" s="242">
        <v>12</v>
      </c>
      <c r="BJ312" s="242">
        <v>33</v>
      </c>
      <c r="BK312" s="242">
        <v>24</v>
      </c>
      <c r="BL312" s="243">
        <v>43</v>
      </c>
      <c r="BM312" s="243">
        <v>286</v>
      </c>
      <c r="BN312" s="243">
        <v>10.214285714285714</v>
      </c>
      <c r="BO312" s="17" t="s">
        <v>484</v>
      </c>
      <c r="BP312" s="234" t="s">
        <v>369</v>
      </c>
      <c r="BQ312" s="235">
        <v>2016</v>
      </c>
    </row>
    <row r="313" spans="1:69" ht="17.25">
      <c r="A313" s="17">
        <v>312</v>
      </c>
      <c r="B313" s="214" t="s">
        <v>1837</v>
      </c>
      <c r="C313" s="252" t="s">
        <v>465</v>
      </c>
      <c r="D313" s="215" t="s">
        <v>986</v>
      </c>
      <c r="E313" s="215" t="s">
        <v>1838</v>
      </c>
      <c r="F313" s="216" t="s">
        <v>1839</v>
      </c>
      <c r="G313" s="216" t="s">
        <v>1840</v>
      </c>
      <c r="H313" s="217" t="s">
        <v>43</v>
      </c>
      <c r="I313" s="218">
        <v>34221</v>
      </c>
      <c r="J313" s="219" t="s">
        <v>45</v>
      </c>
      <c r="K313" s="278" t="s">
        <v>483</v>
      </c>
      <c r="L313" s="278" t="s">
        <v>44</v>
      </c>
      <c r="M313" s="217">
        <v>25</v>
      </c>
      <c r="N313" s="222">
        <v>20</v>
      </c>
      <c r="O313" s="222">
        <v>20</v>
      </c>
      <c r="P313" s="222">
        <v>25.5</v>
      </c>
      <c r="Q313" s="223">
        <v>20</v>
      </c>
      <c r="R313" s="222">
        <v>20</v>
      </c>
      <c r="S313" s="222">
        <v>30</v>
      </c>
      <c r="T313" s="222">
        <v>23.25</v>
      </c>
      <c r="U313" s="222">
        <v>26</v>
      </c>
      <c r="V313" s="224">
        <v>184.75</v>
      </c>
      <c r="W313" s="225">
        <v>10.263888888888889</v>
      </c>
      <c r="X313" s="226" t="s">
        <v>484</v>
      </c>
      <c r="Y313" s="226" t="s">
        <v>474</v>
      </c>
      <c r="Z313" s="226">
        <v>2013</v>
      </c>
      <c r="AA313" s="133">
        <v>30.25</v>
      </c>
      <c r="AB313" s="133">
        <v>30</v>
      </c>
      <c r="AC313" s="133">
        <v>23.5</v>
      </c>
      <c r="AD313" s="133">
        <v>32</v>
      </c>
      <c r="AE313" s="166">
        <v>34.5</v>
      </c>
      <c r="AF313" s="133">
        <v>42.75</v>
      </c>
      <c r="AG313" s="133">
        <v>36.75</v>
      </c>
      <c r="AH313" s="133">
        <v>12.75</v>
      </c>
      <c r="AI313" s="133">
        <v>17.25</v>
      </c>
      <c r="AJ313" s="133">
        <v>259.75</v>
      </c>
      <c r="AK313" s="133">
        <v>11.806818181818182</v>
      </c>
      <c r="AL313" s="132" t="s">
        <v>498</v>
      </c>
      <c r="AM313" s="132">
        <v>2014</v>
      </c>
      <c r="AN313" s="140" t="s">
        <v>475</v>
      </c>
      <c r="AO313" s="238">
        <v>30</v>
      </c>
      <c r="AP313" s="239">
        <v>25.5</v>
      </c>
      <c r="AQ313" s="239">
        <v>30</v>
      </c>
      <c r="AR313" s="239">
        <v>36</v>
      </c>
      <c r="AS313" s="239">
        <v>25.875</v>
      </c>
      <c r="AT313" s="240">
        <v>16</v>
      </c>
      <c r="AU313" s="240">
        <v>25.5</v>
      </c>
      <c r="AV313" s="239">
        <v>35.25</v>
      </c>
      <c r="AW313" s="240">
        <v>26</v>
      </c>
      <c r="AX313" s="239">
        <v>250.125</v>
      </c>
      <c r="AY313" s="239">
        <v>10.005000000000001</v>
      </c>
      <c r="AZ313" s="241" t="s">
        <v>484</v>
      </c>
      <c r="BA313" s="140">
        <v>2015</v>
      </c>
      <c r="BB313" s="140" t="s">
        <v>476</v>
      </c>
      <c r="BC313" s="41">
        <v>21.75</v>
      </c>
      <c r="BD313" s="242">
        <v>30</v>
      </c>
      <c r="BE313" s="242">
        <v>15</v>
      </c>
      <c r="BF313" s="242">
        <v>21</v>
      </c>
      <c r="BG313" s="41">
        <v>42</v>
      </c>
      <c r="BH313" s="242">
        <v>37.5</v>
      </c>
      <c r="BI313" s="242">
        <v>13</v>
      </c>
      <c r="BJ313" s="242">
        <v>37.5</v>
      </c>
      <c r="BK313" s="242">
        <v>20</v>
      </c>
      <c r="BL313" s="243">
        <v>43</v>
      </c>
      <c r="BM313" s="243">
        <v>280.75</v>
      </c>
      <c r="BN313" s="243">
        <v>10.026785714285714</v>
      </c>
      <c r="BO313" s="17" t="s">
        <v>484</v>
      </c>
      <c r="BP313" s="234" t="s">
        <v>369</v>
      </c>
      <c r="BQ313" s="235">
        <v>2016</v>
      </c>
    </row>
    <row r="314" spans="1:69" ht="17.25">
      <c r="A314" s="17">
        <v>313</v>
      </c>
      <c r="B314" s="253" t="s">
        <v>1841</v>
      </c>
      <c r="C314" s="253" t="s">
        <v>478</v>
      </c>
      <c r="D314" s="215" t="s">
        <v>47</v>
      </c>
      <c r="E314" s="215" t="s">
        <v>1842</v>
      </c>
      <c r="F314" s="216" t="s">
        <v>1843</v>
      </c>
      <c r="G314" s="216" t="s">
        <v>46</v>
      </c>
      <c r="H314" s="217" t="s">
        <v>43</v>
      </c>
      <c r="I314" s="218">
        <v>32097</v>
      </c>
      <c r="J314" s="219" t="s">
        <v>160</v>
      </c>
      <c r="K314" s="220" t="s">
        <v>1844</v>
      </c>
      <c r="L314" s="220" t="s">
        <v>1844</v>
      </c>
      <c r="M314" s="217">
        <v>28</v>
      </c>
      <c r="N314" s="222">
        <v>16</v>
      </c>
      <c r="O314" s="222">
        <v>30.5</v>
      </c>
      <c r="P314" s="222">
        <v>31.5</v>
      </c>
      <c r="Q314" s="223">
        <v>17.333333333333332</v>
      </c>
      <c r="R314" s="222">
        <v>25</v>
      </c>
      <c r="S314" s="222">
        <v>33.375</v>
      </c>
      <c r="T314" s="222">
        <v>36.75</v>
      </c>
      <c r="U314" s="222">
        <v>28.25</v>
      </c>
      <c r="V314" s="224">
        <v>218.70833333333331</v>
      </c>
      <c r="W314" s="225">
        <v>12.150462962962962</v>
      </c>
      <c r="X314" s="226" t="s">
        <v>473</v>
      </c>
      <c r="Y314" s="226" t="s">
        <v>474</v>
      </c>
      <c r="Z314" s="226">
        <v>2013</v>
      </c>
      <c r="AA314" s="141">
        <v>36.5</v>
      </c>
      <c r="AB314" s="141">
        <v>38</v>
      </c>
      <c r="AC314" s="141">
        <v>31.75</v>
      </c>
      <c r="AD314" s="141">
        <v>23.5</v>
      </c>
      <c r="AE314" s="164">
        <v>45</v>
      </c>
      <c r="AF314" s="141">
        <v>33.5</v>
      </c>
      <c r="AG314" s="141">
        <v>48.375</v>
      </c>
      <c r="AH314" s="141">
        <v>9</v>
      </c>
      <c r="AI314" s="141">
        <v>16.5</v>
      </c>
      <c r="AJ314" s="141">
        <v>282.125</v>
      </c>
      <c r="AK314" s="141">
        <v>12.823863636363637</v>
      </c>
      <c r="AL314" s="140" t="s">
        <v>473</v>
      </c>
      <c r="AM314" s="132">
        <v>2014</v>
      </c>
      <c r="AN314" s="140" t="s">
        <v>475</v>
      </c>
      <c r="AO314" s="227">
        <v>27.75</v>
      </c>
      <c r="AP314" s="227">
        <v>33.75</v>
      </c>
      <c r="AQ314" s="227">
        <v>36</v>
      </c>
      <c r="AR314" s="227">
        <v>43.875</v>
      </c>
      <c r="AS314" s="227">
        <v>37.5</v>
      </c>
      <c r="AT314" s="228">
        <v>21</v>
      </c>
      <c r="AU314" s="228">
        <v>20.625</v>
      </c>
      <c r="AV314" s="227">
        <v>42.5</v>
      </c>
      <c r="AW314" s="228">
        <v>18.25</v>
      </c>
      <c r="AX314" s="227">
        <v>281.25</v>
      </c>
      <c r="AY314" s="227">
        <v>11.25</v>
      </c>
      <c r="AZ314" s="229" t="s">
        <v>473</v>
      </c>
      <c r="BA314" s="140">
        <v>2015</v>
      </c>
      <c r="BB314" s="140" t="s">
        <v>476</v>
      </c>
      <c r="BC314" s="41">
        <v>36</v>
      </c>
      <c r="BD314" s="242">
        <v>36</v>
      </c>
      <c r="BE314" s="242">
        <v>19.875</v>
      </c>
      <c r="BF314" s="242">
        <v>29.25</v>
      </c>
      <c r="BG314" s="41">
        <v>39.375</v>
      </c>
      <c r="BH314" s="242">
        <v>40.125</v>
      </c>
      <c r="BI314" s="242">
        <v>24</v>
      </c>
      <c r="BJ314" s="242">
        <v>36</v>
      </c>
      <c r="BK314" s="242">
        <v>14.5</v>
      </c>
      <c r="BL314" s="243">
        <v>43</v>
      </c>
      <c r="BM314" s="243">
        <v>318.125</v>
      </c>
      <c r="BN314" s="243">
        <v>11.361607142857142</v>
      </c>
      <c r="BO314" s="233" t="s">
        <v>473</v>
      </c>
      <c r="BP314" s="234" t="s">
        <v>369</v>
      </c>
      <c r="BQ314" s="235">
        <v>2016</v>
      </c>
    </row>
    <row r="315" spans="1:69" ht="17.25">
      <c r="A315" s="17">
        <v>314</v>
      </c>
      <c r="B315" s="275" t="s">
        <v>1845</v>
      </c>
      <c r="C315" s="253" t="s">
        <v>478</v>
      </c>
      <c r="D315" s="215" t="s">
        <v>110</v>
      </c>
      <c r="E315" s="215" t="s">
        <v>1846</v>
      </c>
      <c r="F315" s="216" t="s">
        <v>1847</v>
      </c>
      <c r="G315" s="216" t="s">
        <v>1848</v>
      </c>
      <c r="H315" s="217" t="s">
        <v>43</v>
      </c>
      <c r="I315" s="218">
        <v>33718</v>
      </c>
      <c r="J315" s="219" t="s">
        <v>45</v>
      </c>
      <c r="K315" s="220" t="s">
        <v>483</v>
      </c>
      <c r="L315" s="220" t="s">
        <v>44</v>
      </c>
      <c r="M315" s="217">
        <v>25</v>
      </c>
      <c r="N315" s="222">
        <v>20</v>
      </c>
      <c r="O315" s="222">
        <v>23.75</v>
      </c>
      <c r="P315" s="222">
        <v>24.5</v>
      </c>
      <c r="Q315" s="223">
        <v>25.5</v>
      </c>
      <c r="R315" s="222">
        <v>20.75</v>
      </c>
      <c r="S315" s="222">
        <v>28.5</v>
      </c>
      <c r="T315" s="222">
        <v>30</v>
      </c>
      <c r="U315" s="222">
        <v>19.25</v>
      </c>
      <c r="V315" s="224">
        <v>192.25</v>
      </c>
      <c r="W315" s="225">
        <v>10.680555555555555</v>
      </c>
      <c r="X315" s="226" t="s">
        <v>484</v>
      </c>
      <c r="Y315" s="226" t="s">
        <v>474</v>
      </c>
      <c r="Z315" s="226">
        <v>2013</v>
      </c>
      <c r="AA315" s="141">
        <v>23.25</v>
      </c>
      <c r="AB315" s="141">
        <v>30</v>
      </c>
      <c r="AC315" s="141">
        <v>24.75</v>
      </c>
      <c r="AD315" s="141">
        <v>36</v>
      </c>
      <c r="AE315" s="164">
        <v>39</v>
      </c>
      <c r="AF315" s="141">
        <v>40.5</v>
      </c>
      <c r="AG315" s="141">
        <v>49.5</v>
      </c>
      <c r="AH315" s="141">
        <v>10.5</v>
      </c>
      <c r="AI315" s="141">
        <v>17</v>
      </c>
      <c r="AJ315" s="141">
        <v>270.5</v>
      </c>
      <c r="AK315" s="141">
        <v>12.295454545454545</v>
      </c>
      <c r="AL315" s="140" t="s">
        <v>498</v>
      </c>
      <c r="AM315" s="132">
        <v>2014</v>
      </c>
      <c r="AN315" s="140" t="s">
        <v>475</v>
      </c>
      <c r="AO315" s="238">
        <v>30</v>
      </c>
      <c r="AP315" s="239">
        <v>30.375</v>
      </c>
      <c r="AQ315" s="239">
        <v>36.75</v>
      </c>
      <c r="AR315" s="239">
        <v>36</v>
      </c>
      <c r="AS315" s="239">
        <v>28.5</v>
      </c>
      <c r="AT315" s="240">
        <v>20</v>
      </c>
      <c r="AU315" s="240">
        <v>18</v>
      </c>
      <c r="AV315" s="239">
        <v>32.75</v>
      </c>
      <c r="AW315" s="240">
        <v>23</v>
      </c>
      <c r="AX315" s="239">
        <v>255.375</v>
      </c>
      <c r="AY315" s="239">
        <v>10.215</v>
      </c>
      <c r="AZ315" s="241" t="s">
        <v>484</v>
      </c>
      <c r="BA315" s="140">
        <v>2015</v>
      </c>
      <c r="BB315" s="140" t="s">
        <v>476</v>
      </c>
      <c r="BC315" s="41">
        <v>25.5</v>
      </c>
      <c r="BD315" s="242">
        <v>33.75</v>
      </c>
      <c r="BE315" s="242">
        <v>30.75</v>
      </c>
      <c r="BF315" s="242">
        <v>27</v>
      </c>
      <c r="BG315" s="41">
        <v>30</v>
      </c>
      <c r="BH315" s="242">
        <v>39</v>
      </c>
      <c r="BI315" s="242">
        <v>19.5</v>
      </c>
      <c r="BJ315" s="242">
        <v>31.5</v>
      </c>
      <c r="BK315" s="242">
        <v>20</v>
      </c>
      <c r="BL315" s="243">
        <v>43</v>
      </c>
      <c r="BM315" s="243">
        <v>300</v>
      </c>
      <c r="BN315" s="243">
        <v>10.714285714285714</v>
      </c>
      <c r="BO315" s="17" t="s">
        <v>484</v>
      </c>
      <c r="BP315" s="234" t="s">
        <v>369</v>
      </c>
      <c r="BQ315" s="235">
        <v>2016</v>
      </c>
    </row>
    <row r="316" spans="1:69" ht="17.25">
      <c r="A316" s="17">
        <v>315</v>
      </c>
      <c r="B316" s="252" t="s">
        <v>1849</v>
      </c>
      <c r="C316" s="253" t="s">
        <v>478</v>
      </c>
      <c r="D316" s="215" t="s">
        <v>194</v>
      </c>
      <c r="E316" s="215" t="s">
        <v>1850</v>
      </c>
      <c r="F316" s="216" t="s">
        <v>1851</v>
      </c>
      <c r="G316" s="216" t="s">
        <v>208</v>
      </c>
      <c r="H316" s="217" t="s">
        <v>43</v>
      </c>
      <c r="I316" s="218">
        <v>34216</v>
      </c>
      <c r="J316" s="219" t="s">
        <v>45</v>
      </c>
      <c r="K316" s="333" t="s">
        <v>483</v>
      </c>
      <c r="L316" s="333" t="s">
        <v>44</v>
      </c>
      <c r="M316" s="221">
        <v>25</v>
      </c>
      <c r="N316" s="222">
        <v>20</v>
      </c>
      <c r="O316" s="222">
        <v>20</v>
      </c>
      <c r="P316" s="222">
        <v>20</v>
      </c>
      <c r="Q316" s="223">
        <v>23.5</v>
      </c>
      <c r="R316" s="222">
        <v>20</v>
      </c>
      <c r="S316" s="222">
        <v>25.5</v>
      </c>
      <c r="T316" s="222">
        <v>39</v>
      </c>
      <c r="U316" s="222">
        <v>21.5</v>
      </c>
      <c r="V316" s="224">
        <v>189.5</v>
      </c>
      <c r="W316" s="225">
        <v>10.527777777777779</v>
      </c>
      <c r="X316" s="226" t="s">
        <v>484</v>
      </c>
      <c r="Y316" s="226" t="s">
        <v>474</v>
      </c>
      <c r="Z316" s="226">
        <v>2013</v>
      </c>
      <c r="AA316" s="141">
        <v>23.25</v>
      </c>
      <c r="AB316" s="141">
        <v>24</v>
      </c>
      <c r="AC316" s="141">
        <v>21.75</v>
      </c>
      <c r="AD316" s="141">
        <v>20</v>
      </c>
      <c r="AE316" s="164">
        <v>33</v>
      </c>
      <c r="AF316" s="141">
        <v>33</v>
      </c>
      <c r="AG316" s="141">
        <v>53.25</v>
      </c>
      <c r="AH316" s="141">
        <v>13.75</v>
      </c>
      <c r="AI316" s="141">
        <v>15.75</v>
      </c>
      <c r="AJ316" s="141">
        <v>237.75</v>
      </c>
      <c r="AK316" s="141">
        <v>10.806818181818182</v>
      </c>
      <c r="AL316" s="140" t="s">
        <v>498</v>
      </c>
      <c r="AM316" s="132">
        <v>2014</v>
      </c>
      <c r="AN316" s="140" t="s">
        <v>475</v>
      </c>
      <c r="AO316" s="238">
        <v>21.5</v>
      </c>
      <c r="AP316" s="239">
        <v>24</v>
      </c>
      <c r="AQ316" s="239">
        <v>46.5</v>
      </c>
      <c r="AR316" s="239">
        <v>24</v>
      </c>
      <c r="AS316" s="239">
        <v>29.25</v>
      </c>
      <c r="AT316" s="240">
        <v>19</v>
      </c>
      <c r="AU316" s="240">
        <v>28.5</v>
      </c>
      <c r="AV316" s="239">
        <v>39</v>
      </c>
      <c r="AW316" s="240">
        <v>19</v>
      </c>
      <c r="AX316" s="239">
        <v>250.75</v>
      </c>
      <c r="AY316" s="239">
        <v>10.029999999999999</v>
      </c>
      <c r="AZ316" s="241" t="s">
        <v>484</v>
      </c>
      <c r="BA316" s="140">
        <v>2015</v>
      </c>
      <c r="BB316" s="140" t="s">
        <v>476</v>
      </c>
      <c r="BC316" s="41">
        <v>36</v>
      </c>
      <c r="BD316" s="242">
        <v>24</v>
      </c>
      <c r="BE316" s="242">
        <v>21</v>
      </c>
      <c r="BF316" s="242">
        <v>22.5</v>
      </c>
      <c r="BG316" s="41">
        <v>42</v>
      </c>
      <c r="BH316" s="242">
        <v>39</v>
      </c>
      <c r="BI316" s="242">
        <v>13.5</v>
      </c>
      <c r="BJ316" s="242">
        <v>15</v>
      </c>
      <c r="BK316" s="242">
        <v>28</v>
      </c>
      <c r="BL316" s="243">
        <v>40</v>
      </c>
      <c r="BM316" s="243">
        <v>281</v>
      </c>
      <c r="BN316" s="243">
        <v>10.035714285714286</v>
      </c>
      <c r="BO316" s="17" t="s">
        <v>484</v>
      </c>
      <c r="BP316" s="234" t="s">
        <v>369</v>
      </c>
      <c r="BQ316" s="235">
        <v>2016</v>
      </c>
    </row>
    <row r="317" spans="1:69" ht="17.25">
      <c r="A317" s="17">
        <v>316</v>
      </c>
      <c r="B317" s="259" t="s">
        <v>1852</v>
      </c>
      <c r="C317" s="252" t="s">
        <v>465</v>
      </c>
      <c r="D317" s="215" t="s">
        <v>1853</v>
      </c>
      <c r="E317" s="215" t="s">
        <v>1854</v>
      </c>
      <c r="F317" s="260" t="s">
        <v>1855</v>
      </c>
      <c r="G317" s="260" t="s">
        <v>1856</v>
      </c>
      <c r="H317" s="261" t="s">
        <v>40</v>
      </c>
      <c r="I317" s="262">
        <v>34101</v>
      </c>
      <c r="J317" s="263" t="s">
        <v>45</v>
      </c>
      <c r="K317" s="264" t="s">
        <v>483</v>
      </c>
      <c r="L317" s="421" t="s">
        <v>307</v>
      </c>
      <c r="M317" s="270">
        <v>25</v>
      </c>
      <c r="N317" s="222">
        <v>20</v>
      </c>
      <c r="O317" s="222">
        <v>20</v>
      </c>
      <c r="P317" s="222">
        <v>29</v>
      </c>
      <c r="Q317" s="223">
        <v>24</v>
      </c>
      <c r="R317" s="222">
        <v>20</v>
      </c>
      <c r="S317" s="222">
        <v>33</v>
      </c>
      <c r="T317" s="222">
        <v>18</v>
      </c>
      <c r="U317" s="222">
        <v>19</v>
      </c>
      <c r="V317" s="224">
        <v>183</v>
      </c>
      <c r="W317" s="225">
        <v>10.166666666666666</v>
      </c>
      <c r="X317" s="226" t="s">
        <v>484</v>
      </c>
      <c r="Y317" s="226" t="s">
        <v>474</v>
      </c>
      <c r="Z317" s="226">
        <v>2013</v>
      </c>
      <c r="AA317" s="133">
        <v>33.25</v>
      </c>
      <c r="AB317" s="133">
        <v>30</v>
      </c>
      <c r="AC317" s="133">
        <v>22.5</v>
      </c>
      <c r="AD317" s="133">
        <v>24.5</v>
      </c>
      <c r="AE317" s="166">
        <v>34.5</v>
      </c>
      <c r="AF317" s="133">
        <v>30</v>
      </c>
      <c r="AG317" s="133">
        <v>39.375</v>
      </c>
      <c r="AH317" s="133">
        <v>10</v>
      </c>
      <c r="AI317" s="133">
        <v>11</v>
      </c>
      <c r="AJ317" s="133">
        <v>235.125</v>
      </c>
      <c r="AK317" s="133">
        <v>10.6875</v>
      </c>
      <c r="AL317" s="132" t="s">
        <v>498</v>
      </c>
      <c r="AM317" s="132">
        <v>2014</v>
      </c>
      <c r="AN317" s="140" t="s">
        <v>475</v>
      </c>
      <c r="AO317" s="238">
        <v>30</v>
      </c>
      <c r="AP317" s="239">
        <v>22.5</v>
      </c>
      <c r="AQ317" s="239">
        <v>33.75</v>
      </c>
      <c r="AR317" s="239">
        <v>33</v>
      </c>
      <c r="AS317" s="239">
        <v>28.5</v>
      </c>
      <c r="AT317" s="240">
        <v>20</v>
      </c>
      <c r="AU317" s="240">
        <v>28.5</v>
      </c>
      <c r="AV317" s="239">
        <v>35</v>
      </c>
      <c r="AW317" s="240">
        <v>19</v>
      </c>
      <c r="AX317" s="239">
        <v>250.25</v>
      </c>
      <c r="AY317" s="239">
        <v>10.01</v>
      </c>
      <c r="AZ317" s="241" t="s">
        <v>484</v>
      </c>
      <c r="BA317" s="140">
        <v>2015</v>
      </c>
      <c r="BB317" s="140" t="s">
        <v>476</v>
      </c>
      <c r="BC317" s="41">
        <v>21</v>
      </c>
      <c r="BD317" s="242">
        <v>45</v>
      </c>
      <c r="BE317" s="242">
        <v>30</v>
      </c>
      <c r="BF317" s="242">
        <v>27</v>
      </c>
      <c r="BG317" s="41">
        <v>36</v>
      </c>
      <c r="BH317" s="242">
        <v>43.5</v>
      </c>
      <c r="BI317" s="242">
        <v>14.25</v>
      </c>
      <c r="BJ317" s="242">
        <v>40.5</v>
      </c>
      <c r="BK317" s="242">
        <v>20</v>
      </c>
      <c r="BL317" s="243">
        <v>38</v>
      </c>
      <c r="BM317" s="243">
        <v>315.25</v>
      </c>
      <c r="BN317" s="243">
        <v>11.258928571428571</v>
      </c>
      <c r="BO317" s="17" t="s">
        <v>484</v>
      </c>
      <c r="BP317" s="234" t="s">
        <v>369</v>
      </c>
      <c r="BQ317" s="235">
        <v>2016</v>
      </c>
    </row>
    <row r="318" spans="1:69" ht="17.25">
      <c r="A318" s="17">
        <v>317</v>
      </c>
      <c r="B318" s="324" t="s">
        <v>1857</v>
      </c>
      <c r="C318" s="252" t="s">
        <v>465</v>
      </c>
      <c r="D318" s="215" t="s">
        <v>1858</v>
      </c>
      <c r="E318" s="215" t="s">
        <v>1859</v>
      </c>
      <c r="F318" s="325" t="s">
        <v>1860</v>
      </c>
      <c r="G318" s="325" t="s">
        <v>1861</v>
      </c>
      <c r="H318" s="261" t="s">
        <v>40</v>
      </c>
      <c r="I318" s="262">
        <v>34191</v>
      </c>
      <c r="J318" s="263" t="s">
        <v>524</v>
      </c>
      <c r="K318" s="326" t="s">
        <v>732</v>
      </c>
      <c r="L318" s="427" t="s">
        <v>963</v>
      </c>
      <c r="M318" s="270">
        <v>4</v>
      </c>
      <c r="N318" s="222">
        <v>12.5</v>
      </c>
      <c r="O318" s="222">
        <v>23.75</v>
      </c>
      <c r="P318" s="222">
        <v>33</v>
      </c>
      <c r="Q318" s="223">
        <v>18</v>
      </c>
      <c r="R318" s="222">
        <v>26.75</v>
      </c>
      <c r="S318" s="222">
        <v>37.875</v>
      </c>
      <c r="T318" s="222">
        <v>33</v>
      </c>
      <c r="U318" s="222">
        <v>27.5</v>
      </c>
      <c r="V318" s="224">
        <v>212.375</v>
      </c>
      <c r="W318" s="225">
        <v>11.798611111111111</v>
      </c>
      <c r="X318" s="226" t="s">
        <v>473</v>
      </c>
      <c r="Y318" s="226" t="s">
        <v>474</v>
      </c>
      <c r="Z318" s="226">
        <v>2013</v>
      </c>
      <c r="AA318" s="133">
        <v>40</v>
      </c>
      <c r="AB318" s="133">
        <v>38</v>
      </c>
      <c r="AC318" s="133">
        <v>30.25</v>
      </c>
      <c r="AD318" s="133">
        <v>25.25</v>
      </c>
      <c r="AE318" s="166">
        <v>43.5</v>
      </c>
      <c r="AF318" s="133">
        <v>27</v>
      </c>
      <c r="AG318" s="133">
        <v>42.375</v>
      </c>
      <c r="AH318" s="133">
        <v>10</v>
      </c>
      <c r="AI318" s="133">
        <v>15.25</v>
      </c>
      <c r="AJ318" s="133">
        <v>271.625</v>
      </c>
      <c r="AK318" s="133">
        <v>12.346590909090908</v>
      </c>
      <c r="AL318" s="132" t="s">
        <v>473</v>
      </c>
      <c r="AM318" s="132">
        <v>2014</v>
      </c>
      <c r="AN318" s="140" t="s">
        <v>475</v>
      </c>
      <c r="AO318" s="227">
        <v>25.75</v>
      </c>
      <c r="AP318" s="227">
        <v>38.625</v>
      </c>
      <c r="AQ318" s="227">
        <v>32.625</v>
      </c>
      <c r="AR318" s="227">
        <v>36.1875</v>
      </c>
      <c r="AS318" s="227">
        <v>33.375</v>
      </c>
      <c r="AT318" s="228">
        <v>20.666666666666668</v>
      </c>
      <c r="AU318" s="228">
        <v>33.75</v>
      </c>
      <c r="AV318" s="227">
        <v>48</v>
      </c>
      <c r="AW318" s="228">
        <v>20.5</v>
      </c>
      <c r="AX318" s="227">
        <v>289.47916666666663</v>
      </c>
      <c r="AY318" s="227">
        <v>11.579166666666666</v>
      </c>
      <c r="AZ318" s="229" t="s">
        <v>473</v>
      </c>
      <c r="BA318" s="140">
        <v>2015</v>
      </c>
      <c r="BB318" s="140" t="s">
        <v>476</v>
      </c>
      <c r="BC318" s="41">
        <v>38.625</v>
      </c>
      <c r="BD318" s="242">
        <v>37.5</v>
      </c>
      <c r="BE318" s="242">
        <v>15</v>
      </c>
      <c r="BF318" s="242">
        <v>33.75</v>
      </c>
      <c r="BG318" s="41">
        <v>29.25</v>
      </c>
      <c r="BH318" s="242">
        <v>32.625</v>
      </c>
      <c r="BI318" s="242">
        <v>24</v>
      </c>
      <c r="BJ318" s="242">
        <v>30</v>
      </c>
      <c r="BK318" s="242">
        <v>13</v>
      </c>
      <c r="BL318" s="243">
        <v>43</v>
      </c>
      <c r="BM318" s="243">
        <v>296.75</v>
      </c>
      <c r="BN318" s="243">
        <v>10.598214285714286</v>
      </c>
      <c r="BO318" s="233" t="s">
        <v>473</v>
      </c>
      <c r="BP318" s="234" t="s">
        <v>369</v>
      </c>
      <c r="BQ318" s="235">
        <v>2016</v>
      </c>
    </row>
    <row r="319" spans="1:69" ht="17.25">
      <c r="A319" s="17">
        <v>318</v>
      </c>
      <c r="B319" s="254" t="s">
        <v>1862</v>
      </c>
      <c r="C319" s="252" t="s">
        <v>465</v>
      </c>
      <c r="D319" s="215" t="s">
        <v>1863</v>
      </c>
      <c r="E319" s="215" t="s">
        <v>1864</v>
      </c>
      <c r="F319" s="286" t="s">
        <v>1865</v>
      </c>
      <c r="G319" s="286" t="s">
        <v>1866</v>
      </c>
      <c r="H319" s="281" t="s">
        <v>40</v>
      </c>
      <c r="I319" s="282">
        <v>34176</v>
      </c>
      <c r="J319" s="283" t="s">
        <v>55</v>
      </c>
      <c r="K319" s="287" t="s">
        <v>54</v>
      </c>
      <c r="L319" s="421" t="s">
        <v>54</v>
      </c>
      <c r="M319" s="285">
        <v>43</v>
      </c>
      <c r="N319" s="222">
        <v>20</v>
      </c>
      <c r="O319" s="222">
        <v>20</v>
      </c>
      <c r="P319" s="222">
        <v>22.75</v>
      </c>
      <c r="Q319" s="223">
        <v>25.5</v>
      </c>
      <c r="R319" s="222">
        <v>20</v>
      </c>
      <c r="S319" s="222">
        <v>27</v>
      </c>
      <c r="T319" s="222">
        <v>30</v>
      </c>
      <c r="U319" s="222">
        <v>30.5</v>
      </c>
      <c r="V319" s="224">
        <v>195.75</v>
      </c>
      <c r="W319" s="225">
        <v>10.875</v>
      </c>
      <c r="X319" s="226" t="s">
        <v>484</v>
      </c>
      <c r="Y319" s="226" t="s">
        <v>474</v>
      </c>
      <c r="Z319" s="226">
        <v>2013</v>
      </c>
      <c r="AA319" s="133">
        <v>40.25</v>
      </c>
      <c r="AB319" s="133">
        <v>39</v>
      </c>
      <c r="AC319" s="133">
        <v>33.75</v>
      </c>
      <c r="AD319" s="133">
        <v>25</v>
      </c>
      <c r="AE319" s="166">
        <v>43.5</v>
      </c>
      <c r="AF319" s="133">
        <v>32</v>
      </c>
      <c r="AG319" s="133">
        <v>46.875</v>
      </c>
      <c r="AH319" s="133">
        <v>8.5</v>
      </c>
      <c r="AI319" s="133">
        <v>15.75</v>
      </c>
      <c r="AJ319" s="133">
        <v>284.625</v>
      </c>
      <c r="AK319" s="133">
        <v>12.9375</v>
      </c>
      <c r="AL319" s="132" t="s">
        <v>473</v>
      </c>
      <c r="AM319" s="132">
        <v>2014</v>
      </c>
      <c r="AN319" s="140" t="s">
        <v>475</v>
      </c>
      <c r="AO319" s="227">
        <v>30</v>
      </c>
      <c r="AP319" s="227">
        <v>37.5</v>
      </c>
      <c r="AQ319" s="227">
        <v>34.875</v>
      </c>
      <c r="AR319" s="227">
        <v>47.4375</v>
      </c>
      <c r="AS319" s="227">
        <v>35.25</v>
      </c>
      <c r="AT319" s="228">
        <v>24.666666666666668</v>
      </c>
      <c r="AU319" s="228">
        <v>15.5625</v>
      </c>
      <c r="AV319" s="227">
        <v>41.25</v>
      </c>
      <c r="AW319" s="228">
        <v>21</v>
      </c>
      <c r="AX319" s="227">
        <v>287.54166666666663</v>
      </c>
      <c r="AY319" s="227">
        <v>11.501666666666665</v>
      </c>
      <c r="AZ319" s="229" t="s">
        <v>473</v>
      </c>
      <c r="BA319" s="140">
        <v>2015</v>
      </c>
      <c r="BB319" s="140" t="s">
        <v>476</v>
      </c>
      <c r="BC319" s="41">
        <v>36.375</v>
      </c>
      <c r="BD319" s="242">
        <v>38.25</v>
      </c>
      <c r="BE319" s="242">
        <v>22.875</v>
      </c>
      <c r="BF319" s="242">
        <v>36</v>
      </c>
      <c r="BG319" s="41">
        <v>25.5</v>
      </c>
      <c r="BH319" s="242">
        <v>36.375</v>
      </c>
      <c r="BI319" s="242">
        <v>22.25</v>
      </c>
      <c r="BJ319" s="242">
        <v>31.5</v>
      </c>
      <c r="BK319" s="242">
        <v>10</v>
      </c>
      <c r="BL319" s="243">
        <v>43</v>
      </c>
      <c r="BM319" s="243">
        <v>302.125</v>
      </c>
      <c r="BN319" s="243">
        <v>10.790178571428571</v>
      </c>
      <c r="BO319" s="233" t="s">
        <v>473</v>
      </c>
      <c r="BP319" s="234" t="s">
        <v>369</v>
      </c>
      <c r="BQ319" s="235">
        <v>2016</v>
      </c>
    </row>
    <row r="320" spans="1:69" ht="17.25">
      <c r="A320" s="17">
        <v>319</v>
      </c>
      <c r="B320" s="259" t="s">
        <v>1867</v>
      </c>
      <c r="C320" s="252" t="s">
        <v>465</v>
      </c>
      <c r="D320" s="215" t="s">
        <v>1868</v>
      </c>
      <c r="E320" s="215" t="s">
        <v>1869</v>
      </c>
      <c r="F320" s="260" t="s">
        <v>1870</v>
      </c>
      <c r="G320" s="260" t="s">
        <v>920</v>
      </c>
      <c r="H320" s="261" t="s">
        <v>40</v>
      </c>
      <c r="I320" s="262">
        <v>34021</v>
      </c>
      <c r="J320" s="263" t="s">
        <v>49</v>
      </c>
      <c r="K320" s="264" t="s">
        <v>78</v>
      </c>
      <c r="L320" s="421" t="s">
        <v>48</v>
      </c>
      <c r="M320" s="270">
        <v>19</v>
      </c>
      <c r="N320" s="222">
        <v>20</v>
      </c>
      <c r="O320" s="222">
        <v>20</v>
      </c>
      <c r="P320" s="222">
        <v>21</v>
      </c>
      <c r="Q320" s="223">
        <v>20</v>
      </c>
      <c r="R320" s="222">
        <v>30</v>
      </c>
      <c r="S320" s="222">
        <v>24</v>
      </c>
      <c r="T320" s="222">
        <v>26.5</v>
      </c>
      <c r="U320" s="222">
        <v>18.5</v>
      </c>
      <c r="V320" s="224">
        <v>180</v>
      </c>
      <c r="W320" s="225">
        <v>10</v>
      </c>
      <c r="X320" s="226" t="s">
        <v>484</v>
      </c>
      <c r="Y320" s="226" t="s">
        <v>474</v>
      </c>
      <c r="Z320" s="226">
        <v>2013</v>
      </c>
      <c r="AA320" s="133">
        <v>20.25</v>
      </c>
      <c r="AB320" s="133">
        <v>30.5</v>
      </c>
      <c r="AC320" s="133">
        <v>20.25</v>
      </c>
      <c r="AD320" s="133">
        <v>27</v>
      </c>
      <c r="AE320" s="166">
        <v>40.5</v>
      </c>
      <c r="AF320" s="133">
        <v>37.5</v>
      </c>
      <c r="AG320" s="133">
        <v>42</v>
      </c>
      <c r="AH320" s="133">
        <v>10</v>
      </c>
      <c r="AI320" s="133">
        <v>18</v>
      </c>
      <c r="AJ320" s="133">
        <v>246</v>
      </c>
      <c r="AK320" s="133">
        <v>11.181818181818182</v>
      </c>
      <c r="AL320" s="132" t="s">
        <v>498</v>
      </c>
      <c r="AM320" s="132">
        <v>2014</v>
      </c>
      <c r="AN320" s="140" t="s">
        <v>475</v>
      </c>
      <c r="AO320" s="238">
        <v>30</v>
      </c>
      <c r="AP320" s="239">
        <v>21</v>
      </c>
      <c r="AQ320" s="239">
        <v>39</v>
      </c>
      <c r="AR320" s="239">
        <v>31.5</v>
      </c>
      <c r="AS320" s="239">
        <v>30</v>
      </c>
      <c r="AT320" s="240">
        <v>16</v>
      </c>
      <c r="AU320" s="240">
        <v>24.75</v>
      </c>
      <c r="AV320" s="239">
        <v>37</v>
      </c>
      <c r="AW320" s="240">
        <v>21</v>
      </c>
      <c r="AX320" s="239">
        <v>250.25</v>
      </c>
      <c r="AY320" s="239">
        <v>10.01</v>
      </c>
      <c r="AZ320" s="241" t="s">
        <v>484</v>
      </c>
      <c r="BA320" s="140">
        <v>2015</v>
      </c>
      <c r="BB320" s="140" t="s">
        <v>476</v>
      </c>
      <c r="BC320" s="41">
        <v>30</v>
      </c>
      <c r="BD320" s="242">
        <v>48</v>
      </c>
      <c r="BE320" s="242">
        <v>31.5</v>
      </c>
      <c r="BF320" s="242">
        <v>33</v>
      </c>
      <c r="BG320" s="41">
        <v>36</v>
      </c>
      <c r="BH320" s="242">
        <v>21</v>
      </c>
      <c r="BI320" s="242">
        <v>14.5</v>
      </c>
      <c r="BJ320" s="242">
        <v>34.5</v>
      </c>
      <c r="BK320" s="242">
        <v>20</v>
      </c>
      <c r="BL320" s="243">
        <v>40</v>
      </c>
      <c r="BM320" s="243">
        <v>308.5</v>
      </c>
      <c r="BN320" s="243">
        <v>11.017857142857142</v>
      </c>
      <c r="BO320" s="17" t="s">
        <v>484</v>
      </c>
      <c r="BP320" s="234" t="s">
        <v>369</v>
      </c>
      <c r="BQ320" s="235">
        <v>2016</v>
      </c>
    </row>
    <row r="321" spans="1:69" ht="17.25">
      <c r="A321" s="17">
        <v>320</v>
      </c>
      <c r="B321" s="371" t="s">
        <v>1871</v>
      </c>
      <c r="C321" s="252" t="s">
        <v>465</v>
      </c>
      <c r="D321" s="215" t="s">
        <v>187</v>
      </c>
      <c r="E321" s="215" t="s">
        <v>1872</v>
      </c>
      <c r="F321" s="84" t="s">
        <v>1873</v>
      </c>
      <c r="G321" s="84" t="s">
        <v>621</v>
      </c>
      <c r="H321" s="256" t="s">
        <v>40</v>
      </c>
      <c r="I321" s="245">
        <v>34430</v>
      </c>
      <c r="J321" s="257" t="s">
        <v>101</v>
      </c>
      <c r="K321" s="246" t="s">
        <v>100</v>
      </c>
      <c r="L321" s="421" t="s">
        <v>100</v>
      </c>
      <c r="M321" s="258">
        <v>21</v>
      </c>
      <c r="N321" s="222">
        <v>10</v>
      </c>
      <c r="O321" s="222">
        <v>29.5</v>
      </c>
      <c r="P321" s="222">
        <v>35</v>
      </c>
      <c r="Q321" s="223">
        <v>17</v>
      </c>
      <c r="R321" s="222">
        <v>20</v>
      </c>
      <c r="S321" s="222">
        <v>39.75</v>
      </c>
      <c r="T321" s="222">
        <v>30.75</v>
      </c>
      <c r="U321" s="222">
        <v>36.75</v>
      </c>
      <c r="V321" s="224">
        <v>218.75</v>
      </c>
      <c r="W321" s="225">
        <v>12.152777777777779</v>
      </c>
      <c r="X321" s="226" t="s">
        <v>473</v>
      </c>
      <c r="Y321" s="226" t="s">
        <v>474</v>
      </c>
      <c r="Z321" s="226">
        <v>2013</v>
      </c>
      <c r="AA321" s="133">
        <v>41.25</v>
      </c>
      <c r="AB321" s="133">
        <v>37.5</v>
      </c>
      <c r="AC321" s="133">
        <v>29.25</v>
      </c>
      <c r="AD321" s="133">
        <v>33.25</v>
      </c>
      <c r="AE321" s="166">
        <v>39</v>
      </c>
      <c r="AF321" s="133">
        <v>29</v>
      </c>
      <c r="AG321" s="133">
        <v>41.25</v>
      </c>
      <c r="AH321" s="133">
        <v>13.5</v>
      </c>
      <c r="AI321" s="133">
        <v>16.625</v>
      </c>
      <c r="AJ321" s="133">
        <v>280.625</v>
      </c>
      <c r="AK321" s="133">
        <v>12.755681818181818</v>
      </c>
      <c r="AL321" s="132" t="s">
        <v>473</v>
      </c>
      <c r="AM321" s="132">
        <v>2014</v>
      </c>
      <c r="AN321" s="140" t="s">
        <v>475</v>
      </c>
      <c r="AO321" s="238">
        <v>30</v>
      </c>
      <c r="AP321" s="239">
        <v>29.625</v>
      </c>
      <c r="AQ321" s="239">
        <v>35.25</v>
      </c>
      <c r="AR321" s="239">
        <v>34.5</v>
      </c>
      <c r="AS321" s="239">
        <v>28.5</v>
      </c>
      <c r="AT321" s="240">
        <v>18.666666666666668</v>
      </c>
      <c r="AU321" s="240">
        <v>26.25</v>
      </c>
      <c r="AV321" s="239">
        <v>41.25</v>
      </c>
      <c r="AW321" s="240">
        <v>10</v>
      </c>
      <c r="AX321" s="239">
        <v>254.04166666666666</v>
      </c>
      <c r="AY321" s="239">
        <v>10.161666666666667</v>
      </c>
      <c r="AZ321" s="241" t="s">
        <v>484</v>
      </c>
      <c r="BA321" s="140">
        <v>2015</v>
      </c>
      <c r="BB321" s="140" t="s">
        <v>476</v>
      </c>
      <c r="BC321" s="41">
        <v>34.875</v>
      </c>
      <c r="BD321" s="242">
        <v>43.5</v>
      </c>
      <c r="BE321" s="242">
        <v>21.375</v>
      </c>
      <c r="BF321" s="242">
        <v>39.75</v>
      </c>
      <c r="BG321" s="41">
        <v>44.25</v>
      </c>
      <c r="BH321" s="242">
        <v>36</v>
      </c>
      <c r="BI321" s="242">
        <v>18.25</v>
      </c>
      <c r="BJ321" s="242">
        <v>33</v>
      </c>
      <c r="BK321" s="242">
        <v>10</v>
      </c>
      <c r="BL321" s="243">
        <v>42</v>
      </c>
      <c r="BM321" s="243">
        <v>323</v>
      </c>
      <c r="BN321" s="243">
        <v>11.535714285714286</v>
      </c>
      <c r="BO321" s="233" t="s">
        <v>473</v>
      </c>
      <c r="BP321" s="234" t="s">
        <v>369</v>
      </c>
      <c r="BQ321" s="235">
        <v>2016</v>
      </c>
    </row>
    <row r="322" spans="1:69" ht="17.25">
      <c r="A322" s="17">
        <v>321</v>
      </c>
      <c r="B322" s="259" t="s">
        <v>1874</v>
      </c>
      <c r="C322" s="252" t="s">
        <v>465</v>
      </c>
      <c r="D322" s="215" t="s">
        <v>113</v>
      </c>
      <c r="E322" s="215" t="s">
        <v>1875</v>
      </c>
      <c r="F322" s="260" t="s">
        <v>1876</v>
      </c>
      <c r="G322" s="260" t="s">
        <v>112</v>
      </c>
      <c r="H322" s="261" t="s">
        <v>40</v>
      </c>
      <c r="I322" s="262">
        <v>34298</v>
      </c>
      <c r="J322" s="263" t="s">
        <v>45</v>
      </c>
      <c r="K322" s="264" t="s">
        <v>483</v>
      </c>
      <c r="L322" s="421" t="s">
        <v>44</v>
      </c>
      <c r="M322" s="270">
        <v>25</v>
      </c>
      <c r="N322" s="222">
        <v>18</v>
      </c>
      <c r="O322" s="222">
        <v>21</v>
      </c>
      <c r="P322" s="222">
        <v>20.5</v>
      </c>
      <c r="Q322" s="223">
        <v>23</v>
      </c>
      <c r="R322" s="222">
        <v>30</v>
      </c>
      <c r="S322" s="222">
        <v>31.5</v>
      </c>
      <c r="T322" s="222">
        <v>27</v>
      </c>
      <c r="U322" s="222">
        <v>20.25</v>
      </c>
      <c r="V322" s="224">
        <v>191.25</v>
      </c>
      <c r="W322" s="225">
        <v>10.625</v>
      </c>
      <c r="X322" s="226" t="s">
        <v>484</v>
      </c>
      <c r="Y322" s="226" t="s">
        <v>474</v>
      </c>
      <c r="Z322" s="226">
        <v>2013</v>
      </c>
      <c r="AA322" s="133">
        <v>30</v>
      </c>
      <c r="AB322" s="133">
        <v>30</v>
      </c>
      <c r="AC322" s="133">
        <v>23.75</v>
      </c>
      <c r="AD322" s="133">
        <v>34.5</v>
      </c>
      <c r="AE322" s="166">
        <v>34.5</v>
      </c>
      <c r="AF322" s="133">
        <v>25</v>
      </c>
      <c r="AG322" s="133">
        <v>41.25</v>
      </c>
      <c r="AH322" s="133">
        <v>10</v>
      </c>
      <c r="AI322" s="133">
        <v>10</v>
      </c>
      <c r="AJ322" s="133">
        <v>239</v>
      </c>
      <c r="AK322" s="133">
        <v>10.863636363636363</v>
      </c>
      <c r="AL322" s="132" t="s">
        <v>498</v>
      </c>
      <c r="AM322" s="132">
        <v>2014</v>
      </c>
      <c r="AN322" s="140" t="s">
        <v>475</v>
      </c>
      <c r="AO322" s="238">
        <v>33.75</v>
      </c>
      <c r="AP322" s="239">
        <v>27</v>
      </c>
      <c r="AQ322" s="239">
        <v>33.75</v>
      </c>
      <c r="AR322" s="239">
        <v>30</v>
      </c>
      <c r="AS322" s="239">
        <v>39.75</v>
      </c>
      <c r="AT322" s="240">
        <v>16.666666666666668</v>
      </c>
      <c r="AU322" s="240">
        <v>15</v>
      </c>
      <c r="AV322" s="239">
        <v>35.75</v>
      </c>
      <c r="AW322" s="240">
        <v>18.5</v>
      </c>
      <c r="AX322" s="239">
        <v>250.16666666666666</v>
      </c>
      <c r="AY322" s="239">
        <v>10.006666666666666</v>
      </c>
      <c r="AZ322" s="241" t="s">
        <v>484</v>
      </c>
      <c r="BA322" s="140">
        <v>2015</v>
      </c>
      <c r="BB322" s="140" t="s">
        <v>476</v>
      </c>
      <c r="BC322" s="41">
        <v>24</v>
      </c>
      <c r="BD322" s="242">
        <v>51</v>
      </c>
      <c r="BE322" s="242">
        <v>34.5</v>
      </c>
      <c r="BF322" s="242">
        <v>16.5</v>
      </c>
      <c r="BG322" s="41">
        <v>39</v>
      </c>
      <c r="BH322" s="242">
        <v>30</v>
      </c>
      <c r="BI322" s="242">
        <v>18</v>
      </c>
      <c r="BJ322" s="242">
        <v>15</v>
      </c>
      <c r="BK322" s="242">
        <v>14</v>
      </c>
      <c r="BL322" s="243">
        <v>39</v>
      </c>
      <c r="BM322" s="243">
        <v>281</v>
      </c>
      <c r="BN322" s="243">
        <v>10.035714285714286</v>
      </c>
      <c r="BO322" s="17" t="s">
        <v>484</v>
      </c>
      <c r="BP322" s="234" t="s">
        <v>369</v>
      </c>
      <c r="BQ322" s="235">
        <v>2016</v>
      </c>
    </row>
    <row r="323" spans="1:69" ht="17.25">
      <c r="A323" s="17">
        <v>322</v>
      </c>
      <c r="B323" s="330" t="s">
        <v>1877</v>
      </c>
      <c r="C323" s="252" t="s">
        <v>465</v>
      </c>
      <c r="D323" s="215" t="s">
        <v>299</v>
      </c>
      <c r="E323" s="215" t="s">
        <v>1878</v>
      </c>
      <c r="F323" s="83" t="s">
        <v>1879</v>
      </c>
      <c r="G323" s="83" t="s">
        <v>298</v>
      </c>
      <c r="H323" s="281" t="s">
        <v>40</v>
      </c>
      <c r="I323" s="282">
        <v>33760</v>
      </c>
      <c r="J323" s="283" t="s">
        <v>1171</v>
      </c>
      <c r="K323" s="284" t="s">
        <v>1172</v>
      </c>
      <c r="L323" s="426" t="s">
        <v>1880</v>
      </c>
      <c r="M323" s="285">
        <v>36</v>
      </c>
      <c r="N323" s="222">
        <v>19</v>
      </c>
      <c r="O323" s="222">
        <v>20</v>
      </c>
      <c r="P323" s="222">
        <v>27</v>
      </c>
      <c r="Q323" s="223">
        <v>21</v>
      </c>
      <c r="R323" s="222">
        <v>28</v>
      </c>
      <c r="S323" s="222">
        <v>37.5</v>
      </c>
      <c r="T323" s="222">
        <v>33</v>
      </c>
      <c r="U323" s="222">
        <v>26</v>
      </c>
      <c r="V323" s="224">
        <v>211.5</v>
      </c>
      <c r="W323" s="225">
        <v>11.75</v>
      </c>
      <c r="X323" s="226" t="s">
        <v>484</v>
      </c>
      <c r="Y323" s="226" t="s">
        <v>474</v>
      </c>
      <c r="Z323" s="226">
        <v>2013</v>
      </c>
      <c r="AA323" s="133">
        <v>31</v>
      </c>
      <c r="AB323" s="133">
        <v>28</v>
      </c>
      <c r="AC323" s="133">
        <v>24.5</v>
      </c>
      <c r="AD323" s="133">
        <v>20</v>
      </c>
      <c r="AE323" s="166">
        <v>34.5</v>
      </c>
      <c r="AF323" s="133">
        <v>33.75</v>
      </c>
      <c r="AG323" s="133">
        <v>38.25</v>
      </c>
      <c r="AH323" s="133">
        <v>10</v>
      </c>
      <c r="AI323" s="133">
        <v>10</v>
      </c>
      <c r="AJ323" s="133">
        <v>230</v>
      </c>
      <c r="AK323" s="133">
        <v>10.454545454545455</v>
      </c>
      <c r="AL323" s="132" t="s">
        <v>498</v>
      </c>
      <c r="AM323" s="132">
        <v>2014</v>
      </c>
      <c r="AN323" s="140" t="s">
        <v>475</v>
      </c>
      <c r="AO323" s="238">
        <v>30</v>
      </c>
      <c r="AP323" s="239">
        <v>24.375</v>
      </c>
      <c r="AQ323" s="239">
        <v>34.5</v>
      </c>
      <c r="AR323" s="239">
        <v>33.1875</v>
      </c>
      <c r="AS323" s="239">
        <v>30.75</v>
      </c>
      <c r="AT323" s="240">
        <v>20</v>
      </c>
      <c r="AU323" s="240">
        <v>15</v>
      </c>
      <c r="AV323" s="239">
        <v>38.75</v>
      </c>
      <c r="AW323" s="240">
        <v>28</v>
      </c>
      <c r="AX323" s="239">
        <v>254.5625</v>
      </c>
      <c r="AY323" s="239">
        <v>10.182499999999999</v>
      </c>
      <c r="AZ323" s="241" t="s">
        <v>484</v>
      </c>
      <c r="BA323" s="140">
        <v>2015</v>
      </c>
      <c r="BB323" s="140" t="s">
        <v>476</v>
      </c>
      <c r="BC323" s="41">
        <v>26.25</v>
      </c>
      <c r="BD323" s="242">
        <v>43.5</v>
      </c>
      <c r="BE323" s="242">
        <v>15</v>
      </c>
      <c r="BF323" s="242">
        <v>33</v>
      </c>
      <c r="BG323" s="41">
        <v>33</v>
      </c>
      <c r="BH323" s="242">
        <v>28.5</v>
      </c>
      <c r="BI323" s="242">
        <v>12</v>
      </c>
      <c r="BJ323" s="242">
        <v>37.5</v>
      </c>
      <c r="BK323" s="242">
        <v>14</v>
      </c>
      <c r="BL323" s="243">
        <v>43</v>
      </c>
      <c r="BM323" s="243">
        <v>285.75</v>
      </c>
      <c r="BN323" s="243">
        <v>10.205357142857142</v>
      </c>
      <c r="BO323" s="17" t="s">
        <v>498</v>
      </c>
      <c r="BP323" s="234" t="s">
        <v>369</v>
      </c>
      <c r="BQ323" s="235">
        <v>2016</v>
      </c>
    </row>
    <row r="324" spans="1:69" ht="17.25">
      <c r="A324" s="17">
        <v>323</v>
      </c>
      <c r="B324" s="399" t="s">
        <v>1881</v>
      </c>
      <c r="C324" s="252" t="s">
        <v>465</v>
      </c>
      <c r="D324" s="215" t="s">
        <v>95</v>
      </c>
      <c r="E324" s="215" t="s">
        <v>1882</v>
      </c>
      <c r="F324" s="216" t="s">
        <v>1883</v>
      </c>
      <c r="G324" s="216" t="s">
        <v>625</v>
      </c>
      <c r="H324" s="217" t="s">
        <v>43</v>
      </c>
      <c r="I324" s="218">
        <v>33596</v>
      </c>
      <c r="J324" s="219" t="s">
        <v>1884</v>
      </c>
      <c r="K324" s="220" t="s">
        <v>1885</v>
      </c>
      <c r="L324" s="220" t="s">
        <v>1886</v>
      </c>
      <c r="M324" s="221">
        <v>26</v>
      </c>
      <c r="N324" s="222">
        <v>15</v>
      </c>
      <c r="O324" s="222">
        <v>26.75</v>
      </c>
      <c r="P324" s="222">
        <v>26</v>
      </c>
      <c r="Q324" s="223">
        <v>16.166666666666668</v>
      </c>
      <c r="R324" s="222">
        <v>26.25</v>
      </c>
      <c r="S324" s="222">
        <v>25.5</v>
      </c>
      <c r="T324" s="222">
        <v>30</v>
      </c>
      <c r="U324" s="222">
        <v>24.25</v>
      </c>
      <c r="V324" s="224">
        <v>189.91666666666669</v>
      </c>
      <c r="W324" s="225">
        <v>10.550925925925927</v>
      </c>
      <c r="X324" s="226" t="s">
        <v>498</v>
      </c>
      <c r="Y324" s="226" t="s">
        <v>474</v>
      </c>
      <c r="Z324" s="226">
        <v>2013</v>
      </c>
      <c r="AA324" s="133">
        <v>39</v>
      </c>
      <c r="AB324" s="133">
        <v>33</v>
      </c>
      <c r="AC324" s="133">
        <v>26.25</v>
      </c>
      <c r="AD324" s="133">
        <v>12.5</v>
      </c>
      <c r="AE324" s="166">
        <v>39</v>
      </c>
      <c r="AF324" s="133">
        <v>19.75</v>
      </c>
      <c r="AG324" s="133">
        <v>47.25</v>
      </c>
      <c r="AH324" s="133">
        <v>7.5</v>
      </c>
      <c r="AI324" s="133">
        <v>7.25</v>
      </c>
      <c r="AJ324" s="133">
        <v>231.5</v>
      </c>
      <c r="AK324" s="133">
        <v>10.522727272727273</v>
      </c>
      <c r="AL324" s="132" t="s">
        <v>473</v>
      </c>
      <c r="AM324" s="132">
        <v>2014</v>
      </c>
      <c r="AN324" s="140" t="s">
        <v>475</v>
      </c>
      <c r="AO324" s="238">
        <v>30</v>
      </c>
      <c r="AP324" s="239">
        <v>32.25</v>
      </c>
      <c r="AQ324" s="239">
        <v>30</v>
      </c>
      <c r="AR324" s="239">
        <v>31.5</v>
      </c>
      <c r="AS324" s="239">
        <v>31.5</v>
      </c>
      <c r="AT324" s="240">
        <v>24</v>
      </c>
      <c r="AU324" s="240">
        <v>21.5625</v>
      </c>
      <c r="AV324" s="239">
        <v>34.75</v>
      </c>
      <c r="AW324" s="240">
        <v>16</v>
      </c>
      <c r="AX324" s="239">
        <v>251.5625</v>
      </c>
      <c r="AY324" s="239">
        <v>10.0625</v>
      </c>
      <c r="AZ324" s="241" t="s">
        <v>498</v>
      </c>
      <c r="BA324" s="140">
        <v>2015</v>
      </c>
      <c r="BB324" s="140" t="s">
        <v>476</v>
      </c>
      <c r="BC324" s="41">
        <v>24</v>
      </c>
      <c r="BD324" s="242">
        <v>49.5</v>
      </c>
      <c r="BE324" s="242">
        <v>26.25</v>
      </c>
      <c r="BF324" s="242">
        <v>19.5</v>
      </c>
      <c r="BG324" s="41">
        <v>39</v>
      </c>
      <c r="BH324" s="242">
        <v>30</v>
      </c>
      <c r="BI324" s="242">
        <v>12</v>
      </c>
      <c r="BJ324" s="242">
        <v>18</v>
      </c>
      <c r="BK324" s="242">
        <v>20</v>
      </c>
      <c r="BL324" s="243">
        <v>42</v>
      </c>
      <c r="BM324" s="243">
        <v>280.25</v>
      </c>
      <c r="BN324" s="243">
        <v>10.008928571428571</v>
      </c>
      <c r="BO324" s="17" t="s">
        <v>484</v>
      </c>
      <c r="BP324" s="234" t="s">
        <v>369</v>
      </c>
      <c r="BQ324" s="235">
        <v>2016</v>
      </c>
    </row>
    <row r="325" spans="1:69" ht="17.25">
      <c r="A325" s="17">
        <v>324</v>
      </c>
      <c r="B325" s="531" t="s">
        <v>1887</v>
      </c>
      <c r="C325" s="252" t="s">
        <v>465</v>
      </c>
      <c r="D325" s="215" t="s">
        <v>1888</v>
      </c>
      <c r="E325" s="215" t="s">
        <v>1889</v>
      </c>
      <c r="F325" s="532" t="s">
        <v>1890</v>
      </c>
      <c r="G325" s="532" t="s">
        <v>1891</v>
      </c>
      <c r="H325" s="533" t="s">
        <v>40</v>
      </c>
      <c r="I325" s="534">
        <v>33866</v>
      </c>
      <c r="J325" s="535" t="s">
        <v>45</v>
      </c>
      <c r="K325" s="536" t="s">
        <v>483</v>
      </c>
      <c r="L325" s="537" t="s">
        <v>44</v>
      </c>
      <c r="M325" s="538">
        <v>25</v>
      </c>
      <c r="N325" s="222">
        <v>20</v>
      </c>
      <c r="O325" s="222">
        <v>20</v>
      </c>
      <c r="P325" s="222">
        <v>26.5</v>
      </c>
      <c r="Q325" s="223">
        <v>20.5</v>
      </c>
      <c r="R325" s="222">
        <v>20</v>
      </c>
      <c r="S325" s="222">
        <v>24</v>
      </c>
      <c r="T325" s="222">
        <v>30.75</v>
      </c>
      <c r="U325" s="222">
        <v>20</v>
      </c>
      <c r="V325" s="224">
        <v>181.75</v>
      </c>
      <c r="W325" s="225">
        <v>10.097222222222221</v>
      </c>
      <c r="X325" s="226" t="s">
        <v>484</v>
      </c>
      <c r="Y325" s="226" t="s">
        <v>474</v>
      </c>
      <c r="Z325" s="226">
        <v>2013</v>
      </c>
      <c r="AA325" s="141">
        <v>29.25</v>
      </c>
      <c r="AB325" s="141">
        <v>24</v>
      </c>
      <c r="AC325" s="141">
        <v>22.25</v>
      </c>
      <c r="AD325" s="141">
        <v>24</v>
      </c>
      <c r="AE325" s="164">
        <v>28.5</v>
      </c>
      <c r="AF325" s="141">
        <v>30</v>
      </c>
      <c r="AG325" s="141">
        <v>39</v>
      </c>
      <c r="AH325" s="141">
        <v>10</v>
      </c>
      <c r="AI325" s="141">
        <v>13.375</v>
      </c>
      <c r="AJ325" s="141">
        <v>220.375</v>
      </c>
      <c r="AK325" s="141">
        <v>10.017045454545455</v>
      </c>
      <c r="AL325" s="140" t="s">
        <v>484</v>
      </c>
      <c r="AM325" s="132">
        <v>2014</v>
      </c>
      <c r="AN325" s="140" t="s">
        <v>475</v>
      </c>
      <c r="AO325" s="238">
        <v>30</v>
      </c>
      <c r="AP325" s="239">
        <v>22.5</v>
      </c>
      <c r="AQ325" s="239">
        <v>45</v>
      </c>
      <c r="AR325" s="239">
        <v>36</v>
      </c>
      <c r="AS325" s="239">
        <v>27.75</v>
      </c>
      <c r="AT325" s="240">
        <v>16</v>
      </c>
      <c r="AU325" s="240">
        <v>21</v>
      </c>
      <c r="AV325" s="239">
        <v>36</v>
      </c>
      <c r="AW325" s="240">
        <v>16</v>
      </c>
      <c r="AX325" s="239">
        <v>250.25</v>
      </c>
      <c r="AY325" s="239">
        <v>10.01</v>
      </c>
      <c r="AZ325" s="241" t="s">
        <v>484</v>
      </c>
      <c r="BA325" s="140">
        <v>2015</v>
      </c>
      <c r="BB325" s="140" t="s">
        <v>476</v>
      </c>
      <c r="BC325" s="41">
        <v>30</v>
      </c>
      <c r="BD325" s="242">
        <v>30</v>
      </c>
      <c r="BE325" s="242">
        <v>24</v>
      </c>
      <c r="BF325" s="242">
        <v>24</v>
      </c>
      <c r="BG325" s="41">
        <v>42</v>
      </c>
      <c r="BH325" s="242">
        <v>39</v>
      </c>
      <c r="BI325" s="242">
        <v>18</v>
      </c>
      <c r="BJ325" s="242">
        <v>37.5</v>
      </c>
      <c r="BK325" s="242">
        <v>16</v>
      </c>
      <c r="BL325" s="243">
        <v>43</v>
      </c>
      <c r="BM325" s="243">
        <v>303.5</v>
      </c>
      <c r="BN325" s="243">
        <v>10.839285714285714</v>
      </c>
      <c r="BO325" s="17" t="s">
        <v>484</v>
      </c>
      <c r="BP325" s="234" t="s">
        <v>369</v>
      </c>
      <c r="BQ325" s="235">
        <v>2016</v>
      </c>
    </row>
    <row r="326" spans="1:69" ht="17.25">
      <c r="A326" s="17">
        <v>325</v>
      </c>
      <c r="B326" s="253" t="s">
        <v>1892</v>
      </c>
      <c r="C326" s="252" t="s">
        <v>465</v>
      </c>
      <c r="D326" s="215" t="s">
        <v>1893</v>
      </c>
      <c r="E326" s="215" t="s">
        <v>1894</v>
      </c>
      <c r="F326" s="216" t="s">
        <v>1895</v>
      </c>
      <c r="G326" s="216" t="s">
        <v>1896</v>
      </c>
      <c r="H326" s="217" t="s">
        <v>43</v>
      </c>
      <c r="I326" s="218">
        <v>34110</v>
      </c>
      <c r="J326" s="219" t="s">
        <v>536</v>
      </c>
      <c r="K326" s="220" t="s">
        <v>1486</v>
      </c>
      <c r="L326" s="220" t="s">
        <v>931</v>
      </c>
      <c r="M326" s="217">
        <v>34</v>
      </c>
      <c r="N326" s="222">
        <v>26</v>
      </c>
      <c r="O326" s="222">
        <v>22.5</v>
      </c>
      <c r="P326" s="222">
        <v>22</v>
      </c>
      <c r="Q326" s="223">
        <v>27</v>
      </c>
      <c r="R326" s="222">
        <v>24</v>
      </c>
      <c r="S326" s="222">
        <v>35.25</v>
      </c>
      <c r="T326" s="222">
        <v>30</v>
      </c>
      <c r="U326" s="222">
        <v>24.5</v>
      </c>
      <c r="V326" s="224">
        <v>211.25</v>
      </c>
      <c r="W326" s="225">
        <v>11.736111111111111</v>
      </c>
      <c r="X326" s="226" t="s">
        <v>484</v>
      </c>
      <c r="Y326" s="226" t="s">
        <v>474</v>
      </c>
      <c r="Z326" s="226">
        <v>2013</v>
      </c>
      <c r="AA326" s="133">
        <v>30</v>
      </c>
      <c r="AB326" s="133">
        <v>34.5</v>
      </c>
      <c r="AC326" s="133">
        <v>22.5</v>
      </c>
      <c r="AD326" s="133">
        <v>11</v>
      </c>
      <c r="AE326" s="166">
        <v>39</v>
      </c>
      <c r="AF326" s="133">
        <v>28.75</v>
      </c>
      <c r="AG326" s="133">
        <v>39.75</v>
      </c>
      <c r="AH326" s="133">
        <v>10.5</v>
      </c>
      <c r="AI326" s="133">
        <v>11.5</v>
      </c>
      <c r="AJ326" s="133">
        <v>227.5</v>
      </c>
      <c r="AK326" s="133">
        <v>10.340909090909092</v>
      </c>
      <c r="AL326" s="132" t="s">
        <v>473</v>
      </c>
      <c r="AM326" s="132">
        <v>2014</v>
      </c>
      <c r="AN326" s="140" t="s">
        <v>475</v>
      </c>
      <c r="AO326" s="331">
        <v>26.5</v>
      </c>
      <c r="AP326" s="267">
        <v>31.875</v>
      </c>
      <c r="AQ326" s="267">
        <v>39.75</v>
      </c>
      <c r="AR326" s="267">
        <v>31.3125</v>
      </c>
      <c r="AS326" s="267">
        <v>34.5</v>
      </c>
      <c r="AT326" s="268">
        <v>20</v>
      </c>
      <c r="AU326" s="268">
        <v>23.25</v>
      </c>
      <c r="AV326" s="267">
        <v>35</v>
      </c>
      <c r="AW326" s="268">
        <v>16</v>
      </c>
      <c r="AX326" s="267">
        <v>258.1875</v>
      </c>
      <c r="AY326" s="267">
        <v>10.327500000000001</v>
      </c>
      <c r="AZ326" s="477" t="s">
        <v>498</v>
      </c>
      <c r="BA326" s="140">
        <v>2015</v>
      </c>
      <c r="BB326" s="140" t="s">
        <v>476</v>
      </c>
      <c r="BC326" s="41">
        <v>31.875</v>
      </c>
      <c r="BD326" s="242">
        <v>30</v>
      </c>
      <c r="BE326" s="242">
        <v>24.75</v>
      </c>
      <c r="BF326" s="242">
        <v>33</v>
      </c>
      <c r="BG326" s="41">
        <v>36</v>
      </c>
      <c r="BH326" s="242">
        <v>36</v>
      </c>
      <c r="BI326" s="242">
        <v>14</v>
      </c>
      <c r="BJ326" s="242">
        <v>40.5</v>
      </c>
      <c r="BK326" s="242">
        <v>20</v>
      </c>
      <c r="BL326" s="243">
        <v>43</v>
      </c>
      <c r="BM326" s="243">
        <v>309.125</v>
      </c>
      <c r="BN326" s="243">
        <v>11.040178571428571</v>
      </c>
      <c r="BO326" s="17" t="s">
        <v>484</v>
      </c>
      <c r="BP326" s="234" t="s">
        <v>369</v>
      </c>
      <c r="BQ326" s="235">
        <v>2016</v>
      </c>
    </row>
    <row r="327" spans="1:69" ht="17.25">
      <c r="A327" s="17">
        <v>326</v>
      </c>
      <c r="B327" s="259" t="s">
        <v>1897</v>
      </c>
      <c r="C327" s="252" t="s">
        <v>465</v>
      </c>
      <c r="D327" s="215" t="s">
        <v>1052</v>
      </c>
      <c r="E327" s="215" t="s">
        <v>1898</v>
      </c>
      <c r="F327" s="260" t="s">
        <v>1899</v>
      </c>
      <c r="G327" s="260" t="s">
        <v>1055</v>
      </c>
      <c r="H327" s="261" t="s">
        <v>40</v>
      </c>
      <c r="I327" s="262">
        <v>34100</v>
      </c>
      <c r="J327" s="263" t="s">
        <v>82</v>
      </c>
      <c r="K327" s="264" t="s">
        <v>632</v>
      </c>
      <c r="L327" s="421" t="s">
        <v>1900</v>
      </c>
      <c r="M327" s="270">
        <v>21</v>
      </c>
      <c r="N327" s="40">
        <v>9.5</v>
      </c>
      <c r="O327" s="40">
        <v>17.75</v>
      </c>
      <c r="P327" s="40">
        <v>29.5</v>
      </c>
      <c r="Q327" s="40">
        <v>18</v>
      </c>
      <c r="R327" s="40">
        <v>21</v>
      </c>
      <c r="S327" s="40">
        <v>28.5</v>
      </c>
      <c r="T327" s="40">
        <v>31.88</v>
      </c>
      <c r="U327" s="40">
        <v>30</v>
      </c>
      <c r="V327" s="40">
        <v>186.63</v>
      </c>
      <c r="W327" s="40">
        <v>10.34</v>
      </c>
      <c r="X327" s="226" t="s">
        <v>498</v>
      </c>
      <c r="Y327" s="226" t="s">
        <v>474</v>
      </c>
      <c r="Z327" s="226">
        <v>2013</v>
      </c>
      <c r="AA327" s="133">
        <v>36</v>
      </c>
      <c r="AB327" s="133">
        <v>36.5</v>
      </c>
      <c r="AC327" s="133">
        <v>28.75</v>
      </c>
      <c r="AD327" s="133">
        <v>20</v>
      </c>
      <c r="AE327" s="166">
        <v>48</v>
      </c>
      <c r="AF327" s="133">
        <v>33.25</v>
      </c>
      <c r="AG327" s="133">
        <v>51.75</v>
      </c>
      <c r="AH327" s="133">
        <v>8.5</v>
      </c>
      <c r="AI327" s="133">
        <v>15.5</v>
      </c>
      <c r="AJ327" s="133">
        <v>278.25</v>
      </c>
      <c r="AK327" s="133">
        <v>12.647727272727273</v>
      </c>
      <c r="AL327" s="132" t="s">
        <v>473</v>
      </c>
      <c r="AM327" s="132">
        <v>2014</v>
      </c>
      <c r="AN327" s="140" t="s">
        <v>475</v>
      </c>
      <c r="AO327" s="227">
        <v>31.75</v>
      </c>
      <c r="AP327" s="227">
        <v>35.25</v>
      </c>
      <c r="AQ327" s="227">
        <v>28.5</v>
      </c>
      <c r="AR327" s="227">
        <v>42.28125</v>
      </c>
      <c r="AS327" s="227">
        <v>27.75</v>
      </c>
      <c r="AT327" s="228">
        <v>15.666666666666666</v>
      </c>
      <c r="AU327" s="228">
        <v>15</v>
      </c>
      <c r="AV327" s="227">
        <v>41.25</v>
      </c>
      <c r="AW327" s="228">
        <v>15</v>
      </c>
      <c r="AX327" s="227">
        <v>252.44791666666666</v>
      </c>
      <c r="AY327" s="227">
        <v>10.097916666666666</v>
      </c>
      <c r="AZ327" s="229" t="s">
        <v>473</v>
      </c>
      <c r="BA327" s="140">
        <v>2015</v>
      </c>
      <c r="BB327" s="140" t="s">
        <v>476</v>
      </c>
      <c r="BC327" s="41">
        <v>24.75</v>
      </c>
      <c r="BD327" s="242">
        <v>30</v>
      </c>
      <c r="BE327" s="242">
        <v>16.125</v>
      </c>
      <c r="BF327" s="242">
        <v>31.5</v>
      </c>
      <c r="BG327" s="41">
        <v>30</v>
      </c>
      <c r="BH327" s="242">
        <v>42.75</v>
      </c>
      <c r="BI327" s="242">
        <v>10</v>
      </c>
      <c r="BJ327" s="242">
        <v>31.5</v>
      </c>
      <c r="BK327" s="242">
        <v>22</v>
      </c>
      <c r="BL327" s="243">
        <v>42</v>
      </c>
      <c r="BM327" s="243">
        <v>280.625</v>
      </c>
      <c r="BN327" s="243">
        <v>10.022321428571429</v>
      </c>
      <c r="BO327" s="17" t="s">
        <v>498</v>
      </c>
      <c r="BP327" s="234" t="s">
        <v>369</v>
      </c>
      <c r="BQ327" s="235">
        <v>2016</v>
      </c>
    </row>
    <row r="328" spans="1:69" ht="17.25">
      <c r="A328" s="17">
        <v>327</v>
      </c>
      <c r="B328" s="253" t="s">
        <v>1901</v>
      </c>
      <c r="C328" s="252" t="s">
        <v>465</v>
      </c>
      <c r="D328" s="215" t="s">
        <v>1902</v>
      </c>
      <c r="E328" s="215" t="s">
        <v>1903</v>
      </c>
      <c r="F328" s="216" t="s">
        <v>1904</v>
      </c>
      <c r="G328" s="216" t="s">
        <v>1905</v>
      </c>
      <c r="H328" s="217" t="s">
        <v>43</v>
      </c>
      <c r="I328" s="218">
        <v>34432</v>
      </c>
      <c r="J328" s="219" t="s">
        <v>49</v>
      </c>
      <c r="K328" s="220" t="s">
        <v>129</v>
      </c>
      <c r="L328" s="220" t="s">
        <v>129</v>
      </c>
      <c r="M328" s="221">
        <v>19</v>
      </c>
      <c r="N328" s="222">
        <v>18.5</v>
      </c>
      <c r="O328" s="222">
        <v>24.25</v>
      </c>
      <c r="P328" s="222">
        <v>33</v>
      </c>
      <c r="Q328" s="223">
        <v>17.5</v>
      </c>
      <c r="R328" s="222">
        <v>27.25</v>
      </c>
      <c r="S328" s="222">
        <v>39.75</v>
      </c>
      <c r="T328" s="222">
        <v>33.75</v>
      </c>
      <c r="U328" s="222">
        <v>29.25</v>
      </c>
      <c r="V328" s="224">
        <v>223.25</v>
      </c>
      <c r="W328" s="225">
        <v>12.402777777777779</v>
      </c>
      <c r="X328" s="226" t="s">
        <v>473</v>
      </c>
      <c r="Y328" s="226" t="s">
        <v>474</v>
      </c>
      <c r="Z328" s="226">
        <v>2013</v>
      </c>
      <c r="AA328" s="133">
        <v>39.25</v>
      </c>
      <c r="AB328" s="133">
        <v>41</v>
      </c>
      <c r="AC328" s="133">
        <v>24.5</v>
      </c>
      <c r="AD328" s="133">
        <v>21.75</v>
      </c>
      <c r="AE328" s="166">
        <v>42</v>
      </c>
      <c r="AF328" s="133">
        <v>29.5</v>
      </c>
      <c r="AG328" s="133">
        <v>46.125</v>
      </c>
      <c r="AH328" s="133">
        <v>10</v>
      </c>
      <c r="AI328" s="133">
        <v>14.375</v>
      </c>
      <c r="AJ328" s="133">
        <v>268.5</v>
      </c>
      <c r="AK328" s="133">
        <v>12.204545454545455</v>
      </c>
      <c r="AL328" s="132" t="s">
        <v>473</v>
      </c>
      <c r="AM328" s="132">
        <v>2014</v>
      </c>
      <c r="AN328" s="140" t="s">
        <v>475</v>
      </c>
      <c r="AO328" s="238">
        <v>24.75</v>
      </c>
      <c r="AP328" s="239">
        <v>40.125</v>
      </c>
      <c r="AQ328" s="239">
        <v>37.5</v>
      </c>
      <c r="AR328" s="239">
        <v>32.15625</v>
      </c>
      <c r="AS328" s="239">
        <v>39.75</v>
      </c>
      <c r="AT328" s="240">
        <v>22</v>
      </c>
      <c r="AU328" s="240">
        <v>20.4375</v>
      </c>
      <c r="AV328" s="239">
        <v>42.75</v>
      </c>
      <c r="AW328" s="240">
        <v>15</v>
      </c>
      <c r="AX328" s="239">
        <v>274.46875</v>
      </c>
      <c r="AY328" s="239">
        <v>10.97875</v>
      </c>
      <c r="AZ328" s="241" t="s">
        <v>484</v>
      </c>
      <c r="BA328" s="140">
        <v>2015</v>
      </c>
      <c r="BB328" s="140" t="s">
        <v>476</v>
      </c>
      <c r="BC328" s="41">
        <v>30</v>
      </c>
      <c r="BD328" s="242">
        <v>33</v>
      </c>
      <c r="BE328" s="242">
        <v>29.25</v>
      </c>
      <c r="BF328" s="242">
        <v>33</v>
      </c>
      <c r="BG328" s="41">
        <v>30</v>
      </c>
      <c r="BH328" s="242">
        <v>34.5</v>
      </c>
      <c r="BI328" s="242">
        <v>15.25</v>
      </c>
      <c r="BJ328" s="242">
        <v>30</v>
      </c>
      <c r="BK328" s="242">
        <v>20</v>
      </c>
      <c r="BL328" s="243">
        <v>39</v>
      </c>
      <c r="BM328" s="243">
        <v>294</v>
      </c>
      <c r="BN328" s="243">
        <v>10.5</v>
      </c>
      <c r="BO328" s="17" t="s">
        <v>484</v>
      </c>
      <c r="BP328" s="234" t="s">
        <v>369</v>
      </c>
      <c r="BQ328" s="235">
        <v>2016</v>
      </c>
    </row>
    <row r="329" spans="1:69" ht="17.25">
      <c r="A329" s="17">
        <v>328</v>
      </c>
      <c r="B329" s="273" t="s">
        <v>1906</v>
      </c>
      <c r="C329" s="252" t="s">
        <v>465</v>
      </c>
      <c r="D329" s="215" t="s">
        <v>192</v>
      </c>
      <c r="E329" s="215" t="s">
        <v>1907</v>
      </c>
      <c r="F329" s="398" t="s">
        <v>1908</v>
      </c>
      <c r="G329" s="398" t="s">
        <v>1228</v>
      </c>
      <c r="H329" s="256" t="s">
        <v>40</v>
      </c>
      <c r="I329" s="245">
        <v>34009</v>
      </c>
      <c r="J329" s="257" t="s">
        <v>536</v>
      </c>
      <c r="K329" s="274" t="s">
        <v>1486</v>
      </c>
      <c r="L329" s="426" t="s">
        <v>1486</v>
      </c>
      <c r="M329" s="258">
        <v>34</v>
      </c>
      <c r="N329" s="222">
        <v>22</v>
      </c>
      <c r="O329" s="222">
        <v>24</v>
      </c>
      <c r="P329" s="222">
        <v>24</v>
      </c>
      <c r="Q329" s="223">
        <v>20</v>
      </c>
      <c r="R329" s="222">
        <v>20</v>
      </c>
      <c r="S329" s="222">
        <v>28.5</v>
      </c>
      <c r="T329" s="222">
        <v>33</v>
      </c>
      <c r="U329" s="222">
        <v>20.5</v>
      </c>
      <c r="V329" s="224">
        <v>192</v>
      </c>
      <c r="W329" s="225">
        <v>10.666666666666666</v>
      </c>
      <c r="X329" s="226" t="s">
        <v>484</v>
      </c>
      <c r="Y329" s="226" t="s">
        <v>474</v>
      </c>
      <c r="Z329" s="226">
        <v>2013</v>
      </c>
      <c r="AA329" s="133">
        <v>25.5</v>
      </c>
      <c r="AB329" s="133">
        <v>32.5</v>
      </c>
      <c r="AC329" s="133">
        <v>20.25</v>
      </c>
      <c r="AD329" s="133">
        <v>20</v>
      </c>
      <c r="AE329" s="166">
        <v>46.5</v>
      </c>
      <c r="AF329" s="133">
        <v>37.5</v>
      </c>
      <c r="AG329" s="133">
        <v>37.5</v>
      </c>
      <c r="AH329" s="133">
        <v>13.75</v>
      </c>
      <c r="AI329" s="133">
        <v>17.25</v>
      </c>
      <c r="AJ329" s="133">
        <v>250.75</v>
      </c>
      <c r="AK329" s="133">
        <v>11.397727272727273</v>
      </c>
      <c r="AL329" s="132" t="s">
        <v>498</v>
      </c>
      <c r="AM329" s="132">
        <v>2014</v>
      </c>
      <c r="AN329" s="140" t="s">
        <v>475</v>
      </c>
      <c r="AO329" s="238">
        <v>30</v>
      </c>
      <c r="AP329" s="239">
        <v>32.25</v>
      </c>
      <c r="AQ329" s="239">
        <v>36</v>
      </c>
      <c r="AR329" s="239">
        <v>34.5</v>
      </c>
      <c r="AS329" s="239">
        <v>30</v>
      </c>
      <c r="AT329" s="240">
        <v>16</v>
      </c>
      <c r="AU329" s="240">
        <v>16.5</v>
      </c>
      <c r="AV329" s="239">
        <v>35.75</v>
      </c>
      <c r="AW329" s="240">
        <v>20</v>
      </c>
      <c r="AX329" s="239">
        <v>251</v>
      </c>
      <c r="AY329" s="239">
        <v>10.039999999999999</v>
      </c>
      <c r="AZ329" s="241" t="s">
        <v>484</v>
      </c>
      <c r="BA329" s="140">
        <v>2015</v>
      </c>
      <c r="BB329" s="140" t="s">
        <v>476</v>
      </c>
      <c r="BC329" s="41">
        <v>40.5</v>
      </c>
      <c r="BD329" s="242">
        <v>33</v>
      </c>
      <c r="BE329" s="242">
        <v>27</v>
      </c>
      <c r="BF329" s="242">
        <v>21</v>
      </c>
      <c r="BG329" s="41">
        <v>45</v>
      </c>
      <c r="BH329" s="242">
        <v>21</v>
      </c>
      <c r="BI329" s="242">
        <v>13.5</v>
      </c>
      <c r="BJ329" s="242">
        <v>21</v>
      </c>
      <c r="BK329" s="242">
        <v>20</v>
      </c>
      <c r="BL329" s="243">
        <v>40</v>
      </c>
      <c r="BM329" s="243">
        <v>282</v>
      </c>
      <c r="BN329" s="243">
        <v>10.071428571428571</v>
      </c>
      <c r="BO329" s="17" t="s">
        <v>484</v>
      </c>
      <c r="BP329" s="234" t="s">
        <v>369</v>
      </c>
      <c r="BQ329" s="235">
        <v>2016</v>
      </c>
    </row>
    <row r="330" spans="1:69" ht="17.25">
      <c r="A330" s="17">
        <v>329</v>
      </c>
      <c r="B330" s="253" t="s">
        <v>1909</v>
      </c>
      <c r="C330" s="252" t="s">
        <v>465</v>
      </c>
      <c r="D330" s="215" t="s">
        <v>1120</v>
      </c>
      <c r="E330" s="215" t="s">
        <v>1910</v>
      </c>
      <c r="F330" s="216" t="s">
        <v>1911</v>
      </c>
      <c r="G330" s="216" t="s">
        <v>1912</v>
      </c>
      <c r="H330" s="217" t="s">
        <v>43</v>
      </c>
      <c r="I330" s="218">
        <v>34223</v>
      </c>
      <c r="J330" s="219" t="s">
        <v>55</v>
      </c>
      <c r="K330" s="220" t="s">
        <v>54</v>
      </c>
      <c r="L330" s="220" t="s">
        <v>1913</v>
      </c>
      <c r="M330" s="217">
        <v>43</v>
      </c>
      <c r="N330" s="222">
        <v>11.5</v>
      </c>
      <c r="O330" s="222">
        <v>26.25</v>
      </c>
      <c r="P330" s="222">
        <v>29</v>
      </c>
      <c r="Q330" s="223">
        <v>18</v>
      </c>
      <c r="R330" s="222">
        <v>21.75</v>
      </c>
      <c r="S330" s="222">
        <v>31.125</v>
      </c>
      <c r="T330" s="222">
        <v>24</v>
      </c>
      <c r="U330" s="222">
        <v>30.25</v>
      </c>
      <c r="V330" s="224">
        <v>191.875</v>
      </c>
      <c r="W330" s="225">
        <v>10.659722222222221</v>
      </c>
      <c r="X330" s="226" t="s">
        <v>473</v>
      </c>
      <c r="Y330" s="226" t="s">
        <v>474</v>
      </c>
      <c r="Z330" s="226">
        <v>2013</v>
      </c>
      <c r="AA330" s="133">
        <v>36.75</v>
      </c>
      <c r="AB330" s="133">
        <v>30.5</v>
      </c>
      <c r="AC330" s="133">
        <v>22.25</v>
      </c>
      <c r="AD330" s="133">
        <v>16</v>
      </c>
      <c r="AE330" s="166">
        <v>33</v>
      </c>
      <c r="AF330" s="133">
        <v>19</v>
      </c>
      <c r="AG330" s="133">
        <v>42.375</v>
      </c>
      <c r="AH330" s="133">
        <v>13.5</v>
      </c>
      <c r="AI330" s="133">
        <v>13.625</v>
      </c>
      <c r="AJ330" s="133">
        <v>227</v>
      </c>
      <c r="AK330" s="133">
        <v>10.318181818181818</v>
      </c>
      <c r="AL330" s="132" t="s">
        <v>473</v>
      </c>
      <c r="AM330" s="132">
        <v>2014</v>
      </c>
      <c r="AN330" s="140" t="s">
        <v>475</v>
      </c>
      <c r="AO330" s="331">
        <v>24.75</v>
      </c>
      <c r="AP330" s="267">
        <v>36.375</v>
      </c>
      <c r="AQ330" s="267">
        <v>34.5</v>
      </c>
      <c r="AR330" s="267">
        <v>34.03125</v>
      </c>
      <c r="AS330" s="267">
        <v>28.5</v>
      </c>
      <c r="AT330" s="268">
        <v>22</v>
      </c>
      <c r="AU330" s="268">
        <v>21</v>
      </c>
      <c r="AV330" s="267">
        <v>37</v>
      </c>
      <c r="AW330" s="268">
        <v>19</v>
      </c>
      <c r="AX330" s="267">
        <v>257.15625</v>
      </c>
      <c r="AY330" s="267">
        <v>10.286250000000001</v>
      </c>
      <c r="AZ330" s="477" t="s">
        <v>498</v>
      </c>
      <c r="BA330" s="140">
        <v>2015</v>
      </c>
      <c r="BB330" s="140" t="s">
        <v>476</v>
      </c>
      <c r="BC330" s="41">
        <v>31.5</v>
      </c>
      <c r="BD330" s="242">
        <v>33</v>
      </c>
      <c r="BE330" s="242">
        <v>24</v>
      </c>
      <c r="BF330" s="242">
        <v>37.5</v>
      </c>
      <c r="BG330" s="41">
        <v>30</v>
      </c>
      <c r="BH330" s="242">
        <v>37.5</v>
      </c>
      <c r="BI330" s="242">
        <v>15</v>
      </c>
      <c r="BJ330" s="242">
        <v>37.5</v>
      </c>
      <c r="BK330" s="242">
        <v>10</v>
      </c>
      <c r="BL330" s="243">
        <v>40</v>
      </c>
      <c r="BM330" s="243">
        <v>296</v>
      </c>
      <c r="BN330" s="243">
        <v>10.571428571428571</v>
      </c>
      <c r="BO330" s="17" t="s">
        <v>484</v>
      </c>
      <c r="BP330" s="234" t="s">
        <v>369</v>
      </c>
      <c r="BQ330" s="235">
        <v>2016</v>
      </c>
    </row>
    <row r="331" spans="1:69" ht="17.25">
      <c r="A331" s="17">
        <v>330</v>
      </c>
      <c r="B331" s="273" t="s">
        <v>1914</v>
      </c>
      <c r="C331" s="273" t="s">
        <v>486</v>
      </c>
      <c r="D331" s="215" t="s">
        <v>1915</v>
      </c>
      <c r="E331" s="215" t="s">
        <v>1916</v>
      </c>
      <c r="F331" s="398" t="s">
        <v>304</v>
      </c>
      <c r="G331" s="398" t="s">
        <v>1917</v>
      </c>
      <c r="H331" s="256" t="s">
        <v>40</v>
      </c>
      <c r="I331" s="245">
        <v>33457</v>
      </c>
      <c r="J331" s="257" t="s">
        <v>82</v>
      </c>
      <c r="K331" s="274" t="s">
        <v>81</v>
      </c>
      <c r="L331" s="426" t="s">
        <v>81</v>
      </c>
      <c r="M331" s="258">
        <v>21</v>
      </c>
      <c r="N331" s="508">
        <v>28</v>
      </c>
      <c r="O331" s="508">
        <v>21.67</v>
      </c>
      <c r="P331" s="130">
        <v>18</v>
      </c>
      <c r="Q331" s="130">
        <v>15.5</v>
      </c>
      <c r="R331" s="130">
        <v>14.33</v>
      </c>
      <c r="S331" s="130">
        <v>26.25</v>
      </c>
      <c r="T331" s="130">
        <v>45</v>
      </c>
      <c r="U331" s="130">
        <v>22.17</v>
      </c>
      <c r="V331" s="130">
        <v>190.92</v>
      </c>
      <c r="W331" s="130">
        <v>10.61</v>
      </c>
      <c r="X331" s="226" t="s">
        <v>498</v>
      </c>
      <c r="Y331" s="235" t="s">
        <v>1729</v>
      </c>
      <c r="Z331" s="235">
        <v>2011</v>
      </c>
      <c r="AA331" s="140">
        <v>21.5</v>
      </c>
      <c r="AB331" s="140">
        <v>30</v>
      </c>
      <c r="AC331" s="140">
        <v>25</v>
      </c>
      <c r="AD331" s="140">
        <v>17.670000000000002</v>
      </c>
      <c r="AE331" s="165">
        <v>36</v>
      </c>
      <c r="AF331" s="140">
        <v>23.75</v>
      </c>
      <c r="AG331" s="141">
        <v>45</v>
      </c>
      <c r="AH331" s="141">
        <v>11.38</v>
      </c>
      <c r="AI331" s="141">
        <v>11</v>
      </c>
      <c r="AJ331" s="141">
        <v>223.29</v>
      </c>
      <c r="AK331" s="141">
        <v>10.06</v>
      </c>
      <c r="AL331" s="140" t="s">
        <v>498</v>
      </c>
      <c r="AM331" s="140">
        <v>2012</v>
      </c>
      <c r="AN331" s="140" t="s">
        <v>492</v>
      </c>
      <c r="AO331" s="238">
        <v>30</v>
      </c>
      <c r="AP331" s="239">
        <v>30.75</v>
      </c>
      <c r="AQ331" s="239">
        <v>30</v>
      </c>
      <c r="AR331" s="239">
        <v>30</v>
      </c>
      <c r="AS331" s="239">
        <v>30</v>
      </c>
      <c r="AT331" s="240">
        <v>24</v>
      </c>
      <c r="AU331" s="240">
        <v>27.75</v>
      </c>
      <c r="AV331" s="239">
        <v>33.380000000000003</v>
      </c>
      <c r="AW331" s="240">
        <v>22</v>
      </c>
      <c r="AX331" s="239">
        <v>257.88</v>
      </c>
      <c r="AY331" s="239">
        <v>10.315199999999999</v>
      </c>
      <c r="AZ331" s="241" t="s">
        <v>484</v>
      </c>
      <c r="BA331" s="140">
        <v>2015</v>
      </c>
      <c r="BB331" s="140" t="s">
        <v>476</v>
      </c>
      <c r="BC331" s="41">
        <v>30</v>
      </c>
      <c r="BD331" s="242">
        <v>33</v>
      </c>
      <c r="BE331" s="242">
        <v>33</v>
      </c>
      <c r="BF331" s="242">
        <v>34.5</v>
      </c>
      <c r="BG331" s="41">
        <v>30</v>
      </c>
      <c r="BH331" s="242">
        <v>30</v>
      </c>
      <c r="BI331" s="242">
        <v>12</v>
      </c>
      <c r="BJ331" s="242">
        <v>27</v>
      </c>
      <c r="BK331" s="242">
        <v>22</v>
      </c>
      <c r="BL331" s="243">
        <v>44</v>
      </c>
      <c r="BM331" s="243">
        <v>295.5</v>
      </c>
      <c r="BN331" s="243">
        <v>10.553571428571429</v>
      </c>
      <c r="BO331" s="17" t="s">
        <v>484</v>
      </c>
      <c r="BP331" s="234" t="s">
        <v>369</v>
      </c>
      <c r="BQ331" s="235">
        <v>2016</v>
      </c>
    </row>
    <row r="332" spans="1:69" ht="17.25">
      <c r="A332" s="17">
        <v>331</v>
      </c>
      <c r="B332" s="253" t="s">
        <v>1918</v>
      </c>
      <c r="C332" s="253" t="s">
        <v>478</v>
      </c>
      <c r="D332" s="215" t="s">
        <v>1919</v>
      </c>
      <c r="E332" s="215" t="s">
        <v>305</v>
      </c>
      <c r="F332" s="216" t="s">
        <v>306</v>
      </c>
      <c r="G332" s="216" t="s">
        <v>1920</v>
      </c>
      <c r="H332" s="217" t="s">
        <v>43</v>
      </c>
      <c r="I332" s="218">
        <v>33539</v>
      </c>
      <c r="J332" s="219" t="s">
        <v>55</v>
      </c>
      <c r="K332" s="220" t="s">
        <v>54</v>
      </c>
      <c r="L332" s="220" t="s">
        <v>289</v>
      </c>
      <c r="M332" s="217">
        <v>43</v>
      </c>
      <c r="N332" s="222">
        <v>24</v>
      </c>
      <c r="O332" s="222">
        <v>20</v>
      </c>
      <c r="P332" s="222">
        <v>33</v>
      </c>
      <c r="Q332" s="223">
        <v>29</v>
      </c>
      <c r="R332" s="222">
        <v>21.75</v>
      </c>
      <c r="S332" s="222">
        <v>30.75</v>
      </c>
      <c r="T332" s="222">
        <v>18.75</v>
      </c>
      <c r="U332" s="222">
        <v>22.75</v>
      </c>
      <c r="V332" s="224">
        <v>200</v>
      </c>
      <c r="W332" s="225">
        <v>11.111111111111111</v>
      </c>
      <c r="X332" s="226" t="s">
        <v>484</v>
      </c>
      <c r="Y332" s="226" t="s">
        <v>474</v>
      </c>
      <c r="Z332" s="226">
        <v>2013</v>
      </c>
      <c r="AA332" s="141">
        <v>30.5</v>
      </c>
      <c r="AB332" s="141">
        <v>26.5</v>
      </c>
      <c r="AC332" s="141">
        <v>22.75</v>
      </c>
      <c r="AD332" s="141">
        <v>24</v>
      </c>
      <c r="AE332" s="164">
        <v>36</v>
      </c>
      <c r="AF332" s="141">
        <v>34.5</v>
      </c>
      <c r="AG332" s="141">
        <v>45</v>
      </c>
      <c r="AH332" s="141">
        <v>12</v>
      </c>
      <c r="AI332" s="141">
        <v>16.5</v>
      </c>
      <c r="AJ332" s="141">
        <v>247.75</v>
      </c>
      <c r="AK332" s="141">
        <v>11.261363636363637</v>
      </c>
      <c r="AL332" s="140" t="s">
        <v>498</v>
      </c>
      <c r="AM332" s="140">
        <v>2014</v>
      </c>
      <c r="AN332" s="140" t="s">
        <v>475</v>
      </c>
      <c r="AO332" s="238">
        <v>30</v>
      </c>
      <c r="AP332" s="239">
        <v>36</v>
      </c>
      <c r="AQ332" s="239">
        <v>35.25</v>
      </c>
      <c r="AR332" s="239">
        <v>25.875</v>
      </c>
      <c r="AS332" s="239">
        <v>28.875</v>
      </c>
      <c r="AT332" s="240">
        <v>20</v>
      </c>
      <c r="AU332" s="240">
        <v>18</v>
      </c>
      <c r="AV332" s="239">
        <v>36</v>
      </c>
      <c r="AW332" s="240">
        <v>20</v>
      </c>
      <c r="AX332" s="239">
        <v>250</v>
      </c>
      <c r="AY332" s="239">
        <v>10</v>
      </c>
      <c r="AZ332" s="241" t="s">
        <v>484</v>
      </c>
      <c r="BA332" s="140">
        <v>2015</v>
      </c>
      <c r="BB332" s="140" t="s">
        <v>476</v>
      </c>
      <c r="BC332" s="41">
        <v>36</v>
      </c>
      <c r="BD332" s="242">
        <v>30</v>
      </c>
      <c r="BE332" s="242">
        <v>45</v>
      </c>
      <c r="BF332" s="242">
        <v>15</v>
      </c>
      <c r="BG332" s="41">
        <v>30</v>
      </c>
      <c r="BH332" s="242">
        <v>39.75</v>
      </c>
      <c r="BI332" s="242">
        <v>23</v>
      </c>
      <c r="BJ332" s="242">
        <v>36</v>
      </c>
      <c r="BK332" s="242">
        <v>20</v>
      </c>
      <c r="BL332" s="243">
        <v>42.5</v>
      </c>
      <c r="BM332" s="243">
        <v>317.25</v>
      </c>
      <c r="BN332" s="243">
        <v>11.330357142857142</v>
      </c>
      <c r="BO332" s="17" t="s">
        <v>484</v>
      </c>
      <c r="BP332" s="234" t="s">
        <v>369</v>
      </c>
      <c r="BQ332" s="235">
        <v>2016</v>
      </c>
    </row>
    <row r="333" spans="1:69" ht="17.25">
      <c r="A333" s="17">
        <v>332</v>
      </c>
      <c r="B333" s="259" t="s">
        <v>1921</v>
      </c>
      <c r="C333" s="252" t="s">
        <v>465</v>
      </c>
      <c r="D333" s="215" t="s">
        <v>263</v>
      </c>
      <c r="E333" s="215" t="s">
        <v>1922</v>
      </c>
      <c r="F333" s="260" t="s">
        <v>1923</v>
      </c>
      <c r="G333" s="260" t="s">
        <v>712</v>
      </c>
      <c r="H333" s="261" t="s">
        <v>40</v>
      </c>
      <c r="I333" s="262">
        <v>34203</v>
      </c>
      <c r="J333" s="263" t="s">
        <v>45</v>
      </c>
      <c r="K333" s="264" t="s">
        <v>483</v>
      </c>
      <c r="L333" s="421" t="s">
        <v>44</v>
      </c>
      <c r="M333" s="270">
        <v>25</v>
      </c>
      <c r="N333" s="222">
        <v>10</v>
      </c>
      <c r="O333" s="222">
        <v>13.75</v>
      </c>
      <c r="P333" s="222">
        <v>22</v>
      </c>
      <c r="Q333" s="223">
        <v>18.5</v>
      </c>
      <c r="R333" s="222">
        <v>25</v>
      </c>
      <c r="S333" s="222">
        <v>36</v>
      </c>
      <c r="T333" s="222">
        <v>45</v>
      </c>
      <c r="U333" s="222">
        <v>24.5</v>
      </c>
      <c r="V333" s="224">
        <v>194.75</v>
      </c>
      <c r="W333" s="225">
        <v>10.819444444444445</v>
      </c>
      <c r="X333" s="226" t="s">
        <v>484</v>
      </c>
      <c r="Y333" s="226" t="s">
        <v>474</v>
      </c>
      <c r="Z333" s="226">
        <v>2013</v>
      </c>
      <c r="AA333" s="133">
        <v>30</v>
      </c>
      <c r="AB333" s="133">
        <v>30</v>
      </c>
      <c r="AC333" s="133">
        <v>24.25</v>
      </c>
      <c r="AD333" s="133">
        <v>26</v>
      </c>
      <c r="AE333" s="166">
        <v>25.5</v>
      </c>
      <c r="AF333" s="133">
        <v>33</v>
      </c>
      <c r="AG333" s="133">
        <v>34.125</v>
      </c>
      <c r="AH333" s="133">
        <v>11.5</v>
      </c>
      <c r="AI333" s="133">
        <v>12.125</v>
      </c>
      <c r="AJ333" s="133">
        <v>226.5</v>
      </c>
      <c r="AK333" s="133">
        <v>10.295454545454545</v>
      </c>
      <c r="AL333" s="132" t="s">
        <v>498</v>
      </c>
      <c r="AM333" s="140">
        <v>2014</v>
      </c>
      <c r="AN333" s="140" t="s">
        <v>475</v>
      </c>
      <c r="AO333" s="238">
        <v>33.75</v>
      </c>
      <c r="AP333" s="239">
        <v>25.5</v>
      </c>
      <c r="AQ333" s="239">
        <v>32.25</v>
      </c>
      <c r="AR333" s="239">
        <v>34.5</v>
      </c>
      <c r="AS333" s="239">
        <v>31.5</v>
      </c>
      <c r="AT333" s="240">
        <v>15</v>
      </c>
      <c r="AU333" s="240">
        <v>24</v>
      </c>
      <c r="AV333" s="239">
        <v>37.25</v>
      </c>
      <c r="AW333" s="240">
        <v>16</v>
      </c>
      <c r="AX333" s="239">
        <v>250</v>
      </c>
      <c r="AY333" s="239">
        <v>10</v>
      </c>
      <c r="AZ333" s="241" t="s">
        <v>484</v>
      </c>
      <c r="BA333" s="140">
        <v>2015</v>
      </c>
      <c r="BB333" s="140" t="s">
        <v>476</v>
      </c>
      <c r="BC333" s="41">
        <v>30</v>
      </c>
      <c r="BD333" s="242">
        <v>33.75</v>
      </c>
      <c r="BE333" s="242">
        <v>29.25</v>
      </c>
      <c r="BF333" s="242">
        <v>42</v>
      </c>
      <c r="BG333" s="41">
        <v>39</v>
      </c>
      <c r="BH333" s="242">
        <v>27</v>
      </c>
      <c r="BI333" s="242">
        <v>24</v>
      </c>
      <c r="BJ333" s="242">
        <v>49.5</v>
      </c>
      <c r="BK333" s="242">
        <v>20</v>
      </c>
      <c r="BL333" s="243">
        <v>42.5</v>
      </c>
      <c r="BM333" s="243">
        <v>337</v>
      </c>
      <c r="BN333" s="243">
        <v>12.035714285714286</v>
      </c>
      <c r="BO333" s="17" t="s">
        <v>484</v>
      </c>
      <c r="BP333" s="234" t="s">
        <v>369</v>
      </c>
      <c r="BQ333" s="235">
        <v>2016</v>
      </c>
    </row>
    <row r="334" spans="1:69" ht="17.25">
      <c r="A334" s="17">
        <v>333</v>
      </c>
      <c r="B334" s="259" t="s">
        <v>1924</v>
      </c>
      <c r="C334" s="252" t="s">
        <v>465</v>
      </c>
      <c r="D334" s="215" t="s">
        <v>189</v>
      </c>
      <c r="E334" s="215" t="s">
        <v>1925</v>
      </c>
      <c r="F334" s="84" t="s">
        <v>1923</v>
      </c>
      <c r="G334" s="84" t="s">
        <v>1926</v>
      </c>
      <c r="H334" s="261" t="s">
        <v>40</v>
      </c>
      <c r="I334" s="262">
        <v>34373</v>
      </c>
      <c r="J334" s="263" t="s">
        <v>45</v>
      </c>
      <c r="K334" s="264" t="s">
        <v>483</v>
      </c>
      <c r="L334" s="421" t="s">
        <v>307</v>
      </c>
      <c r="M334" s="270">
        <v>25</v>
      </c>
      <c r="N334" s="222">
        <v>18</v>
      </c>
      <c r="O334" s="222">
        <v>23</v>
      </c>
      <c r="P334" s="222">
        <v>25.5</v>
      </c>
      <c r="Q334" s="223">
        <v>20.666666666666668</v>
      </c>
      <c r="R334" s="222">
        <v>21.75</v>
      </c>
      <c r="S334" s="222">
        <v>34.5</v>
      </c>
      <c r="T334" s="222">
        <v>30</v>
      </c>
      <c r="U334" s="222">
        <v>23.5</v>
      </c>
      <c r="V334" s="224">
        <v>196.91666666666669</v>
      </c>
      <c r="W334" s="225">
        <v>10.939814814814817</v>
      </c>
      <c r="X334" s="226" t="s">
        <v>484</v>
      </c>
      <c r="Y334" s="226" t="s">
        <v>474</v>
      </c>
      <c r="Z334" s="226">
        <v>2013</v>
      </c>
      <c r="AA334" s="133">
        <v>30</v>
      </c>
      <c r="AB334" s="133">
        <v>25.5</v>
      </c>
      <c r="AC334" s="133">
        <v>24.5</v>
      </c>
      <c r="AD334" s="133">
        <v>30</v>
      </c>
      <c r="AE334" s="166">
        <v>39</v>
      </c>
      <c r="AF334" s="133">
        <v>42.75</v>
      </c>
      <c r="AG334" s="133">
        <v>42.75</v>
      </c>
      <c r="AH334" s="133">
        <v>13</v>
      </c>
      <c r="AI334" s="133">
        <v>14</v>
      </c>
      <c r="AJ334" s="133">
        <v>261.5</v>
      </c>
      <c r="AK334" s="133">
        <v>11.886363636363637</v>
      </c>
      <c r="AL334" s="132" t="s">
        <v>498</v>
      </c>
      <c r="AM334" s="140">
        <v>2014</v>
      </c>
      <c r="AN334" s="140" t="s">
        <v>475</v>
      </c>
      <c r="AO334" s="238">
        <v>30</v>
      </c>
      <c r="AP334" s="239">
        <v>27</v>
      </c>
      <c r="AQ334" s="239">
        <v>36.75</v>
      </c>
      <c r="AR334" s="239">
        <v>31.6875</v>
      </c>
      <c r="AS334" s="239">
        <v>34.5</v>
      </c>
      <c r="AT334" s="240">
        <v>16</v>
      </c>
      <c r="AU334" s="240">
        <v>21.5625</v>
      </c>
      <c r="AV334" s="239">
        <v>38.5</v>
      </c>
      <c r="AW334" s="240">
        <v>27</v>
      </c>
      <c r="AX334" s="239">
        <v>263</v>
      </c>
      <c r="AY334" s="239">
        <v>10.52</v>
      </c>
      <c r="AZ334" s="241" t="s">
        <v>484</v>
      </c>
      <c r="BA334" s="140">
        <v>2015</v>
      </c>
      <c r="BB334" s="140" t="s">
        <v>476</v>
      </c>
      <c r="BC334" s="41">
        <v>30</v>
      </c>
      <c r="BD334" s="242">
        <v>32.25</v>
      </c>
      <c r="BE334" s="242">
        <v>25.5</v>
      </c>
      <c r="BF334" s="242">
        <v>23.25</v>
      </c>
      <c r="BG334" s="41">
        <v>30</v>
      </c>
      <c r="BH334" s="242">
        <v>34.5</v>
      </c>
      <c r="BI334" s="242">
        <v>15</v>
      </c>
      <c r="BJ334" s="242">
        <v>36</v>
      </c>
      <c r="BK334" s="242">
        <v>22</v>
      </c>
      <c r="BL334" s="243">
        <v>44</v>
      </c>
      <c r="BM334" s="243">
        <v>292.5</v>
      </c>
      <c r="BN334" s="243">
        <v>10.446428571428571</v>
      </c>
      <c r="BO334" s="17" t="s">
        <v>484</v>
      </c>
      <c r="BP334" s="234" t="s">
        <v>369</v>
      </c>
      <c r="BQ334" s="235">
        <v>2016</v>
      </c>
    </row>
    <row r="335" spans="1:69" ht="17.25">
      <c r="A335" s="17">
        <v>334</v>
      </c>
      <c r="B335" s="214" t="s">
        <v>1927</v>
      </c>
      <c r="C335" s="253" t="s">
        <v>478</v>
      </c>
      <c r="D335" s="215" t="s">
        <v>201</v>
      </c>
      <c r="E335" s="215" t="s">
        <v>1928</v>
      </c>
      <c r="F335" s="216" t="s">
        <v>1929</v>
      </c>
      <c r="G335" s="216" t="s">
        <v>1930</v>
      </c>
      <c r="H335" s="217" t="s">
        <v>43</v>
      </c>
      <c r="I335" s="218">
        <v>34087</v>
      </c>
      <c r="J335" s="219" t="s">
        <v>45</v>
      </c>
      <c r="K335" s="278" t="s">
        <v>483</v>
      </c>
      <c r="L335" s="278" t="s">
        <v>44</v>
      </c>
      <c r="M335" s="217">
        <v>25</v>
      </c>
      <c r="N335" s="222">
        <v>18</v>
      </c>
      <c r="O335" s="222">
        <v>20</v>
      </c>
      <c r="P335" s="222">
        <v>20.5</v>
      </c>
      <c r="Q335" s="223">
        <v>27</v>
      </c>
      <c r="R335" s="222">
        <v>22</v>
      </c>
      <c r="S335" s="222">
        <v>40.5</v>
      </c>
      <c r="T335" s="222">
        <v>30.75</v>
      </c>
      <c r="U335" s="222">
        <v>21.25</v>
      </c>
      <c r="V335" s="224">
        <v>200</v>
      </c>
      <c r="W335" s="225">
        <v>11.111111111111111</v>
      </c>
      <c r="X335" s="226" t="s">
        <v>484</v>
      </c>
      <c r="Y335" s="226" t="s">
        <v>474</v>
      </c>
      <c r="Z335" s="226">
        <v>2013</v>
      </c>
      <c r="AA335" s="141">
        <v>22.75</v>
      </c>
      <c r="AB335" s="141">
        <v>26.5</v>
      </c>
      <c r="AC335" s="141">
        <v>22.75</v>
      </c>
      <c r="AD335" s="141">
        <v>11.75</v>
      </c>
      <c r="AE335" s="164">
        <v>42</v>
      </c>
      <c r="AF335" s="141">
        <v>37.5</v>
      </c>
      <c r="AG335" s="141">
        <v>39.75</v>
      </c>
      <c r="AH335" s="141">
        <v>10</v>
      </c>
      <c r="AI335" s="141">
        <v>11.125</v>
      </c>
      <c r="AJ335" s="141">
        <v>224.125</v>
      </c>
      <c r="AK335" s="141">
        <v>10.1875</v>
      </c>
      <c r="AL335" s="140" t="s">
        <v>498</v>
      </c>
      <c r="AM335" s="140">
        <v>2014</v>
      </c>
      <c r="AN335" s="140" t="s">
        <v>475</v>
      </c>
      <c r="AO335" s="331">
        <v>33</v>
      </c>
      <c r="AP335" s="267">
        <v>30.375</v>
      </c>
      <c r="AQ335" s="267">
        <v>30.75</v>
      </c>
      <c r="AR335" s="267">
        <v>30.5625</v>
      </c>
      <c r="AS335" s="267">
        <v>30</v>
      </c>
      <c r="AT335" s="268">
        <v>24</v>
      </c>
      <c r="AU335" s="268">
        <v>18.375</v>
      </c>
      <c r="AV335" s="267">
        <v>36.5</v>
      </c>
      <c r="AW335" s="268">
        <v>22</v>
      </c>
      <c r="AX335" s="267">
        <v>255.5625</v>
      </c>
      <c r="AY335" s="267">
        <v>10.2225</v>
      </c>
      <c r="AZ335" s="477" t="s">
        <v>498</v>
      </c>
      <c r="BA335" s="140">
        <v>2015</v>
      </c>
      <c r="BB335" s="140" t="s">
        <v>476</v>
      </c>
      <c r="BC335" s="41">
        <v>29.625</v>
      </c>
      <c r="BD335" s="242">
        <v>34.5</v>
      </c>
      <c r="BE335" s="242">
        <v>16.875</v>
      </c>
      <c r="BF335" s="242">
        <v>34.5</v>
      </c>
      <c r="BG335" s="41">
        <v>36</v>
      </c>
      <c r="BH335" s="242">
        <v>29.25</v>
      </c>
      <c r="BI335" s="242">
        <v>22.25</v>
      </c>
      <c r="BJ335" s="242">
        <v>28.5</v>
      </c>
      <c r="BK335" s="242">
        <v>14.5</v>
      </c>
      <c r="BL335" s="243">
        <v>41</v>
      </c>
      <c r="BM335" s="243">
        <v>287</v>
      </c>
      <c r="BN335" s="243">
        <v>10.25</v>
      </c>
      <c r="BO335" s="17" t="s">
        <v>498</v>
      </c>
      <c r="BP335" s="234" t="s">
        <v>369</v>
      </c>
      <c r="BQ335" s="235">
        <v>2016</v>
      </c>
    </row>
    <row r="336" spans="1:69" ht="17.25">
      <c r="A336" s="17">
        <v>335</v>
      </c>
      <c r="B336" s="253" t="s">
        <v>1931</v>
      </c>
      <c r="C336" s="252" t="s">
        <v>465</v>
      </c>
      <c r="D336" s="215" t="s">
        <v>1932</v>
      </c>
      <c r="E336" s="215" t="s">
        <v>1933</v>
      </c>
      <c r="F336" s="216" t="s">
        <v>1934</v>
      </c>
      <c r="G336" s="216" t="s">
        <v>1935</v>
      </c>
      <c r="H336" s="217" t="s">
        <v>43</v>
      </c>
      <c r="I336" s="218">
        <v>33692</v>
      </c>
      <c r="J336" s="219" t="s">
        <v>55</v>
      </c>
      <c r="K336" s="220" t="s">
        <v>54</v>
      </c>
      <c r="L336" s="220" t="s">
        <v>1035</v>
      </c>
      <c r="M336" s="217">
        <v>43</v>
      </c>
      <c r="N336" s="222">
        <v>20</v>
      </c>
      <c r="O336" s="222">
        <v>20.5</v>
      </c>
      <c r="P336" s="222">
        <v>29.5</v>
      </c>
      <c r="Q336" s="223">
        <v>20</v>
      </c>
      <c r="R336" s="222">
        <v>22</v>
      </c>
      <c r="S336" s="222">
        <v>34.5</v>
      </c>
      <c r="T336" s="222">
        <v>31.5</v>
      </c>
      <c r="U336" s="222">
        <v>23.5</v>
      </c>
      <c r="V336" s="224">
        <v>201.5</v>
      </c>
      <c r="W336" s="225">
        <v>11.194444444444445</v>
      </c>
      <c r="X336" s="226" t="s">
        <v>484</v>
      </c>
      <c r="Y336" s="226" t="s">
        <v>474</v>
      </c>
      <c r="Z336" s="226">
        <v>2013</v>
      </c>
      <c r="AA336" s="133">
        <v>30</v>
      </c>
      <c r="AB336" s="133">
        <v>25</v>
      </c>
      <c r="AC336" s="133">
        <v>30.75</v>
      </c>
      <c r="AD336" s="133">
        <v>35</v>
      </c>
      <c r="AE336" s="166">
        <v>39</v>
      </c>
      <c r="AF336" s="133">
        <v>30</v>
      </c>
      <c r="AG336" s="133">
        <v>35.25</v>
      </c>
      <c r="AH336" s="133">
        <v>14.25</v>
      </c>
      <c r="AI336" s="133">
        <v>11</v>
      </c>
      <c r="AJ336" s="133">
        <v>250.25</v>
      </c>
      <c r="AK336" s="133">
        <v>11.375</v>
      </c>
      <c r="AL336" s="132" t="s">
        <v>498</v>
      </c>
      <c r="AM336" s="140">
        <v>2014</v>
      </c>
      <c r="AN336" s="140" t="s">
        <v>475</v>
      </c>
      <c r="AO336" s="331">
        <v>35.25</v>
      </c>
      <c r="AP336" s="267">
        <v>32.625</v>
      </c>
      <c r="AQ336" s="267">
        <v>33.375</v>
      </c>
      <c r="AR336" s="267">
        <v>34.5</v>
      </c>
      <c r="AS336" s="267">
        <v>28.5</v>
      </c>
      <c r="AT336" s="268">
        <v>26</v>
      </c>
      <c r="AU336" s="268">
        <v>15</v>
      </c>
      <c r="AV336" s="267">
        <v>41</v>
      </c>
      <c r="AW336" s="268">
        <v>16</v>
      </c>
      <c r="AX336" s="267">
        <v>262.25</v>
      </c>
      <c r="AY336" s="267">
        <v>10.49</v>
      </c>
      <c r="AZ336" s="477" t="s">
        <v>498</v>
      </c>
      <c r="BA336" s="140">
        <v>2015</v>
      </c>
      <c r="BB336" s="140" t="s">
        <v>476</v>
      </c>
      <c r="BC336" s="41">
        <v>27</v>
      </c>
      <c r="BD336" s="242">
        <v>30</v>
      </c>
      <c r="BE336" s="242">
        <v>15</v>
      </c>
      <c r="BF336" s="242">
        <v>36</v>
      </c>
      <c r="BG336" s="41">
        <v>39</v>
      </c>
      <c r="BH336" s="242">
        <v>36.75</v>
      </c>
      <c r="BI336" s="242">
        <v>21</v>
      </c>
      <c r="BJ336" s="242">
        <v>19.5</v>
      </c>
      <c r="BK336" s="242">
        <v>22</v>
      </c>
      <c r="BL336" s="243">
        <v>43</v>
      </c>
      <c r="BM336" s="243">
        <v>289.25</v>
      </c>
      <c r="BN336" s="243">
        <v>10.330357142857142</v>
      </c>
      <c r="BO336" s="17" t="s">
        <v>498</v>
      </c>
      <c r="BP336" s="234" t="s">
        <v>369</v>
      </c>
      <c r="BQ336" s="235">
        <v>2016</v>
      </c>
    </row>
    <row r="337" spans="1:69" ht="17.25">
      <c r="A337" s="17">
        <v>336</v>
      </c>
      <c r="B337" s="259" t="s">
        <v>1936</v>
      </c>
      <c r="C337" s="252" t="s">
        <v>465</v>
      </c>
      <c r="D337" s="215" t="s">
        <v>1937</v>
      </c>
      <c r="E337" s="215" t="s">
        <v>1938</v>
      </c>
      <c r="F337" s="260" t="s">
        <v>1939</v>
      </c>
      <c r="G337" s="260" t="s">
        <v>224</v>
      </c>
      <c r="H337" s="261" t="s">
        <v>40</v>
      </c>
      <c r="I337" s="262">
        <v>34367</v>
      </c>
      <c r="J337" s="263" t="s">
        <v>536</v>
      </c>
      <c r="K337" s="264" t="s">
        <v>537</v>
      </c>
      <c r="L337" s="421" t="s">
        <v>1940</v>
      </c>
      <c r="M337" s="270">
        <v>34</v>
      </c>
      <c r="N337" s="222">
        <v>19</v>
      </c>
      <c r="O337" s="222">
        <v>20</v>
      </c>
      <c r="P337" s="222">
        <v>25</v>
      </c>
      <c r="Q337" s="223">
        <v>23.666666666666668</v>
      </c>
      <c r="R337" s="222">
        <v>28</v>
      </c>
      <c r="S337" s="222">
        <v>31.5</v>
      </c>
      <c r="T337" s="222">
        <v>37.5</v>
      </c>
      <c r="U337" s="222">
        <v>20</v>
      </c>
      <c r="V337" s="224">
        <v>204.66666666666669</v>
      </c>
      <c r="W337" s="225">
        <v>11.370370370370372</v>
      </c>
      <c r="X337" s="226" t="s">
        <v>484</v>
      </c>
      <c r="Y337" s="226" t="s">
        <v>474</v>
      </c>
      <c r="Z337" s="226">
        <v>2013</v>
      </c>
      <c r="AA337" s="133">
        <v>34.25</v>
      </c>
      <c r="AB337" s="133">
        <v>30</v>
      </c>
      <c r="AC337" s="133">
        <v>28</v>
      </c>
      <c r="AD337" s="133">
        <v>18.25</v>
      </c>
      <c r="AE337" s="166">
        <v>43.5</v>
      </c>
      <c r="AF337" s="133">
        <v>33.5</v>
      </c>
      <c r="AG337" s="133">
        <v>50.25</v>
      </c>
      <c r="AH337" s="133">
        <v>11</v>
      </c>
      <c r="AI337" s="133">
        <v>13.625</v>
      </c>
      <c r="AJ337" s="133">
        <v>262.375</v>
      </c>
      <c r="AK337" s="133">
        <v>11.926136363636363</v>
      </c>
      <c r="AL337" s="132" t="s">
        <v>473</v>
      </c>
      <c r="AM337" s="140">
        <v>2014</v>
      </c>
      <c r="AN337" s="140" t="s">
        <v>475</v>
      </c>
      <c r="AO337" s="227">
        <v>32</v>
      </c>
      <c r="AP337" s="227">
        <v>37.875</v>
      </c>
      <c r="AQ337" s="227">
        <v>25.875</v>
      </c>
      <c r="AR337" s="227">
        <v>34.5</v>
      </c>
      <c r="AS337" s="227">
        <v>31.875</v>
      </c>
      <c r="AT337" s="228">
        <v>13.333333333333334</v>
      </c>
      <c r="AU337" s="228">
        <v>31.3125</v>
      </c>
      <c r="AV337" s="227">
        <v>38</v>
      </c>
      <c r="AW337" s="228">
        <v>11</v>
      </c>
      <c r="AX337" s="227">
        <v>255.77083333333334</v>
      </c>
      <c r="AY337" s="227">
        <v>10.230833333333333</v>
      </c>
      <c r="AZ337" s="229" t="s">
        <v>473</v>
      </c>
      <c r="BA337" s="140">
        <v>2015</v>
      </c>
      <c r="BB337" s="140" t="s">
        <v>476</v>
      </c>
      <c r="BC337" s="41">
        <v>30</v>
      </c>
      <c r="BD337" s="242">
        <v>30</v>
      </c>
      <c r="BE337" s="242">
        <v>34.5</v>
      </c>
      <c r="BF337" s="242">
        <v>28.5</v>
      </c>
      <c r="BG337" s="41">
        <v>36</v>
      </c>
      <c r="BH337" s="242">
        <v>39</v>
      </c>
      <c r="BI337" s="242">
        <v>15</v>
      </c>
      <c r="BJ337" s="242">
        <v>49.5</v>
      </c>
      <c r="BK337" s="242">
        <v>24</v>
      </c>
      <c r="BL337" s="243">
        <v>43</v>
      </c>
      <c r="BM337" s="243">
        <v>329.5</v>
      </c>
      <c r="BN337" s="243">
        <v>11.767857142857142</v>
      </c>
      <c r="BO337" s="17" t="s">
        <v>484</v>
      </c>
      <c r="BP337" s="234" t="s">
        <v>369</v>
      </c>
      <c r="BQ337" s="235">
        <v>2016</v>
      </c>
    </row>
    <row r="338" spans="1:69" ht="17.25">
      <c r="A338" s="17">
        <v>337</v>
      </c>
      <c r="B338" s="244" t="s">
        <v>1941</v>
      </c>
      <c r="C338" s="252" t="s">
        <v>465</v>
      </c>
      <c r="D338" s="215" t="s">
        <v>675</v>
      </c>
      <c r="E338" s="215" t="s">
        <v>309</v>
      </c>
      <c r="F338" s="83" t="s">
        <v>1942</v>
      </c>
      <c r="G338" s="83" t="s">
        <v>1162</v>
      </c>
      <c r="H338" s="539" t="s">
        <v>40</v>
      </c>
      <c r="I338" s="245">
        <v>34004</v>
      </c>
      <c r="J338" s="257" t="s">
        <v>82</v>
      </c>
      <c r="K338" s="246" t="s">
        <v>81</v>
      </c>
      <c r="L338" s="421" t="s">
        <v>81</v>
      </c>
      <c r="M338" s="258">
        <v>21</v>
      </c>
      <c r="N338" s="222">
        <v>14</v>
      </c>
      <c r="O338" s="222">
        <v>23</v>
      </c>
      <c r="P338" s="222">
        <v>27</v>
      </c>
      <c r="Q338" s="223">
        <v>17.833333333333332</v>
      </c>
      <c r="R338" s="222">
        <v>20</v>
      </c>
      <c r="S338" s="222">
        <v>31.875</v>
      </c>
      <c r="T338" s="222">
        <v>30</v>
      </c>
      <c r="U338" s="222">
        <v>16.5</v>
      </c>
      <c r="V338" s="224">
        <v>180.20833333333331</v>
      </c>
      <c r="W338" s="225">
        <v>10.011574074074073</v>
      </c>
      <c r="X338" s="226" t="s">
        <v>498</v>
      </c>
      <c r="Y338" s="226" t="s">
        <v>474</v>
      </c>
      <c r="Z338" s="226">
        <v>2013</v>
      </c>
      <c r="AA338" s="133">
        <v>30</v>
      </c>
      <c r="AB338" s="133">
        <v>32</v>
      </c>
      <c r="AC338" s="133">
        <v>27.75</v>
      </c>
      <c r="AD338" s="133">
        <v>11.25</v>
      </c>
      <c r="AE338" s="166">
        <v>42</v>
      </c>
      <c r="AF338" s="133">
        <v>33.25</v>
      </c>
      <c r="AG338" s="133">
        <v>39</v>
      </c>
      <c r="AH338" s="133">
        <v>9</v>
      </c>
      <c r="AI338" s="133">
        <v>10.5</v>
      </c>
      <c r="AJ338" s="133">
        <v>234.75</v>
      </c>
      <c r="AK338" s="133">
        <v>10.670454545454545</v>
      </c>
      <c r="AL338" s="132" t="s">
        <v>473</v>
      </c>
      <c r="AM338" s="140">
        <v>2014</v>
      </c>
      <c r="AN338" s="140" t="s">
        <v>475</v>
      </c>
      <c r="AO338" s="238">
        <v>30</v>
      </c>
      <c r="AP338" s="239">
        <v>33.375</v>
      </c>
      <c r="AQ338" s="239">
        <v>30</v>
      </c>
      <c r="AR338" s="239">
        <v>30</v>
      </c>
      <c r="AS338" s="239">
        <v>28.125</v>
      </c>
      <c r="AT338" s="240">
        <v>20</v>
      </c>
      <c r="AU338" s="240">
        <v>24.75</v>
      </c>
      <c r="AV338" s="239">
        <v>41.25</v>
      </c>
      <c r="AW338" s="240">
        <v>13</v>
      </c>
      <c r="AX338" s="239">
        <v>250.5</v>
      </c>
      <c r="AY338" s="239">
        <v>10.02</v>
      </c>
      <c r="AZ338" s="241" t="s">
        <v>484</v>
      </c>
      <c r="BA338" s="140">
        <v>2015</v>
      </c>
      <c r="BB338" s="140" t="s">
        <v>476</v>
      </c>
      <c r="BC338" s="41">
        <v>30</v>
      </c>
      <c r="BD338" s="242">
        <v>33</v>
      </c>
      <c r="BE338" s="242">
        <v>30.75</v>
      </c>
      <c r="BF338" s="242">
        <v>28.5</v>
      </c>
      <c r="BG338" s="41">
        <v>42</v>
      </c>
      <c r="BH338" s="242">
        <v>24</v>
      </c>
      <c r="BI338" s="242">
        <v>18</v>
      </c>
      <c r="BJ338" s="242">
        <v>42</v>
      </c>
      <c r="BK338" s="242">
        <v>20</v>
      </c>
      <c r="BL338" s="243">
        <v>43</v>
      </c>
      <c r="BM338" s="243">
        <v>311.25</v>
      </c>
      <c r="BN338" s="243">
        <v>11.116071428571429</v>
      </c>
      <c r="BO338" s="17" t="s">
        <v>484</v>
      </c>
      <c r="BP338" s="234" t="s">
        <v>369</v>
      </c>
      <c r="BQ338" s="235">
        <v>2016</v>
      </c>
    </row>
    <row r="339" spans="1:69" ht="17.25">
      <c r="A339" s="17">
        <v>338</v>
      </c>
      <c r="B339" s="214" t="s">
        <v>1943</v>
      </c>
      <c r="C339" s="252" t="s">
        <v>465</v>
      </c>
      <c r="D339" s="215" t="s">
        <v>1944</v>
      </c>
      <c r="E339" s="215" t="s">
        <v>1945</v>
      </c>
      <c r="F339" s="216" t="s">
        <v>1942</v>
      </c>
      <c r="G339" s="216" t="s">
        <v>1946</v>
      </c>
      <c r="H339" s="217" t="s">
        <v>43</v>
      </c>
      <c r="I339" s="218">
        <v>33665</v>
      </c>
      <c r="J339" s="219" t="s">
        <v>45</v>
      </c>
      <c r="K339" s="333" t="s">
        <v>483</v>
      </c>
      <c r="L339" s="333" t="s">
        <v>44</v>
      </c>
      <c r="M339" s="221">
        <v>25</v>
      </c>
      <c r="N339" s="222">
        <v>12</v>
      </c>
      <c r="O339" s="222">
        <v>28.25</v>
      </c>
      <c r="P339" s="222">
        <v>31.5</v>
      </c>
      <c r="Q339" s="223">
        <v>20.833333333333332</v>
      </c>
      <c r="R339" s="222">
        <v>20.75</v>
      </c>
      <c r="S339" s="222">
        <v>26.625</v>
      </c>
      <c r="T339" s="222">
        <v>18.75</v>
      </c>
      <c r="U339" s="222">
        <v>27</v>
      </c>
      <c r="V339" s="224">
        <v>185.70833333333331</v>
      </c>
      <c r="W339" s="225">
        <v>10.317129629629628</v>
      </c>
      <c r="X339" s="226" t="s">
        <v>498</v>
      </c>
      <c r="Y339" s="226" t="s">
        <v>474</v>
      </c>
      <c r="Z339" s="226">
        <v>2013</v>
      </c>
      <c r="AA339" s="133">
        <v>30.25</v>
      </c>
      <c r="AB339" s="133">
        <v>21</v>
      </c>
      <c r="AC339" s="133">
        <v>28.5</v>
      </c>
      <c r="AD339" s="133">
        <v>32.5</v>
      </c>
      <c r="AE339" s="166">
        <v>37.5</v>
      </c>
      <c r="AF339" s="133">
        <v>30.75</v>
      </c>
      <c r="AG339" s="133">
        <v>42</v>
      </c>
      <c r="AH339" s="133">
        <v>12.5</v>
      </c>
      <c r="AI339" s="133">
        <v>13</v>
      </c>
      <c r="AJ339" s="133">
        <v>248</v>
      </c>
      <c r="AK339" s="133">
        <v>11.272727272727273</v>
      </c>
      <c r="AL339" s="132" t="s">
        <v>498</v>
      </c>
      <c r="AM339" s="140">
        <v>2014</v>
      </c>
      <c r="AN339" s="140" t="s">
        <v>475</v>
      </c>
      <c r="AO339" s="331">
        <v>30</v>
      </c>
      <c r="AP339" s="267">
        <v>30.75</v>
      </c>
      <c r="AQ339" s="267">
        <v>36.375</v>
      </c>
      <c r="AR339" s="267">
        <v>34.034999999999997</v>
      </c>
      <c r="AS339" s="267">
        <v>28.5</v>
      </c>
      <c r="AT339" s="268">
        <v>20</v>
      </c>
      <c r="AU339" s="268">
        <v>18.5625</v>
      </c>
      <c r="AV339" s="267">
        <v>37</v>
      </c>
      <c r="AW339" s="268">
        <v>22</v>
      </c>
      <c r="AX339" s="267">
        <v>257.22249999999997</v>
      </c>
      <c r="AY339" s="267">
        <v>10.288899999999998</v>
      </c>
      <c r="AZ339" s="477" t="s">
        <v>498</v>
      </c>
      <c r="BA339" s="140">
        <v>2015</v>
      </c>
      <c r="BB339" s="140" t="s">
        <v>476</v>
      </c>
      <c r="BC339" s="41">
        <v>39</v>
      </c>
      <c r="BD339" s="242">
        <v>49.5</v>
      </c>
      <c r="BE339" s="242">
        <v>33.75</v>
      </c>
      <c r="BF339" s="242">
        <v>24</v>
      </c>
      <c r="BG339" s="41">
        <v>36</v>
      </c>
      <c r="BH339" s="242">
        <v>30</v>
      </c>
      <c r="BI339" s="242">
        <v>18</v>
      </c>
      <c r="BJ339" s="242">
        <v>39</v>
      </c>
      <c r="BK339" s="242">
        <v>20</v>
      </c>
      <c r="BL339" s="243">
        <v>43</v>
      </c>
      <c r="BM339" s="243">
        <v>332.25</v>
      </c>
      <c r="BN339" s="243">
        <v>11.866071428571429</v>
      </c>
      <c r="BO339" s="17" t="s">
        <v>484</v>
      </c>
      <c r="BP339" s="234" t="s">
        <v>369</v>
      </c>
      <c r="BQ339" s="235">
        <v>2016</v>
      </c>
    </row>
    <row r="340" spans="1:69" ht="17.25">
      <c r="A340" s="17">
        <v>339</v>
      </c>
      <c r="B340" s="244" t="s">
        <v>1947</v>
      </c>
      <c r="C340" s="244" t="s">
        <v>1438</v>
      </c>
      <c r="D340" s="215" t="s">
        <v>1948</v>
      </c>
      <c r="E340" s="215" t="s">
        <v>1949</v>
      </c>
      <c r="F340" s="83" t="s">
        <v>310</v>
      </c>
      <c r="G340" s="83" t="s">
        <v>1950</v>
      </c>
      <c r="H340" s="539" t="s">
        <v>40</v>
      </c>
      <c r="I340" s="245">
        <v>33076</v>
      </c>
      <c r="J340" s="257" t="s">
        <v>45</v>
      </c>
      <c r="K340" s="246" t="s">
        <v>1951</v>
      </c>
      <c r="L340" s="421" t="s">
        <v>44</v>
      </c>
      <c r="M340" s="258">
        <v>25</v>
      </c>
      <c r="N340" s="393">
        <v>20</v>
      </c>
      <c r="O340" s="393">
        <v>21.33</v>
      </c>
      <c r="P340" s="508">
        <v>18</v>
      </c>
      <c r="Q340" s="508">
        <v>19.5</v>
      </c>
      <c r="R340" s="508">
        <v>20</v>
      </c>
      <c r="S340" s="508">
        <v>30.5</v>
      </c>
      <c r="T340" s="508">
        <v>30</v>
      </c>
      <c r="U340" s="508">
        <v>24.5</v>
      </c>
      <c r="V340" s="508">
        <v>183.83</v>
      </c>
      <c r="W340" s="508">
        <v>10.210000000000001</v>
      </c>
      <c r="X340" s="226" t="s">
        <v>498</v>
      </c>
      <c r="Y340" s="235" t="s">
        <v>1729</v>
      </c>
      <c r="Z340" s="235">
        <v>2011</v>
      </c>
      <c r="AA340" s="140">
        <v>30</v>
      </c>
      <c r="AB340" s="140">
        <v>39</v>
      </c>
      <c r="AC340" s="140">
        <v>20.25</v>
      </c>
      <c r="AD340" s="140">
        <v>21.33</v>
      </c>
      <c r="AE340" s="165">
        <v>31.5</v>
      </c>
      <c r="AF340" s="140">
        <v>24</v>
      </c>
      <c r="AG340" s="141">
        <v>42</v>
      </c>
      <c r="AH340" s="141">
        <v>13.13</v>
      </c>
      <c r="AI340" s="141">
        <v>12</v>
      </c>
      <c r="AJ340" s="141">
        <v>233.21</v>
      </c>
      <c r="AK340" s="141">
        <v>10.6</v>
      </c>
      <c r="AL340" s="140" t="s">
        <v>498</v>
      </c>
      <c r="AM340" s="140">
        <v>2012</v>
      </c>
      <c r="AN340" s="140" t="s">
        <v>492</v>
      </c>
      <c r="AO340" s="331">
        <v>30</v>
      </c>
      <c r="AP340" s="267">
        <v>21.75</v>
      </c>
      <c r="AQ340" s="267">
        <v>29.25</v>
      </c>
      <c r="AR340" s="267">
        <v>42</v>
      </c>
      <c r="AS340" s="267">
        <v>30.380000000000003</v>
      </c>
      <c r="AT340" s="268">
        <v>30</v>
      </c>
      <c r="AU340" s="268">
        <v>15</v>
      </c>
      <c r="AV340" s="267">
        <v>48</v>
      </c>
      <c r="AW340" s="268">
        <v>20</v>
      </c>
      <c r="AX340" s="267">
        <v>266.38</v>
      </c>
      <c r="AY340" s="267">
        <v>10.655200000000001</v>
      </c>
      <c r="AZ340" s="241" t="s">
        <v>484</v>
      </c>
      <c r="BA340" s="140">
        <v>2015</v>
      </c>
      <c r="BB340" s="140" t="s">
        <v>476</v>
      </c>
      <c r="BC340" s="41">
        <v>18</v>
      </c>
      <c r="BD340" s="242">
        <v>39</v>
      </c>
      <c r="BE340" s="242">
        <v>22.5</v>
      </c>
      <c r="BF340" s="242">
        <v>33</v>
      </c>
      <c r="BG340" s="41">
        <v>36</v>
      </c>
      <c r="BH340" s="242">
        <v>27</v>
      </c>
      <c r="BI340" s="242">
        <v>17</v>
      </c>
      <c r="BJ340" s="242">
        <v>60</v>
      </c>
      <c r="BK340" s="242">
        <v>20</v>
      </c>
      <c r="BL340" s="243">
        <v>39</v>
      </c>
      <c r="BM340" s="243">
        <v>311.5</v>
      </c>
      <c r="BN340" s="243">
        <v>11.125</v>
      </c>
      <c r="BO340" s="17" t="s">
        <v>484</v>
      </c>
      <c r="BP340" s="234" t="s">
        <v>369</v>
      </c>
      <c r="BQ340" s="235">
        <v>2016</v>
      </c>
    </row>
    <row r="341" spans="1:69" ht="17.25">
      <c r="A341" s="17">
        <v>340</v>
      </c>
      <c r="B341" s="214" t="s">
        <v>1952</v>
      </c>
      <c r="C341" s="252" t="s">
        <v>465</v>
      </c>
      <c r="D341" s="215" t="s">
        <v>1953</v>
      </c>
      <c r="E341" s="215" t="s">
        <v>1954</v>
      </c>
      <c r="F341" s="216" t="s">
        <v>1955</v>
      </c>
      <c r="G341" s="216" t="s">
        <v>1956</v>
      </c>
      <c r="H341" s="217" t="s">
        <v>43</v>
      </c>
      <c r="I341" s="218">
        <v>34325</v>
      </c>
      <c r="J341" s="219" t="s">
        <v>45</v>
      </c>
      <c r="K341" s="333" t="s">
        <v>483</v>
      </c>
      <c r="L341" s="333" t="s">
        <v>44</v>
      </c>
      <c r="M341" s="221">
        <v>25</v>
      </c>
      <c r="N341" s="222">
        <v>22</v>
      </c>
      <c r="O341" s="222">
        <v>20</v>
      </c>
      <c r="P341" s="222">
        <v>27</v>
      </c>
      <c r="Q341" s="223">
        <v>20</v>
      </c>
      <c r="R341" s="222">
        <v>30</v>
      </c>
      <c r="S341" s="222">
        <v>33</v>
      </c>
      <c r="T341" s="222">
        <v>30</v>
      </c>
      <c r="U341" s="222">
        <v>28.5</v>
      </c>
      <c r="V341" s="224">
        <v>210.5</v>
      </c>
      <c r="W341" s="225">
        <v>11.694444444444445</v>
      </c>
      <c r="X341" s="226" t="s">
        <v>484</v>
      </c>
      <c r="Y341" s="226" t="s">
        <v>474</v>
      </c>
      <c r="Z341" s="226">
        <v>2013</v>
      </c>
      <c r="AA341" s="133">
        <v>31.75</v>
      </c>
      <c r="AB341" s="133">
        <v>30</v>
      </c>
      <c r="AC341" s="133">
        <v>24.25</v>
      </c>
      <c r="AD341" s="133">
        <v>10</v>
      </c>
      <c r="AE341" s="166">
        <v>37.5</v>
      </c>
      <c r="AF341" s="133">
        <v>32.5</v>
      </c>
      <c r="AG341" s="133">
        <v>39.375</v>
      </c>
      <c r="AH341" s="133">
        <v>7</v>
      </c>
      <c r="AI341" s="133">
        <v>9.375</v>
      </c>
      <c r="AJ341" s="133">
        <v>221.75</v>
      </c>
      <c r="AK341" s="133">
        <v>10.079545454545455</v>
      </c>
      <c r="AL341" s="132" t="s">
        <v>473</v>
      </c>
      <c r="AM341" s="132">
        <v>2014</v>
      </c>
      <c r="AN341" s="140" t="s">
        <v>475</v>
      </c>
      <c r="AO341" s="238">
        <v>30</v>
      </c>
      <c r="AP341" s="239">
        <v>26.625</v>
      </c>
      <c r="AQ341" s="239">
        <v>33.75</v>
      </c>
      <c r="AR341" s="239">
        <v>36</v>
      </c>
      <c r="AS341" s="239">
        <v>33</v>
      </c>
      <c r="AT341" s="240">
        <v>20</v>
      </c>
      <c r="AU341" s="240">
        <v>24.75</v>
      </c>
      <c r="AV341" s="239">
        <v>36</v>
      </c>
      <c r="AW341" s="240">
        <v>23</v>
      </c>
      <c r="AX341" s="239">
        <v>263.125</v>
      </c>
      <c r="AY341" s="239">
        <v>10.525</v>
      </c>
      <c r="AZ341" s="241" t="s">
        <v>484</v>
      </c>
      <c r="BA341" s="140">
        <v>2015</v>
      </c>
      <c r="BB341" s="140" t="s">
        <v>476</v>
      </c>
      <c r="BC341" s="41">
        <v>22.5</v>
      </c>
      <c r="BD341" s="242">
        <v>40.5</v>
      </c>
      <c r="BE341" s="242">
        <v>33</v>
      </c>
      <c r="BF341" s="242">
        <v>30</v>
      </c>
      <c r="BG341" s="41">
        <v>39</v>
      </c>
      <c r="BH341" s="242">
        <v>30.75</v>
      </c>
      <c r="BI341" s="242">
        <v>11.5</v>
      </c>
      <c r="BJ341" s="242">
        <v>45</v>
      </c>
      <c r="BK341" s="242">
        <v>20</v>
      </c>
      <c r="BL341" s="243">
        <v>43</v>
      </c>
      <c r="BM341" s="243">
        <v>315.25</v>
      </c>
      <c r="BN341" s="243">
        <v>11.258928571428571</v>
      </c>
      <c r="BO341" s="17" t="s">
        <v>484</v>
      </c>
      <c r="BP341" s="234" t="s">
        <v>369</v>
      </c>
      <c r="BQ341" s="235">
        <v>2016</v>
      </c>
    </row>
    <row r="342" spans="1:69" ht="17.25">
      <c r="A342" s="17">
        <v>341</v>
      </c>
      <c r="B342" s="244" t="s">
        <v>1957</v>
      </c>
      <c r="C342" s="252" t="s">
        <v>465</v>
      </c>
      <c r="D342" s="215" t="s">
        <v>1958</v>
      </c>
      <c r="E342" s="215" t="s">
        <v>1959</v>
      </c>
      <c r="F342" s="83" t="s">
        <v>1960</v>
      </c>
      <c r="G342" s="83" t="s">
        <v>1961</v>
      </c>
      <c r="H342" s="256" t="s">
        <v>40</v>
      </c>
      <c r="I342" s="245">
        <v>33719</v>
      </c>
      <c r="J342" s="257" t="s">
        <v>45</v>
      </c>
      <c r="K342" s="333" t="s">
        <v>483</v>
      </c>
      <c r="L342" s="426" t="s">
        <v>44</v>
      </c>
      <c r="M342" s="221">
        <v>25</v>
      </c>
      <c r="N342" s="222">
        <v>20</v>
      </c>
      <c r="O342" s="222">
        <v>24</v>
      </c>
      <c r="P342" s="222">
        <v>20.5</v>
      </c>
      <c r="Q342" s="223">
        <v>20.5</v>
      </c>
      <c r="R342" s="222">
        <v>30</v>
      </c>
      <c r="S342" s="222">
        <v>40.5</v>
      </c>
      <c r="T342" s="222">
        <v>30</v>
      </c>
      <c r="U342" s="222">
        <v>34</v>
      </c>
      <c r="V342" s="224">
        <v>219.5</v>
      </c>
      <c r="W342" s="225">
        <v>12.194444444444445</v>
      </c>
      <c r="X342" s="226" t="s">
        <v>484</v>
      </c>
      <c r="Y342" s="226" t="s">
        <v>474</v>
      </c>
      <c r="Z342" s="226">
        <v>2013</v>
      </c>
      <c r="AA342" s="132">
        <v>30.5</v>
      </c>
      <c r="AB342" s="132">
        <v>35</v>
      </c>
      <c r="AC342" s="132">
        <v>30.25</v>
      </c>
      <c r="AD342" s="132">
        <v>15.5</v>
      </c>
      <c r="AE342" s="167">
        <v>36</v>
      </c>
      <c r="AF342" s="132">
        <v>26.5</v>
      </c>
      <c r="AG342" s="133">
        <v>28.88</v>
      </c>
      <c r="AH342" s="133">
        <v>10</v>
      </c>
      <c r="AI342" s="133">
        <v>13.75</v>
      </c>
      <c r="AJ342" s="133">
        <v>226.38</v>
      </c>
      <c r="AK342" s="133">
        <v>10.29</v>
      </c>
      <c r="AL342" s="132" t="s">
        <v>473</v>
      </c>
      <c r="AM342" s="132">
        <v>2014</v>
      </c>
      <c r="AN342" s="140" t="s">
        <v>475</v>
      </c>
      <c r="AO342" s="331">
        <v>30</v>
      </c>
      <c r="AP342" s="267">
        <v>30</v>
      </c>
      <c r="AQ342" s="267">
        <v>37.875</v>
      </c>
      <c r="AR342" s="267">
        <v>31.6875</v>
      </c>
      <c r="AS342" s="267">
        <v>34.5</v>
      </c>
      <c r="AT342" s="268">
        <v>20</v>
      </c>
      <c r="AU342" s="268">
        <v>30</v>
      </c>
      <c r="AV342" s="267">
        <v>38.75</v>
      </c>
      <c r="AW342" s="268">
        <v>23</v>
      </c>
      <c r="AX342" s="267">
        <v>275.8125</v>
      </c>
      <c r="AY342" s="267">
        <v>11.032500000000001</v>
      </c>
      <c r="AZ342" s="477" t="s">
        <v>498</v>
      </c>
      <c r="BA342" s="140">
        <v>2015</v>
      </c>
      <c r="BB342" s="140" t="s">
        <v>476</v>
      </c>
      <c r="BC342" s="41">
        <v>24</v>
      </c>
      <c r="BD342" s="242">
        <v>30</v>
      </c>
      <c r="BE342" s="242">
        <v>21</v>
      </c>
      <c r="BF342" s="242">
        <v>36</v>
      </c>
      <c r="BG342" s="41">
        <v>42</v>
      </c>
      <c r="BH342" s="242">
        <v>36</v>
      </c>
      <c r="BI342" s="242">
        <v>18</v>
      </c>
      <c r="BJ342" s="242">
        <v>52.5</v>
      </c>
      <c r="BK342" s="242">
        <v>20</v>
      </c>
      <c r="BL342" s="243">
        <v>41</v>
      </c>
      <c r="BM342" s="243">
        <v>320.5</v>
      </c>
      <c r="BN342" s="243">
        <v>11.446428571428571</v>
      </c>
      <c r="BO342" s="17" t="s">
        <v>484</v>
      </c>
      <c r="BP342" s="234" t="s">
        <v>369</v>
      </c>
      <c r="BQ342" s="235">
        <v>2016</v>
      </c>
    </row>
    <row r="343" spans="1:69" ht="17.25">
      <c r="A343" s="17">
        <v>342</v>
      </c>
      <c r="B343" s="540" t="s">
        <v>1962</v>
      </c>
      <c r="C343" s="540" t="s">
        <v>486</v>
      </c>
      <c r="D343" s="215" t="s">
        <v>323</v>
      </c>
      <c r="E343" s="215" t="s">
        <v>317</v>
      </c>
      <c r="F343" s="216" t="s">
        <v>316</v>
      </c>
      <c r="G343" s="216" t="s">
        <v>322</v>
      </c>
      <c r="H343" s="217" t="s">
        <v>43</v>
      </c>
      <c r="I343" s="245">
        <v>32110</v>
      </c>
      <c r="J343" s="219" t="s">
        <v>45</v>
      </c>
      <c r="K343" s="246" t="s">
        <v>44</v>
      </c>
      <c r="L343" s="246" t="s">
        <v>44</v>
      </c>
      <c r="M343" s="217">
        <v>25</v>
      </c>
      <c r="N343" s="222">
        <v>20</v>
      </c>
      <c r="O343" s="222">
        <v>22</v>
      </c>
      <c r="P343" s="222">
        <v>24</v>
      </c>
      <c r="Q343" s="223">
        <v>24</v>
      </c>
      <c r="R343" s="222">
        <v>14</v>
      </c>
      <c r="S343" s="222">
        <v>29.25</v>
      </c>
      <c r="T343" s="222">
        <v>24</v>
      </c>
      <c r="U343" s="222">
        <v>28</v>
      </c>
      <c r="V343" s="224">
        <v>185.2</v>
      </c>
      <c r="W343" s="225">
        <v>10.29</v>
      </c>
      <c r="X343" s="226" t="s">
        <v>484</v>
      </c>
      <c r="Y343" s="226" t="s">
        <v>492</v>
      </c>
      <c r="Z343" s="226">
        <v>2012</v>
      </c>
      <c r="AA343" s="141">
        <v>18</v>
      </c>
      <c r="AB343" s="141">
        <v>21.75</v>
      </c>
      <c r="AC343" s="141">
        <v>21.5</v>
      </c>
      <c r="AD343" s="141">
        <v>27</v>
      </c>
      <c r="AE343" s="164">
        <v>33</v>
      </c>
      <c r="AF343" s="141">
        <v>43.5</v>
      </c>
      <c r="AG343" s="141">
        <v>46.5</v>
      </c>
      <c r="AH343" s="141">
        <v>10</v>
      </c>
      <c r="AI343" s="141">
        <v>11.25</v>
      </c>
      <c r="AJ343" s="141">
        <v>232.5</v>
      </c>
      <c r="AK343" s="141">
        <v>10.568181818181818</v>
      </c>
      <c r="AL343" s="140" t="s">
        <v>484</v>
      </c>
      <c r="AM343" s="132">
        <v>2014</v>
      </c>
      <c r="AN343" s="250" t="s">
        <v>474</v>
      </c>
      <c r="AO343" s="541">
        <v>30</v>
      </c>
      <c r="AP343" s="541">
        <v>15.75</v>
      </c>
      <c r="AQ343" s="541">
        <v>34.5</v>
      </c>
      <c r="AR343" s="541">
        <v>30.5</v>
      </c>
      <c r="AS343" s="541">
        <v>33.75</v>
      </c>
      <c r="AT343" s="541">
        <v>25</v>
      </c>
      <c r="AU343" s="541">
        <v>22.5</v>
      </c>
      <c r="AV343" s="541">
        <v>43.5</v>
      </c>
      <c r="AW343" s="541">
        <v>16</v>
      </c>
      <c r="AX343" s="541">
        <v>251.5</v>
      </c>
      <c r="AY343" s="541">
        <v>10.06</v>
      </c>
      <c r="AZ343" s="241" t="s">
        <v>484</v>
      </c>
      <c r="BA343" s="140">
        <v>2015</v>
      </c>
      <c r="BB343" s="140" t="s">
        <v>475</v>
      </c>
      <c r="BC343" s="41">
        <v>30</v>
      </c>
      <c r="BD343" s="242">
        <v>45</v>
      </c>
      <c r="BE343" s="242">
        <v>20.25</v>
      </c>
      <c r="BF343" s="242">
        <v>27</v>
      </c>
      <c r="BG343" s="41">
        <v>33</v>
      </c>
      <c r="BH343" s="242">
        <v>36.75</v>
      </c>
      <c r="BI343" s="242">
        <v>10</v>
      </c>
      <c r="BJ343" s="242">
        <v>42</v>
      </c>
      <c r="BK343" s="242">
        <v>20</v>
      </c>
      <c r="BL343" s="243">
        <v>40.5</v>
      </c>
      <c r="BM343" s="243">
        <v>304.5</v>
      </c>
      <c r="BN343" s="243">
        <v>10.875</v>
      </c>
      <c r="BO343" s="17" t="s">
        <v>484</v>
      </c>
      <c r="BP343" s="234" t="s">
        <v>369</v>
      </c>
      <c r="BQ343" s="235">
        <v>2016</v>
      </c>
    </row>
    <row r="344" spans="1:69" ht="17.25">
      <c r="A344" s="17">
        <v>343</v>
      </c>
      <c r="B344" s="214" t="s">
        <v>1963</v>
      </c>
      <c r="C344" s="252" t="s">
        <v>465</v>
      </c>
      <c r="D344" s="215" t="s">
        <v>1964</v>
      </c>
      <c r="E344" s="215" t="s">
        <v>1965</v>
      </c>
      <c r="F344" s="380" t="s">
        <v>1966</v>
      </c>
      <c r="G344" s="380" t="s">
        <v>1967</v>
      </c>
      <c r="H344" s="217" t="s">
        <v>43</v>
      </c>
      <c r="I344" s="218">
        <v>34260</v>
      </c>
      <c r="J344" s="219" t="s">
        <v>536</v>
      </c>
      <c r="K344" s="278" t="s">
        <v>1968</v>
      </c>
      <c r="L344" s="278" t="s">
        <v>1968</v>
      </c>
      <c r="M344" s="217">
        <v>34</v>
      </c>
      <c r="N344" s="222">
        <v>16</v>
      </c>
      <c r="O344" s="222">
        <v>20</v>
      </c>
      <c r="P344" s="222">
        <v>26.5</v>
      </c>
      <c r="Q344" s="223">
        <v>20.5</v>
      </c>
      <c r="R344" s="222">
        <v>22</v>
      </c>
      <c r="S344" s="222">
        <v>39</v>
      </c>
      <c r="T344" s="222">
        <v>30</v>
      </c>
      <c r="U344" s="222">
        <v>23</v>
      </c>
      <c r="V344" s="224">
        <v>197</v>
      </c>
      <c r="W344" s="225">
        <v>10.944444444444445</v>
      </c>
      <c r="X344" s="226" t="s">
        <v>484</v>
      </c>
      <c r="Y344" s="226" t="s">
        <v>474</v>
      </c>
      <c r="Z344" s="226">
        <v>2013</v>
      </c>
      <c r="AA344" s="386">
        <v>30</v>
      </c>
      <c r="AB344" s="386">
        <v>30</v>
      </c>
      <c r="AC344" s="386">
        <v>22.75</v>
      </c>
      <c r="AD344" s="386">
        <v>18</v>
      </c>
      <c r="AE344" s="542">
        <v>42</v>
      </c>
      <c r="AF344" s="386">
        <v>47.25</v>
      </c>
      <c r="AG344" s="386">
        <v>45</v>
      </c>
      <c r="AH344" s="386">
        <v>10</v>
      </c>
      <c r="AI344" s="386">
        <v>13</v>
      </c>
      <c r="AJ344" s="386">
        <v>258</v>
      </c>
      <c r="AK344" s="386">
        <v>11.727272727272727</v>
      </c>
      <c r="AL344" s="384" t="s">
        <v>498</v>
      </c>
      <c r="AM344" s="132">
        <v>2014</v>
      </c>
      <c r="AN344" s="140" t="s">
        <v>475</v>
      </c>
      <c r="AO344" s="238">
        <v>30</v>
      </c>
      <c r="AP344" s="239">
        <v>26.25</v>
      </c>
      <c r="AQ344" s="239">
        <v>32.25</v>
      </c>
      <c r="AR344" s="239">
        <v>33.09375</v>
      </c>
      <c r="AS344" s="239">
        <v>25.5</v>
      </c>
      <c r="AT344" s="240">
        <v>19</v>
      </c>
      <c r="AU344" s="240">
        <v>27</v>
      </c>
      <c r="AV344" s="239">
        <v>32.5</v>
      </c>
      <c r="AW344" s="240">
        <v>24.5</v>
      </c>
      <c r="AX344" s="239">
        <v>250.09375</v>
      </c>
      <c r="AY344" s="239">
        <v>10.00375</v>
      </c>
      <c r="AZ344" s="241" t="s">
        <v>484</v>
      </c>
      <c r="BA344" s="140">
        <v>2015</v>
      </c>
      <c r="BB344" s="140" t="s">
        <v>476</v>
      </c>
      <c r="BC344" s="41">
        <v>39</v>
      </c>
      <c r="BD344" s="242">
        <v>37.5</v>
      </c>
      <c r="BE344" s="242">
        <v>27</v>
      </c>
      <c r="BF344" s="242">
        <v>25.5</v>
      </c>
      <c r="BG344" s="41">
        <v>36</v>
      </c>
      <c r="BH344" s="242">
        <v>31.5</v>
      </c>
      <c r="BI344" s="242">
        <v>15</v>
      </c>
      <c r="BJ344" s="242">
        <v>30</v>
      </c>
      <c r="BK344" s="242">
        <v>20</v>
      </c>
      <c r="BL344" s="243">
        <v>43</v>
      </c>
      <c r="BM344" s="243">
        <v>304.5</v>
      </c>
      <c r="BN344" s="243">
        <v>10.875</v>
      </c>
      <c r="BO344" s="17" t="s">
        <v>484</v>
      </c>
      <c r="BP344" s="234" t="s">
        <v>369</v>
      </c>
      <c r="BQ344" s="235">
        <v>2016</v>
      </c>
    </row>
    <row r="345" spans="1:69" ht="17.25">
      <c r="A345" s="17">
        <v>344</v>
      </c>
      <c r="B345" s="252" t="s">
        <v>1969</v>
      </c>
      <c r="C345" s="252" t="s">
        <v>465</v>
      </c>
      <c r="D345" s="215" t="s">
        <v>1970</v>
      </c>
      <c r="E345" s="215" t="s">
        <v>1971</v>
      </c>
      <c r="F345" s="216" t="s">
        <v>1972</v>
      </c>
      <c r="G345" s="216" t="s">
        <v>1973</v>
      </c>
      <c r="H345" s="217" t="s">
        <v>43</v>
      </c>
      <c r="I345" s="218">
        <v>34227</v>
      </c>
      <c r="J345" s="219" t="s">
        <v>101</v>
      </c>
      <c r="K345" s="333" t="s">
        <v>100</v>
      </c>
      <c r="L345" s="333" t="s">
        <v>1974</v>
      </c>
      <c r="M345" s="217">
        <v>12</v>
      </c>
      <c r="N345" s="222">
        <v>17</v>
      </c>
      <c r="O345" s="222">
        <v>20</v>
      </c>
      <c r="P345" s="222">
        <v>27</v>
      </c>
      <c r="Q345" s="223">
        <v>20.333333333333332</v>
      </c>
      <c r="R345" s="222">
        <v>22</v>
      </c>
      <c r="S345" s="222">
        <v>37.5</v>
      </c>
      <c r="T345" s="222">
        <v>30</v>
      </c>
      <c r="U345" s="222">
        <v>20</v>
      </c>
      <c r="V345" s="224">
        <v>193.83333333333331</v>
      </c>
      <c r="W345" s="225">
        <v>10.768518518518517</v>
      </c>
      <c r="X345" s="226" t="s">
        <v>484</v>
      </c>
      <c r="Y345" s="226" t="s">
        <v>474</v>
      </c>
      <c r="Z345" s="226">
        <v>2013</v>
      </c>
      <c r="AA345" s="133">
        <v>34.5</v>
      </c>
      <c r="AB345" s="133">
        <v>36</v>
      </c>
      <c r="AC345" s="133">
        <v>26</v>
      </c>
      <c r="AD345" s="133">
        <v>14</v>
      </c>
      <c r="AE345" s="166">
        <v>34.5</v>
      </c>
      <c r="AF345" s="133">
        <v>26.5</v>
      </c>
      <c r="AG345" s="133">
        <v>27.75</v>
      </c>
      <c r="AH345" s="133">
        <v>12.5</v>
      </c>
      <c r="AI345" s="133">
        <v>11.75</v>
      </c>
      <c r="AJ345" s="133">
        <v>223.5</v>
      </c>
      <c r="AK345" s="133">
        <v>10.159090909090908</v>
      </c>
      <c r="AL345" s="132" t="s">
        <v>473</v>
      </c>
      <c r="AM345" s="132">
        <v>2014</v>
      </c>
      <c r="AN345" s="140" t="s">
        <v>475</v>
      </c>
      <c r="AO345" s="238">
        <v>30</v>
      </c>
      <c r="AP345" s="239">
        <v>30</v>
      </c>
      <c r="AQ345" s="239">
        <v>35.25</v>
      </c>
      <c r="AR345" s="239">
        <v>27</v>
      </c>
      <c r="AS345" s="239">
        <v>30</v>
      </c>
      <c r="AT345" s="240">
        <v>16</v>
      </c>
      <c r="AU345" s="240">
        <v>16.5</v>
      </c>
      <c r="AV345" s="239">
        <v>48</v>
      </c>
      <c r="AW345" s="240">
        <v>28</v>
      </c>
      <c r="AX345" s="239">
        <v>260.75</v>
      </c>
      <c r="AY345" s="239">
        <v>10.43</v>
      </c>
      <c r="AZ345" s="241" t="s">
        <v>484</v>
      </c>
      <c r="BA345" s="140">
        <v>2015</v>
      </c>
      <c r="BB345" s="140" t="s">
        <v>476</v>
      </c>
      <c r="BC345" s="41">
        <v>27</v>
      </c>
      <c r="BD345" s="242">
        <v>30.75</v>
      </c>
      <c r="BE345" s="242">
        <v>29.25</v>
      </c>
      <c r="BF345" s="242">
        <v>34.5</v>
      </c>
      <c r="BG345" s="41">
        <v>39</v>
      </c>
      <c r="BH345" s="242">
        <v>36</v>
      </c>
      <c r="BI345" s="242">
        <v>16</v>
      </c>
      <c r="BJ345" s="242">
        <v>27</v>
      </c>
      <c r="BK345" s="242">
        <v>22</v>
      </c>
      <c r="BL345" s="243">
        <v>42</v>
      </c>
      <c r="BM345" s="243">
        <v>303.5</v>
      </c>
      <c r="BN345" s="243">
        <v>10.839285714285714</v>
      </c>
      <c r="BO345" s="17" t="s">
        <v>484</v>
      </c>
      <c r="BP345" s="234" t="s">
        <v>369</v>
      </c>
      <c r="BQ345" s="235">
        <v>2016</v>
      </c>
    </row>
    <row r="346" spans="1:69" ht="17.25">
      <c r="A346" s="17">
        <v>345</v>
      </c>
      <c r="B346" s="253" t="s">
        <v>1975</v>
      </c>
      <c r="C346" s="253" t="s">
        <v>478</v>
      </c>
      <c r="D346" s="215" t="s">
        <v>1976</v>
      </c>
      <c r="E346" s="215" t="s">
        <v>1977</v>
      </c>
      <c r="F346" s="216" t="s">
        <v>1978</v>
      </c>
      <c r="G346" s="216" t="s">
        <v>1979</v>
      </c>
      <c r="H346" s="217" t="s">
        <v>43</v>
      </c>
      <c r="I346" s="218">
        <v>33999</v>
      </c>
      <c r="J346" s="219" t="s">
        <v>55</v>
      </c>
      <c r="K346" s="220" t="s">
        <v>54</v>
      </c>
      <c r="L346" s="220" t="s">
        <v>1980</v>
      </c>
      <c r="M346" s="217">
        <v>43</v>
      </c>
      <c r="N346" s="222">
        <v>10</v>
      </c>
      <c r="O346" s="222">
        <v>24</v>
      </c>
      <c r="P346" s="222">
        <v>18</v>
      </c>
      <c r="Q346" s="223">
        <v>21.833333333333332</v>
      </c>
      <c r="R346" s="222">
        <v>28.25</v>
      </c>
      <c r="S346" s="222">
        <v>40.125</v>
      </c>
      <c r="T346" s="222">
        <v>36</v>
      </c>
      <c r="U346" s="222">
        <v>28.25</v>
      </c>
      <c r="V346" s="224">
        <v>206.45833333333331</v>
      </c>
      <c r="W346" s="225">
        <v>11.469907407407407</v>
      </c>
      <c r="X346" s="226" t="s">
        <v>473</v>
      </c>
      <c r="Y346" s="226" t="s">
        <v>474</v>
      </c>
      <c r="Z346" s="226">
        <v>2013</v>
      </c>
      <c r="AA346" s="141">
        <v>38.75</v>
      </c>
      <c r="AB346" s="141">
        <v>35.5</v>
      </c>
      <c r="AC346" s="141">
        <v>23.75</v>
      </c>
      <c r="AD346" s="141">
        <v>24</v>
      </c>
      <c r="AE346" s="164">
        <v>19.5</v>
      </c>
      <c r="AF346" s="141">
        <v>33.5</v>
      </c>
      <c r="AG346" s="141">
        <v>39.375</v>
      </c>
      <c r="AH346" s="141">
        <v>11</v>
      </c>
      <c r="AI346" s="141">
        <v>12.25</v>
      </c>
      <c r="AJ346" s="141">
        <v>237.625</v>
      </c>
      <c r="AK346" s="141">
        <v>10.801136363636363</v>
      </c>
      <c r="AL346" s="140" t="s">
        <v>473</v>
      </c>
      <c r="AM346" s="132">
        <v>2014</v>
      </c>
      <c r="AN346" s="140" t="s">
        <v>475</v>
      </c>
      <c r="AO346" s="227">
        <v>20.5</v>
      </c>
      <c r="AP346" s="227">
        <v>37.875</v>
      </c>
      <c r="AQ346" s="227">
        <v>31.125</v>
      </c>
      <c r="AR346" s="227">
        <v>40.6875</v>
      </c>
      <c r="AS346" s="227">
        <v>36</v>
      </c>
      <c r="AT346" s="228">
        <v>12.5</v>
      </c>
      <c r="AU346" s="228">
        <v>27</v>
      </c>
      <c r="AV346" s="227">
        <v>35.25</v>
      </c>
      <c r="AW346" s="228">
        <v>15.5</v>
      </c>
      <c r="AX346" s="227">
        <v>256.4375</v>
      </c>
      <c r="AY346" s="227">
        <v>10.2575</v>
      </c>
      <c r="AZ346" s="229" t="s">
        <v>473</v>
      </c>
      <c r="BA346" s="140">
        <v>2015</v>
      </c>
      <c r="BB346" s="140" t="s">
        <v>476</v>
      </c>
      <c r="BC346" s="41">
        <v>31.5</v>
      </c>
      <c r="BD346" s="242">
        <v>37.5</v>
      </c>
      <c r="BE346" s="242">
        <v>27</v>
      </c>
      <c r="BF346" s="242">
        <v>31.5</v>
      </c>
      <c r="BG346" s="41">
        <v>36</v>
      </c>
      <c r="BH346" s="242">
        <v>39</v>
      </c>
      <c r="BI346" s="242">
        <v>29</v>
      </c>
      <c r="BJ346" s="242">
        <v>25.5</v>
      </c>
      <c r="BK346" s="242">
        <v>24</v>
      </c>
      <c r="BL346" s="243">
        <v>42.5</v>
      </c>
      <c r="BM346" s="243">
        <v>323.5</v>
      </c>
      <c r="BN346" s="243">
        <v>11.553571428571429</v>
      </c>
      <c r="BO346" s="17" t="s">
        <v>484</v>
      </c>
      <c r="BP346" s="234" t="s">
        <v>369</v>
      </c>
      <c r="BQ346" s="235">
        <v>2016</v>
      </c>
    </row>
    <row r="347" spans="1:69" ht="17.25">
      <c r="A347" s="17">
        <v>346</v>
      </c>
      <c r="B347" s="253" t="s">
        <v>1981</v>
      </c>
      <c r="C347" s="252" t="s">
        <v>465</v>
      </c>
      <c r="D347" s="215" t="s">
        <v>53</v>
      </c>
      <c r="E347" s="215" t="s">
        <v>1982</v>
      </c>
      <c r="F347" s="216" t="s">
        <v>1983</v>
      </c>
      <c r="G347" s="216" t="s">
        <v>52</v>
      </c>
      <c r="H347" s="217" t="s">
        <v>43</v>
      </c>
      <c r="I347" s="218">
        <v>33626</v>
      </c>
      <c r="J347" s="219" t="s">
        <v>41</v>
      </c>
      <c r="K347" s="220" t="s">
        <v>651</v>
      </c>
      <c r="L347" s="220" t="s">
        <v>1060</v>
      </c>
      <c r="M347" s="217">
        <v>18</v>
      </c>
      <c r="N347" s="222">
        <v>17</v>
      </c>
      <c r="O347" s="222">
        <v>33.5</v>
      </c>
      <c r="P347" s="222">
        <v>36</v>
      </c>
      <c r="Q347" s="223">
        <v>25.5</v>
      </c>
      <c r="R347" s="222">
        <v>21.75</v>
      </c>
      <c r="S347" s="222">
        <v>43.125</v>
      </c>
      <c r="T347" s="222">
        <v>32.25</v>
      </c>
      <c r="U347" s="222">
        <v>33</v>
      </c>
      <c r="V347" s="224">
        <v>242.125</v>
      </c>
      <c r="W347" s="225">
        <v>13.451388888888889</v>
      </c>
      <c r="X347" s="226" t="s">
        <v>473</v>
      </c>
      <c r="Y347" s="226" t="s">
        <v>474</v>
      </c>
      <c r="Z347" s="226">
        <v>2013</v>
      </c>
      <c r="AA347" s="133">
        <v>34</v>
      </c>
      <c r="AB347" s="133">
        <v>35</v>
      </c>
      <c r="AC347" s="133">
        <v>32.75</v>
      </c>
      <c r="AD347" s="133">
        <v>19.25</v>
      </c>
      <c r="AE347" s="166">
        <v>47.625</v>
      </c>
      <c r="AF347" s="133">
        <v>35.75</v>
      </c>
      <c r="AG347" s="133">
        <v>42</v>
      </c>
      <c r="AH347" s="133">
        <v>7.5</v>
      </c>
      <c r="AI347" s="133">
        <v>8.75</v>
      </c>
      <c r="AJ347" s="133">
        <v>262.625</v>
      </c>
      <c r="AK347" s="133">
        <v>11.9375</v>
      </c>
      <c r="AL347" s="132" t="s">
        <v>473</v>
      </c>
      <c r="AM347" s="132">
        <v>2014</v>
      </c>
      <c r="AN347" s="140" t="s">
        <v>475</v>
      </c>
      <c r="AO347" s="227">
        <v>31.5</v>
      </c>
      <c r="AP347" s="227">
        <v>39.375</v>
      </c>
      <c r="AQ347" s="227">
        <v>34.5</v>
      </c>
      <c r="AR347" s="227">
        <v>39.1875</v>
      </c>
      <c r="AS347" s="227">
        <v>34.5</v>
      </c>
      <c r="AT347" s="228">
        <v>18</v>
      </c>
      <c r="AU347" s="228">
        <v>19.3125</v>
      </c>
      <c r="AV347" s="227">
        <v>38.25</v>
      </c>
      <c r="AW347" s="228">
        <v>14.25</v>
      </c>
      <c r="AX347" s="227">
        <v>268.875</v>
      </c>
      <c r="AY347" s="227">
        <v>10.755000000000001</v>
      </c>
      <c r="AZ347" s="229" t="s">
        <v>473</v>
      </c>
      <c r="BA347" s="140">
        <v>2015</v>
      </c>
      <c r="BB347" s="140" t="s">
        <v>476</v>
      </c>
      <c r="BC347" s="41">
        <v>24</v>
      </c>
      <c r="BD347" s="242">
        <v>47.25</v>
      </c>
      <c r="BE347" s="242">
        <v>38.625</v>
      </c>
      <c r="BF347" s="242">
        <v>31.5</v>
      </c>
      <c r="BG347" s="41">
        <v>36.75</v>
      </c>
      <c r="BH347" s="242">
        <v>36.75</v>
      </c>
      <c r="BI347" s="242">
        <v>29.25</v>
      </c>
      <c r="BJ347" s="242">
        <v>31.5</v>
      </c>
      <c r="BK347" s="242">
        <v>15</v>
      </c>
      <c r="BL347" s="243">
        <v>43</v>
      </c>
      <c r="BM347" s="243">
        <v>333.625</v>
      </c>
      <c r="BN347" s="243">
        <v>11.915178571428571</v>
      </c>
      <c r="BO347" s="233" t="s">
        <v>473</v>
      </c>
      <c r="BP347" s="234" t="s">
        <v>369</v>
      </c>
      <c r="BQ347" s="235">
        <v>2016</v>
      </c>
    </row>
    <row r="348" spans="1:69" ht="17.25">
      <c r="A348" s="17">
        <v>347</v>
      </c>
      <c r="B348" s="401" t="s">
        <v>1984</v>
      </c>
      <c r="C348" s="453" t="s">
        <v>478</v>
      </c>
      <c r="D348" s="402" t="s">
        <v>1944</v>
      </c>
      <c r="E348" s="402" t="s">
        <v>1985</v>
      </c>
      <c r="F348" s="403" t="s">
        <v>1986</v>
      </c>
      <c r="G348" s="403" t="s">
        <v>1987</v>
      </c>
      <c r="H348" s="433" t="s">
        <v>43</v>
      </c>
      <c r="I348" s="434">
        <v>33969</v>
      </c>
      <c r="J348" s="406" t="s">
        <v>45</v>
      </c>
      <c r="K348" s="438" t="s">
        <v>483</v>
      </c>
      <c r="L348" s="333" t="s">
        <v>44</v>
      </c>
      <c r="M348" s="435">
        <v>25</v>
      </c>
      <c r="N348" s="470"/>
      <c r="O348" s="470"/>
      <c r="P348" s="409"/>
      <c r="Q348" s="409"/>
      <c r="R348" s="409"/>
      <c r="S348" s="409"/>
      <c r="T348" s="409"/>
      <c r="U348" s="409"/>
      <c r="V348" s="409"/>
      <c r="W348" s="409"/>
      <c r="X348" s="409"/>
      <c r="Y348" s="226" t="s">
        <v>474</v>
      </c>
      <c r="Z348" s="226">
        <v>2013</v>
      </c>
      <c r="AA348" s="140"/>
      <c r="AB348" s="140"/>
      <c r="AC348" s="140"/>
      <c r="AD348" s="140"/>
      <c r="AE348" s="165"/>
      <c r="AF348" s="140"/>
      <c r="AG348" s="141"/>
      <c r="AH348" s="141"/>
      <c r="AI348" s="141"/>
      <c r="AJ348" s="141"/>
      <c r="AK348" s="141"/>
      <c r="AL348" s="140"/>
      <c r="AM348" s="132"/>
      <c r="AN348" s="140"/>
      <c r="AO348" s="318">
        <v>30</v>
      </c>
      <c r="AP348" s="319">
        <v>27</v>
      </c>
      <c r="AQ348" s="319">
        <v>34.5</v>
      </c>
      <c r="AR348" s="319">
        <v>27.5625</v>
      </c>
      <c r="AS348" s="319">
        <v>33</v>
      </c>
      <c r="AT348" s="319">
        <v>24</v>
      </c>
      <c r="AU348" s="319">
        <v>24</v>
      </c>
      <c r="AV348" s="319">
        <v>30.5</v>
      </c>
      <c r="AW348" s="319">
        <v>20</v>
      </c>
      <c r="AX348" s="319">
        <v>250.5625</v>
      </c>
      <c r="AY348" s="319">
        <v>10.022500000000001</v>
      </c>
      <c r="AZ348" s="454" t="s">
        <v>484</v>
      </c>
      <c r="BA348" s="140">
        <v>2015</v>
      </c>
      <c r="BB348" s="140" t="s">
        <v>476</v>
      </c>
      <c r="BC348" s="413">
        <v>33</v>
      </c>
      <c r="BD348" s="414">
        <v>27</v>
      </c>
      <c r="BE348" s="414">
        <v>27.75</v>
      </c>
      <c r="BF348" s="414">
        <v>34.5</v>
      </c>
      <c r="BG348" s="413">
        <v>36</v>
      </c>
      <c r="BH348" s="414">
        <v>33</v>
      </c>
      <c r="BI348" s="414">
        <v>23</v>
      </c>
      <c r="BJ348" s="414">
        <v>28.5</v>
      </c>
      <c r="BK348" s="414">
        <v>12</v>
      </c>
      <c r="BL348" s="415">
        <v>43</v>
      </c>
      <c r="BM348" s="415">
        <v>297.75</v>
      </c>
      <c r="BN348" s="415">
        <v>10.633928571428571</v>
      </c>
      <c r="BO348" s="416" t="s">
        <v>484</v>
      </c>
      <c r="BP348" s="417" t="s">
        <v>369</v>
      </c>
      <c r="BQ348" s="409">
        <v>2016</v>
      </c>
    </row>
    <row r="349" spans="1:69" ht="17.25">
      <c r="A349" s="17">
        <v>348</v>
      </c>
      <c r="B349" s="214" t="s">
        <v>1988</v>
      </c>
      <c r="C349" s="252" t="s">
        <v>465</v>
      </c>
      <c r="D349" s="215" t="s">
        <v>1989</v>
      </c>
      <c r="E349" s="215" t="s">
        <v>1990</v>
      </c>
      <c r="F349" s="216" t="s">
        <v>1991</v>
      </c>
      <c r="G349" s="216" t="s">
        <v>1992</v>
      </c>
      <c r="H349" s="217" t="s">
        <v>43</v>
      </c>
      <c r="I349" s="218">
        <v>34110</v>
      </c>
      <c r="J349" s="219" t="s">
        <v>45</v>
      </c>
      <c r="K349" s="333" t="s">
        <v>483</v>
      </c>
      <c r="L349" s="333" t="s">
        <v>44</v>
      </c>
      <c r="M349" s="221">
        <v>25</v>
      </c>
      <c r="N349" s="222">
        <v>14</v>
      </c>
      <c r="O349" s="222">
        <v>20</v>
      </c>
      <c r="P349" s="222">
        <v>23.5</v>
      </c>
      <c r="Q349" s="223">
        <v>20.5</v>
      </c>
      <c r="R349" s="222">
        <v>20</v>
      </c>
      <c r="S349" s="222">
        <v>18</v>
      </c>
      <c r="T349" s="222">
        <v>43.5</v>
      </c>
      <c r="U349" s="222">
        <v>22.75</v>
      </c>
      <c r="V349" s="224">
        <v>182.25</v>
      </c>
      <c r="W349" s="225">
        <v>10.125</v>
      </c>
      <c r="X349" s="226" t="s">
        <v>498</v>
      </c>
      <c r="Y349" s="226" t="s">
        <v>474</v>
      </c>
      <c r="Z349" s="226">
        <v>2013</v>
      </c>
      <c r="AA349" s="133">
        <v>22.5</v>
      </c>
      <c r="AB349" s="133">
        <v>30</v>
      </c>
      <c r="AC349" s="133">
        <v>20.25</v>
      </c>
      <c r="AD349" s="133">
        <v>30</v>
      </c>
      <c r="AE349" s="166">
        <v>42.375</v>
      </c>
      <c r="AF349" s="133">
        <v>37.5</v>
      </c>
      <c r="AG349" s="133">
        <v>51</v>
      </c>
      <c r="AH349" s="133">
        <v>18</v>
      </c>
      <c r="AI349" s="133">
        <v>14.5</v>
      </c>
      <c r="AJ349" s="133">
        <v>266.125</v>
      </c>
      <c r="AK349" s="133">
        <v>12.096590909090908</v>
      </c>
      <c r="AL349" s="132" t="s">
        <v>498</v>
      </c>
      <c r="AM349" s="132">
        <v>2014</v>
      </c>
      <c r="AN349" s="140" t="s">
        <v>475</v>
      </c>
      <c r="AO349" s="238">
        <v>30</v>
      </c>
      <c r="AP349" s="239">
        <v>21.75</v>
      </c>
      <c r="AQ349" s="239">
        <v>34.5</v>
      </c>
      <c r="AR349" s="239">
        <v>21</v>
      </c>
      <c r="AS349" s="239">
        <v>26.25</v>
      </c>
      <c r="AT349" s="240">
        <v>17.5</v>
      </c>
      <c r="AU349" s="240">
        <v>27</v>
      </c>
      <c r="AV349" s="239">
        <v>48</v>
      </c>
      <c r="AW349" s="240">
        <v>24</v>
      </c>
      <c r="AX349" s="239">
        <v>250</v>
      </c>
      <c r="AY349" s="239">
        <v>10</v>
      </c>
      <c r="AZ349" s="241" t="s">
        <v>484</v>
      </c>
      <c r="BA349" s="140">
        <v>2015</v>
      </c>
      <c r="BB349" s="140" t="s">
        <v>476</v>
      </c>
      <c r="BC349" s="40">
        <v>36</v>
      </c>
      <c r="BD349" s="277">
        <v>51</v>
      </c>
      <c r="BE349" s="277">
        <v>32.25</v>
      </c>
      <c r="BF349" s="370">
        <v>45</v>
      </c>
      <c r="BG349" s="40">
        <v>45</v>
      </c>
      <c r="BH349" s="277">
        <v>30</v>
      </c>
      <c r="BI349" s="277">
        <v>14</v>
      </c>
      <c r="BJ349" s="277">
        <v>25.5</v>
      </c>
      <c r="BK349" s="277">
        <v>20</v>
      </c>
      <c r="BL349" s="243">
        <v>38.5</v>
      </c>
      <c r="BM349" s="243">
        <v>337.25</v>
      </c>
      <c r="BN349" s="243">
        <v>12.044642857142858</v>
      </c>
      <c r="BO349" s="17" t="s">
        <v>484</v>
      </c>
      <c r="BP349" s="234" t="s">
        <v>369</v>
      </c>
      <c r="BQ349" s="235">
        <v>2016</v>
      </c>
    </row>
    <row r="350" spans="1:69" ht="17.25">
      <c r="A350" s="17">
        <v>349</v>
      </c>
      <c r="B350" s="259" t="s">
        <v>1993</v>
      </c>
      <c r="C350" s="252" t="s">
        <v>465</v>
      </c>
      <c r="D350" s="215" t="s">
        <v>189</v>
      </c>
      <c r="E350" s="215" t="s">
        <v>1994</v>
      </c>
      <c r="F350" s="260" t="s">
        <v>1995</v>
      </c>
      <c r="G350" s="260" t="s">
        <v>244</v>
      </c>
      <c r="H350" s="261" t="s">
        <v>40</v>
      </c>
      <c r="I350" s="262">
        <v>34199</v>
      </c>
      <c r="J350" s="263" t="s">
        <v>1996</v>
      </c>
      <c r="K350" s="264" t="s">
        <v>88</v>
      </c>
      <c r="L350" s="421" t="s">
        <v>88</v>
      </c>
      <c r="M350" s="270">
        <v>24</v>
      </c>
      <c r="N350" s="222">
        <v>10</v>
      </c>
      <c r="O350" s="222">
        <v>18.5</v>
      </c>
      <c r="P350" s="222">
        <v>31</v>
      </c>
      <c r="Q350" s="223">
        <v>20.166666666666668</v>
      </c>
      <c r="R350" s="222">
        <v>28</v>
      </c>
      <c r="S350" s="222">
        <v>22.875</v>
      </c>
      <c r="T350" s="222">
        <v>28.88</v>
      </c>
      <c r="U350" s="222">
        <v>20.75</v>
      </c>
      <c r="V350" s="224">
        <v>180.17166666666668</v>
      </c>
      <c r="W350" s="225">
        <v>10.009537037037038</v>
      </c>
      <c r="X350" s="226" t="s">
        <v>498</v>
      </c>
      <c r="Y350" s="226" t="s">
        <v>474</v>
      </c>
      <c r="Z350" s="226">
        <v>2013</v>
      </c>
      <c r="AA350" s="133">
        <v>35.75</v>
      </c>
      <c r="AB350" s="133">
        <v>31.5</v>
      </c>
      <c r="AC350" s="133">
        <v>22.5</v>
      </c>
      <c r="AD350" s="133">
        <v>15.75</v>
      </c>
      <c r="AE350" s="166">
        <v>42</v>
      </c>
      <c r="AF350" s="133">
        <v>32.5</v>
      </c>
      <c r="AG350" s="133">
        <v>39</v>
      </c>
      <c r="AH350" s="133">
        <v>10</v>
      </c>
      <c r="AI350" s="133">
        <v>16</v>
      </c>
      <c r="AJ350" s="133">
        <v>245</v>
      </c>
      <c r="AK350" s="133">
        <v>11.136363636363637</v>
      </c>
      <c r="AL350" s="132" t="s">
        <v>473</v>
      </c>
      <c r="AM350" s="132">
        <v>2014</v>
      </c>
      <c r="AN350" s="140" t="s">
        <v>475</v>
      </c>
      <c r="AO350" s="227">
        <v>34.5</v>
      </c>
      <c r="AP350" s="227">
        <v>40.125</v>
      </c>
      <c r="AQ350" s="227">
        <v>30.375</v>
      </c>
      <c r="AR350" s="227">
        <v>38.71875</v>
      </c>
      <c r="AS350" s="227">
        <v>26.625</v>
      </c>
      <c r="AT350" s="228">
        <v>13.833333333333334</v>
      </c>
      <c r="AU350" s="228">
        <v>25.374999999999996</v>
      </c>
      <c r="AV350" s="227">
        <v>36.75</v>
      </c>
      <c r="AW350" s="228">
        <v>13.75</v>
      </c>
      <c r="AX350" s="227">
        <v>260.05208333333337</v>
      </c>
      <c r="AY350" s="227">
        <v>10.402083333333335</v>
      </c>
      <c r="AZ350" s="229" t="s">
        <v>473</v>
      </c>
      <c r="BA350" s="543">
        <v>2015</v>
      </c>
      <c r="BB350" s="140" t="s">
        <v>476</v>
      </c>
      <c r="BC350" s="41">
        <v>27.75</v>
      </c>
      <c r="BD350" s="242">
        <v>23.25</v>
      </c>
      <c r="BE350" s="242">
        <v>25.875</v>
      </c>
      <c r="BF350" s="242">
        <v>34.5</v>
      </c>
      <c r="BG350" s="41">
        <v>24.375</v>
      </c>
      <c r="BH350" s="242">
        <v>30.75</v>
      </c>
      <c r="BI350" s="242">
        <v>16.25</v>
      </c>
      <c r="BJ350" s="242">
        <v>39</v>
      </c>
      <c r="BK350" s="242">
        <v>17</v>
      </c>
      <c r="BL350" s="243">
        <v>43</v>
      </c>
      <c r="BM350" s="243">
        <v>281.75</v>
      </c>
      <c r="BN350" s="243">
        <v>10.0625</v>
      </c>
      <c r="BO350" s="17" t="s">
        <v>498</v>
      </c>
      <c r="BP350" s="234" t="s">
        <v>369</v>
      </c>
      <c r="BQ350" s="235">
        <v>2016</v>
      </c>
    </row>
    <row r="351" spans="1:69" ht="17.25">
      <c r="A351" s="17">
        <v>350</v>
      </c>
      <c r="B351" s="259" t="s">
        <v>1997</v>
      </c>
      <c r="C351" s="252" t="s">
        <v>465</v>
      </c>
      <c r="D351" s="215" t="s">
        <v>1998</v>
      </c>
      <c r="E351" s="215" t="s">
        <v>1999</v>
      </c>
      <c r="F351" s="83" t="s">
        <v>2000</v>
      </c>
      <c r="G351" s="83" t="s">
        <v>2001</v>
      </c>
      <c r="H351" s="261" t="s">
        <v>40</v>
      </c>
      <c r="I351" s="262">
        <v>34609</v>
      </c>
      <c r="J351" s="263" t="s">
        <v>101</v>
      </c>
      <c r="K351" s="264" t="s">
        <v>100</v>
      </c>
      <c r="L351" s="421" t="s">
        <v>2002</v>
      </c>
      <c r="M351" s="270">
        <v>12</v>
      </c>
      <c r="N351" s="222">
        <v>12</v>
      </c>
      <c r="O351" s="222">
        <v>23.5</v>
      </c>
      <c r="P351" s="222">
        <v>31</v>
      </c>
      <c r="Q351" s="223">
        <v>17.5</v>
      </c>
      <c r="R351" s="222">
        <v>27.5</v>
      </c>
      <c r="S351" s="222">
        <v>31.875</v>
      </c>
      <c r="T351" s="222">
        <v>33.380000000000003</v>
      </c>
      <c r="U351" s="222">
        <v>31</v>
      </c>
      <c r="V351" s="224">
        <v>207.755</v>
      </c>
      <c r="W351" s="225">
        <v>11.541944444444445</v>
      </c>
      <c r="X351" s="226" t="s">
        <v>473</v>
      </c>
      <c r="Y351" s="226" t="s">
        <v>474</v>
      </c>
      <c r="Z351" s="226">
        <v>2013</v>
      </c>
      <c r="AA351" s="133">
        <v>34</v>
      </c>
      <c r="AB351" s="133">
        <v>39.5</v>
      </c>
      <c r="AC351" s="133">
        <v>26.25</v>
      </c>
      <c r="AD351" s="133">
        <v>13</v>
      </c>
      <c r="AE351" s="166">
        <v>45</v>
      </c>
      <c r="AF351" s="133">
        <v>29</v>
      </c>
      <c r="AG351" s="133">
        <v>46.5</v>
      </c>
      <c r="AH351" s="133">
        <v>10</v>
      </c>
      <c r="AI351" s="133">
        <v>10.125</v>
      </c>
      <c r="AJ351" s="133">
        <v>253.375</v>
      </c>
      <c r="AK351" s="133">
        <v>11.517045454545455</v>
      </c>
      <c r="AL351" s="132" t="s">
        <v>473</v>
      </c>
      <c r="AM351" s="132">
        <v>2014</v>
      </c>
      <c r="AN351" s="140" t="s">
        <v>475</v>
      </c>
      <c r="AO351" s="331">
        <v>20.75</v>
      </c>
      <c r="AP351" s="267">
        <v>34.125</v>
      </c>
      <c r="AQ351" s="267">
        <v>43.5</v>
      </c>
      <c r="AR351" s="267">
        <v>34.03125</v>
      </c>
      <c r="AS351" s="267">
        <v>30.375</v>
      </c>
      <c r="AT351" s="268">
        <v>20</v>
      </c>
      <c r="AU351" s="268">
        <v>17.25</v>
      </c>
      <c r="AV351" s="267">
        <v>41</v>
      </c>
      <c r="AW351" s="268">
        <v>20</v>
      </c>
      <c r="AX351" s="267">
        <v>261.03125</v>
      </c>
      <c r="AY351" s="267">
        <v>10.44125</v>
      </c>
      <c r="AZ351" s="512" t="s">
        <v>498</v>
      </c>
      <c r="BA351" s="140">
        <v>2015</v>
      </c>
      <c r="BB351" s="140" t="s">
        <v>476</v>
      </c>
      <c r="BC351" s="41">
        <v>30</v>
      </c>
      <c r="BD351" s="242">
        <v>38.25</v>
      </c>
      <c r="BE351" s="242">
        <v>30.75</v>
      </c>
      <c r="BF351" s="242">
        <v>34.5</v>
      </c>
      <c r="BG351" s="41">
        <v>30</v>
      </c>
      <c r="BH351" s="242">
        <v>25.5</v>
      </c>
      <c r="BI351" s="242">
        <v>18</v>
      </c>
      <c r="BJ351" s="242">
        <v>43.5</v>
      </c>
      <c r="BK351" s="242">
        <v>24</v>
      </c>
      <c r="BL351" s="243">
        <v>43</v>
      </c>
      <c r="BM351" s="243">
        <v>317.5</v>
      </c>
      <c r="BN351" s="243">
        <v>11.339285714285714</v>
      </c>
      <c r="BO351" s="17" t="s">
        <v>484</v>
      </c>
      <c r="BP351" s="234" t="s">
        <v>369</v>
      </c>
      <c r="BQ351" s="235">
        <v>2016</v>
      </c>
    </row>
    <row r="352" spans="1:69" ht="17.25">
      <c r="A352" s="17">
        <v>351</v>
      </c>
      <c r="B352" s="253" t="s">
        <v>2003</v>
      </c>
      <c r="C352" s="252" t="s">
        <v>465</v>
      </c>
      <c r="D352" s="215" t="s">
        <v>2004</v>
      </c>
      <c r="E352" s="215" t="s">
        <v>2005</v>
      </c>
      <c r="F352" s="216" t="s">
        <v>2006</v>
      </c>
      <c r="G352" s="216" t="s">
        <v>2007</v>
      </c>
      <c r="H352" s="217" t="s">
        <v>43</v>
      </c>
      <c r="I352" s="218">
        <v>34442</v>
      </c>
      <c r="J352" s="219" t="s">
        <v>45</v>
      </c>
      <c r="K352" s="333" t="s">
        <v>483</v>
      </c>
      <c r="L352" s="333" t="s">
        <v>44</v>
      </c>
      <c r="M352" s="221">
        <v>25</v>
      </c>
      <c r="N352" s="222">
        <v>19</v>
      </c>
      <c r="O352" s="222">
        <v>24</v>
      </c>
      <c r="P352" s="222">
        <v>25.5</v>
      </c>
      <c r="Q352" s="223">
        <v>21</v>
      </c>
      <c r="R352" s="222">
        <v>30</v>
      </c>
      <c r="S352" s="222">
        <v>28.5</v>
      </c>
      <c r="T352" s="222">
        <v>30</v>
      </c>
      <c r="U352" s="222">
        <v>25.5</v>
      </c>
      <c r="V352" s="224">
        <v>203.5</v>
      </c>
      <c r="W352" s="225">
        <v>11.305555555555555</v>
      </c>
      <c r="X352" s="226" t="s">
        <v>484</v>
      </c>
      <c r="Y352" s="226" t="s">
        <v>474</v>
      </c>
      <c r="Z352" s="226">
        <v>2013</v>
      </c>
      <c r="AA352" s="133">
        <v>31.5</v>
      </c>
      <c r="AB352" s="133">
        <v>32</v>
      </c>
      <c r="AC352" s="133">
        <v>23.25</v>
      </c>
      <c r="AD352" s="133">
        <v>28</v>
      </c>
      <c r="AE352" s="166">
        <v>30</v>
      </c>
      <c r="AF352" s="133">
        <v>46.5</v>
      </c>
      <c r="AG352" s="133">
        <v>46.5</v>
      </c>
      <c r="AH352" s="133">
        <v>10.5</v>
      </c>
      <c r="AI352" s="133">
        <v>17</v>
      </c>
      <c r="AJ352" s="133">
        <v>265.25</v>
      </c>
      <c r="AK352" s="133">
        <v>12.056818181818182</v>
      </c>
      <c r="AL352" s="132" t="s">
        <v>498</v>
      </c>
      <c r="AM352" s="132">
        <v>2014</v>
      </c>
      <c r="AN352" s="140" t="s">
        <v>475</v>
      </c>
      <c r="AO352" s="238">
        <v>30</v>
      </c>
      <c r="AP352" s="239">
        <v>22.5</v>
      </c>
      <c r="AQ352" s="239">
        <v>33</v>
      </c>
      <c r="AR352" s="239">
        <v>31.5</v>
      </c>
      <c r="AS352" s="239">
        <v>30</v>
      </c>
      <c r="AT352" s="240">
        <v>20</v>
      </c>
      <c r="AU352" s="240">
        <v>27</v>
      </c>
      <c r="AV352" s="239">
        <v>30.25</v>
      </c>
      <c r="AW352" s="240">
        <v>26</v>
      </c>
      <c r="AX352" s="239">
        <v>250.25</v>
      </c>
      <c r="AY352" s="239">
        <v>10.01</v>
      </c>
      <c r="AZ352" s="241" t="s">
        <v>484</v>
      </c>
      <c r="BA352" s="140">
        <v>2015</v>
      </c>
      <c r="BB352" s="140" t="s">
        <v>476</v>
      </c>
      <c r="BC352" s="40">
        <v>30</v>
      </c>
      <c r="BD352" s="277">
        <v>30</v>
      </c>
      <c r="BE352" s="544">
        <v>15</v>
      </c>
      <c r="BF352" s="277">
        <v>31.5</v>
      </c>
      <c r="BG352" s="40">
        <v>39</v>
      </c>
      <c r="BH352" s="277">
        <v>30</v>
      </c>
      <c r="BI352" s="277">
        <v>13</v>
      </c>
      <c r="BJ352" s="277">
        <v>42</v>
      </c>
      <c r="BK352" s="277">
        <v>10</v>
      </c>
      <c r="BL352" s="243">
        <v>41</v>
      </c>
      <c r="BM352" s="243">
        <v>281.5</v>
      </c>
      <c r="BN352" s="243">
        <v>10.053571428571429</v>
      </c>
      <c r="BO352" s="17" t="s">
        <v>484</v>
      </c>
      <c r="BP352" s="234" t="s">
        <v>369</v>
      </c>
      <c r="BQ352" s="235">
        <v>2016</v>
      </c>
    </row>
    <row r="353" spans="1:69" ht="17.25">
      <c r="A353" s="17">
        <v>352</v>
      </c>
      <c r="B353" s="330" t="s">
        <v>2008</v>
      </c>
      <c r="C353" s="252" t="s">
        <v>465</v>
      </c>
      <c r="D353" s="215" t="s">
        <v>139</v>
      </c>
      <c r="E353" s="215" t="s">
        <v>2009</v>
      </c>
      <c r="F353" s="216" t="s">
        <v>2010</v>
      </c>
      <c r="G353" s="216" t="s">
        <v>2011</v>
      </c>
      <c r="H353" s="281" t="s">
        <v>40</v>
      </c>
      <c r="I353" s="282">
        <v>34030</v>
      </c>
      <c r="J353" s="283" t="s">
        <v>45</v>
      </c>
      <c r="K353" s="333" t="s">
        <v>483</v>
      </c>
      <c r="L353" s="426" t="s">
        <v>44</v>
      </c>
      <c r="M353" s="221">
        <v>25</v>
      </c>
      <c r="N353" s="222">
        <v>23</v>
      </c>
      <c r="O353" s="222">
        <v>20</v>
      </c>
      <c r="P353" s="222">
        <v>23</v>
      </c>
      <c r="Q353" s="223">
        <v>17.333333333333332</v>
      </c>
      <c r="R353" s="222">
        <v>15.5</v>
      </c>
      <c r="S353" s="222">
        <v>26.75</v>
      </c>
      <c r="T353" s="222">
        <v>39</v>
      </c>
      <c r="U353" s="222">
        <v>15.5</v>
      </c>
      <c r="V353" s="224">
        <v>180.08333333333331</v>
      </c>
      <c r="W353" s="225">
        <v>10.004629629629628</v>
      </c>
      <c r="X353" s="226" t="s">
        <v>484</v>
      </c>
      <c r="Y353" s="226" t="s">
        <v>474</v>
      </c>
      <c r="Z353" s="226">
        <v>2013</v>
      </c>
      <c r="AA353" s="133">
        <v>22.5</v>
      </c>
      <c r="AB353" s="133">
        <v>27</v>
      </c>
      <c r="AC353" s="133">
        <v>22</v>
      </c>
      <c r="AD353" s="133">
        <v>27</v>
      </c>
      <c r="AE353" s="166">
        <v>36</v>
      </c>
      <c r="AF353" s="133">
        <v>51</v>
      </c>
      <c r="AG353" s="133">
        <v>45</v>
      </c>
      <c r="AH353" s="133">
        <v>10</v>
      </c>
      <c r="AI353" s="133">
        <v>10.125</v>
      </c>
      <c r="AJ353" s="133">
        <v>250.625</v>
      </c>
      <c r="AK353" s="133">
        <v>11.392045454545455</v>
      </c>
      <c r="AL353" s="132" t="s">
        <v>498</v>
      </c>
      <c r="AM353" s="132">
        <v>2014</v>
      </c>
      <c r="AN353" s="140" t="s">
        <v>475</v>
      </c>
      <c r="AO353" s="238">
        <v>30</v>
      </c>
      <c r="AP353" s="239">
        <v>21.75</v>
      </c>
      <c r="AQ353" s="239">
        <v>32.25</v>
      </c>
      <c r="AR353" s="239">
        <v>27</v>
      </c>
      <c r="AS353" s="239">
        <v>42</v>
      </c>
      <c r="AT353" s="240">
        <v>20</v>
      </c>
      <c r="AU353" s="240">
        <v>27</v>
      </c>
      <c r="AV353" s="239">
        <v>32.5</v>
      </c>
      <c r="AW353" s="240">
        <v>18</v>
      </c>
      <c r="AX353" s="239">
        <v>250.5</v>
      </c>
      <c r="AY353" s="239">
        <v>10.02</v>
      </c>
      <c r="AZ353" s="241" t="s">
        <v>484</v>
      </c>
      <c r="BA353" s="140">
        <v>2015</v>
      </c>
      <c r="BB353" s="140" t="s">
        <v>476</v>
      </c>
      <c r="BC353" s="41">
        <v>35.25</v>
      </c>
      <c r="BD353" s="242">
        <v>35.25</v>
      </c>
      <c r="BE353" s="242">
        <v>29.25</v>
      </c>
      <c r="BF353" s="242">
        <v>30</v>
      </c>
      <c r="BG353" s="41">
        <v>42</v>
      </c>
      <c r="BH353" s="242">
        <v>37.5</v>
      </c>
      <c r="BI353" s="242">
        <v>10</v>
      </c>
      <c r="BJ353" s="242">
        <v>24</v>
      </c>
      <c r="BK353" s="242">
        <v>30</v>
      </c>
      <c r="BL353" s="243">
        <v>38</v>
      </c>
      <c r="BM353" s="243">
        <v>311.25</v>
      </c>
      <c r="BN353" s="243">
        <v>11.116071428571429</v>
      </c>
      <c r="BO353" s="17" t="s">
        <v>484</v>
      </c>
      <c r="BP353" s="234" t="s">
        <v>369</v>
      </c>
      <c r="BQ353" s="235">
        <v>2016</v>
      </c>
    </row>
    <row r="354" spans="1:69" ht="17.25">
      <c r="A354" s="17">
        <v>353</v>
      </c>
      <c r="B354" s="253" t="s">
        <v>2012</v>
      </c>
      <c r="C354" s="252" t="s">
        <v>465</v>
      </c>
      <c r="D354" s="215" t="s">
        <v>2013</v>
      </c>
      <c r="E354" s="215" t="s">
        <v>2014</v>
      </c>
      <c r="F354" s="216" t="s">
        <v>2015</v>
      </c>
      <c r="G354" s="216" t="s">
        <v>2016</v>
      </c>
      <c r="H354" s="217" t="s">
        <v>43</v>
      </c>
      <c r="I354" s="218">
        <v>33583</v>
      </c>
      <c r="J354" s="219" t="s">
        <v>45</v>
      </c>
      <c r="K354" s="333" t="s">
        <v>483</v>
      </c>
      <c r="L354" s="333" t="s">
        <v>44</v>
      </c>
      <c r="M354" s="221">
        <v>25</v>
      </c>
      <c r="N354" s="222">
        <v>21</v>
      </c>
      <c r="O354" s="222">
        <v>20</v>
      </c>
      <c r="P354" s="222">
        <v>27</v>
      </c>
      <c r="Q354" s="223">
        <v>21.5</v>
      </c>
      <c r="R354" s="222">
        <v>14</v>
      </c>
      <c r="S354" s="222">
        <v>34.5</v>
      </c>
      <c r="T354" s="222">
        <v>39</v>
      </c>
      <c r="U354" s="222">
        <v>23.5</v>
      </c>
      <c r="V354" s="224">
        <v>200.5</v>
      </c>
      <c r="W354" s="225">
        <v>11.138888888888889</v>
      </c>
      <c r="X354" s="226" t="s">
        <v>484</v>
      </c>
      <c r="Y354" s="226" t="s">
        <v>474</v>
      </c>
      <c r="Z354" s="226">
        <v>2013</v>
      </c>
      <c r="AA354" s="133">
        <v>30.75</v>
      </c>
      <c r="AB354" s="133">
        <v>25.5</v>
      </c>
      <c r="AC354" s="133">
        <v>23</v>
      </c>
      <c r="AD354" s="133">
        <v>26</v>
      </c>
      <c r="AE354" s="166">
        <v>39</v>
      </c>
      <c r="AF354" s="133">
        <v>32.25</v>
      </c>
      <c r="AG354" s="133">
        <v>36.75</v>
      </c>
      <c r="AH354" s="133">
        <v>10</v>
      </c>
      <c r="AI354" s="133">
        <v>16.5</v>
      </c>
      <c r="AJ354" s="133">
        <v>239.75</v>
      </c>
      <c r="AK354" s="133">
        <v>10.897727272727273</v>
      </c>
      <c r="AL354" s="132" t="s">
        <v>498</v>
      </c>
      <c r="AM354" s="132">
        <v>2014</v>
      </c>
      <c r="AN354" s="140" t="s">
        <v>475</v>
      </c>
      <c r="AO354" s="238">
        <v>30</v>
      </c>
      <c r="AP354" s="239">
        <v>26.25</v>
      </c>
      <c r="AQ354" s="239">
        <v>33.75</v>
      </c>
      <c r="AR354" s="239">
        <v>30.75</v>
      </c>
      <c r="AS354" s="239">
        <v>30</v>
      </c>
      <c r="AT354" s="240">
        <v>22</v>
      </c>
      <c r="AU354" s="240">
        <v>15.75</v>
      </c>
      <c r="AV354" s="239">
        <v>36</v>
      </c>
      <c r="AW354" s="240">
        <v>28</v>
      </c>
      <c r="AX354" s="239">
        <v>252.5</v>
      </c>
      <c r="AY354" s="239">
        <v>10.1</v>
      </c>
      <c r="AZ354" s="241" t="s">
        <v>484</v>
      </c>
      <c r="BA354" s="140">
        <v>2015</v>
      </c>
      <c r="BB354" s="140" t="s">
        <v>476</v>
      </c>
      <c r="BC354" s="41">
        <v>22.5</v>
      </c>
      <c r="BD354" s="242">
        <v>46.5</v>
      </c>
      <c r="BE354" s="242">
        <v>37.5</v>
      </c>
      <c r="BF354" s="242">
        <v>34.5</v>
      </c>
      <c r="BG354" s="41">
        <v>36</v>
      </c>
      <c r="BH354" s="242">
        <v>34.5</v>
      </c>
      <c r="BI354" s="242">
        <v>13.25</v>
      </c>
      <c r="BJ354" s="242">
        <v>33</v>
      </c>
      <c r="BK354" s="242">
        <v>12</v>
      </c>
      <c r="BL354" s="243">
        <v>35</v>
      </c>
      <c r="BM354" s="243">
        <v>304.75</v>
      </c>
      <c r="BN354" s="243">
        <v>10.883928571428571</v>
      </c>
      <c r="BO354" s="17" t="s">
        <v>484</v>
      </c>
      <c r="BP354" s="234" t="s">
        <v>369</v>
      </c>
      <c r="BQ354" s="235">
        <v>2016</v>
      </c>
    </row>
    <row r="355" spans="1:69" ht="17.25">
      <c r="A355" s="17">
        <v>354</v>
      </c>
      <c r="B355" s="324" t="s">
        <v>2017</v>
      </c>
      <c r="C355" s="252" t="s">
        <v>465</v>
      </c>
      <c r="D355" s="215" t="s">
        <v>675</v>
      </c>
      <c r="E355" s="215" t="s">
        <v>2018</v>
      </c>
      <c r="F355" s="325" t="s">
        <v>2019</v>
      </c>
      <c r="G355" s="325" t="s">
        <v>2020</v>
      </c>
      <c r="H355" s="261" t="s">
        <v>40</v>
      </c>
      <c r="I355" s="262">
        <v>34248</v>
      </c>
      <c r="J355" s="263" t="s">
        <v>55</v>
      </c>
      <c r="K355" s="326" t="s">
        <v>54</v>
      </c>
      <c r="L355" s="427" t="s">
        <v>833</v>
      </c>
      <c r="M355" s="270">
        <v>43</v>
      </c>
      <c r="N355" s="222">
        <v>11</v>
      </c>
      <c r="O355" s="222">
        <v>25.25</v>
      </c>
      <c r="P355" s="222">
        <v>32</v>
      </c>
      <c r="Q355" s="223">
        <v>14.166666666666666</v>
      </c>
      <c r="R355" s="222">
        <v>23.5</v>
      </c>
      <c r="S355" s="222">
        <v>33.375</v>
      </c>
      <c r="T355" s="222">
        <v>30</v>
      </c>
      <c r="U355" s="222">
        <v>25.75</v>
      </c>
      <c r="V355" s="224">
        <v>195.04166666666669</v>
      </c>
      <c r="W355" s="225">
        <v>10.835648148148149</v>
      </c>
      <c r="X355" s="226" t="s">
        <v>473</v>
      </c>
      <c r="Y355" s="226" t="s">
        <v>474</v>
      </c>
      <c r="Z355" s="226">
        <v>2013</v>
      </c>
      <c r="AA355" s="133">
        <v>36.75</v>
      </c>
      <c r="AB355" s="133">
        <v>36</v>
      </c>
      <c r="AC355" s="133">
        <v>24.25</v>
      </c>
      <c r="AD355" s="133">
        <v>20.25</v>
      </c>
      <c r="AE355" s="166">
        <v>36</v>
      </c>
      <c r="AF355" s="133">
        <v>32</v>
      </c>
      <c r="AG355" s="133">
        <v>30</v>
      </c>
      <c r="AH355" s="133">
        <v>13</v>
      </c>
      <c r="AI355" s="133">
        <v>14.25</v>
      </c>
      <c r="AJ355" s="133">
        <v>242.5</v>
      </c>
      <c r="AK355" s="133">
        <v>11.022727272727273</v>
      </c>
      <c r="AL355" s="132" t="s">
        <v>473</v>
      </c>
      <c r="AM355" s="132">
        <v>2014</v>
      </c>
      <c r="AN355" s="140" t="s">
        <v>475</v>
      </c>
      <c r="AO355" s="238">
        <v>36.25</v>
      </c>
      <c r="AP355" s="239">
        <v>27</v>
      </c>
      <c r="AQ355" s="239">
        <v>32.25</v>
      </c>
      <c r="AR355" s="239">
        <v>30.195000000000004</v>
      </c>
      <c r="AS355" s="239">
        <v>31.125</v>
      </c>
      <c r="AT355" s="240">
        <v>20</v>
      </c>
      <c r="AU355" s="240">
        <v>18</v>
      </c>
      <c r="AV355" s="239">
        <v>36.75</v>
      </c>
      <c r="AW355" s="240">
        <v>20</v>
      </c>
      <c r="AX355" s="239">
        <v>250</v>
      </c>
      <c r="AY355" s="239">
        <v>10</v>
      </c>
      <c r="AZ355" s="241" t="s">
        <v>484</v>
      </c>
      <c r="BA355" s="140">
        <v>2015</v>
      </c>
      <c r="BB355" s="140" t="s">
        <v>476</v>
      </c>
      <c r="BC355" s="41">
        <v>33</v>
      </c>
      <c r="BD355" s="242">
        <v>39</v>
      </c>
      <c r="BE355" s="242">
        <v>31.5</v>
      </c>
      <c r="BF355" s="242">
        <v>30</v>
      </c>
      <c r="BG355" s="41">
        <v>36</v>
      </c>
      <c r="BH355" s="242">
        <v>37.5</v>
      </c>
      <c r="BI355" s="242">
        <v>17.25</v>
      </c>
      <c r="BJ355" s="242">
        <v>51</v>
      </c>
      <c r="BK355" s="242">
        <v>16</v>
      </c>
      <c r="BL355" s="243">
        <v>43</v>
      </c>
      <c r="BM355" s="243">
        <v>334.25</v>
      </c>
      <c r="BN355" s="243">
        <v>11.9375</v>
      </c>
      <c r="BO355" s="17" t="s">
        <v>484</v>
      </c>
      <c r="BP355" s="234" t="s">
        <v>369</v>
      </c>
      <c r="BQ355" s="235">
        <v>2016</v>
      </c>
    </row>
    <row r="356" spans="1:69" ht="17.25">
      <c r="A356" s="17">
        <v>355</v>
      </c>
      <c r="B356" s="253" t="s">
        <v>2021</v>
      </c>
      <c r="C356" s="253" t="s">
        <v>478</v>
      </c>
      <c r="D356" s="215" t="s">
        <v>175</v>
      </c>
      <c r="E356" s="215" t="s">
        <v>2022</v>
      </c>
      <c r="F356" s="216" t="s">
        <v>2023</v>
      </c>
      <c r="G356" s="216" t="s">
        <v>2024</v>
      </c>
      <c r="H356" s="217" t="s">
        <v>43</v>
      </c>
      <c r="I356" s="218">
        <v>33964</v>
      </c>
      <c r="J356" s="219" t="s">
        <v>89</v>
      </c>
      <c r="K356" s="220" t="s">
        <v>88</v>
      </c>
      <c r="L356" s="220" t="s">
        <v>88</v>
      </c>
      <c r="M356" s="221">
        <v>24</v>
      </c>
      <c r="N356" s="222">
        <v>20</v>
      </c>
      <c r="O356" s="222">
        <v>24</v>
      </c>
      <c r="P356" s="222">
        <v>22</v>
      </c>
      <c r="Q356" s="223">
        <v>21</v>
      </c>
      <c r="R356" s="222">
        <v>16</v>
      </c>
      <c r="S356" s="222">
        <v>31.5</v>
      </c>
      <c r="T356" s="222">
        <v>30</v>
      </c>
      <c r="U356" s="222">
        <v>20</v>
      </c>
      <c r="V356" s="224">
        <v>184.5</v>
      </c>
      <c r="W356" s="225">
        <v>10.25</v>
      </c>
      <c r="X356" s="226" t="s">
        <v>484</v>
      </c>
      <c r="Y356" s="226" t="s">
        <v>474</v>
      </c>
      <c r="Z356" s="226">
        <v>2013</v>
      </c>
      <c r="AA356" s="141">
        <v>30</v>
      </c>
      <c r="AB356" s="141">
        <v>32.5</v>
      </c>
      <c r="AC356" s="141">
        <v>21.25</v>
      </c>
      <c r="AD356" s="141">
        <v>13.5</v>
      </c>
      <c r="AE356" s="164">
        <v>40.5</v>
      </c>
      <c r="AF356" s="141">
        <v>38.5</v>
      </c>
      <c r="AG356" s="141">
        <v>36</v>
      </c>
      <c r="AH356" s="141">
        <v>10.5</v>
      </c>
      <c r="AI356" s="141">
        <v>8.25</v>
      </c>
      <c r="AJ356" s="141">
        <v>231</v>
      </c>
      <c r="AK356" s="141">
        <v>10.5</v>
      </c>
      <c r="AL356" s="140" t="s">
        <v>473</v>
      </c>
      <c r="AM356" s="132">
        <v>2014</v>
      </c>
      <c r="AN356" s="140" t="s">
        <v>475</v>
      </c>
      <c r="AO356" s="238">
        <v>39</v>
      </c>
      <c r="AP356" s="239">
        <v>33.75</v>
      </c>
      <c r="AQ356" s="239">
        <v>34.5</v>
      </c>
      <c r="AR356" s="239">
        <v>30</v>
      </c>
      <c r="AS356" s="239">
        <v>31.125</v>
      </c>
      <c r="AT356" s="240">
        <v>12</v>
      </c>
      <c r="AU356" s="240">
        <v>15</v>
      </c>
      <c r="AV356" s="239">
        <v>45</v>
      </c>
      <c r="AW356" s="240">
        <v>15</v>
      </c>
      <c r="AX356" s="239">
        <v>255.375</v>
      </c>
      <c r="AY356" s="239">
        <v>10.215</v>
      </c>
      <c r="AZ356" s="241" t="s">
        <v>484</v>
      </c>
      <c r="BA356" s="140">
        <v>2015</v>
      </c>
      <c r="BB356" s="140" t="s">
        <v>476</v>
      </c>
      <c r="BC356" s="41">
        <v>30</v>
      </c>
      <c r="BD356" s="242">
        <v>36</v>
      </c>
      <c r="BE356" s="242">
        <v>26.25</v>
      </c>
      <c r="BF356" s="242">
        <v>21</v>
      </c>
      <c r="BG356" s="41">
        <v>30</v>
      </c>
      <c r="BH356" s="242">
        <v>34.5</v>
      </c>
      <c r="BI356" s="242">
        <v>19</v>
      </c>
      <c r="BJ356" s="242">
        <v>51</v>
      </c>
      <c r="BK356" s="242">
        <v>20</v>
      </c>
      <c r="BL356" s="243">
        <v>41</v>
      </c>
      <c r="BM356" s="243">
        <v>308.75</v>
      </c>
      <c r="BN356" s="243">
        <v>11.026785714285714</v>
      </c>
      <c r="BO356" s="17" t="s">
        <v>484</v>
      </c>
      <c r="BP356" s="234" t="s">
        <v>369</v>
      </c>
      <c r="BQ356" s="235">
        <v>2016</v>
      </c>
    </row>
    <row r="357" spans="1:69" ht="17.25">
      <c r="A357" s="17">
        <v>356</v>
      </c>
      <c r="B357" s="401" t="s">
        <v>2025</v>
      </c>
      <c r="C357" s="453" t="s">
        <v>478</v>
      </c>
      <c r="D357" s="402" t="s">
        <v>2026</v>
      </c>
      <c r="E357" s="402" t="s">
        <v>2027</v>
      </c>
      <c r="F357" s="403" t="s">
        <v>2028</v>
      </c>
      <c r="G357" s="403" t="s">
        <v>2029</v>
      </c>
      <c r="H357" s="433" t="s">
        <v>43</v>
      </c>
      <c r="I357" s="434">
        <v>33817</v>
      </c>
      <c r="J357" s="406" t="s">
        <v>45</v>
      </c>
      <c r="K357" s="438" t="s">
        <v>483</v>
      </c>
      <c r="L357" s="333" t="s">
        <v>44</v>
      </c>
      <c r="M357" s="435">
        <v>25</v>
      </c>
      <c r="N357" s="416"/>
      <c r="O357" s="416"/>
      <c r="P357" s="409"/>
      <c r="Q357" s="409"/>
      <c r="R357" s="409"/>
      <c r="S357" s="409"/>
      <c r="T357" s="409"/>
      <c r="U357" s="409"/>
      <c r="V357" s="409"/>
      <c r="W357" s="409"/>
      <c r="X357" s="409"/>
      <c r="Y357" s="226" t="s">
        <v>474</v>
      </c>
      <c r="Z357" s="226">
        <v>2013</v>
      </c>
      <c r="AA357" s="140"/>
      <c r="AB357" s="140"/>
      <c r="AC357" s="140"/>
      <c r="AD357" s="140"/>
      <c r="AE357" s="165"/>
      <c r="AF357" s="140"/>
      <c r="AG357" s="141"/>
      <c r="AH357" s="141"/>
      <c r="AI357" s="141"/>
      <c r="AJ357" s="141"/>
      <c r="AK357" s="141"/>
      <c r="AL357" s="140"/>
      <c r="AM357" s="132"/>
      <c r="AN357" s="140"/>
      <c r="AO357" s="318">
        <v>30</v>
      </c>
      <c r="AP357" s="319">
        <v>25.5</v>
      </c>
      <c r="AQ357" s="319">
        <v>39</v>
      </c>
      <c r="AR357" s="319">
        <v>31.6875</v>
      </c>
      <c r="AS357" s="319">
        <v>32.25</v>
      </c>
      <c r="AT357" s="319">
        <v>12.5</v>
      </c>
      <c r="AU357" s="319">
        <v>21</v>
      </c>
      <c r="AV357" s="319">
        <v>36.25</v>
      </c>
      <c r="AW357" s="319">
        <v>22</v>
      </c>
      <c r="AX357" s="319">
        <v>250.1875</v>
      </c>
      <c r="AY357" s="319">
        <v>10.0075</v>
      </c>
      <c r="AZ357" s="454" t="s">
        <v>484</v>
      </c>
      <c r="BA357" s="140">
        <v>2015</v>
      </c>
      <c r="BB357" s="140" t="s">
        <v>476</v>
      </c>
      <c r="BC357" s="413">
        <v>30</v>
      </c>
      <c r="BD357" s="414">
        <v>34.5</v>
      </c>
      <c r="BE357" s="414">
        <v>30</v>
      </c>
      <c r="BF357" s="414">
        <v>24</v>
      </c>
      <c r="BG357" s="413">
        <v>39</v>
      </c>
      <c r="BH357" s="414">
        <v>39</v>
      </c>
      <c r="BI357" s="414">
        <v>18</v>
      </c>
      <c r="BJ357" s="414">
        <v>37.5</v>
      </c>
      <c r="BK357" s="414">
        <v>20</v>
      </c>
      <c r="BL357" s="415">
        <v>36</v>
      </c>
      <c r="BM357" s="415">
        <v>308</v>
      </c>
      <c r="BN357" s="415">
        <v>11</v>
      </c>
      <c r="BO357" s="416" t="s">
        <v>484</v>
      </c>
      <c r="BP357" s="417" t="s">
        <v>369</v>
      </c>
      <c r="BQ357" s="409">
        <v>2016</v>
      </c>
    </row>
    <row r="358" spans="1:69" ht="17.25">
      <c r="A358" s="17">
        <v>357</v>
      </c>
      <c r="B358" s="273" t="s">
        <v>2030</v>
      </c>
      <c r="C358" s="252" t="s">
        <v>465</v>
      </c>
      <c r="D358" s="215" t="s">
        <v>203</v>
      </c>
      <c r="E358" s="215" t="s">
        <v>2031</v>
      </c>
      <c r="F358" s="398" t="s">
        <v>2032</v>
      </c>
      <c r="G358" s="398" t="s">
        <v>2033</v>
      </c>
      <c r="H358" s="256" t="s">
        <v>40</v>
      </c>
      <c r="I358" s="245">
        <v>34326</v>
      </c>
      <c r="J358" s="257" t="s">
        <v>751</v>
      </c>
      <c r="K358" s="274" t="s">
        <v>2034</v>
      </c>
      <c r="L358" s="426" t="s">
        <v>72</v>
      </c>
      <c r="M358" s="258">
        <v>41</v>
      </c>
      <c r="N358" s="222">
        <v>14</v>
      </c>
      <c r="O358" s="222">
        <v>33</v>
      </c>
      <c r="P358" s="222">
        <v>35</v>
      </c>
      <c r="Q358" s="223">
        <v>23.166666666666668</v>
      </c>
      <c r="R358" s="222">
        <v>30.75</v>
      </c>
      <c r="S358" s="222">
        <v>41.25</v>
      </c>
      <c r="T358" s="222">
        <v>48</v>
      </c>
      <c r="U358" s="222">
        <v>32.75</v>
      </c>
      <c r="V358" s="224">
        <v>257.91666666666669</v>
      </c>
      <c r="W358" s="225">
        <v>14.328703703703704</v>
      </c>
      <c r="X358" s="226" t="s">
        <v>473</v>
      </c>
      <c r="Y358" s="226" t="s">
        <v>474</v>
      </c>
      <c r="Z358" s="226">
        <v>2013</v>
      </c>
      <c r="AA358" s="133">
        <v>40.5</v>
      </c>
      <c r="AB358" s="133">
        <v>38</v>
      </c>
      <c r="AC358" s="133">
        <v>24.25</v>
      </c>
      <c r="AD358" s="133">
        <v>10.5</v>
      </c>
      <c r="AE358" s="166">
        <v>45.375</v>
      </c>
      <c r="AF358" s="133">
        <v>43</v>
      </c>
      <c r="AG358" s="133">
        <v>41.625</v>
      </c>
      <c r="AH358" s="133">
        <v>10</v>
      </c>
      <c r="AI358" s="133">
        <v>13</v>
      </c>
      <c r="AJ358" s="133">
        <v>266.25</v>
      </c>
      <c r="AK358" s="133">
        <v>12.102272727272727</v>
      </c>
      <c r="AL358" s="132" t="s">
        <v>473</v>
      </c>
      <c r="AM358" s="132">
        <v>2014</v>
      </c>
      <c r="AN358" s="140" t="s">
        <v>475</v>
      </c>
      <c r="AO358" s="227">
        <v>30.75</v>
      </c>
      <c r="AP358" s="227">
        <v>34.125</v>
      </c>
      <c r="AQ358" s="227">
        <v>33</v>
      </c>
      <c r="AR358" s="227">
        <v>39.9375</v>
      </c>
      <c r="AS358" s="227">
        <v>34.875</v>
      </c>
      <c r="AT358" s="228">
        <v>16.666666666666668</v>
      </c>
      <c r="AU358" s="228">
        <v>22.3125</v>
      </c>
      <c r="AV358" s="227">
        <v>45.75</v>
      </c>
      <c r="AW358" s="228">
        <v>16.75</v>
      </c>
      <c r="AX358" s="227">
        <v>274.16666666666663</v>
      </c>
      <c r="AY358" s="227">
        <v>10.966666666666665</v>
      </c>
      <c r="AZ358" s="229" t="s">
        <v>473</v>
      </c>
      <c r="BA358" s="140">
        <v>2015</v>
      </c>
      <c r="BB358" s="140" t="s">
        <v>476</v>
      </c>
      <c r="BC358" s="41">
        <v>28.5</v>
      </c>
      <c r="BD358" s="242">
        <v>23.25</v>
      </c>
      <c r="BE358" s="242">
        <v>23.25</v>
      </c>
      <c r="BF358" s="242">
        <v>28.5</v>
      </c>
      <c r="BG358" s="41">
        <v>39.75</v>
      </c>
      <c r="BH358" s="242">
        <v>37.125</v>
      </c>
      <c r="BI358" s="242">
        <v>18.5</v>
      </c>
      <c r="BJ358" s="242">
        <v>34.5</v>
      </c>
      <c r="BK358" s="242">
        <v>16</v>
      </c>
      <c r="BL358" s="243">
        <v>41</v>
      </c>
      <c r="BM358" s="243">
        <v>290.375</v>
      </c>
      <c r="BN358" s="243">
        <v>10.370535714285714</v>
      </c>
      <c r="BO358" s="233" t="s">
        <v>473</v>
      </c>
      <c r="BP358" s="234" t="s">
        <v>369</v>
      </c>
      <c r="BQ358" s="235">
        <v>2016</v>
      </c>
    </row>
    <row r="359" spans="1:69" ht="17.25">
      <c r="A359" s="17">
        <v>358</v>
      </c>
      <c r="B359" s="253" t="s">
        <v>2035</v>
      </c>
      <c r="C359" s="252" t="s">
        <v>465</v>
      </c>
      <c r="D359" s="215" t="s">
        <v>2036</v>
      </c>
      <c r="E359" s="215" t="s">
        <v>2037</v>
      </c>
      <c r="F359" s="216" t="s">
        <v>2038</v>
      </c>
      <c r="G359" s="216" t="s">
        <v>2039</v>
      </c>
      <c r="H359" s="217" t="s">
        <v>43</v>
      </c>
      <c r="I359" s="218">
        <v>34492</v>
      </c>
      <c r="J359" s="219" t="s">
        <v>55</v>
      </c>
      <c r="K359" s="220" t="s">
        <v>54</v>
      </c>
      <c r="L359" s="220" t="s">
        <v>54</v>
      </c>
      <c r="M359" s="217">
        <v>43</v>
      </c>
      <c r="N359" s="222">
        <v>19</v>
      </c>
      <c r="O359" s="222">
        <v>22.5</v>
      </c>
      <c r="P359" s="222">
        <v>28</v>
      </c>
      <c r="Q359" s="223">
        <v>22.333333333333332</v>
      </c>
      <c r="R359" s="222">
        <v>24.5</v>
      </c>
      <c r="S359" s="222">
        <v>36</v>
      </c>
      <c r="T359" s="222">
        <v>36</v>
      </c>
      <c r="U359" s="222">
        <v>20</v>
      </c>
      <c r="V359" s="224">
        <v>208.33333333333331</v>
      </c>
      <c r="W359" s="225">
        <v>11.574074074074073</v>
      </c>
      <c r="X359" s="226" t="s">
        <v>484</v>
      </c>
      <c r="Y359" s="226" t="s">
        <v>474</v>
      </c>
      <c r="Z359" s="226">
        <v>2013</v>
      </c>
      <c r="AA359" s="133">
        <v>35</v>
      </c>
      <c r="AB359" s="133">
        <v>40</v>
      </c>
      <c r="AC359" s="133">
        <v>19.25</v>
      </c>
      <c r="AD359" s="133">
        <v>18</v>
      </c>
      <c r="AE359" s="166">
        <v>42</v>
      </c>
      <c r="AF359" s="133">
        <v>26</v>
      </c>
      <c r="AG359" s="133">
        <v>37.125</v>
      </c>
      <c r="AH359" s="133">
        <v>5</v>
      </c>
      <c r="AI359" s="133">
        <v>12.25</v>
      </c>
      <c r="AJ359" s="133">
        <v>234.625</v>
      </c>
      <c r="AK359" s="133">
        <v>10.664772727272727</v>
      </c>
      <c r="AL359" s="132" t="s">
        <v>473</v>
      </c>
      <c r="AM359" s="132">
        <v>2014</v>
      </c>
      <c r="AN359" s="140" t="s">
        <v>475</v>
      </c>
      <c r="AO359" s="528">
        <v>30</v>
      </c>
      <c r="AP359" s="529">
        <v>43.5</v>
      </c>
      <c r="AQ359" s="529">
        <v>24.375</v>
      </c>
      <c r="AR359" s="529">
        <v>33.65625</v>
      </c>
      <c r="AS359" s="529">
        <v>35.625</v>
      </c>
      <c r="AT359" s="529">
        <v>15.166666666666666</v>
      </c>
      <c r="AU359" s="529">
        <v>21.75</v>
      </c>
      <c r="AV359" s="529">
        <v>33.5</v>
      </c>
      <c r="AW359" s="529">
        <v>14.75</v>
      </c>
      <c r="AX359" s="529">
        <v>252.32291666666666</v>
      </c>
      <c r="AY359" s="529">
        <v>10.092916666666666</v>
      </c>
      <c r="AZ359" s="229" t="s">
        <v>473</v>
      </c>
      <c r="BA359" s="140">
        <v>2015</v>
      </c>
      <c r="BB359" s="140" t="s">
        <v>476</v>
      </c>
      <c r="BC359" s="41">
        <v>27</v>
      </c>
      <c r="BD359" s="242">
        <v>37.5</v>
      </c>
      <c r="BE359" s="242">
        <v>15</v>
      </c>
      <c r="BF359" s="242">
        <v>27</v>
      </c>
      <c r="BG359" s="41">
        <v>36</v>
      </c>
      <c r="BH359" s="242">
        <v>31.875</v>
      </c>
      <c r="BI359" s="242">
        <v>21</v>
      </c>
      <c r="BJ359" s="242">
        <v>18</v>
      </c>
      <c r="BK359" s="242">
        <v>28</v>
      </c>
      <c r="BL359" s="243">
        <v>39</v>
      </c>
      <c r="BM359" s="243">
        <v>280.375</v>
      </c>
      <c r="BN359" s="243">
        <v>10.013392857142858</v>
      </c>
      <c r="BO359" s="17" t="s">
        <v>498</v>
      </c>
      <c r="BP359" s="234" t="s">
        <v>369</v>
      </c>
      <c r="BQ359" s="235">
        <v>2016</v>
      </c>
    </row>
    <row r="360" spans="1:69" ht="17.25">
      <c r="A360" s="17">
        <v>359</v>
      </c>
      <c r="B360" s="253" t="s">
        <v>2040</v>
      </c>
      <c r="C360" s="252" t="s">
        <v>465</v>
      </c>
      <c r="D360" s="215" t="s">
        <v>294</v>
      </c>
      <c r="E360" s="215" t="s">
        <v>2041</v>
      </c>
      <c r="F360" s="216" t="s">
        <v>2042</v>
      </c>
      <c r="G360" s="216" t="s">
        <v>2043</v>
      </c>
      <c r="H360" s="217" t="s">
        <v>43</v>
      </c>
      <c r="I360" s="218">
        <v>34167</v>
      </c>
      <c r="J360" s="219" t="s">
        <v>45</v>
      </c>
      <c r="K360" s="333" t="s">
        <v>483</v>
      </c>
      <c r="L360" s="333" t="s">
        <v>44</v>
      </c>
      <c r="M360" s="221">
        <v>25</v>
      </c>
      <c r="N360" s="222">
        <v>16</v>
      </c>
      <c r="O360" s="222">
        <v>24</v>
      </c>
      <c r="P360" s="222">
        <v>24</v>
      </c>
      <c r="Q360" s="223">
        <v>22.5</v>
      </c>
      <c r="R360" s="222">
        <v>20</v>
      </c>
      <c r="S360" s="222">
        <v>31.5</v>
      </c>
      <c r="T360" s="222">
        <v>30.75</v>
      </c>
      <c r="U360" s="222">
        <v>27</v>
      </c>
      <c r="V360" s="224">
        <v>195.75</v>
      </c>
      <c r="W360" s="225">
        <v>10.875</v>
      </c>
      <c r="X360" s="226" t="s">
        <v>484</v>
      </c>
      <c r="Y360" s="226" t="s">
        <v>474</v>
      </c>
      <c r="Z360" s="226">
        <v>2013</v>
      </c>
      <c r="AA360" s="133">
        <v>25.25</v>
      </c>
      <c r="AB360" s="133">
        <v>31</v>
      </c>
      <c r="AC360" s="133">
        <v>21</v>
      </c>
      <c r="AD360" s="133">
        <v>35</v>
      </c>
      <c r="AE360" s="166">
        <v>36</v>
      </c>
      <c r="AF360" s="133">
        <v>30</v>
      </c>
      <c r="AG360" s="133">
        <v>34.5</v>
      </c>
      <c r="AH360" s="133">
        <v>11.75</v>
      </c>
      <c r="AI360" s="133">
        <v>10.75</v>
      </c>
      <c r="AJ360" s="133">
        <v>235.25</v>
      </c>
      <c r="AK360" s="133">
        <v>10.693181818181818</v>
      </c>
      <c r="AL360" s="132" t="s">
        <v>498</v>
      </c>
      <c r="AM360" s="132">
        <v>2014</v>
      </c>
      <c r="AN360" s="140" t="s">
        <v>475</v>
      </c>
      <c r="AO360" s="238">
        <v>33.75</v>
      </c>
      <c r="AP360" s="239">
        <v>31.5</v>
      </c>
      <c r="AQ360" s="239">
        <v>28.5</v>
      </c>
      <c r="AR360" s="239">
        <v>30.9375</v>
      </c>
      <c r="AS360" s="239">
        <v>33</v>
      </c>
      <c r="AT360" s="240">
        <v>16</v>
      </c>
      <c r="AU360" s="240">
        <v>18.75</v>
      </c>
      <c r="AV360" s="239">
        <v>37.75</v>
      </c>
      <c r="AW360" s="240">
        <v>20</v>
      </c>
      <c r="AX360" s="239">
        <v>250.1875</v>
      </c>
      <c r="AY360" s="239">
        <v>10.0075</v>
      </c>
      <c r="AZ360" s="241" t="s">
        <v>484</v>
      </c>
      <c r="BA360" s="140">
        <v>2015</v>
      </c>
      <c r="BB360" s="140" t="s">
        <v>476</v>
      </c>
      <c r="BC360" s="41">
        <v>31.125</v>
      </c>
      <c r="BD360" s="242">
        <v>36.75</v>
      </c>
      <c r="BE360" s="242">
        <v>28.5</v>
      </c>
      <c r="BF360" s="242">
        <v>28.5</v>
      </c>
      <c r="BG360" s="41">
        <v>36</v>
      </c>
      <c r="BH360" s="242">
        <v>31.875</v>
      </c>
      <c r="BI360" s="242">
        <v>19</v>
      </c>
      <c r="BJ360" s="242">
        <v>33</v>
      </c>
      <c r="BK360" s="242">
        <v>20</v>
      </c>
      <c r="BL360" s="243">
        <v>43</v>
      </c>
      <c r="BM360" s="243">
        <v>307.75</v>
      </c>
      <c r="BN360" s="243">
        <v>10.991071428571429</v>
      </c>
      <c r="BO360" s="17" t="s">
        <v>484</v>
      </c>
      <c r="BP360" s="234" t="s">
        <v>369</v>
      </c>
      <c r="BQ360" s="235">
        <v>2016</v>
      </c>
    </row>
    <row r="361" spans="1:69" ht="17.25">
      <c r="A361" s="17">
        <v>360</v>
      </c>
      <c r="B361" s="259" t="s">
        <v>2044</v>
      </c>
      <c r="C361" s="252" t="s">
        <v>465</v>
      </c>
      <c r="D361" s="215" t="s">
        <v>204</v>
      </c>
      <c r="E361" s="215" t="s">
        <v>2045</v>
      </c>
      <c r="F361" s="260" t="s">
        <v>2046</v>
      </c>
      <c r="G361" s="260" t="s">
        <v>2047</v>
      </c>
      <c r="H361" s="261" t="s">
        <v>40</v>
      </c>
      <c r="I361" s="262">
        <v>34443</v>
      </c>
      <c r="J361" s="263" t="s">
        <v>45</v>
      </c>
      <c r="K361" s="333" t="s">
        <v>483</v>
      </c>
      <c r="L361" s="426" t="s">
        <v>307</v>
      </c>
      <c r="M361" s="221">
        <v>25</v>
      </c>
      <c r="N361" s="222">
        <v>20</v>
      </c>
      <c r="O361" s="222">
        <v>20</v>
      </c>
      <c r="P361" s="222">
        <v>20</v>
      </c>
      <c r="Q361" s="223">
        <v>25</v>
      </c>
      <c r="R361" s="222">
        <v>28</v>
      </c>
      <c r="S361" s="222">
        <v>18</v>
      </c>
      <c r="T361" s="222">
        <v>36</v>
      </c>
      <c r="U361" s="222">
        <v>22.75</v>
      </c>
      <c r="V361" s="224">
        <v>189.75</v>
      </c>
      <c r="W361" s="225">
        <v>10.541666666666666</v>
      </c>
      <c r="X361" s="226" t="s">
        <v>484</v>
      </c>
      <c r="Y361" s="226" t="s">
        <v>474</v>
      </c>
      <c r="Z361" s="226">
        <v>2013</v>
      </c>
      <c r="AA361" s="133">
        <v>30</v>
      </c>
      <c r="AB361" s="133">
        <v>26.5</v>
      </c>
      <c r="AC361" s="133">
        <v>17.25</v>
      </c>
      <c r="AD361" s="133">
        <v>24</v>
      </c>
      <c r="AE361" s="166">
        <v>31.5</v>
      </c>
      <c r="AF361" s="133">
        <v>30</v>
      </c>
      <c r="AG361" s="133">
        <v>47.25</v>
      </c>
      <c r="AH361" s="133">
        <v>12.25</v>
      </c>
      <c r="AI361" s="133">
        <v>15.75</v>
      </c>
      <c r="AJ361" s="133">
        <v>234.5</v>
      </c>
      <c r="AK361" s="133">
        <v>10.659090909090908</v>
      </c>
      <c r="AL361" s="132" t="s">
        <v>498</v>
      </c>
      <c r="AM361" s="132">
        <v>2014</v>
      </c>
      <c r="AN361" s="140" t="s">
        <v>475</v>
      </c>
      <c r="AO361" s="238">
        <v>30.75</v>
      </c>
      <c r="AP361" s="239">
        <v>23.625</v>
      </c>
      <c r="AQ361" s="239">
        <v>29.25</v>
      </c>
      <c r="AR361" s="239">
        <v>30</v>
      </c>
      <c r="AS361" s="239">
        <v>28.5</v>
      </c>
      <c r="AT361" s="240">
        <v>24</v>
      </c>
      <c r="AU361" s="240">
        <v>22.5</v>
      </c>
      <c r="AV361" s="239">
        <v>45</v>
      </c>
      <c r="AW361" s="240">
        <v>17</v>
      </c>
      <c r="AX361" s="239">
        <v>250.625</v>
      </c>
      <c r="AY361" s="239">
        <v>10.025</v>
      </c>
      <c r="AZ361" s="241" t="s">
        <v>484</v>
      </c>
      <c r="BA361" s="140">
        <v>2015</v>
      </c>
      <c r="BB361" s="140" t="s">
        <v>476</v>
      </c>
      <c r="BC361" s="41">
        <v>24</v>
      </c>
      <c r="BD361" s="242">
        <v>35.25</v>
      </c>
      <c r="BE361" s="242">
        <v>32.25</v>
      </c>
      <c r="BF361" s="242">
        <v>36</v>
      </c>
      <c r="BG361" s="41">
        <v>42</v>
      </c>
      <c r="BH361" s="242">
        <v>27</v>
      </c>
      <c r="BI361" s="242">
        <v>11</v>
      </c>
      <c r="BJ361" s="242">
        <v>30</v>
      </c>
      <c r="BK361" s="242">
        <v>24</v>
      </c>
      <c r="BL361" s="243">
        <v>41.5</v>
      </c>
      <c r="BM361" s="243">
        <v>303</v>
      </c>
      <c r="BN361" s="243">
        <v>10.821428571428571</v>
      </c>
      <c r="BO361" s="17" t="s">
        <v>484</v>
      </c>
      <c r="BP361" s="234" t="s">
        <v>369</v>
      </c>
      <c r="BQ361" s="235">
        <v>2016</v>
      </c>
    </row>
    <row r="362" spans="1:69" ht="17.25">
      <c r="A362" s="17">
        <v>361</v>
      </c>
      <c r="B362" s="259" t="s">
        <v>2048</v>
      </c>
      <c r="C362" s="252" t="s">
        <v>465</v>
      </c>
      <c r="D362" s="215" t="s">
        <v>266</v>
      </c>
      <c r="E362" s="215" t="s">
        <v>2049</v>
      </c>
      <c r="F362" s="260" t="s">
        <v>2050</v>
      </c>
      <c r="G362" s="260" t="s">
        <v>2051</v>
      </c>
      <c r="H362" s="261" t="s">
        <v>40</v>
      </c>
      <c r="I362" s="262">
        <v>34332</v>
      </c>
      <c r="J362" s="263" t="s">
        <v>2052</v>
      </c>
      <c r="K362" s="264" t="s">
        <v>2053</v>
      </c>
      <c r="L362" s="421" t="s">
        <v>2054</v>
      </c>
      <c r="M362" s="270">
        <v>11</v>
      </c>
      <c r="N362" s="222">
        <v>17.5</v>
      </c>
      <c r="O362" s="222">
        <v>25.5</v>
      </c>
      <c r="P362" s="222">
        <v>36</v>
      </c>
      <c r="Q362" s="223">
        <v>22.833333333333332</v>
      </c>
      <c r="R362" s="222">
        <v>20.75</v>
      </c>
      <c r="S362" s="222">
        <v>30</v>
      </c>
      <c r="T362" s="222">
        <v>37.5</v>
      </c>
      <c r="U362" s="222">
        <v>25</v>
      </c>
      <c r="V362" s="224">
        <v>215.08333333333331</v>
      </c>
      <c r="W362" s="225">
        <v>11.949074074074073</v>
      </c>
      <c r="X362" s="226" t="s">
        <v>473</v>
      </c>
      <c r="Y362" s="226" t="s">
        <v>474</v>
      </c>
      <c r="Z362" s="226">
        <v>2013</v>
      </c>
      <c r="AA362" s="133">
        <v>43.75</v>
      </c>
      <c r="AB362" s="133">
        <v>37.5</v>
      </c>
      <c r="AC362" s="133">
        <v>27.75</v>
      </c>
      <c r="AD362" s="133">
        <v>13</v>
      </c>
      <c r="AE362" s="166">
        <v>39</v>
      </c>
      <c r="AF362" s="133">
        <v>37.75</v>
      </c>
      <c r="AG362" s="133">
        <v>49.875</v>
      </c>
      <c r="AH362" s="133">
        <v>11</v>
      </c>
      <c r="AI362" s="133">
        <v>13.375</v>
      </c>
      <c r="AJ362" s="133">
        <v>273</v>
      </c>
      <c r="AK362" s="133">
        <v>12.409090909090908</v>
      </c>
      <c r="AL362" s="132" t="s">
        <v>473</v>
      </c>
      <c r="AM362" s="132">
        <v>2014</v>
      </c>
      <c r="AN362" s="140" t="s">
        <v>475</v>
      </c>
      <c r="AO362" s="331">
        <v>30</v>
      </c>
      <c r="AP362" s="267">
        <v>22.5</v>
      </c>
      <c r="AQ362" s="267">
        <v>33</v>
      </c>
      <c r="AR362" s="267">
        <v>32.4375</v>
      </c>
      <c r="AS362" s="267">
        <v>30.75</v>
      </c>
      <c r="AT362" s="268">
        <v>16.333333333333332</v>
      </c>
      <c r="AU362" s="268">
        <v>29.8125</v>
      </c>
      <c r="AV362" s="267">
        <v>37.5</v>
      </c>
      <c r="AW362" s="268">
        <v>18</v>
      </c>
      <c r="AX362" s="267">
        <v>250.33333333333334</v>
      </c>
      <c r="AY362" s="267">
        <v>10.013333333333334</v>
      </c>
      <c r="AZ362" s="512" t="s">
        <v>498</v>
      </c>
      <c r="BA362" s="140">
        <v>2015</v>
      </c>
      <c r="BB362" s="140" t="s">
        <v>476</v>
      </c>
      <c r="BC362" s="41">
        <v>27.75</v>
      </c>
      <c r="BD362" s="242">
        <v>36.75</v>
      </c>
      <c r="BE362" s="242">
        <v>27.375</v>
      </c>
      <c r="BF362" s="242">
        <v>24</v>
      </c>
      <c r="BG362" s="41">
        <v>34.5</v>
      </c>
      <c r="BH362" s="242">
        <v>31.125</v>
      </c>
      <c r="BI362" s="242">
        <v>19</v>
      </c>
      <c r="BJ362" s="242">
        <v>28.5</v>
      </c>
      <c r="BK362" s="242">
        <v>15.5</v>
      </c>
      <c r="BL362" s="243">
        <v>41</v>
      </c>
      <c r="BM362" s="243">
        <v>285.5</v>
      </c>
      <c r="BN362" s="243">
        <v>10.196428571428571</v>
      </c>
      <c r="BO362" s="233" t="s">
        <v>473</v>
      </c>
      <c r="BP362" s="234" t="s">
        <v>369</v>
      </c>
      <c r="BQ362" s="235">
        <v>2016</v>
      </c>
    </row>
    <row r="363" spans="1:69" ht="17.25">
      <c r="A363" s="17">
        <v>362</v>
      </c>
      <c r="B363" s="259" t="s">
        <v>2055</v>
      </c>
      <c r="C363" s="252" t="s">
        <v>465</v>
      </c>
      <c r="D363" s="215" t="s">
        <v>105</v>
      </c>
      <c r="E363" s="215" t="s">
        <v>2056</v>
      </c>
      <c r="F363" s="84" t="s">
        <v>2057</v>
      </c>
      <c r="G363" s="84" t="s">
        <v>104</v>
      </c>
      <c r="H363" s="261" t="s">
        <v>40</v>
      </c>
      <c r="I363" s="262">
        <v>34006</v>
      </c>
      <c r="J363" s="263" t="s">
        <v>536</v>
      </c>
      <c r="K363" s="264" t="s">
        <v>2058</v>
      </c>
      <c r="L363" s="421" t="s">
        <v>1968</v>
      </c>
      <c r="M363" s="270">
        <v>34</v>
      </c>
      <c r="N363" s="222">
        <v>12</v>
      </c>
      <c r="O363" s="222">
        <v>28.5</v>
      </c>
      <c r="P363" s="222">
        <v>35.5</v>
      </c>
      <c r="Q363" s="223">
        <v>22.833333333333332</v>
      </c>
      <c r="R363" s="222">
        <v>24.25</v>
      </c>
      <c r="S363" s="222">
        <v>37.125</v>
      </c>
      <c r="T363" s="222">
        <v>37.5</v>
      </c>
      <c r="U363" s="222">
        <v>29</v>
      </c>
      <c r="V363" s="224">
        <v>226.70833333333331</v>
      </c>
      <c r="W363" s="225">
        <v>12.594907407407407</v>
      </c>
      <c r="X363" s="226" t="s">
        <v>473</v>
      </c>
      <c r="Y363" s="226" t="s">
        <v>474</v>
      </c>
      <c r="Z363" s="226">
        <v>2013</v>
      </c>
      <c r="AA363" s="133">
        <v>41.75</v>
      </c>
      <c r="AB363" s="133">
        <v>35</v>
      </c>
      <c r="AC363" s="133">
        <v>26</v>
      </c>
      <c r="AD363" s="133">
        <v>23.5</v>
      </c>
      <c r="AE363" s="166">
        <v>40.5</v>
      </c>
      <c r="AF363" s="133">
        <v>38.25</v>
      </c>
      <c r="AG363" s="133">
        <v>41.625</v>
      </c>
      <c r="AH363" s="133">
        <v>9</v>
      </c>
      <c r="AI363" s="133">
        <v>13.5</v>
      </c>
      <c r="AJ363" s="133">
        <v>269.125</v>
      </c>
      <c r="AK363" s="133">
        <v>12.232954545454545</v>
      </c>
      <c r="AL363" s="132" t="s">
        <v>473</v>
      </c>
      <c r="AM363" s="132">
        <v>2014</v>
      </c>
      <c r="AN363" s="140" t="s">
        <v>475</v>
      </c>
      <c r="AO363" s="227">
        <v>36</v>
      </c>
      <c r="AP363" s="227">
        <v>36.375</v>
      </c>
      <c r="AQ363" s="227">
        <v>34.5</v>
      </c>
      <c r="AR363" s="227">
        <v>37.59375</v>
      </c>
      <c r="AS363" s="227">
        <v>31.875</v>
      </c>
      <c r="AT363" s="228">
        <v>19.833333333333332</v>
      </c>
      <c r="AU363" s="228">
        <v>30.9375</v>
      </c>
      <c r="AV363" s="227">
        <v>36.75</v>
      </c>
      <c r="AW363" s="228">
        <v>14.5</v>
      </c>
      <c r="AX363" s="227">
        <v>278.36458333333337</v>
      </c>
      <c r="AY363" s="227">
        <v>11.134583333333335</v>
      </c>
      <c r="AZ363" s="229" t="s">
        <v>473</v>
      </c>
      <c r="BA363" s="543">
        <v>2015</v>
      </c>
      <c r="BB363" s="140" t="s">
        <v>476</v>
      </c>
      <c r="BC363" s="41">
        <v>36</v>
      </c>
      <c r="BD363" s="242">
        <v>37.5</v>
      </c>
      <c r="BE363" s="242">
        <v>18.375</v>
      </c>
      <c r="BF363" s="242">
        <v>46.5</v>
      </c>
      <c r="BG363" s="41">
        <v>30</v>
      </c>
      <c r="BH363" s="242">
        <v>25.875</v>
      </c>
      <c r="BI363" s="242">
        <v>20</v>
      </c>
      <c r="BJ363" s="242">
        <v>36</v>
      </c>
      <c r="BK363" s="242">
        <v>17.5</v>
      </c>
      <c r="BL363" s="243">
        <v>43</v>
      </c>
      <c r="BM363" s="243">
        <v>310.75</v>
      </c>
      <c r="BN363" s="243">
        <v>11.098214285714286</v>
      </c>
      <c r="BO363" s="17" t="s">
        <v>498</v>
      </c>
      <c r="BP363" s="234" t="s">
        <v>369</v>
      </c>
      <c r="BQ363" s="235">
        <v>2016</v>
      </c>
    </row>
    <row r="364" spans="1:69" ht="17.25">
      <c r="A364" s="17">
        <v>363</v>
      </c>
      <c r="B364" s="275" t="s">
        <v>2059</v>
      </c>
      <c r="C364" s="252" t="s">
        <v>465</v>
      </c>
      <c r="D364" s="215" t="s">
        <v>595</v>
      </c>
      <c r="E364" s="215" t="s">
        <v>2060</v>
      </c>
      <c r="F364" s="216" t="s">
        <v>2061</v>
      </c>
      <c r="G364" s="216" t="s">
        <v>598</v>
      </c>
      <c r="H364" s="217" t="s">
        <v>43</v>
      </c>
      <c r="I364" s="218">
        <v>33636</v>
      </c>
      <c r="J364" s="219" t="s">
        <v>49</v>
      </c>
      <c r="K364" s="220" t="s">
        <v>129</v>
      </c>
      <c r="L364" s="220" t="s">
        <v>129</v>
      </c>
      <c r="M364" s="217">
        <v>19</v>
      </c>
      <c r="N364" s="222">
        <v>10</v>
      </c>
      <c r="O364" s="222">
        <v>22.5</v>
      </c>
      <c r="P364" s="222">
        <v>31</v>
      </c>
      <c r="Q364" s="223">
        <v>22.333333333333332</v>
      </c>
      <c r="R364" s="222">
        <v>21</v>
      </c>
      <c r="S364" s="222">
        <v>30</v>
      </c>
      <c r="T364" s="222">
        <v>28.13</v>
      </c>
      <c r="U364" s="222">
        <v>20.25</v>
      </c>
      <c r="V364" s="224">
        <v>185.21333333333331</v>
      </c>
      <c r="W364" s="225">
        <v>10.289629629629628</v>
      </c>
      <c r="X364" s="226" t="s">
        <v>473</v>
      </c>
      <c r="Y364" s="226" t="s">
        <v>474</v>
      </c>
      <c r="Z364" s="226">
        <v>2013</v>
      </c>
      <c r="AA364" s="133">
        <v>39</v>
      </c>
      <c r="AB364" s="133">
        <v>31</v>
      </c>
      <c r="AC364" s="133">
        <v>29.25</v>
      </c>
      <c r="AD364" s="133">
        <v>16</v>
      </c>
      <c r="AE364" s="166">
        <v>34.5</v>
      </c>
      <c r="AF364" s="133">
        <v>36.75</v>
      </c>
      <c r="AG364" s="133">
        <v>32.25</v>
      </c>
      <c r="AH364" s="133">
        <v>10</v>
      </c>
      <c r="AI364" s="133">
        <v>13.875</v>
      </c>
      <c r="AJ364" s="133">
        <v>242.625</v>
      </c>
      <c r="AK364" s="133">
        <v>11.028409090909092</v>
      </c>
      <c r="AL364" s="132" t="s">
        <v>473</v>
      </c>
      <c r="AM364" s="132">
        <v>2014</v>
      </c>
      <c r="AN364" s="140" t="s">
        <v>475</v>
      </c>
      <c r="AO364" s="227">
        <v>36.75</v>
      </c>
      <c r="AP364" s="227">
        <v>35.25</v>
      </c>
      <c r="AQ364" s="227">
        <v>34.125</v>
      </c>
      <c r="AR364" s="227">
        <v>36.46875</v>
      </c>
      <c r="AS364" s="227">
        <v>27</v>
      </c>
      <c r="AT364" s="228">
        <v>13.666666666666666</v>
      </c>
      <c r="AU364" s="228">
        <v>17.8125</v>
      </c>
      <c r="AV364" s="227">
        <v>41.5</v>
      </c>
      <c r="AW364" s="228">
        <v>14.75</v>
      </c>
      <c r="AX364" s="227">
        <v>257.32291666666663</v>
      </c>
      <c r="AY364" s="227">
        <v>10.292916666666665</v>
      </c>
      <c r="AZ364" s="229" t="s">
        <v>473</v>
      </c>
      <c r="BA364" s="543">
        <v>2015</v>
      </c>
      <c r="BB364" s="140" t="s">
        <v>476</v>
      </c>
      <c r="BC364" s="41">
        <v>37.5</v>
      </c>
      <c r="BD364" s="242">
        <v>43.5</v>
      </c>
      <c r="BE364" s="242">
        <v>19.5</v>
      </c>
      <c r="BF364" s="242">
        <v>23.25</v>
      </c>
      <c r="BG364" s="41">
        <v>36</v>
      </c>
      <c r="BH364" s="242">
        <v>27.375</v>
      </c>
      <c r="BI364" s="242">
        <v>20.75</v>
      </c>
      <c r="BJ364" s="242">
        <v>21</v>
      </c>
      <c r="BK364" s="242">
        <v>18</v>
      </c>
      <c r="BL364" s="243">
        <v>42</v>
      </c>
      <c r="BM364" s="243">
        <v>288.875</v>
      </c>
      <c r="BN364" s="243">
        <v>10.316964285714286</v>
      </c>
      <c r="BO364" s="17" t="s">
        <v>498</v>
      </c>
      <c r="BP364" s="234" t="s">
        <v>369</v>
      </c>
      <c r="BQ364" s="235">
        <v>2016</v>
      </c>
    </row>
    <row r="365" spans="1:69" ht="17.25">
      <c r="A365" s="17">
        <v>364</v>
      </c>
      <c r="B365" s="259" t="s">
        <v>2062</v>
      </c>
      <c r="C365" s="253" t="s">
        <v>478</v>
      </c>
      <c r="D365" s="215" t="s">
        <v>2063</v>
      </c>
      <c r="E365" s="215" t="s">
        <v>2064</v>
      </c>
      <c r="F365" s="260" t="s">
        <v>325</v>
      </c>
      <c r="G365" s="260" t="s">
        <v>106</v>
      </c>
      <c r="H365" s="261" t="s">
        <v>40</v>
      </c>
      <c r="I365" s="262">
        <v>33650</v>
      </c>
      <c r="J365" s="263" t="s">
        <v>101</v>
      </c>
      <c r="K365" s="264" t="s">
        <v>100</v>
      </c>
      <c r="L365" s="421" t="s">
        <v>100</v>
      </c>
      <c r="M365" s="270">
        <v>12</v>
      </c>
      <c r="N365" s="222">
        <v>20</v>
      </c>
      <c r="O365" s="222">
        <v>20</v>
      </c>
      <c r="P365" s="222">
        <v>27</v>
      </c>
      <c r="Q365" s="223">
        <v>22.5</v>
      </c>
      <c r="R365" s="222">
        <v>20</v>
      </c>
      <c r="S365" s="222">
        <v>34.5</v>
      </c>
      <c r="T365" s="222">
        <v>30</v>
      </c>
      <c r="U365" s="222">
        <v>17.25</v>
      </c>
      <c r="V365" s="224">
        <v>191.25</v>
      </c>
      <c r="W365" s="225">
        <v>10.625</v>
      </c>
      <c r="X365" s="226" t="s">
        <v>484</v>
      </c>
      <c r="Y365" s="226" t="s">
        <v>474</v>
      </c>
      <c r="Z365" s="226">
        <v>2013</v>
      </c>
      <c r="AA365" s="141">
        <v>30</v>
      </c>
      <c r="AB365" s="141">
        <v>30</v>
      </c>
      <c r="AC365" s="141">
        <v>27.5</v>
      </c>
      <c r="AD365" s="141">
        <v>20</v>
      </c>
      <c r="AE365" s="164">
        <v>31.5</v>
      </c>
      <c r="AF365" s="141">
        <v>35</v>
      </c>
      <c r="AG365" s="141">
        <v>36</v>
      </c>
      <c r="AH365" s="141">
        <v>11.25</v>
      </c>
      <c r="AI365" s="141">
        <v>11.75</v>
      </c>
      <c r="AJ365" s="141">
        <v>233</v>
      </c>
      <c r="AK365" s="141">
        <v>10.590909090909092</v>
      </c>
      <c r="AL365" s="140" t="s">
        <v>498</v>
      </c>
      <c r="AM365" s="132">
        <v>2014</v>
      </c>
      <c r="AN365" s="140" t="s">
        <v>475</v>
      </c>
      <c r="AO365" s="238">
        <v>30</v>
      </c>
      <c r="AP365" s="239">
        <v>27</v>
      </c>
      <c r="AQ365" s="239">
        <v>30.75</v>
      </c>
      <c r="AR365" s="239">
        <v>36</v>
      </c>
      <c r="AS365" s="239">
        <v>30.75</v>
      </c>
      <c r="AT365" s="240">
        <v>19</v>
      </c>
      <c r="AU365" s="240">
        <v>27</v>
      </c>
      <c r="AV365" s="239">
        <v>35</v>
      </c>
      <c r="AW365" s="240">
        <v>15</v>
      </c>
      <c r="AX365" s="239">
        <v>250.5</v>
      </c>
      <c r="AY365" s="239">
        <v>10.02</v>
      </c>
      <c r="AZ365" s="241" t="s">
        <v>484</v>
      </c>
      <c r="BA365" s="140">
        <v>2015</v>
      </c>
      <c r="BB365" s="140" t="s">
        <v>476</v>
      </c>
      <c r="BC365" s="41">
        <v>25.5</v>
      </c>
      <c r="BD365" s="242">
        <v>33</v>
      </c>
      <c r="BE365" s="242">
        <v>31.5</v>
      </c>
      <c r="BF365" s="242">
        <v>27</v>
      </c>
      <c r="BG365" s="41">
        <v>36</v>
      </c>
      <c r="BH365" s="242">
        <v>22.5</v>
      </c>
      <c r="BI365" s="242">
        <v>20</v>
      </c>
      <c r="BJ365" s="242">
        <v>25.5</v>
      </c>
      <c r="BK365" s="242">
        <v>26</v>
      </c>
      <c r="BL365" s="243">
        <v>45</v>
      </c>
      <c r="BM365" s="243">
        <v>292</v>
      </c>
      <c r="BN365" s="243">
        <v>10.428571428571429</v>
      </c>
      <c r="BO365" s="17" t="s">
        <v>484</v>
      </c>
      <c r="BP365" s="234" t="s">
        <v>369</v>
      </c>
      <c r="BQ365" s="235">
        <v>2016</v>
      </c>
    </row>
    <row r="366" spans="1:69" ht="17.25">
      <c r="A366" s="17">
        <v>365</v>
      </c>
      <c r="B366" s="253" t="s">
        <v>2065</v>
      </c>
      <c r="C366" s="252" t="s">
        <v>465</v>
      </c>
      <c r="D366" s="215" t="s">
        <v>210</v>
      </c>
      <c r="E366" s="215" t="s">
        <v>2064</v>
      </c>
      <c r="F366" s="216" t="s">
        <v>325</v>
      </c>
      <c r="G366" s="216" t="s">
        <v>849</v>
      </c>
      <c r="H366" s="217" t="s">
        <v>43</v>
      </c>
      <c r="I366" s="218">
        <v>34466</v>
      </c>
      <c r="J366" s="219" t="s">
        <v>55</v>
      </c>
      <c r="K366" s="220" t="s">
        <v>54</v>
      </c>
      <c r="L366" s="220" t="s">
        <v>1035</v>
      </c>
      <c r="M366" s="217">
        <v>43</v>
      </c>
      <c r="N366" s="222">
        <v>20</v>
      </c>
      <c r="O366" s="222">
        <v>20</v>
      </c>
      <c r="P366" s="222">
        <v>21.5</v>
      </c>
      <c r="Q366" s="223">
        <v>20.166666666666668</v>
      </c>
      <c r="R366" s="222">
        <v>21</v>
      </c>
      <c r="S366" s="222">
        <v>45</v>
      </c>
      <c r="T366" s="222">
        <v>30</v>
      </c>
      <c r="U366" s="222">
        <v>24</v>
      </c>
      <c r="V366" s="224">
        <v>201.66666666666669</v>
      </c>
      <c r="W366" s="225">
        <v>11.203703703703704</v>
      </c>
      <c r="X366" s="226" t="s">
        <v>484</v>
      </c>
      <c r="Y366" s="226" t="s">
        <v>474</v>
      </c>
      <c r="Z366" s="226">
        <v>2013</v>
      </c>
      <c r="AA366" s="133">
        <v>30</v>
      </c>
      <c r="AB366" s="133">
        <v>30.5</v>
      </c>
      <c r="AC366" s="133">
        <v>24</v>
      </c>
      <c r="AD366" s="133">
        <v>33</v>
      </c>
      <c r="AE366" s="166">
        <v>30</v>
      </c>
      <c r="AF366" s="133">
        <v>51</v>
      </c>
      <c r="AG366" s="133">
        <v>53.25</v>
      </c>
      <c r="AH366" s="133">
        <v>10.75</v>
      </c>
      <c r="AI366" s="133">
        <v>18.5</v>
      </c>
      <c r="AJ366" s="133">
        <v>281</v>
      </c>
      <c r="AK366" s="133">
        <v>12.772727272727273</v>
      </c>
      <c r="AL366" s="140" t="s">
        <v>498</v>
      </c>
      <c r="AM366" s="132">
        <v>2014</v>
      </c>
      <c r="AN366" s="140" t="s">
        <v>475</v>
      </c>
      <c r="AO366" s="238">
        <v>30</v>
      </c>
      <c r="AP366" s="239">
        <v>18.75</v>
      </c>
      <c r="AQ366" s="239">
        <v>38.25</v>
      </c>
      <c r="AR366" s="239">
        <v>21</v>
      </c>
      <c r="AS366" s="239">
        <v>30.75</v>
      </c>
      <c r="AT366" s="240">
        <v>14</v>
      </c>
      <c r="AU366" s="240">
        <v>33.75</v>
      </c>
      <c r="AV366" s="239">
        <v>45</v>
      </c>
      <c r="AW366" s="240">
        <v>19</v>
      </c>
      <c r="AX366" s="239">
        <v>250.5</v>
      </c>
      <c r="AY366" s="239">
        <v>10.02</v>
      </c>
      <c r="AZ366" s="241" t="s">
        <v>484</v>
      </c>
      <c r="BA366" s="140">
        <v>2015</v>
      </c>
      <c r="BB366" s="140" t="s">
        <v>476</v>
      </c>
      <c r="BC366" s="41">
        <v>18.75</v>
      </c>
      <c r="BD366" s="242">
        <v>43.5</v>
      </c>
      <c r="BE366" s="242">
        <v>25.5</v>
      </c>
      <c r="BF366" s="242">
        <v>40.5</v>
      </c>
      <c r="BG366" s="41">
        <v>36</v>
      </c>
      <c r="BH366" s="242">
        <v>34.5</v>
      </c>
      <c r="BI366" s="242">
        <v>14</v>
      </c>
      <c r="BJ366" s="242">
        <v>15</v>
      </c>
      <c r="BK366" s="242">
        <v>20</v>
      </c>
      <c r="BL366" s="243">
        <v>34</v>
      </c>
      <c r="BM366" s="243">
        <v>281.75</v>
      </c>
      <c r="BN366" s="243">
        <v>10.0625</v>
      </c>
      <c r="BO366" s="17" t="s">
        <v>484</v>
      </c>
      <c r="BP366" s="234" t="s">
        <v>369</v>
      </c>
      <c r="BQ366" s="235">
        <v>2016</v>
      </c>
    </row>
    <row r="367" spans="1:69" ht="17.25">
      <c r="A367" s="17">
        <v>366</v>
      </c>
      <c r="B367" s="399" t="s">
        <v>2066</v>
      </c>
      <c r="C367" s="252" t="s">
        <v>465</v>
      </c>
      <c r="D367" s="215" t="s">
        <v>2067</v>
      </c>
      <c r="E367" s="215" t="s">
        <v>2068</v>
      </c>
      <c r="F367" s="216" t="s">
        <v>2069</v>
      </c>
      <c r="G367" s="216" t="s">
        <v>2070</v>
      </c>
      <c r="H367" s="217" t="s">
        <v>43</v>
      </c>
      <c r="I367" s="218">
        <v>34597</v>
      </c>
      <c r="J367" s="219" t="s">
        <v>45</v>
      </c>
      <c r="K367" s="333" t="s">
        <v>483</v>
      </c>
      <c r="L367" s="333" t="s">
        <v>44</v>
      </c>
      <c r="M367" s="221">
        <v>25</v>
      </c>
      <c r="N367" s="222">
        <v>10</v>
      </c>
      <c r="O367" s="222">
        <v>28</v>
      </c>
      <c r="P367" s="222">
        <v>31</v>
      </c>
      <c r="Q367" s="223">
        <v>16.666666666666668</v>
      </c>
      <c r="R367" s="222">
        <v>16</v>
      </c>
      <c r="S367" s="222">
        <v>34.875</v>
      </c>
      <c r="T367" s="222">
        <v>25.5</v>
      </c>
      <c r="U367" s="222">
        <v>24.75</v>
      </c>
      <c r="V367" s="224">
        <v>186.79166666666669</v>
      </c>
      <c r="W367" s="225">
        <v>10.377314814814817</v>
      </c>
      <c r="X367" s="226" t="s">
        <v>473</v>
      </c>
      <c r="Y367" s="226" t="s">
        <v>474</v>
      </c>
      <c r="Z367" s="226">
        <v>2013</v>
      </c>
      <c r="AA367" s="133">
        <v>34.75</v>
      </c>
      <c r="AB367" s="133">
        <v>38.5</v>
      </c>
      <c r="AC367" s="133">
        <v>30</v>
      </c>
      <c r="AD367" s="133">
        <v>21.5</v>
      </c>
      <c r="AE367" s="166">
        <v>37.5</v>
      </c>
      <c r="AF367" s="133">
        <v>30.5</v>
      </c>
      <c r="AG367" s="133">
        <v>42.375</v>
      </c>
      <c r="AH367" s="133">
        <v>9</v>
      </c>
      <c r="AI367" s="133">
        <v>12.75</v>
      </c>
      <c r="AJ367" s="133">
        <v>256.875</v>
      </c>
      <c r="AK367" s="133">
        <v>11.676136363636363</v>
      </c>
      <c r="AL367" s="132" t="s">
        <v>473</v>
      </c>
      <c r="AM367" s="132">
        <v>2014</v>
      </c>
      <c r="AN367" s="140" t="s">
        <v>475</v>
      </c>
      <c r="AO367" s="227">
        <v>30</v>
      </c>
      <c r="AP367" s="227">
        <v>35.25</v>
      </c>
      <c r="AQ367" s="227">
        <v>35.25</v>
      </c>
      <c r="AR367" s="227">
        <v>42</v>
      </c>
      <c r="AS367" s="227">
        <v>31.5</v>
      </c>
      <c r="AT367" s="228">
        <v>17.666666666666668</v>
      </c>
      <c r="AU367" s="228">
        <v>29.25</v>
      </c>
      <c r="AV367" s="227">
        <v>40.25</v>
      </c>
      <c r="AW367" s="228">
        <v>11.5</v>
      </c>
      <c r="AX367" s="227">
        <v>272.66666666666663</v>
      </c>
      <c r="AY367" s="227">
        <v>10.99</v>
      </c>
      <c r="AZ367" s="229" t="s">
        <v>473</v>
      </c>
      <c r="BA367" s="140">
        <v>2015</v>
      </c>
      <c r="BB367" s="140" t="s">
        <v>476</v>
      </c>
      <c r="BC367" s="41">
        <v>33</v>
      </c>
      <c r="BD367" s="242">
        <v>30</v>
      </c>
      <c r="BE367" s="242">
        <v>28.125</v>
      </c>
      <c r="BF367" s="242">
        <v>27</v>
      </c>
      <c r="BG367" s="41">
        <v>42</v>
      </c>
      <c r="BH367" s="242">
        <v>33.75</v>
      </c>
      <c r="BI367" s="242">
        <v>17.25</v>
      </c>
      <c r="BJ367" s="242">
        <v>34.5</v>
      </c>
      <c r="BK367" s="242">
        <v>13</v>
      </c>
      <c r="BL367" s="243">
        <v>41</v>
      </c>
      <c r="BM367" s="243">
        <v>299.625</v>
      </c>
      <c r="BN367" s="243">
        <v>10.700892857142858</v>
      </c>
      <c r="BO367" s="233" t="s">
        <v>473</v>
      </c>
      <c r="BP367" s="234" t="s">
        <v>369</v>
      </c>
      <c r="BQ367" s="235">
        <v>2016</v>
      </c>
    </row>
    <row r="368" spans="1:69" ht="17.25">
      <c r="A368" s="17">
        <v>367</v>
      </c>
      <c r="B368" s="253" t="s">
        <v>2071</v>
      </c>
      <c r="C368" s="253" t="s">
        <v>1438</v>
      </c>
      <c r="D368" s="215" t="s">
        <v>2072</v>
      </c>
      <c r="E368" s="215" t="s">
        <v>2073</v>
      </c>
      <c r="F368" s="216" t="s">
        <v>2074</v>
      </c>
      <c r="G368" s="216" t="s">
        <v>2075</v>
      </c>
      <c r="H368" s="217" t="s">
        <v>43</v>
      </c>
      <c r="I368" s="218">
        <v>32632</v>
      </c>
      <c r="J368" s="219" t="s">
        <v>45</v>
      </c>
      <c r="K368" s="220" t="s">
        <v>483</v>
      </c>
      <c r="L368" s="220" t="s">
        <v>44</v>
      </c>
      <c r="M368" s="217">
        <v>25</v>
      </c>
      <c r="N368" s="474">
        <v>24</v>
      </c>
      <c r="O368" s="474">
        <v>20</v>
      </c>
      <c r="P368" s="376">
        <v>20</v>
      </c>
      <c r="Q368" s="376">
        <v>20.5</v>
      </c>
      <c r="R368" s="376">
        <v>20</v>
      </c>
      <c r="S368" s="376">
        <v>31.5</v>
      </c>
      <c r="T368" s="376">
        <v>23.25</v>
      </c>
      <c r="U368" s="376">
        <v>21</v>
      </c>
      <c r="V368" s="376">
        <v>180.25</v>
      </c>
      <c r="W368" s="376">
        <v>10.013888888888889</v>
      </c>
      <c r="X368" s="226" t="s">
        <v>484</v>
      </c>
      <c r="Y368" s="226" t="s">
        <v>492</v>
      </c>
      <c r="Z368" s="226">
        <v>2012</v>
      </c>
      <c r="AA368" s="141">
        <v>18.5</v>
      </c>
      <c r="AB368" s="141">
        <v>24</v>
      </c>
      <c r="AC368" s="141">
        <v>25</v>
      </c>
      <c r="AD368" s="141">
        <v>24</v>
      </c>
      <c r="AE368" s="164">
        <v>45</v>
      </c>
      <c r="AF368" s="141">
        <v>18</v>
      </c>
      <c r="AG368" s="141">
        <v>42</v>
      </c>
      <c r="AH368" s="141">
        <v>12.5</v>
      </c>
      <c r="AI368" s="141">
        <v>12</v>
      </c>
      <c r="AJ368" s="141">
        <v>221</v>
      </c>
      <c r="AK368" s="141">
        <v>10.050000000000001</v>
      </c>
      <c r="AL368" s="140" t="s">
        <v>498</v>
      </c>
      <c r="AM368" s="140">
        <v>2013</v>
      </c>
      <c r="AN368" s="250" t="s">
        <v>474</v>
      </c>
      <c r="AO368" s="238">
        <v>30</v>
      </c>
      <c r="AP368" s="239">
        <v>22.125</v>
      </c>
      <c r="AQ368" s="239">
        <v>45.75</v>
      </c>
      <c r="AR368" s="239">
        <v>33.75</v>
      </c>
      <c r="AS368" s="239">
        <v>38.25</v>
      </c>
      <c r="AT368" s="240">
        <v>23</v>
      </c>
      <c r="AU368" s="240">
        <v>18.75</v>
      </c>
      <c r="AV368" s="239">
        <v>36</v>
      </c>
      <c r="AW368" s="240">
        <v>10</v>
      </c>
      <c r="AX368" s="239">
        <v>257.625</v>
      </c>
      <c r="AY368" s="239">
        <v>10.305</v>
      </c>
      <c r="AZ368" s="512" t="s">
        <v>484</v>
      </c>
      <c r="BA368" s="140">
        <v>2015</v>
      </c>
      <c r="BB368" s="140" t="s">
        <v>476</v>
      </c>
      <c r="BC368" s="40">
        <v>30</v>
      </c>
      <c r="BD368" s="277">
        <v>52.5</v>
      </c>
      <c r="BE368" s="277">
        <v>22.5</v>
      </c>
      <c r="BF368" s="370">
        <v>45</v>
      </c>
      <c r="BG368" s="40">
        <v>36</v>
      </c>
      <c r="BH368" s="277">
        <v>39</v>
      </c>
      <c r="BI368" s="277">
        <v>15</v>
      </c>
      <c r="BJ368" s="277">
        <v>25.5</v>
      </c>
      <c r="BK368" s="277">
        <v>22</v>
      </c>
      <c r="BL368" s="243">
        <v>44</v>
      </c>
      <c r="BM368" s="243">
        <v>331.5</v>
      </c>
      <c r="BN368" s="243">
        <v>11.839285714285714</v>
      </c>
      <c r="BO368" s="17" t="s">
        <v>484</v>
      </c>
      <c r="BP368" s="234" t="s">
        <v>369</v>
      </c>
      <c r="BQ368" s="235">
        <v>2016</v>
      </c>
    </row>
    <row r="369" spans="1:69" ht="17.25">
      <c r="A369" s="17">
        <v>368</v>
      </c>
      <c r="B369" s="253" t="s">
        <v>2076</v>
      </c>
      <c r="C369" s="252" t="s">
        <v>465</v>
      </c>
      <c r="D369" s="215" t="s">
        <v>2077</v>
      </c>
      <c r="E369" s="215" t="s">
        <v>2078</v>
      </c>
      <c r="F369" s="216" t="s">
        <v>2079</v>
      </c>
      <c r="G369" s="216" t="s">
        <v>2080</v>
      </c>
      <c r="H369" s="217" t="s">
        <v>43</v>
      </c>
      <c r="I369" s="218">
        <v>34226</v>
      </c>
      <c r="J369" s="219" t="s">
        <v>45</v>
      </c>
      <c r="K369" s="333" t="s">
        <v>483</v>
      </c>
      <c r="L369" s="333" t="s">
        <v>44</v>
      </c>
      <c r="M369" s="221">
        <v>25</v>
      </c>
      <c r="N369" s="222">
        <v>20</v>
      </c>
      <c r="O369" s="222">
        <v>21</v>
      </c>
      <c r="P369" s="222">
        <v>27</v>
      </c>
      <c r="Q369" s="223">
        <v>23.666666666666668</v>
      </c>
      <c r="R369" s="222">
        <v>20</v>
      </c>
      <c r="S369" s="222">
        <v>31.5</v>
      </c>
      <c r="T369" s="222">
        <v>32.25</v>
      </c>
      <c r="U369" s="222">
        <v>26.25</v>
      </c>
      <c r="V369" s="224">
        <v>201.66666666666669</v>
      </c>
      <c r="W369" s="225">
        <v>11.203703703703704</v>
      </c>
      <c r="X369" s="226" t="s">
        <v>484</v>
      </c>
      <c r="Y369" s="226" t="s">
        <v>474</v>
      </c>
      <c r="Z369" s="226">
        <v>2013</v>
      </c>
      <c r="AA369" s="133">
        <v>30.75</v>
      </c>
      <c r="AB369" s="133">
        <v>32</v>
      </c>
      <c r="AC369" s="133">
        <v>26.25</v>
      </c>
      <c r="AD369" s="133">
        <v>20.5</v>
      </c>
      <c r="AE369" s="166">
        <v>36.75</v>
      </c>
      <c r="AF369" s="133">
        <v>22</v>
      </c>
      <c r="AG369" s="133">
        <v>43.5</v>
      </c>
      <c r="AH369" s="133">
        <v>11</v>
      </c>
      <c r="AI369" s="133">
        <v>11.375</v>
      </c>
      <c r="AJ369" s="133">
        <v>234.125</v>
      </c>
      <c r="AK369" s="133">
        <v>10.642045454545455</v>
      </c>
      <c r="AL369" s="132" t="s">
        <v>473</v>
      </c>
      <c r="AM369" s="132">
        <v>2014</v>
      </c>
      <c r="AN369" s="140" t="s">
        <v>475</v>
      </c>
      <c r="AO369" s="331">
        <v>35.25</v>
      </c>
      <c r="AP369" s="267">
        <v>28.875</v>
      </c>
      <c r="AQ369" s="267">
        <v>30.375</v>
      </c>
      <c r="AR369" s="267">
        <v>36.46875</v>
      </c>
      <c r="AS369" s="267">
        <v>33.75</v>
      </c>
      <c r="AT369" s="268">
        <v>20</v>
      </c>
      <c r="AU369" s="268">
        <v>19.3125</v>
      </c>
      <c r="AV369" s="267">
        <v>38.25</v>
      </c>
      <c r="AW369" s="268">
        <v>14</v>
      </c>
      <c r="AX369" s="267">
        <v>256.28125</v>
      </c>
      <c r="AY369" s="267">
        <v>10.251250000000001</v>
      </c>
      <c r="AZ369" s="512" t="s">
        <v>498</v>
      </c>
      <c r="BA369" s="140">
        <v>2015</v>
      </c>
      <c r="BB369" s="140" t="s">
        <v>476</v>
      </c>
      <c r="BC369" s="41">
        <v>30</v>
      </c>
      <c r="BD369" s="242">
        <v>36</v>
      </c>
      <c r="BE369" s="242">
        <v>19.5</v>
      </c>
      <c r="BF369" s="242">
        <v>24.75</v>
      </c>
      <c r="BG369" s="41">
        <v>30</v>
      </c>
      <c r="BH369" s="242">
        <v>45</v>
      </c>
      <c r="BI369" s="242">
        <v>13</v>
      </c>
      <c r="BJ369" s="242">
        <v>43.5</v>
      </c>
      <c r="BK369" s="242">
        <v>16</v>
      </c>
      <c r="BL369" s="243">
        <v>43</v>
      </c>
      <c r="BM369" s="243">
        <v>300.75</v>
      </c>
      <c r="BN369" s="243">
        <v>10.741071428571429</v>
      </c>
      <c r="BO369" s="17" t="s">
        <v>484</v>
      </c>
      <c r="BP369" s="234" t="s">
        <v>369</v>
      </c>
      <c r="BQ369" s="235">
        <v>2016</v>
      </c>
    </row>
    <row r="370" spans="1:69" s="142" customFormat="1" ht="17.25">
      <c r="A370" s="17">
        <v>369</v>
      </c>
      <c r="B370" s="254" t="s">
        <v>2081</v>
      </c>
      <c r="C370" s="279" t="s">
        <v>465</v>
      </c>
      <c r="D370" s="289" t="s">
        <v>511</v>
      </c>
      <c r="E370" s="289" t="s">
        <v>2082</v>
      </c>
      <c r="F370" s="545" t="s">
        <v>2083</v>
      </c>
      <c r="G370" s="545" t="s">
        <v>514</v>
      </c>
      <c r="H370" s="281" t="s">
        <v>40</v>
      </c>
      <c r="I370" s="282">
        <v>34340</v>
      </c>
      <c r="J370" s="283" t="s">
        <v>45</v>
      </c>
      <c r="K370" s="284" t="s">
        <v>483</v>
      </c>
      <c r="L370" s="426" t="s">
        <v>44</v>
      </c>
      <c r="M370" s="285">
        <v>25</v>
      </c>
      <c r="N370" s="290">
        <v>13.5</v>
      </c>
      <c r="O370" s="290">
        <v>27</v>
      </c>
      <c r="P370" s="290">
        <v>31.5</v>
      </c>
      <c r="Q370" s="290">
        <v>18.166666666666668</v>
      </c>
      <c r="R370" s="290">
        <v>27</v>
      </c>
      <c r="S370" s="290">
        <v>31.875</v>
      </c>
      <c r="T370" s="290">
        <v>35.630000000000003</v>
      </c>
      <c r="U370" s="290">
        <v>29.5</v>
      </c>
      <c r="V370" s="291">
        <v>214.17166666666668</v>
      </c>
      <c r="W370" s="292">
        <v>11.898425925925928</v>
      </c>
      <c r="X370" s="226" t="s">
        <v>473</v>
      </c>
      <c r="Y370" s="226" t="s">
        <v>474</v>
      </c>
      <c r="Z370" s="226">
        <v>2013</v>
      </c>
      <c r="AA370" s="141">
        <v>41.75</v>
      </c>
      <c r="AB370" s="141">
        <v>32</v>
      </c>
      <c r="AC370" s="141">
        <v>31</v>
      </c>
      <c r="AD370" s="141">
        <v>23.25</v>
      </c>
      <c r="AE370" s="164">
        <v>42.75</v>
      </c>
      <c r="AF370" s="141">
        <v>43.25</v>
      </c>
      <c r="AG370" s="141">
        <v>47.25</v>
      </c>
      <c r="AH370" s="141">
        <v>8.5</v>
      </c>
      <c r="AI370" s="141">
        <v>14.875</v>
      </c>
      <c r="AJ370" s="141">
        <v>284.625</v>
      </c>
      <c r="AK370" s="141">
        <v>12.9375</v>
      </c>
      <c r="AL370" s="140" t="s">
        <v>473</v>
      </c>
      <c r="AM370" s="140">
        <v>2014</v>
      </c>
      <c r="AN370" s="140" t="s">
        <v>475</v>
      </c>
      <c r="AO370" s="228">
        <v>42.75</v>
      </c>
      <c r="AP370" s="228">
        <v>43.875</v>
      </c>
      <c r="AQ370" s="228">
        <v>39</v>
      </c>
      <c r="AR370" s="228">
        <v>40.6875</v>
      </c>
      <c r="AS370" s="228">
        <v>34.5</v>
      </c>
      <c r="AT370" s="228">
        <v>23.5</v>
      </c>
      <c r="AU370" s="228">
        <v>21</v>
      </c>
      <c r="AV370" s="228">
        <v>37.75</v>
      </c>
      <c r="AW370" s="228">
        <v>21.25</v>
      </c>
      <c r="AX370" s="228">
        <v>304.3125</v>
      </c>
      <c r="AY370" s="228">
        <v>12.172499999999999</v>
      </c>
      <c r="AZ370" s="229" t="s">
        <v>473</v>
      </c>
      <c r="BA370" s="140">
        <v>2015</v>
      </c>
      <c r="BB370" s="140" t="s">
        <v>476</v>
      </c>
      <c r="BC370" s="350">
        <v>43.875</v>
      </c>
      <c r="BD370" s="351">
        <v>37.5</v>
      </c>
      <c r="BE370" s="351">
        <v>24</v>
      </c>
      <c r="BF370" s="351">
        <v>21</v>
      </c>
      <c r="BG370" s="350">
        <v>39.75</v>
      </c>
      <c r="BH370" s="351">
        <v>36.375</v>
      </c>
      <c r="BI370" s="351">
        <v>26.5</v>
      </c>
      <c r="BJ370" s="351">
        <v>43.5</v>
      </c>
      <c r="BK370" s="351">
        <v>26.5</v>
      </c>
      <c r="BL370" s="353">
        <v>41</v>
      </c>
      <c r="BM370" s="353">
        <v>340</v>
      </c>
      <c r="BN370" s="353">
        <v>12.142857142857142</v>
      </c>
      <c r="BO370" s="354" t="s">
        <v>498</v>
      </c>
      <c r="BP370" s="234" t="s">
        <v>369</v>
      </c>
      <c r="BQ370" s="235">
        <v>2016</v>
      </c>
    </row>
    <row r="371" spans="1:69" s="142" customFormat="1" ht="17.25">
      <c r="A371" s="17">
        <v>370</v>
      </c>
      <c r="B371" s="254" t="s">
        <v>2084</v>
      </c>
      <c r="C371" s="279" t="s">
        <v>465</v>
      </c>
      <c r="D371" s="289" t="s">
        <v>39</v>
      </c>
      <c r="E371" s="289" t="s">
        <v>2082</v>
      </c>
      <c r="F371" s="545" t="s">
        <v>2083</v>
      </c>
      <c r="G371" s="545" t="s">
        <v>38</v>
      </c>
      <c r="H371" s="281" t="s">
        <v>40</v>
      </c>
      <c r="I371" s="282">
        <v>33604</v>
      </c>
      <c r="J371" s="283" t="s">
        <v>45</v>
      </c>
      <c r="K371" s="284" t="s">
        <v>483</v>
      </c>
      <c r="L371" s="426" t="s">
        <v>44</v>
      </c>
      <c r="M371" s="285">
        <v>25</v>
      </c>
      <c r="N371" s="290">
        <v>10</v>
      </c>
      <c r="O371" s="290">
        <v>18.5</v>
      </c>
      <c r="P371" s="290">
        <v>29</v>
      </c>
      <c r="Q371" s="290">
        <v>20</v>
      </c>
      <c r="R371" s="290">
        <v>22.75</v>
      </c>
      <c r="S371" s="290">
        <v>28.5</v>
      </c>
      <c r="T371" s="290">
        <v>42</v>
      </c>
      <c r="U371" s="290">
        <v>27.75</v>
      </c>
      <c r="V371" s="291">
        <v>198.5</v>
      </c>
      <c r="W371" s="292">
        <v>11.027777777777779</v>
      </c>
      <c r="X371" s="250" t="s">
        <v>473</v>
      </c>
      <c r="Y371" s="226" t="s">
        <v>474</v>
      </c>
      <c r="Z371" s="226">
        <v>2013</v>
      </c>
      <c r="AA371" s="141">
        <v>32.5</v>
      </c>
      <c r="AB371" s="141">
        <v>30</v>
      </c>
      <c r="AC371" s="141">
        <v>32.5</v>
      </c>
      <c r="AD371" s="141">
        <v>21.5</v>
      </c>
      <c r="AE371" s="164">
        <v>39</v>
      </c>
      <c r="AF371" s="141">
        <v>39</v>
      </c>
      <c r="AG371" s="141">
        <v>39</v>
      </c>
      <c r="AH371" s="141">
        <v>7</v>
      </c>
      <c r="AI371" s="141">
        <v>10</v>
      </c>
      <c r="AJ371" s="141">
        <v>250.5</v>
      </c>
      <c r="AK371" s="141">
        <v>11.386363636363637</v>
      </c>
      <c r="AL371" s="140" t="s">
        <v>473</v>
      </c>
      <c r="AM371" s="140">
        <v>2014</v>
      </c>
      <c r="AN371" s="140" t="s">
        <v>475</v>
      </c>
      <c r="AO371" s="228">
        <v>32.5</v>
      </c>
      <c r="AP371" s="228">
        <v>32.25</v>
      </c>
      <c r="AQ371" s="228">
        <v>31.5</v>
      </c>
      <c r="AR371" s="228">
        <v>32.625</v>
      </c>
      <c r="AS371" s="228">
        <v>26.25</v>
      </c>
      <c r="AT371" s="228">
        <v>13</v>
      </c>
      <c r="AU371" s="228">
        <v>31.125</v>
      </c>
      <c r="AV371" s="228">
        <v>41</v>
      </c>
      <c r="AW371" s="228">
        <v>10</v>
      </c>
      <c r="AX371" s="228">
        <v>250.25</v>
      </c>
      <c r="AY371" s="228">
        <v>10.01</v>
      </c>
      <c r="AZ371" s="229" t="s">
        <v>473</v>
      </c>
      <c r="BA371" s="140">
        <v>2015</v>
      </c>
      <c r="BB371" s="140" t="s">
        <v>476</v>
      </c>
      <c r="BC371" s="350">
        <v>29.625</v>
      </c>
      <c r="BD371" s="351">
        <v>33.75</v>
      </c>
      <c r="BE371" s="351">
        <v>22.875</v>
      </c>
      <c r="BF371" s="351">
        <v>28.5</v>
      </c>
      <c r="BG371" s="350">
        <v>39</v>
      </c>
      <c r="BH371" s="351">
        <v>33</v>
      </c>
      <c r="BI371" s="351">
        <v>15.25</v>
      </c>
      <c r="BJ371" s="351">
        <v>24</v>
      </c>
      <c r="BK371" s="351">
        <v>24</v>
      </c>
      <c r="BL371" s="353">
        <v>45</v>
      </c>
      <c r="BM371" s="353">
        <v>295</v>
      </c>
      <c r="BN371" s="353">
        <v>10.535714285714286</v>
      </c>
      <c r="BO371" s="233" t="s">
        <v>473</v>
      </c>
      <c r="BP371" s="234" t="s">
        <v>369</v>
      </c>
      <c r="BQ371" s="235">
        <v>2016</v>
      </c>
    </row>
    <row r="372" spans="1:69" ht="17.25">
      <c r="A372" s="17">
        <v>371</v>
      </c>
      <c r="B372" s="253" t="s">
        <v>2085</v>
      </c>
      <c r="C372" s="252" t="s">
        <v>465</v>
      </c>
      <c r="D372" s="215" t="s">
        <v>149</v>
      </c>
      <c r="E372" s="215" t="s">
        <v>2086</v>
      </c>
      <c r="F372" s="216" t="s">
        <v>2087</v>
      </c>
      <c r="G372" s="216" t="s">
        <v>502</v>
      </c>
      <c r="H372" s="217" t="s">
        <v>43</v>
      </c>
      <c r="I372" s="218">
        <v>34139</v>
      </c>
      <c r="J372" s="219" t="s">
        <v>49</v>
      </c>
      <c r="K372" s="220" t="s">
        <v>129</v>
      </c>
      <c r="L372" s="220" t="s">
        <v>129</v>
      </c>
      <c r="M372" s="217">
        <v>19</v>
      </c>
      <c r="N372" s="222">
        <v>10</v>
      </c>
      <c r="O372" s="222">
        <v>23</v>
      </c>
      <c r="P372" s="222">
        <v>23</v>
      </c>
      <c r="Q372" s="223">
        <v>18.166666666666668</v>
      </c>
      <c r="R372" s="222">
        <v>22.75</v>
      </c>
      <c r="S372" s="222">
        <v>28.875</v>
      </c>
      <c r="T372" s="222">
        <v>30.75</v>
      </c>
      <c r="U372" s="222">
        <v>29.5</v>
      </c>
      <c r="V372" s="224">
        <v>186.04166666666669</v>
      </c>
      <c r="W372" s="225">
        <v>10.335648148148149</v>
      </c>
      <c r="X372" s="226" t="s">
        <v>473</v>
      </c>
      <c r="Y372" s="226" t="s">
        <v>474</v>
      </c>
      <c r="Z372" s="226">
        <v>2013</v>
      </c>
      <c r="AA372" s="133">
        <v>39.25</v>
      </c>
      <c r="AB372" s="133">
        <v>25.5</v>
      </c>
      <c r="AC372" s="133">
        <v>30.5</v>
      </c>
      <c r="AD372" s="133">
        <v>17.5</v>
      </c>
      <c r="AE372" s="166">
        <v>41.25</v>
      </c>
      <c r="AF372" s="133">
        <v>31.5</v>
      </c>
      <c r="AG372" s="133">
        <v>28.875</v>
      </c>
      <c r="AH372" s="133">
        <v>9</v>
      </c>
      <c r="AI372" s="133">
        <v>12.625</v>
      </c>
      <c r="AJ372" s="133">
        <v>236</v>
      </c>
      <c r="AK372" s="133">
        <v>10.727272727272727</v>
      </c>
      <c r="AL372" s="132" t="s">
        <v>473</v>
      </c>
      <c r="AM372" s="132">
        <v>2014</v>
      </c>
      <c r="AN372" s="140" t="s">
        <v>475</v>
      </c>
      <c r="AO372" s="331">
        <v>31.5</v>
      </c>
      <c r="AP372" s="267">
        <v>37.125</v>
      </c>
      <c r="AQ372" s="267">
        <v>34.5</v>
      </c>
      <c r="AR372" s="267">
        <v>31.5</v>
      </c>
      <c r="AS372" s="267">
        <v>30</v>
      </c>
      <c r="AT372" s="268">
        <v>16</v>
      </c>
      <c r="AU372" s="268">
        <v>17.0625</v>
      </c>
      <c r="AV372" s="267">
        <v>36.25</v>
      </c>
      <c r="AW372" s="268">
        <v>24</v>
      </c>
      <c r="AX372" s="267">
        <v>257.9375</v>
      </c>
      <c r="AY372" s="267">
        <v>10.317500000000001</v>
      </c>
      <c r="AZ372" s="86" t="s">
        <v>498</v>
      </c>
      <c r="BA372" s="140">
        <v>2015</v>
      </c>
      <c r="BB372" s="140" t="s">
        <v>476</v>
      </c>
      <c r="BC372" s="41">
        <v>30.75</v>
      </c>
      <c r="BD372" s="242">
        <v>33</v>
      </c>
      <c r="BE372" s="242">
        <v>26.25</v>
      </c>
      <c r="BF372" s="242">
        <v>39</v>
      </c>
      <c r="BG372" s="41">
        <v>30</v>
      </c>
      <c r="BH372" s="242">
        <v>18.75</v>
      </c>
      <c r="BI372" s="242">
        <v>25</v>
      </c>
      <c r="BJ372" s="242">
        <v>31.5</v>
      </c>
      <c r="BK372" s="242">
        <v>20</v>
      </c>
      <c r="BL372" s="243">
        <v>43</v>
      </c>
      <c r="BM372" s="243">
        <v>297.25</v>
      </c>
      <c r="BN372" s="243">
        <v>10.616071428571429</v>
      </c>
      <c r="BO372" s="17" t="s">
        <v>484</v>
      </c>
      <c r="BP372" s="234" t="s">
        <v>369</v>
      </c>
      <c r="BQ372" s="235">
        <v>2016</v>
      </c>
    </row>
    <row r="373" spans="1:69" ht="17.25">
      <c r="A373" s="17">
        <v>372</v>
      </c>
      <c r="B373" s="259" t="s">
        <v>2088</v>
      </c>
      <c r="C373" s="252" t="s">
        <v>465</v>
      </c>
      <c r="D373" s="215" t="s">
        <v>99</v>
      </c>
      <c r="E373" s="215" t="s">
        <v>2089</v>
      </c>
      <c r="F373" s="546" t="s">
        <v>2090</v>
      </c>
      <c r="G373" s="546" t="s">
        <v>98</v>
      </c>
      <c r="H373" s="261" t="s">
        <v>40</v>
      </c>
      <c r="I373" s="262">
        <v>34474</v>
      </c>
      <c r="J373" s="263" t="s">
        <v>45</v>
      </c>
      <c r="K373" s="333" t="s">
        <v>483</v>
      </c>
      <c r="L373" s="426" t="s">
        <v>44</v>
      </c>
      <c r="M373" s="221">
        <v>25</v>
      </c>
      <c r="N373" s="222">
        <v>19</v>
      </c>
      <c r="O373" s="222">
        <v>20</v>
      </c>
      <c r="P373" s="222">
        <v>22.5</v>
      </c>
      <c r="Q373" s="223">
        <v>24</v>
      </c>
      <c r="R373" s="222">
        <v>28</v>
      </c>
      <c r="S373" s="222">
        <v>36</v>
      </c>
      <c r="T373" s="222">
        <v>18</v>
      </c>
      <c r="U373" s="222">
        <v>27.5</v>
      </c>
      <c r="V373" s="224">
        <v>195</v>
      </c>
      <c r="W373" s="225">
        <v>10.833333333333334</v>
      </c>
      <c r="X373" s="226" t="s">
        <v>484</v>
      </c>
      <c r="Y373" s="226" t="s">
        <v>474</v>
      </c>
      <c r="Z373" s="226">
        <v>2013</v>
      </c>
      <c r="AA373" s="133">
        <v>25.25</v>
      </c>
      <c r="AB373" s="133">
        <v>31</v>
      </c>
      <c r="AC373" s="133">
        <v>25.25</v>
      </c>
      <c r="AD373" s="133">
        <v>33</v>
      </c>
      <c r="AE373" s="166">
        <v>32.25</v>
      </c>
      <c r="AF373" s="133">
        <v>45.75</v>
      </c>
      <c r="AG373" s="133">
        <v>40.125</v>
      </c>
      <c r="AH373" s="133">
        <v>10</v>
      </c>
      <c r="AI373" s="133">
        <v>17</v>
      </c>
      <c r="AJ373" s="133">
        <v>259.625</v>
      </c>
      <c r="AK373" s="133">
        <v>11.801136363636363</v>
      </c>
      <c r="AL373" s="140" t="s">
        <v>498</v>
      </c>
      <c r="AM373" s="132">
        <v>2014</v>
      </c>
      <c r="AN373" s="140" t="s">
        <v>475</v>
      </c>
      <c r="AO373" s="238">
        <v>35.25</v>
      </c>
      <c r="AP373" s="239">
        <v>33</v>
      </c>
      <c r="AQ373" s="239">
        <v>31.125</v>
      </c>
      <c r="AR373" s="239">
        <v>39</v>
      </c>
      <c r="AS373" s="239">
        <v>25.5</v>
      </c>
      <c r="AT373" s="240">
        <v>16</v>
      </c>
      <c r="AU373" s="240">
        <v>24.75</v>
      </c>
      <c r="AV373" s="239">
        <v>34</v>
      </c>
      <c r="AW373" s="240">
        <v>12</v>
      </c>
      <c r="AX373" s="239">
        <v>250.625</v>
      </c>
      <c r="AY373" s="239">
        <v>10.025</v>
      </c>
      <c r="AZ373" s="241" t="s">
        <v>484</v>
      </c>
      <c r="BA373" s="140">
        <v>2015</v>
      </c>
      <c r="BB373" s="140" t="s">
        <v>476</v>
      </c>
      <c r="BC373" s="41">
        <v>31.5</v>
      </c>
      <c r="BD373" s="242">
        <v>33</v>
      </c>
      <c r="BE373" s="242">
        <v>19.5</v>
      </c>
      <c r="BF373" s="242">
        <v>26.25</v>
      </c>
      <c r="BG373" s="41">
        <v>36</v>
      </c>
      <c r="BH373" s="242">
        <v>33</v>
      </c>
      <c r="BI373" s="242">
        <v>11</v>
      </c>
      <c r="BJ373" s="242">
        <v>45</v>
      </c>
      <c r="BK373" s="242">
        <v>20</v>
      </c>
      <c r="BL373" s="243">
        <v>41</v>
      </c>
      <c r="BM373" s="243">
        <v>296.25</v>
      </c>
      <c r="BN373" s="243">
        <v>10.580357142857142</v>
      </c>
      <c r="BO373" s="17" t="s">
        <v>484</v>
      </c>
      <c r="BP373" s="234" t="s">
        <v>369</v>
      </c>
      <c r="BQ373" s="235">
        <v>2016</v>
      </c>
    </row>
    <row r="374" spans="1:69" ht="17.25">
      <c r="A374" s="17">
        <v>373</v>
      </c>
      <c r="B374" s="253" t="s">
        <v>2091</v>
      </c>
      <c r="C374" s="252" t="s">
        <v>465</v>
      </c>
      <c r="D374" s="215" t="s">
        <v>236</v>
      </c>
      <c r="E374" s="215" t="s">
        <v>2092</v>
      </c>
      <c r="F374" s="336" t="s">
        <v>2093</v>
      </c>
      <c r="G374" s="336" t="s">
        <v>270</v>
      </c>
      <c r="H374" s="217" t="s">
        <v>43</v>
      </c>
      <c r="I374" s="218">
        <v>33832</v>
      </c>
      <c r="J374" s="219" t="s">
        <v>751</v>
      </c>
      <c r="K374" s="220" t="s">
        <v>137</v>
      </c>
      <c r="L374" s="220" t="s">
        <v>137</v>
      </c>
      <c r="M374" s="217">
        <v>41</v>
      </c>
      <c r="N374" s="222">
        <v>21</v>
      </c>
      <c r="O374" s="222">
        <v>19.5</v>
      </c>
      <c r="P374" s="222">
        <v>27.5</v>
      </c>
      <c r="Q374" s="223">
        <v>25.5</v>
      </c>
      <c r="R374" s="222">
        <v>20.5</v>
      </c>
      <c r="S374" s="222">
        <v>25.875</v>
      </c>
      <c r="T374" s="222">
        <v>26.25</v>
      </c>
      <c r="U374" s="222">
        <v>25.75</v>
      </c>
      <c r="V374" s="224">
        <v>191.875</v>
      </c>
      <c r="W374" s="225">
        <v>10.659722222222221</v>
      </c>
      <c r="X374" s="226" t="s">
        <v>473</v>
      </c>
      <c r="Y374" s="226" t="s">
        <v>474</v>
      </c>
      <c r="Z374" s="226">
        <v>2013</v>
      </c>
      <c r="AA374" s="133">
        <v>31</v>
      </c>
      <c r="AB374" s="133">
        <v>30.5</v>
      </c>
      <c r="AC374" s="133">
        <v>26.5</v>
      </c>
      <c r="AD374" s="133">
        <v>21</v>
      </c>
      <c r="AE374" s="166">
        <v>36.75</v>
      </c>
      <c r="AF374" s="133">
        <v>36.75</v>
      </c>
      <c r="AG374" s="133">
        <v>42</v>
      </c>
      <c r="AH374" s="133">
        <v>12</v>
      </c>
      <c r="AI374" s="133">
        <v>7.25</v>
      </c>
      <c r="AJ374" s="133">
        <v>243.75</v>
      </c>
      <c r="AK374" s="133">
        <v>11.079545454545455</v>
      </c>
      <c r="AL374" s="132" t="s">
        <v>473</v>
      </c>
      <c r="AM374" s="132">
        <v>2014</v>
      </c>
      <c r="AN374" s="140" t="s">
        <v>475</v>
      </c>
      <c r="AO374" s="227">
        <v>27.25</v>
      </c>
      <c r="AP374" s="227">
        <v>32.625</v>
      </c>
      <c r="AQ374" s="227">
        <v>31.125</v>
      </c>
      <c r="AR374" s="227">
        <v>42.1875</v>
      </c>
      <c r="AS374" s="227">
        <v>41.25</v>
      </c>
      <c r="AT374" s="228">
        <v>16.666666666666668</v>
      </c>
      <c r="AU374" s="228">
        <v>15</v>
      </c>
      <c r="AV374" s="227">
        <v>45</v>
      </c>
      <c r="AW374" s="228">
        <v>11.75</v>
      </c>
      <c r="AX374" s="227">
        <v>262.85416666666663</v>
      </c>
      <c r="AY374" s="227">
        <v>10.514166666666664</v>
      </c>
      <c r="AZ374" s="229" t="s">
        <v>473</v>
      </c>
      <c r="BA374" s="140">
        <v>2015</v>
      </c>
      <c r="BB374" s="140" t="s">
        <v>476</v>
      </c>
      <c r="BC374" s="41">
        <v>24.75</v>
      </c>
      <c r="BD374" s="242">
        <v>42</v>
      </c>
      <c r="BE374" s="242">
        <v>16.875</v>
      </c>
      <c r="BF374" s="242">
        <v>36</v>
      </c>
      <c r="BG374" s="41">
        <v>30</v>
      </c>
      <c r="BH374" s="242">
        <v>26.625</v>
      </c>
      <c r="BI374" s="242">
        <v>18</v>
      </c>
      <c r="BJ374" s="242">
        <v>37.5</v>
      </c>
      <c r="BK374" s="242">
        <v>11</v>
      </c>
      <c r="BL374" s="243">
        <v>41</v>
      </c>
      <c r="BM374" s="243">
        <v>283.75</v>
      </c>
      <c r="BN374" s="243">
        <v>10.133928571428571</v>
      </c>
      <c r="BO374" s="17" t="s">
        <v>498</v>
      </c>
      <c r="BP374" s="234" t="s">
        <v>369</v>
      </c>
      <c r="BQ374" s="235">
        <v>2016</v>
      </c>
    </row>
    <row r="375" spans="1:69" ht="17.25">
      <c r="A375" s="17">
        <v>374</v>
      </c>
      <c r="B375" s="259" t="s">
        <v>2094</v>
      </c>
      <c r="C375" s="252" t="s">
        <v>465</v>
      </c>
      <c r="D375" s="215" t="s">
        <v>2095</v>
      </c>
      <c r="E375" s="215" t="s">
        <v>2096</v>
      </c>
      <c r="F375" s="546" t="s">
        <v>2097</v>
      </c>
      <c r="G375" s="546" t="s">
        <v>2098</v>
      </c>
      <c r="H375" s="261" t="s">
        <v>40</v>
      </c>
      <c r="I375" s="262">
        <v>34457</v>
      </c>
      <c r="J375" s="263" t="s">
        <v>524</v>
      </c>
      <c r="K375" s="547" t="s">
        <v>65</v>
      </c>
      <c r="L375" s="421" t="s">
        <v>2099</v>
      </c>
      <c r="M375" s="270">
        <v>4</v>
      </c>
      <c r="N375" s="222">
        <v>18</v>
      </c>
      <c r="O375" s="222">
        <v>25.5</v>
      </c>
      <c r="P375" s="222">
        <v>32.5</v>
      </c>
      <c r="Q375" s="223">
        <v>15.5</v>
      </c>
      <c r="R375" s="222">
        <v>26</v>
      </c>
      <c r="S375" s="222">
        <v>31.5</v>
      </c>
      <c r="T375" s="222">
        <v>19.5</v>
      </c>
      <c r="U375" s="222">
        <v>23.5</v>
      </c>
      <c r="V375" s="224">
        <v>192</v>
      </c>
      <c r="W375" s="225">
        <v>10.666666666666666</v>
      </c>
      <c r="X375" s="226" t="s">
        <v>484</v>
      </c>
      <c r="Y375" s="226" t="s">
        <v>474</v>
      </c>
      <c r="Z375" s="226">
        <v>2013</v>
      </c>
      <c r="AA375" s="133">
        <v>19.25</v>
      </c>
      <c r="AB375" s="133">
        <v>32</v>
      </c>
      <c r="AC375" s="133">
        <v>18</v>
      </c>
      <c r="AD375" s="133">
        <v>18</v>
      </c>
      <c r="AE375" s="166">
        <v>32.25</v>
      </c>
      <c r="AF375" s="133">
        <v>30</v>
      </c>
      <c r="AG375" s="133">
        <v>48</v>
      </c>
      <c r="AH375" s="133">
        <v>12</v>
      </c>
      <c r="AI375" s="133">
        <v>12.25</v>
      </c>
      <c r="AJ375" s="133">
        <v>221.75</v>
      </c>
      <c r="AK375" s="133">
        <v>10.079545454545455</v>
      </c>
      <c r="AL375" s="140" t="s">
        <v>498</v>
      </c>
      <c r="AM375" s="132">
        <v>2014</v>
      </c>
      <c r="AN375" s="140" t="s">
        <v>475</v>
      </c>
      <c r="AO375" s="238">
        <v>30</v>
      </c>
      <c r="AP375" s="239">
        <v>30.75</v>
      </c>
      <c r="AQ375" s="239">
        <v>31.5</v>
      </c>
      <c r="AR375" s="239">
        <v>32.90625</v>
      </c>
      <c r="AS375" s="239">
        <v>40.5</v>
      </c>
      <c r="AT375" s="240">
        <v>16</v>
      </c>
      <c r="AU375" s="240">
        <v>23.25</v>
      </c>
      <c r="AV375" s="239">
        <v>37.25</v>
      </c>
      <c r="AW375" s="240">
        <v>20</v>
      </c>
      <c r="AX375" s="239">
        <v>262.15625</v>
      </c>
      <c r="AY375" s="239">
        <v>10.48625</v>
      </c>
      <c r="AZ375" s="241" t="s">
        <v>484</v>
      </c>
      <c r="BA375" s="140">
        <v>2015</v>
      </c>
      <c r="BB375" s="140" t="s">
        <v>476</v>
      </c>
      <c r="BC375" s="41">
        <v>30.75</v>
      </c>
      <c r="BD375" s="242">
        <v>31.5</v>
      </c>
      <c r="BE375" s="242">
        <v>30.75</v>
      </c>
      <c r="BF375" s="242">
        <v>22.5</v>
      </c>
      <c r="BG375" s="41">
        <v>36</v>
      </c>
      <c r="BH375" s="242">
        <v>33</v>
      </c>
      <c r="BI375" s="242">
        <v>16</v>
      </c>
      <c r="BJ375" s="242">
        <v>49.5</v>
      </c>
      <c r="BK375" s="242">
        <v>32</v>
      </c>
      <c r="BL375" s="243">
        <v>41</v>
      </c>
      <c r="BM375" s="243">
        <v>323</v>
      </c>
      <c r="BN375" s="243">
        <v>11.535714285714286</v>
      </c>
      <c r="BO375" s="17" t="s">
        <v>484</v>
      </c>
      <c r="BP375" s="234" t="s">
        <v>369</v>
      </c>
      <c r="BQ375" s="235">
        <v>2016</v>
      </c>
    </row>
    <row r="376" spans="1:69" ht="17.25">
      <c r="A376" s="17">
        <v>375</v>
      </c>
      <c r="B376" s="259" t="s">
        <v>2100</v>
      </c>
      <c r="C376" s="252" t="s">
        <v>465</v>
      </c>
      <c r="D376" s="215" t="s">
        <v>39</v>
      </c>
      <c r="E376" s="215" t="s">
        <v>2101</v>
      </c>
      <c r="F376" s="546" t="s">
        <v>2102</v>
      </c>
      <c r="G376" s="546" t="s">
        <v>38</v>
      </c>
      <c r="H376" s="261" t="s">
        <v>40</v>
      </c>
      <c r="I376" s="262">
        <v>34374</v>
      </c>
      <c r="J376" s="263" t="s">
        <v>751</v>
      </c>
      <c r="K376" s="264" t="s">
        <v>137</v>
      </c>
      <c r="L376" s="421" t="s">
        <v>137</v>
      </c>
      <c r="M376" s="270">
        <v>41</v>
      </c>
      <c r="N376" s="222">
        <v>22</v>
      </c>
      <c r="O376" s="222">
        <v>24</v>
      </c>
      <c r="P376" s="222">
        <v>26.5</v>
      </c>
      <c r="Q376" s="223">
        <v>20.166666666666668</v>
      </c>
      <c r="R376" s="222">
        <v>30</v>
      </c>
      <c r="S376" s="222">
        <v>39</v>
      </c>
      <c r="T376" s="222">
        <v>30</v>
      </c>
      <c r="U376" s="222">
        <v>23.25</v>
      </c>
      <c r="V376" s="224">
        <v>214.91666666666669</v>
      </c>
      <c r="W376" s="225">
        <v>11.939814814814817</v>
      </c>
      <c r="X376" s="226" t="s">
        <v>484</v>
      </c>
      <c r="Y376" s="226" t="s">
        <v>474</v>
      </c>
      <c r="Z376" s="226">
        <v>2013</v>
      </c>
      <c r="AA376" s="133">
        <v>30</v>
      </c>
      <c r="AB376" s="133">
        <v>30</v>
      </c>
      <c r="AC376" s="133">
        <v>25.5</v>
      </c>
      <c r="AD376" s="133">
        <v>18.5</v>
      </c>
      <c r="AE376" s="166">
        <v>36.75</v>
      </c>
      <c r="AF376" s="133">
        <v>33.75</v>
      </c>
      <c r="AG376" s="133">
        <v>27.75</v>
      </c>
      <c r="AH376" s="133">
        <v>11.5</v>
      </c>
      <c r="AI376" s="133">
        <v>12.125</v>
      </c>
      <c r="AJ376" s="133">
        <v>225.875</v>
      </c>
      <c r="AK376" s="133">
        <v>10.267045454545455</v>
      </c>
      <c r="AL376" s="132" t="s">
        <v>473</v>
      </c>
      <c r="AM376" s="132">
        <v>2014</v>
      </c>
      <c r="AN376" s="140" t="s">
        <v>475</v>
      </c>
      <c r="AO376" s="238">
        <v>30</v>
      </c>
      <c r="AP376" s="239">
        <v>26.625</v>
      </c>
      <c r="AQ376" s="239">
        <v>30.375</v>
      </c>
      <c r="AR376" s="239">
        <v>37.21875</v>
      </c>
      <c r="AS376" s="239">
        <v>42.75</v>
      </c>
      <c r="AT376" s="240">
        <v>12</v>
      </c>
      <c r="AU376" s="240">
        <v>15.1875</v>
      </c>
      <c r="AV376" s="239">
        <v>44.75</v>
      </c>
      <c r="AW376" s="240">
        <v>19</v>
      </c>
      <c r="AX376" s="239">
        <v>257.90625</v>
      </c>
      <c r="AY376" s="239">
        <v>10.31625</v>
      </c>
      <c r="AZ376" s="241" t="s">
        <v>484</v>
      </c>
      <c r="BA376" s="140">
        <v>2015</v>
      </c>
      <c r="BB376" s="140" t="s">
        <v>476</v>
      </c>
      <c r="BC376" s="41">
        <v>21</v>
      </c>
      <c r="BD376" s="242">
        <v>31.5</v>
      </c>
      <c r="BE376" s="242">
        <v>24.75</v>
      </c>
      <c r="BF376" s="242">
        <v>48</v>
      </c>
      <c r="BG376" s="41">
        <v>30</v>
      </c>
      <c r="BH376" s="242">
        <v>40.5</v>
      </c>
      <c r="BI376" s="242">
        <v>16</v>
      </c>
      <c r="BJ376" s="242">
        <v>33</v>
      </c>
      <c r="BK376" s="242">
        <v>32</v>
      </c>
      <c r="BL376" s="243">
        <v>40.5</v>
      </c>
      <c r="BM376" s="243">
        <v>317.25</v>
      </c>
      <c r="BN376" s="243">
        <v>11.330357142857142</v>
      </c>
      <c r="BO376" s="17" t="s">
        <v>484</v>
      </c>
      <c r="BP376" s="234" t="s">
        <v>369</v>
      </c>
      <c r="BQ376" s="235">
        <v>2016</v>
      </c>
    </row>
    <row r="377" spans="1:69" ht="17.25">
      <c r="A377" s="17">
        <v>376</v>
      </c>
      <c r="B377" s="259" t="s">
        <v>2103</v>
      </c>
      <c r="C377" s="252" t="s">
        <v>465</v>
      </c>
      <c r="D377" s="215" t="s">
        <v>173</v>
      </c>
      <c r="E377" s="215" t="s">
        <v>2092</v>
      </c>
      <c r="F377" s="546" t="s">
        <v>2104</v>
      </c>
      <c r="G377" s="546" t="s">
        <v>172</v>
      </c>
      <c r="H377" s="261" t="s">
        <v>40</v>
      </c>
      <c r="I377" s="262">
        <v>34064</v>
      </c>
      <c r="J377" s="263" t="s">
        <v>49</v>
      </c>
      <c r="K377" s="264" t="s">
        <v>764</v>
      </c>
      <c r="L377" s="421" t="s">
        <v>764</v>
      </c>
      <c r="M377" s="270">
        <v>19</v>
      </c>
      <c r="N377" s="222">
        <v>11</v>
      </c>
      <c r="O377" s="222">
        <v>28</v>
      </c>
      <c r="P377" s="222">
        <v>32.5</v>
      </c>
      <c r="Q377" s="223">
        <v>21.333333333333332</v>
      </c>
      <c r="R377" s="222">
        <v>21</v>
      </c>
      <c r="S377" s="222">
        <v>27.75</v>
      </c>
      <c r="T377" s="222">
        <v>30</v>
      </c>
      <c r="U377" s="222">
        <v>25</v>
      </c>
      <c r="V377" s="224">
        <v>196.58333333333331</v>
      </c>
      <c r="W377" s="225">
        <v>10.921296296296296</v>
      </c>
      <c r="X377" s="226" t="s">
        <v>473</v>
      </c>
      <c r="Y377" s="226" t="s">
        <v>474</v>
      </c>
      <c r="Z377" s="226">
        <v>2013</v>
      </c>
      <c r="AA377" s="133">
        <v>33.75</v>
      </c>
      <c r="AB377" s="133">
        <v>37</v>
      </c>
      <c r="AC377" s="133">
        <v>28.25</v>
      </c>
      <c r="AD377" s="133">
        <v>18.240000000000002</v>
      </c>
      <c r="AE377" s="166">
        <v>40.5</v>
      </c>
      <c r="AF377" s="133">
        <v>40.75</v>
      </c>
      <c r="AG377" s="133">
        <v>34.5</v>
      </c>
      <c r="AH377" s="133">
        <v>8</v>
      </c>
      <c r="AI377" s="133">
        <v>13.625</v>
      </c>
      <c r="AJ377" s="133">
        <v>254.61500000000001</v>
      </c>
      <c r="AK377" s="133">
        <v>11.573409090909092</v>
      </c>
      <c r="AL377" s="132" t="s">
        <v>473</v>
      </c>
      <c r="AM377" s="132">
        <v>2014</v>
      </c>
      <c r="AN377" s="140" t="s">
        <v>475</v>
      </c>
      <c r="AO377" s="528">
        <v>30</v>
      </c>
      <c r="AP377" s="529">
        <v>31.5</v>
      </c>
      <c r="AQ377" s="529">
        <v>37.875</v>
      </c>
      <c r="AR377" s="529">
        <v>32.25</v>
      </c>
      <c r="AS377" s="529">
        <v>27.75</v>
      </c>
      <c r="AT377" s="529">
        <v>15.5</v>
      </c>
      <c r="AU377" s="529">
        <v>20.0625</v>
      </c>
      <c r="AV377" s="529">
        <v>45.25</v>
      </c>
      <c r="AW377" s="529">
        <v>11.75</v>
      </c>
      <c r="AX377" s="529">
        <v>251.9375</v>
      </c>
      <c r="AY377" s="529">
        <v>10.077500000000001</v>
      </c>
      <c r="AZ377" s="229" t="s">
        <v>473</v>
      </c>
      <c r="BA377" s="140">
        <v>2015</v>
      </c>
      <c r="BB377" s="140" t="s">
        <v>476</v>
      </c>
      <c r="BC377" s="41">
        <v>29.25</v>
      </c>
      <c r="BD377" s="242">
        <v>30</v>
      </c>
      <c r="BE377" s="242">
        <v>15</v>
      </c>
      <c r="BF377" s="242">
        <v>34.5</v>
      </c>
      <c r="BG377" s="41">
        <v>45</v>
      </c>
      <c r="BH377" s="242">
        <v>33</v>
      </c>
      <c r="BI377" s="242">
        <v>15.25</v>
      </c>
      <c r="BJ377" s="242">
        <v>28.5</v>
      </c>
      <c r="BK377" s="242">
        <v>22</v>
      </c>
      <c r="BL377" s="243">
        <v>41</v>
      </c>
      <c r="BM377" s="243">
        <v>293.5</v>
      </c>
      <c r="BN377" s="243">
        <v>10.482142857142858</v>
      </c>
      <c r="BO377" s="17" t="s">
        <v>498</v>
      </c>
      <c r="BP377" s="234" t="s">
        <v>369</v>
      </c>
      <c r="BQ377" s="235">
        <v>2016</v>
      </c>
    </row>
    <row r="378" spans="1:69" ht="17.25">
      <c r="A378" s="17">
        <v>377</v>
      </c>
      <c r="B378" s="214" t="s">
        <v>2105</v>
      </c>
      <c r="C378" s="252" t="s">
        <v>465</v>
      </c>
      <c r="D378" s="215" t="s">
        <v>303</v>
      </c>
      <c r="E378" s="215" t="s">
        <v>2106</v>
      </c>
      <c r="F378" s="336" t="s">
        <v>2107</v>
      </c>
      <c r="G378" s="336" t="s">
        <v>302</v>
      </c>
      <c r="H378" s="217" t="s">
        <v>43</v>
      </c>
      <c r="I378" s="218">
        <v>34256</v>
      </c>
      <c r="J378" s="219" t="s">
        <v>64</v>
      </c>
      <c r="K378" s="278" t="s">
        <v>63</v>
      </c>
      <c r="L378" s="278" t="s">
        <v>63</v>
      </c>
      <c r="M378" s="217">
        <v>23</v>
      </c>
      <c r="N378" s="222">
        <v>12</v>
      </c>
      <c r="O378" s="222">
        <v>20</v>
      </c>
      <c r="P378" s="222">
        <v>25.5</v>
      </c>
      <c r="Q378" s="223">
        <v>20.833333333333332</v>
      </c>
      <c r="R378" s="222">
        <v>21</v>
      </c>
      <c r="S378" s="222">
        <v>33.75</v>
      </c>
      <c r="T378" s="222">
        <v>34.5</v>
      </c>
      <c r="U378" s="222">
        <v>26.75</v>
      </c>
      <c r="V378" s="224">
        <v>194.33333333333331</v>
      </c>
      <c r="W378" s="225">
        <v>10.796296296296296</v>
      </c>
      <c r="X378" s="226" t="s">
        <v>498</v>
      </c>
      <c r="Y378" s="226" t="s">
        <v>474</v>
      </c>
      <c r="Z378" s="226">
        <v>2013</v>
      </c>
      <c r="AA378" s="133">
        <v>43</v>
      </c>
      <c r="AB378" s="133">
        <v>38</v>
      </c>
      <c r="AC378" s="133">
        <v>33</v>
      </c>
      <c r="AD378" s="133">
        <v>25</v>
      </c>
      <c r="AE378" s="166">
        <v>49.5</v>
      </c>
      <c r="AF378" s="133">
        <v>35</v>
      </c>
      <c r="AG378" s="133">
        <v>51.375</v>
      </c>
      <c r="AH378" s="133">
        <v>9</v>
      </c>
      <c r="AI378" s="133">
        <v>15</v>
      </c>
      <c r="AJ378" s="133">
        <v>298.875</v>
      </c>
      <c r="AK378" s="133">
        <v>13.585227272727273</v>
      </c>
      <c r="AL378" s="132" t="s">
        <v>473</v>
      </c>
      <c r="AM378" s="132">
        <v>2014</v>
      </c>
      <c r="AN378" s="140" t="s">
        <v>475</v>
      </c>
      <c r="AO378" s="238">
        <v>35.25</v>
      </c>
      <c r="AP378" s="239">
        <v>38.625</v>
      </c>
      <c r="AQ378" s="239">
        <v>30.375</v>
      </c>
      <c r="AR378" s="239">
        <v>38.15625</v>
      </c>
      <c r="AS378" s="239">
        <v>34.875</v>
      </c>
      <c r="AT378" s="240">
        <v>17.666666666666668</v>
      </c>
      <c r="AU378" s="240">
        <v>34.875</v>
      </c>
      <c r="AV378" s="239">
        <v>36.75</v>
      </c>
      <c r="AW378" s="240">
        <v>16.25</v>
      </c>
      <c r="AX378" s="239">
        <v>282.82291666666663</v>
      </c>
      <c r="AY378" s="239">
        <v>11.312916666666665</v>
      </c>
      <c r="AZ378" s="241" t="s">
        <v>484</v>
      </c>
      <c r="BA378" s="140">
        <v>2015</v>
      </c>
      <c r="BB378" s="140" t="s">
        <v>476</v>
      </c>
      <c r="BC378" s="41">
        <v>28.125</v>
      </c>
      <c r="BD378" s="242">
        <v>46.5</v>
      </c>
      <c r="BE378" s="242">
        <v>15</v>
      </c>
      <c r="BF378" s="242">
        <v>24.75</v>
      </c>
      <c r="BG378" s="41">
        <v>28.125</v>
      </c>
      <c r="BH378" s="242">
        <v>35.25</v>
      </c>
      <c r="BI378" s="242">
        <v>18.5</v>
      </c>
      <c r="BJ378" s="242">
        <v>36</v>
      </c>
      <c r="BK378" s="242">
        <v>10</v>
      </c>
      <c r="BL378" s="243">
        <v>41.5</v>
      </c>
      <c r="BM378" s="243">
        <v>283.75</v>
      </c>
      <c r="BN378" s="243">
        <v>10.133928571428571</v>
      </c>
      <c r="BO378" s="233" t="s">
        <v>473</v>
      </c>
      <c r="BP378" s="234" t="s">
        <v>369</v>
      </c>
      <c r="BQ378" s="235">
        <v>2016</v>
      </c>
    </row>
    <row r="379" spans="1:69" ht="17.25">
      <c r="A379" s="17">
        <v>378</v>
      </c>
      <c r="B379" s="253" t="s">
        <v>2108</v>
      </c>
      <c r="C379" s="252" t="s">
        <v>465</v>
      </c>
      <c r="D379" s="215" t="s">
        <v>2109</v>
      </c>
      <c r="E379" s="215" t="s">
        <v>2110</v>
      </c>
      <c r="F379" s="336" t="s">
        <v>2111</v>
      </c>
      <c r="G379" s="336" t="s">
        <v>2112</v>
      </c>
      <c r="H379" s="217" t="s">
        <v>43</v>
      </c>
      <c r="I379" s="218">
        <v>34423</v>
      </c>
      <c r="J379" s="219" t="s">
        <v>82</v>
      </c>
      <c r="K379" s="220" t="s">
        <v>81</v>
      </c>
      <c r="L379" s="220" t="s">
        <v>348</v>
      </c>
      <c r="M379" s="217">
        <v>21</v>
      </c>
      <c r="N379" s="222">
        <v>18</v>
      </c>
      <c r="O379" s="222">
        <v>23</v>
      </c>
      <c r="P379" s="222">
        <v>26.5</v>
      </c>
      <c r="Q379" s="223">
        <v>20.833333333333332</v>
      </c>
      <c r="R379" s="222">
        <v>23</v>
      </c>
      <c r="S379" s="222">
        <v>30</v>
      </c>
      <c r="T379" s="222">
        <v>30</v>
      </c>
      <c r="U379" s="222">
        <v>29.5</v>
      </c>
      <c r="V379" s="224">
        <v>200.83333333333331</v>
      </c>
      <c r="W379" s="225">
        <v>11.157407407407407</v>
      </c>
      <c r="X379" s="226" t="s">
        <v>498</v>
      </c>
      <c r="Y379" s="226" t="s">
        <v>474</v>
      </c>
      <c r="Z379" s="226">
        <v>2013</v>
      </c>
      <c r="AA379" s="133">
        <v>30.5</v>
      </c>
      <c r="AB379" s="133">
        <v>31</v>
      </c>
      <c r="AC379" s="133">
        <v>28.25</v>
      </c>
      <c r="AD379" s="133">
        <v>16.740000000000002</v>
      </c>
      <c r="AE379" s="166">
        <v>40.5</v>
      </c>
      <c r="AF379" s="133">
        <v>28</v>
      </c>
      <c r="AG379" s="133">
        <v>32.625</v>
      </c>
      <c r="AH379" s="133">
        <v>12.5</v>
      </c>
      <c r="AI379" s="133">
        <v>15.125</v>
      </c>
      <c r="AJ379" s="133">
        <v>235.24</v>
      </c>
      <c r="AK379" s="133">
        <v>10.692727272727273</v>
      </c>
      <c r="AL379" s="132" t="s">
        <v>473</v>
      </c>
      <c r="AM379" s="132">
        <v>2014</v>
      </c>
      <c r="AN379" s="140" t="s">
        <v>475</v>
      </c>
      <c r="AO379" s="238">
        <v>30.75</v>
      </c>
      <c r="AP379" s="239">
        <v>24.75</v>
      </c>
      <c r="AQ379" s="239">
        <v>33</v>
      </c>
      <c r="AR379" s="239">
        <v>27</v>
      </c>
      <c r="AS379" s="239">
        <v>29.75</v>
      </c>
      <c r="AT379" s="240">
        <v>20</v>
      </c>
      <c r="AU379" s="240">
        <v>27</v>
      </c>
      <c r="AV379" s="239">
        <v>36</v>
      </c>
      <c r="AW379" s="240">
        <v>22</v>
      </c>
      <c r="AX379" s="239">
        <v>250.25</v>
      </c>
      <c r="AY379" s="239">
        <v>10.01</v>
      </c>
      <c r="AZ379" s="241" t="s">
        <v>484</v>
      </c>
      <c r="BA379" s="140">
        <v>2015</v>
      </c>
      <c r="BB379" s="140" t="s">
        <v>476</v>
      </c>
      <c r="BC379" s="41">
        <v>22.5</v>
      </c>
      <c r="BD379" s="242">
        <v>41.25</v>
      </c>
      <c r="BE379" s="242">
        <v>32.25</v>
      </c>
      <c r="BF379" s="242">
        <v>16.5</v>
      </c>
      <c r="BG379" s="41">
        <v>36</v>
      </c>
      <c r="BH379" s="242">
        <v>31.125</v>
      </c>
      <c r="BI379" s="242">
        <v>14</v>
      </c>
      <c r="BJ379" s="242">
        <v>31.5</v>
      </c>
      <c r="BK379" s="242">
        <v>14</v>
      </c>
      <c r="BL379" s="243">
        <v>41.5</v>
      </c>
      <c r="BM379" s="243">
        <v>280.625</v>
      </c>
      <c r="BN379" s="243">
        <v>10.022321428571429</v>
      </c>
      <c r="BO379" s="17" t="s">
        <v>484</v>
      </c>
      <c r="BP379" s="234" t="s">
        <v>369</v>
      </c>
      <c r="BQ379" s="235">
        <v>2016</v>
      </c>
    </row>
    <row r="380" spans="1:69" ht="17.25">
      <c r="A380" s="17">
        <v>379</v>
      </c>
      <c r="B380" s="259" t="s">
        <v>2113</v>
      </c>
      <c r="C380" s="252" t="s">
        <v>465</v>
      </c>
      <c r="D380" s="215" t="s">
        <v>2114</v>
      </c>
      <c r="E380" s="215" t="s">
        <v>2115</v>
      </c>
      <c r="F380" s="84" t="s">
        <v>2116</v>
      </c>
      <c r="G380" s="84" t="s">
        <v>2117</v>
      </c>
      <c r="H380" s="261" t="s">
        <v>40</v>
      </c>
      <c r="I380" s="262">
        <v>34482</v>
      </c>
      <c r="J380" s="263" t="s">
        <v>45</v>
      </c>
      <c r="K380" s="264" t="s">
        <v>483</v>
      </c>
      <c r="L380" s="421" t="s">
        <v>44</v>
      </c>
      <c r="M380" s="217">
        <v>25</v>
      </c>
      <c r="N380" s="222">
        <v>10</v>
      </c>
      <c r="O380" s="222">
        <v>27.5</v>
      </c>
      <c r="P380" s="222">
        <v>28</v>
      </c>
      <c r="Q380" s="223">
        <v>29.333333333333332</v>
      </c>
      <c r="R380" s="222">
        <v>25</v>
      </c>
      <c r="S380" s="222">
        <v>43.125</v>
      </c>
      <c r="T380" s="222">
        <v>37.5</v>
      </c>
      <c r="U380" s="222">
        <v>28.75</v>
      </c>
      <c r="V380" s="224">
        <v>229.20833333333331</v>
      </c>
      <c r="W380" s="225">
        <v>12.733796296296296</v>
      </c>
      <c r="X380" s="226" t="s">
        <v>473</v>
      </c>
      <c r="Y380" s="226" t="s">
        <v>474</v>
      </c>
      <c r="Z380" s="226">
        <v>2013</v>
      </c>
      <c r="AA380" s="133">
        <v>40.5</v>
      </c>
      <c r="AB380" s="133">
        <v>38</v>
      </c>
      <c r="AC380" s="133">
        <v>28</v>
      </c>
      <c r="AD380" s="133">
        <v>25.5</v>
      </c>
      <c r="AE380" s="166">
        <v>36</v>
      </c>
      <c r="AF380" s="133">
        <v>38.5</v>
      </c>
      <c r="AG380" s="133">
        <v>52.875</v>
      </c>
      <c r="AH380" s="133">
        <v>12</v>
      </c>
      <c r="AI380" s="133">
        <v>11.25</v>
      </c>
      <c r="AJ380" s="133">
        <v>282.625</v>
      </c>
      <c r="AK380" s="133">
        <v>12.846590909090908</v>
      </c>
      <c r="AL380" s="132" t="s">
        <v>473</v>
      </c>
      <c r="AM380" s="132">
        <v>2014</v>
      </c>
      <c r="AN380" s="140" t="s">
        <v>475</v>
      </c>
      <c r="AO380" s="227">
        <v>30.5</v>
      </c>
      <c r="AP380" s="227">
        <v>53.25</v>
      </c>
      <c r="AQ380" s="227">
        <v>37.125</v>
      </c>
      <c r="AR380" s="227">
        <v>48.375</v>
      </c>
      <c r="AS380" s="227">
        <v>43.875</v>
      </c>
      <c r="AT380" s="228">
        <v>22.333333333333332</v>
      </c>
      <c r="AU380" s="228">
        <v>22.125</v>
      </c>
      <c r="AV380" s="227">
        <v>47.25</v>
      </c>
      <c r="AW380" s="228">
        <v>24.5</v>
      </c>
      <c r="AX380" s="227">
        <v>329.33333333333337</v>
      </c>
      <c r="AY380" s="227">
        <v>13.173333333333336</v>
      </c>
      <c r="AZ380" s="229" t="s">
        <v>473</v>
      </c>
      <c r="BA380" s="140">
        <v>2015</v>
      </c>
      <c r="BB380" s="140" t="s">
        <v>476</v>
      </c>
      <c r="BC380" s="41">
        <v>40.5</v>
      </c>
      <c r="BD380" s="242">
        <v>54.75</v>
      </c>
      <c r="BE380" s="242">
        <v>28.125</v>
      </c>
      <c r="BF380" s="242">
        <v>39</v>
      </c>
      <c r="BG380" s="41">
        <v>45</v>
      </c>
      <c r="BH380" s="242">
        <v>38.25</v>
      </c>
      <c r="BI380" s="242">
        <v>30</v>
      </c>
      <c r="BJ380" s="242">
        <v>42</v>
      </c>
      <c r="BK380" s="242">
        <v>18.5</v>
      </c>
      <c r="BL380" s="243">
        <v>42.5</v>
      </c>
      <c r="BM380" s="243">
        <v>378.625</v>
      </c>
      <c r="BN380" s="243">
        <v>13.522321428571429</v>
      </c>
      <c r="BO380" s="233" t="s">
        <v>473</v>
      </c>
      <c r="BP380" s="234" t="s">
        <v>369</v>
      </c>
      <c r="BQ380" s="235">
        <v>2016</v>
      </c>
    </row>
    <row r="381" spans="1:69" ht="17.25">
      <c r="A381" s="17">
        <v>380</v>
      </c>
      <c r="B381" s="253" t="s">
        <v>2118</v>
      </c>
      <c r="C381" s="253" t="s">
        <v>478</v>
      </c>
      <c r="D381" s="215" t="s">
        <v>1735</v>
      </c>
      <c r="E381" s="215" t="s">
        <v>2119</v>
      </c>
      <c r="F381" s="216" t="s">
        <v>2120</v>
      </c>
      <c r="G381" s="216" t="s">
        <v>2121</v>
      </c>
      <c r="H381" s="217" t="s">
        <v>43</v>
      </c>
      <c r="I381" s="218">
        <v>33619</v>
      </c>
      <c r="J381" s="219" t="s">
        <v>45</v>
      </c>
      <c r="K381" s="278" t="s">
        <v>483</v>
      </c>
      <c r="L381" s="278" t="s">
        <v>2122</v>
      </c>
      <c r="M381" s="217">
        <v>25</v>
      </c>
      <c r="N381" s="474">
        <v>20</v>
      </c>
      <c r="O381" s="474">
        <v>20</v>
      </c>
      <c r="P381" s="376">
        <v>27</v>
      </c>
      <c r="Q381" s="376">
        <v>24</v>
      </c>
      <c r="R381" s="376">
        <v>14.166666666666666</v>
      </c>
      <c r="S381" s="376">
        <v>38.25</v>
      </c>
      <c r="T381" s="376">
        <v>15</v>
      </c>
      <c r="U381" s="376">
        <v>22.75</v>
      </c>
      <c r="V381" s="376">
        <v>181.16666666666669</v>
      </c>
      <c r="W381" s="376">
        <v>10.064814814814817</v>
      </c>
      <c r="X381" s="226" t="s">
        <v>484</v>
      </c>
      <c r="Y381" s="226" t="s">
        <v>492</v>
      </c>
      <c r="Z381" s="226">
        <v>2012</v>
      </c>
      <c r="AA381" s="141">
        <v>30</v>
      </c>
      <c r="AB381" s="141">
        <v>21.5</v>
      </c>
      <c r="AC381" s="141">
        <v>24.25</v>
      </c>
      <c r="AD381" s="141">
        <v>10</v>
      </c>
      <c r="AE381" s="164">
        <v>42</v>
      </c>
      <c r="AF381" s="141">
        <v>30</v>
      </c>
      <c r="AG381" s="141">
        <v>45</v>
      </c>
      <c r="AH381" s="141">
        <v>11.25</v>
      </c>
      <c r="AI381" s="141">
        <v>13.38</v>
      </c>
      <c r="AJ381" s="141">
        <v>227.38</v>
      </c>
      <c r="AK381" s="141">
        <v>10.335454545454546</v>
      </c>
      <c r="AL381" s="140" t="s">
        <v>498</v>
      </c>
      <c r="AM381" s="132">
        <v>2014</v>
      </c>
      <c r="AN381" s="140" t="s">
        <v>475</v>
      </c>
      <c r="AO381" s="238">
        <v>32.25</v>
      </c>
      <c r="AP381" s="239">
        <v>23.25</v>
      </c>
      <c r="AQ381" s="239">
        <v>30</v>
      </c>
      <c r="AR381" s="239">
        <v>30</v>
      </c>
      <c r="AS381" s="239">
        <v>30.75</v>
      </c>
      <c r="AT381" s="240">
        <v>20</v>
      </c>
      <c r="AU381" s="240">
        <v>24</v>
      </c>
      <c r="AV381" s="239">
        <v>36</v>
      </c>
      <c r="AW381" s="240">
        <v>24</v>
      </c>
      <c r="AX381" s="239">
        <v>250.25</v>
      </c>
      <c r="AY381" s="239">
        <v>10.01</v>
      </c>
      <c r="AZ381" s="241" t="s">
        <v>484</v>
      </c>
      <c r="BA381" s="140">
        <v>2015</v>
      </c>
      <c r="BB381" s="140" t="s">
        <v>476</v>
      </c>
      <c r="BC381" s="41">
        <v>30</v>
      </c>
      <c r="BD381" s="242">
        <v>28.5</v>
      </c>
      <c r="BE381" s="242">
        <v>24.75</v>
      </c>
      <c r="BF381" s="242">
        <v>25.5</v>
      </c>
      <c r="BG381" s="41">
        <v>30</v>
      </c>
      <c r="BH381" s="242">
        <v>33</v>
      </c>
      <c r="BI381" s="242">
        <v>22</v>
      </c>
      <c r="BJ381" s="242">
        <v>28.5</v>
      </c>
      <c r="BK381" s="242">
        <v>20</v>
      </c>
      <c r="BL381" s="243">
        <v>42.5</v>
      </c>
      <c r="BM381" s="243">
        <v>284.75</v>
      </c>
      <c r="BN381" s="243">
        <v>10.169642857142858</v>
      </c>
      <c r="BO381" s="17" t="s">
        <v>484</v>
      </c>
      <c r="BP381" s="234" t="s">
        <v>369</v>
      </c>
      <c r="BQ381" s="235">
        <v>2016</v>
      </c>
    </row>
    <row r="382" spans="1:69" ht="17.25">
      <c r="A382" s="17">
        <v>381</v>
      </c>
      <c r="B382" s="324" t="s">
        <v>2123</v>
      </c>
      <c r="C382" s="252" t="s">
        <v>465</v>
      </c>
      <c r="D382" s="215" t="s">
        <v>2124</v>
      </c>
      <c r="E382" s="215" t="s">
        <v>2125</v>
      </c>
      <c r="F382" s="325" t="s">
        <v>2126</v>
      </c>
      <c r="G382" s="325" t="s">
        <v>2127</v>
      </c>
      <c r="H382" s="261" t="s">
        <v>40</v>
      </c>
      <c r="I382" s="262">
        <v>33758</v>
      </c>
      <c r="J382" s="263" t="s">
        <v>536</v>
      </c>
      <c r="K382" s="264" t="s">
        <v>1486</v>
      </c>
      <c r="L382" s="421" t="s">
        <v>537</v>
      </c>
      <c r="M382" s="217">
        <v>34</v>
      </c>
      <c r="N382" s="222">
        <v>16</v>
      </c>
      <c r="O382" s="222">
        <v>24</v>
      </c>
      <c r="P382" s="222">
        <v>30.5</v>
      </c>
      <c r="Q382" s="223">
        <v>17.666666666666668</v>
      </c>
      <c r="R382" s="222">
        <v>16.5</v>
      </c>
      <c r="S382" s="222">
        <v>22.125</v>
      </c>
      <c r="T382" s="222">
        <v>30</v>
      </c>
      <c r="U382" s="222">
        <v>26</v>
      </c>
      <c r="V382" s="224">
        <v>182.79166666666669</v>
      </c>
      <c r="W382" s="225">
        <v>10.155092592592593</v>
      </c>
      <c r="X382" s="226" t="s">
        <v>498</v>
      </c>
      <c r="Y382" s="226" t="s">
        <v>474</v>
      </c>
      <c r="Z382" s="226">
        <v>2013</v>
      </c>
      <c r="AA382" s="133">
        <v>30.75</v>
      </c>
      <c r="AB382" s="133">
        <v>31.5</v>
      </c>
      <c r="AC382" s="133">
        <v>24</v>
      </c>
      <c r="AD382" s="133">
        <v>26</v>
      </c>
      <c r="AE382" s="166">
        <v>39</v>
      </c>
      <c r="AF382" s="133">
        <v>36</v>
      </c>
      <c r="AG382" s="133">
        <v>45</v>
      </c>
      <c r="AH382" s="133">
        <v>11.5</v>
      </c>
      <c r="AI382" s="133">
        <v>13.25</v>
      </c>
      <c r="AJ382" s="133">
        <v>257</v>
      </c>
      <c r="AK382" s="133">
        <v>11.681818181818182</v>
      </c>
      <c r="AL382" s="140" t="s">
        <v>498</v>
      </c>
      <c r="AM382" s="132">
        <v>2014</v>
      </c>
      <c r="AN382" s="140" t="s">
        <v>475</v>
      </c>
      <c r="AO382" s="238">
        <v>34.5</v>
      </c>
      <c r="AP382" s="239">
        <v>27</v>
      </c>
      <c r="AQ382" s="239">
        <v>35.25</v>
      </c>
      <c r="AR382" s="239">
        <v>31.125</v>
      </c>
      <c r="AS382" s="239">
        <v>30</v>
      </c>
      <c r="AT382" s="240">
        <v>19</v>
      </c>
      <c r="AU382" s="240">
        <v>23.25</v>
      </c>
      <c r="AV382" s="239">
        <v>34.5</v>
      </c>
      <c r="AW382" s="240">
        <v>16</v>
      </c>
      <c r="AX382" s="239">
        <v>250.625</v>
      </c>
      <c r="AY382" s="239">
        <v>10.025</v>
      </c>
      <c r="AZ382" s="241" t="s">
        <v>484</v>
      </c>
      <c r="BA382" s="140">
        <v>2015</v>
      </c>
      <c r="BB382" s="140" t="s">
        <v>476</v>
      </c>
      <c r="BC382" s="41">
        <v>22.5</v>
      </c>
      <c r="BD382" s="242">
        <v>39</v>
      </c>
      <c r="BE382" s="242">
        <v>25.5</v>
      </c>
      <c r="BF382" s="242">
        <v>21.75</v>
      </c>
      <c r="BG382" s="41">
        <v>30</v>
      </c>
      <c r="BH382" s="242">
        <v>30.75</v>
      </c>
      <c r="BI382" s="242">
        <v>14</v>
      </c>
      <c r="BJ382" s="242">
        <v>31.5</v>
      </c>
      <c r="BK382" s="242">
        <v>30</v>
      </c>
      <c r="BL382" s="243">
        <v>42.5</v>
      </c>
      <c r="BM382" s="243">
        <v>287.5</v>
      </c>
      <c r="BN382" s="243">
        <v>10.267857142857142</v>
      </c>
      <c r="BO382" s="17" t="s">
        <v>484</v>
      </c>
      <c r="BP382" s="234" t="s">
        <v>369</v>
      </c>
      <c r="BQ382" s="235">
        <v>2016</v>
      </c>
    </row>
    <row r="383" spans="1:69" ht="17.25">
      <c r="A383" s="17">
        <v>382</v>
      </c>
      <c r="B383" s="253" t="s">
        <v>2128</v>
      </c>
      <c r="C383" s="253" t="s">
        <v>478</v>
      </c>
      <c r="D383" s="215" t="s">
        <v>268</v>
      </c>
      <c r="E383" s="215" t="s">
        <v>2129</v>
      </c>
      <c r="F383" s="216" t="s">
        <v>2130</v>
      </c>
      <c r="G383" s="216" t="s">
        <v>2131</v>
      </c>
      <c r="H383" s="217" t="s">
        <v>43</v>
      </c>
      <c r="I383" s="218">
        <v>34004</v>
      </c>
      <c r="J383" s="219" t="s">
        <v>45</v>
      </c>
      <c r="K383" s="278" t="s">
        <v>483</v>
      </c>
      <c r="L383" s="278" t="s">
        <v>44</v>
      </c>
      <c r="M383" s="217">
        <v>25</v>
      </c>
      <c r="N383" s="222">
        <v>14</v>
      </c>
      <c r="O383" s="222">
        <v>20</v>
      </c>
      <c r="P383" s="222">
        <v>26</v>
      </c>
      <c r="Q383" s="223">
        <v>20</v>
      </c>
      <c r="R383" s="222">
        <v>14</v>
      </c>
      <c r="S383" s="222">
        <v>30</v>
      </c>
      <c r="T383" s="222">
        <v>30</v>
      </c>
      <c r="U383" s="222">
        <v>33</v>
      </c>
      <c r="V383" s="224">
        <v>187</v>
      </c>
      <c r="W383" s="225">
        <v>10.388888888888889</v>
      </c>
      <c r="X383" s="250" t="s">
        <v>1041</v>
      </c>
      <c r="Y383" s="226" t="s">
        <v>474</v>
      </c>
      <c r="Z383" s="226">
        <v>2013</v>
      </c>
      <c r="AA383" s="141">
        <v>30</v>
      </c>
      <c r="AB383" s="141">
        <v>33</v>
      </c>
      <c r="AC383" s="141">
        <v>22.25</v>
      </c>
      <c r="AD383" s="141">
        <v>33</v>
      </c>
      <c r="AE383" s="164">
        <v>43.5</v>
      </c>
      <c r="AF383" s="141">
        <v>30.75</v>
      </c>
      <c r="AG383" s="141">
        <v>37.875</v>
      </c>
      <c r="AH383" s="141">
        <v>13.5</v>
      </c>
      <c r="AI383" s="141">
        <v>16</v>
      </c>
      <c r="AJ383" s="141">
        <v>259.875</v>
      </c>
      <c r="AK383" s="141">
        <v>11.8125</v>
      </c>
      <c r="AL383" s="140" t="s">
        <v>498</v>
      </c>
      <c r="AM383" s="132">
        <v>2014</v>
      </c>
      <c r="AN383" s="140" t="s">
        <v>475</v>
      </c>
      <c r="AO383" s="238">
        <v>30</v>
      </c>
      <c r="AP383" s="239">
        <v>28.125</v>
      </c>
      <c r="AQ383" s="239">
        <v>39</v>
      </c>
      <c r="AR383" s="239">
        <v>42</v>
      </c>
      <c r="AS383" s="239">
        <v>30</v>
      </c>
      <c r="AT383" s="240">
        <v>20</v>
      </c>
      <c r="AU383" s="240">
        <v>19.5</v>
      </c>
      <c r="AV383" s="239">
        <v>30.75</v>
      </c>
      <c r="AW383" s="240">
        <v>11</v>
      </c>
      <c r="AX383" s="239">
        <v>250.375</v>
      </c>
      <c r="AY383" s="239">
        <v>10.015000000000001</v>
      </c>
      <c r="AZ383" s="241" t="s">
        <v>484</v>
      </c>
      <c r="BA383" s="140">
        <v>2015</v>
      </c>
      <c r="BB383" s="140" t="s">
        <v>476</v>
      </c>
      <c r="BC383" s="41">
        <v>30</v>
      </c>
      <c r="BD383" s="242">
        <v>43.5</v>
      </c>
      <c r="BE383" s="242">
        <v>26.25</v>
      </c>
      <c r="BF383" s="242">
        <v>27</v>
      </c>
      <c r="BG383" s="41">
        <v>30</v>
      </c>
      <c r="BH383" s="242">
        <v>30</v>
      </c>
      <c r="BI383" s="242">
        <v>21</v>
      </c>
      <c r="BJ383" s="242">
        <v>30</v>
      </c>
      <c r="BK383" s="242">
        <v>28</v>
      </c>
      <c r="BL383" s="243">
        <v>43</v>
      </c>
      <c r="BM383" s="243">
        <v>308.75</v>
      </c>
      <c r="BN383" s="243">
        <v>11.026785714285714</v>
      </c>
      <c r="BO383" s="17" t="s">
        <v>484</v>
      </c>
      <c r="BP383" s="234" t="s">
        <v>369</v>
      </c>
      <c r="BQ383" s="235">
        <v>2016</v>
      </c>
    </row>
    <row r="384" spans="1:69" ht="17.25">
      <c r="A384" s="17">
        <v>383</v>
      </c>
      <c r="B384" s="330" t="s">
        <v>2132</v>
      </c>
      <c r="C384" s="252" t="s">
        <v>465</v>
      </c>
      <c r="D384" s="215" t="s">
        <v>192</v>
      </c>
      <c r="E384" s="215" t="s">
        <v>2133</v>
      </c>
      <c r="F384" s="216" t="s">
        <v>2134</v>
      </c>
      <c r="G384" s="216" t="s">
        <v>1228</v>
      </c>
      <c r="H384" s="281" t="s">
        <v>40</v>
      </c>
      <c r="I384" s="282">
        <v>34288</v>
      </c>
      <c r="J384" s="283" t="s">
        <v>536</v>
      </c>
      <c r="K384" s="264" t="s">
        <v>1486</v>
      </c>
      <c r="L384" s="421" t="s">
        <v>1486</v>
      </c>
      <c r="M384" s="217">
        <v>34</v>
      </c>
      <c r="N384" s="222">
        <v>10</v>
      </c>
      <c r="O384" s="222">
        <v>31</v>
      </c>
      <c r="P384" s="222">
        <v>25</v>
      </c>
      <c r="Q384" s="223">
        <v>20.333333333333332</v>
      </c>
      <c r="R384" s="222">
        <v>18</v>
      </c>
      <c r="S384" s="222">
        <v>26.25</v>
      </c>
      <c r="T384" s="222">
        <v>45</v>
      </c>
      <c r="U384" s="222">
        <v>31.5</v>
      </c>
      <c r="V384" s="224">
        <v>207.08333333333331</v>
      </c>
      <c r="W384" s="225">
        <v>11.504629629629628</v>
      </c>
      <c r="X384" s="250" t="s">
        <v>1041</v>
      </c>
      <c r="Y384" s="226" t="s">
        <v>474</v>
      </c>
      <c r="Z384" s="226">
        <v>2013</v>
      </c>
      <c r="AA384" s="133">
        <v>35.5</v>
      </c>
      <c r="AB384" s="133">
        <v>34</v>
      </c>
      <c r="AC384" s="133">
        <v>28</v>
      </c>
      <c r="AD384" s="133">
        <v>13.75</v>
      </c>
      <c r="AE384" s="166">
        <v>39</v>
      </c>
      <c r="AF384" s="133">
        <v>30.25</v>
      </c>
      <c r="AG384" s="133">
        <v>41.25</v>
      </c>
      <c r="AH384" s="133">
        <v>11</v>
      </c>
      <c r="AI384" s="133">
        <v>13.5</v>
      </c>
      <c r="AJ384" s="133">
        <v>246.25</v>
      </c>
      <c r="AK384" s="133">
        <v>11.193181818181818</v>
      </c>
      <c r="AL384" s="132" t="s">
        <v>473</v>
      </c>
      <c r="AM384" s="132">
        <v>2014</v>
      </c>
      <c r="AN384" s="140" t="s">
        <v>475</v>
      </c>
      <c r="AO384" s="227">
        <v>32.5</v>
      </c>
      <c r="AP384" s="227">
        <v>36.75</v>
      </c>
      <c r="AQ384" s="227">
        <v>31.125</v>
      </c>
      <c r="AR384" s="227">
        <v>33</v>
      </c>
      <c r="AS384" s="227">
        <v>30.75</v>
      </c>
      <c r="AT384" s="228">
        <v>20</v>
      </c>
      <c r="AU384" s="228">
        <v>24</v>
      </c>
      <c r="AV384" s="227">
        <v>42</v>
      </c>
      <c r="AW384" s="228">
        <v>12.5</v>
      </c>
      <c r="AX384" s="227">
        <v>262.625</v>
      </c>
      <c r="AY384" s="227">
        <v>10.505000000000001</v>
      </c>
      <c r="AZ384" s="229" t="s">
        <v>473</v>
      </c>
      <c r="BA384" s="140">
        <v>2015</v>
      </c>
      <c r="BB384" s="140" t="s">
        <v>476</v>
      </c>
      <c r="BC384" s="41">
        <v>34.875</v>
      </c>
      <c r="BD384" s="242">
        <v>30.75</v>
      </c>
      <c r="BE384" s="242">
        <v>24.375</v>
      </c>
      <c r="BF384" s="242">
        <v>23.25</v>
      </c>
      <c r="BG384" s="41">
        <v>23.25</v>
      </c>
      <c r="BH384" s="242">
        <v>37.5</v>
      </c>
      <c r="BI384" s="242">
        <v>21.5</v>
      </c>
      <c r="BJ384" s="242">
        <v>40.5</v>
      </c>
      <c r="BK384" s="242">
        <v>13</v>
      </c>
      <c r="BL384" s="243">
        <v>42.5</v>
      </c>
      <c r="BM384" s="243">
        <v>291.5</v>
      </c>
      <c r="BN384" s="243">
        <v>10.410714285714286</v>
      </c>
      <c r="BO384" s="233" t="s">
        <v>473</v>
      </c>
      <c r="BP384" s="234" t="s">
        <v>369</v>
      </c>
      <c r="BQ384" s="235">
        <v>2016</v>
      </c>
    </row>
    <row r="385" spans="1:69" ht="17.25">
      <c r="A385" s="17">
        <v>384</v>
      </c>
      <c r="B385" s="330" t="s">
        <v>2135</v>
      </c>
      <c r="C385" s="252" t="s">
        <v>465</v>
      </c>
      <c r="D385" s="215" t="s">
        <v>151</v>
      </c>
      <c r="E385" s="215" t="s">
        <v>2136</v>
      </c>
      <c r="F385" s="380" t="s">
        <v>2137</v>
      </c>
      <c r="G385" s="380" t="s">
        <v>150</v>
      </c>
      <c r="H385" s="281" t="s">
        <v>40</v>
      </c>
      <c r="I385" s="282">
        <v>34467</v>
      </c>
      <c r="J385" s="283" t="s">
        <v>45</v>
      </c>
      <c r="K385" s="264" t="s">
        <v>483</v>
      </c>
      <c r="L385" s="421" t="s">
        <v>44</v>
      </c>
      <c r="M385" s="217">
        <v>25</v>
      </c>
      <c r="N385" s="222">
        <v>10</v>
      </c>
      <c r="O385" s="222">
        <v>21.5</v>
      </c>
      <c r="P385" s="222">
        <v>34</v>
      </c>
      <c r="Q385" s="223">
        <v>21.333333333333332</v>
      </c>
      <c r="R385" s="222">
        <v>20</v>
      </c>
      <c r="S385" s="222">
        <v>22.5</v>
      </c>
      <c r="T385" s="222">
        <v>30</v>
      </c>
      <c r="U385" s="222">
        <v>23.25</v>
      </c>
      <c r="V385" s="224">
        <v>182.58333333333331</v>
      </c>
      <c r="W385" s="225">
        <v>10.143518518518517</v>
      </c>
      <c r="X385" s="226" t="s">
        <v>473</v>
      </c>
      <c r="Y385" s="226" t="s">
        <v>474</v>
      </c>
      <c r="Z385" s="226">
        <v>2013</v>
      </c>
      <c r="AA385" s="133">
        <v>36.75</v>
      </c>
      <c r="AB385" s="133">
        <v>30.5</v>
      </c>
      <c r="AC385" s="133">
        <v>26.75</v>
      </c>
      <c r="AD385" s="133">
        <v>11.5</v>
      </c>
      <c r="AE385" s="166">
        <v>43.5</v>
      </c>
      <c r="AF385" s="133">
        <v>30.25</v>
      </c>
      <c r="AG385" s="133">
        <v>36</v>
      </c>
      <c r="AH385" s="133">
        <v>11.5</v>
      </c>
      <c r="AI385" s="133">
        <v>12.25</v>
      </c>
      <c r="AJ385" s="133">
        <v>239</v>
      </c>
      <c r="AK385" s="133">
        <v>10.863636363636363</v>
      </c>
      <c r="AL385" s="132" t="s">
        <v>473</v>
      </c>
      <c r="AM385" s="132">
        <v>2014</v>
      </c>
      <c r="AN385" s="140" t="s">
        <v>475</v>
      </c>
      <c r="AO385" s="227">
        <v>30</v>
      </c>
      <c r="AP385" s="227">
        <v>34.5</v>
      </c>
      <c r="AQ385" s="227">
        <v>27.375</v>
      </c>
      <c r="AR385" s="227">
        <v>32.625</v>
      </c>
      <c r="AS385" s="227">
        <v>32.625</v>
      </c>
      <c r="AT385" s="228">
        <v>20.333333333333332</v>
      </c>
      <c r="AU385" s="228">
        <v>25.5</v>
      </c>
      <c r="AV385" s="227">
        <v>37.5</v>
      </c>
      <c r="AW385" s="228">
        <v>12.75</v>
      </c>
      <c r="AX385" s="227">
        <v>253.20833333333334</v>
      </c>
      <c r="AY385" s="227">
        <v>10.128333333333334</v>
      </c>
      <c r="AZ385" s="229" t="s">
        <v>473</v>
      </c>
      <c r="BA385" s="140">
        <v>2015</v>
      </c>
      <c r="BB385" s="140" t="s">
        <v>476</v>
      </c>
      <c r="BC385" s="41">
        <v>25.5</v>
      </c>
      <c r="BD385" s="242">
        <v>27</v>
      </c>
      <c r="BE385" s="242">
        <v>18</v>
      </c>
      <c r="BF385" s="242">
        <v>25.5</v>
      </c>
      <c r="BG385" s="41">
        <v>31.5</v>
      </c>
      <c r="BH385" s="242">
        <v>34.5</v>
      </c>
      <c r="BI385" s="242">
        <v>16.75</v>
      </c>
      <c r="BJ385" s="242">
        <v>28.5</v>
      </c>
      <c r="BK385" s="242">
        <v>30</v>
      </c>
      <c r="BL385" s="243">
        <v>44.5</v>
      </c>
      <c r="BM385" s="243">
        <v>281.75</v>
      </c>
      <c r="BN385" s="243">
        <v>10.0625</v>
      </c>
      <c r="BO385" s="17" t="s">
        <v>498</v>
      </c>
      <c r="BP385" s="234" t="s">
        <v>369</v>
      </c>
      <c r="BQ385" s="235">
        <v>2016</v>
      </c>
    </row>
    <row r="386" spans="1:69" ht="17.25">
      <c r="A386" s="17">
        <v>385</v>
      </c>
      <c r="B386" s="253" t="s">
        <v>2138</v>
      </c>
      <c r="C386" s="252" t="s">
        <v>465</v>
      </c>
      <c r="D386" s="215" t="s">
        <v>2139</v>
      </c>
      <c r="E386" s="215" t="s">
        <v>2140</v>
      </c>
      <c r="F386" s="216" t="s">
        <v>2141</v>
      </c>
      <c r="G386" s="216" t="s">
        <v>2142</v>
      </c>
      <c r="H386" s="217" t="s">
        <v>43</v>
      </c>
      <c r="I386" s="218">
        <v>33759</v>
      </c>
      <c r="J386" s="219" t="s">
        <v>103</v>
      </c>
      <c r="K386" s="220" t="s">
        <v>1717</v>
      </c>
      <c r="L386" s="220" t="s">
        <v>2143</v>
      </c>
      <c r="M386" s="221">
        <v>15</v>
      </c>
      <c r="N386" s="222">
        <v>15</v>
      </c>
      <c r="O386" s="222">
        <v>29.5</v>
      </c>
      <c r="P386" s="222">
        <v>37.5</v>
      </c>
      <c r="Q386" s="223">
        <v>20</v>
      </c>
      <c r="R386" s="222">
        <v>20.5</v>
      </c>
      <c r="S386" s="222">
        <v>41.625</v>
      </c>
      <c r="T386" s="222">
        <v>30.38</v>
      </c>
      <c r="U386" s="222">
        <v>32</v>
      </c>
      <c r="V386" s="224">
        <v>226.505</v>
      </c>
      <c r="W386" s="225">
        <v>12.583611111111111</v>
      </c>
      <c r="X386" s="226" t="s">
        <v>473</v>
      </c>
      <c r="Y386" s="226" t="s">
        <v>474</v>
      </c>
      <c r="Z386" s="226">
        <v>2013</v>
      </c>
      <c r="AA386" s="133">
        <v>40.25</v>
      </c>
      <c r="AB386" s="133">
        <v>42.5</v>
      </c>
      <c r="AC386" s="133">
        <v>28.75</v>
      </c>
      <c r="AD386" s="133">
        <v>19.75</v>
      </c>
      <c r="AE386" s="166">
        <v>43.5</v>
      </c>
      <c r="AF386" s="133">
        <v>28</v>
      </c>
      <c r="AG386" s="133">
        <v>34.5</v>
      </c>
      <c r="AH386" s="133">
        <v>8.5</v>
      </c>
      <c r="AI386" s="133">
        <v>17.125</v>
      </c>
      <c r="AJ386" s="133">
        <v>262.875</v>
      </c>
      <c r="AK386" s="133">
        <v>11.948863636363637</v>
      </c>
      <c r="AL386" s="132" t="s">
        <v>473</v>
      </c>
      <c r="AM386" s="132">
        <v>2014</v>
      </c>
      <c r="AN386" s="140" t="s">
        <v>475</v>
      </c>
      <c r="AO386" s="331">
        <v>31</v>
      </c>
      <c r="AP386" s="267">
        <v>34.5</v>
      </c>
      <c r="AQ386" s="267">
        <v>30.75</v>
      </c>
      <c r="AR386" s="267">
        <v>32.71875</v>
      </c>
      <c r="AS386" s="267">
        <v>30</v>
      </c>
      <c r="AT386" s="268">
        <v>20</v>
      </c>
      <c r="AU386" s="268">
        <v>30</v>
      </c>
      <c r="AV386" s="267">
        <v>38.25</v>
      </c>
      <c r="AW386" s="268">
        <v>21</v>
      </c>
      <c r="AX386" s="267">
        <v>268.21875</v>
      </c>
      <c r="AY386" s="267">
        <v>10.72875</v>
      </c>
      <c r="AZ386" s="512" t="s">
        <v>498</v>
      </c>
      <c r="BA386" s="140">
        <v>2015</v>
      </c>
      <c r="BB386" s="140" t="s">
        <v>476</v>
      </c>
      <c r="BC386" s="41">
        <v>24.75</v>
      </c>
      <c r="BD386" s="242">
        <v>36</v>
      </c>
      <c r="BE386" s="242">
        <v>21</v>
      </c>
      <c r="BF386" s="242">
        <v>33</v>
      </c>
      <c r="BG386" s="41">
        <v>36</v>
      </c>
      <c r="BH386" s="242">
        <v>32.625</v>
      </c>
      <c r="BI386" s="242">
        <v>15</v>
      </c>
      <c r="BJ386" s="242">
        <v>36</v>
      </c>
      <c r="BK386" s="242">
        <v>12</v>
      </c>
      <c r="BL386" s="243">
        <v>42.5</v>
      </c>
      <c r="BM386" s="243">
        <v>288.875</v>
      </c>
      <c r="BN386" s="243">
        <v>10.316964285714286</v>
      </c>
      <c r="BO386" s="17" t="s">
        <v>498</v>
      </c>
      <c r="BP386" s="234" t="s">
        <v>369</v>
      </c>
      <c r="BQ386" s="235">
        <v>2016</v>
      </c>
    </row>
    <row r="387" spans="1:69" ht="17.25">
      <c r="A387" s="17">
        <v>386</v>
      </c>
      <c r="B387" s="259" t="s">
        <v>2144</v>
      </c>
      <c r="C387" s="252" t="s">
        <v>465</v>
      </c>
      <c r="D387" s="215" t="s">
        <v>328</v>
      </c>
      <c r="E387" s="215" t="s">
        <v>2145</v>
      </c>
      <c r="F387" s="260" t="s">
        <v>181</v>
      </c>
      <c r="G387" s="260" t="s">
        <v>2146</v>
      </c>
      <c r="H387" s="261" t="s">
        <v>40</v>
      </c>
      <c r="I387" s="262">
        <v>34217</v>
      </c>
      <c r="J387" s="263" t="s">
        <v>101</v>
      </c>
      <c r="K387" s="264" t="s">
        <v>100</v>
      </c>
      <c r="L387" s="421" t="s">
        <v>100</v>
      </c>
      <c r="M387" s="270">
        <v>12</v>
      </c>
      <c r="N387" s="222">
        <v>15.5</v>
      </c>
      <c r="O387" s="222">
        <v>26</v>
      </c>
      <c r="P387" s="222">
        <v>36</v>
      </c>
      <c r="Q387" s="223">
        <v>18.166666666666668</v>
      </c>
      <c r="R387" s="222">
        <v>21.5</v>
      </c>
      <c r="S387" s="222">
        <v>35.625</v>
      </c>
      <c r="T387" s="222">
        <v>27</v>
      </c>
      <c r="U387" s="222">
        <v>32.5</v>
      </c>
      <c r="V387" s="224">
        <v>212.29166666666669</v>
      </c>
      <c r="W387" s="225">
        <v>11.793981481481483</v>
      </c>
      <c r="X387" s="226" t="s">
        <v>473</v>
      </c>
      <c r="Y387" s="226" t="s">
        <v>474</v>
      </c>
      <c r="Z387" s="226">
        <v>2013</v>
      </c>
      <c r="AA387" s="133">
        <v>30.75</v>
      </c>
      <c r="AB387" s="133">
        <v>30.5</v>
      </c>
      <c r="AC387" s="133">
        <v>26.25</v>
      </c>
      <c r="AD387" s="133">
        <v>14.5</v>
      </c>
      <c r="AE387" s="166">
        <v>37.5</v>
      </c>
      <c r="AF387" s="133">
        <v>28.25</v>
      </c>
      <c r="AG387" s="133">
        <v>39</v>
      </c>
      <c r="AH387" s="133">
        <v>11</v>
      </c>
      <c r="AI387" s="133">
        <v>14</v>
      </c>
      <c r="AJ387" s="133">
        <v>234.75</v>
      </c>
      <c r="AK387" s="133">
        <v>10.53</v>
      </c>
      <c r="AL387" s="132" t="s">
        <v>473</v>
      </c>
      <c r="AM387" s="132">
        <v>2014</v>
      </c>
      <c r="AN387" s="140" t="s">
        <v>475</v>
      </c>
      <c r="AO387" s="227">
        <v>30</v>
      </c>
      <c r="AP387" s="227">
        <v>31.875</v>
      </c>
      <c r="AQ387" s="227">
        <v>29.25</v>
      </c>
      <c r="AR387" s="227">
        <v>40.125</v>
      </c>
      <c r="AS387" s="227">
        <v>28.875</v>
      </c>
      <c r="AT387" s="228">
        <v>15</v>
      </c>
      <c r="AU387" s="228">
        <v>18.375</v>
      </c>
      <c r="AV387" s="227">
        <v>44.5</v>
      </c>
      <c r="AW387" s="228">
        <v>13.75</v>
      </c>
      <c r="AX387" s="227">
        <v>251.75</v>
      </c>
      <c r="AY387" s="227">
        <v>10.07</v>
      </c>
      <c r="AZ387" s="229" t="s">
        <v>473</v>
      </c>
      <c r="BA387" s="140">
        <v>2015</v>
      </c>
      <c r="BB387" s="140" t="s">
        <v>476</v>
      </c>
      <c r="BC387" s="41">
        <v>39</v>
      </c>
      <c r="BD387" s="242">
        <v>42</v>
      </c>
      <c r="BE387" s="242">
        <v>32.25</v>
      </c>
      <c r="BF387" s="242">
        <v>27</v>
      </c>
      <c r="BG387" s="41">
        <v>36</v>
      </c>
      <c r="BH387" s="242">
        <v>32.25</v>
      </c>
      <c r="BI387" s="242">
        <v>20</v>
      </c>
      <c r="BJ387" s="242">
        <v>49.5</v>
      </c>
      <c r="BK387" s="242">
        <v>32</v>
      </c>
      <c r="BL387" s="243">
        <v>44.5</v>
      </c>
      <c r="BM387" s="243">
        <v>354.5</v>
      </c>
      <c r="BN387" s="243">
        <v>12.660714285714286</v>
      </c>
      <c r="BO387" s="17" t="s">
        <v>484</v>
      </c>
      <c r="BP387" s="234" t="s">
        <v>369</v>
      </c>
      <c r="BQ387" s="235">
        <v>2016</v>
      </c>
    </row>
    <row r="388" spans="1:69" ht="17.25">
      <c r="A388" s="17">
        <v>387</v>
      </c>
      <c r="B388" s="253" t="s">
        <v>2147</v>
      </c>
      <c r="C388" s="252" t="s">
        <v>465</v>
      </c>
      <c r="D388" s="215" t="s">
        <v>2148</v>
      </c>
      <c r="E388" s="215" t="s">
        <v>2149</v>
      </c>
      <c r="F388" s="216" t="s">
        <v>2150</v>
      </c>
      <c r="G388" s="216" t="s">
        <v>2151</v>
      </c>
      <c r="H388" s="217" t="s">
        <v>43</v>
      </c>
      <c r="I388" s="218">
        <v>34224</v>
      </c>
      <c r="J388" s="219" t="s">
        <v>103</v>
      </c>
      <c r="K388" s="220" t="s">
        <v>1717</v>
      </c>
      <c r="L388" s="220" t="s">
        <v>2152</v>
      </c>
      <c r="M388" s="217">
        <v>15</v>
      </c>
      <c r="N388" s="222">
        <v>11.5</v>
      </c>
      <c r="O388" s="222">
        <v>28</v>
      </c>
      <c r="P388" s="222">
        <v>35</v>
      </c>
      <c r="Q388" s="223">
        <v>20</v>
      </c>
      <c r="R388" s="222">
        <v>25</v>
      </c>
      <c r="S388" s="222">
        <v>31.5</v>
      </c>
      <c r="T388" s="222">
        <v>36.75</v>
      </c>
      <c r="U388" s="222">
        <v>34.5</v>
      </c>
      <c r="V388" s="224">
        <v>222.25</v>
      </c>
      <c r="W388" s="225">
        <v>12.347222222222221</v>
      </c>
      <c r="X388" s="226" t="s">
        <v>473</v>
      </c>
      <c r="Y388" s="226" t="s">
        <v>474</v>
      </c>
      <c r="Z388" s="226">
        <v>2013</v>
      </c>
      <c r="AA388" s="133">
        <v>36</v>
      </c>
      <c r="AB388" s="133">
        <v>45.5</v>
      </c>
      <c r="AC388" s="133">
        <v>33.5</v>
      </c>
      <c r="AD388" s="133">
        <v>19.5</v>
      </c>
      <c r="AE388" s="166">
        <v>45</v>
      </c>
      <c r="AF388" s="133">
        <v>33</v>
      </c>
      <c r="AG388" s="133">
        <v>54</v>
      </c>
      <c r="AH388" s="133">
        <v>11.5</v>
      </c>
      <c r="AI388" s="133">
        <v>17</v>
      </c>
      <c r="AJ388" s="133">
        <v>295</v>
      </c>
      <c r="AK388" s="133">
        <v>13.409090909090908</v>
      </c>
      <c r="AL388" s="132" t="s">
        <v>473</v>
      </c>
      <c r="AM388" s="132">
        <v>2014</v>
      </c>
      <c r="AN388" s="140" t="s">
        <v>475</v>
      </c>
      <c r="AO388" s="331">
        <v>30.5</v>
      </c>
      <c r="AP388" s="267">
        <v>29.625</v>
      </c>
      <c r="AQ388" s="267">
        <v>32.625</v>
      </c>
      <c r="AR388" s="267">
        <v>37.5</v>
      </c>
      <c r="AS388" s="267">
        <v>31.5</v>
      </c>
      <c r="AT388" s="268">
        <v>17.333333333333332</v>
      </c>
      <c r="AU388" s="268">
        <v>36</v>
      </c>
      <c r="AV388" s="267">
        <v>40.75</v>
      </c>
      <c r="AW388" s="268">
        <v>24</v>
      </c>
      <c r="AX388" s="267">
        <v>279.83333333333337</v>
      </c>
      <c r="AY388" s="267">
        <v>11.193333333333335</v>
      </c>
      <c r="AZ388" s="512" t="s">
        <v>498</v>
      </c>
      <c r="BA388" s="140">
        <v>2015</v>
      </c>
      <c r="BB388" s="140" t="s">
        <v>476</v>
      </c>
      <c r="BC388" s="41">
        <v>24</v>
      </c>
      <c r="BD388" s="242">
        <v>44.25</v>
      </c>
      <c r="BE388" s="242">
        <v>23.25</v>
      </c>
      <c r="BF388" s="242">
        <v>25.5</v>
      </c>
      <c r="BG388" s="41">
        <v>39</v>
      </c>
      <c r="BH388" s="242">
        <v>29.625</v>
      </c>
      <c r="BI388" s="242">
        <v>24.25</v>
      </c>
      <c r="BJ388" s="242">
        <v>27</v>
      </c>
      <c r="BK388" s="242">
        <v>22</v>
      </c>
      <c r="BL388" s="243">
        <v>40</v>
      </c>
      <c r="BM388" s="243">
        <v>298.875</v>
      </c>
      <c r="BN388" s="243">
        <v>10.674107142857142</v>
      </c>
      <c r="BO388" s="17" t="s">
        <v>498</v>
      </c>
      <c r="BP388" s="234" t="s">
        <v>369</v>
      </c>
      <c r="BQ388" s="235">
        <v>2016</v>
      </c>
    </row>
    <row r="389" spans="1:69" ht="17.25">
      <c r="A389" s="17">
        <v>388</v>
      </c>
      <c r="B389" s="253" t="s">
        <v>2153</v>
      </c>
      <c r="C389" s="252" t="s">
        <v>465</v>
      </c>
      <c r="D389" s="215" t="s">
        <v>285</v>
      </c>
      <c r="E389" s="215" t="s">
        <v>2154</v>
      </c>
      <c r="F389" s="216" t="s">
        <v>2155</v>
      </c>
      <c r="G389" s="216" t="s">
        <v>2156</v>
      </c>
      <c r="H389" s="217" t="s">
        <v>43</v>
      </c>
      <c r="I389" s="218">
        <v>33557</v>
      </c>
      <c r="J389" s="219" t="s">
        <v>49</v>
      </c>
      <c r="K389" s="220" t="s">
        <v>78</v>
      </c>
      <c r="L389" s="220" t="s">
        <v>1701</v>
      </c>
      <c r="M389" s="217">
        <v>19</v>
      </c>
      <c r="N389" s="222">
        <v>14</v>
      </c>
      <c r="O389" s="222">
        <v>22</v>
      </c>
      <c r="P389" s="222">
        <v>33</v>
      </c>
      <c r="Q389" s="223">
        <v>18</v>
      </c>
      <c r="R389" s="222">
        <v>19.75</v>
      </c>
      <c r="S389" s="222">
        <v>27</v>
      </c>
      <c r="T389" s="222">
        <v>30</v>
      </c>
      <c r="U389" s="222">
        <v>24.75</v>
      </c>
      <c r="V389" s="224">
        <v>188.5</v>
      </c>
      <c r="W389" s="225">
        <v>10.472222222222221</v>
      </c>
      <c r="X389" s="226" t="s">
        <v>498</v>
      </c>
      <c r="Y389" s="226" t="s">
        <v>474</v>
      </c>
      <c r="Z389" s="226">
        <v>2013</v>
      </c>
      <c r="AA389" s="133">
        <v>39.5</v>
      </c>
      <c r="AB389" s="133">
        <v>37</v>
      </c>
      <c r="AC389" s="133">
        <v>23.75</v>
      </c>
      <c r="AD389" s="133">
        <v>16</v>
      </c>
      <c r="AE389" s="166">
        <v>39</v>
      </c>
      <c r="AF389" s="133">
        <v>22</v>
      </c>
      <c r="AG389" s="133">
        <v>40.875</v>
      </c>
      <c r="AH389" s="133">
        <v>6</v>
      </c>
      <c r="AI389" s="133">
        <v>6.25</v>
      </c>
      <c r="AJ389" s="133">
        <v>230.375</v>
      </c>
      <c r="AK389" s="133">
        <v>10.471590909090908</v>
      </c>
      <c r="AL389" s="132" t="s">
        <v>473</v>
      </c>
      <c r="AM389" s="132">
        <v>2014</v>
      </c>
      <c r="AN389" s="140" t="s">
        <v>475</v>
      </c>
      <c r="AO389" s="227">
        <v>34</v>
      </c>
      <c r="AP389" s="227">
        <v>39.75</v>
      </c>
      <c r="AQ389" s="227">
        <v>27.375</v>
      </c>
      <c r="AR389" s="227">
        <v>38.4375</v>
      </c>
      <c r="AS389" s="227">
        <v>26.625</v>
      </c>
      <c r="AT389" s="228">
        <v>18.666666666666668</v>
      </c>
      <c r="AU389" s="228">
        <v>25.5</v>
      </c>
      <c r="AV389" s="227">
        <v>39.75</v>
      </c>
      <c r="AW389" s="228">
        <v>11.5</v>
      </c>
      <c r="AX389" s="227">
        <v>261.60416666666663</v>
      </c>
      <c r="AY389" s="227">
        <v>10.464166666666666</v>
      </c>
      <c r="AZ389" s="229" t="s">
        <v>473</v>
      </c>
      <c r="BA389" s="140">
        <v>2015</v>
      </c>
      <c r="BB389" s="140" t="s">
        <v>476</v>
      </c>
      <c r="BC389" s="41">
        <v>39.75</v>
      </c>
      <c r="BD389" s="242">
        <v>45</v>
      </c>
      <c r="BE389" s="242">
        <v>25.125</v>
      </c>
      <c r="BF389" s="242">
        <v>32.25</v>
      </c>
      <c r="BG389" s="41">
        <v>35.25</v>
      </c>
      <c r="BH389" s="242">
        <v>30</v>
      </c>
      <c r="BI389" s="242">
        <v>18</v>
      </c>
      <c r="BJ389" s="242">
        <v>25.5</v>
      </c>
      <c r="BK389" s="242">
        <v>18</v>
      </c>
      <c r="BL389" s="243">
        <v>38.5</v>
      </c>
      <c r="BM389" s="243">
        <v>307.375</v>
      </c>
      <c r="BN389" s="243">
        <v>10.977678571428571</v>
      </c>
      <c r="BO389" s="17" t="s">
        <v>498</v>
      </c>
      <c r="BP389" s="234" t="s">
        <v>369</v>
      </c>
      <c r="BQ389" s="235">
        <v>2016</v>
      </c>
    </row>
    <row r="390" spans="1:69" ht="17.25">
      <c r="A390" s="17">
        <v>389</v>
      </c>
      <c r="B390" s="330" t="s">
        <v>2157</v>
      </c>
      <c r="C390" s="252" t="s">
        <v>465</v>
      </c>
      <c r="D390" s="215" t="s">
        <v>260</v>
      </c>
      <c r="E390" s="215" t="s">
        <v>2158</v>
      </c>
      <c r="F390" s="216" t="s">
        <v>2159</v>
      </c>
      <c r="G390" s="216" t="s">
        <v>2160</v>
      </c>
      <c r="H390" s="281" t="s">
        <v>40</v>
      </c>
      <c r="I390" s="282">
        <v>34016</v>
      </c>
      <c r="J390" s="283" t="s">
        <v>89</v>
      </c>
      <c r="K390" s="284" t="s">
        <v>863</v>
      </c>
      <c r="L390" s="426" t="s">
        <v>1550</v>
      </c>
      <c r="M390" s="285">
        <v>19</v>
      </c>
      <c r="N390" s="222">
        <v>18</v>
      </c>
      <c r="O390" s="222">
        <v>23</v>
      </c>
      <c r="P390" s="222">
        <v>21.5</v>
      </c>
      <c r="Q390" s="223">
        <v>21.5</v>
      </c>
      <c r="R390" s="222">
        <v>26</v>
      </c>
      <c r="S390" s="222">
        <v>31.5</v>
      </c>
      <c r="T390" s="222">
        <v>30</v>
      </c>
      <c r="U390" s="222">
        <v>20</v>
      </c>
      <c r="V390" s="224">
        <v>191.5</v>
      </c>
      <c r="W390" s="225">
        <v>10.638888888888889</v>
      </c>
      <c r="X390" s="226" t="s">
        <v>484</v>
      </c>
      <c r="Y390" s="226" t="s">
        <v>474</v>
      </c>
      <c r="Z390" s="226">
        <v>2013</v>
      </c>
      <c r="AA390" s="133">
        <v>39</v>
      </c>
      <c r="AB390" s="133">
        <v>24</v>
      </c>
      <c r="AC390" s="133">
        <v>27</v>
      </c>
      <c r="AD390" s="133">
        <v>24</v>
      </c>
      <c r="AE390" s="166">
        <v>33</v>
      </c>
      <c r="AF390" s="133">
        <v>30</v>
      </c>
      <c r="AG390" s="133">
        <v>34.875</v>
      </c>
      <c r="AH390" s="133">
        <v>10</v>
      </c>
      <c r="AI390" s="133">
        <v>10.875</v>
      </c>
      <c r="AJ390" s="133">
        <v>232.75</v>
      </c>
      <c r="AK390" s="133">
        <v>10.579545454545455</v>
      </c>
      <c r="AL390" s="132" t="s">
        <v>484</v>
      </c>
      <c r="AM390" s="132">
        <v>2014</v>
      </c>
      <c r="AN390" s="140" t="s">
        <v>475</v>
      </c>
      <c r="AO390" s="238">
        <v>30</v>
      </c>
      <c r="AP390" s="239">
        <v>24.375</v>
      </c>
      <c r="AQ390" s="239">
        <v>33</v>
      </c>
      <c r="AR390" s="239">
        <v>33</v>
      </c>
      <c r="AS390" s="239">
        <v>30</v>
      </c>
      <c r="AT390" s="240">
        <v>20</v>
      </c>
      <c r="AU390" s="240">
        <v>25.5</v>
      </c>
      <c r="AV390" s="239">
        <v>38.5</v>
      </c>
      <c r="AW390" s="240">
        <v>16</v>
      </c>
      <c r="AX390" s="239">
        <v>250.375</v>
      </c>
      <c r="AY390" s="239">
        <v>10.015000000000001</v>
      </c>
      <c r="AZ390" s="241" t="s">
        <v>484</v>
      </c>
      <c r="BA390" s="140">
        <v>2015</v>
      </c>
      <c r="BB390" s="140" t="s">
        <v>476</v>
      </c>
      <c r="BC390" s="41">
        <v>20.25</v>
      </c>
      <c r="BD390" s="242">
        <v>34.5</v>
      </c>
      <c r="BE390" s="242">
        <v>33</v>
      </c>
      <c r="BF390" s="242">
        <v>34.5</v>
      </c>
      <c r="BG390" s="41">
        <v>36</v>
      </c>
      <c r="BH390" s="242">
        <v>36.75</v>
      </c>
      <c r="BI390" s="242">
        <v>14.5</v>
      </c>
      <c r="BJ390" s="242">
        <v>30</v>
      </c>
      <c r="BK390" s="242">
        <v>22</v>
      </c>
      <c r="BL390" s="243">
        <v>44</v>
      </c>
      <c r="BM390" s="243">
        <v>305.5</v>
      </c>
      <c r="BN390" s="243">
        <v>10.910714285714286</v>
      </c>
      <c r="BO390" s="17" t="s">
        <v>484</v>
      </c>
      <c r="BP390" s="234" t="s">
        <v>369</v>
      </c>
      <c r="BQ390" s="235">
        <v>2016</v>
      </c>
    </row>
    <row r="391" spans="1:69" ht="17.25">
      <c r="A391" s="17">
        <v>390</v>
      </c>
      <c r="B391" s="253" t="s">
        <v>2161</v>
      </c>
      <c r="C391" s="252" t="s">
        <v>465</v>
      </c>
      <c r="D391" s="215" t="s">
        <v>2162</v>
      </c>
      <c r="E391" s="215" t="s">
        <v>2163</v>
      </c>
      <c r="F391" s="216" t="s">
        <v>2164</v>
      </c>
      <c r="G391" s="216" t="s">
        <v>1738</v>
      </c>
      <c r="H391" s="217" t="s">
        <v>43</v>
      </c>
      <c r="I391" s="218">
        <v>33729</v>
      </c>
      <c r="J391" s="219" t="s">
        <v>55</v>
      </c>
      <c r="K391" s="220" t="s">
        <v>599</v>
      </c>
      <c r="L391" s="220" t="s">
        <v>54</v>
      </c>
      <c r="M391" s="217">
        <v>43</v>
      </c>
      <c r="N391" s="222">
        <v>16</v>
      </c>
      <c r="O391" s="222">
        <v>27</v>
      </c>
      <c r="P391" s="222">
        <v>30</v>
      </c>
      <c r="Q391" s="223">
        <v>20.5</v>
      </c>
      <c r="R391" s="222">
        <v>21.25</v>
      </c>
      <c r="S391" s="222">
        <v>42</v>
      </c>
      <c r="T391" s="222">
        <v>42.75</v>
      </c>
      <c r="U391" s="222">
        <v>23.25</v>
      </c>
      <c r="V391" s="224">
        <v>222.75</v>
      </c>
      <c r="W391" s="225">
        <v>12.375</v>
      </c>
      <c r="X391" s="226" t="s">
        <v>473</v>
      </c>
      <c r="Y391" s="226" t="s">
        <v>474</v>
      </c>
      <c r="Z391" s="226">
        <v>2013</v>
      </c>
      <c r="AA391" s="133">
        <v>42.5</v>
      </c>
      <c r="AB391" s="133">
        <v>39.5</v>
      </c>
      <c r="AC391" s="133">
        <v>29.75</v>
      </c>
      <c r="AD391" s="133">
        <v>19.75</v>
      </c>
      <c r="AE391" s="166">
        <v>48</v>
      </c>
      <c r="AF391" s="133">
        <v>32.75</v>
      </c>
      <c r="AG391" s="133">
        <v>51</v>
      </c>
      <c r="AH391" s="133">
        <v>13.5</v>
      </c>
      <c r="AI391" s="133">
        <v>14.5</v>
      </c>
      <c r="AJ391" s="133">
        <v>291.25</v>
      </c>
      <c r="AK391" s="133">
        <v>13.238636363636363</v>
      </c>
      <c r="AL391" s="132" t="s">
        <v>473</v>
      </c>
      <c r="AM391" s="132">
        <v>2014</v>
      </c>
      <c r="AN391" s="140" t="s">
        <v>475</v>
      </c>
      <c r="AO391" s="331">
        <v>36.25</v>
      </c>
      <c r="AP391" s="267">
        <v>36.75</v>
      </c>
      <c r="AQ391" s="267">
        <v>36</v>
      </c>
      <c r="AR391" s="267">
        <v>42.84375</v>
      </c>
      <c r="AS391" s="267">
        <v>29.625</v>
      </c>
      <c r="AT391" s="268">
        <v>20</v>
      </c>
      <c r="AU391" s="268">
        <v>15</v>
      </c>
      <c r="AV391" s="267">
        <v>36.25</v>
      </c>
      <c r="AW391" s="268">
        <v>15</v>
      </c>
      <c r="AX391" s="267">
        <v>267.71875</v>
      </c>
      <c r="AY391" s="267">
        <v>10.70875</v>
      </c>
      <c r="AZ391" s="512" t="s">
        <v>498</v>
      </c>
      <c r="BA391" s="140">
        <v>2015</v>
      </c>
      <c r="BB391" s="140" t="s">
        <v>476</v>
      </c>
      <c r="BC391" s="41">
        <v>24</v>
      </c>
      <c r="BD391" s="242">
        <v>51.75</v>
      </c>
      <c r="BE391" s="242">
        <v>21</v>
      </c>
      <c r="BF391" s="242">
        <v>34.5</v>
      </c>
      <c r="BG391" s="41">
        <v>32.25</v>
      </c>
      <c r="BH391" s="242">
        <v>36</v>
      </c>
      <c r="BI391" s="242">
        <v>16.25</v>
      </c>
      <c r="BJ391" s="242">
        <v>34.5</v>
      </c>
      <c r="BK391" s="242">
        <v>16.5</v>
      </c>
      <c r="BL391" s="243">
        <v>46.5</v>
      </c>
      <c r="BM391" s="243">
        <v>313.25</v>
      </c>
      <c r="BN391" s="243">
        <v>11.1875</v>
      </c>
      <c r="BO391" s="233" t="s">
        <v>473</v>
      </c>
      <c r="BP391" s="234" t="s">
        <v>369</v>
      </c>
      <c r="BQ391" s="235">
        <v>2016</v>
      </c>
    </row>
    <row r="392" spans="1:69" ht="17.25">
      <c r="A392" s="17">
        <v>391</v>
      </c>
      <c r="B392" s="254" t="s">
        <v>2165</v>
      </c>
      <c r="C392" s="252" t="s">
        <v>465</v>
      </c>
      <c r="D392" s="215" t="s">
        <v>185</v>
      </c>
      <c r="E392" s="215" t="s">
        <v>2166</v>
      </c>
      <c r="F392" s="286" t="s">
        <v>2167</v>
      </c>
      <c r="G392" s="286" t="s">
        <v>2168</v>
      </c>
      <c r="H392" s="281" t="s">
        <v>40</v>
      </c>
      <c r="I392" s="282">
        <v>34089</v>
      </c>
      <c r="J392" s="283" t="s">
        <v>41</v>
      </c>
      <c r="K392" s="287" t="s">
        <v>651</v>
      </c>
      <c r="L392" s="421" t="s">
        <v>86</v>
      </c>
      <c r="M392" s="285">
        <v>18</v>
      </c>
      <c r="N392" s="222">
        <v>22</v>
      </c>
      <c r="O392" s="222">
        <v>24</v>
      </c>
      <c r="P392" s="222">
        <v>32</v>
      </c>
      <c r="Q392" s="223">
        <v>22.5</v>
      </c>
      <c r="R392" s="222">
        <v>26</v>
      </c>
      <c r="S392" s="222">
        <v>36</v>
      </c>
      <c r="T392" s="222">
        <v>42</v>
      </c>
      <c r="U392" s="222">
        <v>20</v>
      </c>
      <c r="V392" s="224">
        <v>224.5</v>
      </c>
      <c r="W392" s="225">
        <v>12.472222222222221</v>
      </c>
      <c r="X392" s="226" t="s">
        <v>484</v>
      </c>
      <c r="Y392" s="226" t="s">
        <v>474</v>
      </c>
      <c r="Z392" s="226">
        <v>2013</v>
      </c>
      <c r="AA392" s="133">
        <v>44</v>
      </c>
      <c r="AB392" s="133">
        <v>42</v>
      </c>
      <c r="AC392" s="133">
        <v>32.5</v>
      </c>
      <c r="AD392" s="133">
        <v>30.25</v>
      </c>
      <c r="AE392" s="166">
        <v>46.5</v>
      </c>
      <c r="AF392" s="133">
        <v>32</v>
      </c>
      <c r="AG392" s="133">
        <v>50.25</v>
      </c>
      <c r="AH392" s="133">
        <v>11</v>
      </c>
      <c r="AI392" s="133">
        <v>14.125</v>
      </c>
      <c r="AJ392" s="133">
        <v>302.625</v>
      </c>
      <c r="AK392" s="133">
        <v>13.755681818181818</v>
      </c>
      <c r="AL392" s="132" t="s">
        <v>473</v>
      </c>
      <c r="AM392" s="132">
        <v>2014</v>
      </c>
      <c r="AN392" s="140" t="s">
        <v>475</v>
      </c>
      <c r="AO392" s="227">
        <v>40.25</v>
      </c>
      <c r="AP392" s="227">
        <v>47.25</v>
      </c>
      <c r="AQ392" s="227">
        <v>35.625</v>
      </c>
      <c r="AR392" s="227">
        <v>43.21875</v>
      </c>
      <c r="AS392" s="227">
        <v>35.625</v>
      </c>
      <c r="AT392" s="228">
        <v>21.666666666666668</v>
      </c>
      <c r="AU392" s="228">
        <v>20.625</v>
      </c>
      <c r="AV392" s="227">
        <v>45</v>
      </c>
      <c r="AW392" s="228">
        <v>27</v>
      </c>
      <c r="AX392" s="227">
        <v>316.26041666666663</v>
      </c>
      <c r="AY392" s="227">
        <v>12.650416666666665</v>
      </c>
      <c r="AZ392" s="229" t="s">
        <v>473</v>
      </c>
      <c r="BA392" s="140">
        <v>2015</v>
      </c>
      <c r="BB392" s="140" t="s">
        <v>476</v>
      </c>
      <c r="BC392" s="41">
        <v>45.375</v>
      </c>
      <c r="BD392" s="242">
        <v>29.25</v>
      </c>
      <c r="BE392" s="242">
        <v>15.75</v>
      </c>
      <c r="BF392" s="242">
        <v>37.5</v>
      </c>
      <c r="BG392" s="41">
        <v>27</v>
      </c>
      <c r="BH392" s="242">
        <v>44.25</v>
      </c>
      <c r="BI392" s="242">
        <v>21.25</v>
      </c>
      <c r="BJ392" s="242">
        <v>30</v>
      </c>
      <c r="BK392" s="242">
        <v>22.5</v>
      </c>
      <c r="BL392" s="243">
        <v>44</v>
      </c>
      <c r="BM392" s="243">
        <v>316.875</v>
      </c>
      <c r="BN392" s="243">
        <v>11.316964285714286</v>
      </c>
      <c r="BO392" s="233" t="s">
        <v>473</v>
      </c>
      <c r="BP392" s="234" t="s">
        <v>369</v>
      </c>
      <c r="BQ392" s="235">
        <v>2016</v>
      </c>
    </row>
    <row r="393" spans="1:69" ht="17.25">
      <c r="A393" s="17">
        <v>392</v>
      </c>
      <c r="B393" s="253" t="s">
        <v>2169</v>
      </c>
      <c r="C393" s="252" t="s">
        <v>465</v>
      </c>
      <c r="D393" s="215" t="s">
        <v>2170</v>
      </c>
      <c r="E393" s="215" t="s">
        <v>2171</v>
      </c>
      <c r="F393" s="216" t="s">
        <v>2172</v>
      </c>
      <c r="G393" s="216" t="s">
        <v>2173</v>
      </c>
      <c r="H393" s="217" t="s">
        <v>43</v>
      </c>
      <c r="I393" s="218">
        <v>34264</v>
      </c>
      <c r="J393" s="219" t="s">
        <v>45</v>
      </c>
      <c r="K393" s="220" t="s">
        <v>483</v>
      </c>
      <c r="L393" s="220" t="s">
        <v>44</v>
      </c>
      <c r="M393" s="217">
        <v>25</v>
      </c>
      <c r="N393" s="222">
        <v>10</v>
      </c>
      <c r="O393" s="222">
        <v>26</v>
      </c>
      <c r="P393" s="222">
        <v>38</v>
      </c>
      <c r="Q393" s="223">
        <v>16.5</v>
      </c>
      <c r="R393" s="222">
        <v>16.25</v>
      </c>
      <c r="S393" s="222">
        <v>26.625</v>
      </c>
      <c r="T393" s="222">
        <v>30</v>
      </c>
      <c r="U393" s="222">
        <v>26.5</v>
      </c>
      <c r="V393" s="224">
        <v>189.875</v>
      </c>
      <c r="W393" s="225">
        <v>10.548611111111111</v>
      </c>
      <c r="X393" s="226" t="s">
        <v>498</v>
      </c>
      <c r="Y393" s="226" t="s">
        <v>474</v>
      </c>
      <c r="Z393" s="226">
        <v>2013</v>
      </c>
      <c r="AA393" s="133">
        <v>31.25</v>
      </c>
      <c r="AB393" s="133">
        <v>31</v>
      </c>
      <c r="AC393" s="133">
        <v>29</v>
      </c>
      <c r="AD393" s="133">
        <v>20.5</v>
      </c>
      <c r="AE393" s="166">
        <v>39</v>
      </c>
      <c r="AF393" s="133">
        <v>24</v>
      </c>
      <c r="AG393" s="133">
        <v>45</v>
      </c>
      <c r="AH393" s="133">
        <v>10.5</v>
      </c>
      <c r="AI393" s="133">
        <v>14</v>
      </c>
      <c r="AJ393" s="133">
        <v>244.25</v>
      </c>
      <c r="AK393" s="133">
        <v>11.102272727272727</v>
      </c>
      <c r="AL393" s="132" t="s">
        <v>1041</v>
      </c>
      <c r="AM393" s="132">
        <v>2014</v>
      </c>
      <c r="AN393" s="140" t="s">
        <v>475</v>
      </c>
      <c r="AO393" s="227">
        <v>30</v>
      </c>
      <c r="AP393" s="227">
        <v>29.625</v>
      </c>
      <c r="AQ393" s="227">
        <v>33</v>
      </c>
      <c r="AR393" s="227">
        <v>42.195000000000007</v>
      </c>
      <c r="AS393" s="227">
        <v>37.5</v>
      </c>
      <c r="AT393" s="228">
        <v>17.833333333333332</v>
      </c>
      <c r="AU393" s="228">
        <v>15</v>
      </c>
      <c r="AV393" s="227">
        <v>40</v>
      </c>
      <c r="AW393" s="228">
        <v>14.25</v>
      </c>
      <c r="AX393" s="227">
        <v>259.40333333333331</v>
      </c>
      <c r="AY393" s="227">
        <v>10.376133333333332</v>
      </c>
      <c r="AZ393" s="229" t="s">
        <v>473</v>
      </c>
      <c r="BA393" s="140">
        <v>2015</v>
      </c>
      <c r="BB393" s="140" t="s">
        <v>476</v>
      </c>
      <c r="BC393" s="41">
        <v>36</v>
      </c>
      <c r="BD393" s="242">
        <v>37.5</v>
      </c>
      <c r="BE393" s="242">
        <v>18.75</v>
      </c>
      <c r="BF393" s="242">
        <v>25.5</v>
      </c>
      <c r="BG393" s="41">
        <v>21</v>
      </c>
      <c r="BH393" s="242">
        <v>27.375</v>
      </c>
      <c r="BI393" s="242">
        <v>21.75</v>
      </c>
      <c r="BJ393" s="242">
        <v>37.5</v>
      </c>
      <c r="BK393" s="242">
        <v>11.5</v>
      </c>
      <c r="BL393" s="243">
        <v>45</v>
      </c>
      <c r="BM393" s="243">
        <v>281.875</v>
      </c>
      <c r="BN393" s="243">
        <v>10.066964285714286</v>
      </c>
      <c r="BO393" s="233" t="s">
        <v>473</v>
      </c>
      <c r="BP393" s="234" t="s">
        <v>369</v>
      </c>
      <c r="BQ393" s="235">
        <v>2016</v>
      </c>
    </row>
    <row r="394" spans="1:69" s="563" customFormat="1" ht="17.25">
      <c r="A394" s="17">
        <v>393</v>
      </c>
      <c r="B394" s="548" t="s">
        <v>2174</v>
      </c>
      <c r="C394" s="548" t="s">
        <v>465</v>
      </c>
      <c r="D394" s="549" t="s">
        <v>189</v>
      </c>
      <c r="E394" s="549" t="s">
        <v>2175</v>
      </c>
      <c r="F394" s="550" t="s">
        <v>2176</v>
      </c>
      <c r="G394" s="550" t="s">
        <v>188</v>
      </c>
      <c r="H394" s="551" t="s">
        <v>40</v>
      </c>
      <c r="I394" s="552">
        <v>34008</v>
      </c>
      <c r="J394" s="553" t="s">
        <v>82</v>
      </c>
      <c r="K394" s="554" t="s">
        <v>632</v>
      </c>
      <c r="L394" s="426" t="s">
        <v>348</v>
      </c>
      <c r="M394" s="555">
        <v>21</v>
      </c>
      <c r="N394" s="556">
        <v>10</v>
      </c>
      <c r="O394" s="556">
        <v>23.5</v>
      </c>
      <c r="P394" s="556">
        <v>35</v>
      </c>
      <c r="Q394" s="556">
        <v>13.833333333333334</v>
      </c>
      <c r="R394" s="556">
        <v>20</v>
      </c>
      <c r="S394" s="556">
        <v>37.5</v>
      </c>
      <c r="T394" s="556">
        <v>40.5</v>
      </c>
      <c r="U394" s="556">
        <v>26.5</v>
      </c>
      <c r="V394" s="556">
        <v>206.83333333333331</v>
      </c>
      <c r="W394" s="557">
        <v>11.49074074074074</v>
      </c>
      <c r="X394" s="226" t="s">
        <v>473</v>
      </c>
      <c r="Y394" s="226" t="s">
        <v>474</v>
      </c>
      <c r="Z394" s="226">
        <v>2013</v>
      </c>
      <c r="AA394" s="141">
        <v>37.5</v>
      </c>
      <c r="AB394" s="141">
        <v>30</v>
      </c>
      <c r="AC394" s="141">
        <v>28.5</v>
      </c>
      <c r="AD394" s="141">
        <v>22.5</v>
      </c>
      <c r="AE394" s="164">
        <v>39</v>
      </c>
      <c r="AF394" s="141">
        <v>31.75</v>
      </c>
      <c r="AG394" s="141">
        <v>42</v>
      </c>
      <c r="AH394" s="141">
        <v>11</v>
      </c>
      <c r="AI394" s="141">
        <v>12.375</v>
      </c>
      <c r="AJ394" s="141">
        <v>254.625</v>
      </c>
      <c r="AK394" s="141">
        <v>11.573863636363637</v>
      </c>
      <c r="AL394" s="140" t="s">
        <v>473</v>
      </c>
      <c r="AM394" s="132">
        <v>2014</v>
      </c>
      <c r="AN394" s="140" t="s">
        <v>475</v>
      </c>
      <c r="AO394" s="228">
        <v>39.5</v>
      </c>
      <c r="AP394" s="228">
        <v>39.75</v>
      </c>
      <c r="AQ394" s="228">
        <v>36.380000000000003</v>
      </c>
      <c r="AR394" s="558">
        <v>41.71875</v>
      </c>
      <c r="AS394" s="558">
        <v>31.875</v>
      </c>
      <c r="AT394" s="558">
        <v>16.333333333333332</v>
      </c>
      <c r="AU394" s="558">
        <v>21</v>
      </c>
      <c r="AV394" s="558">
        <v>41.75</v>
      </c>
      <c r="AW394" s="558">
        <v>24</v>
      </c>
      <c r="AX394" s="558">
        <v>292.3</v>
      </c>
      <c r="AY394" s="558">
        <v>11.69</v>
      </c>
      <c r="AZ394" s="229" t="s">
        <v>473</v>
      </c>
      <c r="BA394" s="140">
        <v>2015</v>
      </c>
      <c r="BB394" s="140" t="s">
        <v>476</v>
      </c>
      <c r="BC394" s="559">
        <v>31.5</v>
      </c>
      <c r="BD394" s="560">
        <v>37.5</v>
      </c>
      <c r="BE394" s="560">
        <v>26.25</v>
      </c>
      <c r="BF394" s="560">
        <v>36</v>
      </c>
      <c r="BG394" s="559">
        <v>35.625</v>
      </c>
      <c r="BH394" s="560">
        <v>35.25</v>
      </c>
      <c r="BI394" s="560">
        <v>19.25</v>
      </c>
      <c r="BJ394" s="560">
        <v>27</v>
      </c>
      <c r="BK394" s="560">
        <v>28.75</v>
      </c>
      <c r="BL394" s="560">
        <v>43</v>
      </c>
      <c r="BM394" s="560">
        <v>320.125</v>
      </c>
      <c r="BN394" s="560">
        <v>11.433035714285714</v>
      </c>
      <c r="BO394" s="233" t="s">
        <v>473</v>
      </c>
      <c r="BP394" s="561" t="s">
        <v>369</v>
      </c>
      <c r="BQ394" s="562">
        <v>2016</v>
      </c>
    </row>
    <row r="395" spans="1:69" ht="17.25">
      <c r="A395" s="17">
        <v>394</v>
      </c>
      <c r="B395" s="253" t="s">
        <v>2177</v>
      </c>
      <c r="C395" s="252" t="s">
        <v>465</v>
      </c>
      <c r="D395" s="215" t="s">
        <v>268</v>
      </c>
      <c r="E395" s="215" t="s">
        <v>2178</v>
      </c>
      <c r="F395" s="216" t="s">
        <v>2179</v>
      </c>
      <c r="G395" s="216" t="s">
        <v>2180</v>
      </c>
      <c r="H395" s="217" t="s">
        <v>43</v>
      </c>
      <c r="I395" s="218">
        <v>34597</v>
      </c>
      <c r="J395" s="219" t="s">
        <v>49</v>
      </c>
      <c r="K395" s="220" t="s">
        <v>78</v>
      </c>
      <c r="L395" s="220" t="s">
        <v>48</v>
      </c>
      <c r="M395" s="217">
        <v>19</v>
      </c>
      <c r="N395" s="222">
        <v>20</v>
      </c>
      <c r="O395" s="222">
        <v>28.5</v>
      </c>
      <c r="P395" s="222">
        <v>28.5</v>
      </c>
      <c r="Q395" s="223">
        <v>21.5</v>
      </c>
      <c r="R395" s="222">
        <v>20</v>
      </c>
      <c r="S395" s="222">
        <v>33.75</v>
      </c>
      <c r="T395" s="222">
        <v>30</v>
      </c>
      <c r="U395" s="222">
        <v>28.5</v>
      </c>
      <c r="V395" s="224">
        <v>210.75</v>
      </c>
      <c r="W395" s="225">
        <v>11.708333333333334</v>
      </c>
      <c r="X395" s="226" t="s">
        <v>484</v>
      </c>
      <c r="Y395" s="226" t="s">
        <v>474</v>
      </c>
      <c r="Z395" s="226">
        <v>2013</v>
      </c>
      <c r="AA395" s="133">
        <v>30</v>
      </c>
      <c r="AB395" s="133">
        <v>30</v>
      </c>
      <c r="AC395" s="133">
        <v>22.75</v>
      </c>
      <c r="AD395" s="133">
        <v>26</v>
      </c>
      <c r="AE395" s="166">
        <v>30</v>
      </c>
      <c r="AF395" s="133">
        <v>32.25</v>
      </c>
      <c r="AG395" s="133">
        <v>36.75</v>
      </c>
      <c r="AH395" s="133">
        <v>11.75</v>
      </c>
      <c r="AI395" s="133">
        <v>19.25</v>
      </c>
      <c r="AJ395" s="133">
        <v>238.75</v>
      </c>
      <c r="AK395" s="133">
        <v>10.87</v>
      </c>
      <c r="AL395" s="132" t="s">
        <v>1041</v>
      </c>
      <c r="AM395" s="132">
        <v>2014</v>
      </c>
      <c r="AN395" s="140" t="s">
        <v>475</v>
      </c>
      <c r="AO395" s="331">
        <v>22.5</v>
      </c>
      <c r="AP395" s="267">
        <v>37.5</v>
      </c>
      <c r="AQ395" s="267">
        <v>43.5</v>
      </c>
      <c r="AR395" s="267">
        <v>34.3125</v>
      </c>
      <c r="AS395" s="267">
        <v>36</v>
      </c>
      <c r="AT395" s="268">
        <v>16</v>
      </c>
      <c r="AU395" s="268">
        <v>30</v>
      </c>
      <c r="AV395" s="267">
        <v>33</v>
      </c>
      <c r="AW395" s="268">
        <v>18</v>
      </c>
      <c r="AX395" s="267">
        <v>270.8125</v>
      </c>
      <c r="AY395" s="267">
        <v>10.8325</v>
      </c>
      <c r="AZ395" s="512" t="s">
        <v>498</v>
      </c>
      <c r="BA395" s="140">
        <v>2015</v>
      </c>
      <c r="BB395" s="140" t="s">
        <v>476</v>
      </c>
      <c r="BC395" s="41">
        <v>48</v>
      </c>
      <c r="BD395" s="242">
        <v>36</v>
      </c>
      <c r="BE395" s="242">
        <v>16.5</v>
      </c>
      <c r="BF395" s="242">
        <v>27</v>
      </c>
      <c r="BG395" s="41">
        <v>30</v>
      </c>
      <c r="BH395" s="242">
        <v>34.5</v>
      </c>
      <c r="BI395" s="242">
        <v>18</v>
      </c>
      <c r="BJ395" s="242">
        <v>30</v>
      </c>
      <c r="BK395" s="242">
        <v>18</v>
      </c>
      <c r="BL395" s="243">
        <v>35</v>
      </c>
      <c r="BM395" s="243">
        <v>293</v>
      </c>
      <c r="BN395" s="243">
        <v>10.464285714285714</v>
      </c>
      <c r="BO395" s="17" t="s">
        <v>484</v>
      </c>
      <c r="BP395" s="234" t="s">
        <v>369</v>
      </c>
      <c r="BQ395" s="235">
        <v>2016</v>
      </c>
    </row>
    <row r="396" spans="1:69" ht="17.25">
      <c r="A396" s="17">
        <v>395</v>
      </c>
      <c r="B396" s="259" t="s">
        <v>2181</v>
      </c>
      <c r="C396" s="252" t="s">
        <v>465</v>
      </c>
      <c r="D396" s="215" t="s">
        <v>203</v>
      </c>
      <c r="E396" s="215" t="s">
        <v>2182</v>
      </c>
      <c r="F396" s="260" t="s">
        <v>2183</v>
      </c>
      <c r="G396" s="260" t="s">
        <v>2033</v>
      </c>
      <c r="H396" s="261" t="s">
        <v>40</v>
      </c>
      <c r="I396" s="262">
        <v>33772</v>
      </c>
      <c r="J396" s="263" t="s">
        <v>82</v>
      </c>
      <c r="K396" s="264" t="s">
        <v>632</v>
      </c>
      <c r="L396" s="421" t="s">
        <v>2184</v>
      </c>
      <c r="M396" s="270">
        <v>21</v>
      </c>
      <c r="N396" s="222">
        <v>16</v>
      </c>
      <c r="O396" s="222">
        <v>24</v>
      </c>
      <c r="P396" s="222">
        <v>27.5</v>
      </c>
      <c r="Q396" s="223">
        <v>18.5</v>
      </c>
      <c r="R396" s="222">
        <v>13</v>
      </c>
      <c r="S396" s="222">
        <v>24.375</v>
      </c>
      <c r="T396" s="222">
        <v>30</v>
      </c>
      <c r="U396" s="222">
        <v>27.25</v>
      </c>
      <c r="V396" s="224">
        <v>180.625</v>
      </c>
      <c r="W396" s="225">
        <v>10.034722222222221</v>
      </c>
      <c r="X396" s="226" t="s">
        <v>498</v>
      </c>
      <c r="Y396" s="226" t="s">
        <v>474</v>
      </c>
      <c r="Z396" s="226">
        <v>2013</v>
      </c>
      <c r="AA396" s="133">
        <v>32.75</v>
      </c>
      <c r="AB396" s="133">
        <v>31</v>
      </c>
      <c r="AC396" s="133">
        <v>26.5</v>
      </c>
      <c r="AD396" s="133">
        <v>11.25</v>
      </c>
      <c r="AE396" s="166">
        <v>40.5</v>
      </c>
      <c r="AF396" s="133">
        <v>26.5</v>
      </c>
      <c r="AG396" s="133">
        <v>37.5</v>
      </c>
      <c r="AH396" s="133">
        <v>11.5</v>
      </c>
      <c r="AI396" s="133">
        <v>12.5</v>
      </c>
      <c r="AJ396" s="133">
        <v>230</v>
      </c>
      <c r="AK396" s="133">
        <v>10.454545454545455</v>
      </c>
      <c r="AL396" s="132" t="s">
        <v>473</v>
      </c>
      <c r="AM396" s="132">
        <v>2014</v>
      </c>
      <c r="AN396" s="140" t="s">
        <v>475</v>
      </c>
      <c r="AO396" s="238">
        <v>34.5</v>
      </c>
      <c r="AP396" s="239">
        <v>36.375</v>
      </c>
      <c r="AQ396" s="239">
        <v>35.25</v>
      </c>
      <c r="AR396" s="239">
        <v>33.75</v>
      </c>
      <c r="AS396" s="239">
        <v>31.125</v>
      </c>
      <c r="AT396" s="240">
        <v>14</v>
      </c>
      <c r="AU396" s="240">
        <v>18.1875</v>
      </c>
      <c r="AV396" s="239">
        <v>38.75</v>
      </c>
      <c r="AW396" s="240">
        <v>14</v>
      </c>
      <c r="AX396" s="239">
        <v>255.9375</v>
      </c>
      <c r="AY396" s="239">
        <v>10.237500000000001</v>
      </c>
      <c r="AZ396" s="241" t="s">
        <v>484</v>
      </c>
      <c r="BA396" s="140">
        <v>2015</v>
      </c>
      <c r="BB396" s="140" t="s">
        <v>476</v>
      </c>
      <c r="BC396" s="41">
        <v>33</v>
      </c>
      <c r="BD396" s="242">
        <v>41.25</v>
      </c>
      <c r="BE396" s="242">
        <v>21.75</v>
      </c>
      <c r="BF396" s="242">
        <v>26.25</v>
      </c>
      <c r="BG396" s="41">
        <v>39</v>
      </c>
      <c r="BH396" s="242">
        <v>37.5</v>
      </c>
      <c r="BI396" s="242">
        <v>15</v>
      </c>
      <c r="BJ396" s="242">
        <v>15</v>
      </c>
      <c r="BK396" s="242">
        <v>18</v>
      </c>
      <c r="BL396" s="243">
        <v>44</v>
      </c>
      <c r="BM396" s="243">
        <v>290.75</v>
      </c>
      <c r="BN396" s="243">
        <v>10.383928571428571</v>
      </c>
      <c r="BO396" s="17" t="s">
        <v>498</v>
      </c>
      <c r="BP396" s="234" t="s">
        <v>369</v>
      </c>
      <c r="BQ396" s="235">
        <v>2016</v>
      </c>
    </row>
    <row r="397" spans="1:69" ht="17.25">
      <c r="A397" s="17">
        <v>396</v>
      </c>
      <c r="B397" s="259" t="s">
        <v>2185</v>
      </c>
      <c r="C397" s="252" t="s">
        <v>465</v>
      </c>
      <c r="D397" s="215" t="s">
        <v>118</v>
      </c>
      <c r="E397" s="215" t="s">
        <v>2186</v>
      </c>
      <c r="F397" s="84" t="s">
        <v>2187</v>
      </c>
      <c r="G397" s="84" t="s">
        <v>1108</v>
      </c>
      <c r="H397" s="261" t="s">
        <v>40</v>
      </c>
      <c r="I397" s="262">
        <v>34281</v>
      </c>
      <c r="J397" s="263" t="s">
        <v>45</v>
      </c>
      <c r="K397" s="264" t="s">
        <v>44</v>
      </c>
      <c r="L397" s="421" t="s">
        <v>44</v>
      </c>
      <c r="M397" s="270">
        <v>25</v>
      </c>
      <c r="N397" s="222">
        <v>10</v>
      </c>
      <c r="O397" s="222">
        <v>24</v>
      </c>
      <c r="P397" s="222">
        <v>27.5</v>
      </c>
      <c r="Q397" s="223">
        <v>16.166666666666668</v>
      </c>
      <c r="R397" s="222">
        <v>20</v>
      </c>
      <c r="S397" s="222">
        <v>34.5</v>
      </c>
      <c r="T397" s="222">
        <v>33</v>
      </c>
      <c r="U397" s="222">
        <v>26.5</v>
      </c>
      <c r="V397" s="224">
        <v>191.66666666666669</v>
      </c>
      <c r="W397" s="225">
        <v>10.648148148148149</v>
      </c>
      <c r="X397" s="226" t="s">
        <v>473</v>
      </c>
      <c r="Y397" s="226" t="s">
        <v>474</v>
      </c>
      <c r="Z397" s="226">
        <v>2013</v>
      </c>
      <c r="AA397" s="133">
        <v>37.25</v>
      </c>
      <c r="AB397" s="133">
        <v>28.5</v>
      </c>
      <c r="AC397" s="133">
        <v>27</v>
      </c>
      <c r="AD397" s="133">
        <v>17</v>
      </c>
      <c r="AE397" s="166">
        <v>37.5</v>
      </c>
      <c r="AF397" s="133">
        <v>33.75</v>
      </c>
      <c r="AG397" s="133">
        <v>36.75</v>
      </c>
      <c r="AH397" s="133">
        <v>10</v>
      </c>
      <c r="AI397" s="133">
        <v>10.625</v>
      </c>
      <c r="AJ397" s="133">
        <v>238.375</v>
      </c>
      <c r="AK397" s="133">
        <v>10.835227272727273</v>
      </c>
      <c r="AL397" s="132" t="s">
        <v>473</v>
      </c>
      <c r="AM397" s="132">
        <v>2014</v>
      </c>
      <c r="AN397" s="140" t="s">
        <v>475</v>
      </c>
      <c r="AO397" s="331">
        <v>30</v>
      </c>
      <c r="AP397" s="267">
        <v>33.375</v>
      </c>
      <c r="AQ397" s="267">
        <v>27.75</v>
      </c>
      <c r="AR397" s="267">
        <v>37.5</v>
      </c>
      <c r="AS397" s="267">
        <v>33</v>
      </c>
      <c r="AT397" s="268">
        <v>16</v>
      </c>
      <c r="AU397" s="268">
        <v>23.0625</v>
      </c>
      <c r="AV397" s="267">
        <v>37.25</v>
      </c>
      <c r="AW397" s="268">
        <v>19</v>
      </c>
      <c r="AX397" s="267">
        <v>256.9375</v>
      </c>
      <c r="AY397" s="267">
        <v>10.2775</v>
      </c>
      <c r="AZ397" s="512" t="s">
        <v>498</v>
      </c>
      <c r="BA397" s="140">
        <v>2015</v>
      </c>
      <c r="BB397" s="140" t="s">
        <v>476</v>
      </c>
      <c r="BC397" s="41">
        <v>30</v>
      </c>
      <c r="BD397" s="242">
        <v>36.75</v>
      </c>
      <c r="BE397" s="242">
        <v>15</v>
      </c>
      <c r="BF397" s="242">
        <v>37.5</v>
      </c>
      <c r="BG397" s="41">
        <v>36</v>
      </c>
      <c r="BH397" s="242">
        <v>24</v>
      </c>
      <c r="BI397" s="242">
        <v>12</v>
      </c>
      <c r="BJ397" s="242">
        <v>31.5</v>
      </c>
      <c r="BK397" s="242">
        <v>16</v>
      </c>
      <c r="BL397" s="243">
        <v>44</v>
      </c>
      <c r="BM397" s="243">
        <v>282.75</v>
      </c>
      <c r="BN397" s="243">
        <v>10.098214285714286</v>
      </c>
      <c r="BO397" s="17" t="s">
        <v>498</v>
      </c>
      <c r="BP397" s="234" t="s">
        <v>369</v>
      </c>
      <c r="BQ397" s="235">
        <v>2016</v>
      </c>
    </row>
    <row r="398" spans="1:69" ht="17.25">
      <c r="A398" s="17">
        <v>397</v>
      </c>
      <c r="B398" s="253" t="s">
        <v>2188</v>
      </c>
      <c r="C398" s="252" t="s">
        <v>465</v>
      </c>
      <c r="D398" s="215" t="s">
        <v>2189</v>
      </c>
      <c r="E398" s="215" t="s">
        <v>2190</v>
      </c>
      <c r="F398" s="216" t="s">
        <v>2191</v>
      </c>
      <c r="G398" s="216" t="s">
        <v>2192</v>
      </c>
      <c r="H398" s="217" t="s">
        <v>43</v>
      </c>
      <c r="I398" s="218">
        <v>33987</v>
      </c>
      <c r="J398" s="219" t="s">
        <v>49</v>
      </c>
      <c r="K398" s="220" t="s">
        <v>78</v>
      </c>
      <c r="L398" s="220" t="s">
        <v>2193</v>
      </c>
      <c r="M398" s="217">
        <v>19</v>
      </c>
      <c r="N398" s="222">
        <v>26</v>
      </c>
      <c r="O398" s="222">
        <v>23.5</v>
      </c>
      <c r="P398" s="222">
        <v>35.5</v>
      </c>
      <c r="Q398" s="223">
        <v>20.5</v>
      </c>
      <c r="R398" s="222">
        <v>20</v>
      </c>
      <c r="S398" s="222">
        <v>33</v>
      </c>
      <c r="T398" s="222">
        <v>30</v>
      </c>
      <c r="U398" s="222">
        <v>21</v>
      </c>
      <c r="V398" s="224">
        <v>209.5</v>
      </c>
      <c r="W398" s="225">
        <v>11.638888888888889</v>
      </c>
      <c r="X398" s="226" t="s">
        <v>484</v>
      </c>
      <c r="Y398" s="226" t="s">
        <v>474</v>
      </c>
      <c r="Z398" s="226">
        <v>2013</v>
      </c>
      <c r="AA398" s="133">
        <v>32.25</v>
      </c>
      <c r="AB398" s="133">
        <v>21.5</v>
      </c>
      <c r="AC398" s="133">
        <v>25.25</v>
      </c>
      <c r="AD398" s="133">
        <v>25</v>
      </c>
      <c r="AE398" s="166">
        <v>28.5</v>
      </c>
      <c r="AF398" s="133">
        <v>39</v>
      </c>
      <c r="AG398" s="133">
        <v>45</v>
      </c>
      <c r="AH398" s="133">
        <v>8.5</v>
      </c>
      <c r="AI398" s="133">
        <v>13</v>
      </c>
      <c r="AJ398" s="133">
        <v>238</v>
      </c>
      <c r="AK398" s="133">
        <v>10.818181818181818</v>
      </c>
      <c r="AL398" s="132" t="s">
        <v>1041</v>
      </c>
      <c r="AM398" s="132">
        <v>2014</v>
      </c>
      <c r="AN398" s="140" t="s">
        <v>475</v>
      </c>
      <c r="AO398" s="238">
        <v>30</v>
      </c>
      <c r="AP398" s="239">
        <v>25.875</v>
      </c>
      <c r="AQ398" s="239">
        <v>30.75</v>
      </c>
      <c r="AR398" s="239">
        <v>26.25</v>
      </c>
      <c r="AS398" s="239">
        <v>28.125</v>
      </c>
      <c r="AT398" s="240">
        <v>18.5</v>
      </c>
      <c r="AU398" s="240">
        <v>27.75</v>
      </c>
      <c r="AV398" s="239">
        <v>36</v>
      </c>
      <c r="AW398" s="240">
        <v>27</v>
      </c>
      <c r="AX398" s="239">
        <v>250.25</v>
      </c>
      <c r="AY398" s="239">
        <v>10.01</v>
      </c>
      <c r="AZ398" s="512" t="s">
        <v>484</v>
      </c>
      <c r="BA398" s="140">
        <v>2015</v>
      </c>
      <c r="BB398" s="140" t="s">
        <v>476</v>
      </c>
      <c r="BC398" s="41">
        <v>36</v>
      </c>
      <c r="BD398" s="242">
        <v>30</v>
      </c>
      <c r="BE398" s="242">
        <v>29.25</v>
      </c>
      <c r="BF398" s="242">
        <v>27</v>
      </c>
      <c r="BG398" s="41">
        <v>42</v>
      </c>
      <c r="BH398" s="242">
        <v>29.625</v>
      </c>
      <c r="BI398" s="242">
        <v>14</v>
      </c>
      <c r="BJ398" s="242">
        <v>18</v>
      </c>
      <c r="BK398" s="242">
        <v>20</v>
      </c>
      <c r="BL398" s="243">
        <v>39</v>
      </c>
      <c r="BM398" s="243">
        <v>284.875</v>
      </c>
      <c r="BN398" s="243">
        <v>10.174107142857142</v>
      </c>
      <c r="BO398" s="17" t="s">
        <v>484</v>
      </c>
      <c r="BP398" s="234" t="s">
        <v>369</v>
      </c>
      <c r="BQ398" s="235">
        <v>2016</v>
      </c>
    </row>
    <row r="399" spans="1:69" ht="17.25">
      <c r="A399" s="17">
        <v>398</v>
      </c>
      <c r="B399" s="253" t="s">
        <v>2194</v>
      </c>
      <c r="C399" s="252" t="s">
        <v>465</v>
      </c>
      <c r="D399" s="215" t="s">
        <v>91</v>
      </c>
      <c r="E399" s="215" t="s">
        <v>2195</v>
      </c>
      <c r="F399" s="216" t="s">
        <v>333</v>
      </c>
      <c r="G399" s="216" t="s">
        <v>2196</v>
      </c>
      <c r="H399" s="217" t="s">
        <v>43</v>
      </c>
      <c r="I399" s="218">
        <v>33955</v>
      </c>
      <c r="J399" s="219" t="s">
        <v>49</v>
      </c>
      <c r="K399" s="220" t="s">
        <v>78</v>
      </c>
      <c r="L399" s="220" t="s">
        <v>129</v>
      </c>
      <c r="M399" s="217">
        <v>19</v>
      </c>
      <c r="N399" s="222">
        <v>10.5</v>
      </c>
      <c r="O399" s="222">
        <v>24</v>
      </c>
      <c r="P399" s="222">
        <v>33.5</v>
      </c>
      <c r="Q399" s="223">
        <v>19</v>
      </c>
      <c r="R399" s="222">
        <v>29.75</v>
      </c>
      <c r="S399" s="222">
        <v>40.125</v>
      </c>
      <c r="T399" s="222">
        <v>37.5</v>
      </c>
      <c r="U399" s="222">
        <v>29</v>
      </c>
      <c r="V399" s="224">
        <v>223.375</v>
      </c>
      <c r="W399" s="225">
        <v>12.409722222222221</v>
      </c>
      <c r="X399" s="226" t="s">
        <v>473</v>
      </c>
      <c r="Y399" s="226" t="s">
        <v>474</v>
      </c>
      <c r="Z399" s="226">
        <v>2013</v>
      </c>
      <c r="AA399" s="133">
        <v>30.5</v>
      </c>
      <c r="AB399" s="133">
        <v>37</v>
      </c>
      <c r="AC399" s="133">
        <v>28.25</v>
      </c>
      <c r="AD399" s="133">
        <v>15.5</v>
      </c>
      <c r="AE399" s="166">
        <v>48</v>
      </c>
      <c r="AF399" s="133">
        <v>21.25</v>
      </c>
      <c r="AG399" s="133">
        <v>34.125</v>
      </c>
      <c r="AH399" s="133">
        <v>10.5</v>
      </c>
      <c r="AI399" s="133">
        <v>16.875</v>
      </c>
      <c r="AJ399" s="133">
        <v>242</v>
      </c>
      <c r="AK399" s="133">
        <v>11</v>
      </c>
      <c r="AL399" s="132" t="s">
        <v>473</v>
      </c>
      <c r="AM399" s="132">
        <v>2014</v>
      </c>
      <c r="AN399" s="140" t="s">
        <v>475</v>
      </c>
      <c r="AO399" s="331">
        <v>30.75</v>
      </c>
      <c r="AP399" s="267">
        <v>42.375</v>
      </c>
      <c r="AQ399" s="267">
        <v>37.5</v>
      </c>
      <c r="AR399" s="267">
        <v>40.5</v>
      </c>
      <c r="AS399" s="267">
        <v>31.875</v>
      </c>
      <c r="AT399" s="268">
        <v>16</v>
      </c>
      <c r="AU399" s="268">
        <v>17.625</v>
      </c>
      <c r="AV399" s="267">
        <v>35</v>
      </c>
      <c r="AW399" s="268">
        <v>19</v>
      </c>
      <c r="AX399" s="267">
        <v>270.625</v>
      </c>
      <c r="AY399" s="267">
        <v>10.824999999999999</v>
      </c>
      <c r="AZ399" s="512" t="s">
        <v>498</v>
      </c>
      <c r="BA399" s="140">
        <v>2015</v>
      </c>
      <c r="BB399" s="140" t="s">
        <v>476</v>
      </c>
      <c r="BC399" s="41">
        <v>37.5</v>
      </c>
      <c r="BD399" s="242">
        <v>36</v>
      </c>
      <c r="BE399" s="242">
        <v>22.5</v>
      </c>
      <c r="BF399" s="242">
        <v>30</v>
      </c>
      <c r="BG399" s="41">
        <v>36</v>
      </c>
      <c r="BH399" s="242">
        <v>37.5</v>
      </c>
      <c r="BI399" s="242">
        <v>22</v>
      </c>
      <c r="BJ399" s="242">
        <v>45</v>
      </c>
      <c r="BK399" s="242">
        <v>24</v>
      </c>
      <c r="BL399" s="243">
        <v>44.25</v>
      </c>
      <c r="BM399" s="243">
        <v>334.75</v>
      </c>
      <c r="BN399" s="243">
        <v>11.955357142857142</v>
      </c>
      <c r="BO399" s="17" t="s">
        <v>484</v>
      </c>
      <c r="BP399" s="234" t="s">
        <v>369</v>
      </c>
      <c r="BQ399" s="235">
        <v>2016</v>
      </c>
    </row>
    <row r="400" spans="1:69" ht="17.25">
      <c r="A400" s="17">
        <v>399</v>
      </c>
      <c r="B400" s="378" t="s">
        <v>2197</v>
      </c>
      <c r="C400" s="252" t="s">
        <v>465</v>
      </c>
      <c r="D400" s="456" t="s">
        <v>2198</v>
      </c>
      <c r="E400" s="456" t="s">
        <v>2195</v>
      </c>
      <c r="F400" s="216" t="s">
        <v>333</v>
      </c>
      <c r="G400" s="216" t="s">
        <v>2199</v>
      </c>
      <c r="H400" s="564" t="s">
        <v>43</v>
      </c>
      <c r="I400" s="565">
        <v>33468</v>
      </c>
      <c r="J400" s="566" t="s">
        <v>49</v>
      </c>
      <c r="K400" s="567" t="s">
        <v>129</v>
      </c>
      <c r="L400" s="220" t="s">
        <v>48</v>
      </c>
      <c r="M400" s="564">
        <v>19</v>
      </c>
      <c r="N400" s="509">
        <v>22</v>
      </c>
      <c r="O400" s="509">
        <v>28</v>
      </c>
      <c r="P400" s="509">
        <v>34.75</v>
      </c>
      <c r="Q400" s="510">
        <v>25.5</v>
      </c>
      <c r="R400" s="509">
        <v>24.5</v>
      </c>
      <c r="S400" s="509">
        <v>35.625</v>
      </c>
      <c r="T400" s="509">
        <v>37.5</v>
      </c>
      <c r="U400" s="509">
        <v>25.25</v>
      </c>
      <c r="V400" s="509">
        <v>233.125</v>
      </c>
      <c r="W400" s="511">
        <v>12.951388888888889</v>
      </c>
      <c r="X400" s="513" t="s">
        <v>498</v>
      </c>
      <c r="Y400" s="226" t="s">
        <v>474</v>
      </c>
      <c r="Z400" s="226">
        <v>2013</v>
      </c>
      <c r="AA400" s="133">
        <v>37.75</v>
      </c>
      <c r="AB400" s="133">
        <v>37</v>
      </c>
      <c r="AC400" s="133">
        <v>33.25</v>
      </c>
      <c r="AD400" s="133">
        <v>22.5</v>
      </c>
      <c r="AE400" s="166">
        <v>39</v>
      </c>
      <c r="AF400" s="133">
        <v>34</v>
      </c>
      <c r="AG400" s="133">
        <v>49.5</v>
      </c>
      <c r="AH400" s="133">
        <v>7</v>
      </c>
      <c r="AI400" s="133">
        <v>19.125</v>
      </c>
      <c r="AJ400" s="133">
        <v>279.125</v>
      </c>
      <c r="AK400" s="133">
        <v>12.6875</v>
      </c>
      <c r="AL400" s="132" t="s">
        <v>473</v>
      </c>
      <c r="AM400" s="132">
        <v>2014</v>
      </c>
      <c r="AN400" s="140" t="s">
        <v>475</v>
      </c>
      <c r="AO400" s="568">
        <v>35.25</v>
      </c>
      <c r="AP400" s="568">
        <v>46.875</v>
      </c>
      <c r="AQ400" s="568">
        <v>37.875</v>
      </c>
      <c r="AR400" s="568">
        <v>38.53125</v>
      </c>
      <c r="AS400" s="568">
        <v>37.875</v>
      </c>
      <c r="AT400" s="569">
        <v>20.666666666666668</v>
      </c>
      <c r="AU400" s="569">
        <v>17.25</v>
      </c>
      <c r="AV400" s="568">
        <v>35.25</v>
      </c>
      <c r="AW400" s="569">
        <v>20.5</v>
      </c>
      <c r="AX400" s="568">
        <v>290.07291666666663</v>
      </c>
      <c r="AY400" s="568">
        <v>11.602916666666665</v>
      </c>
      <c r="AZ400" s="229" t="s">
        <v>473</v>
      </c>
      <c r="BA400" s="140">
        <v>2015</v>
      </c>
      <c r="BB400" s="140" t="s">
        <v>476</v>
      </c>
      <c r="BC400" s="41">
        <v>25.5</v>
      </c>
      <c r="BD400" s="242">
        <v>36.75</v>
      </c>
      <c r="BE400" s="242">
        <v>16.5</v>
      </c>
      <c r="BF400" s="242">
        <v>31.5</v>
      </c>
      <c r="BG400" s="41">
        <v>36</v>
      </c>
      <c r="BH400" s="242">
        <v>26.625</v>
      </c>
      <c r="BI400" s="242">
        <v>24</v>
      </c>
      <c r="BJ400" s="242">
        <v>30</v>
      </c>
      <c r="BK400" s="242">
        <v>22</v>
      </c>
      <c r="BL400" s="243">
        <v>44</v>
      </c>
      <c r="BM400" s="243">
        <v>292.875</v>
      </c>
      <c r="BN400" s="243">
        <v>10.459821428571429</v>
      </c>
      <c r="BO400" s="17" t="s">
        <v>498</v>
      </c>
      <c r="BP400" s="234" t="s">
        <v>369</v>
      </c>
      <c r="BQ400" s="235">
        <v>2016</v>
      </c>
    </row>
    <row r="401" spans="1:70" ht="17.25">
      <c r="A401" s="17">
        <v>400</v>
      </c>
      <c r="B401" s="253" t="s">
        <v>2200</v>
      </c>
      <c r="C401" s="252" t="s">
        <v>465</v>
      </c>
      <c r="D401" s="215" t="s">
        <v>2201</v>
      </c>
      <c r="E401" s="215" t="s">
        <v>2202</v>
      </c>
      <c r="F401" s="84" t="s">
        <v>2203</v>
      </c>
      <c r="G401" s="84" t="s">
        <v>2204</v>
      </c>
      <c r="H401" s="217" t="s">
        <v>515</v>
      </c>
      <c r="I401" s="218">
        <v>34263</v>
      </c>
      <c r="J401" s="219" t="s">
        <v>536</v>
      </c>
      <c r="K401" s="220" t="s">
        <v>1486</v>
      </c>
      <c r="L401" s="421" t="s">
        <v>1486</v>
      </c>
      <c r="M401" s="221">
        <v>34</v>
      </c>
      <c r="N401" s="386">
        <v>10</v>
      </c>
      <c r="O401" s="386">
        <v>20</v>
      </c>
      <c r="P401" s="570">
        <v>30.25</v>
      </c>
      <c r="Q401" s="570">
        <v>20.166666666666668</v>
      </c>
      <c r="R401" s="570">
        <v>23.75</v>
      </c>
      <c r="S401" s="570">
        <v>31.5</v>
      </c>
      <c r="T401" s="570">
        <v>36.75</v>
      </c>
      <c r="U401" s="570">
        <v>30.5</v>
      </c>
      <c r="V401" s="570">
        <v>202.91666666666669</v>
      </c>
      <c r="W401" s="570">
        <v>11.273148148148149</v>
      </c>
      <c r="X401" s="226" t="s">
        <v>473</v>
      </c>
      <c r="Y401" s="226" t="s">
        <v>474</v>
      </c>
      <c r="Z401" s="226">
        <v>2013</v>
      </c>
      <c r="AA401" s="386">
        <v>30</v>
      </c>
      <c r="AB401" s="386">
        <v>43</v>
      </c>
      <c r="AC401" s="386">
        <v>28.25</v>
      </c>
      <c r="AD401" s="386">
        <v>13.75</v>
      </c>
      <c r="AE401" s="542">
        <v>40.5</v>
      </c>
      <c r="AF401" s="386">
        <v>28.75</v>
      </c>
      <c r="AG401" s="386">
        <v>36.75</v>
      </c>
      <c r="AH401" s="386">
        <v>11.5</v>
      </c>
      <c r="AI401" s="386">
        <v>10.63</v>
      </c>
      <c r="AJ401" s="386">
        <v>242.75</v>
      </c>
      <c r="AK401" s="386">
        <v>11.03</v>
      </c>
      <c r="AL401" s="384" t="s">
        <v>473</v>
      </c>
      <c r="AM401" s="132">
        <v>2014</v>
      </c>
      <c r="AN401" s="140" t="s">
        <v>475</v>
      </c>
      <c r="AO401" s="331">
        <v>30</v>
      </c>
      <c r="AP401" s="267">
        <v>40.5</v>
      </c>
      <c r="AQ401" s="267">
        <v>39</v>
      </c>
      <c r="AR401" s="267">
        <v>35.0625</v>
      </c>
      <c r="AS401" s="267">
        <v>31.875</v>
      </c>
      <c r="AT401" s="268">
        <v>20</v>
      </c>
      <c r="AU401" s="268">
        <v>17.4375</v>
      </c>
      <c r="AV401" s="267">
        <v>39</v>
      </c>
      <c r="AW401" s="268">
        <v>16.25</v>
      </c>
      <c r="AX401" s="267">
        <v>269.125</v>
      </c>
      <c r="AY401" s="267">
        <v>10.765000000000001</v>
      </c>
      <c r="AZ401" s="388" t="s">
        <v>498</v>
      </c>
      <c r="BA401" s="140">
        <v>2015</v>
      </c>
      <c r="BB401" s="140" t="s">
        <v>476</v>
      </c>
      <c r="BC401" s="41">
        <v>48</v>
      </c>
      <c r="BD401" s="242">
        <v>33</v>
      </c>
      <c r="BE401" s="242">
        <v>28.5</v>
      </c>
      <c r="BF401" s="242">
        <v>33</v>
      </c>
      <c r="BG401" s="41">
        <v>42</v>
      </c>
      <c r="BH401" s="242">
        <v>48</v>
      </c>
      <c r="BI401" s="242">
        <v>15.5</v>
      </c>
      <c r="BJ401" s="242">
        <v>36</v>
      </c>
      <c r="BK401" s="242">
        <v>20</v>
      </c>
      <c r="BL401" s="243">
        <v>44.5</v>
      </c>
      <c r="BM401" s="243">
        <v>348.5</v>
      </c>
      <c r="BN401" s="243">
        <v>12.446428571428571</v>
      </c>
      <c r="BO401" s="17" t="s">
        <v>484</v>
      </c>
      <c r="BP401" s="234" t="s">
        <v>369</v>
      </c>
      <c r="BQ401" s="235">
        <v>2016</v>
      </c>
      <c r="BR401" s="571"/>
    </row>
    <row r="402" spans="1:70" ht="17.25">
      <c r="A402" s="17">
        <v>401</v>
      </c>
      <c r="B402" s="330" t="s">
        <v>2205</v>
      </c>
      <c r="C402" s="252" t="s">
        <v>465</v>
      </c>
      <c r="D402" s="215" t="s">
        <v>1828</v>
      </c>
      <c r="E402" s="215" t="s">
        <v>2206</v>
      </c>
      <c r="F402" s="380" t="s">
        <v>337</v>
      </c>
      <c r="G402" s="380" t="s">
        <v>1831</v>
      </c>
      <c r="H402" s="281" t="s">
        <v>40</v>
      </c>
      <c r="I402" s="282">
        <v>34250</v>
      </c>
      <c r="J402" s="283" t="s">
        <v>55</v>
      </c>
      <c r="K402" s="284" t="s">
        <v>54</v>
      </c>
      <c r="L402" s="426" t="s">
        <v>54</v>
      </c>
      <c r="M402" s="285">
        <v>43</v>
      </c>
      <c r="N402" s="222">
        <v>14</v>
      </c>
      <c r="O402" s="222">
        <v>25.25</v>
      </c>
      <c r="P402" s="222">
        <v>30.25</v>
      </c>
      <c r="Q402" s="223">
        <v>20.333333333333332</v>
      </c>
      <c r="R402" s="222">
        <v>22.5</v>
      </c>
      <c r="S402" s="222">
        <v>28.875</v>
      </c>
      <c r="T402" s="222">
        <v>36.75</v>
      </c>
      <c r="U402" s="222">
        <v>28</v>
      </c>
      <c r="V402" s="224">
        <v>205.95833333333331</v>
      </c>
      <c r="W402" s="225">
        <v>11.442129629629628</v>
      </c>
      <c r="X402" s="226" t="s">
        <v>473</v>
      </c>
      <c r="Y402" s="226" t="s">
        <v>474</v>
      </c>
      <c r="Z402" s="226">
        <v>2013</v>
      </c>
      <c r="AA402" s="133">
        <v>35</v>
      </c>
      <c r="AB402" s="133">
        <v>31</v>
      </c>
      <c r="AC402" s="133">
        <v>26</v>
      </c>
      <c r="AD402" s="133">
        <v>20</v>
      </c>
      <c r="AE402" s="166">
        <v>42</v>
      </c>
      <c r="AF402" s="133">
        <v>28.25</v>
      </c>
      <c r="AG402" s="133">
        <v>43.5</v>
      </c>
      <c r="AH402" s="133">
        <v>8.5</v>
      </c>
      <c r="AI402" s="133">
        <v>12.75</v>
      </c>
      <c r="AJ402" s="133">
        <v>247</v>
      </c>
      <c r="AK402" s="133">
        <v>11.23</v>
      </c>
      <c r="AL402" s="132" t="s">
        <v>2207</v>
      </c>
      <c r="AM402" s="132">
        <v>2014</v>
      </c>
      <c r="AN402" s="140" t="s">
        <v>475</v>
      </c>
      <c r="AO402" s="331">
        <v>34.5</v>
      </c>
      <c r="AP402" s="267">
        <v>27.375</v>
      </c>
      <c r="AQ402" s="267">
        <v>33.75</v>
      </c>
      <c r="AR402" s="267">
        <v>33.46875</v>
      </c>
      <c r="AS402" s="267">
        <v>30</v>
      </c>
      <c r="AT402" s="268">
        <v>16.666666666666668</v>
      </c>
      <c r="AU402" s="268">
        <v>17.4375</v>
      </c>
      <c r="AV402" s="267">
        <v>41.5</v>
      </c>
      <c r="AW402" s="268">
        <v>27</v>
      </c>
      <c r="AX402" s="267">
        <v>261.69791666666663</v>
      </c>
      <c r="AY402" s="267">
        <v>10.467916666666666</v>
      </c>
      <c r="AZ402" s="512" t="s">
        <v>498</v>
      </c>
      <c r="BA402" s="140">
        <v>2015</v>
      </c>
      <c r="BB402" s="140" t="s">
        <v>476</v>
      </c>
      <c r="BC402" s="41">
        <v>39</v>
      </c>
      <c r="BD402" s="242">
        <v>30.75</v>
      </c>
      <c r="BE402" s="242">
        <v>38.25</v>
      </c>
      <c r="BF402" s="242">
        <v>30</v>
      </c>
      <c r="BG402" s="41">
        <v>39</v>
      </c>
      <c r="BH402" s="242">
        <v>46.5</v>
      </c>
      <c r="BI402" s="242">
        <v>19</v>
      </c>
      <c r="BJ402" s="242">
        <v>39</v>
      </c>
      <c r="BK402" s="242">
        <v>24</v>
      </c>
      <c r="BL402" s="243">
        <v>44</v>
      </c>
      <c r="BM402" s="243">
        <v>349.5</v>
      </c>
      <c r="BN402" s="243">
        <v>12.482142857142858</v>
      </c>
      <c r="BO402" s="17" t="s">
        <v>484</v>
      </c>
      <c r="BP402" s="234" t="s">
        <v>369</v>
      </c>
      <c r="BQ402" s="235">
        <v>2016</v>
      </c>
    </row>
    <row r="403" spans="1:70" ht="17.25">
      <c r="A403" s="17">
        <v>402</v>
      </c>
      <c r="B403" s="214" t="s">
        <v>2208</v>
      </c>
      <c r="C403" s="252" t="s">
        <v>465</v>
      </c>
      <c r="D403" s="215" t="s">
        <v>288</v>
      </c>
      <c r="E403" s="215" t="s">
        <v>2209</v>
      </c>
      <c r="F403" s="216" t="s">
        <v>2210</v>
      </c>
      <c r="G403" s="216" t="s">
        <v>2211</v>
      </c>
      <c r="H403" s="217" t="s">
        <v>43</v>
      </c>
      <c r="I403" s="218">
        <v>33524</v>
      </c>
      <c r="J403" s="219" t="s">
        <v>55</v>
      </c>
      <c r="K403" s="278" t="s">
        <v>599</v>
      </c>
      <c r="L403" s="278" t="s">
        <v>289</v>
      </c>
      <c r="M403" s="217">
        <v>43</v>
      </c>
      <c r="N403" s="222">
        <v>18</v>
      </c>
      <c r="O403" s="222">
        <v>20</v>
      </c>
      <c r="P403" s="222">
        <v>21.75</v>
      </c>
      <c r="Q403" s="223">
        <v>23.5</v>
      </c>
      <c r="R403" s="222">
        <v>20</v>
      </c>
      <c r="S403" s="222">
        <v>33.75</v>
      </c>
      <c r="T403" s="222">
        <v>25</v>
      </c>
      <c r="U403" s="222">
        <v>18.5</v>
      </c>
      <c r="V403" s="224">
        <v>180.5</v>
      </c>
      <c r="W403" s="225">
        <v>10.027777777777779</v>
      </c>
      <c r="X403" s="226" t="s">
        <v>484</v>
      </c>
      <c r="Y403" s="226" t="s">
        <v>474</v>
      </c>
      <c r="Z403" s="226">
        <v>2013</v>
      </c>
      <c r="AA403" s="133">
        <v>19.5</v>
      </c>
      <c r="AB403" s="133">
        <v>24</v>
      </c>
      <c r="AC403" s="133">
        <v>22.25</v>
      </c>
      <c r="AD403" s="133">
        <v>20</v>
      </c>
      <c r="AE403" s="166">
        <v>37.5</v>
      </c>
      <c r="AF403" s="133">
        <v>30</v>
      </c>
      <c r="AG403" s="133">
        <v>51</v>
      </c>
      <c r="AH403" s="133">
        <v>13.5</v>
      </c>
      <c r="AI403" s="133">
        <v>15.5</v>
      </c>
      <c r="AJ403" s="133">
        <v>233.25</v>
      </c>
      <c r="AK403" s="133">
        <v>10.602272727272727</v>
      </c>
      <c r="AL403" s="132" t="s">
        <v>1041</v>
      </c>
      <c r="AM403" s="132">
        <v>2014</v>
      </c>
      <c r="AN403" s="140" t="s">
        <v>475</v>
      </c>
      <c r="AO403" s="238">
        <v>30</v>
      </c>
      <c r="AP403" s="239">
        <v>26.25</v>
      </c>
      <c r="AQ403" s="239">
        <v>34.5</v>
      </c>
      <c r="AR403" s="239">
        <v>37.5</v>
      </c>
      <c r="AS403" s="239">
        <v>30</v>
      </c>
      <c r="AT403" s="240">
        <v>16</v>
      </c>
      <c r="AU403" s="240">
        <v>22.5</v>
      </c>
      <c r="AV403" s="239">
        <v>34.75</v>
      </c>
      <c r="AW403" s="240">
        <v>19</v>
      </c>
      <c r="AX403" s="239">
        <v>250.5</v>
      </c>
      <c r="AY403" s="239">
        <v>10.02</v>
      </c>
      <c r="AZ403" s="241" t="s">
        <v>484</v>
      </c>
      <c r="BA403" s="140">
        <v>2015</v>
      </c>
      <c r="BB403" s="140" t="s">
        <v>476</v>
      </c>
      <c r="BC403" s="41">
        <v>33</v>
      </c>
      <c r="BD403" s="242">
        <v>31.5</v>
      </c>
      <c r="BE403" s="242">
        <v>25.5</v>
      </c>
      <c r="BF403" s="242">
        <v>27</v>
      </c>
      <c r="BG403" s="41">
        <v>39</v>
      </c>
      <c r="BH403" s="242">
        <v>46.5</v>
      </c>
      <c r="BI403" s="242">
        <v>10</v>
      </c>
      <c r="BJ403" s="242">
        <v>15</v>
      </c>
      <c r="BK403" s="242">
        <v>20</v>
      </c>
      <c r="BL403" s="243">
        <v>35</v>
      </c>
      <c r="BM403" s="243">
        <v>282.5</v>
      </c>
      <c r="BN403" s="243">
        <v>10.089285714285714</v>
      </c>
      <c r="BO403" s="17" t="s">
        <v>484</v>
      </c>
      <c r="BP403" s="234" t="s">
        <v>369</v>
      </c>
      <c r="BQ403" s="235">
        <v>2016</v>
      </c>
    </row>
    <row r="404" spans="1:70" ht="17.25">
      <c r="A404" s="17">
        <v>403</v>
      </c>
      <c r="B404" s="253" t="s">
        <v>2212</v>
      </c>
      <c r="C404" s="252" t="s">
        <v>465</v>
      </c>
      <c r="D404" s="215"/>
      <c r="E404" s="572" t="s">
        <v>2213</v>
      </c>
      <c r="F404" s="216" t="s">
        <v>2214</v>
      </c>
      <c r="G404" s="216" t="s">
        <v>2215</v>
      </c>
      <c r="H404" s="217" t="s">
        <v>43</v>
      </c>
      <c r="I404" s="218">
        <v>33939</v>
      </c>
      <c r="J404" s="219" t="s">
        <v>55</v>
      </c>
      <c r="K404" s="220" t="s">
        <v>54</v>
      </c>
      <c r="L404" s="220" t="s">
        <v>54</v>
      </c>
      <c r="M404" s="217">
        <v>43</v>
      </c>
      <c r="N404" s="570">
        <v>19</v>
      </c>
      <c r="O404" s="570">
        <v>23</v>
      </c>
      <c r="P404" s="131">
        <v>20.75</v>
      </c>
      <c r="Q404" s="131">
        <v>20.67</v>
      </c>
      <c r="R404" s="131">
        <v>18.75</v>
      </c>
      <c r="S404" s="131">
        <v>32.630000000000003</v>
      </c>
      <c r="T404" s="131">
        <v>21</v>
      </c>
      <c r="U404" s="131">
        <v>27</v>
      </c>
      <c r="V404" s="131">
        <v>182.79</v>
      </c>
      <c r="W404" s="131">
        <v>10.16</v>
      </c>
      <c r="X404" s="226" t="s">
        <v>484</v>
      </c>
      <c r="Y404" s="226" t="s">
        <v>474</v>
      </c>
      <c r="Z404" s="226">
        <v>2013</v>
      </c>
      <c r="AA404" s="133">
        <v>30</v>
      </c>
      <c r="AB404" s="133">
        <v>18.5</v>
      </c>
      <c r="AC404" s="133">
        <v>27.5</v>
      </c>
      <c r="AD404" s="133">
        <v>25</v>
      </c>
      <c r="AE404" s="166">
        <v>46.875</v>
      </c>
      <c r="AF404" s="133">
        <v>43.5</v>
      </c>
      <c r="AG404" s="133">
        <v>45</v>
      </c>
      <c r="AH404" s="133">
        <v>12</v>
      </c>
      <c r="AI404" s="133">
        <v>11.75</v>
      </c>
      <c r="AJ404" s="133">
        <v>260.125</v>
      </c>
      <c r="AK404" s="133">
        <v>11.823863636363637</v>
      </c>
      <c r="AL404" s="132" t="s">
        <v>498</v>
      </c>
      <c r="AM404" s="132">
        <v>2014</v>
      </c>
      <c r="AN404" s="140" t="s">
        <v>475</v>
      </c>
      <c r="AO404" s="238">
        <v>20.25</v>
      </c>
      <c r="AP404" s="239">
        <v>32.625</v>
      </c>
      <c r="AQ404" s="239">
        <v>35.25</v>
      </c>
      <c r="AR404" s="239">
        <v>30</v>
      </c>
      <c r="AS404" s="239">
        <v>35.25</v>
      </c>
      <c r="AT404" s="240">
        <v>18</v>
      </c>
      <c r="AU404" s="240">
        <v>24</v>
      </c>
      <c r="AV404" s="239">
        <v>33.75</v>
      </c>
      <c r="AW404" s="240">
        <v>21</v>
      </c>
      <c r="AX404" s="239">
        <v>250.125</v>
      </c>
      <c r="AY404" s="239">
        <v>10.005000000000001</v>
      </c>
      <c r="AZ404" s="241" t="s">
        <v>484</v>
      </c>
      <c r="BA404" s="140">
        <v>2015</v>
      </c>
      <c r="BB404" s="140" t="s">
        <v>476</v>
      </c>
      <c r="BC404" s="41">
        <v>36</v>
      </c>
      <c r="BD404" s="242">
        <v>30</v>
      </c>
      <c r="BE404" s="242">
        <v>21</v>
      </c>
      <c r="BF404" s="242">
        <v>18</v>
      </c>
      <c r="BG404" s="41">
        <v>43.5</v>
      </c>
      <c r="BH404" s="242">
        <v>39</v>
      </c>
      <c r="BI404" s="242">
        <v>13</v>
      </c>
      <c r="BJ404" s="242">
        <v>24</v>
      </c>
      <c r="BK404" s="242">
        <v>22</v>
      </c>
      <c r="BL404" s="243">
        <v>34.5</v>
      </c>
      <c r="BM404" s="243">
        <v>281</v>
      </c>
      <c r="BN404" s="243">
        <v>10.035714285714286</v>
      </c>
      <c r="BO404" s="17" t="s">
        <v>484</v>
      </c>
      <c r="BP404" s="234" t="s">
        <v>369</v>
      </c>
      <c r="BQ404" s="235">
        <v>2016</v>
      </c>
    </row>
    <row r="405" spans="1:70" ht="17.25">
      <c r="A405" s="17">
        <v>404</v>
      </c>
      <c r="B405" s="214" t="s">
        <v>2216</v>
      </c>
      <c r="C405" s="252" t="s">
        <v>465</v>
      </c>
      <c r="D405" s="215" t="s">
        <v>1523</v>
      </c>
      <c r="E405" s="215" t="s">
        <v>2217</v>
      </c>
      <c r="F405" s="216" t="s">
        <v>2218</v>
      </c>
      <c r="G405" s="216" t="s">
        <v>1526</v>
      </c>
      <c r="H405" s="217" t="s">
        <v>43</v>
      </c>
      <c r="I405" s="218">
        <v>33847</v>
      </c>
      <c r="J405" s="219" t="s">
        <v>45</v>
      </c>
      <c r="K405" s="220" t="s">
        <v>483</v>
      </c>
      <c r="L405" s="220" t="s">
        <v>44</v>
      </c>
      <c r="M405" s="217">
        <v>25</v>
      </c>
      <c r="N405" s="222">
        <v>16</v>
      </c>
      <c r="O405" s="222">
        <v>23</v>
      </c>
      <c r="P405" s="222">
        <v>28</v>
      </c>
      <c r="Q405" s="223">
        <v>23.5</v>
      </c>
      <c r="R405" s="222">
        <v>20</v>
      </c>
      <c r="S405" s="222">
        <v>30</v>
      </c>
      <c r="T405" s="222">
        <v>30</v>
      </c>
      <c r="U405" s="222">
        <v>21</v>
      </c>
      <c r="V405" s="224">
        <v>191.5</v>
      </c>
      <c r="W405" s="225">
        <v>10.64</v>
      </c>
      <c r="X405" s="226" t="s">
        <v>484</v>
      </c>
      <c r="Y405" s="226" t="s">
        <v>474</v>
      </c>
      <c r="Z405" s="226">
        <v>2013</v>
      </c>
      <c r="AA405" s="133">
        <v>30</v>
      </c>
      <c r="AB405" s="133">
        <v>21</v>
      </c>
      <c r="AC405" s="133">
        <v>18</v>
      </c>
      <c r="AD405" s="133">
        <v>27</v>
      </c>
      <c r="AE405" s="166">
        <v>39</v>
      </c>
      <c r="AF405" s="133">
        <v>32.25</v>
      </c>
      <c r="AG405" s="133">
        <v>38.25</v>
      </c>
      <c r="AH405" s="133">
        <v>13.25</v>
      </c>
      <c r="AI405" s="133">
        <v>13.75</v>
      </c>
      <c r="AJ405" s="133">
        <v>232.5</v>
      </c>
      <c r="AK405" s="133">
        <v>10.568181818181818</v>
      </c>
      <c r="AL405" s="132" t="s">
        <v>484</v>
      </c>
      <c r="AM405" s="132">
        <v>2014</v>
      </c>
      <c r="AN405" s="140" t="s">
        <v>475</v>
      </c>
      <c r="AO405" s="238">
        <v>30</v>
      </c>
      <c r="AP405" s="239">
        <v>25.5</v>
      </c>
      <c r="AQ405" s="239">
        <v>42</v>
      </c>
      <c r="AR405" s="239">
        <v>27</v>
      </c>
      <c r="AS405" s="239">
        <v>36</v>
      </c>
      <c r="AT405" s="240">
        <v>13</v>
      </c>
      <c r="AU405" s="240">
        <v>18.75</v>
      </c>
      <c r="AV405" s="239">
        <v>48</v>
      </c>
      <c r="AW405" s="240">
        <v>10</v>
      </c>
      <c r="AX405" s="239">
        <v>250.25</v>
      </c>
      <c r="AY405" s="239">
        <v>10.01</v>
      </c>
      <c r="AZ405" s="241" t="s">
        <v>484</v>
      </c>
      <c r="BA405" s="140">
        <v>2015</v>
      </c>
      <c r="BB405" s="140" t="s">
        <v>476</v>
      </c>
      <c r="BC405" s="41">
        <v>34.5</v>
      </c>
      <c r="BD405" s="242">
        <v>27</v>
      </c>
      <c r="BE405" s="242">
        <v>24</v>
      </c>
      <c r="BF405" s="242">
        <v>27</v>
      </c>
      <c r="BG405" s="41">
        <v>30</v>
      </c>
      <c r="BH405" s="242">
        <v>45</v>
      </c>
      <c r="BI405" s="242">
        <v>14</v>
      </c>
      <c r="BJ405" s="242">
        <v>31.5</v>
      </c>
      <c r="BK405" s="242">
        <v>14</v>
      </c>
      <c r="BL405" s="243">
        <v>34.5</v>
      </c>
      <c r="BM405" s="243">
        <v>281.5</v>
      </c>
      <c r="BN405" s="243">
        <v>10.053571428571429</v>
      </c>
      <c r="BO405" s="17" t="s">
        <v>484</v>
      </c>
      <c r="BP405" s="234" t="s">
        <v>369</v>
      </c>
      <c r="BQ405" s="235">
        <v>2016</v>
      </c>
    </row>
    <row r="406" spans="1:70" ht="17.25">
      <c r="A406" s="17">
        <v>405</v>
      </c>
      <c r="B406" s="214" t="s">
        <v>2219</v>
      </c>
      <c r="C406" s="252" t="s">
        <v>465</v>
      </c>
      <c r="D406" s="215" t="s">
        <v>2220</v>
      </c>
      <c r="E406" s="215" t="s">
        <v>2221</v>
      </c>
      <c r="F406" s="380" t="s">
        <v>2222</v>
      </c>
      <c r="G406" s="380" t="s">
        <v>2223</v>
      </c>
      <c r="H406" s="217" t="s">
        <v>40</v>
      </c>
      <c r="I406" s="218">
        <v>34440</v>
      </c>
      <c r="J406" s="219" t="s">
        <v>45</v>
      </c>
      <c r="K406" s="284" t="s">
        <v>483</v>
      </c>
      <c r="L406" s="426" t="s">
        <v>44</v>
      </c>
      <c r="M406" s="217">
        <v>25</v>
      </c>
      <c r="N406" s="222">
        <v>14</v>
      </c>
      <c r="O406" s="222">
        <v>26.25</v>
      </c>
      <c r="P406" s="222">
        <v>32</v>
      </c>
      <c r="Q406" s="223">
        <v>28.333333333333332</v>
      </c>
      <c r="R406" s="222">
        <v>32.5</v>
      </c>
      <c r="S406" s="222">
        <v>38.625</v>
      </c>
      <c r="T406" s="222">
        <v>45</v>
      </c>
      <c r="U406" s="222">
        <v>29.75</v>
      </c>
      <c r="V406" s="224">
        <v>246.45833333333331</v>
      </c>
      <c r="W406" s="225">
        <v>13.692129629629628</v>
      </c>
      <c r="X406" s="226" t="s">
        <v>473</v>
      </c>
      <c r="Y406" s="226" t="s">
        <v>474</v>
      </c>
      <c r="Z406" s="226">
        <v>2013</v>
      </c>
      <c r="AA406" s="133">
        <v>45.25</v>
      </c>
      <c r="AB406" s="133">
        <v>43.5</v>
      </c>
      <c r="AC406" s="133">
        <v>33.25</v>
      </c>
      <c r="AD406" s="133">
        <v>32.5</v>
      </c>
      <c r="AE406" s="166">
        <v>48</v>
      </c>
      <c r="AF406" s="133">
        <v>42.5</v>
      </c>
      <c r="AG406" s="133">
        <v>56.25</v>
      </c>
      <c r="AH406" s="133">
        <v>11</v>
      </c>
      <c r="AI406" s="133">
        <v>13</v>
      </c>
      <c r="AJ406" s="133">
        <v>325.25</v>
      </c>
      <c r="AK406" s="133">
        <v>14.784090909090908</v>
      </c>
      <c r="AL406" s="132" t="s">
        <v>473</v>
      </c>
      <c r="AM406" s="132">
        <v>2014</v>
      </c>
      <c r="AN406" s="140" t="s">
        <v>475</v>
      </c>
      <c r="AO406" s="227">
        <v>43.5</v>
      </c>
      <c r="AP406" s="227">
        <v>46.125</v>
      </c>
      <c r="AQ406" s="227">
        <v>33.375</v>
      </c>
      <c r="AR406" s="227">
        <v>51.375</v>
      </c>
      <c r="AS406" s="227">
        <v>45</v>
      </c>
      <c r="AT406" s="228">
        <v>25.333333333333332</v>
      </c>
      <c r="AU406" s="228">
        <v>34.6875</v>
      </c>
      <c r="AV406" s="227">
        <v>48.5</v>
      </c>
      <c r="AW406" s="228">
        <v>30.75</v>
      </c>
      <c r="AX406" s="227">
        <v>358.64583333333337</v>
      </c>
      <c r="AY406" s="227">
        <v>14.345833333333335</v>
      </c>
      <c r="AZ406" s="229" t="s">
        <v>473</v>
      </c>
      <c r="BA406" s="140">
        <v>2015</v>
      </c>
      <c r="BB406" s="140" t="s">
        <v>476</v>
      </c>
      <c r="BC406" s="41">
        <v>46.125</v>
      </c>
      <c r="BD406" s="242">
        <v>47.25</v>
      </c>
      <c r="BE406" s="242">
        <v>40.5</v>
      </c>
      <c r="BF406" s="242">
        <v>36</v>
      </c>
      <c r="BG406" s="41">
        <v>43.5</v>
      </c>
      <c r="BH406" s="242">
        <v>43.125</v>
      </c>
      <c r="BI406" s="242">
        <v>22.75</v>
      </c>
      <c r="BJ406" s="242">
        <v>42</v>
      </c>
      <c r="BK406" s="242">
        <v>30</v>
      </c>
      <c r="BL406" s="243">
        <v>47</v>
      </c>
      <c r="BM406" s="243">
        <v>398.25</v>
      </c>
      <c r="BN406" s="243">
        <v>14.223214285714286</v>
      </c>
      <c r="BO406" s="233" t="s">
        <v>473</v>
      </c>
      <c r="BP406" s="234" t="s">
        <v>369</v>
      </c>
      <c r="BQ406" s="235">
        <v>2016</v>
      </c>
    </row>
    <row r="407" spans="1:70" ht="17.25">
      <c r="A407" s="17">
        <v>406</v>
      </c>
      <c r="B407" s="259" t="s">
        <v>2224</v>
      </c>
      <c r="C407" s="252" t="s">
        <v>465</v>
      </c>
      <c r="D407" s="215" t="s">
        <v>139</v>
      </c>
      <c r="E407" s="215" t="s">
        <v>2225</v>
      </c>
      <c r="F407" s="260" t="s">
        <v>2226</v>
      </c>
      <c r="G407" s="260" t="s">
        <v>2227</v>
      </c>
      <c r="H407" s="261" t="s">
        <v>40</v>
      </c>
      <c r="I407" s="262">
        <v>34485</v>
      </c>
      <c r="J407" s="263" t="s">
        <v>536</v>
      </c>
      <c r="K407" s="284" t="s">
        <v>1486</v>
      </c>
      <c r="L407" s="426" t="s">
        <v>1486</v>
      </c>
      <c r="M407" s="217">
        <v>34</v>
      </c>
      <c r="N407" s="222">
        <v>22</v>
      </c>
      <c r="O407" s="222">
        <v>20</v>
      </c>
      <c r="P407" s="222">
        <v>29.75</v>
      </c>
      <c r="Q407" s="223">
        <v>23.5</v>
      </c>
      <c r="R407" s="222">
        <v>17</v>
      </c>
      <c r="S407" s="222">
        <v>25.875</v>
      </c>
      <c r="T407" s="222">
        <v>33</v>
      </c>
      <c r="U407" s="222">
        <v>22.75</v>
      </c>
      <c r="V407" s="224">
        <v>193.875</v>
      </c>
      <c r="W407" s="225">
        <v>10.770833333333334</v>
      </c>
      <c r="X407" s="226" t="s">
        <v>484</v>
      </c>
      <c r="Y407" s="226" t="s">
        <v>474</v>
      </c>
      <c r="Z407" s="226">
        <v>2013</v>
      </c>
      <c r="AA407" s="133">
        <v>30.75</v>
      </c>
      <c r="AB407" s="133">
        <v>33</v>
      </c>
      <c r="AC407" s="133">
        <v>23.75</v>
      </c>
      <c r="AD407" s="133">
        <v>16.5</v>
      </c>
      <c r="AE407" s="166">
        <v>39.75</v>
      </c>
      <c r="AF407" s="133">
        <v>21.25</v>
      </c>
      <c r="AG407" s="133">
        <v>42.375</v>
      </c>
      <c r="AH407" s="133">
        <v>11</v>
      </c>
      <c r="AI407" s="133">
        <v>12.625</v>
      </c>
      <c r="AJ407" s="133">
        <v>231</v>
      </c>
      <c r="AK407" s="133">
        <v>10.5</v>
      </c>
      <c r="AL407" s="132" t="s">
        <v>473</v>
      </c>
      <c r="AM407" s="132">
        <v>2014</v>
      </c>
      <c r="AN407" s="140" t="s">
        <v>475</v>
      </c>
      <c r="AO407" s="227">
        <v>27.25</v>
      </c>
      <c r="AP407" s="227">
        <v>40.125</v>
      </c>
      <c r="AQ407" s="227">
        <v>31.5</v>
      </c>
      <c r="AR407" s="227">
        <v>46.21875</v>
      </c>
      <c r="AS407" s="227">
        <v>33.375</v>
      </c>
      <c r="AT407" s="228">
        <v>20.333333333333332</v>
      </c>
      <c r="AU407" s="228">
        <v>31.5</v>
      </c>
      <c r="AV407" s="227">
        <v>39.5</v>
      </c>
      <c r="AW407" s="228">
        <v>16.75</v>
      </c>
      <c r="AX407" s="227">
        <v>286.55208333333337</v>
      </c>
      <c r="AY407" s="227">
        <v>11.462083333333334</v>
      </c>
      <c r="AZ407" s="229" t="s">
        <v>473</v>
      </c>
      <c r="BA407" s="140">
        <v>2015</v>
      </c>
      <c r="BB407" s="140" t="s">
        <v>476</v>
      </c>
      <c r="BC407" s="41">
        <v>37.875</v>
      </c>
      <c r="BD407" s="242">
        <v>17.25</v>
      </c>
      <c r="BE407" s="242">
        <v>21.375</v>
      </c>
      <c r="BF407" s="242">
        <v>30.75</v>
      </c>
      <c r="BG407" s="41">
        <v>30</v>
      </c>
      <c r="BH407" s="242">
        <v>37.125</v>
      </c>
      <c r="BI407" s="242">
        <v>23.25</v>
      </c>
      <c r="BJ407" s="242">
        <v>34.5</v>
      </c>
      <c r="BK407" s="242">
        <v>18</v>
      </c>
      <c r="BL407" s="243">
        <v>40</v>
      </c>
      <c r="BM407" s="243">
        <v>290.125</v>
      </c>
      <c r="BN407" s="243">
        <v>10.361607142857142</v>
      </c>
      <c r="BO407" s="17" t="s">
        <v>498</v>
      </c>
      <c r="BP407" s="234" t="s">
        <v>369</v>
      </c>
      <c r="BQ407" s="235">
        <v>2016</v>
      </c>
    </row>
    <row r="408" spans="1:70" ht="17.25">
      <c r="A408" s="17">
        <v>407</v>
      </c>
      <c r="B408" s="253" t="s">
        <v>2228</v>
      </c>
      <c r="C408" s="252" t="s">
        <v>465</v>
      </c>
      <c r="D408" s="215" t="s">
        <v>157</v>
      </c>
      <c r="E408" s="215" t="s">
        <v>2229</v>
      </c>
      <c r="F408" s="216" t="s">
        <v>2230</v>
      </c>
      <c r="G408" s="216" t="s">
        <v>156</v>
      </c>
      <c r="H408" s="217" t="s">
        <v>43</v>
      </c>
      <c r="I408" s="218">
        <v>34170</v>
      </c>
      <c r="J408" s="219" t="s">
        <v>2231</v>
      </c>
      <c r="K408" s="220" t="s">
        <v>2232</v>
      </c>
      <c r="L408" s="220" t="s">
        <v>2233</v>
      </c>
      <c r="M408" s="217">
        <v>42</v>
      </c>
      <c r="N408" s="222">
        <v>22</v>
      </c>
      <c r="O408" s="222">
        <v>20</v>
      </c>
      <c r="P408" s="222">
        <v>20.25</v>
      </c>
      <c r="Q408" s="223">
        <v>24</v>
      </c>
      <c r="R408" s="222">
        <v>20</v>
      </c>
      <c r="S408" s="222">
        <v>26.25</v>
      </c>
      <c r="T408" s="222">
        <v>27</v>
      </c>
      <c r="U408" s="222">
        <v>22.75</v>
      </c>
      <c r="V408" s="224">
        <v>182.25</v>
      </c>
      <c r="W408" s="225">
        <v>10.125</v>
      </c>
      <c r="X408" s="226" t="s">
        <v>484</v>
      </c>
      <c r="Y408" s="226" t="s">
        <v>474</v>
      </c>
      <c r="Z408" s="226">
        <v>2013</v>
      </c>
      <c r="AA408" s="133">
        <v>24</v>
      </c>
      <c r="AB408" s="133">
        <v>19.5</v>
      </c>
      <c r="AC408" s="133">
        <v>15.75</v>
      </c>
      <c r="AD408" s="133">
        <v>24</v>
      </c>
      <c r="AE408" s="166">
        <v>36</v>
      </c>
      <c r="AF408" s="133">
        <v>40.5</v>
      </c>
      <c r="AG408" s="133">
        <v>36.380000000000003</v>
      </c>
      <c r="AH408" s="133">
        <v>10.75</v>
      </c>
      <c r="AI408" s="133">
        <v>13.5</v>
      </c>
      <c r="AJ408" s="133">
        <v>220.38</v>
      </c>
      <c r="AK408" s="133">
        <v>10.02</v>
      </c>
      <c r="AL408" s="132" t="s">
        <v>484</v>
      </c>
      <c r="AM408" s="132">
        <v>2014</v>
      </c>
      <c r="AN408" s="140" t="s">
        <v>475</v>
      </c>
      <c r="AO408" s="238">
        <v>30</v>
      </c>
      <c r="AP408" s="239">
        <v>24</v>
      </c>
      <c r="AQ408" s="239">
        <v>33.75</v>
      </c>
      <c r="AR408" s="239">
        <v>27</v>
      </c>
      <c r="AS408" s="239">
        <v>28.5</v>
      </c>
      <c r="AT408" s="240">
        <v>19</v>
      </c>
      <c r="AU408" s="240">
        <v>28.5</v>
      </c>
      <c r="AV408" s="239">
        <v>34.75</v>
      </c>
      <c r="AW408" s="240">
        <v>24.5</v>
      </c>
      <c r="AX408" s="239">
        <v>250</v>
      </c>
      <c r="AY408" s="239">
        <v>10</v>
      </c>
      <c r="AZ408" s="229" t="s">
        <v>473</v>
      </c>
      <c r="BA408" s="140">
        <v>2015</v>
      </c>
      <c r="BB408" s="140" t="s">
        <v>476</v>
      </c>
      <c r="BC408" s="41">
        <v>30</v>
      </c>
      <c r="BD408" s="242">
        <v>34.5</v>
      </c>
      <c r="BE408" s="242">
        <v>24</v>
      </c>
      <c r="BF408" s="242">
        <v>21</v>
      </c>
      <c r="BG408" s="41">
        <v>39</v>
      </c>
      <c r="BH408" s="242">
        <v>30</v>
      </c>
      <c r="BI408" s="242">
        <v>25</v>
      </c>
      <c r="BJ408" s="242">
        <v>31.5</v>
      </c>
      <c r="BK408" s="242">
        <v>16</v>
      </c>
      <c r="BL408" s="243">
        <v>39</v>
      </c>
      <c r="BM408" s="243">
        <v>290</v>
      </c>
      <c r="BN408" s="243">
        <v>10.357142857142858</v>
      </c>
      <c r="BO408" s="17" t="s">
        <v>484</v>
      </c>
      <c r="BP408" s="234" t="s">
        <v>369</v>
      </c>
      <c r="BQ408" s="235">
        <v>2016</v>
      </c>
    </row>
    <row r="409" spans="1:70" ht="17.25">
      <c r="A409" s="17">
        <v>408</v>
      </c>
      <c r="B409" s="324" t="s">
        <v>2234</v>
      </c>
      <c r="C409" s="252" t="s">
        <v>465</v>
      </c>
      <c r="D409" s="215" t="s">
        <v>2235</v>
      </c>
      <c r="E409" s="215" t="s">
        <v>2236</v>
      </c>
      <c r="F409" s="325" t="s">
        <v>2237</v>
      </c>
      <c r="G409" s="325" t="s">
        <v>2238</v>
      </c>
      <c r="H409" s="261" t="s">
        <v>40</v>
      </c>
      <c r="I409" s="262">
        <v>33975</v>
      </c>
      <c r="J409" s="263" t="s">
        <v>55</v>
      </c>
      <c r="K409" s="284" t="s">
        <v>54</v>
      </c>
      <c r="L409" s="426" t="s">
        <v>289</v>
      </c>
      <c r="M409" s="217">
        <v>43</v>
      </c>
      <c r="N409" s="222">
        <v>12</v>
      </c>
      <c r="O409" s="222">
        <v>14.5</v>
      </c>
      <c r="P409" s="222">
        <v>32</v>
      </c>
      <c r="Q409" s="223">
        <v>17.166666666666668</v>
      </c>
      <c r="R409" s="222">
        <v>22</v>
      </c>
      <c r="S409" s="222">
        <v>32.625</v>
      </c>
      <c r="T409" s="222">
        <v>30</v>
      </c>
      <c r="U409" s="222">
        <v>24.75</v>
      </c>
      <c r="V409" s="224">
        <v>185.04166666666669</v>
      </c>
      <c r="W409" s="225">
        <v>10.280092592592593</v>
      </c>
      <c r="X409" s="226" t="s">
        <v>498</v>
      </c>
      <c r="Y409" s="226" t="s">
        <v>474</v>
      </c>
      <c r="Z409" s="226">
        <v>2013</v>
      </c>
      <c r="AA409" s="133">
        <v>30.25</v>
      </c>
      <c r="AB409" s="133">
        <v>32.5</v>
      </c>
      <c r="AC409" s="133">
        <v>25.5</v>
      </c>
      <c r="AD409" s="133">
        <v>32</v>
      </c>
      <c r="AE409" s="166">
        <v>36</v>
      </c>
      <c r="AF409" s="133">
        <v>49.5</v>
      </c>
      <c r="AG409" s="133">
        <v>35.25</v>
      </c>
      <c r="AH409" s="133">
        <v>13</v>
      </c>
      <c r="AI409" s="133">
        <v>14.25</v>
      </c>
      <c r="AJ409" s="133">
        <v>268.25</v>
      </c>
      <c r="AK409" s="133">
        <v>12.193181818181818</v>
      </c>
      <c r="AL409" s="132" t="s">
        <v>498</v>
      </c>
      <c r="AM409" s="132">
        <v>2014</v>
      </c>
      <c r="AN409" s="140" t="s">
        <v>475</v>
      </c>
      <c r="AO409" s="331">
        <v>33.75</v>
      </c>
      <c r="AP409" s="267">
        <v>29.625</v>
      </c>
      <c r="AQ409" s="267">
        <v>31.5</v>
      </c>
      <c r="AR409" s="267">
        <v>35.53125</v>
      </c>
      <c r="AS409" s="267">
        <v>31.875</v>
      </c>
      <c r="AT409" s="268">
        <v>20</v>
      </c>
      <c r="AU409" s="268">
        <v>15</v>
      </c>
      <c r="AV409" s="267">
        <v>39</v>
      </c>
      <c r="AW409" s="268">
        <v>20</v>
      </c>
      <c r="AX409" s="267">
        <v>256.28125</v>
      </c>
      <c r="AY409" s="267">
        <v>10.251250000000001</v>
      </c>
      <c r="AZ409" s="512" t="s">
        <v>498</v>
      </c>
      <c r="BA409" s="140">
        <v>2015</v>
      </c>
      <c r="BB409" s="140" t="s">
        <v>476</v>
      </c>
      <c r="BC409" s="41">
        <v>45.75</v>
      </c>
      <c r="BD409" s="242">
        <v>32.25</v>
      </c>
      <c r="BE409" s="242">
        <v>36.75</v>
      </c>
      <c r="BF409" s="242">
        <v>28.5</v>
      </c>
      <c r="BG409" s="41">
        <v>36</v>
      </c>
      <c r="BH409" s="242">
        <v>34.5</v>
      </c>
      <c r="BI409" s="242">
        <v>23</v>
      </c>
      <c r="BJ409" s="242">
        <v>45</v>
      </c>
      <c r="BK409" s="242">
        <v>20.5</v>
      </c>
      <c r="BL409" s="243">
        <v>44.5</v>
      </c>
      <c r="BM409" s="243">
        <v>346.75</v>
      </c>
      <c r="BN409" s="243">
        <v>12.383928571428571</v>
      </c>
      <c r="BO409" s="17" t="s">
        <v>484</v>
      </c>
      <c r="BP409" s="234" t="s">
        <v>369</v>
      </c>
      <c r="BQ409" s="235">
        <v>2016</v>
      </c>
    </row>
    <row r="410" spans="1:70" ht="17.25">
      <c r="A410" s="17">
        <v>409</v>
      </c>
      <c r="B410" s="259" t="s">
        <v>2239</v>
      </c>
      <c r="C410" s="252" t="s">
        <v>465</v>
      </c>
      <c r="D410" s="215" t="s">
        <v>59</v>
      </c>
      <c r="E410" s="215" t="s">
        <v>2240</v>
      </c>
      <c r="F410" s="260" t="s">
        <v>2241</v>
      </c>
      <c r="G410" s="260" t="s">
        <v>66</v>
      </c>
      <c r="H410" s="261" t="s">
        <v>40</v>
      </c>
      <c r="I410" s="262">
        <v>34221</v>
      </c>
      <c r="J410" s="263" t="s">
        <v>45</v>
      </c>
      <c r="K410" s="284" t="s">
        <v>483</v>
      </c>
      <c r="L410" s="426" t="s">
        <v>44</v>
      </c>
      <c r="M410" s="217">
        <v>25</v>
      </c>
      <c r="N410" s="222">
        <v>11</v>
      </c>
      <c r="O410" s="222">
        <v>28.75</v>
      </c>
      <c r="P410" s="222">
        <v>31</v>
      </c>
      <c r="Q410" s="223">
        <v>26</v>
      </c>
      <c r="R410" s="222">
        <v>31.25</v>
      </c>
      <c r="S410" s="222">
        <v>32.25</v>
      </c>
      <c r="T410" s="222">
        <v>43.5</v>
      </c>
      <c r="U410" s="222">
        <v>33</v>
      </c>
      <c r="V410" s="224">
        <v>236.75</v>
      </c>
      <c r="W410" s="225">
        <v>13.152777777777779</v>
      </c>
      <c r="X410" s="226" t="s">
        <v>473</v>
      </c>
      <c r="Y410" s="226" t="s">
        <v>474</v>
      </c>
      <c r="Z410" s="226">
        <v>2013</v>
      </c>
      <c r="AA410" s="133">
        <v>35.75</v>
      </c>
      <c r="AB410" s="133">
        <v>41.5</v>
      </c>
      <c r="AC410" s="133">
        <v>30.5</v>
      </c>
      <c r="AD410" s="133">
        <v>22.5</v>
      </c>
      <c r="AE410" s="166">
        <v>39</v>
      </c>
      <c r="AF410" s="133">
        <v>34.75</v>
      </c>
      <c r="AG410" s="133">
        <v>46.5</v>
      </c>
      <c r="AH410" s="133">
        <v>11</v>
      </c>
      <c r="AI410" s="133">
        <v>17.125</v>
      </c>
      <c r="AJ410" s="133">
        <v>278.625</v>
      </c>
      <c r="AK410" s="133">
        <v>12.664772727272727</v>
      </c>
      <c r="AL410" s="132" t="s">
        <v>473</v>
      </c>
      <c r="AM410" s="132">
        <v>2014</v>
      </c>
      <c r="AN410" s="140" t="s">
        <v>475</v>
      </c>
      <c r="AO410" s="227">
        <v>30.25</v>
      </c>
      <c r="AP410" s="227">
        <v>43.5</v>
      </c>
      <c r="AQ410" s="227">
        <v>36.75</v>
      </c>
      <c r="AR410" s="227">
        <v>40.59375</v>
      </c>
      <c r="AS410" s="227">
        <v>30.75</v>
      </c>
      <c r="AT410" s="228">
        <v>16.666666666666668</v>
      </c>
      <c r="AU410" s="228">
        <v>17.4375</v>
      </c>
      <c r="AV410" s="227">
        <v>40.25</v>
      </c>
      <c r="AW410" s="228">
        <v>19.5</v>
      </c>
      <c r="AX410" s="227">
        <v>275.69791666666663</v>
      </c>
      <c r="AY410" s="227">
        <v>11.027916666666664</v>
      </c>
      <c r="AZ410" s="229" t="s">
        <v>473</v>
      </c>
      <c r="BA410" s="140">
        <v>2015</v>
      </c>
      <c r="BB410" s="140" t="s">
        <v>476</v>
      </c>
      <c r="BC410" s="41">
        <v>37.5</v>
      </c>
      <c r="BD410" s="242">
        <v>23.25</v>
      </c>
      <c r="BE410" s="242">
        <v>19.5</v>
      </c>
      <c r="BF410" s="242">
        <v>30.75</v>
      </c>
      <c r="BG410" s="41">
        <v>33.75</v>
      </c>
      <c r="BH410" s="242">
        <v>35.25</v>
      </c>
      <c r="BI410" s="242">
        <v>19.5</v>
      </c>
      <c r="BJ410" s="242">
        <v>31.5</v>
      </c>
      <c r="BK410" s="242">
        <v>20.75</v>
      </c>
      <c r="BL410" s="243">
        <v>45</v>
      </c>
      <c r="BM410" s="243">
        <v>296.75</v>
      </c>
      <c r="BN410" s="243">
        <v>10.598214285714286</v>
      </c>
      <c r="BO410" s="233" t="s">
        <v>473</v>
      </c>
      <c r="BP410" s="234" t="s">
        <v>369</v>
      </c>
      <c r="BQ410" s="235">
        <v>2016</v>
      </c>
    </row>
    <row r="411" spans="1:70" ht="17.25">
      <c r="A411" s="17">
        <v>410</v>
      </c>
      <c r="B411" s="324" t="s">
        <v>2242</v>
      </c>
      <c r="C411" s="324" t="s">
        <v>486</v>
      </c>
      <c r="D411" s="215" t="s">
        <v>2243</v>
      </c>
      <c r="E411" s="215" t="s">
        <v>2244</v>
      </c>
      <c r="F411" s="216" t="s">
        <v>2245</v>
      </c>
      <c r="G411" s="216" t="s">
        <v>2246</v>
      </c>
      <c r="H411" s="261" t="s">
        <v>43</v>
      </c>
      <c r="I411" s="262">
        <v>32713</v>
      </c>
      <c r="J411" s="263" t="s">
        <v>45</v>
      </c>
      <c r="K411" s="326" t="s">
        <v>483</v>
      </c>
      <c r="L411" s="326" t="s">
        <v>44</v>
      </c>
      <c r="M411" s="217">
        <v>25</v>
      </c>
      <c r="N411" s="474">
        <v>26</v>
      </c>
      <c r="O411" s="474">
        <v>22</v>
      </c>
      <c r="P411" s="376">
        <v>21</v>
      </c>
      <c r="Q411" s="376">
        <v>20</v>
      </c>
      <c r="R411" s="376">
        <v>12.583333333333334</v>
      </c>
      <c r="S411" s="376">
        <v>26.25</v>
      </c>
      <c r="T411" s="376">
        <v>30</v>
      </c>
      <c r="U411" s="376">
        <v>33.5</v>
      </c>
      <c r="V411" s="376">
        <v>191.33333333333331</v>
      </c>
      <c r="W411" s="376">
        <v>10.629629629629628</v>
      </c>
      <c r="X411" s="226" t="s">
        <v>484</v>
      </c>
      <c r="Y411" s="226" t="s">
        <v>492</v>
      </c>
      <c r="Z411" s="226">
        <v>2012</v>
      </c>
      <c r="AA411" s="141">
        <v>18</v>
      </c>
      <c r="AB411" s="141">
        <v>21</v>
      </c>
      <c r="AC411" s="141">
        <v>37.5</v>
      </c>
      <c r="AD411" s="141">
        <v>22</v>
      </c>
      <c r="AE411" s="164">
        <v>36</v>
      </c>
      <c r="AF411" s="141">
        <v>21</v>
      </c>
      <c r="AG411" s="141">
        <v>45</v>
      </c>
      <c r="AH411" s="141">
        <v>12.5</v>
      </c>
      <c r="AI411" s="141">
        <v>11.75</v>
      </c>
      <c r="AJ411" s="141">
        <v>224.75</v>
      </c>
      <c r="AK411" s="141">
        <v>10.215909090909092</v>
      </c>
      <c r="AL411" s="140" t="s">
        <v>484</v>
      </c>
      <c r="AM411" s="132">
        <v>2014</v>
      </c>
      <c r="AN411" s="250" t="s">
        <v>474</v>
      </c>
      <c r="AO411" s="238">
        <v>30</v>
      </c>
      <c r="AP411" s="239">
        <v>20.625</v>
      </c>
      <c r="AQ411" s="239">
        <v>42</v>
      </c>
      <c r="AR411" s="239">
        <v>32.5</v>
      </c>
      <c r="AS411" s="239">
        <v>36</v>
      </c>
      <c r="AT411" s="240">
        <v>24.5</v>
      </c>
      <c r="AU411" s="240">
        <v>15</v>
      </c>
      <c r="AV411" s="239">
        <v>36</v>
      </c>
      <c r="AW411" s="240">
        <v>20</v>
      </c>
      <c r="AX411" s="239">
        <v>256.625</v>
      </c>
      <c r="AY411" s="239">
        <v>10.265000000000001</v>
      </c>
      <c r="AZ411" s="241" t="s">
        <v>484</v>
      </c>
      <c r="BA411" s="140">
        <v>2015</v>
      </c>
      <c r="BB411" s="140" t="s">
        <v>476</v>
      </c>
      <c r="BC411" s="41">
        <v>22.5</v>
      </c>
      <c r="BD411" s="242">
        <v>30.75</v>
      </c>
      <c r="BE411" s="242">
        <v>30</v>
      </c>
      <c r="BF411" s="242">
        <v>31.5</v>
      </c>
      <c r="BG411" s="41">
        <v>36</v>
      </c>
      <c r="BH411" s="242">
        <v>30</v>
      </c>
      <c r="BI411" s="242">
        <v>23.5</v>
      </c>
      <c r="BJ411" s="242">
        <v>31.5</v>
      </c>
      <c r="BK411" s="242">
        <v>16</v>
      </c>
      <c r="BL411" s="243">
        <v>44</v>
      </c>
      <c r="BM411" s="243">
        <v>295.75</v>
      </c>
      <c r="BN411" s="243">
        <v>10.5625</v>
      </c>
      <c r="BO411" s="17" t="s">
        <v>484</v>
      </c>
      <c r="BP411" s="234" t="s">
        <v>369</v>
      </c>
      <c r="BQ411" s="235">
        <v>2016</v>
      </c>
    </row>
    <row r="412" spans="1:70" ht="17.25">
      <c r="A412" s="17">
        <v>411</v>
      </c>
      <c r="B412" s="253" t="s">
        <v>2247</v>
      </c>
      <c r="C412" s="252" t="s">
        <v>465</v>
      </c>
      <c r="D412" s="215" t="s">
        <v>2248</v>
      </c>
      <c r="E412" s="215" t="s">
        <v>2249</v>
      </c>
      <c r="F412" s="216" t="s">
        <v>339</v>
      </c>
      <c r="G412" s="216" t="s">
        <v>2250</v>
      </c>
      <c r="H412" s="217" t="s">
        <v>43</v>
      </c>
      <c r="I412" s="218">
        <v>34316</v>
      </c>
      <c r="J412" s="219" t="s">
        <v>45</v>
      </c>
      <c r="K412" s="220" t="s">
        <v>483</v>
      </c>
      <c r="L412" s="220" t="s">
        <v>44</v>
      </c>
      <c r="M412" s="217">
        <v>25</v>
      </c>
      <c r="N412" s="222">
        <v>22</v>
      </c>
      <c r="O412" s="222">
        <v>20.5</v>
      </c>
      <c r="P412" s="222">
        <v>26.25</v>
      </c>
      <c r="Q412" s="223">
        <v>22.5</v>
      </c>
      <c r="R412" s="222">
        <v>13.5</v>
      </c>
      <c r="S412" s="222">
        <v>32.625</v>
      </c>
      <c r="T412" s="222">
        <v>36</v>
      </c>
      <c r="U412" s="222">
        <v>28.75</v>
      </c>
      <c r="V412" s="224">
        <v>202.125</v>
      </c>
      <c r="W412" s="225">
        <v>11.229166666666666</v>
      </c>
      <c r="X412" s="226" t="s">
        <v>484</v>
      </c>
      <c r="Y412" s="226" t="s">
        <v>474</v>
      </c>
      <c r="Z412" s="226">
        <v>2013</v>
      </c>
      <c r="AA412" s="133">
        <v>31</v>
      </c>
      <c r="AB412" s="133">
        <v>35.5</v>
      </c>
      <c r="AC412" s="133">
        <v>24.5</v>
      </c>
      <c r="AD412" s="133">
        <v>11.5</v>
      </c>
      <c r="AE412" s="166">
        <v>43.5</v>
      </c>
      <c r="AF412" s="133">
        <v>17</v>
      </c>
      <c r="AG412" s="133">
        <v>40.5</v>
      </c>
      <c r="AH412" s="133">
        <v>10</v>
      </c>
      <c r="AI412" s="133">
        <v>13.5</v>
      </c>
      <c r="AJ412" s="133">
        <v>227</v>
      </c>
      <c r="AK412" s="133">
        <v>10.318181818181818</v>
      </c>
      <c r="AL412" s="132" t="s">
        <v>473</v>
      </c>
      <c r="AM412" s="132">
        <v>2014</v>
      </c>
      <c r="AN412" s="140" t="s">
        <v>475</v>
      </c>
      <c r="AO412" s="238">
        <v>30</v>
      </c>
      <c r="AP412" s="239">
        <v>25.125</v>
      </c>
      <c r="AQ412" s="239">
        <v>42</v>
      </c>
      <c r="AR412" s="239">
        <v>46.5</v>
      </c>
      <c r="AS412" s="239">
        <v>30</v>
      </c>
      <c r="AT412" s="240">
        <v>20</v>
      </c>
      <c r="AU412" s="240">
        <v>17.25</v>
      </c>
      <c r="AV412" s="239">
        <v>35.5</v>
      </c>
      <c r="AW412" s="240">
        <v>25</v>
      </c>
      <c r="AX412" s="239">
        <v>271.375</v>
      </c>
      <c r="AY412" s="239">
        <v>10.855</v>
      </c>
      <c r="AZ412" s="241" t="s">
        <v>484</v>
      </c>
      <c r="BA412" s="140">
        <v>2015</v>
      </c>
      <c r="BB412" s="140" t="s">
        <v>476</v>
      </c>
      <c r="BC412" s="41">
        <v>21.75</v>
      </c>
      <c r="BD412" s="242">
        <v>40.5</v>
      </c>
      <c r="BE412" s="242">
        <v>23.25</v>
      </c>
      <c r="BF412" s="242">
        <v>42</v>
      </c>
      <c r="BG412" s="41">
        <v>36</v>
      </c>
      <c r="BH412" s="242">
        <v>31.5</v>
      </c>
      <c r="BI412" s="242">
        <v>17</v>
      </c>
      <c r="BJ412" s="242">
        <v>33</v>
      </c>
      <c r="BK412" s="242">
        <v>18</v>
      </c>
      <c r="BL412" s="243">
        <v>44.5</v>
      </c>
      <c r="BM412" s="243">
        <v>307.5</v>
      </c>
      <c r="BN412" s="243">
        <v>10.982142857142858</v>
      </c>
      <c r="BO412" s="17" t="s">
        <v>484</v>
      </c>
      <c r="BP412" s="234" t="s">
        <v>369</v>
      </c>
      <c r="BQ412" s="235">
        <v>2016</v>
      </c>
    </row>
    <row r="413" spans="1:70" ht="17.25">
      <c r="A413" s="17">
        <v>412</v>
      </c>
      <c r="B413" s="330" t="s">
        <v>2251</v>
      </c>
      <c r="C413" s="252" t="s">
        <v>465</v>
      </c>
      <c r="D413" s="215" t="s">
        <v>2252</v>
      </c>
      <c r="E413" s="215" t="s">
        <v>2253</v>
      </c>
      <c r="F413" s="216" t="s">
        <v>2254</v>
      </c>
      <c r="G413" s="216" t="s">
        <v>2255</v>
      </c>
      <c r="H413" s="281" t="s">
        <v>40</v>
      </c>
      <c r="I413" s="282">
        <v>34565</v>
      </c>
      <c r="J413" s="283" t="s">
        <v>55</v>
      </c>
      <c r="K413" s="284" t="s">
        <v>54</v>
      </c>
      <c r="L413" s="426" t="s">
        <v>54</v>
      </c>
      <c r="M413" s="217">
        <v>43</v>
      </c>
      <c r="N413" s="222">
        <v>11.5</v>
      </c>
      <c r="O413" s="222">
        <v>18.5</v>
      </c>
      <c r="P413" s="222">
        <v>26.75</v>
      </c>
      <c r="Q413" s="223">
        <v>25</v>
      </c>
      <c r="R413" s="222">
        <v>24.5</v>
      </c>
      <c r="S413" s="222">
        <v>42.75</v>
      </c>
      <c r="T413" s="222">
        <v>33</v>
      </c>
      <c r="U413" s="222">
        <v>32.75</v>
      </c>
      <c r="V413" s="224">
        <v>214.75</v>
      </c>
      <c r="W413" s="225">
        <v>11.930555555555555</v>
      </c>
      <c r="X413" s="226" t="s">
        <v>473</v>
      </c>
      <c r="Y413" s="226" t="s">
        <v>474</v>
      </c>
      <c r="Z413" s="226">
        <v>2013</v>
      </c>
      <c r="AA413" s="133">
        <v>36.25</v>
      </c>
      <c r="AB413" s="133">
        <v>40</v>
      </c>
      <c r="AC413" s="133">
        <v>28</v>
      </c>
      <c r="AD413" s="133">
        <v>15.75</v>
      </c>
      <c r="AE413" s="166">
        <v>40.5</v>
      </c>
      <c r="AF413" s="133">
        <v>38</v>
      </c>
      <c r="AG413" s="133">
        <v>49.875</v>
      </c>
      <c r="AH413" s="133">
        <v>14.5</v>
      </c>
      <c r="AI413" s="133">
        <v>14.5</v>
      </c>
      <c r="AJ413" s="133">
        <v>277.375</v>
      </c>
      <c r="AK413" s="133">
        <v>12.607954545454545</v>
      </c>
      <c r="AL413" s="132" t="s">
        <v>473</v>
      </c>
      <c r="AM413" s="132">
        <v>2014</v>
      </c>
      <c r="AN413" s="140" t="s">
        <v>475</v>
      </c>
      <c r="AO413" s="227">
        <v>27.5</v>
      </c>
      <c r="AP413" s="227">
        <v>36</v>
      </c>
      <c r="AQ413" s="227">
        <v>31.125</v>
      </c>
      <c r="AR413" s="227">
        <v>42.5625</v>
      </c>
      <c r="AS413" s="227">
        <v>34.875</v>
      </c>
      <c r="AT413" s="228">
        <v>21.333333333333332</v>
      </c>
      <c r="AU413" s="228">
        <v>23.625</v>
      </c>
      <c r="AV413" s="227">
        <v>38.25</v>
      </c>
      <c r="AW413" s="228">
        <v>15.5</v>
      </c>
      <c r="AX413" s="227">
        <v>270.77083333333337</v>
      </c>
      <c r="AY413" s="227">
        <v>10.830833333333334</v>
      </c>
      <c r="AZ413" s="229" t="s">
        <v>473</v>
      </c>
      <c r="BA413" s="140">
        <v>2015</v>
      </c>
      <c r="BB413" s="140" t="s">
        <v>476</v>
      </c>
      <c r="BC413" s="41">
        <v>26.625</v>
      </c>
      <c r="BD413" s="242">
        <v>34.5</v>
      </c>
      <c r="BE413" s="242">
        <v>23.625</v>
      </c>
      <c r="BF413" s="242">
        <v>28.5</v>
      </c>
      <c r="BG413" s="41">
        <v>30.75</v>
      </c>
      <c r="BH413" s="242">
        <v>33.375</v>
      </c>
      <c r="BI413" s="242">
        <v>24.25</v>
      </c>
      <c r="BJ413" s="242">
        <v>33</v>
      </c>
      <c r="BK413" s="242">
        <v>17.5</v>
      </c>
      <c r="BL413" s="243">
        <v>44.5</v>
      </c>
      <c r="BM413" s="243">
        <v>296.625</v>
      </c>
      <c r="BN413" s="243">
        <v>10.59375</v>
      </c>
      <c r="BO413" s="233" t="s">
        <v>473</v>
      </c>
      <c r="BP413" s="234" t="s">
        <v>369</v>
      </c>
      <c r="BQ413" s="235">
        <v>2016</v>
      </c>
    </row>
    <row r="414" spans="1:70" ht="17.25">
      <c r="A414" s="17">
        <v>413</v>
      </c>
      <c r="B414" s="371" t="s">
        <v>2256</v>
      </c>
      <c r="C414" s="252" t="s">
        <v>465</v>
      </c>
      <c r="D414" s="215" t="s">
        <v>97</v>
      </c>
      <c r="E414" s="215" t="s">
        <v>2257</v>
      </c>
      <c r="F414" s="83" t="s">
        <v>2258</v>
      </c>
      <c r="G414" s="83" t="s">
        <v>96</v>
      </c>
      <c r="H414" s="256" t="s">
        <v>40</v>
      </c>
      <c r="I414" s="245">
        <v>34020</v>
      </c>
      <c r="J414" s="257" t="s">
        <v>45</v>
      </c>
      <c r="K414" s="284" t="s">
        <v>483</v>
      </c>
      <c r="L414" s="426" t="s">
        <v>44</v>
      </c>
      <c r="M414" s="217">
        <v>25</v>
      </c>
      <c r="N414" s="222">
        <v>20</v>
      </c>
      <c r="O414" s="222">
        <v>11.5</v>
      </c>
      <c r="P414" s="222">
        <v>24</v>
      </c>
      <c r="Q414" s="223">
        <v>17.833333333333332</v>
      </c>
      <c r="R414" s="222">
        <v>19.25</v>
      </c>
      <c r="S414" s="222">
        <v>28.875</v>
      </c>
      <c r="T414" s="222">
        <v>30</v>
      </c>
      <c r="U414" s="222">
        <v>30.75</v>
      </c>
      <c r="V414" s="224">
        <v>182.20833333333331</v>
      </c>
      <c r="W414" s="225">
        <v>10.122685185185183</v>
      </c>
      <c r="X414" s="226" t="s">
        <v>498</v>
      </c>
      <c r="Y414" s="226" t="s">
        <v>474</v>
      </c>
      <c r="Z414" s="226">
        <v>2013</v>
      </c>
      <c r="AA414" s="133">
        <v>39</v>
      </c>
      <c r="AB414" s="133">
        <v>31.5</v>
      </c>
      <c r="AC414" s="133">
        <v>32.5</v>
      </c>
      <c r="AD414" s="133">
        <v>21.5</v>
      </c>
      <c r="AE414" s="166">
        <v>42</v>
      </c>
      <c r="AF414" s="133">
        <v>33</v>
      </c>
      <c r="AG414" s="133">
        <v>45</v>
      </c>
      <c r="AH414" s="133">
        <v>5.5</v>
      </c>
      <c r="AI414" s="133">
        <v>10.75</v>
      </c>
      <c r="AJ414" s="133">
        <v>260.75</v>
      </c>
      <c r="AK414" s="133">
        <v>11.852272727272727</v>
      </c>
      <c r="AL414" s="132" t="s">
        <v>473</v>
      </c>
      <c r="AM414" s="132">
        <v>2014</v>
      </c>
      <c r="AN414" s="140" t="s">
        <v>475</v>
      </c>
      <c r="AO414" s="227">
        <v>30</v>
      </c>
      <c r="AP414" s="227">
        <v>39.75</v>
      </c>
      <c r="AQ414" s="227">
        <v>26.25</v>
      </c>
      <c r="AR414" s="227">
        <v>35.53125</v>
      </c>
      <c r="AS414" s="227">
        <v>34.5</v>
      </c>
      <c r="AT414" s="228">
        <v>15.333333333333334</v>
      </c>
      <c r="AU414" s="228">
        <v>20.625</v>
      </c>
      <c r="AV414" s="227">
        <v>39.25</v>
      </c>
      <c r="AW414" s="228">
        <v>19</v>
      </c>
      <c r="AX414" s="227">
        <v>260.23958333333337</v>
      </c>
      <c r="AY414" s="227">
        <v>10.409583333333336</v>
      </c>
      <c r="AZ414" s="229" t="s">
        <v>473</v>
      </c>
      <c r="BA414" s="140">
        <v>2015</v>
      </c>
      <c r="BB414" s="140" t="s">
        <v>476</v>
      </c>
      <c r="BC414" s="41">
        <v>30.375</v>
      </c>
      <c r="BD414" s="242">
        <v>39</v>
      </c>
      <c r="BE414" s="242">
        <v>22.125</v>
      </c>
      <c r="BF414" s="242">
        <v>28.5</v>
      </c>
      <c r="BG414" s="41">
        <v>26.25</v>
      </c>
      <c r="BH414" s="242">
        <v>42</v>
      </c>
      <c r="BI414" s="242">
        <v>14.75</v>
      </c>
      <c r="BJ414" s="242">
        <v>31.5</v>
      </c>
      <c r="BK414" s="242">
        <v>16</v>
      </c>
      <c r="BL414" s="243">
        <v>43.5</v>
      </c>
      <c r="BM414" s="243">
        <v>294</v>
      </c>
      <c r="BN414" s="243">
        <v>10.5</v>
      </c>
      <c r="BO414" s="17" t="s">
        <v>498</v>
      </c>
      <c r="BP414" s="234" t="s">
        <v>369</v>
      </c>
      <c r="BQ414" s="235">
        <v>2016</v>
      </c>
    </row>
    <row r="415" spans="1:70" ht="17.25">
      <c r="A415" s="17">
        <v>414</v>
      </c>
      <c r="B415" s="214" t="s">
        <v>2259</v>
      </c>
      <c r="C415" s="252" t="s">
        <v>465</v>
      </c>
      <c r="D415" s="215" t="s">
        <v>67</v>
      </c>
      <c r="E415" s="215" t="s">
        <v>2260</v>
      </c>
      <c r="F415" s="216" t="s">
        <v>2261</v>
      </c>
      <c r="G415" s="216" t="s">
        <v>2262</v>
      </c>
      <c r="H415" s="217" t="s">
        <v>43</v>
      </c>
      <c r="I415" s="218">
        <v>33945</v>
      </c>
      <c r="J415" s="219" t="s">
        <v>45</v>
      </c>
      <c r="K415" s="220" t="s">
        <v>483</v>
      </c>
      <c r="L415" s="220" t="s">
        <v>44</v>
      </c>
      <c r="M415" s="217">
        <v>25</v>
      </c>
      <c r="N415" s="222">
        <v>18</v>
      </c>
      <c r="O415" s="222">
        <v>20</v>
      </c>
      <c r="P415" s="222">
        <v>20</v>
      </c>
      <c r="Q415" s="223">
        <v>21</v>
      </c>
      <c r="R415" s="222">
        <v>21</v>
      </c>
      <c r="S415" s="222">
        <v>24</v>
      </c>
      <c r="T415" s="222">
        <v>30</v>
      </c>
      <c r="U415" s="222">
        <v>26</v>
      </c>
      <c r="V415" s="224">
        <v>180</v>
      </c>
      <c r="W415" s="225">
        <v>10</v>
      </c>
      <c r="X415" s="226" t="s">
        <v>484</v>
      </c>
      <c r="Y415" s="226" t="s">
        <v>474</v>
      </c>
      <c r="Z415" s="226">
        <v>2013</v>
      </c>
      <c r="AA415" s="133">
        <v>27</v>
      </c>
      <c r="AB415" s="133">
        <v>18</v>
      </c>
      <c r="AC415" s="133">
        <v>15</v>
      </c>
      <c r="AD415" s="133">
        <v>30</v>
      </c>
      <c r="AE415" s="166">
        <v>33</v>
      </c>
      <c r="AF415" s="133">
        <v>30</v>
      </c>
      <c r="AG415" s="133">
        <v>42.75</v>
      </c>
      <c r="AH415" s="133">
        <v>17.5</v>
      </c>
      <c r="AI415" s="133">
        <v>17.25</v>
      </c>
      <c r="AJ415" s="133">
        <v>230.5</v>
      </c>
      <c r="AK415" s="133">
        <v>10.477272727272727</v>
      </c>
      <c r="AL415" s="132" t="s">
        <v>484</v>
      </c>
      <c r="AM415" s="132">
        <v>2014</v>
      </c>
      <c r="AN415" s="140" t="s">
        <v>475</v>
      </c>
      <c r="AO415" s="238">
        <v>30</v>
      </c>
      <c r="AP415" s="239">
        <v>18.375</v>
      </c>
      <c r="AQ415" s="239">
        <v>39.75</v>
      </c>
      <c r="AR415" s="239">
        <v>25.5</v>
      </c>
      <c r="AS415" s="239">
        <v>31.5</v>
      </c>
      <c r="AT415" s="240">
        <v>20</v>
      </c>
      <c r="AU415" s="240">
        <v>21.75</v>
      </c>
      <c r="AV415" s="239">
        <v>36.75</v>
      </c>
      <c r="AW415" s="240">
        <v>27</v>
      </c>
      <c r="AX415" s="239">
        <v>250.625</v>
      </c>
      <c r="AY415" s="239">
        <v>10.025</v>
      </c>
      <c r="AZ415" s="241" t="s">
        <v>484</v>
      </c>
      <c r="BA415" s="140">
        <v>2015</v>
      </c>
      <c r="BB415" s="140" t="s">
        <v>476</v>
      </c>
      <c r="BC415" s="40">
        <v>30</v>
      </c>
      <c r="BD415" s="277">
        <v>39</v>
      </c>
      <c r="BE415" s="277">
        <v>28.5</v>
      </c>
      <c r="BF415" s="370">
        <v>45</v>
      </c>
      <c r="BG415" s="40">
        <v>36</v>
      </c>
      <c r="BH415" s="277">
        <v>37.5</v>
      </c>
      <c r="BI415" s="277">
        <v>21</v>
      </c>
      <c r="BJ415" s="277">
        <v>39</v>
      </c>
      <c r="BK415" s="277">
        <v>28</v>
      </c>
      <c r="BL415" s="243">
        <v>44.5</v>
      </c>
      <c r="BM415" s="243">
        <v>348.5</v>
      </c>
      <c r="BN415" s="243">
        <v>12.446428571428571</v>
      </c>
      <c r="BO415" s="17" t="s">
        <v>484</v>
      </c>
      <c r="BP415" s="234" t="s">
        <v>369</v>
      </c>
      <c r="BQ415" s="235">
        <v>2016</v>
      </c>
    </row>
    <row r="416" spans="1:70" ht="17.25">
      <c r="A416" s="17">
        <v>415</v>
      </c>
      <c r="B416" s="259" t="s">
        <v>2263</v>
      </c>
      <c r="C416" s="252" t="s">
        <v>465</v>
      </c>
      <c r="D416" s="215" t="s">
        <v>2264</v>
      </c>
      <c r="E416" s="215" t="s">
        <v>2265</v>
      </c>
      <c r="F416" s="260" t="s">
        <v>2266</v>
      </c>
      <c r="G416" s="260" t="s">
        <v>2267</v>
      </c>
      <c r="H416" s="256" t="s">
        <v>40</v>
      </c>
      <c r="I416" s="262">
        <v>34175</v>
      </c>
      <c r="J416" s="263" t="s">
        <v>45</v>
      </c>
      <c r="K416" s="573" t="s">
        <v>483</v>
      </c>
      <c r="L416" s="537" t="s">
        <v>44</v>
      </c>
      <c r="M416" s="217">
        <v>25</v>
      </c>
      <c r="N416" s="222">
        <v>23</v>
      </c>
      <c r="O416" s="222">
        <v>24</v>
      </c>
      <c r="P416" s="222">
        <v>23.5</v>
      </c>
      <c r="Q416" s="223">
        <v>13.833333333333334</v>
      </c>
      <c r="R416" s="222">
        <v>17.75</v>
      </c>
      <c r="S416" s="222">
        <v>31.5</v>
      </c>
      <c r="T416" s="222">
        <v>30</v>
      </c>
      <c r="U416" s="222">
        <v>27.75</v>
      </c>
      <c r="V416" s="224">
        <v>191.33333333333331</v>
      </c>
      <c r="W416" s="225">
        <v>10.629629629629628</v>
      </c>
      <c r="X416" s="226" t="s">
        <v>484</v>
      </c>
      <c r="Y416" s="226" t="s">
        <v>474</v>
      </c>
      <c r="Z416" s="226">
        <v>2013</v>
      </c>
      <c r="AA416" s="133">
        <v>30</v>
      </c>
      <c r="AB416" s="133">
        <v>27</v>
      </c>
      <c r="AC416" s="133">
        <v>30</v>
      </c>
      <c r="AD416" s="133">
        <v>35</v>
      </c>
      <c r="AE416" s="166">
        <v>37.875</v>
      </c>
      <c r="AF416" s="133">
        <v>33.75</v>
      </c>
      <c r="AG416" s="133">
        <v>30.75</v>
      </c>
      <c r="AH416" s="133">
        <v>10.5</v>
      </c>
      <c r="AI416" s="133">
        <v>11.125</v>
      </c>
      <c r="AJ416" s="133">
        <v>246</v>
      </c>
      <c r="AK416" s="133">
        <v>11.181818181818182</v>
      </c>
      <c r="AL416" s="132" t="s">
        <v>1041</v>
      </c>
      <c r="AM416" s="132">
        <v>2014</v>
      </c>
      <c r="AN416" s="140" t="s">
        <v>475</v>
      </c>
      <c r="AO416" s="331">
        <v>34</v>
      </c>
      <c r="AP416" s="267">
        <v>31.125</v>
      </c>
      <c r="AQ416" s="267">
        <v>31.875</v>
      </c>
      <c r="AR416" s="267">
        <v>31.03125</v>
      </c>
      <c r="AS416" s="267">
        <v>27.375</v>
      </c>
      <c r="AT416" s="268">
        <v>22</v>
      </c>
      <c r="AU416" s="268">
        <v>16.3125</v>
      </c>
      <c r="AV416" s="267">
        <v>38.5</v>
      </c>
      <c r="AW416" s="268">
        <v>20</v>
      </c>
      <c r="AX416" s="267">
        <v>252.21875</v>
      </c>
      <c r="AY416" s="267">
        <v>10.088749999999999</v>
      </c>
      <c r="AZ416" s="512" t="s">
        <v>498</v>
      </c>
      <c r="BA416" s="140">
        <v>2015</v>
      </c>
      <c r="BB416" s="140" t="s">
        <v>476</v>
      </c>
      <c r="BC416" s="41">
        <v>22.5</v>
      </c>
      <c r="BD416" s="242">
        <v>40.5</v>
      </c>
      <c r="BE416" s="242">
        <v>33.75</v>
      </c>
      <c r="BF416" s="242">
        <v>34.5</v>
      </c>
      <c r="BG416" s="41">
        <v>42</v>
      </c>
      <c r="BH416" s="242">
        <v>40.5</v>
      </c>
      <c r="BI416" s="242">
        <v>18</v>
      </c>
      <c r="BJ416" s="242">
        <v>43.5</v>
      </c>
      <c r="BK416" s="242">
        <v>24</v>
      </c>
      <c r="BL416" s="243">
        <v>45</v>
      </c>
      <c r="BM416" s="243">
        <v>344.25</v>
      </c>
      <c r="BN416" s="243">
        <v>12.294642857142858</v>
      </c>
      <c r="BO416" s="17" t="s">
        <v>484</v>
      </c>
      <c r="BP416" s="234" t="s">
        <v>369</v>
      </c>
      <c r="BQ416" s="235">
        <v>2016</v>
      </c>
    </row>
    <row r="417" spans="1:69" ht="17.25">
      <c r="A417" s="17">
        <v>416</v>
      </c>
      <c r="B417" s="574" t="s">
        <v>2268</v>
      </c>
      <c r="C417" s="252" t="s">
        <v>465</v>
      </c>
      <c r="D417" s="215" t="s">
        <v>2269</v>
      </c>
      <c r="E417" s="575" t="s">
        <v>2270</v>
      </c>
      <c r="F417" s="216" t="s">
        <v>2271</v>
      </c>
      <c r="G417" s="216" t="s">
        <v>1010</v>
      </c>
      <c r="H417" s="217" t="s">
        <v>43</v>
      </c>
      <c r="I417" s="218">
        <v>33976</v>
      </c>
      <c r="J417" s="219" t="s">
        <v>536</v>
      </c>
      <c r="K417" s="220" t="s">
        <v>60</v>
      </c>
      <c r="L417" s="220" t="s">
        <v>60</v>
      </c>
      <c r="M417" s="217">
        <v>34</v>
      </c>
      <c r="N417" s="393">
        <v>13</v>
      </c>
      <c r="O417" s="393">
        <v>22</v>
      </c>
      <c r="P417" s="130">
        <v>24.5</v>
      </c>
      <c r="Q417" s="130">
        <v>15.5</v>
      </c>
      <c r="R417" s="130">
        <v>24.5</v>
      </c>
      <c r="S417" s="130">
        <v>25.5</v>
      </c>
      <c r="T417" s="130">
        <v>31.5</v>
      </c>
      <c r="U417" s="130">
        <v>24.5</v>
      </c>
      <c r="V417" s="130">
        <v>180.5</v>
      </c>
      <c r="W417" s="130">
        <v>10.029999999999999</v>
      </c>
      <c r="X417" s="130" t="s">
        <v>498</v>
      </c>
      <c r="Y417" s="226" t="s">
        <v>474</v>
      </c>
      <c r="Z417" s="226">
        <v>2013</v>
      </c>
      <c r="AA417" s="133">
        <v>32.75</v>
      </c>
      <c r="AB417" s="133">
        <v>36.5</v>
      </c>
      <c r="AC417" s="133">
        <v>26.75</v>
      </c>
      <c r="AD417" s="133">
        <v>13.5</v>
      </c>
      <c r="AE417" s="166">
        <v>43.5</v>
      </c>
      <c r="AF417" s="133">
        <v>30</v>
      </c>
      <c r="AG417" s="133">
        <v>45</v>
      </c>
      <c r="AH417" s="133">
        <v>10</v>
      </c>
      <c r="AI417" s="133">
        <v>13.25</v>
      </c>
      <c r="AJ417" s="133">
        <v>251.25</v>
      </c>
      <c r="AK417" s="133">
        <v>11.420454545454545</v>
      </c>
      <c r="AL417" s="132" t="s">
        <v>473</v>
      </c>
      <c r="AM417" s="132">
        <v>2014</v>
      </c>
      <c r="AN417" s="140" t="s">
        <v>475</v>
      </c>
      <c r="AO417" s="227">
        <v>33</v>
      </c>
      <c r="AP417" s="227">
        <v>43.5</v>
      </c>
      <c r="AQ417" s="227">
        <v>30.75</v>
      </c>
      <c r="AR417" s="227">
        <v>43.5</v>
      </c>
      <c r="AS417" s="227">
        <v>33.375</v>
      </c>
      <c r="AT417" s="228">
        <v>16</v>
      </c>
      <c r="AU417" s="228">
        <v>18.75</v>
      </c>
      <c r="AV417" s="227">
        <v>39</v>
      </c>
      <c r="AW417" s="228">
        <v>13.5</v>
      </c>
      <c r="AX417" s="227">
        <v>271.375</v>
      </c>
      <c r="AY417" s="227">
        <v>10.855</v>
      </c>
      <c r="AZ417" s="229" t="s">
        <v>473</v>
      </c>
      <c r="BA417" s="140">
        <v>2015</v>
      </c>
      <c r="BB417" s="140" t="s">
        <v>476</v>
      </c>
      <c r="BC417" s="41">
        <v>30.75</v>
      </c>
      <c r="BD417" s="242">
        <v>37.5</v>
      </c>
      <c r="BE417" s="242">
        <v>30.375</v>
      </c>
      <c r="BF417" s="242">
        <v>24.75</v>
      </c>
      <c r="BG417" s="41">
        <v>28.5</v>
      </c>
      <c r="BH417" s="242">
        <v>25.125</v>
      </c>
      <c r="BI417" s="242">
        <v>22</v>
      </c>
      <c r="BJ417" s="242">
        <v>36</v>
      </c>
      <c r="BK417" s="242">
        <v>13</v>
      </c>
      <c r="BL417" s="243">
        <v>44.5</v>
      </c>
      <c r="BM417" s="243">
        <v>292.5</v>
      </c>
      <c r="BN417" s="243">
        <v>10.446428571428571</v>
      </c>
      <c r="BO417" s="233" t="s">
        <v>473</v>
      </c>
      <c r="BP417" s="234" t="s">
        <v>369</v>
      </c>
      <c r="BQ417" s="235">
        <v>2016</v>
      </c>
    </row>
    <row r="418" spans="1:69" ht="17.25">
      <c r="A418" s="17">
        <v>417</v>
      </c>
      <c r="B418" s="253" t="s">
        <v>2272</v>
      </c>
      <c r="C418" s="252" t="s">
        <v>465</v>
      </c>
      <c r="D418" s="215" t="s">
        <v>212</v>
      </c>
      <c r="E418" s="215" t="s">
        <v>2273</v>
      </c>
      <c r="F418" s="216" t="s">
        <v>2274</v>
      </c>
      <c r="G418" s="216" t="s">
        <v>2275</v>
      </c>
      <c r="H418" s="217" t="s">
        <v>43</v>
      </c>
      <c r="I418" s="218">
        <v>33665</v>
      </c>
      <c r="J418" s="219" t="s">
        <v>45</v>
      </c>
      <c r="K418" s="220" t="s">
        <v>483</v>
      </c>
      <c r="L418" s="220" t="s">
        <v>44</v>
      </c>
      <c r="M418" s="261">
        <v>25</v>
      </c>
      <c r="N418" s="393">
        <v>18</v>
      </c>
      <c r="O418" s="393">
        <v>23</v>
      </c>
      <c r="P418" s="130">
        <v>24.75</v>
      </c>
      <c r="Q418" s="130">
        <v>26</v>
      </c>
      <c r="R418" s="130">
        <v>30</v>
      </c>
      <c r="S418" s="130">
        <v>30</v>
      </c>
      <c r="T418" s="130">
        <v>33</v>
      </c>
      <c r="U418" s="130">
        <v>22.5</v>
      </c>
      <c r="V418" s="130">
        <v>207.25</v>
      </c>
      <c r="W418" s="130">
        <v>11.51</v>
      </c>
      <c r="X418" s="226" t="s">
        <v>484</v>
      </c>
      <c r="Y418" s="226" t="s">
        <v>474</v>
      </c>
      <c r="Z418" s="226">
        <v>2013</v>
      </c>
      <c r="AA418" s="133">
        <v>30</v>
      </c>
      <c r="AB418" s="133">
        <v>21</v>
      </c>
      <c r="AC418" s="133">
        <v>22.5</v>
      </c>
      <c r="AD418" s="133">
        <v>21</v>
      </c>
      <c r="AE418" s="166">
        <v>34.5</v>
      </c>
      <c r="AF418" s="133">
        <v>33</v>
      </c>
      <c r="AG418" s="133">
        <v>48</v>
      </c>
      <c r="AH418" s="133">
        <v>15</v>
      </c>
      <c r="AI418" s="133">
        <v>12</v>
      </c>
      <c r="AJ418" s="133">
        <v>237</v>
      </c>
      <c r="AK418" s="133">
        <v>10.772727272727273</v>
      </c>
      <c r="AL418" s="132" t="s">
        <v>1041</v>
      </c>
      <c r="AM418" s="132">
        <v>2014</v>
      </c>
      <c r="AN418" s="140" t="s">
        <v>475</v>
      </c>
      <c r="AO418" s="238">
        <v>30</v>
      </c>
      <c r="AP418" s="239">
        <v>24.75</v>
      </c>
      <c r="AQ418" s="239">
        <v>36</v>
      </c>
      <c r="AR418" s="239">
        <v>24.375</v>
      </c>
      <c r="AS418" s="239">
        <v>28.5</v>
      </c>
      <c r="AT418" s="240">
        <v>20</v>
      </c>
      <c r="AU418" s="240">
        <v>27</v>
      </c>
      <c r="AV418" s="239">
        <v>33</v>
      </c>
      <c r="AW418" s="240">
        <v>26.5</v>
      </c>
      <c r="AX418" s="239">
        <v>250.125</v>
      </c>
      <c r="AY418" s="239">
        <v>10.005000000000001</v>
      </c>
      <c r="AZ418" s="241" t="s">
        <v>484</v>
      </c>
      <c r="BA418" s="140">
        <v>2015</v>
      </c>
      <c r="BB418" s="140" t="s">
        <v>476</v>
      </c>
      <c r="BC418" s="41">
        <v>30</v>
      </c>
      <c r="BD418" s="242">
        <v>46.5</v>
      </c>
      <c r="BE418" s="242">
        <v>28.5</v>
      </c>
      <c r="BF418" s="242">
        <v>22.5</v>
      </c>
      <c r="BG418" s="41">
        <v>39</v>
      </c>
      <c r="BH418" s="242">
        <v>33</v>
      </c>
      <c r="BI418" s="242">
        <v>14</v>
      </c>
      <c r="BJ418" s="242">
        <v>24</v>
      </c>
      <c r="BK418" s="242">
        <v>12</v>
      </c>
      <c r="BL418" s="243">
        <v>44.5</v>
      </c>
      <c r="BM418" s="243">
        <v>294</v>
      </c>
      <c r="BN418" s="243">
        <v>10.5</v>
      </c>
      <c r="BO418" s="17" t="s">
        <v>484</v>
      </c>
      <c r="BP418" s="234" t="s">
        <v>369</v>
      </c>
      <c r="BQ418" s="235">
        <v>2016</v>
      </c>
    </row>
    <row r="419" spans="1:69" ht="17.25">
      <c r="A419" s="17">
        <v>418</v>
      </c>
      <c r="B419" s="576" t="s">
        <v>2276</v>
      </c>
      <c r="C419" s="252" t="s">
        <v>465</v>
      </c>
      <c r="D419" s="215" t="s">
        <v>2277</v>
      </c>
      <c r="E419" s="215" t="s">
        <v>2278</v>
      </c>
      <c r="F419" s="577" t="s">
        <v>347</v>
      </c>
      <c r="G419" s="577" t="s">
        <v>169</v>
      </c>
      <c r="H419" s="217" t="s">
        <v>40</v>
      </c>
      <c r="I419" s="578">
        <v>34360</v>
      </c>
      <c r="J419" s="263" t="s">
        <v>45</v>
      </c>
      <c r="K419" s="573" t="s">
        <v>44</v>
      </c>
      <c r="L419" s="537" t="s">
        <v>44</v>
      </c>
      <c r="M419" s="579">
        <v>25</v>
      </c>
      <c r="N419" s="222">
        <v>10</v>
      </c>
      <c r="O419" s="222">
        <v>27</v>
      </c>
      <c r="P419" s="222">
        <v>32.25</v>
      </c>
      <c r="Q419" s="223">
        <v>11.166666666666666</v>
      </c>
      <c r="R419" s="222">
        <v>20.25</v>
      </c>
      <c r="S419" s="222">
        <v>31.5</v>
      </c>
      <c r="T419" s="222">
        <v>21.75</v>
      </c>
      <c r="U419" s="222">
        <v>31</v>
      </c>
      <c r="V419" s="224">
        <v>184.91666666666669</v>
      </c>
      <c r="W419" s="225">
        <v>10.273148148148149</v>
      </c>
      <c r="X419" s="226" t="s">
        <v>473</v>
      </c>
      <c r="Y419" s="226" t="s">
        <v>474</v>
      </c>
      <c r="Z419" s="226">
        <v>2013</v>
      </c>
      <c r="AA419" s="133">
        <v>35.75</v>
      </c>
      <c r="AB419" s="133">
        <v>30</v>
      </c>
      <c r="AC419" s="133">
        <v>24.75</v>
      </c>
      <c r="AD419" s="133">
        <v>12</v>
      </c>
      <c r="AE419" s="166">
        <v>31.5</v>
      </c>
      <c r="AF419" s="133">
        <v>33.25</v>
      </c>
      <c r="AG419" s="133">
        <v>33.75</v>
      </c>
      <c r="AH419" s="133">
        <v>9.5</v>
      </c>
      <c r="AI419" s="133">
        <v>11.875</v>
      </c>
      <c r="AJ419" s="133">
        <v>222.375</v>
      </c>
      <c r="AK419" s="133">
        <v>10.107954545454545</v>
      </c>
      <c r="AL419" s="132" t="s">
        <v>473</v>
      </c>
      <c r="AM419" s="132">
        <v>2014</v>
      </c>
      <c r="AN419" s="140" t="s">
        <v>475</v>
      </c>
      <c r="AO419" s="227">
        <v>27.25</v>
      </c>
      <c r="AP419" s="227">
        <v>39</v>
      </c>
      <c r="AQ419" s="227">
        <v>24.75</v>
      </c>
      <c r="AR419" s="227">
        <v>38.71875</v>
      </c>
      <c r="AS419" s="227">
        <v>31.125</v>
      </c>
      <c r="AT419" s="228">
        <v>22.166666666666668</v>
      </c>
      <c r="AU419" s="228">
        <v>18</v>
      </c>
      <c r="AV419" s="227">
        <v>45.25</v>
      </c>
      <c r="AW419" s="228">
        <v>10.25</v>
      </c>
      <c r="AX419" s="227">
        <v>256.51041666666663</v>
      </c>
      <c r="AY419" s="227">
        <v>10.260416666666664</v>
      </c>
      <c r="AZ419" s="229" t="s">
        <v>473</v>
      </c>
      <c r="BA419" s="140">
        <v>2015</v>
      </c>
      <c r="BB419" s="140" t="s">
        <v>476</v>
      </c>
      <c r="BC419" s="41">
        <v>25.875</v>
      </c>
      <c r="BD419" s="242">
        <v>36</v>
      </c>
      <c r="BE419" s="242">
        <v>15</v>
      </c>
      <c r="BF419" s="242">
        <v>36</v>
      </c>
      <c r="BG419" s="41">
        <v>36</v>
      </c>
      <c r="BH419" s="242">
        <v>23.25</v>
      </c>
      <c r="BI419" s="242">
        <v>14.25</v>
      </c>
      <c r="BJ419" s="242">
        <v>31.5</v>
      </c>
      <c r="BK419" s="242">
        <v>19.5</v>
      </c>
      <c r="BL419" s="243">
        <v>45</v>
      </c>
      <c r="BM419" s="243">
        <v>282.375</v>
      </c>
      <c r="BN419" s="243">
        <v>10.084821428571429</v>
      </c>
      <c r="BO419" s="17" t="s">
        <v>498</v>
      </c>
      <c r="BP419" s="234" t="s">
        <v>369</v>
      </c>
      <c r="BQ419" s="235">
        <v>2016</v>
      </c>
    </row>
    <row r="420" spans="1:69" ht="17.25">
      <c r="A420" s="17">
        <v>419</v>
      </c>
      <c r="B420" s="576" t="s">
        <v>2279</v>
      </c>
      <c r="C420" s="253" t="s">
        <v>478</v>
      </c>
      <c r="D420" s="215" t="s">
        <v>1351</v>
      </c>
      <c r="E420" s="215" t="s">
        <v>2278</v>
      </c>
      <c r="F420" s="216" t="s">
        <v>347</v>
      </c>
      <c r="G420" s="216" t="s">
        <v>2280</v>
      </c>
      <c r="H420" s="217" t="s">
        <v>43</v>
      </c>
      <c r="I420" s="578">
        <v>34105</v>
      </c>
      <c r="J420" s="263" t="s">
        <v>524</v>
      </c>
      <c r="K420" s="220" t="s">
        <v>65</v>
      </c>
      <c r="L420" s="220" t="s">
        <v>2281</v>
      </c>
      <c r="M420" s="580">
        <v>4</v>
      </c>
      <c r="N420" s="222">
        <v>18</v>
      </c>
      <c r="O420" s="222">
        <v>21.75</v>
      </c>
      <c r="P420" s="222">
        <v>28.25</v>
      </c>
      <c r="Q420" s="223">
        <v>23.5</v>
      </c>
      <c r="R420" s="222">
        <v>22</v>
      </c>
      <c r="S420" s="222">
        <v>31.125</v>
      </c>
      <c r="T420" s="222">
        <v>30</v>
      </c>
      <c r="U420" s="222">
        <v>20</v>
      </c>
      <c r="V420" s="224">
        <v>194.625</v>
      </c>
      <c r="W420" s="225">
        <v>10.8125</v>
      </c>
      <c r="X420" s="226" t="s">
        <v>484</v>
      </c>
      <c r="Y420" s="226" t="s">
        <v>474</v>
      </c>
      <c r="Z420" s="226">
        <v>2013</v>
      </c>
      <c r="AA420" s="141">
        <v>30.75</v>
      </c>
      <c r="AB420" s="141">
        <v>30</v>
      </c>
      <c r="AC420" s="141">
        <v>28.25</v>
      </c>
      <c r="AD420" s="141">
        <v>31</v>
      </c>
      <c r="AE420" s="164">
        <v>43.5</v>
      </c>
      <c r="AF420" s="141">
        <v>40.5</v>
      </c>
      <c r="AG420" s="141">
        <v>42</v>
      </c>
      <c r="AH420" s="141">
        <v>11.5</v>
      </c>
      <c r="AI420" s="141">
        <v>12.5</v>
      </c>
      <c r="AJ420" s="141">
        <v>270</v>
      </c>
      <c r="AK420" s="141">
        <v>12.272727272727273</v>
      </c>
      <c r="AL420" s="140" t="s">
        <v>1041</v>
      </c>
      <c r="AM420" s="132">
        <v>2014</v>
      </c>
      <c r="AN420" s="140" t="s">
        <v>475</v>
      </c>
      <c r="AO420" s="238">
        <v>30</v>
      </c>
      <c r="AP420" s="239">
        <v>35.625</v>
      </c>
      <c r="AQ420" s="239">
        <v>34.875</v>
      </c>
      <c r="AR420" s="239">
        <v>37.40625</v>
      </c>
      <c r="AS420" s="239">
        <v>27</v>
      </c>
      <c r="AT420" s="240">
        <v>22</v>
      </c>
      <c r="AU420" s="240">
        <v>20.625</v>
      </c>
      <c r="AV420" s="239">
        <v>37</v>
      </c>
      <c r="AW420" s="240">
        <v>23</v>
      </c>
      <c r="AX420" s="239">
        <v>267.53125</v>
      </c>
      <c r="AY420" s="239">
        <v>10.70125</v>
      </c>
      <c r="AZ420" s="241" t="s">
        <v>484</v>
      </c>
      <c r="BA420" s="140">
        <v>2015</v>
      </c>
      <c r="BB420" s="140" t="s">
        <v>476</v>
      </c>
      <c r="BC420" s="41">
        <v>22.125</v>
      </c>
      <c r="BD420" s="242">
        <v>35.25</v>
      </c>
      <c r="BE420" s="242">
        <v>19.125</v>
      </c>
      <c r="BF420" s="242">
        <v>36.75</v>
      </c>
      <c r="BG420" s="41">
        <v>30</v>
      </c>
      <c r="BH420" s="242">
        <v>25.875</v>
      </c>
      <c r="BI420" s="242">
        <v>22.5</v>
      </c>
      <c r="BJ420" s="242">
        <v>32.625</v>
      </c>
      <c r="BK420" s="242">
        <v>22</v>
      </c>
      <c r="BL420" s="243">
        <v>45</v>
      </c>
      <c r="BM420" s="243">
        <v>291.25</v>
      </c>
      <c r="BN420" s="243">
        <v>10.401785714285714</v>
      </c>
      <c r="BO420" s="17" t="s">
        <v>498</v>
      </c>
      <c r="BP420" s="234" t="s">
        <v>369</v>
      </c>
      <c r="BQ420" s="235">
        <v>2016</v>
      </c>
    </row>
    <row r="421" spans="1:69" ht="17.25">
      <c r="A421" s="17">
        <v>420</v>
      </c>
      <c r="B421" s="253" t="s">
        <v>2282</v>
      </c>
      <c r="C421" s="252" t="s">
        <v>465</v>
      </c>
      <c r="D421" s="215" t="s">
        <v>153</v>
      </c>
      <c r="E421" s="215" t="s">
        <v>2278</v>
      </c>
      <c r="F421" s="216" t="s">
        <v>2283</v>
      </c>
      <c r="G421" s="216" t="s">
        <v>689</v>
      </c>
      <c r="H421" s="217" t="s">
        <v>43</v>
      </c>
      <c r="I421" s="218">
        <v>33503</v>
      </c>
      <c r="J421" s="219" t="s">
        <v>751</v>
      </c>
      <c r="K421" s="220" t="s">
        <v>137</v>
      </c>
      <c r="L421" s="220" t="s">
        <v>2284</v>
      </c>
      <c r="M421" s="217">
        <v>41</v>
      </c>
      <c r="N421" s="222">
        <v>26</v>
      </c>
      <c r="O421" s="222">
        <v>20</v>
      </c>
      <c r="P421" s="222">
        <v>20</v>
      </c>
      <c r="Q421" s="223">
        <v>24</v>
      </c>
      <c r="R421" s="222">
        <v>24</v>
      </c>
      <c r="S421" s="222">
        <v>25.125</v>
      </c>
      <c r="T421" s="222">
        <v>22.5</v>
      </c>
      <c r="U421" s="222">
        <v>18.75</v>
      </c>
      <c r="V421" s="222">
        <v>180.375</v>
      </c>
      <c r="W421" s="420">
        <v>10.020833333333334</v>
      </c>
      <c r="X421" s="226" t="s">
        <v>484</v>
      </c>
      <c r="Y421" s="226" t="s">
        <v>474</v>
      </c>
      <c r="Z421" s="226">
        <v>2013</v>
      </c>
      <c r="AA421" s="133">
        <v>31.5</v>
      </c>
      <c r="AB421" s="133">
        <v>23</v>
      </c>
      <c r="AC421" s="133">
        <v>31</v>
      </c>
      <c r="AD421" s="133">
        <v>27</v>
      </c>
      <c r="AE421" s="166">
        <v>33</v>
      </c>
      <c r="AF421" s="133">
        <v>44.25</v>
      </c>
      <c r="AG421" s="133">
        <v>51</v>
      </c>
      <c r="AH421" s="133">
        <v>14.75</v>
      </c>
      <c r="AI421" s="133">
        <v>13.5</v>
      </c>
      <c r="AJ421" s="133">
        <v>269</v>
      </c>
      <c r="AK421" s="133">
        <v>12.227272727272727</v>
      </c>
      <c r="AL421" s="132" t="s">
        <v>1041</v>
      </c>
      <c r="AM421" s="132">
        <v>2014</v>
      </c>
      <c r="AN421" s="140" t="s">
        <v>475</v>
      </c>
      <c r="AO421" s="238">
        <v>33</v>
      </c>
      <c r="AP421" s="239">
        <v>24</v>
      </c>
      <c r="AQ421" s="239">
        <v>36</v>
      </c>
      <c r="AR421" s="239">
        <v>27</v>
      </c>
      <c r="AS421" s="239">
        <v>29.75</v>
      </c>
      <c r="AT421" s="240">
        <v>19</v>
      </c>
      <c r="AU421" s="240">
        <v>27</v>
      </c>
      <c r="AV421" s="239">
        <v>36.25</v>
      </c>
      <c r="AW421" s="240">
        <v>18</v>
      </c>
      <c r="AX421" s="239">
        <v>250</v>
      </c>
      <c r="AY421" s="239">
        <v>10</v>
      </c>
      <c r="AZ421" s="241" t="s">
        <v>484</v>
      </c>
      <c r="BA421" s="140">
        <v>2015</v>
      </c>
      <c r="BB421" s="140" t="s">
        <v>476</v>
      </c>
      <c r="BC421" s="41">
        <v>36.75</v>
      </c>
      <c r="BD421" s="242">
        <v>39</v>
      </c>
      <c r="BE421" s="242">
        <v>32.25</v>
      </c>
      <c r="BF421" s="242">
        <v>21</v>
      </c>
      <c r="BG421" s="41">
        <v>36</v>
      </c>
      <c r="BH421" s="242">
        <v>31.5</v>
      </c>
      <c r="BI421" s="242">
        <v>17</v>
      </c>
      <c r="BJ421" s="242">
        <v>42</v>
      </c>
      <c r="BK421" s="242">
        <v>10</v>
      </c>
      <c r="BL421" s="243">
        <v>44.5</v>
      </c>
      <c r="BM421" s="243">
        <v>310</v>
      </c>
      <c r="BN421" s="243">
        <v>11.071428571428571</v>
      </c>
      <c r="BO421" s="17" t="s">
        <v>484</v>
      </c>
      <c r="BP421" s="234" t="s">
        <v>369</v>
      </c>
      <c r="BQ421" s="235">
        <v>2016</v>
      </c>
    </row>
    <row r="422" spans="1:69" ht="17.25">
      <c r="A422" s="17">
        <v>421</v>
      </c>
      <c r="B422" s="324" t="s">
        <v>2285</v>
      </c>
      <c r="C422" s="252" t="s">
        <v>465</v>
      </c>
      <c r="D422" s="215" t="s">
        <v>2286</v>
      </c>
      <c r="E422" s="215" t="s">
        <v>2287</v>
      </c>
      <c r="F422" s="325" t="s">
        <v>2288</v>
      </c>
      <c r="G422" s="325" t="s">
        <v>2289</v>
      </c>
      <c r="H422" s="261" t="s">
        <v>40</v>
      </c>
      <c r="I422" s="262">
        <v>34181</v>
      </c>
      <c r="J422" s="263" t="s">
        <v>101</v>
      </c>
      <c r="K422" s="573" t="s">
        <v>100</v>
      </c>
      <c r="L422" s="537" t="s">
        <v>100</v>
      </c>
      <c r="M422" s="270">
        <v>12</v>
      </c>
      <c r="N422" s="222">
        <v>16</v>
      </c>
      <c r="O422" s="222">
        <v>20</v>
      </c>
      <c r="P422" s="222">
        <v>21</v>
      </c>
      <c r="Q422" s="223">
        <v>21.5</v>
      </c>
      <c r="R422" s="222">
        <v>19.75</v>
      </c>
      <c r="S422" s="222">
        <v>24</v>
      </c>
      <c r="T422" s="222">
        <v>34.5</v>
      </c>
      <c r="U422" s="222">
        <v>24.5</v>
      </c>
      <c r="V422" s="224">
        <v>181.25</v>
      </c>
      <c r="W422" s="225">
        <v>10.069444444444445</v>
      </c>
      <c r="X422" s="226" t="s">
        <v>484</v>
      </c>
      <c r="Y422" s="226" t="s">
        <v>474</v>
      </c>
      <c r="Z422" s="226">
        <v>2013</v>
      </c>
      <c r="AA422" s="133">
        <v>30</v>
      </c>
      <c r="AB422" s="133">
        <v>30</v>
      </c>
      <c r="AC422" s="133">
        <v>26.5</v>
      </c>
      <c r="AD422" s="133">
        <v>21</v>
      </c>
      <c r="AE422" s="166">
        <v>30</v>
      </c>
      <c r="AF422" s="133">
        <v>49.5</v>
      </c>
      <c r="AG422" s="133">
        <v>45</v>
      </c>
      <c r="AH422" s="133">
        <v>11.5</v>
      </c>
      <c r="AI422" s="133">
        <v>13</v>
      </c>
      <c r="AJ422" s="133">
        <v>256.5</v>
      </c>
      <c r="AK422" s="133">
        <v>11.659090909090908</v>
      </c>
      <c r="AL422" s="132" t="s">
        <v>1041</v>
      </c>
      <c r="AM422" s="132">
        <v>2014</v>
      </c>
      <c r="AN422" s="140" t="s">
        <v>475</v>
      </c>
      <c r="AO422" s="331">
        <v>27.5</v>
      </c>
      <c r="AP422" s="267">
        <v>27.75</v>
      </c>
      <c r="AQ422" s="267">
        <v>39</v>
      </c>
      <c r="AR422" s="267">
        <v>32.8125</v>
      </c>
      <c r="AS422" s="267">
        <v>34.5</v>
      </c>
      <c r="AT422" s="268">
        <v>19.333333333333332</v>
      </c>
      <c r="AU422" s="268">
        <v>15</v>
      </c>
      <c r="AV422" s="267">
        <v>34.5</v>
      </c>
      <c r="AW422" s="268">
        <v>27</v>
      </c>
      <c r="AX422" s="267">
        <v>257.39583333333337</v>
      </c>
      <c r="AY422" s="267">
        <v>10.295833333333334</v>
      </c>
      <c r="AZ422" s="86" t="s">
        <v>1041</v>
      </c>
      <c r="BA422" s="140">
        <v>2015</v>
      </c>
      <c r="BB422" s="140" t="s">
        <v>476</v>
      </c>
      <c r="BC422" s="41">
        <v>45</v>
      </c>
      <c r="BD422" s="242">
        <v>37.5</v>
      </c>
      <c r="BE422" s="242">
        <v>36.75</v>
      </c>
      <c r="BF422" s="242">
        <v>31.5</v>
      </c>
      <c r="BG422" s="41">
        <v>30</v>
      </c>
      <c r="BH422" s="242">
        <v>43.5</v>
      </c>
      <c r="BI422" s="242">
        <v>13.75</v>
      </c>
      <c r="BJ422" s="242">
        <v>30.375</v>
      </c>
      <c r="BK422" s="242">
        <v>20</v>
      </c>
      <c r="BL422" s="243">
        <v>45</v>
      </c>
      <c r="BM422" s="243">
        <v>333.375</v>
      </c>
      <c r="BN422" s="243">
        <v>11.90625</v>
      </c>
      <c r="BO422" s="17" t="s">
        <v>484</v>
      </c>
      <c r="BP422" s="234" t="s">
        <v>369</v>
      </c>
      <c r="BQ422" s="235">
        <v>2016</v>
      </c>
    </row>
    <row r="423" spans="1:69" ht="17.25">
      <c r="A423" s="17">
        <v>422</v>
      </c>
      <c r="B423" s="324" t="s">
        <v>2290</v>
      </c>
      <c r="C423" s="324" t="s">
        <v>486</v>
      </c>
      <c r="D423" s="215" t="s">
        <v>328</v>
      </c>
      <c r="E423" s="215" t="s">
        <v>2291</v>
      </c>
      <c r="F423" s="380" t="s">
        <v>2292</v>
      </c>
      <c r="G423" s="380" t="s">
        <v>327</v>
      </c>
      <c r="H423" s="261" t="s">
        <v>40</v>
      </c>
      <c r="I423" s="262">
        <v>33567</v>
      </c>
      <c r="J423" s="263" t="s">
        <v>41</v>
      </c>
      <c r="K423" s="573" t="s">
        <v>86</v>
      </c>
      <c r="L423" s="537" t="s">
        <v>2293</v>
      </c>
      <c r="M423" s="270">
        <v>18</v>
      </c>
      <c r="N423" s="393">
        <v>18</v>
      </c>
      <c r="O423" s="393">
        <v>20</v>
      </c>
      <c r="P423" s="508">
        <v>25</v>
      </c>
      <c r="Q423" s="508">
        <v>19.670000000000002</v>
      </c>
      <c r="R423" s="508">
        <v>20</v>
      </c>
      <c r="S423" s="508">
        <v>22.5</v>
      </c>
      <c r="T423" s="508">
        <v>30</v>
      </c>
      <c r="U423" s="508">
        <v>24.83</v>
      </c>
      <c r="V423" s="508">
        <v>180</v>
      </c>
      <c r="W423" s="508">
        <v>10</v>
      </c>
      <c r="X423" s="226" t="s">
        <v>484</v>
      </c>
      <c r="Y423" s="226" t="s">
        <v>492</v>
      </c>
      <c r="Z423" s="226">
        <v>2012</v>
      </c>
      <c r="AA423" s="141">
        <v>30</v>
      </c>
      <c r="AB423" s="141">
        <v>30</v>
      </c>
      <c r="AC423" s="141">
        <v>26</v>
      </c>
      <c r="AD423" s="141">
        <v>22</v>
      </c>
      <c r="AE423" s="164">
        <v>30</v>
      </c>
      <c r="AF423" s="141">
        <v>39</v>
      </c>
      <c r="AG423" s="141">
        <v>33</v>
      </c>
      <c r="AH423" s="141">
        <v>10</v>
      </c>
      <c r="AI423" s="141">
        <v>12</v>
      </c>
      <c r="AJ423" s="141">
        <v>232</v>
      </c>
      <c r="AK423" s="141">
        <v>10.545454545454545</v>
      </c>
      <c r="AL423" s="140" t="s">
        <v>1041</v>
      </c>
      <c r="AM423" s="140">
        <v>2013</v>
      </c>
      <c r="AN423" s="250" t="s">
        <v>474</v>
      </c>
      <c r="AO423" s="238">
        <v>30</v>
      </c>
      <c r="AP423" s="239">
        <v>29.625</v>
      </c>
      <c r="AQ423" s="239">
        <v>30</v>
      </c>
      <c r="AR423" s="239">
        <v>30.1875</v>
      </c>
      <c r="AS423" s="239">
        <v>32.25</v>
      </c>
      <c r="AT423" s="240">
        <v>20</v>
      </c>
      <c r="AU423" s="240">
        <v>25.5</v>
      </c>
      <c r="AV423" s="239">
        <v>39.5</v>
      </c>
      <c r="AW423" s="240">
        <v>13</v>
      </c>
      <c r="AX423" s="239">
        <v>250.0625</v>
      </c>
      <c r="AY423" s="239">
        <v>10.0025</v>
      </c>
      <c r="AZ423" s="241" t="s">
        <v>484</v>
      </c>
      <c r="BA423" s="140">
        <v>2015</v>
      </c>
      <c r="BB423" s="140" t="s">
        <v>476</v>
      </c>
      <c r="BC423" s="41">
        <v>38.25</v>
      </c>
      <c r="BD423" s="242">
        <v>45</v>
      </c>
      <c r="BE423" s="242">
        <v>27.75</v>
      </c>
      <c r="BF423" s="242">
        <v>25.5</v>
      </c>
      <c r="BG423" s="41">
        <v>36</v>
      </c>
      <c r="BH423" s="242">
        <v>39</v>
      </c>
      <c r="BI423" s="242">
        <v>14</v>
      </c>
      <c r="BJ423" s="242">
        <v>25.5</v>
      </c>
      <c r="BK423" s="242">
        <v>24</v>
      </c>
      <c r="BL423" s="243">
        <v>44.5</v>
      </c>
      <c r="BM423" s="243">
        <v>319.5</v>
      </c>
      <c r="BN423" s="243">
        <v>11.410714285714286</v>
      </c>
      <c r="BO423" s="17" t="s">
        <v>484</v>
      </c>
      <c r="BP423" s="234" t="s">
        <v>369</v>
      </c>
      <c r="BQ423" s="235">
        <v>2016</v>
      </c>
    </row>
    <row r="424" spans="1:69" ht="18.75">
      <c r="A424" s="17">
        <v>423</v>
      </c>
      <c r="B424" s="400" t="s">
        <v>2294</v>
      </c>
      <c r="C424" s="401" t="s">
        <v>465</v>
      </c>
      <c r="D424" s="402" t="s">
        <v>2295</v>
      </c>
      <c r="E424" s="402" t="s">
        <v>2296</v>
      </c>
      <c r="F424" s="403" t="s">
        <v>2292</v>
      </c>
      <c r="G424" s="403" t="s">
        <v>2297</v>
      </c>
      <c r="H424" s="404" t="s">
        <v>43</v>
      </c>
      <c r="I424" s="581">
        <v>34186</v>
      </c>
      <c r="J424" s="406" t="s">
        <v>258</v>
      </c>
      <c r="K424" s="407" t="s">
        <v>2298</v>
      </c>
      <c r="L424" s="220" t="s">
        <v>48</v>
      </c>
      <c r="M424" s="404">
        <v>19</v>
      </c>
      <c r="N424" s="409"/>
      <c r="O424" s="409"/>
      <c r="P424" s="409"/>
      <c r="Q424" s="409"/>
      <c r="R424" s="409"/>
      <c r="S424" s="409"/>
      <c r="T424" s="409"/>
      <c r="U424" s="409"/>
      <c r="V424" s="409"/>
      <c r="W424" s="409"/>
      <c r="X424" s="409"/>
      <c r="Y424" s="226" t="s">
        <v>474</v>
      </c>
      <c r="Z424" s="226">
        <v>2013</v>
      </c>
      <c r="AA424" s="315"/>
      <c r="AB424" s="315"/>
      <c r="AC424" s="315"/>
      <c r="AD424" s="315"/>
      <c r="AE424" s="316"/>
      <c r="AF424" s="315"/>
      <c r="AG424" s="317"/>
      <c r="AH424" s="317"/>
      <c r="AI424" s="317"/>
      <c r="AJ424" s="317"/>
      <c r="AK424" s="317"/>
      <c r="AL424" s="315"/>
      <c r="AM424" s="315"/>
      <c r="AN424" s="315"/>
      <c r="AO424" s="411"/>
      <c r="AP424" s="411"/>
      <c r="AQ424" s="411"/>
      <c r="AR424" s="411"/>
      <c r="AS424" s="411"/>
      <c r="AT424" s="411"/>
      <c r="AU424" s="411"/>
      <c r="AV424" s="411"/>
      <c r="AW424" s="411"/>
      <c r="AX424" s="411"/>
      <c r="AY424" s="411"/>
      <c r="AZ424" s="412"/>
      <c r="BA424" s="140"/>
      <c r="BB424" s="315"/>
      <c r="BC424" s="413">
        <v>25.5</v>
      </c>
      <c r="BD424" s="414">
        <v>27</v>
      </c>
      <c r="BE424" s="414">
        <v>19.5</v>
      </c>
      <c r="BF424" s="414">
        <v>30</v>
      </c>
      <c r="BG424" s="413">
        <v>28.5</v>
      </c>
      <c r="BH424" s="414">
        <v>29.25</v>
      </c>
      <c r="BI424" s="414">
        <v>21</v>
      </c>
      <c r="BJ424" s="414">
        <v>40.5</v>
      </c>
      <c r="BK424" s="414">
        <v>14</v>
      </c>
      <c r="BL424" s="415">
        <v>45</v>
      </c>
      <c r="BM424" s="415">
        <v>280.25</v>
      </c>
      <c r="BN424" s="415">
        <v>10.008928571428571</v>
      </c>
      <c r="BO424" s="416" t="s">
        <v>484</v>
      </c>
      <c r="BP424" s="417" t="s">
        <v>369</v>
      </c>
      <c r="BQ424" s="409">
        <v>2016</v>
      </c>
    </row>
    <row r="425" spans="1:69" ht="17.25">
      <c r="A425" s="17">
        <v>424</v>
      </c>
      <c r="B425" s="244" t="s">
        <v>2299</v>
      </c>
      <c r="C425" s="252" t="s">
        <v>465</v>
      </c>
      <c r="D425" s="215" t="s">
        <v>97</v>
      </c>
      <c r="E425" s="215" t="s">
        <v>2300</v>
      </c>
      <c r="F425" s="260" t="s">
        <v>2301</v>
      </c>
      <c r="G425" s="260" t="s">
        <v>2302</v>
      </c>
      <c r="H425" s="256" t="s">
        <v>40</v>
      </c>
      <c r="I425" s="245">
        <v>34042</v>
      </c>
      <c r="J425" s="257" t="s">
        <v>41</v>
      </c>
      <c r="K425" s="573" t="s">
        <v>86</v>
      </c>
      <c r="L425" s="537" t="s">
        <v>2303</v>
      </c>
      <c r="M425" s="258">
        <v>18</v>
      </c>
      <c r="N425" s="222">
        <v>13.5</v>
      </c>
      <c r="O425" s="222">
        <v>23</v>
      </c>
      <c r="P425" s="222">
        <v>30</v>
      </c>
      <c r="Q425" s="223">
        <v>22.666666666666668</v>
      </c>
      <c r="R425" s="222">
        <v>27.5</v>
      </c>
      <c r="S425" s="222">
        <v>40.125</v>
      </c>
      <c r="T425" s="222">
        <v>32.25</v>
      </c>
      <c r="U425" s="222">
        <v>28.25</v>
      </c>
      <c r="V425" s="224">
        <v>217.29166666666669</v>
      </c>
      <c r="W425" s="225">
        <v>12.07175925925926</v>
      </c>
      <c r="X425" s="226" t="s">
        <v>473</v>
      </c>
      <c r="Y425" s="226" t="s">
        <v>474</v>
      </c>
      <c r="Z425" s="226">
        <v>2013</v>
      </c>
      <c r="AA425" s="133">
        <v>44.25</v>
      </c>
      <c r="AB425" s="133">
        <v>34</v>
      </c>
      <c r="AC425" s="133">
        <v>34</v>
      </c>
      <c r="AD425" s="133">
        <v>23.5</v>
      </c>
      <c r="AE425" s="166">
        <v>48</v>
      </c>
      <c r="AF425" s="133">
        <v>42.25</v>
      </c>
      <c r="AG425" s="133">
        <v>44.25</v>
      </c>
      <c r="AH425" s="133">
        <v>9</v>
      </c>
      <c r="AI425" s="133">
        <v>13.5</v>
      </c>
      <c r="AJ425" s="133">
        <v>292.75</v>
      </c>
      <c r="AK425" s="133">
        <v>13.306818181818182</v>
      </c>
      <c r="AL425" s="132" t="s">
        <v>473</v>
      </c>
      <c r="AM425" s="132">
        <v>2014</v>
      </c>
      <c r="AN425" s="140" t="s">
        <v>475</v>
      </c>
      <c r="AO425" s="227">
        <v>34.75</v>
      </c>
      <c r="AP425" s="227">
        <v>42.75</v>
      </c>
      <c r="AQ425" s="227">
        <v>31.875</v>
      </c>
      <c r="AR425" s="227">
        <v>45.75</v>
      </c>
      <c r="AS425" s="227">
        <v>33.75</v>
      </c>
      <c r="AT425" s="228">
        <v>16.666666666666668</v>
      </c>
      <c r="AU425" s="228">
        <v>25.3125</v>
      </c>
      <c r="AV425" s="227">
        <v>38.5</v>
      </c>
      <c r="AW425" s="228">
        <v>26</v>
      </c>
      <c r="AX425" s="227">
        <v>295.35416666666663</v>
      </c>
      <c r="AY425" s="227">
        <v>11.814166666666665</v>
      </c>
      <c r="AZ425" s="229" t="s">
        <v>473</v>
      </c>
      <c r="BA425" s="140">
        <v>2015</v>
      </c>
      <c r="BB425" s="140" t="s">
        <v>476</v>
      </c>
      <c r="BC425" s="41">
        <v>32.25</v>
      </c>
      <c r="BD425" s="242">
        <v>30</v>
      </c>
      <c r="BE425" s="242">
        <v>31.125</v>
      </c>
      <c r="BF425" s="242">
        <v>31.5</v>
      </c>
      <c r="BG425" s="41">
        <v>26.25</v>
      </c>
      <c r="BH425" s="242">
        <v>42.75</v>
      </c>
      <c r="BI425" s="242">
        <v>19.75</v>
      </c>
      <c r="BJ425" s="242">
        <v>31.5</v>
      </c>
      <c r="BK425" s="242">
        <v>15</v>
      </c>
      <c r="BL425" s="243">
        <v>45</v>
      </c>
      <c r="BM425" s="243">
        <v>305.125</v>
      </c>
      <c r="BN425" s="243">
        <v>10.897321428571429</v>
      </c>
      <c r="BO425" s="233" t="s">
        <v>473</v>
      </c>
      <c r="BP425" s="234" t="s">
        <v>369</v>
      </c>
      <c r="BQ425" s="235">
        <v>2016</v>
      </c>
    </row>
    <row r="426" spans="1:69" ht="17.25">
      <c r="A426" s="17">
        <v>425</v>
      </c>
      <c r="B426" s="582" t="s">
        <v>2304</v>
      </c>
      <c r="C426" s="252" t="s">
        <v>465</v>
      </c>
      <c r="D426" s="481" t="s">
        <v>2305</v>
      </c>
      <c r="E426" s="481" t="s">
        <v>2306</v>
      </c>
      <c r="F426" s="583" t="s">
        <v>2307</v>
      </c>
      <c r="G426" s="583" t="s">
        <v>2308</v>
      </c>
      <c r="H426" s="584" t="s">
        <v>43</v>
      </c>
      <c r="I426" s="585">
        <v>34019</v>
      </c>
      <c r="J426" s="586" t="s">
        <v>45</v>
      </c>
      <c r="K426" s="587" t="s">
        <v>483</v>
      </c>
      <c r="L426" s="220" t="s">
        <v>44</v>
      </c>
      <c r="M426" s="584">
        <v>25</v>
      </c>
      <c r="N426" s="222">
        <v>20</v>
      </c>
      <c r="O426" s="222">
        <v>20</v>
      </c>
      <c r="P426" s="222">
        <v>29</v>
      </c>
      <c r="Q426" s="223">
        <v>23</v>
      </c>
      <c r="R426" s="222">
        <v>18.5</v>
      </c>
      <c r="S426" s="222">
        <v>34.5</v>
      </c>
      <c r="T426" s="222">
        <v>21</v>
      </c>
      <c r="U426" s="222">
        <v>21.25</v>
      </c>
      <c r="V426" s="224">
        <v>187.25</v>
      </c>
      <c r="W426" s="225">
        <v>10.402777777777779</v>
      </c>
      <c r="X426" s="226" t="s">
        <v>484</v>
      </c>
      <c r="Y426" s="226" t="s">
        <v>474</v>
      </c>
      <c r="Z426" s="226">
        <v>2013</v>
      </c>
      <c r="AA426" s="588">
        <v>30</v>
      </c>
      <c r="AB426" s="588">
        <v>27.5</v>
      </c>
      <c r="AC426" s="588">
        <v>22.25</v>
      </c>
      <c r="AD426" s="588">
        <v>30</v>
      </c>
      <c r="AE426" s="589">
        <v>33</v>
      </c>
      <c r="AF426" s="588">
        <v>30</v>
      </c>
      <c r="AG426" s="588">
        <v>47.25</v>
      </c>
      <c r="AH426" s="588">
        <v>13.5</v>
      </c>
      <c r="AI426" s="588">
        <v>16.75</v>
      </c>
      <c r="AJ426" s="588">
        <v>250.25</v>
      </c>
      <c r="AK426" s="588">
        <v>11.375</v>
      </c>
      <c r="AL426" s="132" t="s">
        <v>1041</v>
      </c>
      <c r="AM426" s="132">
        <v>2014</v>
      </c>
      <c r="AN426" s="140" t="s">
        <v>475</v>
      </c>
      <c r="AO426" s="238">
        <v>30</v>
      </c>
      <c r="AP426" s="239">
        <v>23.25</v>
      </c>
      <c r="AQ426" s="239">
        <v>33.75</v>
      </c>
      <c r="AR426" s="239">
        <v>30</v>
      </c>
      <c r="AS426" s="239">
        <v>29.25</v>
      </c>
      <c r="AT426" s="240">
        <v>19</v>
      </c>
      <c r="AU426" s="240">
        <v>27</v>
      </c>
      <c r="AV426" s="239">
        <v>38.75</v>
      </c>
      <c r="AW426" s="240">
        <v>19</v>
      </c>
      <c r="AX426" s="239">
        <v>250</v>
      </c>
      <c r="AY426" s="239">
        <v>10</v>
      </c>
      <c r="AZ426" s="241" t="s">
        <v>484</v>
      </c>
      <c r="BA426" s="140">
        <v>2015</v>
      </c>
      <c r="BB426" s="140" t="s">
        <v>476</v>
      </c>
      <c r="BC426" s="41">
        <v>22.5</v>
      </c>
      <c r="BD426" s="242">
        <v>31.5</v>
      </c>
      <c r="BE426" s="242">
        <v>18.75</v>
      </c>
      <c r="BF426" s="242">
        <v>31.5</v>
      </c>
      <c r="BG426" s="41">
        <v>30</v>
      </c>
      <c r="BH426" s="242">
        <v>25.5</v>
      </c>
      <c r="BI426" s="242">
        <v>15.25</v>
      </c>
      <c r="BJ426" s="242">
        <v>57</v>
      </c>
      <c r="BK426" s="242">
        <v>10</v>
      </c>
      <c r="BL426" s="243">
        <v>45</v>
      </c>
      <c r="BM426" s="243">
        <v>287</v>
      </c>
      <c r="BN426" s="243">
        <v>10.25</v>
      </c>
      <c r="BO426" s="17" t="s">
        <v>484</v>
      </c>
      <c r="BP426" s="234" t="s">
        <v>369</v>
      </c>
      <c r="BQ426" s="235">
        <v>2016</v>
      </c>
    </row>
    <row r="427" spans="1:69" ht="17.25">
      <c r="A427" s="17">
        <v>426</v>
      </c>
      <c r="B427" s="324" t="s">
        <v>2309</v>
      </c>
      <c r="C427" s="252" t="s">
        <v>465</v>
      </c>
      <c r="D427" s="215" t="s">
        <v>85</v>
      </c>
      <c r="E427" s="215" t="s">
        <v>2310</v>
      </c>
      <c r="F427" s="325" t="s">
        <v>2311</v>
      </c>
      <c r="G427" s="325" t="s">
        <v>331</v>
      </c>
      <c r="H427" s="261" t="s">
        <v>40</v>
      </c>
      <c r="I427" s="262">
        <v>34147</v>
      </c>
      <c r="J427" s="263" t="s">
        <v>45</v>
      </c>
      <c r="K427" s="573" t="s">
        <v>483</v>
      </c>
      <c r="L427" s="537" t="s">
        <v>44</v>
      </c>
      <c r="M427" s="217">
        <v>25</v>
      </c>
      <c r="N427" s="222">
        <v>26</v>
      </c>
      <c r="O427" s="222">
        <v>20</v>
      </c>
      <c r="P427" s="222">
        <v>22</v>
      </c>
      <c r="Q427" s="223">
        <v>20.5</v>
      </c>
      <c r="R427" s="222">
        <v>21</v>
      </c>
      <c r="S427" s="222">
        <v>21</v>
      </c>
      <c r="T427" s="222">
        <v>30.75</v>
      </c>
      <c r="U427" s="222">
        <v>29</v>
      </c>
      <c r="V427" s="224">
        <v>190.25</v>
      </c>
      <c r="W427" s="225">
        <v>10.569444444444445</v>
      </c>
      <c r="X427" s="226" t="s">
        <v>484</v>
      </c>
      <c r="Y427" s="226" t="s">
        <v>474</v>
      </c>
      <c r="Z427" s="226">
        <v>2013</v>
      </c>
      <c r="AA427" s="133">
        <v>33.5</v>
      </c>
      <c r="AB427" s="133">
        <v>28</v>
      </c>
      <c r="AC427" s="133">
        <v>27.5</v>
      </c>
      <c r="AD427" s="133">
        <v>24</v>
      </c>
      <c r="AE427" s="166">
        <v>28.5</v>
      </c>
      <c r="AF427" s="133">
        <v>41.25</v>
      </c>
      <c r="AG427" s="133">
        <v>46.5</v>
      </c>
      <c r="AH427" s="133">
        <v>10</v>
      </c>
      <c r="AI427" s="133">
        <v>10.25</v>
      </c>
      <c r="AJ427" s="133">
        <v>249.5</v>
      </c>
      <c r="AK427" s="133">
        <v>11.340909090909092</v>
      </c>
      <c r="AL427" s="132" t="s">
        <v>1041</v>
      </c>
      <c r="AM427" s="132">
        <v>2014</v>
      </c>
      <c r="AN427" s="140" t="s">
        <v>475</v>
      </c>
      <c r="AO427" s="238">
        <v>30</v>
      </c>
      <c r="AP427" s="239">
        <v>21.375</v>
      </c>
      <c r="AQ427" s="239">
        <v>36</v>
      </c>
      <c r="AR427" s="239">
        <v>28.40625</v>
      </c>
      <c r="AS427" s="239">
        <v>29.625</v>
      </c>
      <c r="AT427" s="240">
        <v>20</v>
      </c>
      <c r="AU427" s="240">
        <v>29.25</v>
      </c>
      <c r="AV427" s="239">
        <v>36.75</v>
      </c>
      <c r="AW427" s="240">
        <v>19</v>
      </c>
      <c r="AX427" s="239">
        <v>250.40625</v>
      </c>
      <c r="AY427" s="239">
        <v>10.016249999999999</v>
      </c>
      <c r="AZ427" s="241" t="s">
        <v>484</v>
      </c>
      <c r="BA427" s="140">
        <v>2015</v>
      </c>
      <c r="BB427" s="140" t="s">
        <v>476</v>
      </c>
      <c r="BC427" s="41">
        <v>28.5</v>
      </c>
      <c r="BD427" s="242">
        <v>34.5</v>
      </c>
      <c r="BE427" s="242">
        <v>25.5</v>
      </c>
      <c r="BF427" s="242">
        <v>30</v>
      </c>
      <c r="BG427" s="41">
        <v>39</v>
      </c>
      <c r="BH427" s="242">
        <v>40.5</v>
      </c>
      <c r="BI427" s="242">
        <v>19</v>
      </c>
      <c r="BJ427" s="242">
        <v>27</v>
      </c>
      <c r="BK427" s="242">
        <v>20</v>
      </c>
      <c r="BL427" s="243">
        <v>39</v>
      </c>
      <c r="BM427" s="243">
        <v>303</v>
      </c>
      <c r="BN427" s="243">
        <v>10.821428571428571</v>
      </c>
      <c r="BO427" s="17" t="s">
        <v>484</v>
      </c>
      <c r="BP427" s="234" t="s">
        <v>369</v>
      </c>
      <c r="BQ427" s="235">
        <v>2016</v>
      </c>
    </row>
    <row r="428" spans="1:69" ht="17.25">
      <c r="A428" s="17">
        <v>427</v>
      </c>
      <c r="B428" s="582" t="s">
        <v>2312</v>
      </c>
      <c r="C428" s="253" t="s">
        <v>478</v>
      </c>
      <c r="D428" s="215" t="s">
        <v>62</v>
      </c>
      <c r="E428" s="215" t="s">
        <v>2313</v>
      </c>
      <c r="F428" s="216" t="s">
        <v>2314</v>
      </c>
      <c r="G428" s="216" t="s">
        <v>61</v>
      </c>
      <c r="H428" s="217" t="s">
        <v>43</v>
      </c>
      <c r="I428" s="218">
        <v>33869</v>
      </c>
      <c r="J428" s="219" t="s">
        <v>55</v>
      </c>
      <c r="K428" s="220" t="s">
        <v>54</v>
      </c>
      <c r="L428" s="220" t="s">
        <v>289</v>
      </c>
      <c r="M428" s="217">
        <v>43</v>
      </c>
      <c r="N428" s="474">
        <v>25</v>
      </c>
      <c r="O428" s="474">
        <v>22</v>
      </c>
      <c r="P428" s="376">
        <v>20.5</v>
      </c>
      <c r="Q428" s="376">
        <v>20</v>
      </c>
      <c r="R428" s="376">
        <v>18.666666666666668</v>
      </c>
      <c r="S428" s="376">
        <v>24</v>
      </c>
      <c r="T428" s="376">
        <v>30</v>
      </c>
      <c r="U428" s="376">
        <v>20</v>
      </c>
      <c r="V428" s="376">
        <v>180.16666666666669</v>
      </c>
      <c r="W428" s="376">
        <v>10.00925925925926</v>
      </c>
      <c r="X428" s="226" t="s">
        <v>484</v>
      </c>
      <c r="Y428" s="226" t="s">
        <v>492</v>
      </c>
      <c r="Z428" s="226">
        <v>2012</v>
      </c>
      <c r="AA428" s="141">
        <v>26.25</v>
      </c>
      <c r="AB428" s="141">
        <v>20</v>
      </c>
      <c r="AC428" s="141">
        <v>21.5</v>
      </c>
      <c r="AD428" s="141">
        <v>27</v>
      </c>
      <c r="AE428" s="164">
        <v>39</v>
      </c>
      <c r="AF428" s="141">
        <v>36</v>
      </c>
      <c r="AG428" s="141">
        <v>48</v>
      </c>
      <c r="AH428" s="141">
        <v>10</v>
      </c>
      <c r="AI428" s="141">
        <v>13</v>
      </c>
      <c r="AJ428" s="141">
        <v>240.75</v>
      </c>
      <c r="AK428" s="141">
        <v>10.943181818181818</v>
      </c>
      <c r="AL428" s="140" t="s">
        <v>1041</v>
      </c>
      <c r="AM428" s="132">
        <v>2014</v>
      </c>
      <c r="AN428" s="140" t="s">
        <v>475</v>
      </c>
      <c r="AO428" s="238">
        <v>34.5</v>
      </c>
      <c r="AP428" s="239">
        <v>20.25</v>
      </c>
      <c r="AQ428" s="239">
        <v>32.25</v>
      </c>
      <c r="AR428" s="239">
        <v>27.28125</v>
      </c>
      <c r="AS428" s="239">
        <v>25.875</v>
      </c>
      <c r="AT428" s="240">
        <v>20</v>
      </c>
      <c r="AU428" s="240">
        <v>27</v>
      </c>
      <c r="AV428" s="239">
        <v>42</v>
      </c>
      <c r="AW428" s="240">
        <v>21</v>
      </c>
      <c r="AX428" s="239">
        <v>250.15625</v>
      </c>
      <c r="AY428" s="239">
        <v>10.00625</v>
      </c>
      <c r="AZ428" s="241" t="s">
        <v>484</v>
      </c>
      <c r="BA428" s="140">
        <v>2015</v>
      </c>
      <c r="BB428" s="140" t="s">
        <v>476</v>
      </c>
      <c r="BC428" s="41">
        <v>30</v>
      </c>
      <c r="BD428" s="242">
        <v>39</v>
      </c>
      <c r="BE428" s="242">
        <v>36.75</v>
      </c>
      <c r="BF428" s="242">
        <v>24</v>
      </c>
      <c r="BG428" s="41">
        <v>36</v>
      </c>
      <c r="BH428" s="242">
        <v>40.5</v>
      </c>
      <c r="BI428" s="242">
        <v>14</v>
      </c>
      <c r="BJ428" s="242">
        <v>37.5</v>
      </c>
      <c r="BK428" s="242">
        <v>22</v>
      </c>
      <c r="BL428" s="243">
        <v>44.5</v>
      </c>
      <c r="BM428" s="243">
        <v>324.25</v>
      </c>
      <c r="BN428" s="243">
        <v>11.580357142857142</v>
      </c>
      <c r="BO428" s="17" t="s">
        <v>484</v>
      </c>
      <c r="BP428" s="234" t="s">
        <v>369</v>
      </c>
      <c r="BQ428" s="235">
        <v>2016</v>
      </c>
    </row>
    <row r="429" spans="1:69" ht="17.25">
      <c r="A429" s="17">
        <v>428</v>
      </c>
      <c r="B429" s="324" t="s">
        <v>2315</v>
      </c>
      <c r="C429" s="252" t="s">
        <v>465</v>
      </c>
      <c r="D429" s="215" t="s">
        <v>2316</v>
      </c>
      <c r="E429" s="215" t="s">
        <v>2317</v>
      </c>
      <c r="F429" s="325" t="s">
        <v>2318</v>
      </c>
      <c r="G429" s="325" t="s">
        <v>83</v>
      </c>
      <c r="H429" s="261" t="s">
        <v>40</v>
      </c>
      <c r="I429" s="262">
        <v>34007</v>
      </c>
      <c r="J429" s="263" t="s">
        <v>524</v>
      </c>
      <c r="K429" s="573" t="s">
        <v>732</v>
      </c>
      <c r="L429" s="537" t="s">
        <v>963</v>
      </c>
      <c r="M429" s="270">
        <v>4</v>
      </c>
      <c r="N429" s="222">
        <v>26</v>
      </c>
      <c r="O429" s="222">
        <v>20</v>
      </c>
      <c r="P429" s="222">
        <v>26</v>
      </c>
      <c r="Q429" s="223">
        <v>23.5</v>
      </c>
      <c r="R429" s="222">
        <v>20</v>
      </c>
      <c r="S429" s="222">
        <v>30</v>
      </c>
      <c r="T429" s="222">
        <v>19.5</v>
      </c>
      <c r="U429" s="222">
        <v>20.25</v>
      </c>
      <c r="V429" s="224">
        <v>185.25</v>
      </c>
      <c r="W429" s="225">
        <v>10.291666666666666</v>
      </c>
      <c r="X429" s="226" t="s">
        <v>484</v>
      </c>
      <c r="Y429" s="226" t="s">
        <v>474</v>
      </c>
      <c r="Z429" s="226">
        <v>2013</v>
      </c>
      <c r="AA429" s="133">
        <v>30</v>
      </c>
      <c r="AB429" s="133">
        <v>30</v>
      </c>
      <c r="AC429" s="133">
        <v>25.25</v>
      </c>
      <c r="AD429" s="133">
        <v>28</v>
      </c>
      <c r="AE429" s="166">
        <v>39</v>
      </c>
      <c r="AF429" s="133">
        <v>36</v>
      </c>
      <c r="AG429" s="133">
        <v>36</v>
      </c>
      <c r="AH429" s="133">
        <v>15.75</v>
      </c>
      <c r="AI429" s="133">
        <v>11.875</v>
      </c>
      <c r="AJ429" s="133">
        <v>251.875</v>
      </c>
      <c r="AK429" s="133">
        <v>11.448863636363637</v>
      </c>
      <c r="AL429" s="132" t="s">
        <v>1041</v>
      </c>
      <c r="AM429" s="132">
        <v>2014</v>
      </c>
      <c r="AN429" s="140" t="s">
        <v>475</v>
      </c>
      <c r="AO429" s="238">
        <v>30</v>
      </c>
      <c r="AP429" s="239">
        <v>30.375</v>
      </c>
      <c r="AQ429" s="239">
        <v>33.75</v>
      </c>
      <c r="AR429" s="239">
        <v>32.625</v>
      </c>
      <c r="AS429" s="239">
        <v>26.25</v>
      </c>
      <c r="AT429" s="240">
        <v>16</v>
      </c>
      <c r="AU429" s="240">
        <v>17.25</v>
      </c>
      <c r="AV429" s="239">
        <v>38.5</v>
      </c>
      <c r="AW429" s="240">
        <v>26</v>
      </c>
      <c r="AX429" s="239">
        <v>250.75</v>
      </c>
      <c r="AY429" s="239">
        <v>10.029999999999999</v>
      </c>
      <c r="AZ429" s="241" t="s">
        <v>484</v>
      </c>
      <c r="BA429" s="140">
        <v>2015</v>
      </c>
      <c r="BB429" s="140" t="s">
        <v>476</v>
      </c>
      <c r="BC429" s="41">
        <v>30</v>
      </c>
      <c r="BD429" s="242">
        <v>31.5</v>
      </c>
      <c r="BE429" s="242">
        <v>24</v>
      </c>
      <c r="BF429" s="242">
        <v>30</v>
      </c>
      <c r="BG429" s="41">
        <v>36</v>
      </c>
      <c r="BH429" s="242">
        <v>32.625</v>
      </c>
      <c r="BI429" s="242">
        <v>21</v>
      </c>
      <c r="BJ429" s="242">
        <v>34.5</v>
      </c>
      <c r="BK429" s="242">
        <v>20</v>
      </c>
      <c r="BL429" s="243">
        <v>41</v>
      </c>
      <c r="BM429" s="243">
        <v>300.625</v>
      </c>
      <c r="BN429" s="243">
        <v>10.736607142857142</v>
      </c>
      <c r="BO429" s="17" t="s">
        <v>484</v>
      </c>
      <c r="BP429" s="234" t="s">
        <v>369</v>
      </c>
      <c r="BQ429" s="235">
        <v>2016</v>
      </c>
    </row>
    <row r="430" spans="1:69" ht="17.25">
      <c r="A430" s="17">
        <v>429</v>
      </c>
      <c r="B430" s="252" t="s">
        <v>2319</v>
      </c>
      <c r="C430" s="252" t="s">
        <v>465</v>
      </c>
      <c r="D430" s="215" t="s">
        <v>2320</v>
      </c>
      <c r="E430" s="215" t="s">
        <v>2317</v>
      </c>
      <c r="F430" s="216" t="s">
        <v>2318</v>
      </c>
      <c r="G430" s="216" t="s">
        <v>2321</v>
      </c>
      <c r="H430" s="217" t="s">
        <v>43</v>
      </c>
      <c r="I430" s="218">
        <v>34283</v>
      </c>
      <c r="J430" s="219" t="s">
        <v>64</v>
      </c>
      <c r="K430" s="333" t="s">
        <v>63</v>
      </c>
      <c r="L430" s="333" t="s">
        <v>63</v>
      </c>
      <c r="M430" s="221">
        <v>23</v>
      </c>
      <c r="N430" s="222">
        <v>10</v>
      </c>
      <c r="O430" s="222">
        <v>21</v>
      </c>
      <c r="P430" s="222">
        <v>23</v>
      </c>
      <c r="Q430" s="223">
        <v>17.666666666666668</v>
      </c>
      <c r="R430" s="222">
        <v>27.25</v>
      </c>
      <c r="S430" s="222">
        <v>28.5</v>
      </c>
      <c r="T430" s="222">
        <v>36.75</v>
      </c>
      <c r="U430" s="222">
        <v>24</v>
      </c>
      <c r="V430" s="224">
        <v>188.16666666666669</v>
      </c>
      <c r="W430" s="225">
        <v>10.453703703703704</v>
      </c>
      <c r="X430" s="226" t="s">
        <v>473</v>
      </c>
      <c r="Y430" s="226" t="s">
        <v>474</v>
      </c>
      <c r="Z430" s="226">
        <v>2013</v>
      </c>
      <c r="AA430" s="133">
        <v>30</v>
      </c>
      <c r="AB430" s="133">
        <v>34.5</v>
      </c>
      <c r="AC430" s="133">
        <v>28.75</v>
      </c>
      <c r="AD430" s="133">
        <v>13.5</v>
      </c>
      <c r="AE430" s="166">
        <v>36</v>
      </c>
      <c r="AF430" s="133">
        <v>30.25</v>
      </c>
      <c r="AG430" s="133">
        <v>34.875</v>
      </c>
      <c r="AH430" s="133">
        <v>10</v>
      </c>
      <c r="AI430" s="133">
        <v>13.125</v>
      </c>
      <c r="AJ430" s="133">
        <v>231</v>
      </c>
      <c r="AK430" s="133">
        <v>10.5</v>
      </c>
      <c r="AL430" s="132" t="s">
        <v>498</v>
      </c>
      <c r="AM430" s="132">
        <v>2014</v>
      </c>
      <c r="AN430" s="140" t="s">
        <v>475</v>
      </c>
      <c r="AO430" s="238">
        <v>30</v>
      </c>
      <c r="AP430" s="239">
        <v>36</v>
      </c>
      <c r="AQ430" s="239">
        <v>34.5</v>
      </c>
      <c r="AR430" s="239">
        <v>39</v>
      </c>
      <c r="AS430" s="239">
        <v>27</v>
      </c>
      <c r="AT430" s="240">
        <v>24</v>
      </c>
      <c r="AU430" s="240">
        <v>17.0625</v>
      </c>
      <c r="AV430" s="239">
        <v>35.5</v>
      </c>
      <c r="AW430" s="240">
        <v>25</v>
      </c>
      <c r="AX430" s="239">
        <v>268.0625</v>
      </c>
      <c r="AY430" s="239">
        <v>10.7225</v>
      </c>
      <c r="AZ430" s="241" t="s">
        <v>484</v>
      </c>
      <c r="BA430" s="140">
        <v>2015</v>
      </c>
      <c r="BB430" s="140" t="s">
        <v>476</v>
      </c>
      <c r="BC430" s="41">
        <v>26.625</v>
      </c>
      <c r="BD430" s="242">
        <v>48</v>
      </c>
      <c r="BE430" s="242">
        <v>17.625</v>
      </c>
      <c r="BF430" s="242">
        <v>27</v>
      </c>
      <c r="BG430" s="41">
        <v>35.25</v>
      </c>
      <c r="BH430" s="242">
        <v>34.5</v>
      </c>
      <c r="BI430" s="242">
        <v>22</v>
      </c>
      <c r="BJ430" s="242">
        <v>34.5</v>
      </c>
      <c r="BK430" s="242">
        <v>10</v>
      </c>
      <c r="BL430" s="243">
        <v>40.5</v>
      </c>
      <c r="BM430" s="243">
        <v>296</v>
      </c>
      <c r="BN430" s="243">
        <v>10.571428571428571</v>
      </c>
      <c r="BO430" s="233" t="s">
        <v>473</v>
      </c>
      <c r="BP430" s="234" t="s">
        <v>369</v>
      </c>
      <c r="BQ430" s="235">
        <v>2016</v>
      </c>
    </row>
    <row r="431" spans="1:69" ht="17.25">
      <c r="A431" s="17">
        <v>430</v>
      </c>
      <c r="B431" s="259" t="s">
        <v>2322</v>
      </c>
      <c r="C431" s="252" t="s">
        <v>465</v>
      </c>
      <c r="D431" s="215" t="s">
        <v>2323</v>
      </c>
      <c r="E431" s="215" t="s">
        <v>2324</v>
      </c>
      <c r="F431" s="260" t="s">
        <v>2325</v>
      </c>
      <c r="G431" s="260" t="s">
        <v>2326</v>
      </c>
      <c r="H431" s="261" t="s">
        <v>40</v>
      </c>
      <c r="I431" s="262">
        <v>34445</v>
      </c>
      <c r="J431" s="263" t="s">
        <v>49</v>
      </c>
      <c r="K431" s="573" t="s">
        <v>129</v>
      </c>
      <c r="L431" s="537" t="s">
        <v>48</v>
      </c>
      <c r="M431" s="270">
        <v>19</v>
      </c>
      <c r="N431" s="222">
        <v>17</v>
      </c>
      <c r="O431" s="222">
        <v>24.5</v>
      </c>
      <c r="P431" s="222">
        <v>26.25</v>
      </c>
      <c r="Q431" s="223">
        <v>17.833333333333332</v>
      </c>
      <c r="R431" s="222">
        <v>20</v>
      </c>
      <c r="S431" s="222">
        <v>27.375</v>
      </c>
      <c r="T431" s="222">
        <v>34.5</v>
      </c>
      <c r="U431" s="222">
        <v>21</v>
      </c>
      <c r="V431" s="224">
        <v>188.45833333333331</v>
      </c>
      <c r="W431" s="225">
        <v>10.469907407407407</v>
      </c>
      <c r="X431" s="226" t="s">
        <v>498</v>
      </c>
      <c r="Y431" s="226" t="s">
        <v>474</v>
      </c>
      <c r="Z431" s="226">
        <v>2013</v>
      </c>
      <c r="AA431" s="133">
        <v>45.5</v>
      </c>
      <c r="AB431" s="133">
        <v>37</v>
      </c>
      <c r="AC431" s="133">
        <v>29.75</v>
      </c>
      <c r="AD431" s="133">
        <v>16.25</v>
      </c>
      <c r="AE431" s="166">
        <v>37.5</v>
      </c>
      <c r="AF431" s="133">
        <v>36.75</v>
      </c>
      <c r="AG431" s="133">
        <v>47.25</v>
      </c>
      <c r="AH431" s="133">
        <v>10.5</v>
      </c>
      <c r="AI431" s="133">
        <v>14.25</v>
      </c>
      <c r="AJ431" s="133">
        <v>274.75</v>
      </c>
      <c r="AK431" s="133">
        <v>12.488636363636363</v>
      </c>
      <c r="AL431" s="132" t="s">
        <v>498</v>
      </c>
      <c r="AM431" s="132">
        <v>2014</v>
      </c>
      <c r="AN431" s="140" t="s">
        <v>475</v>
      </c>
      <c r="AO431" s="227">
        <v>35.5</v>
      </c>
      <c r="AP431" s="227">
        <v>40.125</v>
      </c>
      <c r="AQ431" s="227">
        <v>30</v>
      </c>
      <c r="AR431" s="227">
        <v>36.5625</v>
      </c>
      <c r="AS431" s="227">
        <v>29.625</v>
      </c>
      <c r="AT431" s="228">
        <v>15.666666666666666</v>
      </c>
      <c r="AU431" s="228">
        <v>34.125</v>
      </c>
      <c r="AV431" s="227">
        <v>44.75</v>
      </c>
      <c r="AW431" s="228">
        <v>20</v>
      </c>
      <c r="AX431" s="227">
        <v>286.35416666666663</v>
      </c>
      <c r="AY431" s="227">
        <v>11.454166666666666</v>
      </c>
      <c r="AZ431" s="229" t="s">
        <v>473</v>
      </c>
      <c r="BA431" s="140">
        <v>2015</v>
      </c>
      <c r="BB431" s="140" t="s">
        <v>476</v>
      </c>
      <c r="BC431" s="41">
        <v>31.875</v>
      </c>
      <c r="BD431" s="242">
        <v>28.5</v>
      </c>
      <c r="BE431" s="242">
        <v>22.125</v>
      </c>
      <c r="BF431" s="242">
        <v>33</v>
      </c>
      <c r="BG431" s="41">
        <v>29.625</v>
      </c>
      <c r="BH431" s="242">
        <v>34.125</v>
      </c>
      <c r="BI431" s="242">
        <v>21.25</v>
      </c>
      <c r="BJ431" s="242">
        <v>30</v>
      </c>
      <c r="BK431" s="242">
        <v>13</v>
      </c>
      <c r="BL431" s="243">
        <v>40.5</v>
      </c>
      <c r="BM431" s="243">
        <v>284</v>
      </c>
      <c r="BN431" s="243">
        <v>10.142857142857142</v>
      </c>
      <c r="BO431" s="233" t="s">
        <v>473</v>
      </c>
      <c r="BP431" s="234" t="s">
        <v>369</v>
      </c>
      <c r="BQ431" s="235">
        <v>2016</v>
      </c>
    </row>
    <row r="432" spans="1:69" ht="17.25">
      <c r="A432" s="17">
        <v>431</v>
      </c>
      <c r="B432" s="259" t="s">
        <v>2327</v>
      </c>
      <c r="C432" s="253" t="s">
        <v>478</v>
      </c>
      <c r="D432" s="215" t="s">
        <v>231</v>
      </c>
      <c r="E432" s="215" t="s">
        <v>2328</v>
      </c>
      <c r="F432" s="260" t="s">
        <v>1775</v>
      </c>
      <c r="G432" s="260" t="s">
        <v>230</v>
      </c>
      <c r="H432" s="261" t="s">
        <v>40</v>
      </c>
      <c r="I432" s="262">
        <v>34233</v>
      </c>
      <c r="J432" s="263" t="s">
        <v>45</v>
      </c>
      <c r="K432" s="573" t="s">
        <v>483</v>
      </c>
      <c r="L432" s="537" t="s">
        <v>44</v>
      </c>
      <c r="M432" s="270">
        <v>25</v>
      </c>
      <c r="N432" s="222">
        <v>10.5</v>
      </c>
      <c r="O432" s="222">
        <v>21</v>
      </c>
      <c r="P432" s="222">
        <v>21.5</v>
      </c>
      <c r="Q432" s="223">
        <v>23.333333333333332</v>
      </c>
      <c r="R432" s="222">
        <v>23.25</v>
      </c>
      <c r="S432" s="222">
        <v>30</v>
      </c>
      <c r="T432" s="222">
        <v>30</v>
      </c>
      <c r="U432" s="222">
        <v>27.25</v>
      </c>
      <c r="V432" s="224">
        <v>186.83333333333331</v>
      </c>
      <c r="W432" s="225">
        <v>10.379629629629628</v>
      </c>
      <c r="X432" s="226" t="s">
        <v>473</v>
      </c>
      <c r="Y432" s="226" t="s">
        <v>474</v>
      </c>
      <c r="Z432" s="226">
        <v>2013</v>
      </c>
      <c r="AA432" s="141">
        <v>30</v>
      </c>
      <c r="AB432" s="141">
        <v>27</v>
      </c>
      <c r="AC432" s="141">
        <v>25.25</v>
      </c>
      <c r="AD432" s="141">
        <v>26.5</v>
      </c>
      <c r="AE432" s="164">
        <v>25.5</v>
      </c>
      <c r="AF432" s="141">
        <v>42</v>
      </c>
      <c r="AG432" s="141">
        <v>42.75</v>
      </c>
      <c r="AH432" s="141">
        <v>18</v>
      </c>
      <c r="AI432" s="141">
        <v>8.25</v>
      </c>
      <c r="AJ432" s="141">
        <v>245.25</v>
      </c>
      <c r="AK432" s="141">
        <v>11.147727272727273</v>
      </c>
      <c r="AL432" s="140" t="s">
        <v>1041</v>
      </c>
      <c r="AM432" s="132">
        <v>2014</v>
      </c>
      <c r="AN432" s="140" t="s">
        <v>475</v>
      </c>
      <c r="AO432" s="238">
        <v>37.5</v>
      </c>
      <c r="AP432" s="239">
        <v>24.375</v>
      </c>
      <c r="AQ432" s="239">
        <v>29.25</v>
      </c>
      <c r="AR432" s="239">
        <v>32.25</v>
      </c>
      <c r="AS432" s="239">
        <v>35.25</v>
      </c>
      <c r="AT432" s="240">
        <v>14</v>
      </c>
      <c r="AU432" s="240">
        <v>16.5</v>
      </c>
      <c r="AV432" s="239">
        <v>35.75</v>
      </c>
      <c r="AW432" s="240">
        <v>25</v>
      </c>
      <c r="AX432" s="239">
        <v>250</v>
      </c>
      <c r="AY432" s="239">
        <v>10</v>
      </c>
      <c r="AZ432" s="241" t="s">
        <v>484</v>
      </c>
      <c r="BA432" s="140">
        <v>2015</v>
      </c>
      <c r="BB432" s="140" t="s">
        <v>476</v>
      </c>
      <c r="BC432" s="41">
        <v>30</v>
      </c>
      <c r="BD432" s="242">
        <v>36</v>
      </c>
      <c r="BE432" s="242">
        <v>35.25</v>
      </c>
      <c r="BF432" s="242">
        <v>36</v>
      </c>
      <c r="BG432" s="41">
        <v>39</v>
      </c>
      <c r="BH432" s="242">
        <v>37.5</v>
      </c>
      <c r="BI432" s="242">
        <v>14</v>
      </c>
      <c r="BJ432" s="242">
        <v>30</v>
      </c>
      <c r="BK432" s="242">
        <v>20</v>
      </c>
      <c r="BL432" s="243">
        <v>39.5</v>
      </c>
      <c r="BM432" s="243">
        <v>317.25</v>
      </c>
      <c r="BN432" s="243">
        <v>11.330357142857142</v>
      </c>
      <c r="BO432" s="17" t="s">
        <v>484</v>
      </c>
      <c r="BP432" s="234" t="s">
        <v>369</v>
      </c>
      <c r="BQ432" s="235">
        <v>2016</v>
      </c>
    </row>
    <row r="433" spans="1:69" ht="17.25">
      <c r="A433" s="17">
        <v>432</v>
      </c>
      <c r="B433" s="253" t="s">
        <v>2329</v>
      </c>
      <c r="C433" s="252" t="s">
        <v>465</v>
      </c>
      <c r="D433" s="215" t="s">
        <v>2330</v>
      </c>
      <c r="E433" s="215" t="s">
        <v>2328</v>
      </c>
      <c r="F433" s="216" t="s">
        <v>1775</v>
      </c>
      <c r="G433" s="216" t="s">
        <v>2331</v>
      </c>
      <c r="H433" s="217" t="s">
        <v>43</v>
      </c>
      <c r="I433" s="218">
        <v>34282</v>
      </c>
      <c r="J433" s="219" t="s">
        <v>2332</v>
      </c>
      <c r="K433" s="220" t="s">
        <v>2333</v>
      </c>
      <c r="L433" s="220" t="s">
        <v>2334</v>
      </c>
      <c r="M433" s="217">
        <v>13</v>
      </c>
      <c r="N433" s="222">
        <v>20</v>
      </c>
      <c r="O433" s="222">
        <v>23</v>
      </c>
      <c r="P433" s="222">
        <v>26.75</v>
      </c>
      <c r="Q433" s="223">
        <v>25</v>
      </c>
      <c r="R433" s="222">
        <v>30</v>
      </c>
      <c r="S433" s="222">
        <v>34.5</v>
      </c>
      <c r="T433" s="222">
        <v>30</v>
      </c>
      <c r="U433" s="222">
        <v>26</v>
      </c>
      <c r="V433" s="224">
        <v>215.25</v>
      </c>
      <c r="W433" s="225">
        <v>11.958333333333334</v>
      </c>
      <c r="X433" s="226" t="s">
        <v>484</v>
      </c>
      <c r="Y433" s="226" t="s">
        <v>474</v>
      </c>
      <c r="Z433" s="226">
        <v>2013</v>
      </c>
      <c r="AA433" s="133">
        <v>30</v>
      </c>
      <c r="AB433" s="133">
        <v>26</v>
      </c>
      <c r="AC433" s="133">
        <v>21.25</v>
      </c>
      <c r="AD433" s="133">
        <v>20</v>
      </c>
      <c r="AE433" s="166">
        <v>39</v>
      </c>
      <c r="AF433" s="133">
        <v>30</v>
      </c>
      <c r="AG433" s="133">
        <v>42</v>
      </c>
      <c r="AH433" s="133">
        <v>11.5</v>
      </c>
      <c r="AI433" s="133">
        <v>12.875</v>
      </c>
      <c r="AJ433" s="133">
        <v>232.625</v>
      </c>
      <c r="AK433" s="133">
        <v>10.573863636363637</v>
      </c>
      <c r="AL433" s="132" t="s">
        <v>1041</v>
      </c>
      <c r="AM433" s="132">
        <v>2014</v>
      </c>
      <c r="AN433" s="140" t="s">
        <v>475</v>
      </c>
      <c r="AO433" s="238">
        <v>22.5</v>
      </c>
      <c r="AP433" s="239">
        <v>27.75</v>
      </c>
      <c r="AQ433" s="239">
        <v>30.75</v>
      </c>
      <c r="AR433" s="239">
        <v>30</v>
      </c>
      <c r="AS433" s="239">
        <v>30</v>
      </c>
      <c r="AT433" s="240">
        <v>21</v>
      </c>
      <c r="AU433" s="240">
        <v>28.5</v>
      </c>
      <c r="AV433" s="239">
        <v>36</v>
      </c>
      <c r="AW433" s="240">
        <v>24</v>
      </c>
      <c r="AX433" s="239">
        <v>250.5</v>
      </c>
      <c r="AY433" s="239">
        <v>10.02</v>
      </c>
      <c r="AZ433" s="241" t="s">
        <v>484</v>
      </c>
      <c r="BA433" s="140">
        <v>2015</v>
      </c>
      <c r="BB433" s="140" t="s">
        <v>476</v>
      </c>
      <c r="BC433" s="40">
        <v>18</v>
      </c>
      <c r="BD433" s="277">
        <v>34.5</v>
      </c>
      <c r="BE433" s="277">
        <v>23.25</v>
      </c>
      <c r="BF433" s="277">
        <v>19.5</v>
      </c>
      <c r="BG433" s="40">
        <v>39</v>
      </c>
      <c r="BH433" s="277">
        <v>27</v>
      </c>
      <c r="BI433" s="277">
        <v>17.5</v>
      </c>
      <c r="BJ433" s="277">
        <v>41.25</v>
      </c>
      <c r="BK433" s="277">
        <v>20</v>
      </c>
      <c r="BL433" s="243">
        <v>40.5</v>
      </c>
      <c r="BM433" s="243">
        <v>280.5</v>
      </c>
      <c r="BN433" s="243">
        <v>10.017857142857142</v>
      </c>
      <c r="BO433" s="17" t="s">
        <v>484</v>
      </c>
      <c r="BP433" s="234" t="s">
        <v>369</v>
      </c>
      <c r="BQ433" s="235">
        <v>2016</v>
      </c>
    </row>
    <row r="434" spans="1:69" ht="17.25">
      <c r="A434" s="17">
        <v>433</v>
      </c>
      <c r="B434" s="330" t="s">
        <v>2335</v>
      </c>
      <c r="C434" s="252" t="s">
        <v>465</v>
      </c>
      <c r="D434" s="215" t="s">
        <v>2336</v>
      </c>
      <c r="E434" s="215" t="s">
        <v>2337</v>
      </c>
      <c r="F434" s="216" t="s">
        <v>2338</v>
      </c>
      <c r="G434" s="216" t="s">
        <v>2339</v>
      </c>
      <c r="H434" s="281" t="s">
        <v>515</v>
      </c>
      <c r="I434" s="282">
        <v>34469</v>
      </c>
      <c r="J434" s="283" t="s">
        <v>49</v>
      </c>
      <c r="K434" s="264" t="s">
        <v>78</v>
      </c>
      <c r="L434" s="421" t="s">
        <v>129</v>
      </c>
      <c r="M434" s="285">
        <v>19</v>
      </c>
      <c r="N434" s="222">
        <v>26</v>
      </c>
      <c r="O434" s="222">
        <v>20</v>
      </c>
      <c r="P434" s="222">
        <v>20.5</v>
      </c>
      <c r="Q434" s="223">
        <v>20</v>
      </c>
      <c r="R434" s="222">
        <v>16.25</v>
      </c>
      <c r="S434" s="222">
        <v>31.5</v>
      </c>
      <c r="T434" s="222">
        <v>33</v>
      </c>
      <c r="U434" s="222">
        <v>17.75</v>
      </c>
      <c r="V434" s="224">
        <v>185</v>
      </c>
      <c r="W434" s="225">
        <v>10.277777777777779</v>
      </c>
      <c r="X434" s="226" t="s">
        <v>484</v>
      </c>
      <c r="Y434" s="226" t="s">
        <v>474</v>
      </c>
      <c r="Z434" s="226">
        <v>2013</v>
      </c>
      <c r="AA434" s="133">
        <v>27</v>
      </c>
      <c r="AB434" s="133">
        <v>15</v>
      </c>
      <c r="AC434" s="133">
        <v>16.5</v>
      </c>
      <c r="AD434" s="133">
        <v>20.5</v>
      </c>
      <c r="AE434" s="166">
        <v>30</v>
      </c>
      <c r="AF434" s="133">
        <v>43.5</v>
      </c>
      <c r="AG434" s="133">
        <v>39</v>
      </c>
      <c r="AH434" s="133">
        <v>14.5</v>
      </c>
      <c r="AI434" s="133">
        <v>14.25</v>
      </c>
      <c r="AJ434" s="133">
        <v>220.25</v>
      </c>
      <c r="AK434" s="133">
        <v>10.011363636363637</v>
      </c>
      <c r="AL434" s="132" t="s">
        <v>484</v>
      </c>
      <c r="AM434" s="132">
        <v>2014</v>
      </c>
      <c r="AN434" s="140" t="s">
        <v>475</v>
      </c>
      <c r="AO434" s="238">
        <v>30</v>
      </c>
      <c r="AP434" s="239">
        <v>24.75</v>
      </c>
      <c r="AQ434" s="239">
        <v>30.75</v>
      </c>
      <c r="AR434" s="239">
        <v>37.5</v>
      </c>
      <c r="AS434" s="239">
        <v>32.25</v>
      </c>
      <c r="AT434" s="240">
        <v>20</v>
      </c>
      <c r="AU434" s="240">
        <v>28.125</v>
      </c>
      <c r="AV434" s="239">
        <v>38.75</v>
      </c>
      <c r="AW434" s="240">
        <v>16</v>
      </c>
      <c r="AX434" s="239">
        <v>258.125</v>
      </c>
      <c r="AY434" s="239">
        <v>10.324999999999999</v>
      </c>
      <c r="AZ434" s="241" t="s">
        <v>484</v>
      </c>
      <c r="BA434" s="140">
        <v>2015</v>
      </c>
      <c r="BB434" s="140" t="s">
        <v>476</v>
      </c>
      <c r="BC434" s="41">
        <v>22.5</v>
      </c>
      <c r="BD434" s="242">
        <v>33</v>
      </c>
      <c r="BE434" s="242">
        <v>26.25</v>
      </c>
      <c r="BF434" s="242">
        <v>33</v>
      </c>
      <c r="BG434" s="41">
        <v>36</v>
      </c>
      <c r="BH434" s="242">
        <v>43.5</v>
      </c>
      <c r="BI434" s="242">
        <v>17</v>
      </c>
      <c r="BJ434" s="242">
        <v>60</v>
      </c>
      <c r="BK434" s="242">
        <v>16</v>
      </c>
      <c r="BL434" s="243">
        <v>39</v>
      </c>
      <c r="BM434" s="243">
        <v>326.25</v>
      </c>
      <c r="BN434" s="243">
        <v>11.651785714285714</v>
      </c>
      <c r="BO434" s="17" t="s">
        <v>484</v>
      </c>
      <c r="BP434" s="234" t="s">
        <v>369</v>
      </c>
      <c r="BQ434" s="235">
        <v>2016</v>
      </c>
    </row>
    <row r="435" spans="1:69" ht="17.25">
      <c r="A435" s="17">
        <v>434</v>
      </c>
      <c r="B435" s="259" t="s">
        <v>2340</v>
      </c>
      <c r="C435" s="252" t="s">
        <v>465</v>
      </c>
      <c r="D435" s="215" t="s">
        <v>274</v>
      </c>
      <c r="E435" s="215" t="s">
        <v>2341</v>
      </c>
      <c r="F435" s="260" t="s">
        <v>2342</v>
      </c>
      <c r="G435" s="260" t="s">
        <v>2343</v>
      </c>
      <c r="H435" s="261" t="s">
        <v>40</v>
      </c>
      <c r="I435" s="262">
        <v>34371</v>
      </c>
      <c r="J435" s="263" t="s">
        <v>2344</v>
      </c>
      <c r="K435" s="573" t="s">
        <v>2345</v>
      </c>
      <c r="L435" s="537" t="s">
        <v>2345</v>
      </c>
      <c r="M435" s="270">
        <v>31</v>
      </c>
      <c r="N435" s="222">
        <v>19</v>
      </c>
      <c r="O435" s="222">
        <v>20</v>
      </c>
      <c r="P435" s="222">
        <v>26</v>
      </c>
      <c r="Q435" s="223">
        <v>21</v>
      </c>
      <c r="R435" s="222">
        <v>20</v>
      </c>
      <c r="S435" s="222">
        <v>36</v>
      </c>
      <c r="T435" s="222">
        <v>33</v>
      </c>
      <c r="U435" s="222">
        <v>22</v>
      </c>
      <c r="V435" s="224">
        <v>197</v>
      </c>
      <c r="W435" s="225">
        <v>10.944444444444445</v>
      </c>
      <c r="X435" s="226" t="s">
        <v>484</v>
      </c>
      <c r="Y435" s="226" t="s">
        <v>474</v>
      </c>
      <c r="Z435" s="226">
        <v>2013</v>
      </c>
      <c r="AA435" s="133">
        <v>30.75</v>
      </c>
      <c r="AB435" s="133">
        <v>30</v>
      </c>
      <c r="AC435" s="133">
        <v>30</v>
      </c>
      <c r="AD435" s="133">
        <v>14</v>
      </c>
      <c r="AE435" s="166">
        <v>27</v>
      </c>
      <c r="AF435" s="133">
        <v>33.75</v>
      </c>
      <c r="AG435" s="133">
        <v>45.75</v>
      </c>
      <c r="AH435" s="133">
        <v>10.5</v>
      </c>
      <c r="AI435" s="133">
        <v>16.75</v>
      </c>
      <c r="AJ435" s="133">
        <v>238.5</v>
      </c>
      <c r="AK435" s="133">
        <v>10.840909090909092</v>
      </c>
      <c r="AL435" s="132" t="s">
        <v>1041</v>
      </c>
      <c r="AM435" s="132">
        <v>2014</v>
      </c>
      <c r="AN435" s="140" t="s">
        <v>475</v>
      </c>
      <c r="AO435" s="238">
        <v>30</v>
      </c>
      <c r="AP435" s="239">
        <v>27.375</v>
      </c>
      <c r="AQ435" s="239">
        <v>35.25</v>
      </c>
      <c r="AR435" s="239">
        <v>37.5</v>
      </c>
      <c r="AS435" s="239">
        <v>31.5</v>
      </c>
      <c r="AT435" s="240">
        <v>20</v>
      </c>
      <c r="AU435" s="240">
        <v>15.5625</v>
      </c>
      <c r="AV435" s="239">
        <v>35.5</v>
      </c>
      <c r="AW435" s="240">
        <v>20</v>
      </c>
      <c r="AX435" s="239">
        <v>252.6875</v>
      </c>
      <c r="AY435" s="239">
        <v>10.1075</v>
      </c>
      <c r="AZ435" s="241" t="s">
        <v>484</v>
      </c>
      <c r="BA435" s="140">
        <v>2015</v>
      </c>
      <c r="BB435" s="140" t="s">
        <v>476</v>
      </c>
      <c r="BC435" s="41">
        <v>30</v>
      </c>
      <c r="BD435" s="242">
        <v>32.25</v>
      </c>
      <c r="BE435" s="242">
        <v>15</v>
      </c>
      <c r="BF435" s="242">
        <v>27</v>
      </c>
      <c r="BG435" s="41">
        <v>36</v>
      </c>
      <c r="BH435" s="242">
        <v>39</v>
      </c>
      <c r="BI435" s="242">
        <v>16.25</v>
      </c>
      <c r="BJ435" s="242">
        <v>43.5</v>
      </c>
      <c r="BK435" s="242">
        <v>16</v>
      </c>
      <c r="BL435" s="243">
        <v>39</v>
      </c>
      <c r="BM435" s="243">
        <v>294</v>
      </c>
      <c r="BN435" s="243">
        <v>10.5</v>
      </c>
      <c r="BO435" s="17" t="s">
        <v>484</v>
      </c>
      <c r="BP435" s="234" t="s">
        <v>369</v>
      </c>
      <c r="BQ435" s="235">
        <v>2016</v>
      </c>
    </row>
    <row r="436" spans="1:69" ht="17.25">
      <c r="A436" s="17">
        <v>435</v>
      </c>
      <c r="B436" s="253" t="s">
        <v>2346</v>
      </c>
      <c r="C436" s="253" t="s">
        <v>478</v>
      </c>
      <c r="D436" s="215" t="s">
        <v>2347</v>
      </c>
      <c r="E436" s="215" t="s">
        <v>2348</v>
      </c>
      <c r="F436" s="216" t="s">
        <v>2349</v>
      </c>
      <c r="G436" s="216" t="s">
        <v>2350</v>
      </c>
      <c r="H436" s="217" t="s">
        <v>43</v>
      </c>
      <c r="I436" s="218">
        <v>33756</v>
      </c>
      <c r="J436" s="219" t="s">
        <v>45</v>
      </c>
      <c r="K436" s="220" t="s">
        <v>483</v>
      </c>
      <c r="L436" s="220" t="s">
        <v>44</v>
      </c>
      <c r="M436" s="217">
        <v>25</v>
      </c>
      <c r="N436" s="222">
        <v>20</v>
      </c>
      <c r="O436" s="222">
        <v>20</v>
      </c>
      <c r="P436" s="222">
        <v>29.75</v>
      </c>
      <c r="Q436" s="223">
        <v>25.5</v>
      </c>
      <c r="R436" s="222">
        <v>18.5</v>
      </c>
      <c r="S436" s="222">
        <v>35.25</v>
      </c>
      <c r="T436" s="222">
        <v>15.75</v>
      </c>
      <c r="U436" s="222">
        <v>20.5</v>
      </c>
      <c r="V436" s="224">
        <v>185.25</v>
      </c>
      <c r="W436" s="225">
        <v>10.291666666666666</v>
      </c>
      <c r="X436" s="226" t="s">
        <v>484</v>
      </c>
      <c r="Y436" s="226" t="s">
        <v>474</v>
      </c>
      <c r="Z436" s="226">
        <v>2013</v>
      </c>
      <c r="AA436" s="141">
        <v>31</v>
      </c>
      <c r="AB436" s="141">
        <v>32.5</v>
      </c>
      <c r="AC436" s="141">
        <v>24.25</v>
      </c>
      <c r="AD436" s="141">
        <v>10</v>
      </c>
      <c r="AE436" s="164">
        <v>39</v>
      </c>
      <c r="AF436" s="141">
        <v>23.75</v>
      </c>
      <c r="AG436" s="141">
        <v>42</v>
      </c>
      <c r="AH436" s="141">
        <v>7.5</v>
      </c>
      <c r="AI436" s="141">
        <v>17.75</v>
      </c>
      <c r="AJ436" s="141">
        <v>227.75</v>
      </c>
      <c r="AK436" s="141">
        <v>10.352272727272727</v>
      </c>
      <c r="AL436" s="140" t="s">
        <v>498</v>
      </c>
      <c r="AM436" s="132">
        <v>2014</v>
      </c>
      <c r="AN436" s="140" t="s">
        <v>475</v>
      </c>
      <c r="AO436" s="238">
        <v>30</v>
      </c>
      <c r="AP436" s="239">
        <v>28.5</v>
      </c>
      <c r="AQ436" s="239">
        <v>33.75</v>
      </c>
      <c r="AR436" s="239">
        <v>32.8125</v>
      </c>
      <c r="AS436" s="239">
        <v>31.875</v>
      </c>
      <c r="AT436" s="240">
        <v>17</v>
      </c>
      <c r="AU436" s="240">
        <v>20.25</v>
      </c>
      <c r="AV436" s="239">
        <v>32</v>
      </c>
      <c r="AW436" s="240">
        <v>24</v>
      </c>
      <c r="AX436" s="239">
        <v>250.1875</v>
      </c>
      <c r="AY436" s="239">
        <v>10.0075</v>
      </c>
      <c r="AZ436" s="241" t="s">
        <v>484</v>
      </c>
      <c r="BA436" s="140">
        <v>2015</v>
      </c>
      <c r="BB436" s="140" t="s">
        <v>476</v>
      </c>
      <c r="BC436" s="41">
        <v>36</v>
      </c>
      <c r="BD436" s="242">
        <v>30</v>
      </c>
      <c r="BE436" s="242">
        <v>32.25</v>
      </c>
      <c r="BF436" s="242">
        <v>28.5</v>
      </c>
      <c r="BG436" s="41">
        <v>30</v>
      </c>
      <c r="BH436" s="242">
        <v>30</v>
      </c>
      <c r="BI436" s="242">
        <v>18.5</v>
      </c>
      <c r="BJ436" s="242">
        <v>51</v>
      </c>
      <c r="BK436" s="242">
        <v>20</v>
      </c>
      <c r="BL436" s="243">
        <v>40.5</v>
      </c>
      <c r="BM436" s="243">
        <v>316.75</v>
      </c>
      <c r="BN436" s="243">
        <v>11.3125</v>
      </c>
      <c r="BO436" s="17" t="s">
        <v>484</v>
      </c>
      <c r="BP436" s="234" t="s">
        <v>369</v>
      </c>
      <c r="BQ436" s="235">
        <v>2016</v>
      </c>
    </row>
    <row r="437" spans="1:69" s="142" customFormat="1" ht="17.25">
      <c r="A437" s="17">
        <v>436</v>
      </c>
      <c r="B437" s="254" t="s">
        <v>2351</v>
      </c>
      <c r="C437" s="279" t="s">
        <v>465</v>
      </c>
      <c r="D437" s="289" t="s">
        <v>2352</v>
      </c>
      <c r="E437" s="289" t="s">
        <v>2353</v>
      </c>
      <c r="F437" s="286" t="s">
        <v>2354</v>
      </c>
      <c r="G437" s="286" t="s">
        <v>2355</v>
      </c>
      <c r="H437" s="281" t="s">
        <v>40</v>
      </c>
      <c r="I437" s="282">
        <v>33932</v>
      </c>
      <c r="J437" s="283" t="s">
        <v>45</v>
      </c>
      <c r="K437" s="590" t="s">
        <v>483</v>
      </c>
      <c r="L437" s="537" t="s">
        <v>44</v>
      </c>
      <c r="M437" s="285">
        <v>25</v>
      </c>
      <c r="N437" s="290">
        <v>22</v>
      </c>
      <c r="O437" s="290">
        <v>20</v>
      </c>
      <c r="P437" s="290">
        <v>30.5</v>
      </c>
      <c r="Q437" s="290">
        <v>20</v>
      </c>
      <c r="R437" s="290">
        <v>21</v>
      </c>
      <c r="S437" s="290">
        <v>25.5</v>
      </c>
      <c r="T437" s="290">
        <v>37.5</v>
      </c>
      <c r="U437" s="290">
        <v>24.5</v>
      </c>
      <c r="V437" s="291">
        <v>201</v>
      </c>
      <c r="W437" s="292">
        <v>11.166666666666666</v>
      </c>
      <c r="X437" s="250" t="s">
        <v>484</v>
      </c>
      <c r="Y437" s="226" t="s">
        <v>474</v>
      </c>
      <c r="Z437" s="226">
        <v>2013</v>
      </c>
      <c r="AA437" s="141">
        <v>32.5</v>
      </c>
      <c r="AB437" s="141">
        <v>30</v>
      </c>
      <c r="AC437" s="141">
        <v>27.5</v>
      </c>
      <c r="AD437" s="141">
        <v>20.5</v>
      </c>
      <c r="AE437" s="164">
        <v>37.5</v>
      </c>
      <c r="AF437" s="141">
        <v>32.75</v>
      </c>
      <c r="AG437" s="141">
        <v>42</v>
      </c>
      <c r="AH437" s="141">
        <v>12</v>
      </c>
      <c r="AI437" s="141">
        <v>9.75</v>
      </c>
      <c r="AJ437" s="141">
        <v>244.5</v>
      </c>
      <c r="AK437" s="141">
        <v>11.113636363636363</v>
      </c>
      <c r="AL437" s="140" t="s">
        <v>498</v>
      </c>
      <c r="AM437" s="132">
        <v>2014</v>
      </c>
      <c r="AN437" s="140" t="s">
        <v>475</v>
      </c>
      <c r="AO437" s="238">
        <v>30</v>
      </c>
      <c r="AP437" s="240">
        <v>32.25</v>
      </c>
      <c r="AQ437" s="240">
        <v>35.25</v>
      </c>
      <c r="AR437" s="240">
        <v>31.6875</v>
      </c>
      <c r="AS437" s="240">
        <v>24.375</v>
      </c>
      <c r="AT437" s="240">
        <v>15.666666666666666</v>
      </c>
      <c r="AU437" s="240">
        <v>26.25</v>
      </c>
      <c r="AV437" s="240">
        <v>37</v>
      </c>
      <c r="AW437" s="240">
        <v>18</v>
      </c>
      <c r="AX437" s="240">
        <v>250.47916666666666</v>
      </c>
      <c r="AY437" s="240">
        <v>10.019166666666667</v>
      </c>
      <c r="AZ437" s="241" t="s">
        <v>484</v>
      </c>
      <c r="BA437" s="140">
        <v>2015</v>
      </c>
      <c r="BB437" s="140" t="s">
        <v>476</v>
      </c>
      <c r="BC437" s="350">
        <v>33</v>
      </c>
      <c r="BD437" s="351">
        <v>51</v>
      </c>
      <c r="BE437" s="351">
        <v>31.5</v>
      </c>
      <c r="BF437" s="351">
        <v>37.5</v>
      </c>
      <c r="BG437" s="350">
        <v>30</v>
      </c>
      <c r="BH437" s="351">
        <v>37.5</v>
      </c>
      <c r="BI437" s="351">
        <v>16.25</v>
      </c>
      <c r="BJ437" s="351">
        <v>40.5</v>
      </c>
      <c r="BK437" s="351">
        <v>12</v>
      </c>
      <c r="BL437" s="353">
        <v>40.5</v>
      </c>
      <c r="BM437" s="353">
        <v>329.75</v>
      </c>
      <c r="BN437" s="353">
        <v>11.776785714285714</v>
      </c>
      <c r="BO437" s="354" t="s">
        <v>484</v>
      </c>
      <c r="BP437" s="234" t="s">
        <v>369</v>
      </c>
      <c r="BQ437" s="235">
        <v>2016</v>
      </c>
    </row>
    <row r="438" spans="1:69" ht="17.25">
      <c r="A438" s="17">
        <v>437</v>
      </c>
      <c r="B438" s="254" t="s">
        <v>2356</v>
      </c>
      <c r="C438" s="254" t="s">
        <v>478</v>
      </c>
      <c r="D438" s="289" t="s">
        <v>182</v>
      </c>
      <c r="E438" s="289" t="s">
        <v>2357</v>
      </c>
      <c r="F438" s="216" t="s">
        <v>2358</v>
      </c>
      <c r="G438" s="216" t="s">
        <v>181</v>
      </c>
      <c r="H438" s="281" t="s">
        <v>43</v>
      </c>
      <c r="I438" s="282">
        <v>33963</v>
      </c>
      <c r="J438" s="283" t="s">
        <v>536</v>
      </c>
      <c r="K438" s="287" t="s">
        <v>60</v>
      </c>
      <c r="L438" s="220" t="s">
        <v>60</v>
      </c>
      <c r="M438" s="281">
        <v>34</v>
      </c>
      <c r="N438" s="290">
        <v>12</v>
      </c>
      <c r="O438" s="290">
        <v>33</v>
      </c>
      <c r="P438" s="290">
        <v>25</v>
      </c>
      <c r="Q438" s="290">
        <v>21</v>
      </c>
      <c r="R438" s="290">
        <v>22.75</v>
      </c>
      <c r="S438" s="290">
        <v>27.75</v>
      </c>
      <c r="T438" s="290">
        <v>34.5</v>
      </c>
      <c r="U438" s="290">
        <v>29.25</v>
      </c>
      <c r="V438" s="291">
        <v>205.25</v>
      </c>
      <c r="W438" s="292">
        <v>11.402777777777779</v>
      </c>
      <c r="X438" s="226" t="s">
        <v>498</v>
      </c>
      <c r="Y438" s="226" t="s">
        <v>474</v>
      </c>
      <c r="Z438" s="226">
        <v>2013</v>
      </c>
      <c r="AA438" s="141">
        <v>31.75</v>
      </c>
      <c r="AB438" s="141">
        <v>32</v>
      </c>
      <c r="AC438" s="141">
        <v>23.75</v>
      </c>
      <c r="AD438" s="141">
        <v>20</v>
      </c>
      <c r="AE438" s="164">
        <v>33</v>
      </c>
      <c r="AF438" s="141">
        <v>32.25</v>
      </c>
      <c r="AG438" s="141">
        <v>45.75</v>
      </c>
      <c r="AH438" s="141">
        <v>10</v>
      </c>
      <c r="AI438" s="141">
        <v>11</v>
      </c>
      <c r="AJ438" s="141">
        <v>239.5</v>
      </c>
      <c r="AK438" s="141">
        <v>10.886363636363637</v>
      </c>
      <c r="AL438" s="140" t="s">
        <v>1041</v>
      </c>
      <c r="AM438" s="132">
        <v>2014</v>
      </c>
      <c r="AN438" s="140" t="s">
        <v>475</v>
      </c>
      <c r="AO438" s="238">
        <v>36</v>
      </c>
      <c r="AP438" s="240">
        <v>25.5</v>
      </c>
      <c r="AQ438" s="240">
        <v>30</v>
      </c>
      <c r="AR438" s="240">
        <v>27</v>
      </c>
      <c r="AS438" s="240">
        <v>30</v>
      </c>
      <c r="AT438" s="240">
        <v>20</v>
      </c>
      <c r="AU438" s="240">
        <v>29.25</v>
      </c>
      <c r="AV438" s="240">
        <v>33</v>
      </c>
      <c r="AW438" s="240">
        <v>19.5</v>
      </c>
      <c r="AX438" s="240">
        <v>250.25</v>
      </c>
      <c r="AY438" s="240">
        <v>10.01</v>
      </c>
      <c r="AZ438" s="241" t="s">
        <v>484</v>
      </c>
      <c r="BA438" s="140">
        <v>2015</v>
      </c>
      <c r="BB438" s="140" t="s">
        <v>476</v>
      </c>
      <c r="BC438" s="350">
        <v>27</v>
      </c>
      <c r="BD438" s="351">
        <v>39</v>
      </c>
      <c r="BE438" s="351">
        <v>32.25</v>
      </c>
      <c r="BF438" s="351">
        <v>40.5</v>
      </c>
      <c r="BG438" s="350">
        <v>36</v>
      </c>
      <c r="BH438" s="351">
        <v>39</v>
      </c>
      <c r="BI438" s="351">
        <v>17</v>
      </c>
      <c r="BJ438" s="351">
        <v>22.5</v>
      </c>
      <c r="BK438" s="351">
        <v>24</v>
      </c>
      <c r="BL438" s="353">
        <v>40.5</v>
      </c>
      <c r="BM438" s="353">
        <v>317.75</v>
      </c>
      <c r="BN438" s="353">
        <v>11.348214285714286</v>
      </c>
      <c r="BO438" s="354" t="s">
        <v>484</v>
      </c>
      <c r="BP438" s="234" t="s">
        <v>369</v>
      </c>
      <c r="BQ438" s="235">
        <v>2016</v>
      </c>
    </row>
    <row r="439" spans="1:69" s="418" customFormat="1" ht="18.75">
      <c r="A439" s="17">
        <v>438</v>
      </c>
      <c r="B439" s="591" t="s">
        <v>2359</v>
      </c>
      <c r="C439" s="401" t="s">
        <v>465</v>
      </c>
      <c r="D439" s="402" t="s">
        <v>214</v>
      </c>
      <c r="E439" s="402" t="s">
        <v>2360</v>
      </c>
      <c r="F439" s="403" t="s">
        <v>2361</v>
      </c>
      <c r="G439" s="403" t="s">
        <v>213</v>
      </c>
      <c r="H439" s="404" t="s">
        <v>43</v>
      </c>
      <c r="I439" s="405">
        <v>33709</v>
      </c>
      <c r="J439" s="406" t="s">
        <v>2362</v>
      </c>
      <c r="K439" s="407" t="s">
        <v>2298</v>
      </c>
      <c r="L439" s="220" t="s">
        <v>880</v>
      </c>
      <c r="M439" s="404">
        <v>43</v>
      </c>
      <c r="N439" s="409"/>
      <c r="O439" s="409"/>
      <c r="P439" s="409"/>
      <c r="Q439" s="409"/>
      <c r="R439" s="409"/>
      <c r="S439" s="409"/>
      <c r="T439" s="409"/>
      <c r="U439" s="409"/>
      <c r="V439" s="409"/>
      <c r="W439" s="409"/>
      <c r="X439" s="409"/>
      <c r="Y439" s="226" t="s">
        <v>474</v>
      </c>
      <c r="Z439" s="226">
        <v>2013</v>
      </c>
      <c r="AA439" s="315"/>
      <c r="AB439" s="315"/>
      <c r="AC439" s="315"/>
      <c r="AD439" s="315"/>
      <c r="AE439" s="316"/>
      <c r="AF439" s="315"/>
      <c r="AG439" s="317"/>
      <c r="AH439" s="317"/>
      <c r="AI439" s="317"/>
      <c r="AJ439" s="317"/>
      <c r="AK439" s="317"/>
      <c r="AL439" s="315"/>
      <c r="AM439" s="132"/>
      <c r="AN439" s="315"/>
      <c r="AO439" s="411"/>
      <c r="AP439" s="411"/>
      <c r="AQ439" s="411"/>
      <c r="AR439" s="411"/>
      <c r="AS439" s="411"/>
      <c r="AT439" s="411"/>
      <c r="AU439" s="411"/>
      <c r="AV439" s="411"/>
      <c r="AW439" s="411"/>
      <c r="AX439" s="411"/>
      <c r="AY439" s="411"/>
      <c r="AZ439" s="442"/>
      <c r="BA439" s="140"/>
      <c r="BB439" s="315"/>
      <c r="BC439" s="413">
        <v>30</v>
      </c>
      <c r="BD439" s="414">
        <v>33</v>
      </c>
      <c r="BE439" s="414">
        <v>30</v>
      </c>
      <c r="BF439" s="414">
        <v>32.25</v>
      </c>
      <c r="BG439" s="413">
        <v>30.75</v>
      </c>
      <c r="BH439" s="414">
        <v>33.375</v>
      </c>
      <c r="BI439" s="414">
        <v>20.5</v>
      </c>
      <c r="BJ439" s="414">
        <v>36</v>
      </c>
      <c r="BK439" s="414">
        <v>12</v>
      </c>
      <c r="BL439" s="415">
        <v>39</v>
      </c>
      <c r="BM439" s="415">
        <v>296.875</v>
      </c>
      <c r="BN439" s="415">
        <v>10.602678571428571</v>
      </c>
      <c r="BO439" s="416" t="s">
        <v>498</v>
      </c>
      <c r="BP439" s="417" t="s">
        <v>369</v>
      </c>
      <c r="BQ439" s="409">
        <v>2016</v>
      </c>
    </row>
    <row r="440" spans="1:69" ht="17.25">
      <c r="A440" s="17">
        <v>439</v>
      </c>
      <c r="B440" s="254" t="s">
        <v>2363</v>
      </c>
      <c r="C440" s="252" t="s">
        <v>465</v>
      </c>
      <c r="D440" s="289" t="s">
        <v>187</v>
      </c>
      <c r="E440" s="289" t="s">
        <v>2364</v>
      </c>
      <c r="F440" s="286" t="s">
        <v>2365</v>
      </c>
      <c r="G440" s="286" t="s">
        <v>621</v>
      </c>
      <c r="H440" s="281" t="s">
        <v>40</v>
      </c>
      <c r="I440" s="282">
        <v>34417</v>
      </c>
      <c r="J440" s="283" t="s">
        <v>55</v>
      </c>
      <c r="K440" s="287" t="s">
        <v>54</v>
      </c>
      <c r="L440" s="421" t="s">
        <v>1913</v>
      </c>
      <c r="M440" s="285">
        <v>43</v>
      </c>
      <c r="N440" s="290">
        <v>10</v>
      </c>
      <c r="O440" s="290">
        <v>32</v>
      </c>
      <c r="P440" s="290">
        <v>34.25</v>
      </c>
      <c r="Q440" s="290">
        <v>17.833333333333332</v>
      </c>
      <c r="R440" s="290">
        <v>30.75</v>
      </c>
      <c r="S440" s="290">
        <v>37.125</v>
      </c>
      <c r="T440" s="290">
        <v>36.75</v>
      </c>
      <c r="U440" s="290">
        <v>23.5</v>
      </c>
      <c r="V440" s="291">
        <v>222.20833333333331</v>
      </c>
      <c r="W440" s="292">
        <v>12.344907407407407</v>
      </c>
      <c r="X440" s="250" t="s">
        <v>473</v>
      </c>
      <c r="Y440" s="226" t="s">
        <v>474</v>
      </c>
      <c r="Z440" s="226">
        <v>2013</v>
      </c>
      <c r="AA440" s="141">
        <v>41.25</v>
      </c>
      <c r="AB440" s="141">
        <v>36</v>
      </c>
      <c r="AC440" s="141">
        <v>28.75</v>
      </c>
      <c r="AD440" s="141">
        <v>21.75</v>
      </c>
      <c r="AE440" s="164">
        <v>45</v>
      </c>
      <c r="AF440" s="141">
        <v>37.5</v>
      </c>
      <c r="AG440" s="141">
        <v>46.5</v>
      </c>
      <c r="AH440" s="141">
        <v>13</v>
      </c>
      <c r="AI440" s="141">
        <v>15</v>
      </c>
      <c r="AJ440" s="141">
        <v>284.75</v>
      </c>
      <c r="AK440" s="141">
        <v>12.943181818181818</v>
      </c>
      <c r="AL440" s="140" t="s">
        <v>473</v>
      </c>
      <c r="AM440" s="132">
        <v>2014</v>
      </c>
      <c r="AN440" s="140" t="s">
        <v>475</v>
      </c>
      <c r="AO440" s="331">
        <v>33</v>
      </c>
      <c r="AP440" s="268">
        <v>34.125</v>
      </c>
      <c r="AQ440" s="268">
        <v>32.25</v>
      </c>
      <c r="AR440" s="268">
        <v>35.34375</v>
      </c>
      <c r="AS440" s="268">
        <v>33</v>
      </c>
      <c r="AT440" s="268">
        <v>20</v>
      </c>
      <c r="AU440" s="268">
        <v>15.75</v>
      </c>
      <c r="AV440" s="268">
        <v>44.5</v>
      </c>
      <c r="AW440" s="268">
        <v>21</v>
      </c>
      <c r="AX440" s="268">
        <v>268.96875</v>
      </c>
      <c r="AY440" s="268">
        <v>10.758749999999999</v>
      </c>
      <c r="AZ440" s="269" t="s">
        <v>498</v>
      </c>
      <c r="BA440" s="140">
        <v>2015</v>
      </c>
      <c r="BB440" s="140" t="s">
        <v>476</v>
      </c>
      <c r="BC440" s="350">
        <v>30</v>
      </c>
      <c r="BD440" s="351">
        <v>43.5</v>
      </c>
      <c r="BE440" s="351">
        <v>40.5</v>
      </c>
      <c r="BF440" s="351">
        <v>23.25</v>
      </c>
      <c r="BG440" s="350">
        <v>45</v>
      </c>
      <c r="BH440" s="351">
        <v>24</v>
      </c>
      <c r="BI440" s="351">
        <v>15</v>
      </c>
      <c r="BJ440" s="351">
        <v>28.5</v>
      </c>
      <c r="BK440" s="351">
        <v>20</v>
      </c>
      <c r="BL440" s="353">
        <v>41</v>
      </c>
      <c r="BM440" s="353">
        <v>310.75</v>
      </c>
      <c r="BN440" s="353">
        <v>11.098214285714286</v>
      </c>
      <c r="BO440" s="354" t="s">
        <v>484</v>
      </c>
      <c r="BP440" s="234" t="s">
        <v>369</v>
      </c>
      <c r="BQ440" s="235">
        <v>2016</v>
      </c>
    </row>
    <row r="441" spans="1:69" ht="17.25">
      <c r="A441" s="17">
        <v>440</v>
      </c>
      <c r="B441" s="254" t="s">
        <v>2366</v>
      </c>
      <c r="C441" s="252" t="s">
        <v>465</v>
      </c>
      <c r="D441" s="289" t="s">
        <v>252</v>
      </c>
      <c r="E441" s="289" t="s">
        <v>2367</v>
      </c>
      <c r="F441" s="286" t="s">
        <v>2368</v>
      </c>
      <c r="G441" s="286" t="s">
        <v>251</v>
      </c>
      <c r="H441" s="281" t="s">
        <v>40</v>
      </c>
      <c r="I441" s="282">
        <v>33957</v>
      </c>
      <c r="J441" s="283" t="s">
        <v>41</v>
      </c>
      <c r="K441" s="287" t="s">
        <v>86</v>
      </c>
      <c r="L441" s="421" t="s">
        <v>86</v>
      </c>
      <c r="M441" s="285">
        <v>18</v>
      </c>
      <c r="N441" s="290">
        <v>20</v>
      </c>
      <c r="O441" s="290">
        <v>20</v>
      </c>
      <c r="P441" s="290">
        <v>26.25</v>
      </c>
      <c r="Q441" s="290">
        <v>24.5</v>
      </c>
      <c r="R441" s="290">
        <v>16</v>
      </c>
      <c r="S441" s="290">
        <v>37.5</v>
      </c>
      <c r="T441" s="290">
        <v>30</v>
      </c>
      <c r="U441" s="290">
        <v>22.75</v>
      </c>
      <c r="V441" s="291">
        <v>197</v>
      </c>
      <c r="W441" s="292">
        <v>10.944444444444445</v>
      </c>
      <c r="X441" s="250" t="s">
        <v>484</v>
      </c>
      <c r="Y441" s="226" t="s">
        <v>474</v>
      </c>
      <c r="Z441" s="226">
        <v>2013</v>
      </c>
      <c r="AA441" s="141">
        <v>26.25</v>
      </c>
      <c r="AB441" s="141">
        <v>31</v>
      </c>
      <c r="AC441" s="141">
        <v>24</v>
      </c>
      <c r="AD441" s="141">
        <v>30</v>
      </c>
      <c r="AE441" s="164">
        <v>31.5</v>
      </c>
      <c r="AF441" s="141">
        <v>41.25</v>
      </c>
      <c r="AG441" s="141">
        <v>31.875</v>
      </c>
      <c r="AH441" s="141">
        <v>10.5</v>
      </c>
      <c r="AI441" s="141">
        <v>13.75</v>
      </c>
      <c r="AJ441" s="141">
        <v>240.125</v>
      </c>
      <c r="AK441" s="141">
        <v>10.914772727272727</v>
      </c>
      <c r="AL441" s="132" t="s">
        <v>1041</v>
      </c>
      <c r="AM441" s="132">
        <v>2014</v>
      </c>
      <c r="AN441" s="140" t="s">
        <v>475</v>
      </c>
      <c r="AO441" s="238">
        <v>30</v>
      </c>
      <c r="AP441" s="240">
        <v>21.75</v>
      </c>
      <c r="AQ441" s="240">
        <v>39.75</v>
      </c>
      <c r="AR441" s="240">
        <v>36</v>
      </c>
      <c r="AS441" s="240">
        <v>38.25</v>
      </c>
      <c r="AT441" s="240">
        <v>14.166666666666666</v>
      </c>
      <c r="AU441" s="240">
        <v>16.5</v>
      </c>
      <c r="AV441" s="240">
        <v>36</v>
      </c>
      <c r="AW441" s="240">
        <v>18</v>
      </c>
      <c r="AX441" s="240">
        <v>250.41666666666666</v>
      </c>
      <c r="AY441" s="240">
        <v>10.016666666666666</v>
      </c>
      <c r="AZ441" s="269" t="s">
        <v>484</v>
      </c>
      <c r="BA441" s="140">
        <v>2015</v>
      </c>
      <c r="BB441" s="140" t="s">
        <v>476</v>
      </c>
      <c r="BC441" s="350">
        <v>30</v>
      </c>
      <c r="BD441" s="351">
        <v>32.25</v>
      </c>
      <c r="BE441" s="351">
        <v>24</v>
      </c>
      <c r="BF441" s="351">
        <v>28.5</v>
      </c>
      <c r="BG441" s="350">
        <v>30</v>
      </c>
      <c r="BH441" s="351">
        <v>40.5</v>
      </c>
      <c r="BI441" s="351">
        <v>20</v>
      </c>
      <c r="BJ441" s="351">
        <v>43.5</v>
      </c>
      <c r="BK441" s="351">
        <v>14</v>
      </c>
      <c r="BL441" s="353">
        <v>40.5</v>
      </c>
      <c r="BM441" s="353">
        <v>303.25</v>
      </c>
      <c r="BN441" s="353">
        <v>10.830357142857142</v>
      </c>
      <c r="BO441" s="354" t="s">
        <v>484</v>
      </c>
      <c r="BP441" s="234" t="s">
        <v>369</v>
      </c>
      <c r="BQ441" s="235">
        <v>2016</v>
      </c>
    </row>
    <row r="442" spans="1:69" ht="17.25">
      <c r="A442" s="17">
        <v>441</v>
      </c>
      <c r="B442" s="254" t="s">
        <v>2369</v>
      </c>
      <c r="C442" s="252" t="s">
        <v>465</v>
      </c>
      <c r="D442" s="289" t="s">
        <v>1178</v>
      </c>
      <c r="E442" s="289" t="s">
        <v>2367</v>
      </c>
      <c r="F442" s="286" t="s">
        <v>2368</v>
      </c>
      <c r="G442" s="286" t="s">
        <v>1181</v>
      </c>
      <c r="H442" s="281" t="s">
        <v>40</v>
      </c>
      <c r="I442" s="282">
        <v>34036</v>
      </c>
      <c r="J442" s="283" t="s">
        <v>55</v>
      </c>
      <c r="K442" s="287" t="s">
        <v>54</v>
      </c>
      <c r="L442" s="421" t="s">
        <v>2370</v>
      </c>
      <c r="M442" s="285">
        <v>43</v>
      </c>
      <c r="N442" s="290">
        <v>18</v>
      </c>
      <c r="O442" s="290">
        <v>20</v>
      </c>
      <c r="P442" s="290">
        <v>24.5</v>
      </c>
      <c r="Q442" s="290">
        <v>18</v>
      </c>
      <c r="R442" s="290">
        <v>25.25</v>
      </c>
      <c r="S442" s="290">
        <v>26.625</v>
      </c>
      <c r="T442" s="290">
        <v>37.5</v>
      </c>
      <c r="U442" s="290">
        <v>22.25</v>
      </c>
      <c r="V442" s="291">
        <v>192.125</v>
      </c>
      <c r="W442" s="292">
        <v>10.673611111111111</v>
      </c>
      <c r="X442" s="250" t="s">
        <v>498</v>
      </c>
      <c r="Y442" s="226" t="s">
        <v>474</v>
      </c>
      <c r="Z442" s="226">
        <v>2013</v>
      </c>
      <c r="AA442" s="141">
        <v>31</v>
      </c>
      <c r="AB442" s="141">
        <v>30</v>
      </c>
      <c r="AC442" s="141">
        <v>28.5</v>
      </c>
      <c r="AD442" s="141">
        <v>20.5</v>
      </c>
      <c r="AE442" s="164">
        <v>39</v>
      </c>
      <c r="AF442" s="141">
        <v>33.5</v>
      </c>
      <c r="AG442" s="141">
        <v>47.25</v>
      </c>
      <c r="AH442" s="141">
        <v>10</v>
      </c>
      <c r="AI442" s="141">
        <v>13.25</v>
      </c>
      <c r="AJ442" s="141">
        <v>253</v>
      </c>
      <c r="AK442" s="141">
        <v>11.5</v>
      </c>
      <c r="AL442" s="140" t="s">
        <v>473</v>
      </c>
      <c r="AM442" s="132">
        <v>2014</v>
      </c>
      <c r="AN442" s="140" t="s">
        <v>475</v>
      </c>
      <c r="AO442" s="228">
        <v>34.75</v>
      </c>
      <c r="AP442" s="228">
        <v>35.625</v>
      </c>
      <c r="AQ442" s="228">
        <v>31.875</v>
      </c>
      <c r="AR442" s="228">
        <v>38.53125</v>
      </c>
      <c r="AS442" s="228">
        <v>31.5</v>
      </c>
      <c r="AT442" s="228">
        <v>20.333333333333332</v>
      </c>
      <c r="AU442" s="228">
        <v>22.6875</v>
      </c>
      <c r="AV442" s="228">
        <v>45</v>
      </c>
      <c r="AW442" s="228">
        <v>16.5</v>
      </c>
      <c r="AX442" s="228">
        <v>276.80208333333337</v>
      </c>
      <c r="AY442" s="228">
        <v>11.072083333333335</v>
      </c>
      <c r="AZ442" s="229" t="s">
        <v>473</v>
      </c>
      <c r="BA442" s="140">
        <v>2015</v>
      </c>
      <c r="BB442" s="140" t="s">
        <v>476</v>
      </c>
      <c r="BC442" s="350">
        <v>35.625</v>
      </c>
      <c r="BD442" s="351">
        <v>24</v>
      </c>
      <c r="BE442" s="351">
        <v>24</v>
      </c>
      <c r="BF442" s="351">
        <v>36</v>
      </c>
      <c r="BG442" s="350">
        <v>32.25</v>
      </c>
      <c r="BH442" s="351">
        <v>28.125</v>
      </c>
      <c r="BI442" s="351">
        <v>15.75</v>
      </c>
      <c r="BJ442" s="351">
        <v>30</v>
      </c>
      <c r="BK442" s="351">
        <v>16</v>
      </c>
      <c r="BL442" s="353">
        <v>40.5</v>
      </c>
      <c r="BM442" s="353">
        <v>282.25</v>
      </c>
      <c r="BN442" s="353">
        <v>10.080357142857142</v>
      </c>
      <c r="BO442" s="354" t="s">
        <v>498</v>
      </c>
      <c r="BP442" s="234" t="s">
        <v>369</v>
      </c>
      <c r="BQ442" s="235">
        <v>2016</v>
      </c>
    </row>
    <row r="443" spans="1:69" ht="17.25">
      <c r="A443" s="17">
        <v>442</v>
      </c>
      <c r="B443" s="254" t="s">
        <v>2371</v>
      </c>
      <c r="C443" s="254" t="s">
        <v>486</v>
      </c>
      <c r="D443" s="289" t="s">
        <v>226</v>
      </c>
      <c r="E443" s="289" t="s">
        <v>2372</v>
      </c>
      <c r="F443" s="286" t="s">
        <v>2373</v>
      </c>
      <c r="G443" s="286" t="s">
        <v>2374</v>
      </c>
      <c r="H443" s="281" t="s">
        <v>40</v>
      </c>
      <c r="I443" s="282">
        <v>33815</v>
      </c>
      <c r="J443" s="283" t="s">
        <v>45</v>
      </c>
      <c r="K443" s="287" t="s">
        <v>483</v>
      </c>
      <c r="L443" s="421" t="s">
        <v>44</v>
      </c>
      <c r="M443" s="285">
        <v>25</v>
      </c>
      <c r="N443" s="475">
        <v>18</v>
      </c>
      <c r="O443" s="475">
        <v>18</v>
      </c>
      <c r="P443" s="475">
        <v>20</v>
      </c>
      <c r="Q443" s="475">
        <v>22</v>
      </c>
      <c r="R443" s="475">
        <v>24.5</v>
      </c>
      <c r="S443" s="475">
        <v>36</v>
      </c>
      <c r="T443" s="475">
        <v>30.75</v>
      </c>
      <c r="U443" s="475">
        <v>24.5</v>
      </c>
      <c r="V443" s="475">
        <v>193.75</v>
      </c>
      <c r="W443" s="592">
        <v>10.763888888888889</v>
      </c>
      <c r="X443" s="250" t="s">
        <v>484</v>
      </c>
      <c r="Y443" s="226" t="s">
        <v>492</v>
      </c>
      <c r="Z443" s="226">
        <v>2012</v>
      </c>
      <c r="AA443" s="141">
        <v>18.25</v>
      </c>
      <c r="AB443" s="141">
        <v>22.25</v>
      </c>
      <c r="AC443" s="141">
        <v>23.75</v>
      </c>
      <c r="AD443" s="141">
        <v>28</v>
      </c>
      <c r="AE443" s="164">
        <v>33</v>
      </c>
      <c r="AF443" s="141">
        <v>19.5</v>
      </c>
      <c r="AG443" s="141">
        <v>51</v>
      </c>
      <c r="AH443" s="141">
        <v>14.5</v>
      </c>
      <c r="AI443" s="141">
        <v>18</v>
      </c>
      <c r="AJ443" s="141">
        <v>228.25</v>
      </c>
      <c r="AK443" s="141">
        <v>10.375</v>
      </c>
      <c r="AL443" s="140" t="s">
        <v>484</v>
      </c>
      <c r="AM443" s="140">
        <v>2013</v>
      </c>
      <c r="AN443" s="250" t="s">
        <v>474</v>
      </c>
      <c r="AO443" s="238">
        <v>30</v>
      </c>
      <c r="AP443" s="240">
        <v>27</v>
      </c>
      <c r="AQ443" s="240">
        <v>25.125</v>
      </c>
      <c r="AR443" s="240">
        <v>33</v>
      </c>
      <c r="AS443" s="240">
        <v>32.25</v>
      </c>
      <c r="AT443" s="240">
        <v>27</v>
      </c>
      <c r="AU443" s="240">
        <v>17.25</v>
      </c>
      <c r="AV443" s="240">
        <v>36.75</v>
      </c>
      <c r="AW443" s="240">
        <v>22</v>
      </c>
      <c r="AX443" s="240">
        <v>250.375</v>
      </c>
      <c r="AY443" s="240">
        <v>10.015000000000001</v>
      </c>
      <c r="AZ443" s="269" t="s">
        <v>484</v>
      </c>
      <c r="BA443" s="140">
        <v>2015</v>
      </c>
      <c r="BB443" s="140" t="s">
        <v>476</v>
      </c>
      <c r="BC443" s="350">
        <v>30</v>
      </c>
      <c r="BD443" s="351">
        <v>33</v>
      </c>
      <c r="BE443" s="351">
        <v>24</v>
      </c>
      <c r="BF443" s="351">
        <v>36</v>
      </c>
      <c r="BG443" s="350">
        <v>30</v>
      </c>
      <c r="BH443" s="351">
        <v>42</v>
      </c>
      <c r="BI443" s="351">
        <v>16</v>
      </c>
      <c r="BJ443" s="351">
        <v>33</v>
      </c>
      <c r="BK443" s="351">
        <v>20</v>
      </c>
      <c r="BL443" s="353">
        <v>39.5</v>
      </c>
      <c r="BM443" s="353">
        <v>303.5</v>
      </c>
      <c r="BN443" s="353">
        <v>10.839285714285714</v>
      </c>
      <c r="BO443" s="354" t="s">
        <v>484</v>
      </c>
      <c r="BP443" s="234" t="s">
        <v>369</v>
      </c>
      <c r="BQ443" s="235">
        <v>2016</v>
      </c>
    </row>
    <row r="444" spans="1:69" ht="18.75">
      <c r="A444" s="17">
        <v>443</v>
      </c>
      <c r="B444" s="593" t="s">
        <v>2375</v>
      </c>
      <c r="C444" s="401" t="s">
        <v>465</v>
      </c>
      <c r="D444" s="402" t="s">
        <v>1464</v>
      </c>
      <c r="E444" s="402" t="s">
        <v>2376</v>
      </c>
      <c r="F444" s="403" t="s">
        <v>2377</v>
      </c>
      <c r="G444" s="403" t="s">
        <v>1467</v>
      </c>
      <c r="H444" s="404" t="s">
        <v>43</v>
      </c>
      <c r="I444" s="405">
        <v>34133</v>
      </c>
      <c r="J444" s="406" t="s">
        <v>536</v>
      </c>
      <c r="K444" s="407" t="s">
        <v>2378</v>
      </c>
      <c r="L444" s="594" t="s">
        <v>2378</v>
      </c>
      <c r="M444" s="404">
        <v>34</v>
      </c>
      <c r="N444" s="409"/>
      <c r="O444" s="409"/>
      <c r="P444" s="409"/>
      <c r="Q444" s="409"/>
      <c r="R444" s="409"/>
      <c r="S444" s="409"/>
      <c r="T444" s="409"/>
      <c r="U444" s="409"/>
      <c r="V444" s="409"/>
      <c r="W444" s="409"/>
      <c r="X444" s="409"/>
      <c r="Y444" s="226" t="s">
        <v>474</v>
      </c>
      <c r="Z444" s="226">
        <v>2013</v>
      </c>
      <c r="AA444" s="315"/>
      <c r="AB444" s="315"/>
      <c r="AC444" s="315"/>
      <c r="AD444" s="315"/>
      <c r="AE444" s="316"/>
      <c r="AF444" s="315"/>
      <c r="AG444" s="317"/>
      <c r="AH444" s="317"/>
      <c r="AI444" s="317"/>
      <c r="AJ444" s="317"/>
      <c r="AK444" s="317"/>
      <c r="AL444" s="315"/>
      <c r="AM444" s="315"/>
      <c r="AN444" s="315"/>
      <c r="AO444" s="411"/>
      <c r="AP444" s="411"/>
      <c r="AQ444" s="411"/>
      <c r="AR444" s="411"/>
      <c r="AS444" s="411"/>
      <c r="AT444" s="411"/>
      <c r="AU444" s="411"/>
      <c r="AV444" s="411"/>
      <c r="AW444" s="411"/>
      <c r="AX444" s="411"/>
      <c r="AY444" s="411"/>
      <c r="AZ444" s="412"/>
      <c r="BA444" s="140"/>
      <c r="BB444" s="315"/>
      <c r="BC444" s="413">
        <v>26.625</v>
      </c>
      <c r="BD444" s="414">
        <v>38.25</v>
      </c>
      <c r="BE444" s="414">
        <v>20.625</v>
      </c>
      <c r="BF444" s="414">
        <v>35.25</v>
      </c>
      <c r="BG444" s="413">
        <v>27.75</v>
      </c>
      <c r="BH444" s="414">
        <v>30</v>
      </c>
      <c r="BI444" s="414">
        <v>18.5</v>
      </c>
      <c r="BJ444" s="414">
        <v>31.5</v>
      </c>
      <c r="BK444" s="414">
        <v>16</v>
      </c>
      <c r="BL444" s="415">
        <v>41</v>
      </c>
      <c r="BM444" s="415">
        <v>285.5</v>
      </c>
      <c r="BN444" s="415">
        <v>10.196428571428571</v>
      </c>
      <c r="BO444" s="416" t="s">
        <v>498</v>
      </c>
      <c r="BP444" s="417" t="s">
        <v>369</v>
      </c>
      <c r="BQ444" s="409">
        <v>2016</v>
      </c>
    </row>
    <row r="445" spans="1:69" ht="17.25">
      <c r="A445" s="17">
        <v>444</v>
      </c>
      <c r="B445" s="595" t="s">
        <v>2379</v>
      </c>
      <c r="C445" s="252" t="s">
        <v>465</v>
      </c>
      <c r="D445" s="289" t="s">
        <v>2380</v>
      </c>
      <c r="E445" s="289" t="s">
        <v>2381</v>
      </c>
      <c r="F445" s="216" t="s">
        <v>2382</v>
      </c>
      <c r="G445" s="216" t="s">
        <v>2383</v>
      </c>
      <c r="H445" s="281" t="s">
        <v>43</v>
      </c>
      <c r="I445" s="282">
        <v>33979</v>
      </c>
      <c r="J445" s="283" t="s">
        <v>160</v>
      </c>
      <c r="K445" s="287" t="s">
        <v>2384</v>
      </c>
      <c r="L445" s="594" t="s">
        <v>1309</v>
      </c>
      <c r="M445" s="281">
        <v>28</v>
      </c>
      <c r="N445" s="290">
        <v>16.5</v>
      </c>
      <c r="O445" s="290">
        <v>29.5</v>
      </c>
      <c r="P445" s="290">
        <v>26</v>
      </c>
      <c r="Q445" s="290">
        <v>18.166666666666668</v>
      </c>
      <c r="R445" s="290">
        <v>27.25</v>
      </c>
      <c r="S445" s="290">
        <v>38.625</v>
      </c>
      <c r="T445" s="290">
        <v>37.5</v>
      </c>
      <c r="U445" s="290">
        <v>22</v>
      </c>
      <c r="V445" s="291">
        <v>215.54166666666669</v>
      </c>
      <c r="W445" s="292">
        <v>11.974537037037038</v>
      </c>
      <c r="X445" s="250" t="s">
        <v>473</v>
      </c>
      <c r="Y445" s="226" t="s">
        <v>474</v>
      </c>
      <c r="Z445" s="226">
        <v>2013</v>
      </c>
      <c r="AA445" s="141">
        <v>41</v>
      </c>
      <c r="AB445" s="141">
        <v>33</v>
      </c>
      <c r="AC445" s="141">
        <v>27.5</v>
      </c>
      <c r="AD445" s="141">
        <v>16</v>
      </c>
      <c r="AE445" s="164">
        <v>45</v>
      </c>
      <c r="AF445" s="141">
        <v>41</v>
      </c>
      <c r="AG445" s="141">
        <v>47.625</v>
      </c>
      <c r="AH445" s="141">
        <v>12</v>
      </c>
      <c r="AI445" s="141">
        <v>15</v>
      </c>
      <c r="AJ445" s="141">
        <v>278.125</v>
      </c>
      <c r="AK445" s="141">
        <v>12.642045454545455</v>
      </c>
      <c r="AL445" s="140" t="s">
        <v>498</v>
      </c>
      <c r="AM445" s="140">
        <v>2014</v>
      </c>
      <c r="AN445" s="140" t="s">
        <v>475</v>
      </c>
      <c r="AO445" s="331">
        <v>42</v>
      </c>
      <c r="AP445" s="268">
        <v>46.5</v>
      </c>
      <c r="AQ445" s="268">
        <v>35.25</v>
      </c>
      <c r="AR445" s="268">
        <v>38.25</v>
      </c>
      <c r="AS445" s="268">
        <v>42.375</v>
      </c>
      <c r="AT445" s="268">
        <v>20.333333333333332</v>
      </c>
      <c r="AU445" s="268">
        <v>37.3125</v>
      </c>
      <c r="AV445" s="268">
        <v>41.25</v>
      </c>
      <c r="AW445" s="268">
        <v>26.25</v>
      </c>
      <c r="AX445" s="268">
        <v>329.52083333333337</v>
      </c>
      <c r="AY445" s="268">
        <v>13.180833333333334</v>
      </c>
      <c r="AZ445" s="229" t="s">
        <v>473</v>
      </c>
      <c r="BA445" s="140">
        <v>2015</v>
      </c>
      <c r="BB445" s="140" t="s">
        <v>476</v>
      </c>
      <c r="BC445" s="350">
        <v>27.375</v>
      </c>
      <c r="BD445" s="351">
        <v>35.25</v>
      </c>
      <c r="BE445" s="351">
        <v>22.5</v>
      </c>
      <c r="BF445" s="351">
        <v>35.25</v>
      </c>
      <c r="BG445" s="350">
        <v>39.75</v>
      </c>
      <c r="BH445" s="351">
        <v>43.875</v>
      </c>
      <c r="BI445" s="351">
        <v>24.75</v>
      </c>
      <c r="BJ445" s="351">
        <v>30</v>
      </c>
      <c r="BK445" s="351">
        <v>12</v>
      </c>
      <c r="BL445" s="353">
        <v>40.5</v>
      </c>
      <c r="BM445" s="353">
        <v>311.25</v>
      </c>
      <c r="BN445" s="353">
        <v>11.116071428571429</v>
      </c>
      <c r="BO445" s="233" t="s">
        <v>473</v>
      </c>
      <c r="BP445" s="234" t="s">
        <v>369</v>
      </c>
      <c r="BQ445" s="235">
        <v>2016</v>
      </c>
    </row>
    <row r="446" spans="1:69" ht="17.25">
      <c r="A446" s="17">
        <v>445</v>
      </c>
      <c r="B446" s="254" t="s">
        <v>2385</v>
      </c>
      <c r="C446" s="252" t="s">
        <v>465</v>
      </c>
      <c r="D446" s="289" t="s">
        <v>2386</v>
      </c>
      <c r="E446" s="289" t="s">
        <v>2387</v>
      </c>
      <c r="F446" s="216" t="s">
        <v>2388</v>
      </c>
      <c r="G446" s="216" t="s">
        <v>287</v>
      </c>
      <c r="H446" s="281" t="s">
        <v>43</v>
      </c>
      <c r="I446" s="282">
        <v>33675</v>
      </c>
      <c r="J446" s="283" t="s">
        <v>41</v>
      </c>
      <c r="K446" s="287" t="s">
        <v>651</v>
      </c>
      <c r="L446" s="220" t="s">
        <v>2389</v>
      </c>
      <c r="M446" s="281">
        <v>18</v>
      </c>
      <c r="N446" s="290">
        <v>19.5</v>
      </c>
      <c r="O446" s="290">
        <v>25</v>
      </c>
      <c r="P446" s="290">
        <v>30.5</v>
      </c>
      <c r="Q446" s="290">
        <v>17.5</v>
      </c>
      <c r="R446" s="290">
        <v>14</v>
      </c>
      <c r="S446" s="290">
        <v>27.75</v>
      </c>
      <c r="T446" s="290">
        <v>18.75</v>
      </c>
      <c r="U446" s="290">
        <v>31</v>
      </c>
      <c r="V446" s="291">
        <v>184</v>
      </c>
      <c r="W446" s="292">
        <v>10.222222222222221</v>
      </c>
      <c r="X446" s="250" t="s">
        <v>473</v>
      </c>
      <c r="Y446" s="226" t="s">
        <v>474</v>
      </c>
      <c r="Z446" s="226">
        <v>2013</v>
      </c>
      <c r="AA446" s="141">
        <v>42</v>
      </c>
      <c r="AB446" s="141">
        <v>29.5</v>
      </c>
      <c r="AC446" s="141">
        <v>30.5</v>
      </c>
      <c r="AD446" s="141">
        <v>23.25</v>
      </c>
      <c r="AE446" s="164">
        <v>39</v>
      </c>
      <c r="AF446" s="141">
        <v>38</v>
      </c>
      <c r="AG446" s="141">
        <v>47.25</v>
      </c>
      <c r="AH446" s="141">
        <v>11</v>
      </c>
      <c r="AI446" s="141">
        <v>13.75</v>
      </c>
      <c r="AJ446" s="141">
        <v>274.25</v>
      </c>
      <c r="AK446" s="141">
        <v>12.465909090909092</v>
      </c>
      <c r="AL446" s="140" t="s">
        <v>498</v>
      </c>
      <c r="AM446" s="140">
        <v>2014</v>
      </c>
      <c r="AN446" s="140" t="s">
        <v>475</v>
      </c>
      <c r="AO446" s="228">
        <v>38.5</v>
      </c>
      <c r="AP446" s="228">
        <v>43.5</v>
      </c>
      <c r="AQ446" s="228">
        <v>41.625</v>
      </c>
      <c r="AR446" s="228">
        <v>39.84375</v>
      </c>
      <c r="AS446" s="228">
        <v>30.75</v>
      </c>
      <c r="AT446" s="228">
        <v>23.833333333333332</v>
      </c>
      <c r="AU446" s="228">
        <v>31.125</v>
      </c>
      <c r="AV446" s="228">
        <v>41</v>
      </c>
      <c r="AW446" s="228">
        <v>17</v>
      </c>
      <c r="AX446" s="228">
        <v>307.17708333333337</v>
      </c>
      <c r="AY446" s="228">
        <v>12.287083333333335</v>
      </c>
      <c r="AZ446" s="229" t="s">
        <v>473</v>
      </c>
      <c r="BA446" s="140">
        <v>2015</v>
      </c>
      <c r="BB446" s="140" t="s">
        <v>476</v>
      </c>
      <c r="BC446" s="350">
        <v>41.25</v>
      </c>
      <c r="BD446" s="351">
        <v>32.25</v>
      </c>
      <c r="BE446" s="351">
        <v>20.25</v>
      </c>
      <c r="BF446" s="351">
        <v>21.75</v>
      </c>
      <c r="BG446" s="350">
        <v>26.25</v>
      </c>
      <c r="BH446" s="351">
        <v>33.75</v>
      </c>
      <c r="BI446" s="351">
        <v>23</v>
      </c>
      <c r="BJ446" s="351">
        <v>31.5</v>
      </c>
      <c r="BK446" s="351">
        <v>15</v>
      </c>
      <c r="BL446" s="353">
        <v>40.5</v>
      </c>
      <c r="BM446" s="353">
        <v>285.5</v>
      </c>
      <c r="BN446" s="353">
        <v>10.196428571428571</v>
      </c>
      <c r="BO446" s="233" t="s">
        <v>473</v>
      </c>
      <c r="BP446" s="234" t="s">
        <v>369</v>
      </c>
      <c r="BQ446" s="235">
        <v>2016</v>
      </c>
    </row>
    <row r="447" spans="1:69" ht="17.25">
      <c r="A447" s="17">
        <v>446</v>
      </c>
      <c r="B447" s="254" t="s">
        <v>2390</v>
      </c>
      <c r="C447" s="254" t="s">
        <v>478</v>
      </c>
      <c r="D447" s="289" t="s">
        <v>2391</v>
      </c>
      <c r="E447" s="289" t="s">
        <v>2392</v>
      </c>
      <c r="F447" s="216" t="s">
        <v>2393</v>
      </c>
      <c r="G447" s="216" t="s">
        <v>2394</v>
      </c>
      <c r="H447" s="281" t="s">
        <v>43</v>
      </c>
      <c r="I447" s="282">
        <v>33428</v>
      </c>
      <c r="J447" s="283" t="s">
        <v>45</v>
      </c>
      <c r="K447" s="287" t="s">
        <v>483</v>
      </c>
      <c r="L447" s="594" t="s">
        <v>44</v>
      </c>
      <c r="M447" s="281">
        <v>25</v>
      </c>
      <c r="N447" s="596">
        <v>24</v>
      </c>
      <c r="O447" s="596">
        <v>24</v>
      </c>
      <c r="P447" s="596">
        <v>20</v>
      </c>
      <c r="Q447" s="596">
        <v>24</v>
      </c>
      <c r="R447" s="596">
        <v>12.33</v>
      </c>
      <c r="S447" s="596">
        <v>30.75</v>
      </c>
      <c r="T447" s="596">
        <v>20.25</v>
      </c>
      <c r="U447" s="596">
        <v>26</v>
      </c>
      <c r="V447" s="596">
        <v>181.13</v>
      </c>
      <c r="W447" s="597">
        <v>10.02</v>
      </c>
      <c r="X447" s="250" t="s">
        <v>484</v>
      </c>
      <c r="Y447" s="226" t="s">
        <v>492</v>
      </c>
      <c r="Z447" s="226">
        <v>2012</v>
      </c>
      <c r="AA447" s="141">
        <v>19.5</v>
      </c>
      <c r="AB447" s="141">
        <v>30</v>
      </c>
      <c r="AC447" s="141">
        <v>29.75</v>
      </c>
      <c r="AD447" s="141">
        <v>25</v>
      </c>
      <c r="AE447" s="164">
        <v>51</v>
      </c>
      <c r="AF447" s="141">
        <v>46.5</v>
      </c>
      <c r="AG447" s="141">
        <v>42</v>
      </c>
      <c r="AH447" s="141">
        <v>11.75</v>
      </c>
      <c r="AI447" s="141">
        <v>18</v>
      </c>
      <c r="AJ447" s="141">
        <v>273.5</v>
      </c>
      <c r="AK447" s="141">
        <v>12.431818181818182</v>
      </c>
      <c r="AL447" s="140" t="s">
        <v>1041</v>
      </c>
      <c r="AM447" s="140">
        <v>2014</v>
      </c>
      <c r="AN447" s="140" t="s">
        <v>475</v>
      </c>
      <c r="AO447" s="238">
        <v>30</v>
      </c>
      <c r="AP447" s="240">
        <v>30</v>
      </c>
      <c r="AQ447" s="240">
        <v>30.75</v>
      </c>
      <c r="AR447" s="240">
        <v>34.5</v>
      </c>
      <c r="AS447" s="240">
        <v>25.5</v>
      </c>
      <c r="AT447" s="240">
        <v>20</v>
      </c>
      <c r="AU447" s="240">
        <v>23.25</v>
      </c>
      <c r="AV447" s="240">
        <v>36</v>
      </c>
      <c r="AW447" s="240">
        <v>20</v>
      </c>
      <c r="AX447" s="240">
        <v>250</v>
      </c>
      <c r="AY447" s="240">
        <v>10</v>
      </c>
      <c r="AZ447" s="269" t="s">
        <v>484</v>
      </c>
      <c r="BA447" s="140">
        <v>2015</v>
      </c>
      <c r="BB447" s="140" t="s">
        <v>476</v>
      </c>
      <c r="BC447" s="350">
        <v>24</v>
      </c>
      <c r="BD447" s="351">
        <v>34.5</v>
      </c>
      <c r="BE447" s="351">
        <v>36.75</v>
      </c>
      <c r="BF447" s="351">
        <v>27</v>
      </c>
      <c r="BG447" s="350">
        <v>30</v>
      </c>
      <c r="BH447" s="351">
        <v>30</v>
      </c>
      <c r="BI447" s="351">
        <v>16</v>
      </c>
      <c r="BJ447" s="351">
        <v>27</v>
      </c>
      <c r="BK447" s="351">
        <v>22</v>
      </c>
      <c r="BL447" s="353">
        <v>37</v>
      </c>
      <c r="BM447" s="353">
        <v>284.25</v>
      </c>
      <c r="BN447" s="353">
        <v>10.151785714285714</v>
      </c>
      <c r="BO447" s="598" t="s">
        <v>484</v>
      </c>
      <c r="BP447" s="234" t="s">
        <v>369</v>
      </c>
      <c r="BQ447" s="235">
        <v>2016</v>
      </c>
    </row>
    <row r="448" spans="1:69" ht="17.25">
      <c r="A448" s="17">
        <v>447</v>
      </c>
      <c r="B448" s="254" t="s">
        <v>2395</v>
      </c>
      <c r="C448" s="252" t="s">
        <v>465</v>
      </c>
      <c r="D448" s="289" t="s">
        <v>2396</v>
      </c>
      <c r="E448" s="289" t="s">
        <v>353</v>
      </c>
      <c r="F448" s="286" t="s">
        <v>354</v>
      </c>
      <c r="G448" s="286" t="s">
        <v>183</v>
      </c>
      <c r="H448" s="281" t="s">
        <v>40</v>
      </c>
      <c r="I448" s="282">
        <v>33931</v>
      </c>
      <c r="J448" s="283" t="s">
        <v>49</v>
      </c>
      <c r="K448" s="287" t="s">
        <v>78</v>
      </c>
      <c r="L448" s="599" t="s">
        <v>129</v>
      </c>
      <c r="M448" s="285">
        <v>19</v>
      </c>
      <c r="N448" s="290">
        <v>16</v>
      </c>
      <c r="O448" s="290">
        <v>11</v>
      </c>
      <c r="P448" s="290">
        <v>28</v>
      </c>
      <c r="Q448" s="290">
        <v>20</v>
      </c>
      <c r="R448" s="290">
        <v>22</v>
      </c>
      <c r="S448" s="290">
        <v>30</v>
      </c>
      <c r="T448" s="290">
        <v>30</v>
      </c>
      <c r="U448" s="290">
        <v>31</v>
      </c>
      <c r="V448" s="290">
        <v>188</v>
      </c>
      <c r="W448" s="600">
        <v>10.444444444444445</v>
      </c>
      <c r="X448" s="226" t="s">
        <v>498</v>
      </c>
      <c r="Y448" s="226" t="s">
        <v>474</v>
      </c>
      <c r="Z448" s="226">
        <v>2013</v>
      </c>
      <c r="AA448" s="141">
        <v>34.5</v>
      </c>
      <c r="AB448" s="141">
        <v>31</v>
      </c>
      <c r="AC448" s="141">
        <v>26.25</v>
      </c>
      <c r="AD448" s="141">
        <v>29</v>
      </c>
      <c r="AE448" s="164">
        <v>34.5</v>
      </c>
      <c r="AF448" s="141">
        <v>42</v>
      </c>
      <c r="AG448" s="141">
        <v>48.75</v>
      </c>
      <c r="AH448" s="141">
        <v>10.5</v>
      </c>
      <c r="AI448" s="141">
        <v>12.25</v>
      </c>
      <c r="AJ448" s="141">
        <v>268.75</v>
      </c>
      <c r="AK448" s="141">
        <v>12.215909090909092</v>
      </c>
      <c r="AL448" s="132" t="s">
        <v>1041</v>
      </c>
      <c r="AM448" s="140">
        <v>2014</v>
      </c>
      <c r="AN448" s="140" t="s">
        <v>475</v>
      </c>
      <c r="AO448" s="238">
        <v>30</v>
      </c>
      <c r="AP448" s="240">
        <v>25.125</v>
      </c>
      <c r="AQ448" s="240">
        <v>38.25</v>
      </c>
      <c r="AR448" s="240">
        <v>36</v>
      </c>
      <c r="AS448" s="240">
        <v>30.375</v>
      </c>
      <c r="AT448" s="240">
        <v>20</v>
      </c>
      <c r="AU448" s="240">
        <v>27</v>
      </c>
      <c r="AV448" s="240">
        <v>32.75</v>
      </c>
      <c r="AW448" s="240">
        <v>22</v>
      </c>
      <c r="AX448" s="240">
        <v>261.5</v>
      </c>
      <c r="AY448" s="240">
        <v>10.46</v>
      </c>
      <c r="AZ448" s="269" t="s">
        <v>484</v>
      </c>
      <c r="BA448" s="140">
        <v>2015</v>
      </c>
      <c r="BB448" s="140" t="s">
        <v>476</v>
      </c>
      <c r="BC448" s="350">
        <v>32.25</v>
      </c>
      <c r="BD448" s="351">
        <v>54</v>
      </c>
      <c r="BE448" s="351">
        <v>33</v>
      </c>
      <c r="BF448" s="351">
        <v>25.5</v>
      </c>
      <c r="BG448" s="350">
        <v>30</v>
      </c>
      <c r="BH448" s="351">
        <v>37.5</v>
      </c>
      <c r="BI448" s="351">
        <v>15</v>
      </c>
      <c r="BJ448" s="351">
        <v>43.5</v>
      </c>
      <c r="BK448" s="351">
        <v>20</v>
      </c>
      <c r="BL448" s="353">
        <v>41</v>
      </c>
      <c r="BM448" s="353">
        <v>331.75</v>
      </c>
      <c r="BN448" s="353">
        <v>11.848214285714286</v>
      </c>
      <c r="BO448" s="354" t="s">
        <v>484</v>
      </c>
      <c r="BP448" s="234" t="s">
        <v>369</v>
      </c>
      <c r="BQ448" s="235">
        <v>2016</v>
      </c>
    </row>
    <row r="449" spans="1:69" ht="17.25">
      <c r="A449" s="17">
        <v>448</v>
      </c>
      <c r="B449" s="601" t="s">
        <v>2397</v>
      </c>
      <c r="C449" s="602" t="s">
        <v>465</v>
      </c>
      <c r="D449" s="575" t="s">
        <v>199</v>
      </c>
      <c r="E449" s="575" t="s">
        <v>2398</v>
      </c>
      <c r="F449" s="603" t="s">
        <v>2399</v>
      </c>
      <c r="G449" s="603" t="s">
        <v>198</v>
      </c>
      <c r="H449" s="604" t="s">
        <v>43</v>
      </c>
      <c r="I449" s="605">
        <v>34165</v>
      </c>
      <c r="J449" s="606" t="s">
        <v>524</v>
      </c>
      <c r="K449" s="573" t="s">
        <v>732</v>
      </c>
      <c r="L449" s="220" t="s">
        <v>963</v>
      </c>
      <c r="M449" s="604">
        <v>4</v>
      </c>
      <c r="N449" s="607">
        <v>21</v>
      </c>
      <c r="O449" s="607">
        <v>20</v>
      </c>
      <c r="P449" s="607">
        <v>30.25</v>
      </c>
      <c r="Q449" s="608">
        <v>26</v>
      </c>
      <c r="R449" s="607">
        <v>26</v>
      </c>
      <c r="S449" s="607">
        <v>42</v>
      </c>
      <c r="T449" s="607">
        <v>27</v>
      </c>
      <c r="U449" s="607">
        <v>22.25</v>
      </c>
      <c r="V449" s="609">
        <v>214.5</v>
      </c>
      <c r="W449" s="610">
        <v>11.916666666666666</v>
      </c>
      <c r="X449" s="611" t="s">
        <v>484</v>
      </c>
      <c r="Y449" s="226" t="s">
        <v>474</v>
      </c>
      <c r="Z449" s="226">
        <v>2013</v>
      </c>
      <c r="AA449" s="612">
        <v>30</v>
      </c>
      <c r="AB449" s="612">
        <v>30</v>
      </c>
      <c r="AC449" s="612">
        <v>15</v>
      </c>
      <c r="AD449" s="612">
        <v>37</v>
      </c>
      <c r="AE449" s="613">
        <v>45</v>
      </c>
      <c r="AF449" s="612">
        <v>41.25</v>
      </c>
      <c r="AG449" s="612">
        <v>45</v>
      </c>
      <c r="AH449" s="612">
        <v>11.75</v>
      </c>
      <c r="AI449" s="612">
        <v>12</v>
      </c>
      <c r="AJ449" s="612">
        <v>267</v>
      </c>
      <c r="AK449" s="612">
        <v>12.136363636363637</v>
      </c>
      <c r="AL449" s="614" t="s">
        <v>484</v>
      </c>
      <c r="AM449" s="140">
        <v>2014</v>
      </c>
      <c r="AN449" s="140" t="s">
        <v>475</v>
      </c>
      <c r="AO449" s="615">
        <v>33</v>
      </c>
      <c r="AP449" s="616">
        <v>34.875</v>
      </c>
      <c r="AQ449" s="616">
        <v>33.75</v>
      </c>
      <c r="AR449" s="616">
        <v>33.09375</v>
      </c>
      <c r="AS449" s="616">
        <v>30</v>
      </c>
      <c r="AT449" s="617">
        <v>24</v>
      </c>
      <c r="AU449" s="617">
        <v>18.9375</v>
      </c>
      <c r="AV449" s="616">
        <v>31</v>
      </c>
      <c r="AW449" s="617">
        <v>18</v>
      </c>
      <c r="AX449" s="616">
        <v>256.65625</v>
      </c>
      <c r="AY449" s="616">
        <v>10.266249999999999</v>
      </c>
      <c r="AZ449" s="618" t="s">
        <v>498</v>
      </c>
      <c r="BA449" s="140">
        <v>2015</v>
      </c>
      <c r="BB449" s="140" t="s">
        <v>476</v>
      </c>
      <c r="BC449" s="230">
        <v>21.75</v>
      </c>
      <c r="BD449" s="231">
        <v>29.25</v>
      </c>
      <c r="BE449" s="231">
        <v>17.625</v>
      </c>
      <c r="BF449" s="231">
        <v>37.5</v>
      </c>
      <c r="BG449" s="230">
        <v>36</v>
      </c>
      <c r="BH449" s="231">
        <v>36.75</v>
      </c>
      <c r="BI449" s="231">
        <v>15.5</v>
      </c>
      <c r="BJ449" s="231">
        <v>31.5</v>
      </c>
      <c r="BK449" s="231">
        <v>20</v>
      </c>
      <c r="BL449" s="232">
        <v>39</v>
      </c>
      <c r="BM449" s="232">
        <v>284.875</v>
      </c>
      <c r="BN449" s="232">
        <v>10.174107142857142</v>
      </c>
      <c r="BO449" s="233" t="s">
        <v>498</v>
      </c>
      <c r="BP449" s="619" t="s">
        <v>369</v>
      </c>
      <c r="BQ449" s="620">
        <v>2016</v>
      </c>
    </row>
    <row r="450" spans="1:69" s="17" customFormat="1" ht="17.25">
      <c r="A450" s="17">
        <v>449</v>
      </c>
      <c r="B450" s="254" t="s">
        <v>2400</v>
      </c>
      <c r="C450" s="252" t="s">
        <v>2401</v>
      </c>
      <c r="D450" s="289" t="s">
        <v>2402</v>
      </c>
      <c r="E450" s="289" t="s">
        <v>342</v>
      </c>
      <c r="F450" s="216" t="s">
        <v>2403</v>
      </c>
      <c r="G450" s="216" t="s">
        <v>2404</v>
      </c>
      <c r="H450" s="281" t="s">
        <v>43</v>
      </c>
      <c r="I450" s="621">
        <v>31635</v>
      </c>
      <c r="J450" s="219" t="s">
        <v>524</v>
      </c>
      <c r="K450" s="573" t="s">
        <v>732</v>
      </c>
      <c r="L450" s="284" t="s">
        <v>963</v>
      </c>
      <c r="M450" s="86">
        <v>4</v>
      </c>
      <c r="N450" s="17">
        <v>20</v>
      </c>
      <c r="O450" s="290">
        <v>22</v>
      </c>
      <c r="P450" s="290">
        <v>20</v>
      </c>
      <c r="Q450" s="290">
        <v>20</v>
      </c>
      <c r="R450" s="290">
        <v>10</v>
      </c>
      <c r="S450" s="290">
        <v>36</v>
      </c>
      <c r="T450" s="290">
        <v>30.75</v>
      </c>
      <c r="U450" s="290">
        <v>23</v>
      </c>
      <c r="V450" s="291">
        <v>182.25</v>
      </c>
      <c r="W450" s="292">
        <v>10.130000000000001</v>
      </c>
      <c r="X450" s="250" t="s">
        <v>473</v>
      </c>
      <c r="Y450" s="17" t="s">
        <v>2405</v>
      </c>
      <c r="Z450" s="17">
        <v>2008</v>
      </c>
      <c r="AA450" s="140">
        <v>30</v>
      </c>
      <c r="AB450" s="140">
        <v>30</v>
      </c>
      <c r="AC450" s="140">
        <v>31.5</v>
      </c>
      <c r="AD450" s="140">
        <v>11</v>
      </c>
      <c r="AE450" s="165">
        <v>30</v>
      </c>
      <c r="AF450" s="141">
        <v>36</v>
      </c>
      <c r="AG450" s="141">
        <v>42</v>
      </c>
      <c r="AH450" s="141">
        <v>18</v>
      </c>
      <c r="AI450" s="141">
        <v>10.25</v>
      </c>
      <c r="AJ450" s="141">
        <v>248.75</v>
      </c>
      <c r="AK450" s="141">
        <v>10.82</v>
      </c>
      <c r="AL450" s="622" t="s">
        <v>484</v>
      </c>
      <c r="AM450" s="622">
        <v>2009</v>
      </c>
      <c r="AN450" s="140" t="s">
        <v>1023</v>
      </c>
      <c r="AO450" s="141">
        <v>30</v>
      </c>
      <c r="AP450" s="141">
        <v>25.5</v>
      </c>
      <c r="AQ450" s="141">
        <v>30</v>
      </c>
      <c r="AR450" s="141">
        <v>30</v>
      </c>
      <c r="AS450" s="141">
        <v>30</v>
      </c>
      <c r="AT450" s="141">
        <v>32.81</v>
      </c>
      <c r="AU450" s="141">
        <v>13</v>
      </c>
      <c r="AV450" s="141">
        <v>33</v>
      </c>
      <c r="AW450" s="141">
        <v>26.25</v>
      </c>
      <c r="AX450" s="141">
        <v>250.56</v>
      </c>
      <c r="AY450" s="141">
        <v>10.02</v>
      </c>
      <c r="AZ450" s="86" t="s">
        <v>484</v>
      </c>
      <c r="BA450" s="17">
        <v>2013</v>
      </c>
      <c r="BB450" s="140" t="s">
        <v>474</v>
      </c>
      <c r="BC450" s="140">
        <v>19.5</v>
      </c>
      <c r="BD450" s="350">
        <v>30</v>
      </c>
      <c r="BE450" s="351">
        <v>30</v>
      </c>
      <c r="BF450" s="351">
        <v>30</v>
      </c>
      <c r="BG450" s="351">
        <v>39</v>
      </c>
      <c r="BH450" s="350">
        <v>34.5</v>
      </c>
      <c r="BI450" s="351">
        <v>23</v>
      </c>
      <c r="BJ450" s="351">
        <v>21.75</v>
      </c>
      <c r="BK450" s="351">
        <v>20</v>
      </c>
      <c r="BL450" s="351">
        <v>34.630000000000003</v>
      </c>
      <c r="BM450" s="353">
        <v>282</v>
      </c>
      <c r="BN450" s="353">
        <v>10.09</v>
      </c>
      <c r="BO450" s="17" t="s">
        <v>484</v>
      </c>
      <c r="BP450" s="235" t="s">
        <v>476</v>
      </c>
      <c r="BQ450" s="235">
        <v>2015</v>
      </c>
    </row>
    <row r="451" spans="1:69" s="17" customFormat="1" ht="17.25">
      <c r="A451" s="17">
        <v>450</v>
      </c>
      <c r="B451" s="254" t="s">
        <v>335</v>
      </c>
      <c r="C451" s="252" t="s">
        <v>486</v>
      </c>
      <c r="D451" s="289" t="s">
        <v>318</v>
      </c>
      <c r="E451" s="289" t="s">
        <v>336</v>
      </c>
      <c r="F451" s="216" t="s">
        <v>334</v>
      </c>
      <c r="G451" s="216" t="s">
        <v>330</v>
      </c>
      <c r="H451" s="281" t="s">
        <v>43</v>
      </c>
      <c r="I451" s="621">
        <v>32391</v>
      </c>
      <c r="J451" s="283" t="s">
        <v>45</v>
      </c>
      <c r="K451" s="287" t="s">
        <v>483</v>
      </c>
      <c r="L451" s="623" t="s">
        <v>307</v>
      </c>
      <c r="M451" s="86">
        <v>25</v>
      </c>
      <c r="N451" s="17">
        <v>20</v>
      </c>
      <c r="O451" s="290">
        <v>26</v>
      </c>
      <c r="P451" s="290">
        <v>20</v>
      </c>
      <c r="Q451" s="290">
        <v>20</v>
      </c>
      <c r="R451" s="290">
        <v>24</v>
      </c>
      <c r="S451" s="290">
        <v>32.25</v>
      </c>
      <c r="T451" s="290">
        <v>23.25</v>
      </c>
      <c r="U451" s="290">
        <v>15.75</v>
      </c>
      <c r="V451" s="291">
        <v>181.2</v>
      </c>
      <c r="W451" s="292">
        <v>10.07</v>
      </c>
      <c r="X451" s="250" t="s">
        <v>484</v>
      </c>
      <c r="Y451" s="226" t="s">
        <v>492</v>
      </c>
      <c r="Z451" s="226">
        <v>2012</v>
      </c>
      <c r="AA451" s="140">
        <v>24</v>
      </c>
      <c r="AB451" s="140">
        <v>29</v>
      </c>
      <c r="AC451" s="140">
        <v>24</v>
      </c>
      <c r="AD451" s="140">
        <v>20</v>
      </c>
      <c r="AE451" s="165">
        <v>28.5</v>
      </c>
      <c r="AF451" s="140">
        <v>43.5</v>
      </c>
      <c r="AG451" s="141">
        <v>46.5</v>
      </c>
      <c r="AH451" s="141">
        <v>10</v>
      </c>
      <c r="AI451" s="141">
        <v>13</v>
      </c>
      <c r="AJ451" s="141">
        <v>238.5</v>
      </c>
      <c r="AK451" s="141">
        <v>10.84</v>
      </c>
      <c r="AL451" s="140" t="s">
        <v>484</v>
      </c>
      <c r="AM451" s="140">
        <v>2013</v>
      </c>
      <c r="AN451" s="250" t="s">
        <v>474</v>
      </c>
      <c r="AO451" s="141">
        <v>30</v>
      </c>
      <c r="AP451" s="141">
        <v>16.88</v>
      </c>
      <c r="AQ451" s="141">
        <v>31.5</v>
      </c>
      <c r="AR451" s="141">
        <v>34.500999999999998</v>
      </c>
      <c r="AS451" s="141">
        <v>31.5</v>
      </c>
      <c r="AT451" s="141">
        <v>20.5</v>
      </c>
      <c r="AU451" s="141">
        <v>27</v>
      </c>
      <c r="AV451" s="141">
        <v>38.25</v>
      </c>
      <c r="AW451" s="141">
        <v>20</v>
      </c>
      <c r="AX451" s="141">
        <v>250.13</v>
      </c>
      <c r="AY451" s="141">
        <v>10.01</v>
      </c>
      <c r="AZ451" s="86" t="s">
        <v>484</v>
      </c>
      <c r="BA451" s="17">
        <v>2014</v>
      </c>
      <c r="BB451" s="140" t="s">
        <v>475</v>
      </c>
      <c r="BC451" s="350">
        <v>21</v>
      </c>
      <c r="BD451" s="351">
        <v>31.5</v>
      </c>
      <c r="BE451" s="351">
        <v>21</v>
      </c>
      <c r="BF451" s="351">
        <v>27</v>
      </c>
      <c r="BG451" s="350">
        <v>42</v>
      </c>
      <c r="BH451" s="351">
        <v>34.5</v>
      </c>
      <c r="BI451" s="351">
        <v>20</v>
      </c>
      <c r="BJ451" s="351">
        <v>15</v>
      </c>
      <c r="BK451" s="351">
        <v>30</v>
      </c>
      <c r="BL451" s="353">
        <v>39</v>
      </c>
      <c r="BM451" s="353">
        <v>281</v>
      </c>
      <c r="BN451" s="353">
        <v>10.039999999999999</v>
      </c>
      <c r="BO451" s="17" t="s">
        <v>484</v>
      </c>
      <c r="BP451" s="235" t="s">
        <v>476</v>
      </c>
      <c r="BQ451" s="235">
        <v>2015</v>
      </c>
    </row>
    <row r="452" spans="1:69" s="17" customFormat="1" ht="17.25">
      <c r="A452" s="17">
        <v>451</v>
      </c>
      <c r="B452" s="254" t="s">
        <v>313</v>
      </c>
      <c r="C452" s="252" t="s">
        <v>478</v>
      </c>
      <c r="D452" s="289" t="s">
        <v>2406</v>
      </c>
      <c r="E452" s="289" t="s">
        <v>1949</v>
      </c>
      <c r="F452" s="216" t="s">
        <v>310</v>
      </c>
      <c r="G452" s="216" t="s">
        <v>312</v>
      </c>
      <c r="H452" s="281" t="s">
        <v>43</v>
      </c>
      <c r="I452" s="621">
        <v>33851</v>
      </c>
      <c r="J452" s="17" t="s">
        <v>160</v>
      </c>
      <c r="K452" s="282" t="s">
        <v>159</v>
      </c>
      <c r="L452" s="333" t="s">
        <v>2407</v>
      </c>
      <c r="M452" s="86">
        <v>12</v>
      </c>
      <c r="N452" s="17">
        <v>20</v>
      </c>
      <c r="O452" s="290">
        <v>20</v>
      </c>
      <c r="P452" s="290">
        <v>30</v>
      </c>
      <c r="Q452" s="290">
        <v>20</v>
      </c>
      <c r="R452" s="290">
        <v>16.329999999999998</v>
      </c>
      <c r="S452" s="290">
        <v>33</v>
      </c>
      <c r="T452" s="290">
        <v>21.75</v>
      </c>
      <c r="U452" s="290">
        <v>22</v>
      </c>
      <c r="V452" s="291">
        <v>183</v>
      </c>
      <c r="W452" s="292">
        <v>10.17</v>
      </c>
      <c r="X452" s="250" t="s">
        <v>484</v>
      </c>
      <c r="Y452" s="226" t="s">
        <v>492</v>
      </c>
      <c r="Z452" s="226">
        <v>2012</v>
      </c>
      <c r="AA452" s="140">
        <v>18.5</v>
      </c>
      <c r="AB452" s="140">
        <v>32</v>
      </c>
      <c r="AC452" s="140">
        <v>27.25</v>
      </c>
      <c r="AD452" s="140">
        <v>28</v>
      </c>
      <c r="AE452" s="165">
        <v>54</v>
      </c>
      <c r="AF452" s="140">
        <v>39</v>
      </c>
      <c r="AG452" s="141">
        <v>45</v>
      </c>
      <c r="AH452" s="141">
        <v>12.5</v>
      </c>
      <c r="AI452" s="141">
        <v>15.75</v>
      </c>
      <c r="AJ452" s="141">
        <v>272</v>
      </c>
      <c r="AK452" s="141">
        <v>12.36</v>
      </c>
      <c r="AL452" s="140" t="s">
        <v>484</v>
      </c>
      <c r="AM452" s="140">
        <v>2013</v>
      </c>
      <c r="AN452" s="250" t="s">
        <v>474</v>
      </c>
      <c r="AO452" s="141">
        <v>30</v>
      </c>
      <c r="AP452" s="141">
        <v>23.25</v>
      </c>
      <c r="AQ452" s="141">
        <v>28.5</v>
      </c>
      <c r="AR452" s="141">
        <v>33</v>
      </c>
      <c r="AS452" s="141">
        <v>33.75</v>
      </c>
      <c r="AT452" s="141">
        <v>29</v>
      </c>
      <c r="AU452" s="141">
        <v>16.5</v>
      </c>
      <c r="AV452" s="141">
        <v>29.25</v>
      </c>
      <c r="AW452" s="141">
        <v>22</v>
      </c>
      <c r="AX452" s="141">
        <v>254.25</v>
      </c>
      <c r="AY452" s="141">
        <v>10.17</v>
      </c>
      <c r="AZ452" s="86" t="s">
        <v>484</v>
      </c>
      <c r="BA452" s="17">
        <v>2014</v>
      </c>
      <c r="BB452" s="140" t="s">
        <v>475</v>
      </c>
      <c r="BC452" s="350">
        <v>15</v>
      </c>
      <c r="BD452" s="351">
        <v>52.5</v>
      </c>
      <c r="BE452" s="351">
        <v>21</v>
      </c>
      <c r="BF452" s="351">
        <v>18</v>
      </c>
      <c r="BG452" s="350">
        <v>42</v>
      </c>
      <c r="BH452" s="351">
        <v>30</v>
      </c>
      <c r="BI452" s="351">
        <v>20</v>
      </c>
      <c r="BJ452" s="351">
        <v>22.5</v>
      </c>
      <c r="BK452" s="351">
        <v>20</v>
      </c>
      <c r="BL452" s="353">
        <v>42</v>
      </c>
      <c r="BM452" s="353">
        <v>283</v>
      </c>
      <c r="BN452" s="353">
        <v>10.11</v>
      </c>
      <c r="BO452" s="17" t="s">
        <v>484</v>
      </c>
      <c r="BP452" s="235" t="s">
        <v>476</v>
      </c>
      <c r="BQ452" s="235">
        <v>2015</v>
      </c>
    </row>
    <row r="453" spans="1:69" s="17" customFormat="1" ht="18.75">
      <c r="A453" s="17">
        <v>452</v>
      </c>
      <c r="B453" s="80" t="s">
        <v>225</v>
      </c>
      <c r="C453" s="252" t="s">
        <v>2408</v>
      </c>
      <c r="D453" s="81" t="s">
        <v>226</v>
      </c>
      <c r="E453" s="81" t="s">
        <v>223</v>
      </c>
      <c r="F453" s="83" t="s">
        <v>222</v>
      </c>
      <c r="G453" s="83" t="s">
        <v>224</v>
      </c>
      <c r="H453" s="281" t="s">
        <v>40</v>
      </c>
      <c r="I453" s="82">
        <v>30609</v>
      </c>
      <c r="J453" s="80" t="s">
        <v>55</v>
      </c>
      <c r="K453" s="624" t="s">
        <v>54</v>
      </c>
      <c r="L453" s="421" t="s">
        <v>54</v>
      </c>
      <c r="M453" s="86">
        <v>43</v>
      </c>
      <c r="N453" s="17">
        <v>28</v>
      </c>
      <c r="O453" s="290">
        <v>20</v>
      </c>
      <c r="P453" s="290">
        <v>30</v>
      </c>
      <c r="Q453" s="290">
        <v>20.5</v>
      </c>
      <c r="R453" s="290">
        <v>18</v>
      </c>
      <c r="S453" s="290">
        <v>30</v>
      </c>
      <c r="T453" s="290">
        <v>36</v>
      </c>
      <c r="U453" s="290">
        <v>21</v>
      </c>
      <c r="V453" s="291">
        <v>183.5</v>
      </c>
      <c r="W453" s="292">
        <v>10.08</v>
      </c>
      <c r="X453" s="250" t="s">
        <v>484</v>
      </c>
      <c r="Y453" s="17" t="s">
        <v>2409</v>
      </c>
      <c r="Z453" s="17">
        <v>2004</v>
      </c>
      <c r="AA453" s="140">
        <v>30</v>
      </c>
      <c r="AB453" s="140">
        <v>20.49</v>
      </c>
      <c r="AC453" s="140">
        <v>30</v>
      </c>
      <c r="AD453" s="140">
        <v>18.5</v>
      </c>
      <c r="AE453" s="165">
        <v>19.5</v>
      </c>
      <c r="AF453" s="140">
        <v>32.5</v>
      </c>
      <c r="AG453" s="141">
        <v>45.75</v>
      </c>
      <c r="AH453" s="141">
        <v>16</v>
      </c>
      <c r="AI453" s="141">
        <v>7</v>
      </c>
      <c r="AJ453" s="141">
        <v>230.24</v>
      </c>
      <c r="AK453" s="141">
        <v>10.01</v>
      </c>
      <c r="AL453" s="140" t="s">
        <v>484</v>
      </c>
      <c r="AM453" s="140">
        <v>2005</v>
      </c>
      <c r="AN453" s="140" t="s">
        <v>2410</v>
      </c>
      <c r="AO453" s="141">
        <v>30</v>
      </c>
      <c r="AP453" s="141">
        <v>18.75</v>
      </c>
      <c r="AQ453" s="141">
        <v>30</v>
      </c>
      <c r="AR453" s="141">
        <v>36</v>
      </c>
      <c r="AS453" s="141">
        <v>30</v>
      </c>
      <c r="AT453" s="141">
        <v>27</v>
      </c>
      <c r="AU453" s="141">
        <v>39</v>
      </c>
      <c r="AV453" s="141">
        <v>36</v>
      </c>
      <c r="AW453" s="141">
        <v>21.5</v>
      </c>
      <c r="AX453" s="141">
        <v>268.25</v>
      </c>
      <c r="AY453" s="141">
        <v>10.73</v>
      </c>
      <c r="AZ453" s="86" t="s">
        <v>484</v>
      </c>
      <c r="BA453" s="17">
        <v>2007</v>
      </c>
      <c r="BB453" s="140" t="s">
        <v>2411</v>
      </c>
      <c r="BC453" s="350">
        <v>15</v>
      </c>
      <c r="BD453" s="351">
        <v>19.5</v>
      </c>
      <c r="BE453" s="351">
        <v>42.75</v>
      </c>
      <c r="BF453" s="351">
        <v>27</v>
      </c>
      <c r="BG453" s="350">
        <v>30</v>
      </c>
      <c r="BH453" s="351">
        <v>36.75</v>
      </c>
      <c r="BI453" s="351">
        <v>22</v>
      </c>
      <c r="BJ453" s="351">
        <v>36.75</v>
      </c>
      <c r="BK453" s="351">
        <v>20</v>
      </c>
      <c r="BL453" s="353">
        <v>36</v>
      </c>
      <c r="BM453" s="353">
        <v>285.75</v>
      </c>
      <c r="BN453" s="353">
        <v>10.210000000000001</v>
      </c>
      <c r="BO453" s="17" t="s">
        <v>498</v>
      </c>
      <c r="BP453" s="235" t="s">
        <v>475</v>
      </c>
      <c r="BQ453" s="235">
        <v>2014</v>
      </c>
    </row>
  </sheetData>
  <conditionalFormatting sqref="AO424:AO425 AO431 AO439:AO443 AO421:AO422 AO428:AO429 AO433:AO436 AO407:AO412 AO414:AO418 AO392:AO394 AO397 AO399 AO402:AO403 AO445:AO449 AO386:AO390 AO370:AO373 AO123 AO132:AO153 AO155 AO159:AO164 AO166 AO180:AO182 AO188:AO190 AO204:AO208 AO226:AO229 AO263:AO266 AO268:AO270 AO275:AP275 AO283 AO287 AO295 AO313:AO314 AO326:AO328 AO359:AO360 AO376:AO377 AO355:AO356 AO125:AO126 AO128:AO130 AO170:AO172 AO174:AO176 AO192:AO200 AO210 AO214:AO221 AO232:AO242 AO246:AO258 AO260:AO261 AO273:AO274 AO289:AO290 AO293 AO297 AO300:AO310 AO316:AO319 AO322:AO324 AO331:AO337 AO339:AO347 AO349:AO353 AO362:AO368 AO379:AO380 AO383:AO384 AO278:AO281 AO1 AO3:AO4 AP9 AO20:AO22 AO24:AO25 AO27:AO28 AO30:AO32 AO35:AO36 AO47 AO97 AO99:AO105 AO107:AO109 AO111 AO116 AO118:AO119 AO15:AO18 AO9:AO13 AO39:AO45 AO54:AO56 AO60:AO66 AO68:AO71 AO74:AO78 AO80:AO85 AO88:AO89 AO91:AO94">
    <cfRule type="cellIs" dxfId="9" priority="7" operator="equal">
      <formula>"NON"</formula>
    </cfRule>
  </conditionalFormatting>
  <conditionalFormatting sqref="AZ418 AZ428:BB428 AZ424 AZ433:BB434 AZ436:BB436 AZ390 AZ402:BB402 BB450:BC450 AZ443 AZ409:BB409 AZ296:BA296 AZ354:BA354 BA176 AZ221:BB221 AZ246:BB246 AZ250:AZ251 AZ241:BB242 AZ206 AZ123 AZ287:BB287 AZ295:BB295 AZ302:BB303 AZ308 AZ313 AZ323:BB324 AZ317 AZ349:BB349 AZ352:BB352 AZ355:BB356 AZ368 AZ372 AZ376 AZ386 AZ219:BB219 BA4 AZ60:BB60 AZ71:BA71 AZ88:BB88 AZ97:BB97 BA98:BA111 AZ104 AZ28:AZ30 AZ111 AZ3:AZ4 AZ9:AZ11 AZ40:AZ43 AZ33:AZ34 AZ63 AZ75:AZ78 AZ108 AZ118 AZ126:AZ128 AZ151:AZ155 AZ159 AZ175:AZ176 AZ161:AZ164 AZ132:AZ148 AZ188:AZ190 AZ181:AZ182 AZ196:AZ200 BA207:BA211 AZ268:AZ269 AZ192 AZ208 AZ226 AZ228:AZ229 BA222:BB240 AZ237:AZ239 AZ254:AZ256 AZ263:AZ265 AZ331:BB336 AZ339:BB340 AZ342:BB345 AZ328 AZ360 BA297:BA301 BA353 AZ305 AZ232:AZ233 BA89:BB96 BA76:BA87 AZ80:AZ82 AZ16:AZ17 AZ19:AZ21 AZ23 AZ25:AZ26 BA61:BA66 BB61:BB87 AZ99:AZ102 BA247:BA270 AZ248 AZ326 AZ365:AZ366 AZ416 AZ437:AZ441 AZ447:AZ449 BA357:BB401 BA403:BB408 BA410:BB427 BA429:BB432 BA435:BB435 BA437:BB449 BB451:BB453 BB98:BB211 BA212:BB218 BA220:BB220 BA243:BB245 BB247:BB280 BA281:BB286 BA288:BB294 BB296:BB301 BA304:BB322 BA325:BB330 BA337:BB338 BA341:BB341 BA346:BB348 BA350:BB351 BB353:BB354 BB3:BB36 BB38:BB59">
    <cfRule type="cellIs" dxfId="8" priority="4" operator="equal">
      <formula>"RATTRAPAGE"</formula>
    </cfRule>
    <cfRule type="cellIs" dxfId="7" priority="5" operator="equal">
      <formula>"RATTRAPPAGE"</formula>
    </cfRule>
    <cfRule type="cellIs" dxfId="6" priority="6" operator="equal">
      <formula>"juin"</formula>
    </cfRule>
  </conditionalFormatting>
  <conditionalFormatting sqref="BO395:BO405 BO407:BO409 BO411:BO412 BO414:BO416 BO418:BO424 BO426:BO429 BO432:BO444 BO447:BO453 BO1 BO3:BO11 BO13:BO14 BO16 BO18:BO20 BO22:BO29 BO31:BO34 BO37:BO47 BO49 BO51:BO54 BO56:BO63 BO65:BO68 BO71:BO83 BO85:BO86 BO88:BO91 BO94 BO96:BO99 BO101:BO106 BO108 BO111:BO112 BO114:BO115 BO117:BO122 BO124 BO126:BO139 BO141:BO148 BO150:BO165 BO167:BO169 BO173:BO176 BO178:BO179 BO181:BO183 BO185:BO192 BO196:BO202 BO204 BO206:BO213 BO217:BO221 BO224:BO233 BO236:BO251 BO253:BO256 BO258:BO261 BO263:BO273 BO277 BO279:BO281 BO283 BO285:BO287 BO289:BO292 BO294:BO299 BO302:BO303 BO305:BO309 BO311:BO313 BO315:BO317 BO320 BO322:BO346 BO348:BO357 BO359:BO361 BO363:BO366 BO368:BO370 BO372:BO377 BO379 BO381:BO383 BO385:BO390">
    <cfRule type="containsText" dxfId="5" priority="1" operator="containsText" text="Rattrapage">
      <formula>NOT(ISERROR(SEARCH("Rattrapage",BO1)))</formula>
    </cfRule>
    <cfRule type="containsText" dxfId="4" priority="2" operator="containsText" text="Synthèse">
      <formula>NOT(ISERROR(SEARCH("Synthèse",BO1)))</formula>
    </cfRule>
    <cfRule type="containsText" dxfId="3" priority="3" operator="containsText" text="juin">
      <formula>NOT(ISERROR(SEARCH("juin",BO1)))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460"/>
  <sheetViews>
    <sheetView tabSelected="1" topLeftCell="C1" zoomScaleNormal="100" workbookViewId="0">
      <selection activeCell="K5" sqref="K5"/>
    </sheetView>
  </sheetViews>
  <sheetFormatPr baseColWidth="10" defaultRowHeight="15"/>
  <cols>
    <col min="1" max="1" width="5.42578125" customWidth="1"/>
    <col min="2" max="2" width="22.85546875" customWidth="1"/>
    <col min="3" max="3" width="34.7109375" customWidth="1"/>
    <col min="4" max="4" width="14.140625" style="56" customWidth="1"/>
    <col min="6" max="6" width="16.7109375" customWidth="1"/>
    <col min="7" max="7" width="15.7109375" customWidth="1"/>
    <col min="9" max="9" width="15.42578125" customWidth="1"/>
    <col min="10" max="10" width="16.42578125" customWidth="1"/>
    <col min="11" max="11" width="19.28515625" style="101" customWidth="1"/>
    <col min="12" max="12" width="16.7109375" style="101" bestFit="1" customWidth="1"/>
  </cols>
  <sheetData>
    <row r="1" spans="1:12" ht="18.75">
      <c r="A1" s="98"/>
      <c r="B1" s="99" t="s">
        <v>372</v>
      </c>
      <c r="C1" s="99"/>
      <c r="D1" s="100"/>
    </row>
    <row r="2" spans="1:12" ht="18.75">
      <c r="A2" s="98"/>
      <c r="B2" s="99" t="s">
        <v>373</v>
      </c>
      <c r="C2" s="99"/>
      <c r="D2" s="100"/>
    </row>
    <row r="3" spans="1:12" ht="18.75">
      <c r="A3" s="98"/>
      <c r="B3" s="99" t="s">
        <v>374</v>
      </c>
      <c r="C3" s="99"/>
      <c r="D3" s="100"/>
    </row>
    <row r="4" spans="1:12" ht="18.75">
      <c r="A4" s="98"/>
      <c r="B4" s="99" t="s">
        <v>375</v>
      </c>
      <c r="C4" s="99"/>
      <c r="D4" s="100"/>
    </row>
    <row r="5" spans="1:12" ht="18.75">
      <c r="A5" s="98"/>
      <c r="B5" s="99" t="s">
        <v>376</v>
      </c>
      <c r="C5" s="99"/>
      <c r="D5" s="100"/>
    </row>
    <row r="6" spans="1:12" ht="18.75">
      <c r="A6" s="98"/>
      <c r="B6" s="99"/>
      <c r="C6" s="99" t="s">
        <v>377</v>
      </c>
      <c r="D6" s="100"/>
    </row>
    <row r="7" spans="1:12" ht="19.5" thickBot="1">
      <c r="A7" s="98"/>
      <c r="B7" s="99"/>
      <c r="C7" s="99"/>
      <c r="D7" s="100"/>
    </row>
    <row r="8" spans="1:12" ht="20.25" thickBot="1">
      <c r="A8" s="103" t="s">
        <v>4</v>
      </c>
      <c r="B8" s="104" t="s">
        <v>378</v>
      </c>
      <c r="C8" s="104" t="s">
        <v>37</v>
      </c>
      <c r="D8" s="105" t="s">
        <v>379</v>
      </c>
      <c r="E8" s="105" t="s">
        <v>380</v>
      </c>
      <c r="F8" s="105" t="s">
        <v>381</v>
      </c>
      <c r="G8" s="105" t="s">
        <v>382</v>
      </c>
      <c r="H8" s="105" t="s">
        <v>29</v>
      </c>
      <c r="I8" s="105" t="s">
        <v>383</v>
      </c>
      <c r="J8" s="105" t="s">
        <v>384</v>
      </c>
      <c r="K8" s="106" t="s">
        <v>385</v>
      </c>
      <c r="L8" s="644" t="s">
        <v>386</v>
      </c>
    </row>
    <row r="9" spans="1:12" ht="21" customHeight="1">
      <c r="A9" s="107">
        <v>1</v>
      </c>
      <c r="B9" s="625" t="s">
        <v>468</v>
      </c>
      <c r="C9" s="625" t="s">
        <v>2412</v>
      </c>
      <c r="D9" s="653">
        <v>12</v>
      </c>
      <c r="E9" s="641">
        <v>10</v>
      </c>
      <c r="F9" s="669">
        <v>11</v>
      </c>
      <c r="G9" s="642">
        <v>13</v>
      </c>
      <c r="H9" s="627">
        <v>10</v>
      </c>
      <c r="I9" s="630">
        <v>3.75</v>
      </c>
      <c r="J9" s="708">
        <v>7.5</v>
      </c>
      <c r="K9" s="630">
        <v>11</v>
      </c>
      <c r="L9" s="109"/>
    </row>
    <row r="10" spans="1:12" ht="23.25" customHeight="1">
      <c r="A10" s="107">
        <v>2</v>
      </c>
      <c r="B10" s="625" t="s">
        <v>481</v>
      </c>
      <c r="C10" s="625" t="s">
        <v>2413</v>
      </c>
      <c r="D10" s="653">
        <v>8.5</v>
      </c>
      <c r="E10" s="641">
        <v>3.5</v>
      </c>
      <c r="F10" s="669">
        <v>1</v>
      </c>
      <c r="G10" s="642">
        <v>11</v>
      </c>
      <c r="H10" s="627">
        <v>13</v>
      </c>
      <c r="I10" s="630">
        <v>0.25</v>
      </c>
      <c r="J10" s="708">
        <v>5.5</v>
      </c>
      <c r="K10" s="630">
        <v>6.5</v>
      </c>
      <c r="L10" s="109"/>
    </row>
    <row r="11" spans="1:12" ht="21" customHeight="1">
      <c r="A11" s="107">
        <v>3</v>
      </c>
      <c r="B11" s="625" t="s">
        <v>489</v>
      </c>
      <c r="C11" s="625" t="s">
        <v>2414</v>
      </c>
      <c r="D11" s="653">
        <v>6.5</v>
      </c>
      <c r="E11" s="641">
        <v>1</v>
      </c>
      <c r="F11" s="669">
        <v>1</v>
      </c>
      <c r="G11" s="642">
        <v>7</v>
      </c>
      <c r="H11" s="627">
        <v>2.5</v>
      </c>
      <c r="I11" s="669">
        <v>0.5</v>
      </c>
      <c r="J11" s="708">
        <v>2.5</v>
      </c>
      <c r="K11" s="630">
        <v>4.5</v>
      </c>
      <c r="L11" s="109"/>
    </row>
    <row r="12" spans="1:12" ht="22.5" customHeight="1">
      <c r="A12" s="107">
        <v>4</v>
      </c>
      <c r="B12" s="625" t="s">
        <v>42</v>
      </c>
      <c r="C12" s="625" t="s">
        <v>2415</v>
      </c>
      <c r="D12" s="653">
        <v>11.5</v>
      </c>
      <c r="E12" s="641">
        <v>9.5</v>
      </c>
      <c r="F12" s="669">
        <v>10</v>
      </c>
      <c r="G12" s="642">
        <v>15</v>
      </c>
      <c r="H12" s="627">
        <v>15.5</v>
      </c>
      <c r="I12" s="669">
        <v>2</v>
      </c>
      <c r="J12" s="708">
        <v>4.5</v>
      </c>
      <c r="K12" s="630">
        <v>10</v>
      </c>
      <c r="L12" s="109"/>
    </row>
    <row r="13" spans="1:12" ht="23.25" customHeight="1">
      <c r="A13" s="107">
        <v>5</v>
      </c>
      <c r="B13" s="625" t="s">
        <v>116</v>
      </c>
      <c r="C13" s="625" t="s">
        <v>2416</v>
      </c>
      <c r="D13" s="653">
        <v>12.5</v>
      </c>
      <c r="E13" s="641">
        <v>11</v>
      </c>
      <c r="F13" s="669">
        <v>8</v>
      </c>
      <c r="G13" s="642">
        <v>15</v>
      </c>
      <c r="H13" s="627">
        <v>14.5</v>
      </c>
      <c r="I13" s="669">
        <v>5</v>
      </c>
      <c r="J13" s="708">
        <v>10</v>
      </c>
      <c r="K13" s="630">
        <v>12.5</v>
      </c>
      <c r="L13" s="109"/>
    </row>
    <row r="14" spans="1:12" ht="23.25" customHeight="1">
      <c r="A14" s="107">
        <v>6</v>
      </c>
      <c r="B14" s="625" t="s">
        <v>2417</v>
      </c>
      <c r="C14" s="625" t="s">
        <v>2418</v>
      </c>
      <c r="D14" s="653">
        <v>12</v>
      </c>
      <c r="E14" s="641">
        <v>9</v>
      </c>
      <c r="F14" s="669">
        <v>11</v>
      </c>
      <c r="G14" s="642">
        <v>8</v>
      </c>
      <c r="H14" s="627">
        <v>13.5</v>
      </c>
      <c r="I14" s="669">
        <v>6</v>
      </c>
      <c r="J14" s="708">
        <v>7</v>
      </c>
      <c r="K14" s="630">
        <v>2</v>
      </c>
      <c r="L14" s="109"/>
    </row>
    <row r="15" spans="1:12" ht="24.75" customHeight="1">
      <c r="A15" s="107">
        <v>7</v>
      </c>
      <c r="B15" s="625" t="s">
        <v>513</v>
      </c>
      <c r="C15" s="625" t="s">
        <v>2419</v>
      </c>
      <c r="D15" s="653">
        <v>13</v>
      </c>
      <c r="E15" s="641">
        <v>6.5</v>
      </c>
      <c r="F15" s="669">
        <v>7</v>
      </c>
      <c r="G15" s="642">
        <v>14</v>
      </c>
      <c r="H15" s="627">
        <v>15</v>
      </c>
      <c r="I15" s="669">
        <v>3.5</v>
      </c>
      <c r="J15" s="708">
        <v>5</v>
      </c>
      <c r="K15" s="630">
        <v>11.5</v>
      </c>
      <c r="L15" s="109"/>
    </row>
    <row r="16" spans="1:12" ht="21.75" customHeight="1">
      <c r="A16" s="107">
        <v>8</v>
      </c>
      <c r="B16" s="625" t="s">
        <v>2420</v>
      </c>
      <c r="C16" s="625" t="s">
        <v>2421</v>
      </c>
      <c r="D16" s="653">
        <v>9.5</v>
      </c>
      <c r="E16" s="641">
        <v>7.5</v>
      </c>
      <c r="F16" s="669">
        <v>7</v>
      </c>
      <c r="G16" s="642">
        <v>9</v>
      </c>
      <c r="H16" s="627">
        <v>10</v>
      </c>
      <c r="I16" s="669">
        <v>1.5</v>
      </c>
      <c r="J16" s="708">
        <v>2.5</v>
      </c>
      <c r="K16" s="630">
        <v>4</v>
      </c>
      <c r="L16" s="109"/>
    </row>
    <row r="17" spans="1:12" ht="18.75">
      <c r="A17" s="107">
        <v>9</v>
      </c>
      <c r="B17" s="625" t="s">
        <v>523</v>
      </c>
      <c r="C17" s="625" t="s">
        <v>2422</v>
      </c>
      <c r="D17" s="653">
        <v>10</v>
      </c>
      <c r="E17" s="641">
        <v>7</v>
      </c>
      <c r="F17" s="669">
        <v>10</v>
      </c>
      <c r="G17" s="642">
        <v>15</v>
      </c>
      <c r="H17" s="627">
        <v>11.5</v>
      </c>
      <c r="I17" s="669">
        <v>5</v>
      </c>
      <c r="J17" s="708">
        <v>10.5</v>
      </c>
      <c r="K17" s="630">
        <v>14</v>
      </c>
      <c r="L17" s="109"/>
    </row>
    <row r="18" spans="1:12" ht="18.75">
      <c r="A18" s="107">
        <v>10</v>
      </c>
      <c r="B18" s="625" t="s">
        <v>529</v>
      </c>
      <c r="C18" s="625" t="s">
        <v>2423</v>
      </c>
      <c r="D18" s="653">
        <v>12.5</v>
      </c>
      <c r="E18" s="641">
        <v>5</v>
      </c>
      <c r="F18" s="669">
        <v>11</v>
      </c>
      <c r="G18" s="642">
        <v>14</v>
      </c>
      <c r="H18" s="627">
        <v>10.5</v>
      </c>
      <c r="I18" s="630">
        <v>1.5</v>
      </c>
      <c r="J18" s="708">
        <v>6.5</v>
      </c>
      <c r="K18" s="630">
        <v>10</v>
      </c>
      <c r="L18" s="109"/>
    </row>
    <row r="19" spans="1:12" ht="18.75">
      <c r="A19" s="107">
        <v>11</v>
      </c>
      <c r="B19" s="625" t="s">
        <v>2424</v>
      </c>
      <c r="C19" s="625" t="s">
        <v>2425</v>
      </c>
      <c r="D19" s="653">
        <v>8.5</v>
      </c>
      <c r="E19" s="641">
        <v>10.5</v>
      </c>
      <c r="F19" s="669">
        <v>16</v>
      </c>
      <c r="G19" s="642">
        <v>11</v>
      </c>
      <c r="H19" s="627">
        <v>13</v>
      </c>
      <c r="I19" s="630">
        <v>6</v>
      </c>
      <c r="J19" s="708">
        <v>6.5</v>
      </c>
      <c r="K19" s="630">
        <v>18</v>
      </c>
      <c r="L19" s="109"/>
    </row>
    <row r="20" spans="1:12" ht="18.75">
      <c r="A20" s="107">
        <v>12</v>
      </c>
      <c r="B20" s="625" t="s">
        <v>2426</v>
      </c>
      <c r="C20" s="625" t="s">
        <v>2427</v>
      </c>
      <c r="D20" s="653">
        <v>13</v>
      </c>
      <c r="E20" s="641">
        <v>15</v>
      </c>
      <c r="F20" s="669">
        <v>14</v>
      </c>
      <c r="G20" s="642">
        <v>14</v>
      </c>
      <c r="H20" s="627">
        <v>11.5</v>
      </c>
      <c r="I20" s="630">
        <v>5</v>
      </c>
      <c r="J20" s="708">
        <v>5</v>
      </c>
      <c r="K20" s="630">
        <v>14</v>
      </c>
      <c r="L20" s="109"/>
    </row>
    <row r="21" spans="1:12" ht="18.75">
      <c r="A21" s="107">
        <v>13</v>
      </c>
      <c r="B21" s="625" t="s">
        <v>546</v>
      </c>
      <c r="C21" s="625" t="s">
        <v>2428</v>
      </c>
      <c r="D21" s="653">
        <v>10</v>
      </c>
      <c r="E21" s="641">
        <v>11</v>
      </c>
      <c r="F21" s="669">
        <v>10</v>
      </c>
      <c r="G21" s="642">
        <v>11</v>
      </c>
      <c r="H21" s="627">
        <v>6.5</v>
      </c>
      <c r="I21" s="630">
        <v>2</v>
      </c>
      <c r="J21" s="708">
        <v>5</v>
      </c>
      <c r="K21" s="630">
        <v>7</v>
      </c>
      <c r="L21" s="109"/>
    </row>
    <row r="22" spans="1:12" ht="18.75">
      <c r="A22" s="107">
        <v>14</v>
      </c>
      <c r="B22" s="625" t="s">
        <v>551</v>
      </c>
      <c r="C22" s="625" t="s">
        <v>2429</v>
      </c>
      <c r="D22" s="653">
        <v>13</v>
      </c>
      <c r="E22" s="641">
        <v>12.5</v>
      </c>
      <c r="F22" s="669">
        <v>14</v>
      </c>
      <c r="G22" s="642">
        <v>13</v>
      </c>
      <c r="H22" s="627">
        <v>15</v>
      </c>
      <c r="I22" s="630">
        <v>5</v>
      </c>
      <c r="J22" s="708">
        <v>5.5</v>
      </c>
      <c r="K22" s="630">
        <v>12.5</v>
      </c>
      <c r="L22" s="109"/>
    </row>
    <row r="23" spans="1:12" ht="18.75">
      <c r="A23" s="107">
        <v>15</v>
      </c>
      <c r="B23" s="625" t="s">
        <v>2430</v>
      </c>
      <c r="C23" s="625" t="s">
        <v>2431</v>
      </c>
      <c r="D23" s="653">
        <v>12</v>
      </c>
      <c r="E23" s="641">
        <v>11</v>
      </c>
      <c r="F23" s="669">
        <v>10</v>
      </c>
      <c r="G23" s="642">
        <v>12</v>
      </c>
      <c r="H23" s="627">
        <v>12.5</v>
      </c>
      <c r="I23" s="630">
        <v>3</v>
      </c>
      <c r="J23" s="708">
        <v>6.5</v>
      </c>
      <c r="K23" s="630">
        <v>11.5</v>
      </c>
      <c r="L23" s="109"/>
    </row>
    <row r="24" spans="1:12" ht="18.75">
      <c r="A24" s="107">
        <v>16</v>
      </c>
      <c r="B24" s="625" t="s">
        <v>2430</v>
      </c>
      <c r="C24" s="625" t="s">
        <v>2432</v>
      </c>
      <c r="D24" s="653">
        <v>12</v>
      </c>
      <c r="E24" s="641">
        <v>11.5</v>
      </c>
      <c r="F24" s="669">
        <v>15</v>
      </c>
      <c r="G24" s="642">
        <v>13</v>
      </c>
      <c r="H24" s="627">
        <v>15.25</v>
      </c>
      <c r="I24" s="630">
        <v>5</v>
      </c>
      <c r="J24" s="708">
        <v>4</v>
      </c>
      <c r="K24" s="630">
        <v>14.5</v>
      </c>
      <c r="L24" s="109"/>
    </row>
    <row r="25" spans="1:12" ht="18.75">
      <c r="A25" s="107">
        <v>17</v>
      </c>
      <c r="B25" s="625" t="s">
        <v>559</v>
      </c>
      <c r="C25" s="625" t="s">
        <v>2433</v>
      </c>
      <c r="D25" s="653">
        <v>14.5</v>
      </c>
      <c r="E25" s="641">
        <v>8.5</v>
      </c>
      <c r="F25" s="669">
        <v>18</v>
      </c>
      <c r="G25" s="642">
        <v>11</v>
      </c>
      <c r="H25" s="627">
        <v>13.5</v>
      </c>
      <c r="I25" s="630">
        <v>4.25</v>
      </c>
      <c r="J25" s="708">
        <v>7.5</v>
      </c>
      <c r="K25" s="630">
        <v>14</v>
      </c>
      <c r="L25" s="109"/>
    </row>
    <row r="26" spans="1:12" ht="18.75">
      <c r="A26" s="107">
        <v>18</v>
      </c>
      <c r="B26" s="625" t="s">
        <v>564</v>
      </c>
      <c r="C26" s="625" t="s">
        <v>2434</v>
      </c>
      <c r="D26" s="653">
        <v>11.5</v>
      </c>
      <c r="E26" s="641">
        <v>10</v>
      </c>
      <c r="F26" s="669">
        <v>13</v>
      </c>
      <c r="G26" s="642">
        <v>13</v>
      </c>
      <c r="H26" s="627">
        <v>13.5</v>
      </c>
      <c r="I26" s="630">
        <v>4</v>
      </c>
      <c r="J26" s="708">
        <v>7</v>
      </c>
      <c r="K26" s="630">
        <v>12.5</v>
      </c>
      <c r="L26" s="109"/>
    </row>
    <row r="27" spans="1:12" ht="18.75">
      <c r="A27" s="107">
        <v>19</v>
      </c>
      <c r="B27" s="625" t="s">
        <v>568</v>
      </c>
      <c r="C27" s="625" t="s">
        <v>2435</v>
      </c>
      <c r="D27" s="653">
        <v>9</v>
      </c>
      <c r="E27" s="641">
        <v>3.5</v>
      </c>
      <c r="F27" s="669">
        <v>1</v>
      </c>
      <c r="G27" s="642">
        <v>6</v>
      </c>
      <c r="H27" s="627">
        <v>4</v>
      </c>
      <c r="I27" s="630">
        <v>0</v>
      </c>
      <c r="J27" s="708">
        <v>3.5</v>
      </c>
      <c r="K27" s="627">
        <v>7</v>
      </c>
      <c r="L27" s="109"/>
    </row>
    <row r="28" spans="1:12" ht="18.75">
      <c r="A28" s="107">
        <v>20</v>
      </c>
      <c r="B28" s="625" t="s">
        <v>2436</v>
      </c>
      <c r="C28" s="625" t="s">
        <v>2437</v>
      </c>
      <c r="D28" s="653">
        <v>11.5</v>
      </c>
      <c r="E28" s="641">
        <v>10</v>
      </c>
      <c r="F28" s="669">
        <v>11</v>
      </c>
      <c r="G28" s="642">
        <v>13</v>
      </c>
      <c r="H28" s="627">
        <v>9.5</v>
      </c>
      <c r="I28" s="630">
        <v>6</v>
      </c>
      <c r="J28" s="708">
        <v>4</v>
      </c>
      <c r="K28" s="648">
        <v>13</v>
      </c>
      <c r="L28" s="109"/>
    </row>
    <row r="29" spans="1:12" ht="18.75">
      <c r="A29" s="107">
        <v>21</v>
      </c>
      <c r="B29" s="625" t="s">
        <v>69</v>
      </c>
      <c r="C29" s="625" t="s">
        <v>2438</v>
      </c>
      <c r="D29" s="653">
        <v>11</v>
      </c>
      <c r="E29" s="641">
        <v>8</v>
      </c>
      <c r="F29" s="669">
        <v>14</v>
      </c>
      <c r="G29" s="642">
        <v>13</v>
      </c>
      <c r="H29" s="627">
        <v>16.5</v>
      </c>
      <c r="I29" s="630">
        <v>3.75</v>
      </c>
      <c r="J29" s="708">
        <v>6</v>
      </c>
      <c r="K29" s="669">
        <v>14.5</v>
      </c>
      <c r="L29" s="109"/>
    </row>
    <row r="30" spans="1:12" ht="18.75">
      <c r="A30" s="107">
        <v>22</v>
      </c>
      <c r="B30" s="625" t="s">
        <v>2439</v>
      </c>
      <c r="C30" s="625" t="s">
        <v>2440</v>
      </c>
      <c r="D30" s="653">
        <v>11.5</v>
      </c>
      <c r="E30" s="641">
        <v>8</v>
      </c>
      <c r="F30" s="669">
        <v>10</v>
      </c>
      <c r="G30" s="642">
        <v>13</v>
      </c>
      <c r="H30" s="627">
        <v>11.5</v>
      </c>
      <c r="I30" s="630">
        <v>1.75</v>
      </c>
      <c r="J30" s="708">
        <v>6</v>
      </c>
      <c r="K30" s="669">
        <v>15</v>
      </c>
      <c r="L30" s="109"/>
    </row>
    <row r="31" spans="1:12" ht="18.75">
      <c r="A31" s="107">
        <v>23</v>
      </c>
      <c r="B31" s="625" t="s">
        <v>592</v>
      </c>
      <c r="C31" s="625" t="s">
        <v>2441</v>
      </c>
      <c r="D31" s="653">
        <v>12.5</v>
      </c>
      <c r="E31" s="641">
        <v>10.5</v>
      </c>
      <c r="F31" s="669">
        <v>10</v>
      </c>
      <c r="G31" s="642">
        <v>14</v>
      </c>
      <c r="H31" s="627">
        <v>16</v>
      </c>
      <c r="I31" s="630">
        <v>3</v>
      </c>
      <c r="J31" s="708">
        <v>6.5</v>
      </c>
      <c r="K31" s="669">
        <v>10.5</v>
      </c>
      <c r="L31" s="109"/>
    </row>
    <row r="32" spans="1:12" ht="18.75">
      <c r="A32" s="107">
        <v>24</v>
      </c>
      <c r="B32" s="625" t="s">
        <v>2442</v>
      </c>
      <c r="C32" s="625" t="s">
        <v>2443</v>
      </c>
      <c r="D32" s="653">
        <v>10.5</v>
      </c>
      <c r="E32" s="641">
        <v>3</v>
      </c>
      <c r="F32" s="669">
        <v>6</v>
      </c>
      <c r="G32" s="642">
        <v>12</v>
      </c>
      <c r="H32" s="627">
        <v>3</v>
      </c>
      <c r="I32" s="630">
        <v>1</v>
      </c>
      <c r="J32" s="708">
        <v>3.5</v>
      </c>
      <c r="K32" s="669">
        <v>6.5</v>
      </c>
      <c r="L32" s="109"/>
    </row>
    <row r="33" spans="1:12" ht="18.75">
      <c r="A33" s="107">
        <v>25</v>
      </c>
      <c r="B33" s="625" t="s">
        <v>603</v>
      </c>
      <c r="C33" s="625" t="s">
        <v>2444</v>
      </c>
      <c r="D33" s="653">
        <v>12.5</v>
      </c>
      <c r="E33" s="641">
        <v>8.5</v>
      </c>
      <c r="F33" s="669">
        <v>11</v>
      </c>
      <c r="G33" s="642">
        <v>8</v>
      </c>
      <c r="H33" s="627">
        <v>11.5</v>
      </c>
      <c r="I33" s="630">
        <v>7</v>
      </c>
      <c r="J33" s="708">
        <v>3</v>
      </c>
      <c r="K33" s="669">
        <v>5</v>
      </c>
      <c r="L33" s="109"/>
    </row>
    <row r="34" spans="1:12" ht="18.75">
      <c r="A34" s="107">
        <v>26</v>
      </c>
      <c r="B34" s="625" t="s">
        <v>2445</v>
      </c>
      <c r="C34" s="625" t="s">
        <v>2446</v>
      </c>
      <c r="D34" s="653">
        <v>10.5</v>
      </c>
      <c r="E34" s="641">
        <v>10</v>
      </c>
      <c r="F34" s="669">
        <v>9</v>
      </c>
      <c r="G34" s="642">
        <v>14</v>
      </c>
      <c r="H34" s="627">
        <v>15.5</v>
      </c>
      <c r="I34" s="630">
        <v>3</v>
      </c>
      <c r="J34" s="708">
        <v>8</v>
      </c>
      <c r="K34" s="630">
        <v>14</v>
      </c>
      <c r="L34" s="109"/>
    </row>
    <row r="35" spans="1:12" ht="18.75">
      <c r="A35" s="107">
        <v>27</v>
      </c>
      <c r="B35" s="625" t="s">
        <v>135</v>
      </c>
      <c r="C35" s="625" t="s">
        <v>2447</v>
      </c>
      <c r="D35" s="653">
        <v>12</v>
      </c>
      <c r="E35" s="641">
        <v>6</v>
      </c>
      <c r="F35" s="669">
        <v>10</v>
      </c>
      <c r="G35" s="642">
        <v>8</v>
      </c>
      <c r="H35" s="627">
        <v>7.5</v>
      </c>
      <c r="I35" s="630">
        <v>2.5</v>
      </c>
      <c r="J35" s="708">
        <v>7</v>
      </c>
      <c r="K35" s="630">
        <v>6</v>
      </c>
      <c r="L35" s="109"/>
    </row>
    <row r="36" spans="1:12" ht="18.75">
      <c r="A36" s="107">
        <v>28</v>
      </c>
      <c r="B36" s="625" t="s">
        <v>2448</v>
      </c>
      <c r="C36" s="625" t="s">
        <v>2449</v>
      </c>
      <c r="D36" s="653">
        <v>11.5</v>
      </c>
      <c r="E36" s="641">
        <v>3.5</v>
      </c>
      <c r="F36" s="669">
        <v>8</v>
      </c>
      <c r="G36" s="642">
        <v>10</v>
      </c>
      <c r="H36" s="627">
        <v>9.5</v>
      </c>
      <c r="I36" s="630">
        <v>1</v>
      </c>
      <c r="J36" s="708">
        <v>5.5</v>
      </c>
      <c r="K36" s="630">
        <v>11.5</v>
      </c>
      <c r="L36" s="109"/>
    </row>
    <row r="37" spans="1:12" ht="18.75">
      <c r="A37" s="107">
        <v>29</v>
      </c>
      <c r="B37" s="625" t="s">
        <v>624</v>
      </c>
      <c r="C37" s="625" t="s">
        <v>2450</v>
      </c>
      <c r="D37" s="653">
        <v>11.5</v>
      </c>
      <c r="E37" s="641">
        <v>6.5</v>
      </c>
      <c r="F37" s="669">
        <v>11</v>
      </c>
      <c r="G37" s="642">
        <v>12</v>
      </c>
      <c r="H37" s="627">
        <v>14</v>
      </c>
      <c r="I37" s="630">
        <v>2.5</v>
      </c>
      <c r="J37" s="708">
        <v>3.5</v>
      </c>
      <c r="K37" s="630">
        <v>7.5</v>
      </c>
      <c r="L37" s="109"/>
    </row>
    <row r="38" spans="1:12" ht="18.75">
      <c r="A38" s="107">
        <v>30</v>
      </c>
      <c r="B38" s="625" t="s">
        <v>624</v>
      </c>
      <c r="C38" s="625" t="s">
        <v>2451</v>
      </c>
      <c r="D38" s="653">
        <v>11.5</v>
      </c>
      <c r="E38" s="641">
        <v>9</v>
      </c>
      <c r="F38" s="669">
        <v>11</v>
      </c>
      <c r="G38" s="642">
        <v>12</v>
      </c>
      <c r="H38" s="627">
        <v>8</v>
      </c>
      <c r="I38" s="669">
        <v>4</v>
      </c>
      <c r="J38" s="708">
        <v>12</v>
      </c>
      <c r="K38" s="630">
        <v>14</v>
      </c>
      <c r="L38" s="109"/>
    </row>
    <row r="39" spans="1:12" ht="18.75">
      <c r="A39" s="107">
        <v>31</v>
      </c>
      <c r="B39" s="625" t="s">
        <v>2452</v>
      </c>
      <c r="C39" s="625" t="s">
        <v>2453</v>
      </c>
      <c r="D39" s="653">
        <v>10</v>
      </c>
      <c r="E39" s="641">
        <v>11.5</v>
      </c>
      <c r="F39" s="669">
        <v>7</v>
      </c>
      <c r="G39" s="642">
        <v>15</v>
      </c>
      <c r="H39" s="627">
        <v>12</v>
      </c>
      <c r="I39" s="669">
        <v>6</v>
      </c>
      <c r="J39" s="708">
        <v>5.5</v>
      </c>
      <c r="K39" s="630">
        <v>16</v>
      </c>
      <c r="L39" s="109"/>
    </row>
    <row r="40" spans="1:12" ht="18.75">
      <c r="A40" s="107">
        <v>32</v>
      </c>
      <c r="B40" s="625" t="s">
        <v>2452</v>
      </c>
      <c r="C40" s="625" t="s">
        <v>2454</v>
      </c>
      <c r="D40" s="653">
        <v>13.5</v>
      </c>
      <c r="E40" s="641">
        <v>11.25</v>
      </c>
      <c r="F40" s="669">
        <v>9</v>
      </c>
      <c r="G40" s="642">
        <v>15</v>
      </c>
      <c r="H40" s="627">
        <v>8</v>
      </c>
      <c r="I40" s="669">
        <v>5.5</v>
      </c>
      <c r="J40" s="708">
        <v>3.5</v>
      </c>
      <c r="K40" s="630">
        <v>12.5</v>
      </c>
      <c r="L40" s="109"/>
    </row>
    <row r="41" spans="1:12" ht="18.75">
      <c r="A41" s="107">
        <v>33</v>
      </c>
      <c r="B41" s="625" t="s">
        <v>645</v>
      </c>
      <c r="C41" s="625" t="s">
        <v>2455</v>
      </c>
      <c r="D41" s="653">
        <v>9.5</v>
      </c>
      <c r="E41" s="641">
        <v>7.5</v>
      </c>
      <c r="F41" s="669">
        <v>19</v>
      </c>
      <c r="G41" s="642">
        <v>15</v>
      </c>
      <c r="H41" s="627">
        <v>15.5</v>
      </c>
      <c r="I41" s="669">
        <v>1.5</v>
      </c>
      <c r="J41" s="708">
        <v>5</v>
      </c>
      <c r="K41" s="630">
        <v>7</v>
      </c>
      <c r="L41" s="109"/>
    </row>
    <row r="42" spans="1:12" ht="18.75">
      <c r="A42" s="107">
        <v>34</v>
      </c>
      <c r="B42" s="625" t="s">
        <v>2456</v>
      </c>
      <c r="C42" s="625" t="s">
        <v>119</v>
      </c>
      <c r="D42" s="653">
        <v>12.5</v>
      </c>
      <c r="E42" s="641">
        <v>8</v>
      </c>
      <c r="F42" s="669">
        <v>14</v>
      </c>
      <c r="G42" s="642">
        <v>12</v>
      </c>
      <c r="H42" s="627">
        <v>14.5</v>
      </c>
      <c r="I42" s="669">
        <v>5</v>
      </c>
      <c r="J42" s="708">
        <v>5</v>
      </c>
      <c r="K42" s="630">
        <v>8</v>
      </c>
      <c r="L42" s="109"/>
    </row>
    <row r="43" spans="1:12" ht="18.75">
      <c r="A43" s="107">
        <v>35</v>
      </c>
      <c r="B43" s="625" t="s">
        <v>2457</v>
      </c>
      <c r="C43" s="625" t="s">
        <v>2458</v>
      </c>
      <c r="D43" s="653">
        <v>9</v>
      </c>
      <c r="E43" s="641">
        <v>11</v>
      </c>
      <c r="F43" s="669">
        <v>13</v>
      </c>
      <c r="G43" s="642">
        <v>15</v>
      </c>
      <c r="H43" s="627">
        <v>18</v>
      </c>
      <c r="I43" s="630">
        <v>10</v>
      </c>
      <c r="J43" s="708">
        <v>10</v>
      </c>
      <c r="K43" s="630">
        <v>17</v>
      </c>
      <c r="L43" s="109"/>
    </row>
    <row r="44" spans="1:12" ht="18.75">
      <c r="A44" s="107">
        <v>36</v>
      </c>
      <c r="B44" s="625" t="s">
        <v>659</v>
      </c>
      <c r="C44" s="625" t="s">
        <v>2459</v>
      </c>
      <c r="D44" s="653">
        <v>11</v>
      </c>
      <c r="E44" s="641">
        <v>7.5</v>
      </c>
      <c r="F44" s="669">
        <v>13</v>
      </c>
      <c r="G44" s="642">
        <v>13</v>
      </c>
      <c r="H44" s="627">
        <v>10</v>
      </c>
      <c r="I44" s="630">
        <v>9</v>
      </c>
      <c r="J44" s="708">
        <v>4</v>
      </c>
      <c r="K44" s="630">
        <v>11</v>
      </c>
      <c r="L44" s="109"/>
    </row>
    <row r="45" spans="1:12" ht="18.75">
      <c r="A45" s="107">
        <v>37</v>
      </c>
      <c r="B45" s="625" t="s">
        <v>664</v>
      </c>
      <c r="C45" s="625" t="s">
        <v>2460</v>
      </c>
      <c r="D45" s="653">
        <v>9</v>
      </c>
      <c r="E45" s="641">
        <v>6</v>
      </c>
      <c r="F45" s="669">
        <v>5</v>
      </c>
      <c r="G45" s="642">
        <v>13</v>
      </c>
      <c r="H45" s="627">
        <v>6</v>
      </c>
      <c r="I45" s="630">
        <v>1.5</v>
      </c>
      <c r="J45" s="708">
        <v>5</v>
      </c>
      <c r="K45" s="630">
        <v>11.5</v>
      </c>
      <c r="L45" s="109"/>
    </row>
    <row r="46" spans="1:12" ht="18.75">
      <c r="A46" s="107">
        <v>38</v>
      </c>
      <c r="B46" s="625" t="s">
        <v>2461</v>
      </c>
      <c r="C46" s="625" t="s">
        <v>2451</v>
      </c>
      <c r="D46" s="653">
        <v>9.5</v>
      </c>
      <c r="E46" s="641">
        <v>6</v>
      </c>
      <c r="F46" s="669">
        <v>5</v>
      </c>
      <c r="G46" s="642">
        <v>14</v>
      </c>
      <c r="H46" s="627">
        <v>10.5</v>
      </c>
      <c r="I46" s="630">
        <v>1.5</v>
      </c>
      <c r="J46" s="708">
        <v>4</v>
      </c>
      <c r="K46" s="630">
        <v>7.5</v>
      </c>
      <c r="L46" s="109"/>
    </row>
    <row r="47" spans="1:12" ht="18.75">
      <c r="A47" s="107">
        <v>39</v>
      </c>
      <c r="B47" s="625" t="s">
        <v>673</v>
      </c>
      <c r="C47" s="625" t="s">
        <v>2462</v>
      </c>
      <c r="D47" s="653">
        <v>10.5</v>
      </c>
      <c r="E47" s="641">
        <v>0.5</v>
      </c>
      <c r="F47" s="669">
        <v>6</v>
      </c>
      <c r="G47" s="642">
        <v>3</v>
      </c>
      <c r="H47" s="627">
        <v>5</v>
      </c>
      <c r="I47" s="630">
        <v>0.75</v>
      </c>
      <c r="J47" s="708">
        <v>3.5</v>
      </c>
      <c r="K47" s="627">
        <v>6.5</v>
      </c>
      <c r="L47" s="109"/>
    </row>
    <row r="48" spans="1:12" ht="18.75">
      <c r="A48" s="107">
        <v>40</v>
      </c>
      <c r="B48" s="625" t="s">
        <v>677</v>
      </c>
      <c r="C48" s="625" t="s">
        <v>2463</v>
      </c>
      <c r="D48" s="653">
        <v>9</v>
      </c>
      <c r="E48" s="641">
        <v>5.5</v>
      </c>
      <c r="F48" s="669">
        <v>11</v>
      </c>
      <c r="G48" s="642">
        <v>10</v>
      </c>
      <c r="H48" s="627">
        <v>7</v>
      </c>
      <c r="I48" s="630">
        <v>1</v>
      </c>
      <c r="J48" s="708">
        <v>1.5</v>
      </c>
      <c r="K48" s="627">
        <v>3</v>
      </c>
      <c r="L48" s="109"/>
    </row>
    <row r="49" spans="1:12" ht="18.75">
      <c r="A49" s="107">
        <v>41</v>
      </c>
      <c r="B49" s="625" t="s">
        <v>677</v>
      </c>
      <c r="C49" s="625" t="s">
        <v>2464</v>
      </c>
      <c r="D49" s="653">
        <v>12.5</v>
      </c>
      <c r="E49" s="641">
        <v>7.5</v>
      </c>
      <c r="F49" s="669">
        <v>13</v>
      </c>
      <c r="G49" s="642">
        <v>11</v>
      </c>
      <c r="H49" s="627">
        <v>16.5</v>
      </c>
      <c r="I49" s="630">
        <v>1.5</v>
      </c>
      <c r="J49" s="708">
        <v>3.5</v>
      </c>
      <c r="K49" s="627">
        <v>6</v>
      </c>
      <c r="L49" s="109"/>
    </row>
    <row r="50" spans="1:12" ht="18.75">
      <c r="A50" s="107">
        <v>42</v>
      </c>
      <c r="B50" s="625" t="s">
        <v>682</v>
      </c>
      <c r="C50" s="625" t="s">
        <v>2465</v>
      </c>
      <c r="D50" s="653">
        <v>10</v>
      </c>
      <c r="E50" s="641">
        <v>12</v>
      </c>
      <c r="F50" s="669">
        <v>16</v>
      </c>
      <c r="G50" s="642">
        <v>13</v>
      </c>
      <c r="H50" s="627">
        <v>11</v>
      </c>
      <c r="I50" s="630">
        <v>3.5</v>
      </c>
      <c r="J50" s="708">
        <v>6.5</v>
      </c>
      <c r="K50" s="630">
        <v>9</v>
      </c>
      <c r="L50" s="109"/>
    </row>
    <row r="51" spans="1:12" ht="18.75">
      <c r="A51" s="107">
        <v>43</v>
      </c>
      <c r="B51" s="625" t="s">
        <v>111</v>
      </c>
      <c r="C51" s="625" t="s">
        <v>2466</v>
      </c>
      <c r="D51" s="653">
        <v>13.5</v>
      </c>
      <c r="E51" s="641">
        <v>10</v>
      </c>
      <c r="F51" s="669">
        <v>5</v>
      </c>
      <c r="G51" s="642">
        <v>12</v>
      </c>
      <c r="H51" s="627">
        <v>11</v>
      </c>
      <c r="I51" s="630">
        <v>0.75</v>
      </c>
      <c r="J51" s="708">
        <v>4.5</v>
      </c>
      <c r="K51" s="630">
        <v>8.5</v>
      </c>
      <c r="L51" s="109"/>
    </row>
    <row r="52" spans="1:12" ht="18.75">
      <c r="A52" s="107">
        <v>44</v>
      </c>
      <c r="B52" s="625" t="s">
        <v>111</v>
      </c>
      <c r="C52" s="625" t="s">
        <v>2467</v>
      </c>
      <c r="D52" s="653">
        <v>14.5</v>
      </c>
      <c r="E52" s="641">
        <v>8.5</v>
      </c>
      <c r="F52" s="669">
        <v>12</v>
      </c>
      <c r="G52" s="642">
        <v>14</v>
      </c>
      <c r="H52" s="627">
        <v>15</v>
      </c>
      <c r="I52" s="630">
        <v>4.5</v>
      </c>
      <c r="J52" s="708">
        <v>10</v>
      </c>
      <c r="K52" s="630">
        <v>7.5</v>
      </c>
      <c r="L52" s="109"/>
    </row>
    <row r="53" spans="1:12" ht="18.75">
      <c r="A53" s="107">
        <v>45</v>
      </c>
      <c r="B53" s="625" t="s">
        <v>2468</v>
      </c>
      <c r="C53" s="625" t="s">
        <v>2469</v>
      </c>
      <c r="D53" s="653">
        <v>8.5</v>
      </c>
      <c r="E53" s="641">
        <v>3.5</v>
      </c>
      <c r="F53" s="669">
        <v>4</v>
      </c>
      <c r="G53" s="642">
        <v>8</v>
      </c>
      <c r="H53" s="627">
        <v>6.5</v>
      </c>
      <c r="I53" s="630">
        <v>2</v>
      </c>
      <c r="J53" s="708">
        <v>6</v>
      </c>
      <c r="K53" s="630">
        <v>9.5</v>
      </c>
      <c r="L53" s="109"/>
    </row>
    <row r="54" spans="1:12" ht="18.75">
      <c r="A54" s="107">
        <v>46</v>
      </c>
      <c r="B54" s="625" t="s">
        <v>696</v>
      </c>
      <c r="C54" s="625" t="s">
        <v>2470</v>
      </c>
      <c r="D54" s="653">
        <v>11.5</v>
      </c>
      <c r="E54" s="641">
        <v>7.75</v>
      </c>
      <c r="F54" s="669">
        <v>2</v>
      </c>
      <c r="G54" s="642">
        <v>14</v>
      </c>
      <c r="H54" s="627">
        <v>6</v>
      </c>
      <c r="I54" s="630">
        <v>3.5</v>
      </c>
      <c r="J54" s="708">
        <v>7.5</v>
      </c>
      <c r="K54" s="630">
        <v>10.5</v>
      </c>
      <c r="L54" s="109"/>
    </row>
    <row r="55" spans="1:12" ht="18.75">
      <c r="A55" s="107">
        <v>47</v>
      </c>
      <c r="B55" s="625" t="s">
        <v>2471</v>
      </c>
      <c r="C55" s="625" t="s">
        <v>2472</v>
      </c>
      <c r="D55" s="653">
        <v>12.5</v>
      </c>
      <c r="E55" s="641">
        <v>13</v>
      </c>
      <c r="F55" s="669">
        <v>11</v>
      </c>
      <c r="G55" s="642">
        <v>13</v>
      </c>
      <c r="H55" s="627">
        <v>14</v>
      </c>
      <c r="I55" s="630">
        <v>14</v>
      </c>
      <c r="J55" s="708">
        <v>4</v>
      </c>
      <c r="K55" s="630">
        <v>15</v>
      </c>
      <c r="L55" s="109"/>
    </row>
    <row r="56" spans="1:12" ht="18.75">
      <c r="A56" s="107">
        <v>48</v>
      </c>
      <c r="B56" s="625" t="s">
        <v>703</v>
      </c>
      <c r="C56" s="625" t="s">
        <v>2473</v>
      </c>
      <c r="D56" s="653">
        <v>12.5</v>
      </c>
      <c r="E56" s="641">
        <v>5.75</v>
      </c>
      <c r="F56" s="669">
        <v>2</v>
      </c>
      <c r="G56" s="642">
        <v>17</v>
      </c>
      <c r="H56" s="627">
        <v>12</v>
      </c>
      <c r="I56" s="630">
        <v>3</v>
      </c>
      <c r="J56" s="708">
        <v>5.5</v>
      </c>
      <c r="K56" s="630">
        <v>13</v>
      </c>
      <c r="L56" s="109"/>
    </row>
    <row r="57" spans="1:12" ht="18.75">
      <c r="A57" s="107">
        <v>49</v>
      </c>
      <c r="B57" s="625" t="s">
        <v>707</v>
      </c>
      <c r="C57" s="625" t="s">
        <v>2474</v>
      </c>
      <c r="D57" s="653">
        <v>6.5</v>
      </c>
      <c r="E57" s="641">
        <v>5</v>
      </c>
      <c r="F57" s="669">
        <v>6</v>
      </c>
      <c r="G57" s="642">
        <v>8</v>
      </c>
      <c r="H57" s="627">
        <v>6.5</v>
      </c>
      <c r="I57" s="630">
        <v>1.75</v>
      </c>
      <c r="J57" s="708">
        <v>5.5</v>
      </c>
      <c r="K57" s="630">
        <v>7.5</v>
      </c>
      <c r="L57" s="109"/>
    </row>
    <row r="58" spans="1:12" ht="18.75">
      <c r="A58" s="107">
        <v>50</v>
      </c>
      <c r="B58" s="625" t="s">
        <v>707</v>
      </c>
      <c r="C58" s="625" t="s">
        <v>2454</v>
      </c>
      <c r="D58" s="653">
        <v>11.5</v>
      </c>
      <c r="E58" s="641">
        <v>10</v>
      </c>
      <c r="F58" s="669">
        <v>15</v>
      </c>
      <c r="G58" s="642">
        <v>14</v>
      </c>
      <c r="H58" s="627">
        <v>12</v>
      </c>
      <c r="I58" s="630">
        <v>2.5</v>
      </c>
      <c r="J58" s="708">
        <v>5</v>
      </c>
      <c r="K58" s="630">
        <v>15</v>
      </c>
      <c r="L58" s="109"/>
    </row>
    <row r="59" spans="1:12" ht="18.75">
      <c r="A59" s="107">
        <v>51</v>
      </c>
      <c r="B59" s="625" t="s">
        <v>2475</v>
      </c>
      <c r="C59" s="625" t="s">
        <v>2432</v>
      </c>
      <c r="D59" s="653">
        <v>12.5</v>
      </c>
      <c r="E59" s="641">
        <v>8</v>
      </c>
      <c r="F59" s="669">
        <v>11</v>
      </c>
      <c r="G59" s="642">
        <v>11</v>
      </c>
      <c r="H59" s="627">
        <v>8</v>
      </c>
      <c r="I59" s="669">
        <v>5</v>
      </c>
      <c r="J59" s="708">
        <v>4</v>
      </c>
      <c r="K59" s="630">
        <v>11</v>
      </c>
      <c r="L59" s="109"/>
    </row>
    <row r="60" spans="1:12" ht="18.75">
      <c r="A60" s="107">
        <v>52</v>
      </c>
      <c r="B60" s="625" t="s">
        <v>721</v>
      </c>
      <c r="C60" s="625" t="s">
        <v>2476</v>
      </c>
      <c r="D60" s="653">
        <v>9</v>
      </c>
      <c r="E60" s="641">
        <v>6.5</v>
      </c>
      <c r="F60" s="669">
        <v>16</v>
      </c>
      <c r="G60" s="642">
        <v>11</v>
      </c>
      <c r="H60" s="627">
        <v>15</v>
      </c>
      <c r="I60" s="669">
        <v>6.5</v>
      </c>
      <c r="J60" s="708">
        <v>7.5</v>
      </c>
      <c r="K60" s="630">
        <v>10</v>
      </c>
      <c r="L60" s="109"/>
    </row>
    <row r="61" spans="1:12" ht="18.75">
      <c r="A61" s="107">
        <v>53</v>
      </c>
      <c r="B61" s="625" t="s">
        <v>2477</v>
      </c>
      <c r="C61" s="625" t="s">
        <v>2478</v>
      </c>
      <c r="D61" s="653">
        <v>12.5</v>
      </c>
      <c r="E61" s="641">
        <v>8.5</v>
      </c>
      <c r="F61" s="669">
        <v>12</v>
      </c>
      <c r="G61" s="642">
        <v>13</v>
      </c>
      <c r="H61" s="627">
        <v>9.5</v>
      </c>
      <c r="I61" s="669">
        <v>3</v>
      </c>
      <c r="J61" s="708">
        <v>5.5</v>
      </c>
      <c r="K61" s="630">
        <v>7.5</v>
      </c>
      <c r="L61" s="109"/>
    </row>
    <row r="62" spans="1:12" ht="18.75">
      <c r="A62" s="107">
        <v>54</v>
      </c>
      <c r="B62" s="625" t="s">
        <v>731</v>
      </c>
      <c r="C62" s="625" t="s">
        <v>2479</v>
      </c>
      <c r="D62" s="653">
        <v>13</v>
      </c>
      <c r="E62" s="641">
        <v>13</v>
      </c>
      <c r="F62" s="669">
        <v>12</v>
      </c>
      <c r="G62" s="642">
        <v>16</v>
      </c>
      <c r="H62" s="627">
        <v>18.75</v>
      </c>
      <c r="I62" s="669">
        <v>12</v>
      </c>
      <c r="J62" s="708">
        <v>6</v>
      </c>
      <c r="K62" s="630">
        <v>15.5</v>
      </c>
      <c r="L62" s="109"/>
    </row>
    <row r="63" spans="1:12" ht="18.75">
      <c r="A63" s="107">
        <v>55</v>
      </c>
      <c r="B63" s="625" t="s">
        <v>736</v>
      </c>
      <c r="C63" s="625" t="s">
        <v>2480</v>
      </c>
      <c r="D63" s="653">
        <v>12</v>
      </c>
      <c r="E63" s="641">
        <v>10</v>
      </c>
      <c r="F63" s="669">
        <v>12</v>
      </c>
      <c r="G63" s="642">
        <v>16</v>
      </c>
      <c r="H63" s="627">
        <v>12</v>
      </c>
      <c r="I63" s="669">
        <v>2.5</v>
      </c>
      <c r="J63" s="708">
        <v>8.5</v>
      </c>
      <c r="K63" s="630">
        <v>14.5</v>
      </c>
      <c r="L63" s="109"/>
    </row>
    <row r="64" spans="1:12" ht="18.75">
      <c r="A64" s="107">
        <v>56</v>
      </c>
      <c r="B64" s="625" t="s">
        <v>740</v>
      </c>
      <c r="C64" s="625" t="s">
        <v>2481</v>
      </c>
      <c r="D64" s="653">
        <v>7.5</v>
      </c>
      <c r="E64" s="641">
        <v>4</v>
      </c>
      <c r="F64" s="669">
        <v>10</v>
      </c>
      <c r="G64" s="642">
        <v>8</v>
      </c>
      <c r="H64" s="627">
        <v>6</v>
      </c>
      <c r="I64" s="630">
        <v>1</v>
      </c>
      <c r="J64" s="708">
        <v>4</v>
      </c>
      <c r="K64" s="630">
        <v>4.5</v>
      </c>
      <c r="L64" s="109"/>
    </row>
    <row r="65" spans="1:12" ht="18.75">
      <c r="A65" s="107">
        <v>57</v>
      </c>
      <c r="B65" s="625" t="s">
        <v>2482</v>
      </c>
      <c r="C65" s="625" t="s">
        <v>2483</v>
      </c>
      <c r="D65" s="653">
        <v>11</v>
      </c>
      <c r="E65" s="641">
        <v>7</v>
      </c>
      <c r="F65" s="669">
        <v>14</v>
      </c>
      <c r="G65" s="642">
        <v>11</v>
      </c>
      <c r="H65" s="627">
        <v>7.5</v>
      </c>
      <c r="I65" s="630">
        <v>2.5</v>
      </c>
      <c r="J65" s="708">
        <v>8.5</v>
      </c>
      <c r="K65" s="630">
        <v>8</v>
      </c>
      <c r="L65" s="109"/>
    </row>
    <row r="66" spans="1:12" ht="18.75">
      <c r="A66" s="107">
        <v>58</v>
      </c>
      <c r="B66" s="625" t="s">
        <v>2484</v>
      </c>
      <c r="C66" s="625" t="s">
        <v>2485</v>
      </c>
      <c r="D66" s="653">
        <v>12</v>
      </c>
      <c r="E66" s="641">
        <v>10.5</v>
      </c>
      <c r="F66" s="669">
        <v>15</v>
      </c>
      <c r="G66" s="642">
        <v>10</v>
      </c>
      <c r="H66" s="627">
        <v>18</v>
      </c>
      <c r="I66" s="630">
        <v>3</v>
      </c>
      <c r="J66" s="708">
        <v>5</v>
      </c>
      <c r="K66" s="630">
        <v>6.5</v>
      </c>
      <c r="L66" s="109"/>
    </row>
    <row r="67" spans="1:12" ht="18.75">
      <c r="A67" s="107">
        <v>59</v>
      </c>
      <c r="B67" s="625" t="s">
        <v>754</v>
      </c>
      <c r="C67" s="625" t="s">
        <v>2486</v>
      </c>
      <c r="D67" s="653">
        <v>9</v>
      </c>
      <c r="E67" s="641">
        <v>9</v>
      </c>
      <c r="F67" s="669">
        <v>5</v>
      </c>
      <c r="G67" s="642">
        <v>10</v>
      </c>
      <c r="H67" s="627">
        <v>12</v>
      </c>
      <c r="I67" s="630">
        <v>2</v>
      </c>
      <c r="J67" s="708">
        <v>6</v>
      </c>
      <c r="K67" s="630">
        <v>6</v>
      </c>
      <c r="L67" s="109"/>
    </row>
    <row r="68" spans="1:12" ht="18.75">
      <c r="A68" s="107">
        <v>60</v>
      </c>
      <c r="B68" s="625" t="s">
        <v>2487</v>
      </c>
      <c r="C68" s="625" t="s">
        <v>2488</v>
      </c>
      <c r="D68" s="653">
        <v>10</v>
      </c>
      <c r="E68" s="641">
        <v>9</v>
      </c>
      <c r="F68" s="669">
        <v>13</v>
      </c>
      <c r="G68" s="642">
        <v>11</v>
      </c>
      <c r="H68" s="627">
        <v>12</v>
      </c>
      <c r="I68" s="630">
        <v>4</v>
      </c>
      <c r="J68" s="709">
        <v>6.5</v>
      </c>
      <c r="K68" s="630">
        <v>3.5</v>
      </c>
      <c r="L68" s="109"/>
    </row>
    <row r="69" spans="1:12" ht="18.75">
      <c r="A69" s="107">
        <v>61</v>
      </c>
      <c r="B69" s="625" t="s">
        <v>2489</v>
      </c>
      <c r="C69" s="625" t="s">
        <v>2490</v>
      </c>
      <c r="D69" s="653">
        <v>11.5</v>
      </c>
      <c r="E69" s="641">
        <v>14.5</v>
      </c>
      <c r="F69" s="669">
        <v>7</v>
      </c>
      <c r="G69" s="642">
        <v>12</v>
      </c>
      <c r="H69" s="627">
        <v>13.5</v>
      </c>
      <c r="I69" s="630">
        <v>5</v>
      </c>
      <c r="J69" s="709">
        <v>7</v>
      </c>
      <c r="K69" s="630">
        <v>7.5</v>
      </c>
      <c r="L69" s="109"/>
    </row>
    <row r="70" spans="1:12" ht="18.75">
      <c r="A70" s="107">
        <v>62</v>
      </c>
      <c r="B70" s="625" t="s">
        <v>767</v>
      </c>
      <c r="C70" s="625" t="s">
        <v>2491</v>
      </c>
      <c r="D70" s="653">
        <v>9.5</v>
      </c>
      <c r="E70" s="641">
        <v>9</v>
      </c>
      <c r="F70" s="669">
        <v>10</v>
      </c>
      <c r="G70" s="642">
        <v>15</v>
      </c>
      <c r="H70" s="627">
        <v>9</v>
      </c>
      <c r="I70" s="630">
        <v>12</v>
      </c>
      <c r="J70" s="709">
        <v>4</v>
      </c>
      <c r="K70" s="627">
        <v>14.5</v>
      </c>
      <c r="L70" s="109"/>
    </row>
    <row r="71" spans="1:12" ht="18.75">
      <c r="A71" s="107">
        <v>63</v>
      </c>
      <c r="B71" s="625" t="s">
        <v>771</v>
      </c>
      <c r="C71" s="625" t="s">
        <v>2492</v>
      </c>
      <c r="D71" s="653">
        <v>10.5</v>
      </c>
      <c r="E71" s="641">
        <v>10</v>
      </c>
      <c r="F71" s="669">
        <v>17</v>
      </c>
      <c r="G71" s="642">
        <v>17</v>
      </c>
      <c r="H71" s="627">
        <v>17</v>
      </c>
      <c r="I71" s="630">
        <v>12.5</v>
      </c>
      <c r="J71" s="709">
        <v>8.5</v>
      </c>
      <c r="K71" s="630">
        <v>15</v>
      </c>
      <c r="L71" s="109"/>
    </row>
    <row r="72" spans="1:12" ht="18.75">
      <c r="A72" s="107">
        <v>64</v>
      </c>
      <c r="B72" s="625" t="s">
        <v>775</v>
      </c>
      <c r="C72" s="625" t="s">
        <v>2493</v>
      </c>
      <c r="D72" s="653">
        <v>10</v>
      </c>
      <c r="E72" s="641">
        <v>5.5</v>
      </c>
      <c r="F72" s="669">
        <v>15</v>
      </c>
      <c r="G72" s="642">
        <v>13</v>
      </c>
      <c r="H72" s="627">
        <v>14</v>
      </c>
      <c r="I72" s="630">
        <v>7</v>
      </c>
      <c r="J72" s="708">
        <v>5</v>
      </c>
      <c r="K72" s="630">
        <v>10</v>
      </c>
      <c r="L72" s="109"/>
    </row>
    <row r="73" spans="1:12" ht="18.75">
      <c r="A73" s="107">
        <v>65</v>
      </c>
      <c r="B73" s="625" t="s">
        <v>779</v>
      </c>
      <c r="C73" s="625" t="s">
        <v>2494</v>
      </c>
      <c r="D73" s="653">
        <v>11</v>
      </c>
      <c r="E73" s="641">
        <v>10</v>
      </c>
      <c r="F73" s="669">
        <v>9</v>
      </c>
      <c r="G73" s="642">
        <v>9</v>
      </c>
      <c r="H73" s="627">
        <v>14</v>
      </c>
      <c r="I73" s="630">
        <v>3.5</v>
      </c>
      <c r="J73" s="708">
        <v>4</v>
      </c>
      <c r="K73" s="630">
        <v>13</v>
      </c>
      <c r="L73" s="109"/>
    </row>
    <row r="74" spans="1:12" ht="18.75">
      <c r="A74" s="107">
        <v>66</v>
      </c>
      <c r="B74" s="625" t="s">
        <v>141</v>
      </c>
      <c r="C74" s="625" t="s">
        <v>2495</v>
      </c>
      <c r="D74" s="653">
        <v>10.5</v>
      </c>
      <c r="E74" s="641">
        <v>10</v>
      </c>
      <c r="F74" s="669">
        <v>8</v>
      </c>
      <c r="G74" s="642">
        <v>11</v>
      </c>
      <c r="H74" s="627">
        <v>16.5</v>
      </c>
      <c r="I74" s="630">
        <v>5</v>
      </c>
      <c r="J74" s="708">
        <v>3</v>
      </c>
      <c r="K74" s="630">
        <v>14</v>
      </c>
      <c r="L74" s="109"/>
    </row>
    <row r="75" spans="1:12" ht="18.75">
      <c r="A75" s="107">
        <v>67</v>
      </c>
      <c r="B75" s="625" t="s">
        <v>2496</v>
      </c>
      <c r="C75" s="625" t="s">
        <v>2440</v>
      </c>
      <c r="D75" s="653">
        <v>10.5</v>
      </c>
      <c r="E75" s="641">
        <v>5.5</v>
      </c>
      <c r="F75" s="669">
        <v>10</v>
      </c>
      <c r="G75" s="642">
        <v>9</v>
      </c>
      <c r="H75" s="627">
        <v>9</v>
      </c>
      <c r="I75" s="630">
        <v>0</v>
      </c>
      <c r="J75" s="708">
        <v>3.5</v>
      </c>
      <c r="K75" s="630">
        <v>3</v>
      </c>
      <c r="L75" s="109"/>
    </row>
    <row r="76" spans="1:12" ht="18.75">
      <c r="A76" s="107">
        <v>68</v>
      </c>
      <c r="B76" s="625" t="s">
        <v>2497</v>
      </c>
      <c r="C76" s="625" t="s">
        <v>2498</v>
      </c>
      <c r="D76" s="653">
        <v>13</v>
      </c>
      <c r="E76" s="641">
        <v>12.25</v>
      </c>
      <c r="F76" s="669">
        <v>15</v>
      </c>
      <c r="G76" s="642">
        <v>14</v>
      </c>
      <c r="H76" s="627">
        <v>15</v>
      </c>
      <c r="I76" s="630">
        <v>7</v>
      </c>
      <c r="J76" s="708">
        <v>5</v>
      </c>
      <c r="K76" s="630">
        <v>15.5</v>
      </c>
      <c r="L76" s="109"/>
    </row>
    <row r="77" spans="1:12" ht="18.75">
      <c r="A77" s="107">
        <v>69</v>
      </c>
      <c r="B77" s="625" t="s">
        <v>2499</v>
      </c>
      <c r="C77" s="625" t="s">
        <v>2500</v>
      </c>
      <c r="D77" s="653">
        <v>11</v>
      </c>
      <c r="E77" s="641">
        <v>3.5</v>
      </c>
      <c r="F77" s="669">
        <v>1</v>
      </c>
      <c r="G77" s="642">
        <v>12</v>
      </c>
      <c r="H77" s="627">
        <v>14</v>
      </c>
      <c r="I77" s="630">
        <v>0.75</v>
      </c>
      <c r="J77" s="708">
        <v>3.5</v>
      </c>
      <c r="K77" s="630">
        <v>10</v>
      </c>
      <c r="L77" s="109"/>
    </row>
    <row r="78" spans="1:12" ht="18.75">
      <c r="A78" s="107">
        <v>70</v>
      </c>
      <c r="B78" s="625" t="s">
        <v>797</v>
      </c>
      <c r="C78" s="625" t="s">
        <v>2501</v>
      </c>
      <c r="D78" s="653">
        <v>12.5</v>
      </c>
      <c r="E78" s="641">
        <v>12.5</v>
      </c>
      <c r="F78" s="669">
        <v>13</v>
      </c>
      <c r="G78" s="642">
        <v>14</v>
      </c>
      <c r="H78" s="627">
        <v>15</v>
      </c>
      <c r="I78" s="630">
        <v>3.5</v>
      </c>
      <c r="J78" s="708">
        <v>8</v>
      </c>
      <c r="K78" s="630">
        <v>13</v>
      </c>
      <c r="L78" s="109"/>
    </row>
    <row r="79" spans="1:12" ht="18.75">
      <c r="A79" s="107">
        <v>71</v>
      </c>
      <c r="B79" s="625" t="s">
        <v>811</v>
      </c>
      <c r="C79" s="625" t="s">
        <v>2431</v>
      </c>
      <c r="D79" s="653">
        <v>10</v>
      </c>
      <c r="E79" s="641">
        <v>6</v>
      </c>
      <c r="F79" s="669">
        <v>5</v>
      </c>
      <c r="G79" s="642">
        <v>10</v>
      </c>
      <c r="H79" s="627">
        <v>11.5</v>
      </c>
      <c r="I79" s="669">
        <v>5</v>
      </c>
      <c r="J79" s="709">
        <v>5.5</v>
      </c>
      <c r="K79" s="669">
        <v>4</v>
      </c>
      <c r="L79" s="109"/>
    </row>
    <row r="80" spans="1:12" ht="18.75">
      <c r="A80" s="107">
        <v>72</v>
      </c>
      <c r="B80" s="625" t="s">
        <v>814</v>
      </c>
      <c r="C80" s="625" t="s">
        <v>2474</v>
      </c>
      <c r="D80" s="653">
        <v>7.5</v>
      </c>
      <c r="E80" s="641">
        <v>8</v>
      </c>
      <c r="F80" s="669">
        <v>10</v>
      </c>
      <c r="G80" s="642">
        <v>10</v>
      </c>
      <c r="H80" s="627">
        <v>14</v>
      </c>
      <c r="I80" s="669">
        <v>2</v>
      </c>
      <c r="J80" s="709">
        <v>4.5</v>
      </c>
      <c r="K80" s="669">
        <v>3.5</v>
      </c>
      <c r="L80" s="109"/>
    </row>
    <row r="81" spans="1:12" ht="18.75">
      <c r="A81" s="107">
        <v>73</v>
      </c>
      <c r="B81" s="625" t="s">
        <v>820</v>
      </c>
      <c r="C81" s="625" t="s">
        <v>2502</v>
      </c>
      <c r="D81" s="653">
        <v>9</v>
      </c>
      <c r="E81" s="641">
        <v>9</v>
      </c>
      <c r="F81" s="669">
        <v>17</v>
      </c>
      <c r="G81" s="642">
        <v>12</v>
      </c>
      <c r="H81" s="627">
        <v>15</v>
      </c>
      <c r="I81" s="669">
        <v>0.75</v>
      </c>
      <c r="J81" s="709">
        <v>1</v>
      </c>
      <c r="K81" s="669">
        <v>9</v>
      </c>
      <c r="L81" s="109"/>
    </row>
    <row r="82" spans="1:12" ht="18.75">
      <c r="A82" s="107">
        <v>74</v>
      </c>
      <c r="B82" s="625" t="s">
        <v>806</v>
      </c>
      <c r="C82" s="625" t="s">
        <v>2503</v>
      </c>
      <c r="D82" s="653">
        <v>5</v>
      </c>
      <c r="E82" s="641">
        <v>1</v>
      </c>
      <c r="F82" s="669">
        <v>1</v>
      </c>
      <c r="G82" s="642">
        <v>11</v>
      </c>
      <c r="H82" s="627">
        <v>9</v>
      </c>
      <c r="I82" s="669">
        <v>0.5</v>
      </c>
      <c r="J82" s="709">
        <v>5.5</v>
      </c>
      <c r="K82" s="669">
        <v>5.5</v>
      </c>
      <c r="L82" s="109"/>
    </row>
    <row r="83" spans="1:12" ht="18.75">
      <c r="A83" s="107">
        <v>75</v>
      </c>
      <c r="B83" s="625" t="s">
        <v>823</v>
      </c>
      <c r="C83" s="625" t="s">
        <v>2504</v>
      </c>
      <c r="D83" s="653">
        <v>10</v>
      </c>
      <c r="E83" s="641">
        <v>8.5</v>
      </c>
      <c r="F83" s="669">
        <v>11</v>
      </c>
      <c r="G83" s="642">
        <v>13</v>
      </c>
      <c r="H83" s="627">
        <v>15.5</v>
      </c>
      <c r="I83" s="669">
        <v>5</v>
      </c>
      <c r="J83" s="709">
        <v>4</v>
      </c>
      <c r="K83" s="669">
        <v>6.5</v>
      </c>
      <c r="L83" s="109"/>
    </row>
    <row r="84" spans="1:12" ht="18.75">
      <c r="A84" s="107">
        <v>76</v>
      </c>
      <c r="B84" s="625" t="s">
        <v>827</v>
      </c>
      <c r="C84" s="625" t="s">
        <v>2505</v>
      </c>
      <c r="D84" s="653">
        <v>11.5</v>
      </c>
      <c r="E84" s="641">
        <v>7.5</v>
      </c>
      <c r="F84" s="669">
        <v>15</v>
      </c>
      <c r="G84" s="642">
        <v>12</v>
      </c>
      <c r="H84" s="627">
        <v>11.5</v>
      </c>
      <c r="I84" s="669">
        <v>0.5</v>
      </c>
      <c r="J84" s="709">
        <v>8</v>
      </c>
      <c r="K84" s="669">
        <v>11.5</v>
      </c>
      <c r="L84" s="109"/>
    </row>
    <row r="85" spans="1:12" ht="18.75">
      <c r="A85" s="107">
        <v>77</v>
      </c>
      <c r="B85" s="625" t="s">
        <v>832</v>
      </c>
      <c r="C85" s="625" t="s">
        <v>2506</v>
      </c>
      <c r="D85" s="653">
        <v>10</v>
      </c>
      <c r="E85" s="641">
        <v>10.5</v>
      </c>
      <c r="F85" s="669">
        <v>12</v>
      </c>
      <c r="G85" s="642">
        <v>12</v>
      </c>
      <c r="H85" s="627">
        <v>16</v>
      </c>
      <c r="I85" s="669">
        <v>2</v>
      </c>
      <c r="J85" s="709">
        <v>7.5</v>
      </c>
      <c r="K85" s="669">
        <v>9</v>
      </c>
      <c r="L85" s="109"/>
    </row>
    <row r="86" spans="1:12" ht="18.75">
      <c r="A86" s="107">
        <v>78</v>
      </c>
      <c r="B86" s="625" t="s">
        <v>2507</v>
      </c>
      <c r="C86" s="625" t="s">
        <v>2508</v>
      </c>
      <c r="D86" s="653">
        <v>11</v>
      </c>
      <c r="E86" s="641">
        <v>5</v>
      </c>
      <c r="F86" s="669">
        <v>8</v>
      </c>
      <c r="G86" s="642">
        <v>8</v>
      </c>
      <c r="H86" s="627">
        <v>13.5</v>
      </c>
      <c r="I86" s="669">
        <v>2.5</v>
      </c>
      <c r="J86" s="709">
        <v>3.5</v>
      </c>
      <c r="K86" s="669">
        <v>4.5</v>
      </c>
      <c r="L86" s="109"/>
    </row>
    <row r="87" spans="1:12" ht="18.75">
      <c r="A87" s="107">
        <v>79</v>
      </c>
      <c r="B87" s="625" t="s">
        <v>840</v>
      </c>
      <c r="C87" s="625" t="s">
        <v>2509</v>
      </c>
      <c r="D87" s="653">
        <v>11.5</v>
      </c>
      <c r="E87" s="641">
        <v>9</v>
      </c>
      <c r="F87" s="669">
        <v>10</v>
      </c>
      <c r="G87" s="642">
        <v>13</v>
      </c>
      <c r="H87" s="627">
        <v>15</v>
      </c>
      <c r="I87" s="669">
        <v>4</v>
      </c>
      <c r="J87" s="709">
        <v>4</v>
      </c>
      <c r="K87" s="669">
        <v>9</v>
      </c>
      <c r="L87" s="109"/>
    </row>
    <row r="88" spans="1:12" ht="18.75">
      <c r="A88" s="107">
        <v>80</v>
      </c>
      <c r="B88" s="625" t="s">
        <v>844</v>
      </c>
      <c r="C88" s="625" t="s">
        <v>2510</v>
      </c>
      <c r="D88" s="653">
        <v>11.5</v>
      </c>
      <c r="E88" s="641">
        <v>5.25</v>
      </c>
      <c r="F88" s="669">
        <v>16</v>
      </c>
      <c r="G88" s="642">
        <v>11</v>
      </c>
      <c r="H88" s="627">
        <v>13.5</v>
      </c>
      <c r="I88" s="669">
        <v>1.5</v>
      </c>
      <c r="J88" s="709">
        <v>4.5</v>
      </c>
      <c r="K88" s="669">
        <v>6.5</v>
      </c>
      <c r="L88" s="109"/>
    </row>
    <row r="89" spans="1:12" ht="18.75">
      <c r="A89" s="107">
        <v>81</v>
      </c>
      <c r="B89" s="625" t="s">
        <v>2511</v>
      </c>
      <c r="C89" s="625" t="s">
        <v>2512</v>
      </c>
      <c r="D89" s="653">
        <v>11</v>
      </c>
      <c r="E89" s="641">
        <v>6.25</v>
      </c>
      <c r="F89" s="669">
        <v>14</v>
      </c>
      <c r="G89" s="642">
        <v>7</v>
      </c>
      <c r="H89" s="627">
        <v>13</v>
      </c>
      <c r="I89" s="669">
        <v>0.75</v>
      </c>
      <c r="J89" s="709">
        <v>4.5</v>
      </c>
      <c r="K89" s="669">
        <v>7.5</v>
      </c>
      <c r="L89" s="109"/>
    </row>
    <row r="90" spans="1:12" ht="18.75">
      <c r="A90" s="107">
        <v>82</v>
      </c>
      <c r="B90" s="625" t="s">
        <v>2513</v>
      </c>
      <c r="C90" s="625" t="s">
        <v>2514</v>
      </c>
      <c r="D90" s="653">
        <v>13.5</v>
      </c>
      <c r="E90" s="641">
        <v>10</v>
      </c>
      <c r="F90" s="669">
        <v>14</v>
      </c>
      <c r="G90" s="642">
        <v>11</v>
      </c>
      <c r="H90" s="627">
        <v>17</v>
      </c>
      <c r="I90" s="669">
        <v>4.25</v>
      </c>
      <c r="J90" s="709">
        <v>6</v>
      </c>
      <c r="K90" s="669">
        <v>18</v>
      </c>
      <c r="L90" s="109"/>
    </row>
    <row r="91" spans="1:12" ht="18.75">
      <c r="A91" s="107">
        <v>83</v>
      </c>
      <c r="B91" s="625" t="s">
        <v>856</v>
      </c>
      <c r="C91" s="625" t="s">
        <v>2515</v>
      </c>
      <c r="D91" s="653">
        <v>13.5</v>
      </c>
      <c r="E91" s="641">
        <v>16</v>
      </c>
      <c r="F91" s="669">
        <v>16</v>
      </c>
      <c r="G91" s="642">
        <v>14</v>
      </c>
      <c r="H91" s="627">
        <v>17.5</v>
      </c>
      <c r="I91" s="669">
        <v>14.5</v>
      </c>
      <c r="J91" s="709">
        <v>6.5</v>
      </c>
      <c r="K91" s="669">
        <v>14</v>
      </c>
      <c r="L91" s="109"/>
    </row>
    <row r="92" spans="1:12" ht="18.75">
      <c r="A92" s="107">
        <v>84</v>
      </c>
      <c r="B92" s="625" t="s">
        <v>856</v>
      </c>
      <c r="C92" s="625" t="s">
        <v>2516</v>
      </c>
      <c r="D92" s="653">
        <v>16</v>
      </c>
      <c r="E92" s="641">
        <v>14</v>
      </c>
      <c r="F92" s="669">
        <v>14</v>
      </c>
      <c r="G92" s="642">
        <v>15</v>
      </c>
      <c r="H92" s="627">
        <v>18.75</v>
      </c>
      <c r="I92" s="669">
        <v>8.5</v>
      </c>
      <c r="J92" s="709">
        <v>6.5</v>
      </c>
      <c r="K92" s="669">
        <v>14</v>
      </c>
      <c r="L92" s="109"/>
    </row>
    <row r="93" spans="1:12" ht="18.75">
      <c r="A93" s="107">
        <v>85</v>
      </c>
      <c r="B93" s="625" t="s">
        <v>2517</v>
      </c>
      <c r="C93" s="625" t="s">
        <v>2518</v>
      </c>
      <c r="D93" s="653">
        <v>9.5</v>
      </c>
      <c r="E93" s="641">
        <v>4.5</v>
      </c>
      <c r="F93" s="669">
        <v>4</v>
      </c>
      <c r="G93" s="642">
        <v>15</v>
      </c>
      <c r="H93" s="627">
        <v>13</v>
      </c>
      <c r="I93" s="669">
        <v>0.75</v>
      </c>
      <c r="J93" s="709">
        <v>3.5</v>
      </c>
      <c r="K93" s="669">
        <v>10.5</v>
      </c>
      <c r="L93" s="109"/>
    </row>
    <row r="94" spans="1:12" ht="18.75">
      <c r="A94" s="107">
        <v>86</v>
      </c>
      <c r="B94" s="625" t="s">
        <v>162</v>
      </c>
      <c r="C94" s="625" t="s">
        <v>2519</v>
      </c>
      <c r="D94" s="653">
        <v>15</v>
      </c>
      <c r="E94" s="641">
        <v>10.25</v>
      </c>
      <c r="F94" s="669">
        <v>16</v>
      </c>
      <c r="G94" s="642">
        <v>12</v>
      </c>
      <c r="H94" s="627">
        <v>14.5</v>
      </c>
      <c r="I94" s="669">
        <v>5</v>
      </c>
      <c r="J94" s="709">
        <v>5.5</v>
      </c>
      <c r="K94" s="669">
        <v>14</v>
      </c>
      <c r="L94" s="109"/>
    </row>
    <row r="95" spans="1:12" ht="18.75">
      <c r="A95" s="107">
        <v>87</v>
      </c>
      <c r="B95" s="625" t="s">
        <v>878</v>
      </c>
      <c r="C95" s="625" t="s">
        <v>2474</v>
      </c>
      <c r="D95" s="653">
        <v>10.5</v>
      </c>
      <c r="E95" s="641">
        <v>11.5</v>
      </c>
      <c r="F95" s="669">
        <v>6</v>
      </c>
      <c r="G95" s="642">
        <v>10</v>
      </c>
      <c r="H95" s="627">
        <v>12.5</v>
      </c>
      <c r="I95" s="669">
        <v>5.5</v>
      </c>
      <c r="J95" s="709">
        <v>4.5</v>
      </c>
      <c r="K95" s="669">
        <v>16.5</v>
      </c>
      <c r="L95" s="109"/>
    </row>
    <row r="96" spans="1:12" ht="18.75">
      <c r="A96" s="107">
        <v>88</v>
      </c>
      <c r="B96" s="625" t="s">
        <v>2520</v>
      </c>
      <c r="C96" s="625" t="s">
        <v>2521</v>
      </c>
      <c r="D96" s="653">
        <v>10.5</v>
      </c>
      <c r="E96" s="641">
        <v>4.75</v>
      </c>
      <c r="F96" s="669">
        <v>1</v>
      </c>
      <c r="G96" s="642">
        <v>12</v>
      </c>
      <c r="H96" s="627">
        <v>10.5</v>
      </c>
      <c r="I96" s="630">
        <v>3</v>
      </c>
      <c r="J96" s="708">
        <v>6</v>
      </c>
      <c r="K96" s="630">
        <v>5.5</v>
      </c>
      <c r="L96" s="109"/>
    </row>
    <row r="97" spans="1:12" ht="18.75">
      <c r="A97" s="107">
        <v>89</v>
      </c>
      <c r="B97" s="625" t="s">
        <v>163</v>
      </c>
      <c r="C97" s="625" t="s">
        <v>2522</v>
      </c>
      <c r="D97" s="653">
        <v>10</v>
      </c>
      <c r="E97" s="641">
        <v>8</v>
      </c>
      <c r="F97" s="669">
        <v>5</v>
      </c>
      <c r="G97" s="642">
        <v>14</v>
      </c>
      <c r="H97" s="627">
        <v>12</v>
      </c>
      <c r="I97" s="630">
        <v>2.75</v>
      </c>
      <c r="J97" s="708">
        <v>6</v>
      </c>
      <c r="K97" s="630">
        <v>10</v>
      </c>
      <c r="L97" s="109"/>
    </row>
    <row r="98" spans="1:12" ht="18.75">
      <c r="A98" s="107">
        <v>90</v>
      </c>
      <c r="B98" s="625" t="s">
        <v>163</v>
      </c>
      <c r="C98" s="625" t="s">
        <v>2523</v>
      </c>
      <c r="D98" s="653">
        <v>9</v>
      </c>
      <c r="E98" s="641">
        <v>2.5</v>
      </c>
      <c r="F98" s="669">
        <v>1</v>
      </c>
      <c r="G98" s="642">
        <v>10</v>
      </c>
      <c r="H98" s="627">
        <v>11.5</v>
      </c>
      <c r="I98" s="630">
        <v>1</v>
      </c>
      <c r="J98" s="708">
        <v>3</v>
      </c>
      <c r="K98" s="630">
        <v>5</v>
      </c>
      <c r="L98" s="109"/>
    </row>
    <row r="99" spans="1:12" ht="18.75">
      <c r="A99" s="107">
        <v>91</v>
      </c>
      <c r="B99" s="625" t="s">
        <v>2524</v>
      </c>
      <c r="C99" s="625" t="s">
        <v>2525</v>
      </c>
      <c r="D99" s="653">
        <v>11.5</v>
      </c>
      <c r="E99" s="641">
        <v>15</v>
      </c>
      <c r="F99" s="669">
        <v>17</v>
      </c>
      <c r="G99" s="642">
        <v>17</v>
      </c>
      <c r="H99" s="627">
        <v>18.75</v>
      </c>
      <c r="I99" s="630">
        <v>10.5</v>
      </c>
      <c r="J99" s="708">
        <v>5</v>
      </c>
      <c r="K99" s="630">
        <v>14</v>
      </c>
      <c r="L99" s="109"/>
    </row>
    <row r="100" spans="1:12" ht="18.75">
      <c r="A100" s="107">
        <v>92</v>
      </c>
      <c r="B100" s="625" t="s">
        <v>2526</v>
      </c>
      <c r="C100" s="625" t="s">
        <v>2527</v>
      </c>
      <c r="D100" s="653">
        <v>11</v>
      </c>
      <c r="E100" s="641">
        <v>12</v>
      </c>
      <c r="F100" s="669">
        <v>8</v>
      </c>
      <c r="G100" s="642">
        <v>14</v>
      </c>
      <c r="H100" s="627">
        <v>18</v>
      </c>
      <c r="I100" s="630">
        <v>3.25</v>
      </c>
      <c r="J100" s="708">
        <v>3.5</v>
      </c>
      <c r="K100" s="630">
        <v>12.5</v>
      </c>
      <c r="L100" s="109"/>
    </row>
    <row r="101" spans="1:12" ht="18.75">
      <c r="A101" s="107">
        <v>93</v>
      </c>
      <c r="B101" s="625" t="s">
        <v>2528</v>
      </c>
      <c r="C101" s="625" t="s">
        <v>2521</v>
      </c>
      <c r="D101" s="653">
        <v>9</v>
      </c>
      <c r="E101" s="641">
        <v>2.25</v>
      </c>
      <c r="F101" s="669">
        <v>3</v>
      </c>
      <c r="G101" s="642">
        <v>6</v>
      </c>
      <c r="H101" s="627">
        <v>5.5</v>
      </c>
      <c r="I101" s="630">
        <v>1.5</v>
      </c>
      <c r="J101" s="708">
        <v>3</v>
      </c>
      <c r="K101" s="630">
        <v>5</v>
      </c>
      <c r="L101" s="109"/>
    </row>
    <row r="102" spans="1:12" ht="18.75">
      <c r="A102" s="107">
        <v>94</v>
      </c>
      <c r="B102" s="625" t="s">
        <v>2529</v>
      </c>
      <c r="C102" s="625" t="s">
        <v>2454</v>
      </c>
      <c r="D102" s="653">
        <v>14.5</v>
      </c>
      <c r="E102" s="641">
        <v>12</v>
      </c>
      <c r="F102" s="669">
        <v>18</v>
      </c>
      <c r="G102" s="642">
        <v>12</v>
      </c>
      <c r="H102" s="627">
        <v>17</v>
      </c>
      <c r="I102" s="630">
        <v>4</v>
      </c>
      <c r="J102" s="708">
        <v>7</v>
      </c>
      <c r="K102" s="630">
        <v>18</v>
      </c>
      <c r="L102" s="109"/>
    </row>
    <row r="103" spans="1:12" ht="18.75">
      <c r="A103" s="107">
        <v>95</v>
      </c>
      <c r="B103" s="625" t="s">
        <v>2530</v>
      </c>
      <c r="C103" s="625" t="s">
        <v>2531</v>
      </c>
      <c r="D103" s="653">
        <v>8.5</v>
      </c>
      <c r="E103" s="641">
        <v>4</v>
      </c>
      <c r="F103" s="669">
        <v>11</v>
      </c>
      <c r="G103" s="642">
        <v>14</v>
      </c>
      <c r="H103" s="627">
        <v>12.25</v>
      </c>
      <c r="I103" s="630">
        <v>5</v>
      </c>
      <c r="J103" s="708">
        <v>3.5</v>
      </c>
      <c r="K103" s="630">
        <v>7.5</v>
      </c>
      <c r="L103" s="109"/>
    </row>
    <row r="104" spans="1:12" ht="18.75">
      <c r="A104" s="107">
        <v>96</v>
      </c>
      <c r="B104" s="625" t="s">
        <v>2532</v>
      </c>
      <c r="C104" s="625" t="s">
        <v>2533</v>
      </c>
      <c r="D104" s="653">
        <v>10</v>
      </c>
      <c r="E104" s="641">
        <v>11</v>
      </c>
      <c r="F104" s="669">
        <v>8</v>
      </c>
      <c r="G104" s="642">
        <v>10</v>
      </c>
      <c r="H104" s="627">
        <v>7</v>
      </c>
      <c r="I104" s="630">
        <v>1</v>
      </c>
      <c r="J104" s="708">
        <v>4</v>
      </c>
      <c r="K104" s="630">
        <v>11.5</v>
      </c>
      <c r="L104" s="109"/>
    </row>
    <row r="105" spans="1:12" ht="18.75">
      <c r="A105" s="107">
        <v>97</v>
      </c>
      <c r="B105" s="625" t="s">
        <v>919</v>
      </c>
      <c r="C105" s="625" t="s">
        <v>2480</v>
      </c>
      <c r="D105" s="653">
        <v>10</v>
      </c>
      <c r="E105" s="641">
        <v>4</v>
      </c>
      <c r="F105" s="669">
        <v>4</v>
      </c>
      <c r="G105" s="642">
        <v>5</v>
      </c>
      <c r="H105" s="627">
        <v>10</v>
      </c>
      <c r="I105" s="630">
        <v>2.5</v>
      </c>
      <c r="J105" s="708">
        <v>3</v>
      </c>
      <c r="K105" s="630">
        <v>2.5</v>
      </c>
      <c r="L105" s="109"/>
    </row>
    <row r="106" spans="1:12" ht="18.75">
      <c r="A106" s="107">
        <v>98</v>
      </c>
      <c r="B106" s="625" t="s">
        <v>2534</v>
      </c>
      <c r="C106" s="625" t="s">
        <v>2535</v>
      </c>
      <c r="D106" s="653">
        <v>8.5</v>
      </c>
      <c r="E106" s="641">
        <v>2.75</v>
      </c>
      <c r="F106" s="669">
        <v>12</v>
      </c>
      <c r="G106" s="642">
        <v>12</v>
      </c>
      <c r="H106" s="627">
        <v>15</v>
      </c>
      <c r="I106" s="630">
        <v>2.25</v>
      </c>
      <c r="J106" s="708">
        <v>5.5</v>
      </c>
      <c r="K106" s="630">
        <v>9</v>
      </c>
      <c r="L106" s="109"/>
    </row>
    <row r="107" spans="1:12" ht="18.75">
      <c r="A107" s="107">
        <v>99</v>
      </c>
      <c r="B107" s="625" t="s">
        <v>2536</v>
      </c>
      <c r="C107" s="625" t="s">
        <v>2537</v>
      </c>
      <c r="D107" s="653">
        <v>11.5</v>
      </c>
      <c r="E107" s="641">
        <v>11</v>
      </c>
      <c r="F107" s="669">
        <v>11</v>
      </c>
      <c r="G107" s="642">
        <v>13</v>
      </c>
      <c r="H107" s="627">
        <v>14</v>
      </c>
      <c r="I107" s="630">
        <v>3</v>
      </c>
      <c r="J107" s="708">
        <v>5</v>
      </c>
      <c r="K107" s="630">
        <v>10.5</v>
      </c>
      <c r="L107" s="109"/>
    </row>
    <row r="108" spans="1:12" ht="18.75">
      <c r="A108" s="107">
        <v>100</v>
      </c>
      <c r="B108" s="625" t="s">
        <v>935</v>
      </c>
      <c r="C108" s="625" t="s">
        <v>2538</v>
      </c>
      <c r="D108" s="653">
        <v>13.5</v>
      </c>
      <c r="E108" s="641">
        <v>5.25</v>
      </c>
      <c r="F108" s="669">
        <v>13</v>
      </c>
      <c r="G108" s="642">
        <v>8</v>
      </c>
      <c r="H108" s="627">
        <v>9.5</v>
      </c>
      <c r="I108" s="669">
        <v>1.25</v>
      </c>
      <c r="J108" s="708">
        <v>2.5</v>
      </c>
      <c r="K108" s="630">
        <v>9.5</v>
      </c>
      <c r="L108" s="109"/>
    </row>
    <row r="109" spans="1:12" ht="18.75">
      <c r="A109" s="107">
        <v>101</v>
      </c>
      <c r="B109" s="625" t="s">
        <v>939</v>
      </c>
      <c r="C109" s="625" t="s">
        <v>2539</v>
      </c>
      <c r="D109" s="653">
        <v>10.5</v>
      </c>
      <c r="E109" s="641">
        <v>5.25</v>
      </c>
      <c r="F109" s="669">
        <v>6</v>
      </c>
      <c r="G109" s="642">
        <v>10</v>
      </c>
      <c r="H109" s="627">
        <v>9</v>
      </c>
      <c r="I109" s="669">
        <v>0.75</v>
      </c>
      <c r="J109" s="708">
        <v>4</v>
      </c>
      <c r="K109" s="627">
        <v>4.5</v>
      </c>
      <c r="L109" s="109"/>
    </row>
    <row r="110" spans="1:12" ht="18.75">
      <c r="A110" s="107">
        <v>102</v>
      </c>
      <c r="B110" s="625" t="s">
        <v>942</v>
      </c>
      <c r="C110" s="625" t="s">
        <v>2540</v>
      </c>
      <c r="D110" s="653">
        <v>9.5</v>
      </c>
      <c r="E110" s="641">
        <v>8</v>
      </c>
      <c r="F110" s="669">
        <v>10</v>
      </c>
      <c r="G110" s="642">
        <v>12</v>
      </c>
      <c r="H110" s="627">
        <v>16.5</v>
      </c>
      <c r="I110" s="669">
        <v>3</v>
      </c>
      <c r="J110" s="708">
        <v>11</v>
      </c>
      <c r="K110" s="630">
        <v>14</v>
      </c>
      <c r="L110" s="109"/>
    </row>
    <row r="111" spans="1:12" ht="18.75">
      <c r="A111" s="107">
        <v>103</v>
      </c>
      <c r="B111" s="625" t="s">
        <v>2541</v>
      </c>
      <c r="C111" s="625" t="s">
        <v>2542</v>
      </c>
      <c r="D111" s="653">
        <v>8</v>
      </c>
      <c r="E111" s="641">
        <v>8.5</v>
      </c>
      <c r="F111" s="669">
        <v>12</v>
      </c>
      <c r="G111" s="642">
        <v>8</v>
      </c>
      <c r="H111" s="627">
        <v>16</v>
      </c>
      <c r="I111" s="669">
        <v>5</v>
      </c>
      <c r="J111" s="708">
        <v>4.5</v>
      </c>
      <c r="K111" s="630">
        <v>10</v>
      </c>
      <c r="L111" s="109"/>
    </row>
    <row r="112" spans="1:12" ht="18.75">
      <c r="A112" s="107">
        <v>104</v>
      </c>
      <c r="B112" s="625" t="s">
        <v>949</v>
      </c>
      <c r="C112" s="625" t="s">
        <v>2543</v>
      </c>
      <c r="D112" s="653">
        <v>10.5</v>
      </c>
      <c r="E112" s="641">
        <v>5.5</v>
      </c>
      <c r="F112" s="669">
        <v>6</v>
      </c>
      <c r="G112" s="642">
        <v>9</v>
      </c>
      <c r="H112" s="627">
        <v>9.5</v>
      </c>
      <c r="I112" s="669">
        <v>1.5</v>
      </c>
      <c r="J112" s="708">
        <v>5</v>
      </c>
      <c r="K112" s="630">
        <v>2.5</v>
      </c>
      <c r="L112" s="109"/>
    </row>
    <row r="113" spans="1:12" ht="18.75">
      <c r="A113" s="107">
        <v>105</v>
      </c>
      <c r="B113" s="625" t="s">
        <v>949</v>
      </c>
      <c r="C113" s="625" t="s">
        <v>2463</v>
      </c>
      <c r="D113" s="653">
        <v>10</v>
      </c>
      <c r="E113" s="641">
        <v>12</v>
      </c>
      <c r="F113" s="669">
        <v>14</v>
      </c>
      <c r="G113" s="642">
        <v>11</v>
      </c>
      <c r="H113" s="627">
        <v>12.5</v>
      </c>
      <c r="I113" s="669">
        <v>3.5</v>
      </c>
      <c r="J113" s="708">
        <v>5</v>
      </c>
      <c r="K113" s="630">
        <v>8.5</v>
      </c>
      <c r="L113" s="109"/>
    </row>
    <row r="114" spans="1:12" ht="18.75">
      <c r="A114" s="107">
        <v>106</v>
      </c>
      <c r="B114" s="625" t="s">
        <v>2544</v>
      </c>
      <c r="C114" s="625" t="s">
        <v>2545</v>
      </c>
      <c r="D114" s="653">
        <v>13.5</v>
      </c>
      <c r="E114" s="641">
        <v>13</v>
      </c>
      <c r="F114" s="669">
        <v>12</v>
      </c>
      <c r="G114" s="642">
        <v>13</v>
      </c>
      <c r="H114" s="627">
        <v>16</v>
      </c>
      <c r="I114" s="669">
        <v>8.5</v>
      </c>
      <c r="J114" s="708">
        <v>5</v>
      </c>
      <c r="K114" s="630">
        <v>14</v>
      </c>
      <c r="L114" s="109"/>
    </row>
    <row r="115" spans="1:12" ht="18.75">
      <c r="A115" s="107">
        <v>107</v>
      </c>
      <c r="B115" s="625" t="s">
        <v>961</v>
      </c>
      <c r="C115" s="625" t="s">
        <v>2546</v>
      </c>
      <c r="D115" s="653">
        <v>13</v>
      </c>
      <c r="E115" s="641">
        <v>8.5</v>
      </c>
      <c r="F115" s="669">
        <v>13</v>
      </c>
      <c r="G115" s="642">
        <v>14</v>
      </c>
      <c r="H115" s="627">
        <v>11.5</v>
      </c>
      <c r="I115" s="669">
        <v>1.5</v>
      </c>
      <c r="J115" s="708">
        <v>4</v>
      </c>
      <c r="K115" s="630">
        <v>12.5</v>
      </c>
      <c r="L115" s="109"/>
    </row>
    <row r="116" spans="1:12" ht="18.75">
      <c r="A116" s="107">
        <v>108</v>
      </c>
      <c r="B116" s="625" t="s">
        <v>967</v>
      </c>
      <c r="C116" s="625" t="s">
        <v>2474</v>
      </c>
      <c r="D116" s="653">
        <v>13.5</v>
      </c>
      <c r="E116" s="641">
        <v>16.75</v>
      </c>
      <c r="F116" s="669">
        <v>11</v>
      </c>
      <c r="G116" s="642">
        <v>18</v>
      </c>
      <c r="H116" s="627">
        <v>19.5</v>
      </c>
      <c r="I116" s="669">
        <v>11</v>
      </c>
      <c r="J116" s="708">
        <v>13</v>
      </c>
      <c r="K116" s="630">
        <v>19</v>
      </c>
      <c r="L116" s="109"/>
    </row>
    <row r="117" spans="1:12" ht="18.75">
      <c r="A117" s="107">
        <v>109</v>
      </c>
      <c r="B117" s="625" t="s">
        <v>184</v>
      </c>
      <c r="C117" s="625" t="s">
        <v>2547</v>
      </c>
      <c r="D117" s="653">
        <v>13.5</v>
      </c>
      <c r="E117" s="641">
        <v>9.25</v>
      </c>
      <c r="F117" s="669">
        <v>16</v>
      </c>
      <c r="G117" s="642">
        <v>15</v>
      </c>
      <c r="H117" s="627">
        <v>17</v>
      </c>
      <c r="I117" s="669">
        <v>3.5</v>
      </c>
      <c r="J117" s="708">
        <v>6</v>
      </c>
      <c r="K117" s="630">
        <v>14</v>
      </c>
      <c r="L117" s="109"/>
    </row>
    <row r="118" spans="1:12" ht="18.75">
      <c r="A118" s="107">
        <v>110</v>
      </c>
      <c r="B118" s="625" t="s">
        <v>2548</v>
      </c>
      <c r="C118" s="625" t="s">
        <v>2453</v>
      </c>
      <c r="D118" s="653">
        <v>12</v>
      </c>
      <c r="E118" s="641">
        <v>4.5</v>
      </c>
      <c r="F118" s="669">
        <v>9</v>
      </c>
      <c r="G118" s="642">
        <v>12</v>
      </c>
      <c r="H118" s="627">
        <v>10.5</v>
      </c>
      <c r="I118" s="630">
        <v>0.75</v>
      </c>
      <c r="J118" s="708">
        <v>3.5</v>
      </c>
      <c r="K118" s="630">
        <v>4</v>
      </c>
      <c r="L118" s="109"/>
    </row>
    <row r="119" spans="1:12" ht="18.75">
      <c r="A119" s="107">
        <v>111</v>
      </c>
      <c r="B119" s="625" t="s">
        <v>978</v>
      </c>
      <c r="C119" s="625" t="s">
        <v>119</v>
      </c>
      <c r="D119" s="653">
        <v>12.5</v>
      </c>
      <c r="E119" s="641">
        <v>1.5</v>
      </c>
      <c r="F119" s="669">
        <v>7</v>
      </c>
      <c r="G119" s="642">
        <v>9</v>
      </c>
      <c r="H119" s="627">
        <v>7</v>
      </c>
      <c r="I119" s="630">
        <v>2.25</v>
      </c>
      <c r="J119" s="708">
        <v>6.5</v>
      </c>
      <c r="K119" s="630">
        <v>10</v>
      </c>
      <c r="L119" s="109"/>
    </row>
    <row r="120" spans="1:12" ht="18.75">
      <c r="A120" s="107">
        <v>112</v>
      </c>
      <c r="B120" s="625" t="s">
        <v>2549</v>
      </c>
      <c r="C120" s="625" t="s">
        <v>2550</v>
      </c>
      <c r="D120" s="653">
        <v>13.5</v>
      </c>
      <c r="E120" s="641">
        <v>14</v>
      </c>
      <c r="F120" s="669">
        <v>12</v>
      </c>
      <c r="G120" s="642">
        <v>14</v>
      </c>
      <c r="H120" s="627">
        <v>18.75</v>
      </c>
      <c r="I120" s="630">
        <v>7</v>
      </c>
      <c r="J120" s="708">
        <v>8.5</v>
      </c>
      <c r="K120" s="630">
        <v>13</v>
      </c>
      <c r="L120" s="109"/>
    </row>
    <row r="121" spans="1:12" ht="18.75">
      <c r="A121" s="107">
        <v>113</v>
      </c>
      <c r="B121" s="625" t="s">
        <v>2551</v>
      </c>
      <c r="C121" s="625" t="s">
        <v>2480</v>
      </c>
      <c r="D121" s="653">
        <v>10.5</v>
      </c>
      <c r="E121" s="641">
        <v>7</v>
      </c>
      <c r="F121" s="669">
        <v>2</v>
      </c>
      <c r="G121" s="642">
        <v>8</v>
      </c>
      <c r="H121" s="627">
        <v>11</v>
      </c>
      <c r="I121" s="630">
        <v>4</v>
      </c>
      <c r="J121" s="708">
        <v>8.5</v>
      </c>
      <c r="K121" s="630">
        <v>7.5</v>
      </c>
      <c r="L121" s="109"/>
    </row>
    <row r="122" spans="1:12" ht="18.75">
      <c r="A122" s="107">
        <v>114</v>
      </c>
      <c r="B122" s="625" t="s">
        <v>988</v>
      </c>
      <c r="C122" s="625" t="s">
        <v>2552</v>
      </c>
      <c r="D122" s="653">
        <v>10.5</v>
      </c>
      <c r="E122" s="641">
        <v>6.25</v>
      </c>
      <c r="F122" s="669">
        <v>12</v>
      </c>
      <c r="G122" s="642">
        <v>9</v>
      </c>
      <c r="H122" s="627">
        <v>12</v>
      </c>
      <c r="I122" s="630">
        <v>4.5</v>
      </c>
      <c r="J122" s="708">
        <v>6.5</v>
      </c>
      <c r="K122" s="630">
        <v>8</v>
      </c>
      <c r="L122" s="109"/>
    </row>
    <row r="123" spans="1:12" ht="18.75">
      <c r="A123" s="107">
        <v>115</v>
      </c>
      <c r="B123" s="625" t="s">
        <v>994</v>
      </c>
      <c r="C123" s="625" t="s">
        <v>2553</v>
      </c>
      <c r="D123" s="653">
        <v>13</v>
      </c>
      <c r="E123" s="641">
        <v>14.25</v>
      </c>
      <c r="F123" s="669">
        <v>13</v>
      </c>
      <c r="G123" s="642">
        <v>16</v>
      </c>
      <c r="H123" s="627">
        <v>11</v>
      </c>
      <c r="I123" s="630">
        <v>3.75</v>
      </c>
      <c r="J123" s="708">
        <v>3</v>
      </c>
      <c r="K123" s="630">
        <v>11</v>
      </c>
      <c r="L123" s="109"/>
    </row>
    <row r="124" spans="1:12" ht="18.75">
      <c r="A124" s="107">
        <v>116</v>
      </c>
      <c r="B124" s="625" t="s">
        <v>2554</v>
      </c>
      <c r="C124" s="625" t="s">
        <v>2555</v>
      </c>
      <c r="D124" s="653">
        <v>11.5</v>
      </c>
      <c r="E124" s="641">
        <v>10.25</v>
      </c>
      <c r="F124" s="669">
        <v>16</v>
      </c>
      <c r="G124" s="642">
        <v>16</v>
      </c>
      <c r="H124" s="627">
        <v>13.5</v>
      </c>
      <c r="I124" s="630">
        <v>3.75</v>
      </c>
      <c r="J124" s="708">
        <v>7</v>
      </c>
      <c r="K124" s="630">
        <v>15.5</v>
      </c>
      <c r="L124" s="109"/>
    </row>
    <row r="125" spans="1:12" ht="18.75">
      <c r="A125" s="107">
        <v>117</v>
      </c>
      <c r="B125" s="625" t="s">
        <v>1003</v>
      </c>
      <c r="C125" s="625" t="s">
        <v>2556</v>
      </c>
      <c r="D125" s="653">
        <v>9</v>
      </c>
      <c r="E125" s="641">
        <v>3.25</v>
      </c>
      <c r="F125" s="669">
        <v>1</v>
      </c>
      <c r="G125" s="642">
        <v>8</v>
      </c>
      <c r="H125" s="627">
        <v>6.5</v>
      </c>
      <c r="I125" s="630">
        <v>2.25</v>
      </c>
      <c r="J125" s="708">
        <v>4.5</v>
      </c>
      <c r="K125" s="630">
        <v>5.5</v>
      </c>
      <c r="L125" s="109"/>
    </row>
    <row r="126" spans="1:12" ht="18.75">
      <c r="A126" s="107">
        <v>118</v>
      </c>
      <c r="B126" s="625" t="s">
        <v>190</v>
      </c>
      <c r="C126" s="625" t="s">
        <v>2557</v>
      </c>
      <c r="D126" s="653">
        <v>9</v>
      </c>
      <c r="E126" s="641">
        <v>9.5</v>
      </c>
      <c r="F126" s="669">
        <v>8</v>
      </c>
      <c r="G126" s="642">
        <v>13</v>
      </c>
      <c r="H126" s="627">
        <v>16.5</v>
      </c>
      <c r="I126" s="630">
        <v>3.75</v>
      </c>
      <c r="J126" s="708">
        <v>6</v>
      </c>
      <c r="K126" s="630">
        <v>9.5</v>
      </c>
      <c r="L126" s="109"/>
    </row>
    <row r="127" spans="1:12" ht="18.75">
      <c r="A127" s="107">
        <v>119</v>
      </c>
      <c r="B127" s="625" t="s">
        <v>2558</v>
      </c>
      <c r="C127" s="625" t="s">
        <v>2559</v>
      </c>
      <c r="D127" s="653">
        <v>12</v>
      </c>
      <c r="E127" s="641">
        <v>8.25</v>
      </c>
      <c r="F127" s="669">
        <v>8</v>
      </c>
      <c r="G127" s="642">
        <v>13</v>
      </c>
      <c r="H127" s="627">
        <v>11</v>
      </c>
      <c r="I127" s="630">
        <v>1.5</v>
      </c>
      <c r="J127" s="708">
        <v>4</v>
      </c>
      <c r="K127" s="630">
        <v>10.5</v>
      </c>
      <c r="L127" s="109"/>
    </row>
    <row r="128" spans="1:12" ht="18.75">
      <c r="A128" s="107">
        <v>120</v>
      </c>
      <c r="B128" s="625" t="s">
        <v>1019</v>
      </c>
      <c r="C128" s="625" t="s">
        <v>2560</v>
      </c>
      <c r="D128" s="653">
        <v>8.5</v>
      </c>
      <c r="E128" s="641">
        <v>6.5</v>
      </c>
      <c r="F128" s="669">
        <v>9</v>
      </c>
      <c r="G128" s="642">
        <v>1</v>
      </c>
      <c r="H128" s="627">
        <v>2.5</v>
      </c>
      <c r="I128" s="630">
        <v>2</v>
      </c>
      <c r="J128" s="708">
        <v>4.5</v>
      </c>
      <c r="K128" s="630">
        <v>5.5</v>
      </c>
      <c r="L128" s="109"/>
    </row>
    <row r="129" spans="1:12" ht="18.75">
      <c r="A129" s="107">
        <v>121</v>
      </c>
      <c r="B129" s="625" t="s">
        <v>1028</v>
      </c>
      <c r="C129" s="625" t="s">
        <v>2561</v>
      </c>
      <c r="D129" s="653">
        <v>11.5</v>
      </c>
      <c r="E129" s="641">
        <v>7.5</v>
      </c>
      <c r="F129" s="669">
        <v>13</v>
      </c>
      <c r="G129" s="642">
        <v>16</v>
      </c>
      <c r="H129" s="627">
        <v>12</v>
      </c>
      <c r="I129" s="630">
        <v>3.5</v>
      </c>
      <c r="J129" s="708">
        <v>5.5</v>
      </c>
      <c r="K129" s="627">
        <v>9</v>
      </c>
      <c r="L129" s="109"/>
    </row>
    <row r="130" spans="1:12" ht="18.75">
      <c r="A130" s="107">
        <v>122</v>
      </c>
      <c r="B130" s="625" t="s">
        <v>1033</v>
      </c>
      <c r="C130" s="625" t="s">
        <v>2562</v>
      </c>
      <c r="D130" s="653">
        <v>12.5</v>
      </c>
      <c r="E130" s="641">
        <v>9.25</v>
      </c>
      <c r="F130" s="669">
        <v>13</v>
      </c>
      <c r="G130" s="642">
        <v>16</v>
      </c>
      <c r="H130" s="627">
        <v>13.5</v>
      </c>
      <c r="I130" s="630">
        <v>3</v>
      </c>
      <c r="J130" s="708">
        <v>4</v>
      </c>
      <c r="K130" s="630">
        <v>7</v>
      </c>
      <c r="L130" s="109"/>
    </row>
    <row r="131" spans="1:12" ht="18.75">
      <c r="A131" s="107">
        <v>123</v>
      </c>
      <c r="B131" s="625" t="s">
        <v>2563</v>
      </c>
      <c r="C131" s="625" t="s">
        <v>2522</v>
      </c>
      <c r="D131" s="653">
        <v>10.5</v>
      </c>
      <c r="E131" s="641">
        <v>5.5</v>
      </c>
      <c r="F131" s="669">
        <v>4</v>
      </c>
      <c r="G131" s="642">
        <v>16</v>
      </c>
      <c r="H131" s="627">
        <v>9.5</v>
      </c>
      <c r="I131" s="630">
        <v>1.5</v>
      </c>
      <c r="J131" s="708">
        <v>8.5</v>
      </c>
      <c r="K131" s="630">
        <v>16</v>
      </c>
      <c r="L131" s="109"/>
    </row>
    <row r="132" spans="1:12" ht="18.75">
      <c r="A132" s="107">
        <v>124</v>
      </c>
      <c r="B132" s="625" t="s">
        <v>2564</v>
      </c>
      <c r="C132" s="625" t="s">
        <v>2509</v>
      </c>
      <c r="D132" s="653">
        <v>12.5</v>
      </c>
      <c r="E132" s="641">
        <v>15</v>
      </c>
      <c r="F132" s="669">
        <v>12</v>
      </c>
      <c r="G132" s="642">
        <v>16</v>
      </c>
      <c r="H132" s="627">
        <v>18.75</v>
      </c>
      <c r="I132" s="630">
        <v>14</v>
      </c>
      <c r="J132" s="708">
        <v>13.5</v>
      </c>
      <c r="K132" s="630">
        <v>11.5</v>
      </c>
      <c r="L132" s="109"/>
    </row>
    <row r="133" spans="1:12" ht="18.75">
      <c r="A133" s="107">
        <v>125</v>
      </c>
      <c r="B133" s="625" t="s">
        <v>1050</v>
      </c>
      <c r="C133" s="625" t="s">
        <v>2565</v>
      </c>
      <c r="D133" s="653">
        <v>8</v>
      </c>
      <c r="E133" s="641">
        <v>7</v>
      </c>
      <c r="F133" s="669">
        <v>9</v>
      </c>
      <c r="G133" s="642">
        <v>6</v>
      </c>
      <c r="H133" s="627">
        <v>10</v>
      </c>
      <c r="I133" s="630">
        <v>1.5</v>
      </c>
      <c r="J133" s="708">
        <v>5.5</v>
      </c>
      <c r="K133" s="630">
        <v>1</v>
      </c>
      <c r="L133" s="109"/>
    </row>
    <row r="134" spans="1:12" ht="18.75">
      <c r="A134" s="107">
        <v>126</v>
      </c>
      <c r="B134" s="625" t="s">
        <v>2566</v>
      </c>
      <c r="C134" s="625" t="s">
        <v>2567</v>
      </c>
      <c r="D134" s="653">
        <v>9</v>
      </c>
      <c r="E134" s="641">
        <v>6.75</v>
      </c>
      <c r="F134" s="669">
        <v>8</v>
      </c>
      <c r="G134" s="642">
        <v>12</v>
      </c>
      <c r="H134" s="627">
        <v>10.5</v>
      </c>
      <c r="I134" s="630">
        <v>1</v>
      </c>
      <c r="J134" s="708">
        <v>10</v>
      </c>
      <c r="K134" s="630">
        <v>8</v>
      </c>
      <c r="L134" s="109"/>
    </row>
    <row r="135" spans="1:12" ht="18.75">
      <c r="A135" s="107">
        <v>127</v>
      </c>
      <c r="B135" s="625" t="s">
        <v>196</v>
      </c>
      <c r="C135" s="625" t="s">
        <v>2568</v>
      </c>
      <c r="D135" s="653">
        <v>8</v>
      </c>
      <c r="E135" s="641">
        <v>7</v>
      </c>
      <c r="F135" s="669">
        <v>13</v>
      </c>
      <c r="G135" s="642">
        <v>11</v>
      </c>
      <c r="H135" s="627">
        <v>10.5</v>
      </c>
      <c r="I135" s="630">
        <v>8.5</v>
      </c>
      <c r="J135" s="708">
        <v>5</v>
      </c>
      <c r="K135" s="630">
        <v>11.5</v>
      </c>
      <c r="L135" s="109"/>
    </row>
    <row r="136" spans="1:12" ht="18.75">
      <c r="A136" s="107">
        <v>128</v>
      </c>
      <c r="B136" s="625" t="s">
        <v>2569</v>
      </c>
      <c r="C136" s="625" t="s">
        <v>2473</v>
      </c>
      <c r="D136" s="653">
        <v>12.5</v>
      </c>
      <c r="E136" s="641">
        <v>4</v>
      </c>
      <c r="F136" s="669">
        <v>5</v>
      </c>
      <c r="G136" s="642">
        <v>5</v>
      </c>
      <c r="H136" s="627">
        <v>9.5</v>
      </c>
      <c r="I136" s="630">
        <v>1.25</v>
      </c>
      <c r="J136" s="708">
        <v>5.5</v>
      </c>
      <c r="K136" s="630">
        <v>1.5</v>
      </c>
      <c r="L136" s="109"/>
    </row>
    <row r="137" spans="1:12" ht="18.75">
      <c r="A137" s="107">
        <v>129</v>
      </c>
      <c r="B137" s="625" t="s">
        <v>200</v>
      </c>
      <c r="C137" s="625" t="s">
        <v>2570</v>
      </c>
      <c r="D137" s="653">
        <v>11.5</v>
      </c>
      <c r="E137" s="641">
        <v>2</v>
      </c>
      <c r="F137" s="669">
        <v>8</v>
      </c>
      <c r="G137" s="642">
        <v>9</v>
      </c>
      <c r="H137" s="627">
        <v>11</v>
      </c>
      <c r="I137" s="630">
        <v>2.25</v>
      </c>
      <c r="J137" s="708">
        <v>5</v>
      </c>
      <c r="K137" s="630">
        <v>10.5</v>
      </c>
      <c r="L137" s="109"/>
    </row>
    <row r="138" spans="1:12" ht="18.75">
      <c r="A138" s="107">
        <v>130</v>
      </c>
      <c r="B138" s="625" t="s">
        <v>1068</v>
      </c>
      <c r="C138" s="625" t="s">
        <v>2571</v>
      </c>
      <c r="D138" s="653">
        <v>9</v>
      </c>
      <c r="E138" s="641">
        <v>8.75</v>
      </c>
      <c r="F138" s="669">
        <v>15</v>
      </c>
      <c r="G138" s="642">
        <v>15</v>
      </c>
      <c r="H138" s="627">
        <v>8.5</v>
      </c>
      <c r="I138" s="630">
        <v>6</v>
      </c>
      <c r="J138" s="708">
        <v>7</v>
      </c>
      <c r="K138" s="630">
        <v>13</v>
      </c>
      <c r="L138" s="109"/>
    </row>
    <row r="139" spans="1:12" ht="18.75">
      <c r="A139" s="107">
        <v>131</v>
      </c>
      <c r="B139" s="625" t="s">
        <v>1072</v>
      </c>
      <c r="C139" s="625" t="s">
        <v>2572</v>
      </c>
      <c r="D139" s="653">
        <v>12.5</v>
      </c>
      <c r="E139" s="641">
        <v>6.5</v>
      </c>
      <c r="F139" s="669">
        <v>6</v>
      </c>
      <c r="G139" s="642">
        <v>9</v>
      </c>
      <c r="H139" s="627">
        <v>6.5</v>
      </c>
      <c r="I139" s="630">
        <v>3</v>
      </c>
      <c r="J139" s="708">
        <v>7</v>
      </c>
      <c r="K139" s="630">
        <v>4.5</v>
      </c>
      <c r="L139" s="109"/>
    </row>
    <row r="140" spans="1:12" ht="18.75">
      <c r="A140" s="107">
        <v>132</v>
      </c>
      <c r="B140" s="625" t="s">
        <v>2573</v>
      </c>
      <c r="C140" s="625" t="s">
        <v>2502</v>
      </c>
      <c r="D140" s="653">
        <v>11</v>
      </c>
      <c r="E140" s="641">
        <v>5</v>
      </c>
      <c r="F140" s="669">
        <v>8</v>
      </c>
      <c r="G140" s="642">
        <v>14</v>
      </c>
      <c r="H140" s="627">
        <v>6.5</v>
      </c>
      <c r="I140" s="630">
        <v>3</v>
      </c>
      <c r="J140" s="708">
        <v>6</v>
      </c>
      <c r="K140" s="630">
        <v>8</v>
      </c>
      <c r="L140" s="109"/>
    </row>
    <row r="141" spans="1:12" ht="18.75">
      <c r="A141" s="107">
        <v>133</v>
      </c>
      <c r="B141" s="625" t="s">
        <v>2574</v>
      </c>
      <c r="C141" s="625" t="s">
        <v>2575</v>
      </c>
      <c r="D141" s="653">
        <v>8.75</v>
      </c>
      <c r="E141" s="641">
        <v>9</v>
      </c>
      <c r="F141" s="669">
        <v>1</v>
      </c>
      <c r="G141" s="642">
        <v>11</v>
      </c>
      <c r="H141" s="627">
        <v>9</v>
      </c>
      <c r="I141" s="630">
        <v>2</v>
      </c>
      <c r="J141" s="708">
        <v>8</v>
      </c>
      <c r="K141" s="630">
        <v>7.5</v>
      </c>
      <c r="L141" s="109"/>
    </row>
    <row r="142" spans="1:12" ht="18.75">
      <c r="A142" s="107">
        <v>134</v>
      </c>
      <c r="B142" s="625" t="s">
        <v>1087</v>
      </c>
      <c r="C142" s="625" t="s">
        <v>2481</v>
      </c>
      <c r="D142" s="653">
        <v>9.5</v>
      </c>
      <c r="E142" s="641">
        <v>9.5</v>
      </c>
      <c r="F142" s="669">
        <v>4</v>
      </c>
      <c r="G142" s="642">
        <v>13</v>
      </c>
      <c r="H142" s="627">
        <v>10</v>
      </c>
      <c r="I142" s="630">
        <v>5</v>
      </c>
      <c r="J142" s="708">
        <v>3.5</v>
      </c>
      <c r="K142" s="630">
        <v>9</v>
      </c>
      <c r="L142" s="109"/>
    </row>
    <row r="143" spans="1:12" ht="18.75">
      <c r="A143" s="107">
        <v>135</v>
      </c>
      <c r="B143" s="625" t="s">
        <v>1090</v>
      </c>
      <c r="C143" s="625" t="s">
        <v>2576</v>
      </c>
      <c r="D143" s="653">
        <v>8</v>
      </c>
      <c r="E143" s="641">
        <v>4</v>
      </c>
      <c r="F143" s="669">
        <v>10</v>
      </c>
      <c r="G143" s="642">
        <v>12</v>
      </c>
      <c r="H143" s="627">
        <v>15</v>
      </c>
      <c r="I143" s="630">
        <v>3.5</v>
      </c>
      <c r="J143" s="708">
        <v>8</v>
      </c>
      <c r="K143" s="630">
        <v>5.5</v>
      </c>
      <c r="L143" s="109"/>
    </row>
    <row r="144" spans="1:12" ht="18.75">
      <c r="A144" s="107">
        <v>136</v>
      </c>
      <c r="B144" s="625" t="s">
        <v>2577</v>
      </c>
      <c r="C144" s="625" t="s">
        <v>2578</v>
      </c>
      <c r="D144" s="653">
        <v>14</v>
      </c>
      <c r="E144" s="641">
        <v>5.5</v>
      </c>
      <c r="F144" s="669">
        <v>11</v>
      </c>
      <c r="G144" s="642">
        <v>9</v>
      </c>
      <c r="H144" s="627">
        <v>11.5</v>
      </c>
      <c r="I144" s="630">
        <v>2.5</v>
      </c>
      <c r="J144" s="708">
        <v>6</v>
      </c>
      <c r="K144" s="630">
        <v>4</v>
      </c>
      <c r="L144" s="109"/>
    </row>
    <row r="145" spans="1:12" ht="18.75">
      <c r="A145" s="107">
        <v>137</v>
      </c>
      <c r="B145" s="625" t="s">
        <v>1099</v>
      </c>
      <c r="C145" s="625" t="s">
        <v>2579</v>
      </c>
      <c r="D145" s="653">
        <v>7.5</v>
      </c>
      <c r="E145" s="641">
        <v>6.75</v>
      </c>
      <c r="F145" s="669">
        <v>6</v>
      </c>
      <c r="G145" s="642">
        <v>11</v>
      </c>
      <c r="H145" s="627">
        <v>7.5</v>
      </c>
      <c r="I145" s="630">
        <v>2</v>
      </c>
      <c r="J145" s="708">
        <v>5.5</v>
      </c>
      <c r="K145" s="630">
        <v>8</v>
      </c>
      <c r="L145" s="109"/>
    </row>
    <row r="146" spans="1:12" ht="18.75">
      <c r="A146" s="107">
        <v>138</v>
      </c>
      <c r="B146" s="625" t="s">
        <v>1103</v>
      </c>
      <c r="C146" s="625" t="s">
        <v>2580</v>
      </c>
      <c r="D146" s="653">
        <v>8</v>
      </c>
      <c r="E146" s="641">
        <v>2.5</v>
      </c>
      <c r="F146" s="669">
        <v>5</v>
      </c>
      <c r="G146" s="642">
        <v>7</v>
      </c>
      <c r="H146" s="627">
        <v>5.5</v>
      </c>
      <c r="I146" s="630">
        <v>1.75</v>
      </c>
      <c r="J146" s="708">
        <v>5</v>
      </c>
      <c r="K146" s="630">
        <v>5.5</v>
      </c>
      <c r="L146" s="109"/>
    </row>
    <row r="147" spans="1:12" ht="18.75">
      <c r="A147" s="107">
        <v>139</v>
      </c>
      <c r="B147" s="625" t="s">
        <v>1107</v>
      </c>
      <c r="C147" s="625" t="s">
        <v>2581</v>
      </c>
      <c r="D147" s="653">
        <v>11</v>
      </c>
      <c r="E147" s="641">
        <v>13.5</v>
      </c>
      <c r="F147" s="669">
        <v>14</v>
      </c>
      <c r="G147" s="642">
        <v>12</v>
      </c>
      <c r="H147" s="627">
        <v>17</v>
      </c>
      <c r="I147" s="630">
        <v>3</v>
      </c>
      <c r="J147" s="708">
        <v>5.5</v>
      </c>
      <c r="K147" s="630">
        <v>10</v>
      </c>
      <c r="L147" s="109"/>
    </row>
    <row r="148" spans="1:12" ht="18.75">
      <c r="A148" s="107">
        <v>140</v>
      </c>
      <c r="B148" s="625" t="s">
        <v>1111</v>
      </c>
      <c r="C148" s="625" t="s">
        <v>2582</v>
      </c>
      <c r="D148" s="653">
        <v>11</v>
      </c>
      <c r="E148" s="641">
        <v>3.25</v>
      </c>
      <c r="F148" s="669">
        <v>3</v>
      </c>
      <c r="G148" s="642">
        <v>11</v>
      </c>
      <c r="H148" s="627">
        <v>11</v>
      </c>
      <c r="I148" s="630">
        <v>2.25</v>
      </c>
      <c r="J148" s="708">
        <v>5.5</v>
      </c>
      <c r="K148" s="627">
        <v>7</v>
      </c>
      <c r="L148" s="109"/>
    </row>
    <row r="149" spans="1:12" ht="18.75">
      <c r="A149" s="107">
        <v>141</v>
      </c>
      <c r="B149" s="625" t="s">
        <v>1114</v>
      </c>
      <c r="C149" s="625" t="s">
        <v>2431</v>
      </c>
      <c r="D149" s="653">
        <v>12.5</v>
      </c>
      <c r="E149" s="641">
        <v>8.5</v>
      </c>
      <c r="F149" s="669">
        <v>10</v>
      </c>
      <c r="G149" s="642">
        <v>12</v>
      </c>
      <c r="H149" s="627">
        <v>11</v>
      </c>
      <c r="I149" s="630">
        <v>2</v>
      </c>
      <c r="J149" s="708">
        <v>4.5</v>
      </c>
      <c r="K149" s="630">
        <v>12</v>
      </c>
      <c r="L149" s="109"/>
    </row>
    <row r="150" spans="1:12" ht="18.75">
      <c r="A150" s="107">
        <v>142</v>
      </c>
      <c r="B150" s="625" t="s">
        <v>1118</v>
      </c>
      <c r="C150" s="625" t="s">
        <v>2583</v>
      </c>
      <c r="D150" s="653">
        <v>10</v>
      </c>
      <c r="E150" s="641">
        <v>9.5</v>
      </c>
      <c r="F150" s="669">
        <v>8</v>
      </c>
      <c r="G150" s="642">
        <v>12</v>
      </c>
      <c r="H150" s="627">
        <v>13</v>
      </c>
      <c r="I150" s="630">
        <v>7.25</v>
      </c>
      <c r="J150" s="708">
        <v>5.5</v>
      </c>
      <c r="K150" s="630">
        <v>6</v>
      </c>
      <c r="L150" s="109"/>
    </row>
    <row r="151" spans="1:12" ht="18.75">
      <c r="A151" s="107">
        <v>143</v>
      </c>
      <c r="B151" s="625" t="s">
        <v>2584</v>
      </c>
      <c r="C151" s="625" t="s">
        <v>2585</v>
      </c>
      <c r="D151" s="653">
        <v>11.5</v>
      </c>
      <c r="E151" s="641">
        <v>10</v>
      </c>
      <c r="F151" s="669">
        <v>15</v>
      </c>
      <c r="G151" s="642">
        <v>7</v>
      </c>
      <c r="H151" s="627">
        <v>11.5</v>
      </c>
      <c r="I151" s="630">
        <v>5</v>
      </c>
      <c r="J151" s="708">
        <v>8.5</v>
      </c>
      <c r="K151" s="630">
        <v>10.5</v>
      </c>
      <c r="L151" s="109"/>
    </row>
    <row r="152" spans="1:12" ht="18.75">
      <c r="A152" s="107">
        <v>144</v>
      </c>
      <c r="B152" s="625" t="s">
        <v>2586</v>
      </c>
      <c r="C152" s="625" t="s">
        <v>2509</v>
      </c>
      <c r="D152" s="653">
        <v>9.5</v>
      </c>
      <c r="E152" s="641">
        <v>12.5</v>
      </c>
      <c r="F152" s="669">
        <v>16</v>
      </c>
      <c r="G152" s="642">
        <v>10</v>
      </c>
      <c r="H152" s="627">
        <v>16</v>
      </c>
      <c r="I152" s="630">
        <v>10</v>
      </c>
      <c r="J152" s="708">
        <v>8</v>
      </c>
      <c r="K152" s="630">
        <v>11.5</v>
      </c>
      <c r="L152" s="109"/>
    </row>
    <row r="153" spans="1:12" ht="18.75">
      <c r="A153" s="107">
        <v>145</v>
      </c>
      <c r="B153" s="625" t="s">
        <v>215</v>
      </c>
      <c r="C153" s="625" t="s">
        <v>2587</v>
      </c>
      <c r="D153" s="653">
        <v>7</v>
      </c>
      <c r="E153" s="641">
        <v>10.5</v>
      </c>
      <c r="F153" s="669">
        <v>10</v>
      </c>
      <c r="G153" s="642">
        <v>9</v>
      </c>
      <c r="H153" s="627">
        <v>5.5</v>
      </c>
      <c r="I153" s="630">
        <v>1.25</v>
      </c>
      <c r="J153" s="708">
        <v>6</v>
      </c>
      <c r="K153" s="630">
        <v>4.5</v>
      </c>
      <c r="L153" s="109"/>
    </row>
    <row r="154" spans="1:12" ht="18.75">
      <c r="A154" s="107">
        <v>146</v>
      </c>
      <c r="B154" s="625" t="s">
        <v>1135</v>
      </c>
      <c r="C154" s="625" t="s">
        <v>2588</v>
      </c>
      <c r="D154" s="653">
        <v>12.5</v>
      </c>
      <c r="E154" s="641">
        <v>4.5</v>
      </c>
      <c r="F154" s="669">
        <v>9</v>
      </c>
      <c r="G154" s="642">
        <v>9</v>
      </c>
      <c r="H154" s="627">
        <v>14.5</v>
      </c>
      <c r="I154" s="630">
        <v>2.5</v>
      </c>
      <c r="J154" s="708">
        <v>2.5</v>
      </c>
      <c r="K154" s="630">
        <v>7</v>
      </c>
      <c r="L154" s="109"/>
    </row>
    <row r="155" spans="1:12" ht="18.75">
      <c r="A155" s="107">
        <v>147</v>
      </c>
      <c r="B155" s="625" t="s">
        <v>1139</v>
      </c>
      <c r="C155" s="625" t="s">
        <v>2589</v>
      </c>
      <c r="D155" s="653">
        <v>8.5</v>
      </c>
      <c r="E155" s="641">
        <v>3.5</v>
      </c>
      <c r="F155" s="669">
        <v>8</v>
      </c>
      <c r="G155" s="642">
        <v>9</v>
      </c>
      <c r="H155" s="627">
        <v>6</v>
      </c>
      <c r="I155" s="630">
        <v>1</v>
      </c>
      <c r="J155" s="708">
        <v>3.5</v>
      </c>
      <c r="K155" s="630">
        <v>8</v>
      </c>
      <c r="L155" s="109"/>
    </row>
    <row r="156" spans="1:12" ht="18.75">
      <c r="A156" s="107">
        <v>148</v>
      </c>
      <c r="B156" s="625" t="s">
        <v>1142</v>
      </c>
      <c r="C156" s="625" t="s">
        <v>2590</v>
      </c>
      <c r="D156" s="653">
        <v>13</v>
      </c>
      <c r="E156" s="641">
        <v>11</v>
      </c>
      <c r="F156" s="669">
        <v>12</v>
      </c>
      <c r="G156" s="642">
        <v>17</v>
      </c>
      <c r="H156" s="627">
        <v>18.5</v>
      </c>
      <c r="I156" s="630">
        <v>4</v>
      </c>
      <c r="J156" s="708">
        <v>7</v>
      </c>
      <c r="K156" s="630">
        <v>10</v>
      </c>
      <c r="L156" s="109"/>
    </row>
    <row r="157" spans="1:12" ht="18.75">
      <c r="A157" s="107">
        <v>149</v>
      </c>
      <c r="B157" s="625" t="s">
        <v>1145</v>
      </c>
      <c r="C157" s="625" t="s">
        <v>2508</v>
      </c>
      <c r="D157" s="653">
        <v>8</v>
      </c>
      <c r="E157" s="641">
        <v>5.5</v>
      </c>
      <c r="F157" s="669">
        <v>7</v>
      </c>
      <c r="G157" s="642">
        <v>11</v>
      </c>
      <c r="H157" s="627">
        <v>15</v>
      </c>
      <c r="I157" s="630">
        <v>0.25</v>
      </c>
      <c r="J157" s="708">
        <v>7</v>
      </c>
      <c r="K157" s="630">
        <v>11.5</v>
      </c>
      <c r="L157" s="109"/>
    </row>
    <row r="158" spans="1:12" ht="18.75">
      <c r="A158" s="107">
        <v>150</v>
      </c>
      <c r="B158" s="625" t="s">
        <v>2591</v>
      </c>
      <c r="C158" s="625" t="s">
        <v>2508</v>
      </c>
      <c r="D158" s="653">
        <v>10.5</v>
      </c>
      <c r="E158" s="641">
        <v>5</v>
      </c>
      <c r="F158" s="669">
        <v>3</v>
      </c>
      <c r="G158" s="642">
        <v>12</v>
      </c>
      <c r="H158" s="627">
        <v>7.5</v>
      </c>
      <c r="I158" s="630">
        <v>2</v>
      </c>
      <c r="J158" s="708">
        <v>6</v>
      </c>
      <c r="K158" s="630">
        <v>2.5</v>
      </c>
      <c r="L158" s="109"/>
    </row>
    <row r="159" spans="1:12" ht="18.75">
      <c r="A159" s="107">
        <v>151</v>
      </c>
      <c r="B159" s="625" t="s">
        <v>1153</v>
      </c>
      <c r="C159" s="625" t="s">
        <v>2592</v>
      </c>
      <c r="D159" s="653">
        <v>9.5</v>
      </c>
      <c r="E159" s="641">
        <v>9</v>
      </c>
      <c r="F159" s="669">
        <v>5</v>
      </c>
      <c r="G159" s="642">
        <v>10</v>
      </c>
      <c r="H159" s="627">
        <v>9</v>
      </c>
      <c r="I159" s="630">
        <v>2.5</v>
      </c>
      <c r="J159" s="708">
        <v>8.5</v>
      </c>
      <c r="K159" s="630">
        <v>6</v>
      </c>
      <c r="L159" s="109"/>
    </row>
    <row r="160" spans="1:12" ht="18.75">
      <c r="A160" s="107">
        <v>152</v>
      </c>
      <c r="B160" s="625" t="s">
        <v>2593</v>
      </c>
      <c r="C160" s="625" t="s">
        <v>2594</v>
      </c>
      <c r="D160" s="653">
        <v>8.5</v>
      </c>
      <c r="E160" s="641">
        <v>6.5</v>
      </c>
      <c r="F160" s="669">
        <v>8</v>
      </c>
      <c r="G160" s="642">
        <v>9</v>
      </c>
      <c r="H160" s="627">
        <v>12.5</v>
      </c>
      <c r="I160" s="630">
        <v>4</v>
      </c>
      <c r="J160" s="708">
        <v>5</v>
      </c>
      <c r="K160" s="630">
        <v>4.5</v>
      </c>
      <c r="L160" s="109"/>
    </row>
    <row r="161" spans="1:12" ht="18.75">
      <c r="A161" s="107">
        <v>153</v>
      </c>
      <c r="B161" s="625" t="s">
        <v>2595</v>
      </c>
      <c r="C161" s="625" t="s">
        <v>2596</v>
      </c>
      <c r="D161" s="653">
        <v>9.5</v>
      </c>
      <c r="E161" s="641">
        <v>7</v>
      </c>
      <c r="F161" s="669">
        <v>8</v>
      </c>
      <c r="G161" s="642">
        <v>10</v>
      </c>
      <c r="H161" s="627">
        <v>12</v>
      </c>
      <c r="I161" s="630">
        <v>3.75</v>
      </c>
      <c r="J161" s="708">
        <v>5</v>
      </c>
      <c r="K161" s="630">
        <v>11.5</v>
      </c>
      <c r="L161" s="109"/>
    </row>
    <row r="162" spans="1:12" ht="18.75">
      <c r="A162" s="107">
        <v>154</v>
      </c>
      <c r="B162" s="625" t="s">
        <v>2597</v>
      </c>
      <c r="C162" s="625" t="s">
        <v>2598</v>
      </c>
      <c r="D162" s="653">
        <v>11</v>
      </c>
      <c r="E162" s="641">
        <v>6</v>
      </c>
      <c r="F162" s="669">
        <v>9</v>
      </c>
      <c r="G162" s="642">
        <v>11</v>
      </c>
      <c r="H162" s="627">
        <v>12.5</v>
      </c>
      <c r="I162" s="630">
        <v>2.5</v>
      </c>
      <c r="J162" s="708">
        <v>7</v>
      </c>
      <c r="K162" s="630">
        <v>6.5</v>
      </c>
      <c r="L162" s="109"/>
    </row>
    <row r="163" spans="1:12" ht="18.75">
      <c r="A163" s="107">
        <v>155</v>
      </c>
      <c r="B163" s="625" t="s">
        <v>1169</v>
      </c>
      <c r="C163" s="625" t="s">
        <v>2599</v>
      </c>
      <c r="D163" s="653">
        <v>9.5</v>
      </c>
      <c r="E163" s="641">
        <v>9</v>
      </c>
      <c r="F163" s="669">
        <v>15</v>
      </c>
      <c r="G163" s="642">
        <v>12</v>
      </c>
      <c r="H163" s="627">
        <v>8</v>
      </c>
      <c r="I163" s="630">
        <v>2</v>
      </c>
      <c r="J163" s="708">
        <v>11.5</v>
      </c>
      <c r="K163" s="630">
        <v>12</v>
      </c>
      <c r="L163" s="109"/>
    </row>
    <row r="164" spans="1:12" ht="18.75">
      <c r="A164" s="107">
        <v>156</v>
      </c>
      <c r="B164" s="625" t="s">
        <v>1176</v>
      </c>
      <c r="C164" s="625" t="s">
        <v>2600</v>
      </c>
      <c r="D164" s="653">
        <v>10.5</v>
      </c>
      <c r="E164" s="641">
        <v>4.5</v>
      </c>
      <c r="F164" s="669">
        <v>10</v>
      </c>
      <c r="G164" s="642">
        <v>13</v>
      </c>
      <c r="H164" s="627">
        <v>7.5</v>
      </c>
      <c r="I164" s="630">
        <v>1.5</v>
      </c>
      <c r="J164" s="708">
        <v>7</v>
      </c>
      <c r="K164" s="630">
        <v>9</v>
      </c>
      <c r="L164" s="109"/>
    </row>
    <row r="165" spans="1:12" ht="18.75">
      <c r="A165" s="107">
        <v>157</v>
      </c>
      <c r="B165" s="625" t="s">
        <v>2601</v>
      </c>
      <c r="C165" s="625" t="s">
        <v>2602</v>
      </c>
      <c r="D165" s="653">
        <v>14.5</v>
      </c>
      <c r="E165" s="641">
        <v>11</v>
      </c>
      <c r="F165" s="669">
        <v>15</v>
      </c>
      <c r="G165" s="642">
        <v>14</v>
      </c>
      <c r="H165" s="627">
        <v>15</v>
      </c>
      <c r="I165" s="630">
        <v>6.5</v>
      </c>
      <c r="J165" s="708">
        <v>7</v>
      </c>
      <c r="K165" s="630">
        <v>10.5</v>
      </c>
      <c r="L165" s="109"/>
    </row>
    <row r="166" spans="1:12" ht="18.75">
      <c r="A166" s="107">
        <v>158</v>
      </c>
      <c r="B166" s="625" t="s">
        <v>222</v>
      </c>
      <c r="C166" s="625" t="s">
        <v>224</v>
      </c>
      <c r="D166" s="653">
        <v>8.5</v>
      </c>
      <c r="E166" s="641">
        <v>6.5</v>
      </c>
      <c r="F166" s="669">
        <v>19</v>
      </c>
      <c r="G166" s="649">
        <v>33</v>
      </c>
      <c r="H166" s="649">
        <v>31.5</v>
      </c>
      <c r="I166" s="630">
        <v>2</v>
      </c>
      <c r="J166" s="649">
        <v>37.5</v>
      </c>
      <c r="K166" s="630">
        <v>7.5</v>
      </c>
      <c r="L166" s="109"/>
    </row>
    <row r="167" spans="1:12" ht="18.75">
      <c r="A167" s="107">
        <v>159</v>
      </c>
      <c r="B167" s="625" t="s">
        <v>227</v>
      </c>
      <c r="C167" s="625" t="s">
        <v>2603</v>
      </c>
      <c r="D167" s="653">
        <v>14</v>
      </c>
      <c r="E167" s="641">
        <v>11</v>
      </c>
      <c r="F167" s="669">
        <v>6</v>
      </c>
      <c r="G167" s="642">
        <v>8</v>
      </c>
      <c r="H167" s="627">
        <v>7</v>
      </c>
      <c r="I167" s="630">
        <v>1.25</v>
      </c>
      <c r="J167" s="708">
        <v>7</v>
      </c>
      <c r="K167" s="630">
        <v>4.5</v>
      </c>
      <c r="L167" s="109"/>
    </row>
    <row r="168" spans="1:12" ht="18.75">
      <c r="A168" s="107">
        <v>160</v>
      </c>
      <c r="B168" s="625" t="s">
        <v>1190</v>
      </c>
      <c r="C168" s="625" t="s">
        <v>2604</v>
      </c>
      <c r="D168" s="653">
        <v>10</v>
      </c>
      <c r="E168" s="641">
        <v>6</v>
      </c>
      <c r="F168" s="669">
        <v>6</v>
      </c>
      <c r="G168" s="642">
        <v>14</v>
      </c>
      <c r="H168" s="627">
        <v>17.25</v>
      </c>
      <c r="I168" s="630">
        <v>4.25</v>
      </c>
      <c r="J168" s="708">
        <v>7</v>
      </c>
      <c r="K168" s="630">
        <v>6.5</v>
      </c>
      <c r="L168" s="109"/>
    </row>
    <row r="169" spans="1:12" ht="18.75">
      <c r="A169" s="107">
        <v>161</v>
      </c>
      <c r="B169" s="625" t="s">
        <v>1194</v>
      </c>
      <c r="C169" s="625" t="s">
        <v>2491</v>
      </c>
      <c r="D169" s="653">
        <v>11.5</v>
      </c>
      <c r="E169" s="641">
        <v>6</v>
      </c>
      <c r="F169" s="669">
        <v>12</v>
      </c>
      <c r="G169" s="642">
        <v>9</v>
      </c>
      <c r="H169" s="627">
        <v>12.5</v>
      </c>
      <c r="I169" s="630">
        <v>3.5</v>
      </c>
      <c r="J169" s="708">
        <v>6.5</v>
      </c>
      <c r="K169" s="627">
        <v>7</v>
      </c>
      <c r="L169" s="109"/>
    </row>
    <row r="170" spans="1:12" ht="18.75">
      <c r="A170" s="107">
        <v>162</v>
      </c>
      <c r="B170" s="625" t="s">
        <v>1197</v>
      </c>
      <c r="C170" s="625" t="s">
        <v>2605</v>
      </c>
      <c r="D170" s="653">
        <v>11.5</v>
      </c>
      <c r="E170" s="641">
        <v>7.5</v>
      </c>
      <c r="F170" s="669">
        <v>14</v>
      </c>
      <c r="G170" s="642">
        <v>15</v>
      </c>
      <c r="H170" s="627">
        <v>11</v>
      </c>
      <c r="I170" s="630">
        <v>3</v>
      </c>
      <c r="J170" s="708">
        <v>3.5</v>
      </c>
      <c r="K170" s="630">
        <v>6</v>
      </c>
      <c r="L170" s="109"/>
    </row>
    <row r="171" spans="1:12" ht="18.75">
      <c r="A171" s="107">
        <v>163</v>
      </c>
      <c r="B171" s="625" t="s">
        <v>229</v>
      </c>
      <c r="C171" s="625" t="s">
        <v>2474</v>
      </c>
      <c r="D171" s="653">
        <v>10</v>
      </c>
      <c r="E171" s="641">
        <v>6.5</v>
      </c>
      <c r="F171" s="669">
        <v>3</v>
      </c>
      <c r="G171" s="642">
        <v>13</v>
      </c>
      <c r="H171" s="627">
        <v>15.75</v>
      </c>
      <c r="I171" s="630">
        <v>5</v>
      </c>
      <c r="J171" s="708">
        <v>9</v>
      </c>
      <c r="K171" s="630">
        <v>11.5</v>
      </c>
      <c r="L171" s="109"/>
    </row>
    <row r="172" spans="1:12" ht="18.75">
      <c r="A172" s="107">
        <v>164</v>
      </c>
      <c r="B172" s="625" t="s">
        <v>1204</v>
      </c>
      <c r="C172" s="625" t="s">
        <v>2606</v>
      </c>
      <c r="D172" s="653">
        <v>9.5</v>
      </c>
      <c r="E172" s="641">
        <v>8</v>
      </c>
      <c r="F172" s="669">
        <v>15</v>
      </c>
      <c r="G172" s="642">
        <v>10</v>
      </c>
      <c r="H172" s="627">
        <v>10</v>
      </c>
      <c r="I172" s="630">
        <v>1</v>
      </c>
      <c r="J172" s="708">
        <v>10</v>
      </c>
      <c r="K172" s="630">
        <v>6</v>
      </c>
      <c r="L172" s="109"/>
    </row>
    <row r="173" spans="1:12" ht="18.75">
      <c r="A173" s="107">
        <v>165</v>
      </c>
      <c r="B173" s="625" t="s">
        <v>1209</v>
      </c>
      <c r="C173" s="625" t="s">
        <v>2466</v>
      </c>
      <c r="D173" s="653">
        <v>13.5</v>
      </c>
      <c r="E173" s="641">
        <v>8</v>
      </c>
      <c r="F173" s="669">
        <v>12</v>
      </c>
      <c r="G173" s="642">
        <v>14</v>
      </c>
      <c r="H173" s="627">
        <v>9.5</v>
      </c>
      <c r="I173" s="630">
        <v>1.25</v>
      </c>
      <c r="J173" s="708">
        <v>7</v>
      </c>
      <c r="K173" s="630">
        <v>6.5</v>
      </c>
      <c r="L173" s="109"/>
    </row>
    <row r="174" spans="1:12" ht="18.75">
      <c r="A174" s="107">
        <v>166</v>
      </c>
      <c r="B174" s="625" t="s">
        <v>2607</v>
      </c>
      <c r="C174" s="625" t="s">
        <v>2608</v>
      </c>
      <c r="D174" s="653">
        <v>11</v>
      </c>
      <c r="E174" s="641">
        <v>14.5</v>
      </c>
      <c r="F174" s="669">
        <v>13</v>
      </c>
      <c r="G174" s="642">
        <v>14</v>
      </c>
      <c r="H174" s="627">
        <v>16.25</v>
      </c>
      <c r="I174" s="630">
        <v>6</v>
      </c>
      <c r="J174" s="708">
        <v>4.5</v>
      </c>
      <c r="K174" s="630">
        <v>16.5</v>
      </c>
      <c r="L174" s="109"/>
    </row>
    <row r="175" spans="1:12" ht="18.75">
      <c r="A175" s="107">
        <v>167</v>
      </c>
      <c r="B175" s="625" t="s">
        <v>2609</v>
      </c>
      <c r="C175" s="625" t="s">
        <v>2610</v>
      </c>
      <c r="D175" s="653">
        <v>11</v>
      </c>
      <c r="E175" s="641">
        <v>8.75</v>
      </c>
      <c r="F175" s="669">
        <v>10</v>
      </c>
      <c r="G175" s="642">
        <v>16</v>
      </c>
      <c r="H175" s="627">
        <v>10.5</v>
      </c>
      <c r="I175" s="630">
        <v>2.5</v>
      </c>
      <c r="J175" s="708">
        <v>6</v>
      </c>
      <c r="K175" s="630">
        <v>13</v>
      </c>
      <c r="L175" s="109"/>
    </row>
    <row r="176" spans="1:12" ht="18.75">
      <c r="A176" s="107">
        <v>168</v>
      </c>
      <c r="B176" s="625" t="s">
        <v>2611</v>
      </c>
      <c r="C176" s="625" t="s">
        <v>2612</v>
      </c>
      <c r="D176" s="653">
        <v>10</v>
      </c>
      <c r="E176" s="641">
        <v>6</v>
      </c>
      <c r="F176" s="669">
        <v>2</v>
      </c>
      <c r="G176" s="642">
        <v>10</v>
      </c>
      <c r="H176" s="627">
        <v>5</v>
      </c>
      <c r="I176" s="630">
        <v>1.5</v>
      </c>
      <c r="J176" s="708">
        <v>3.5</v>
      </c>
      <c r="K176" s="630">
        <v>8</v>
      </c>
      <c r="L176" s="109"/>
    </row>
    <row r="177" spans="1:12" ht="18.75">
      <c r="A177" s="107">
        <v>169</v>
      </c>
      <c r="B177" s="625" t="s">
        <v>233</v>
      </c>
      <c r="C177" s="625" t="s">
        <v>2613</v>
      </c>
      <c r="D177" s="653">
        <v>9.5</v>
      </c>
      <c r="E177" s="642">
        <v>5</v>
      </c>
      <c r="F177" s="669">
        <v>13</v>
      </c>
      <c r="G177" s="642">
        <v>10</v>
      </c>
      <c r="H177" s="627">
        <v>6.5</v>
      </c>
      <c r="I177" s="630">
        <v>4.25</v>
      </c>
      <c r="J177" s="708">
        <v>4.5</v>
      </c>
      <c r="K177" s="630">
        <v>7</v>
      </c>
      <c r="L177" s="109"/>
    </row>
    <row r="178" spans="1:12" ht="18.75">
      <c r="A178" s="107">
        <v>170</v>
      </c>
      <c r="B178" s="625" t="s">
        <v>1231</v>
      </c>
      <c r="C178" s="625" t="s">
        <v>2614</v>
      </c>
      <c r="D178" s="653">
        <v>14</v>
      </c>
      <c r="E178" s="641">
        <v>10</v>
      </c>
      <c r="F178" s="669">
        <v>10</v>
      </c>
      <c r="G178" s="642">
        <v>12</v>
      </c>
      <c r="H178" s="627">
        <v>17</v>
      </c>
      <c r="I178" s="630">
        <v>6</v>
      </c>
      <c r="J178" s="708">
        <v>6.5</v>
      </c>
      <c r="K178" s="630">
        <v>13.5</v>
      </c>
      <c r="L178" s="109"/>
    </row>
    <row r="179" spans="1:12" ht="18.75">
      <c r="A179" s="107">
        <v>171</v>
      </c>
      <c r="B179" s="625" t="s">
        <v>1236</v>
      </c>
      <c r="C179" s="625" t="s">
        <v>2615</v>
      </c>
      <c r="D179" s="653">
        <v>11</v>
      </c>
      <c r="E179" s="641">
        <v>9</v>
      </c>
      <c r="F179" s="669">
        <v>10</v>
      </c>
      <c r="G179" s="642">
        <v>15</v>
      </c>
      <c r="H179" s="627">
        <v>17</v>
      </c>
      <c r="I179" s="630">
        <v>8</v>
      </c>
      <c r="J179" s="708">
        <v>6</v>
      </c>
      <c r="K179" s="630">
        <v>12.5</v>
      </c>
      <c r="L179" s="109"/>
    </row>
    <row r="180" spans="1:12" ht="18.75">
      <c r="A180" s="107">
        <v>172</v>
      </c>
      <c r="B180" s="625" t="s">
        <v>1241</v>
      </c>
      <c r="C180" s="625" t="s">
        <v>2449</v>
      </c>
      <c r="D180" s="653">
        <v>10.5</v>
      </c>
      <c r="E180" s="641">
        <v>17</v>
      </c>
      <c r="F180" s="669">
        <v>14</v>
      </c>
      <c r="G180" s="642">
        <v>13</v>
      </c>
      <c r="H180" s="627">
        <v>15.25</v>
      </c>
      <c r="I180" s="630">
        <v>5</v>
      </c>
      <c r="J180" s="708">
        <v>6</v>
      </c>
      <c r="K180" s="630">
        <v>7</v>
      </c>
      <c r="L180" s="109"/>
    </row>
    <row r="181" spans="1:12" ht="18.75">
      <c r="A181" s="107">
        <v>173</v>
      </c>
      <c r="B181" s="625" t="s">
        <v>1244</v>
      </c>
      <c r="C181" s="625" t="s">
        <v>2616</v>
      </c>
      <c r="D181" s="653">
        <v>9.5</v>
      </c>
      <c r="E181" s="641">
        <v>8.5</v>
      </c>
      <c r="F181" s="669">
        <v>7</v>
      </c>
      <c r="G181" s="642">
        <v>15</v>
      </c>
      <c r="H181" s="627">
        <v>7</v>
      </c>
      <c r="I181" s="630">
        <v>12.75</v>
      </c>
      <c r="J181" s="708">
        <v>6</v>
      </c>
      <c r="K181" s="630">
        <v>9</v>
      </c>
      <c r="L181" s="109"/>
    </row>
    <row r="182" spans="1:12" ht="18.75">
      <c r="A182" s="107">
        <v>174</v>
      </c>
      <c r="B182" s="625" t="s">
        <v>1247</v>
      </c>
      <c r="C182" s="625" t="s">
        <v>2617</v>
      </c>
      <c r="D182" s="674">
        <v>0</v>
      </c>
      <c r="E182" s="627">
        <v>0</v>
      </c>
      <c r="F182" s="669">
        <v>0</v>
      </c>
      <c r="G182" s="648">
        <v>0</v>
      </c>
      <c r="H182" s="627">
        <v>0</v>
      </c>
      <c r="I182" s="630">
        <v>0</v>
      </c>
      <c r="J182" s="627">
        <v>0</v>
      </c>
      <c r="K182" s="630">
        <v>0</v>
      </c>
      <c r="L182" s="109"/>
    </row>
    <row r="183" spans="1:12" ht="18.75">
      <c r="A183" s="107">
        <v>175</v>
      </c>
      <c r="B183" s="625" t="s">
        <v>1252</v>
      </c>
      <c r="C183" s="625" t="s">
        <v>2462</v>
      </c>
      <c r="D183" s="653">
        <v>12</v>
      </c>
      <c r="E183" s="641">
        <v>4.5</v>
      </c>
      <c r="F183" s="669">
        <v>1</v>
      </c>
      <c r="G183" s="642">
        <v>13</v>
      </c>
      <c r="H183" s="627">
        <v>6</v>
      </c>
      <c r="I183" s="630">
        <v>0.25</v>
      </c>
      <c r="J183" s="708">
        <v>6</v>
      </c>
      <c r="K183" s="630">
        <v>0</v>
      </c>
      <c r="L183" s="109"/>
    </row>
    <row r="184" spans="1:12" ht="18.75">
      <c r="A184" s="107">
        <v>176</v>
      </c>
      <c r="B184" s="625" t="s">
        <v>1255</v>
      </c>
      <c r="C184" s="625" t="s">
        <v>2615</v>
      </c>
      <c r="D184" s="653">
        <v>10</v>
      </c>
      <c r="E184" s="641">
        <v>1</v>
      </c>
      <c r="F184" s="669">
        <v>2</v>
      </c>
      <c r="G184" s="642">
        <v>8</v>
      </c>
      <c r="H184" s="627">
        <v>6.5</v>
      </c>
      <c r="I184" s="669">
        <v>3.25</v>
      </c>
      <c r="J184" s="708">
        <v>4</v>
      </c>
      <c r="K184" s="630">
        <v>5</v>
      </c>
      <c r="L184" s="109"/>
    </row>
    <row r="185" spans="1:12" ht="18.75">
      <c r="A185" s="107">
        <v>177</v>
      </c>
      <c r="B185" s="625" t="s">
        <v>1258</v>
      </c>
      <c r="C185" s="625" t="s">
        <v>2432</v>
      </c>
      <c r="D185" s="653">
        <v>14</v>
      </c>
      <c r="E185" s="641">
        <v>18</v>
      </c>
      <c r="F185" s="669">
        <v>12</v>
      </c>
      <c r="G185" s="642">
        <v>17</v>
      </c>
      <c r="H185" s="627">
        <v>19.5</v>
      </c>
      <c r="I185" s="669">
        <v>17.5</v>
      </c>
      <c r="J185" s="708">
        <v>10</v>
      </c>
      <c r="K185" s="630">
        <v>17.5</v>
      </c>
      <c r="L185" s="109"/>
    </row>
    <row r="186" spans="1:12" ht="18.75">
      <c r="A186" s="107">
        <v>178</v>
      </c>
      <c r="B186" s="625" t="s">
        <v>1262</v>
      </c>
      <c r="C186" s="625" t="s">
        <v>2618</v>
      </c>
      <c r="D186" s="653">
        <v>8.5</v>
      </c>
      <c r="E186" s="641">
        <v>10</v>
      </c>
      <c r="F186" s="669">
        <v>8</v>
      </c>
      <c r="G186" s="642">
        <v>11</v>
      </c>
      <c r="H186" s="627">
        <v>10.5</v>
      </c>
      <c r="I186" s="669">
        <v>5</v>
      </c>
      <c r="J186" s="708">
        <v>5</v>
      </c>
      <c r="K186" s="630">
        <v>14</v>
      </c>
      <c r="L186" s="109"/>
    </row>
    <row r="187" spans="1:12" ht="18.75">
      <c r="A187" s="107">
        <v>179</v>
      </c>
      <c r="B187" s="625" t="s">
        <v>2619</v>
      </c>
      <c r="C187" s="625" t="s">
        <v>2620</v>
      </c>
      <c r="D187" s="653">
        <v>11</v>
      </c>
      <c r="E187" s="641">
        <v>10</v>
      </c>
      <c r="F187" s="669">
        <v>8</v>
      </c>
      <c r="G187" s="642">
        <v>14</v>
      </c>
      <c r="H187" s="627">
        <v>14</v>
      </c>
      <c r="I187" s="669">
        <v>6</v>
      </c>
      <c r="J187" s="708">
        <v>4.5</v>
      </c>
      <c r="K187" s="630">
        <v>14</v>
      </c>
      <c r="L187" s="109"/>
    </row>
    <row r="188" spans="1:12" ht="18.75">
      <c r="A188" s="107">
        <v>180</v>
      </c>
      <c r="B188" s="625" t="s">
        <v>1273</v>
      </c>
      <c r="C188" s="625" t="s">
        <v>2621</v>
      </c>
      <c r="D188" s="653">
        <v>14</v>
      </c>
      <c r="E188" s="641">
        <v>12.75</v>
      </c>
      <c r="F188" s="669">
        <v>9</v>
      </c>
      <c r="G188" s="642">
        <v>15</v>
      </c>
      <c r="H188" s="627">
        <v>18</v>
      </c>
      <c r="I188" s="669">
        <v>6.5</v>
      </c>
      <c r="J188" s="709">
        <v>10</v>
      </c>
      <c r="K188" s="627">
        <v>15</v>
      </c>
      <c r="L188" s="109"/>
    </row>
    <row r="189" spans="1:12" ht="18.75">
      <c r="A189" s="107">
        <v>181</v>
      </c>
      <c r="B189" s="625" t="s">
        <v>1277</v>
      </c>
      <c r="C189" s="625" t="s">
        <v>2582</v>
      </c>
      <c r="D189" s="653">
        <v>11</v>
      </c>
      <c r="E189" s="641">
        <v>6.75</v>
      </c>
      <c r="F189" s="669">
        <v>6</v>
      </c>
      <c r="G189" s="642">
        <v>15</v>
      </c>
      <c r="H189" s="627">
        <v>13.75</v>
      </c>
      <c r="I189" s="669">
        <v>2</v>
      </c>
      <c r="J189" s="708">
        <v>5.5</v>
      </c>
      <c r="K189" s="630">
        <v>8.5</v>
      </c>
      <c r="L189" s="109"/>
    </row>
    <row r="190" spans="1:12" ht="18.75">
      <c r="A190" s="107">
        <v>182</v>
      </c>
      <c r="B190" s="625" t="s">
        <v>238</v>
      </c>
      <c r="C190" s="625" t="s">
        <v>2622</v>
      </c>
      <c r="D190" s="653">
        <v>11.5</v>
      </c>
      <c r="E190" s="641">
        <v>3</v>
      </c>
      <c r="F190" s="669">
        <v>1</v>
      </c>
      <c r="G190" s="642">
        <v>13</v>
      </c>
      <c r="H190" s="627">
        <v>5.5</v>
      </c>
      <c r="I190" s="669">
        <v>2.25</v>
      </c>
      <c r="J190" s="708">
        <v>4</v>
      </c>
      <c r="K190" s="669">
        <v>6.5</v>
      </c>
      <c r="L190" s="109"/>
    </row>
    <row r="191" spans="1:12" ht="18.75">
      <c r="A191" s="107">
        <v>183</v>
      </c>
      <c r="B191" s="625" t="s">
        <v>1285</v>
      </c>
      <c r="C191" s="625" t="s">
        <v>2581</v>
      </c>
      <c r="D191" s="653">
        <v>12.5</v>
      </c>
      <c r="E191" s="641">
        <v>7.5</v>
      </c>
      <c r="F191" s="669">
        <v>7</v>
      </c>
      <c r="G191" s="642">
        <v>9</v>
      </c>
      <c r="H191" s="627">
        <v>7.5</v>
      </c>
      <c r="I191" s="669">
        <v>2.5</v>
      </c>
      <c r="J191" s="708">
        <v>5</v>
      </c>
      <c r="K191" s="669">
        <v>8</v>
      </c>
      <c r="L191" s="109"/>
    </row>
    <row r="192" spans="1:12" ht="18.75">
      <c r="A192" s="107">
        <v>184</v>
      </c>
      <c r="B192" s="625" t="s">
        <v>1290</v>
      </c>
      <c r="C192" s="625" t="s">
        <v>2623</v>
      </c>
      <c r="D192" s="653">
        <v>12.5</v>
      </c>
      <c r="E192" s="641">
        <v>15.5</v>
      </c>
      <c r="F192" s="669">
        <v>12</v>
      </c>
      <c r="G192" s="642">
        <v>13</v>
      </c>
      <c r="H192" s="627">
        <v>16</v>
      </c>
      <c r="I192" s="669">
        <v>14</v>
      </c>
      <c r="J192" s="708">
        <v>13</v>
      </c>
      <c r="K192" s="669">
        <v>15.5</v>
      </c>
      <c r="L192" s="109"/>
    </row>
    <row r="193" spans="1:12" ht="18.75">
      <c r="A193" s="107">
        <v>185</v>
      </c>
      <c r="B193" s="625" t="s">
        <v>2624</v>
      </c>
      <c r="C193" s="625" t="s">
        <v>2625</v>
      </c>
      <c r="D193" s="653">
        <v>9</v>
      </c>
      <c r="E193" s="641">
        <v>2.25</v>
      </c>
      <c r="F193" s="669">
        <v>11</v>
      </c>
      <c r="G193" s="642">
        <v>6</v>
      </c>
      <c r="H193" s="627">
        <v>8</v>
      </c>
      <c r="I193" s="669">
        <v>1</v>
      </c>
      <c r="J193" s="708">
        <v>3.5</v>
      </c>
      <c r="K193" s="669">
        <v>7</v>
      </c>
      <c r="L193" s="109"/>
    </row>
    <row r="194" spans="1:12" ht="18.75">
      <c r="A194" s="107">
        <v>186</v>
      </c>
      <c r="B194" s="625" t="s">
        <v>2626</v>
      </c>
      <c r="C194" s="625" t="s">
        <v>2627</v>
      </c>
      <c r="D194" s="653">
        <v>11.5</v>
      </c>
      <c r="E194" s="641">
        <v>3.75</v>
      </c>
      <c r="F194" s="669">
        <v>8</v>
      </c>
      <c r="G194" s="642">
        <v>12</v>
      </c>
      <c r="H194" s="627">
        <v>14</v>
      </c>
      <c r="I194" s="669">
        <v>2</v>
      </c>
      <c r="J194" s="708">
        <v>4.5</v>
      </c>
      <c r="K194" s="669">
        <v>4.5</v>
      </c>
      <c r="L194" s="109"/>
    </row>
    <row r="195" spans="1:12" ht="18.75">
      <c r="A195" s="107">
        <v>187</v>
      </c>
      <c r="B195" s="625" t="s">
        <v>261</v>
      </c>
      <c r="C195" s="625" t="s">
        <v>2628</v>
      </c>
      <c r="D195" s="653">
        <v>11</v>
      </c>
      <c r="E195" s="641">
        <v>6.5</v>
      </c>
      <c r="F195" s="669">
        <v>11</v>
      </c>
      <c r="G195" s="642">
        <v>12</v>
      </c>
      <c r="H195" s="627">
        <v>13.5</v>
      </c>
      <c r="I195" s="669">
        <v>10</v>
      </c>
      <c r="J195" s="708">
        <v>5</v>
      </c>
      <c r="K195" s="669">
        <v>14</v>
      </c>
      <c r="L195" s="109"/>
    </row>
    <row r="196" spans="1:12" ht="18.75">
      <c r="A196" s="107">
        <v>188</v>
      </c>
      <c r="B196" s="625" t="s">
        <v>1308</v>
      </c>
      <c r="C196" s="625" t="s">
        <v>2466</v>
      </c>
      <c r="D196" s="653">
        <v>14.5</v>
      </c>
      <c r="E196" s="641">
        <v>6.25</v>
      </c>
      <c r="F196" s="669">
        <v>8</v>
      </c>
      <c r="G196" s="642">
        <v>15</v>
      </c>
      <c r="H196" s="627">
        <v>10</v>
      </c>
      <c r="I196" s="630">
        <v>5</v>
      </c>
      <c r="J196" s="708">
        <v>6</v>
      </c>
      <c r="K196" s="669">
        <v>14</v>
      </c>
      <c r="L196" s="109"/>
    </row>
    <row r="197" spans="1:12" ht="18.75">
      <c r="A197" s="107">
        <v>189</v>
      </c>
      <c r="B197" s="625" t="s">
        <v>2629</v>
      </c>
      <c r="C197" s="625" t="s">
        <v>2473</v>
      </c>
      <c r="D197" s="653">
        <v>9</v>
      </c>
      <c r="E197" s="641">
        <v>7</v>
      </c>
      <c r="F197" s="669">
        <v>10</v>
      </c>
      <c r="G197" s="642">
        <v>10</v>
      </c>
      <c r="H197" s="627">
        <v>9</v>
      </c>
      <c r="I197" s="630">
        <v>2.25</v>
      </c>
      <c r="J197" s="708">
        <v>7</v>
      </c>
      <c r="K197" s="669">
        <v>8.5</v>
      </c>
      <c r="L197" s="109"/>
    </row>
    <row r="198" spans="1:12" ht="18.75">
      <c r="A198" s="107">
        <v>190</v>
      </c>
      <c r="B198" s="625" t="s">
        <v>1315</v>
      </c>
      <c r="C198" s="625" t="s">
        <v>2630</v>
      </c>
      <c r="D198" s="653">
        <v>6</v>
      </c>
      <c r="E198" s="641">
        <v>0.5</v>
      </c>
      <c r="F198" s="669">
        <v>1</v>
      </c>
      <c r="G198" s="642">
        <v>13</v>
      </c>
      <c r="H198" s="627">
        <v>3</v>
      </c>
      <c r="I198" s="630">
        <v>0.25</v>
      </c>
      <c r="J198" s="708">
        <v>4</v>
      </c>
      <c r="K198" s="630">
        <v>4.5</v>
      </c>
      <c r="L198" s="109"/>
    </row>
    <row r="199" spans="1:12" ht="18.75">
      <c r="A199" s="107">
        <v>191</v>
      </c>
      <c r="B199" s="625" t="s">
        <v>1315</v>
      </c>
      <c r="C199" s="625" t="s">
        <v>2540</v>
      </c>
      <c r="D199" s="653">
        <v>12.5</v>
      </c>
      <c r="E199" s="641">
        <v>0.5</v>
      </c>
      <c r="F199" s="669">
        <v>3</v>
      </c>
      <c r="G199" s="642">
        <v>10</v>
      </c>
      <c r="H199" s="627">
        <v>5</v>
      </c>
      <c r="I199" s="630">
        <v>1.25</v>
      </c>
      <c r="J199" s="708">
        <v>5</v>
      </c>
      <c r="K199" s="630">
        <v>0.5</v>
      </c>
      <c r="L199" s="109"/>
    </row>
    <row r="200" spans="1:12" ht="18.75">
      <c r="A200" s="107">
        <v>192</v>
      </c>
      <c r="B200" s="625" t="s">
        <v>1322</v>
      </c>
      <c r="C200" s="625" t="s">
        <v>2631</v>
      </c>
      <c r="D200" s="653">
        <v>9.5</v>
      </c>
      <c r="E200" s="641">
        <v>6</v>
      </c>
      <c r="F200" s="669">
        <v>4</v>
      </c>
      <c r="G200" s="642">
        <v>8</v>
      </c>
      <c r="H200" s="627">
        <v>10</v>
      </c>
      <c r="I200" s="630">
        <v>2.75</v>
      </c>
      <c r="J200" s="708">
        <v>9</v>
      </c>
      <c r="K200" s="630">
        <v>8.5</v>
      </c>
      <c r="L200" s="109"/>
    </row>
    <row r="201" spans="1:12" ht="18.75">
      <c r="A201" s="107">
        <v>193</v>
      </c>
      <c r="B201" s="625" t="s">
        <v>1327</v>
      </c>
      <c r="C201" s="625" t="s">
        <v>2632</v>
      </c>
      <c r="D201" s="653">
        <v>12.5</v>
      </c>
      <c r="E201" s="641">
        <v>12</v>
      </c>
      <c r="F201" s="669">
        <v>6</v>
      </c>
      <c r="G201" s="642">
        <v>13</v>
      </c>
      <c r="H201" s="627">
        <v>14.5</v>
      </c>
      <c r="I201" s="669">
        <v>5.5</v>
      </c>
      <c r="J201" s="708">
        <v>6</v>
      </c>
      <c r="K201" s="630">
        <v>12</v>
      </c>
      <c r="L201" s="109"/>
    </row>
    <row r="202" spans="1:12" ht="18.75">
      <c r="A202" s="107">
        <v>194</v>
      </c>
      <c r="B202" s="625" t="s">
        <v>2633</v>
      </c>
      <c r="C202" s="625" t="s">
        <v>2613</v>
      </c>
      <c r="D202" s="653">
        <v>12</v>
      </c>
      <c r="E202" s="641">
        <v>14</v>
      </c>
      <c r="F202" s="669">
        <v>14</v>
      </c>
      <c r="G202" s="642">
        <v>14</v>
      </c>
      <c r="H202" s="627">
        <v>18.75</v>
      </c>
      <c r="I202" s="669">
        <v>6</v>
      </c>
      <c r="J202" s="708">
        <v>7</v>
      </c>
      <c r="K202" s="630">
        <v>10.5</v>
      </c>
      <c r="L202" s="109"/>
    </row>
    <row r="203" spans="1:12" ht="18.75">
      <c r="A203" s="107">
        <v>195</v>
      </c>
      <c r="B203" s="625" t="s">
        <v>1336</v>
      </c>
      <c r="C203" s="625" t="s">
        <v>2634</v>
      </c>
      <c r="D203" s="653">
        <v>9.5</v>
      </c>
      <c r="E203" s="627">
        <v>0</v>
      </c>
      <c r="F203" s="669">
        <v>13</v>
      </c>
      <c r="G203" s="642">
        <v>11</v>
      </c>
      <c r="H203" s="627">
        <v>13.5</v>
      </c>
      <c r="I203" s="669">
        <v>10</v>
      </c>
      <c r="J203" s="708">
        <v>5</v>
      </c>
      <c r="K203" s="630">
        <v>8.5</v>
      </c>
      <c r="L203" s="109"/>
    </row>
    <row r="204" spans="1:12" ht="18.75">
      <c r="A204" s="107">
        <v>196</v>
      </c>
      <c r="B204" s="625" t="s">
        <v>2635</v>
      </c>
      <c r="C204" s="625" t="s">
        <v>2636</v>
      </c>
      <c r="D204" s="653">
        <v>10.5</v>
      </c>
      <c r="E204" s="641">
        <v>4.5</v>
      </c>
      <c r="F204" s="669">
        <v>11</v>
      </c>
      <c r="G204" s="642">
        <v>10</v>
      </c>
      <c r="H204" s="627">
        <v>8.5</v>
      </c>
      <c r="I204" s="669">
        <v>1.5</v>
      </c>
      <c r="J204" s="708">
        <v>7</v>
      </c>
      <c r="K204" s="630">
        <v>4</v>
      </c>
      <c r="L204" s="109"/>
    </row>
    <row r="205" spans="1:12" ht="18.75">
      <c r="A205" s="107">
        <v>197</v>
      </c>
      <c r="B205" s="625" t="s">
        <v>1345</v>
      </c>
      <c r="C205" s="625" t="s">
        <v>2637</v>
      </c>
      <c r="D205" s="653">
        <v>12</v>
      </c>
      <c r="E205" s="641">
        <v>3</v>
      </c>
      <c r="F205" s="669">
        <v>5</v>
      </c>
      <c r="G205" s="642">
        <v>13</v>
      </c>
      <c r="H205" s="627">
        <v>10.5</v>
      </c>
      <c r="I205" s="669">
        <v>0</v>
      </c>
      <c r="J205" s="708">
        <v>6.5</v>
      </c>
      <c r="K205" s="630">
        <v>7.5</v>
      </c>
      <c r="L205" s="109"/>
    </row>
    <row r="206" spans="1:12" ht="18.75">
      <c r="A206" s="107">
        <v>198</v>
      </c>
      <c r="B206" s="625" t="s">
        <v>1349</v>
      </c>
      <c r="C206" s="625" t="s">
        <v>2638</v>
      </c>
      <c r="D206" s="653">
        <v>8</v>
      </c>
      <c r="E206" s="641">
        <v>4</v>
      </c>
      <c r="F206" s="669">
        <v>1</v>
      </c>
      <c r="G206" s="642">
        <v>12</v>
      </c>
      <c r="H206" s="627">
        <v>6</v>
      </c>
      <c r="I206" s="669">
        <v>0</v>
      </c>
      <c r="J206" s="708">
        <v>3</v>
      </c>
      <c r="K206" s="630">
        <v>7</v>
      </c>
      <c r="L206" s="109"/>
    </row>
    <row r="207" spans="1:12" ht="18.75">
      <c r="A207" s="107">
        <v>199</v>
      </c>
      <c r="B207" s="625" t="s">
        <v>1349</v>
      </c>
      <c r="C207" s="625" t="s">
        <v>2639</v>
      </c>
      <c r="D207" s="653">
        <v>9</v>
      </c>
      <c r="E207" s="641">
        <v>5.25</v>
      </c>
      <c r="F207" s="669">
        <v>5</v>
      </c>
      <c r="G207" s="642">
        <v>12</v>
      </c>
      <c r="H207" s="627">
        <v>9.5</v>
      </c>
      <c r="I207" s="669">
        <v>0.5</v>
      </c>
      <c r="J207" s="708">
        <v>5</v>
      </c>
      <c r="K207" s="632">
        <v>7.5</v>
      </c>
      <c r="L207" s="109"/>
    </row>
    <row r="208" spans="1:12" ht="18.75">
      <c r="A208" s="107">
        <v>200</v>
      </c>
      <c r="B208" s="625" t="s">
        <v>1359</v>
      </c>
      <c r="C208" s="625" t="s">
        <v>2640</v>
      </c>
      <c r="D208" s="653">
        <v>12</v>
      </c>
      <c r="E208" s="641">
        <v>1</v>
      </c>
      <c r="F208" s="669">
        <v>3</v>
      </c>
      <c r="G208" s="642">
        <v>6</v>
      </c>
      <c r="H208" s="627">
        <v>2.5</v>
      </c>
      <c r="I208" s="669">
        <v>9.5</v>
      </c>
      <c r="J208" s="708">
        <v>3.5</v>
      </c>
      <c r="K208" s="627">
        <v>3.5</v>
      </c>
      <c r="L208" s="109"/>
    </row>
    <row r="209" spans="1:12" ht="18.75">
      <c r="A209" s="107">
        <v>201</v>
      </c>
      <c r="B209" s="625" t="s">
        <v>243</v>
      </c>
      <c r="C209" s="625" t="s">
        <v>2641</v>
      </c>
      <c r="D209" s="653">
        <v>13</v>
      </c>
      <c r="E209" s="641">
        <v>11</v>
      </c>
      <c r="F209" s="669">
        <v>13</v>
      </c>
      <c r="G209" s="642">
        <v>15</v>
      </c>
      <c r="H209" s="627">
        <v>8</v>
      </c>
      <c r="I209" s="669">
        <v>2.5</v>
      </c>
      <c r="J209" s="708">
        <v>4.5</v>
      </c>
      <c r="K209" s="630">
        <v>9.5</v>
      </c>
      <c r="L209" s="109"/>
    </row>
    <row r="210" spans="1:12" ht="18.75">
      <c r="A210" s="107">
        <v>202</v>
      </c>
      <c r="B210" s="625" t="s">
        <v>2642</v>
      </c>
      <c r="C210" s="625" t="s">
        <v>2643</v>
      </c>
      <c r="D210" s="653">
        <v>10.5</v>
      </c>
      <c r="E210" s="641">
        <v>6</v>
      </c>
      <c r="F210" s="669">
        <v>4</v>
      </c>
      <c r="G210" s="642">
        <v>12</v>
      </c>
      <c r="H210" s="627">
        <v>14.5</v>
      </c>
      <c r="I210" s="669">
        <v>0.75</v>
      </c>
      <c r="J210" s="708">
        <v>7</v>
      </c>
      <c r="K210" s="630">
        <v>9</v>
      </c>
      <c r="L210" s="109"/>
    </row>
    <row r="211" spans="1:12" ht="18.75">
      <c r="A211" s="107">
        <v>203</v>
      </c>
      <c r="B211" s="625" t="s">
        <v>1373</v>
      </c>
      <c r="C211" s="625" t="s">
        <v>2644</v>
      </c>
      <c r="D211" s="653">
        <v>10.5</v>
      </c>
      <c r="E211" s="641">
        <v>9</v>
      </c>
      <c r="F211" s="669">
        <v>11</v>
      </c>
      <c r="G211" s="642">
        <v>10</v>
      </c>
      <c r="H211" s="627">
        <v>17.5</v>
      </c>
      <c r="I211" s="669">
        <v>9</v>
      </c>
      <c r="J211" s="708">
        <v>10</v>
      </c>
      <c r="K211" s="630">
        <v>15</v>
      </c>
      <c r="L211" s="109"/>
    </row>
    <row r="212" spans="1:12" ht="18.75">
      <c r="A212" s="107">
        <v>204</v>
      </c>
      <c r="B212" s="625" t="s">
        <v>1379</v>
      </c>
      <c r="C212" s="625" t="s">
        <v>2645</v>
      </c>
      <c r="D212" s="653">
        <v>9.5</v>
      </c>
      <c r="E212" s="641">
        <v>6</v>
      </c>
      <c r="F212" s="669">
        <v>3</v>
      </c>
      <c r="G212" s="642">
        <v>11</v>
      </c>
      <c r="H212" s="627">
        <v>8</v>
      </c>
      <c r="I212" s="669">
        <v>2.5</v>
      </c>
      <c r="J212" s="708">
        <v>4.5</v>
      </c>
      <c r="K212" s="630">
        <v>8.5</v>
      </c>
      <c r="L212" s="109"/>
    </row>
    <row r="213" spans="1:12" ht="18.75">
      <c r="A213" s="107">
        <v>205</v>
      </c>
      <c r="B213" s="625" t="s">
        <v>1382</v>
      </c>
      <c r="C213" s="625" t="s">
        <v>2490</v>
      </c>
      <c r="D213" s="653">
        <v>13</v>
      </c>
      <c r="E213" s="641">
        <v>17.5</v>
      </c>
      <c r="F213" s="669">
        <v>15</v>
      </c>
      <c r="G213" s="642">
        <v>12</v>
      </c>
      <c r="H213" s="627">
        <v>18.75</v>
      </c>
      <c r="I213" s="669">
        <v>16.75</v>
      </c>
      <c r="J213" s="708">
        <v>7.5</v>
      </c>
      <c r="K213" s="630">
        <v>17.5</v>
      </c>
      <c r="L213" s="109"/>
    </row>
    <row r="214" spans="1:12" ht="18.75">
      <c r="A214" s="107">
        <v>206</v>
      </c>
      <c r="B214" s="625" t="s">
        <v>2646</v>
      </c>
      <c r="C214" s="625" t="s">
        <v>2647</v>
      </c>
      <c r="D214" s="653">
        <v>9</v>
      </c>
      <c r="E214" s="641">
        <v>5.5</v>
      </c>
      <c r="F214" s="669">
        <v>1</v>
      </c>
      <c r="G214" s="642">
        <v>3</v>
      </c>
      <c r="H214" s="627">
        <v>4.5</v>
      </c>
      <c r="I214" s="669">
        <v>0.5</v>
      </c>
      <c r="J214" s="708">
        <v>7</v>
      </c>
      <c r="K214" s="630">
        <v>0</v>
      </c>
      <c r="L214" s="109"/>
    </row>
    <row r="215" spans="1:12" ht="18.75">
      <c r="A215" s="107">
        <v>207</v>
      </c>
      <c r="B215" s="625" t="s">
        <v>1391</v>
      </c>
      <c r="C215" s="625" t="s">
        <v>2648</v>
      </c>
      <c r="D215" s="653">
        <v>11</v>
      </c>
      <c r="E215" s="641">
        <v>10</v>
      </c>
      <c r="F215" s="669">
        <v>12</v>
      </c>
      <c r="G215" s="642">
        <v>10</v>
      </c>
      <c r="H215" s="627">
        <v>10.75</v>
      </c>
      <c r="I215" s="669">
        <v>6</v>
      </c>
      <c r="J215" s="708">
        <v>3.5</v>
      </c>
      <c r="K215" s="630">
        <v>7</v>
      </c>
      <c r="L215" s="109"/>
    </row>
    <row r="216" spans="1:12" ht="18.75">
      <c r="A216" s="107">
        <v>208</v>
      </c>
      <c r="B216" s="625" t="s">
        <v>246</v>
      </c>
      <c r="C216" s="625" t="s">
        <v>2509</v>
      </c>
      <c r="D216" s="653">
        <v>8.5</v>
      </c>
      <c r="E216" s="641">
        <v>6.5</v>
      </c>
      <c r="F216" s="669">
        <v>6</v>
      </c>
      <c r="G216" s="642">
        <v>10</v>
      </c>
      <c r="H216" s="627">
        <v>7</v>
      </c>
      <c r="I216" s="630">
        <v>1.5</v>
      </c>
      <c r="J216" s="708">
        <v>7.5</v>
      </c>
      <c r="K216" s="630">
        <v>7.5</v>
      </c>
      <c r="L216" s="109"/>
    </row>
    <row r="217" spans="1:12" ht="18.75">
      <c r="A217" s="107">
        <v>209</v>
      </c>
      <c r="B217" s="625" t="s">
        <v>2649</v>
      </c>
      <c r="C217" s="625" t="s">
        <v>2622</v>
      </c>
      <c r="D217" s="653">
        <v>15.5</v>
      </c>
      <c r="E217" s="641">
        <v>4</v>
      </c>
      <c r="F217" s="669">
        <v>8</v>
      </c>
      <c r="G217" s="642">
        <v>11</v>
      </c>
      <c r="H217" s="627">
        <v>11.5</v>
      </c>
      <c r="I217" s="630">
        <v>5</v>
      </c>
      <c r="J217" s="708">
        <v>3.5</v>
      </c>
      <c r="K217" s="630">
        <v>12</v>
      </c>
      <c r="L217" s="109"/>
    </row>
    <row r="218" spans="1:12" ht="18.75">
      <c r="A218" s="107">
        <v>210</v>
      </c>
      <c r="B218" s="625" t="s">
        <v>2650</v>
      </c>
      <c r="C218" s="625" t="s">
        <v>2651</v>
      </c>
      <c r="D218" s="653">
        <v>13.5</v>
      </c>
      <c r="E218" s="641">
        <v>10</v>
      </c>
      <c r="F218" s="669">
        <v>10</v>
      </c>
      <c r="G218" s="642">
        <v>11</v>
      </c>
      <c r="H218" s="627">
        <v>15</v>
      </c>
      <c r="I218" s="630">
        <v>5</v>
      </c>
      <c r="J218" s="708">
        <v>6</v>
      </c>
      <c r="K218" s="630">
        <v>11.5</v>
      </c>
      <c r="L218" s="109"/>
    </row>
    <row r="219" spans="1:12" ht="18.75">
      <c r="A219" s="107">
        <v>211</v>
      </c>
      <c r="B219" s="625" t="s">
        <v>2650</v>
      </c>
      <c r="C219" s="625" t="s">
        <v>2652</v>
      </c>
      <c r="D219" s="653">
        <v>11.5</v>
      </c>
      <c r="E219" s="641">
        <v>2.5</v>
      </c>
      <c r="F219" s="669">
        <v>10</v>
      </c>
      <c r="G219" s="642">
        <v>8</v>
      </c>
      <c r="H219" s="627">
        <v>5</v>
      </c>
      <c r="I219" s="630">
        <v>0.75</v>
      </c>
      <c r="J219" s="708">
        <v>5.5</v>
      </c>
      <c r="K219" s="630">
        <v>10.5</v>
      </c>
      <c r="L219" s="109"/>
    </row>
    <row r="220" spans="1:12" ht="18.75">
      <c r="A220" s="107">
        <v>212</v>
      </c>
      <c r="B220" s="625" t="s">
        <v>250</v>
      </c>
      <c r="C220" s="625" t="s">
        <v>2653</v>
      </c>
      <c r="D220" s="653">
        <v>10.5</v>
      </c>
      <c r="E220" s="641">
        <v>9</v>
      </c>
      <c r="F220" s="669">
        <v>5</v>
      </c>
      <c r="G220" s="642">
        <v>4</v>
      </c>
      <c r="H220" s="627">
        <v>5.5</v>
      </c>
      <c r="I220" s="630">
        <v>12.5</v>
      </c>
      <c r="J220" s="708">
        <v>4.5</v>
      </c>
      <c r="K220" s="630">
        <v>6</v>
      </c>
      <c r="L220" s="109"/>
    </row>
    <row r="221" spans="1:12" ht="18.75">
      <c r="A221" s="107">
        <v>213</v>
      </c>
      <c r="B221" s="625" t="s">
        <v>2654</v>
      </c>
      <c r="C221" s="625" t="s">
        <v>2628</v>
      </c>
      <c r="D221" s="653">
        <v>11</v>
      </c>
      <c r="E221" s="641">
        <v>6</v>
      </c>
      <c r="F221" s="669">
        <v>14</v>
      </c>
      <c r="G221" s="642">
        <v>10</v>
      </c>
      <c r="H221" s="627">
        <v>10</v>
      </c>
      <c r="I221" s="630">
        <v>5</v>
      </c>
      <c r="J221" s="708">
        <v>3.5</v>
      </c>
      <c r="K221" s="630">
        <v>12</v>
      </c>
      <c r="L221" s="109"/>
    </row>
    <row r="222" spans="1:12" ht="18.75">
      <c r="A222" s="107">
        <v>214</v>
      </c>
      <c r="B222" s="625" t="s">
        <v>1419</v>
      </c>
      <c r="C222" s="625" t="s">
        <v>2453</v>
      </c>
      <c r="D222" s="653">
        <v>16</v>
      </c>
      <c r="E222" s="641">
        <v>14.5</v>
      </c>
      <c r="F222" s="669">
        <v>15</v>
      </c>
      <c r="G222" s="642">
        <v>16</v>
      </c>
      <c r="H222" s="627">
        <v>14</v>
      </c>
      <c r="I222" s="630">
        <v>12</v>
      </c>
      <c r="J222" s="708">
        <v>6</v>
      </c>
      <c r="K222" s="630">
        <v>16</v>
      </c>
      <c r="L222" s="109"/>
    </row>
    <row r="223" spans="1:12" ht="18.75">
      <c r="A223" s="107">
        <v>215</v>
      </c>
      <c r="B223" s="625" t="s">
        <v>2655</v>
      </c>
      <c r="C223" s="625" t="s">
        <v>2656</v>
      </c>
      <c r="D223" s="653">
        <v>16</v>
      </c>
      <c r="E223" s="641">
        <v>13.5</v>
      </c>
      <c r="F223" s="669">
        <v>14</v>
      </c>
      <c r="G223" s="642">
        <v>14</v>
      </c>
      <c r="H223" s="627">
        <v>12</v>
      </c>
      <c r="I223" s="630">
        <v>5.5</v>
      </c>
      <c r="J223" s="708">
        <v>9.5</v>
      </c>
      <c r="K223" s="630">
        <v>8</v>
      </c>
      <c r="L223" s="109"/>
    </row>
    <row r="224" spans="1:12" ht="18.75">
      <c r="A224" s="107">
        <v>216</v>
      </c>
      <c r="B224" s="625" t="s">
        <v>2657</v>
      </c>
      <c r="C224" s="625" t="s">
        <v>2658</v>
      </c>
      <c r="D224" s="653">
        <v>9</v>
      </c>
      <c r="E224" s="641">
        <v>12.75</v>
      </c>
      <c r="F224" s="669">
        <v>14</v>
      </c>
      <c r="G224" s="642">
        <v>15</v>
      </c>
      <c r="H224" s="627">
        <v>19</v>
      </c>
      <c r="I224" s="630">
        <v>4</v>
      </c>
      <c r="J224" s="708">
        <v>6.5</v>
      </c>
      <c r="K224" s="630">
        <v>7.5</v>
      </c>
      <c r="L224" s="109"/>
    </row>
    <row r="225" spans="1:12" ht="18.75">
      <c r="A225" s="107">
        <v>217</v>
      </c>
      <c r="B225" s="625" t="s">
        <v>2659</v>
      </c>
      <c r="C225" s="625" t="s">
        <v>2596</v>
      </c>
      <c r="D225" s="653">
        <v>12.5</v>
      </c>
      <c r="E225" s="641">
        <v>10</v>
      </c>
      <c r="F225" s="669">
        <v>9</v>
      </c>
      <c r="G225" s="642">
        <v>11</v>
      </c>
      <c r="H225" s="627">
        <v>14.5</v>
      </c>
      <c r="I225" s="630">
        <v>2.5</v>
      </c>
      <c r="J225" s="708">
        <v>3.5</v>
      </c>
      <c r="K225" s="630">
        <v>14.5</v>
      </c>
      <c r="L225" s="109"/>
    </row>
    <row r="226" spans="1:12" ht="18.75">
      <c r="A226" s="107">
        <v>218</v>
      </c>
      <c r="B226" s="625" t="s">
        <v>1435</v>
      </c>
      <c r="C226" s="625" t="s">
        <v>2660</v>
      </c>
      <c r="D226" s="653">
        <v>11.5</v>
      </c>
      <c r="E226" s="641">
        <v>4.5</v>
      </c>
      <c r="F226" s="669">
        <v>12</v>
      </c>
      <c r="G226" s="642">
        <v>7</v>
      </c>
      <c r="H226" s="627">
        <v>5.5</v>
      </c>
      <c r="I226" s="630">
        <v>2</v>
      </c>
      <c r="J226" s="708">
        <v>8.5</v>
      </c>
      <c r="K226" s="630">
        <v>4</v>
      </c>
      <c r="L226" s="109"/>
    </row>
    <row r="227" spans="1:12" ht="18.75">
      <c r="A227" s="107">
        <v>219</v>
      </c>
      <c r="B227" s="625" t="s">
        <v>2661</v>
      </c>
      <c r="C227" s="625" t="s">
        <v>2662</v>
      </c>
      <c r="D227" s="653">
        <v>11</v>
      </c>
      <c r="E227" s="641">
        <v>3.5</v>
      </c>
      <c r="F227" s="669">
        <v>5</v>
      </c>
      <c r="G227" s="642">
        <v>11</v>
      </c>
      <c r="H227" s="627">
        <v>10</v>
      </c>
      <c r="I227" s="630">
        <v>2.5</v>
      </c>
      <c r="J227" s="708">
        <v>7</v>
      </c>
      <c r="K227" s="627">
        <v>17</v>
      </c>
      <c r="L227" s="109"/>
    </row>
    <row r="228" spans="1:12" ht="18.75">
      <c r="A228" s="107">
        <v>220</v>
      </c>
      <c r="B228" s="625" t="s">
        <v>1445</v>
      </c>
      <c r="C228" s="625" t="s">
        <v>2663</v>
      </c>
      <c r="D228" s="653">
        <v>8</v>
      </c>
      <c r="E228" s="641">
        <v>4</v>
      </c>
      <c r="F228" s="669">
        <v>1</v>
      </c>
      <c r="G228" s="642">
        <v>17</v>
      </c>
      <c r="H228" s="627">
        <v>3.5</v>
      </c>
      <c r="I228" s="669">
        <v>0.75</v>
      </c>
      <c r="J228" s="708">
        <v>8</v>
      </c>
      <c r="K228" s="630">
        <v>1.5</v>
      </c>
      <c r="L228" s="109"/>
    </row>
    <row r="229" spans="1:12" ht="18.75">
      <c r="A229" s="107">
        <v>221</v>
      </c>
      <c r="B229" s="625" t="s">
        <v>1449</v>
      </c>
      <c r="C229" s="625" t="s">
        <v>2447</v>
      </c>
      <c r="D229" s="653">
        <v>7.5</v>
      </c>
      <c r="E229" s="641">
        <v>5.5</v>
      </c>
      <c r="F229" s="669">
        <v>1</v>
      </c>
      <c r="G229" s="642">
        <v>4</v>
      </c>
      <c r="H229" s="627">
        <v>4</v>
      </c>
      <c r="I229" s="669">
        <v>0.75</v>
      </c>
      <c r="J229" s="708">
        <v>6.5</v>
      </c>
      <c r="K229" s="630">
        <v>3</v>
      </c>
      <c r="L229" s="109"/>
    </row>
    <row r="230" spans="1:12" ht="18.75">
      <c r="A230" s="107">
        <v>222</v>
      </c>
      <c r="B230" s="625" t="s">
        <v>1453</v>
      </c>
      <c r="C230" s="625" t="s">
        <v>2664</v>
      </c>
      <c r="D230" s="653">
        <v>11</v>
      </c>
      <c r="E230" s="641">
        <v>11</v>
      </c>
      <c r="F230" s="669">
        <v>13</v>
      </c>
      <c r="G230" s="642">
        <v>12</v>
      </c>
      <c r="H230" s="627">
        <v>18</v>
      </c>
      <c r="I230" s="669">
        <v>5</v>
      </c>
      <c r="J230" s="708">
        <v>6</v>
      </c>
      <c r="K230" s="630">
        <v>16.5</v>
      </c>
      <c r="L230" s="109"/>
    </row>
    <row r="231" spans="1:12" ht="18.75">
      <c r="A231" s="107">
        <v>223</v>
      </c>
      <c r="B231" s="625" t="s">
        <v>1456</v>
      </c>
      <c r="C231" s="625" t="s">
        <v>2636</v>
      </c>
      <c r="D231" s="653">
        <v>12.5</v>
      </c>
      <c r="E231" s="641">
        <v>7.75</v>
      </c>
      <c r="F231" s="669">
        <v>13</v>
      </c>
      <c r="G231" s="642">
        <v>14</v>
      </c>
      <c r="H231" s="627">
        <v>15</v>
      </c>
      <c r="I231" s="669">
        <v>9</v>
      </c>
      <c r="J231" s="708">
        <v>4.5</v>
      </c>
      <c r="K231" s="630">
        <v>19</v>
      </c>
      <c r="L231" s="109"/>
    </row>
    <row r="232" spans="1:12" ht="18.75">
      <c r="A232" s="107">
        <v>224</v>
      </c>
      <c r="B232" s="625" t="s">
        <v>1461</v>
      </c>
      <c r="C232" s="625" t="s">
        <v>2665</v>
      </c>
      <c r="D232" s="653">
        <v>9</v>
      </c>
      <c r="E232" s="641">
        <v>5</v>
      </c>
      <c r="F232" s="669">
        <v>10</v>
      </c>
      <c r="G232" s="642">
        <v>11</v>
      </c>
      <c r="H232" s="627">
        <v>5.5</v>
      </c>
      <c r="I232" s="669">
        <v>1.5</v>
      </c>
      <c r="J232" s="708">
        <v>3.5</v>
      </c>
      <c r="K232" s="630">
        <v>6</v>
      </c>
      <c r="L232" s="109"/>
    </row>
    <row r="233" spans="1:12" ht="18.75">
      <c r="A233" s="107">
        <v>225</v>
      </c>
      <c r="B233" s="625" t="s">
        <v>2666</v>
      </c>
      <c r="C233" s="625" t="s">
        <v>2667</v>
      </c>
      <c r="D233" s="653">
        <v>8.5</v>
      </c>
      <c r="E233" s="641">
        <v>1</v>
      </c>
      <c r="F233" s="669">
        <v>5</v>
      </c>
      <c r="G233" s="642">
        <v>1</v>
      </c>
      <c r="H233" s="627">
        <v>4.5</v>
      </c>
      <c r="I233" s="669">
        <v>4</v>
      </c>
      <c r="J233" s="708">
        <v>4.5</v>
      </c>
      <c r="K233" s="630">
        <v>6</v>
      </c>
      <c r="L233" s="109"/>
    </row>
    <row r="234" spans="1:12" ht="18.75">
      <c r="A234" s="107">
        <v>226</v>
      </c>
      <c r="B234" s="625" t="s">
        <v>256</v>
      </c>
      <c r="C234" s="625" t="s">
        <v>2668</v>
      </c>
      <c r="D234" s="653">
        <v>9.5</v>
      </c>
      <c r="E234" s="641">
        <v>7</v>
      </c>
      <c r="F234" s="669">
        <v>4</v>
      </c>
      <c r="G234" s="642">
        <v>8</v>
      </c>
      <c r="H234" s="627">
        <v>11</v>
      </c>
      <c r="I234" s="630">
        <v>0.25</v>
      </c>
      <c r="J234" s="708">
        <v>5.5</v>
      </c>
      <c r="K234" s="630">
        <v>6.5</v>
      </c>
      <c r="L234" s="109"/>
    </row>
    <row r="235" spans="1:12" ht="18.75">
      <c r="A235" s="107">
        <v>227</v>
      </c>
      <c r="B235" s="625" t="s">
        <v>2669</v>
      </c>
      <c r="C235" s="625" t="s">
        <v>2670</v>
      </c>
      <c r="D235" s="653">
        <v>12.5</v>
      </c>
      <c r="E235" s="641">
        <v>12</v>
      </c>
      <c r="F235" s="669">
        <v>9</v>
      </c>
      <c r="G235" s="642">
        <v>14</v>
      </c>
      <c r="H235" s="627">
        <v>17.75</v>
      </c>
      <c r="I235" s="630">
        <v>7</v>
      </c>
      <c r="J235" s="708">
        <v>7</v>
      </c>
      <c r="K235" s="630">
        <v>12.5</v>
      </c>
      <c r="L235" s="109"/>
    </row>
    <row r="236" spans="1:12" ht="18.75">
      <c r="A236" s="107">
        <v>228</v>
      </c>
      <c r="B236" s="625" t="s">
        <v>1480</v>
      </c>
      <c r="C236" s="625" t="s">
        <v>2671</v>
      </c>
      <c r="D236" s="653">
        <v>12</v>
      </c>
      <c r="E236" s="641">
        <v>13</v>
      </c>
      <c r="F236" s="669">
        <v>11</v>
      </c>
      <c r="G236" s="642">
        <v>14</v>
      </c>
      <c r="H236" s="627">
        <v>9</v>
      </c>
      <c r="I236" s="630">
        <v>4.25</v>
      </c>
      <c r="J236" s="708">
        <v>5</v>
      </c>
      <c r="K236" s="630">
        <v>7</v>
      </c>
      <c r="L236" s="109"/>
    </row>
    <row r="237" spans="1:12" ht="18.75">
      <c r="A237" s="107">
        <v>229</v>
      </c>
      <c r="B237" s="625" t="s">
        <v>2672</v>
      </c>
      <c r="C237" s="625" t="s">
        <v>2636</v>
      </c>
      <c r="D237" s="653">
        <v>11.5</v>
      </c>
      <c r="E237" s="641">
        <v>6.5</v>
      </c>
      <c r="F237" s="669">
        <v>14</v>
      </c>
      <c r="G237" s="642">
        <v>13</v>
      </c>
      <c r="H237" s="627">
        <v>8.5</v>
      </c>
      <c r="I237" s="630">
        <v>0.5</v>
      </c>
      <c r="J237" s="708">
        <v>3</v>
      </c>
      <c r="K237" s="630">
        <v>17.5</v>
      </c>
      <c r="L237" s="109"/>
    </row>
    <row r="238" spans="1:12" ht="18.75">
      <c r="A238" s="107">
        <v>230</v>
      </c>
      <c r="B238" s="625" t="s">
        <v>2673</v>
      </c>
      <c r="C238" s="625" t="s">
        <v>2674</v>
      </c>
      <c r="D238" s="653">
        <v>12.5</v>
      </c>
      <c r="E238" s="641">
        <v>4.5</v>
      </c>
      <c r="F238" s="669">
        <v>10</v>
      </c>
      <c r="G238" s="642">
        <v>12</v>
      </c>
      <c r="H238" s="627">
        <v>10</v>
      </c>
      <c r="I238" s="630">
        <v>2</v>
      </c>
      <c r="J238" s="708">
        <v>2.5</v>
      </c>
      <c r="K238" s="630">
        <v>9.5</v>
      </c>
      <c r="L238" s="109"/>
    </row>
    <row r="239" spans="1:12" ht="18.75">
      <c r="A239" s="107">
        <v>231</v>
      </c>
      <c r="B239" s="625" t="s">
        <v>1496</v>
      </c>
      <c r="C239" s="625" t="s">
        <v>2462</v>
      </c>
      <c r="D239" s="653">
        <v>9.5</v>
      </c>
      <c r="E239" s="641">
        <v>10.75</v>
      </c>
      <c r="F239" s="669">
        <v>12</v>
      </c>
      <c r="G239" s="642">
        <v>11</v>
      </c>
      <c r="H239" s="627">
        <v>5</v>
      </c>
      <c r="I239" s="630">
        <v>1.5</v>
      </c>
      <c r="J239" s="708">
        <v>5</v>
      </c>
      <c r="K239" s="630">
        <v>6</v>
      </c>
      <c r="L239" s="109"/>
    </row>
    <row r="240" spans="1:12" ht="18.75">
      <c r="A240" s="107">
        <v>232</v>
      </c>
      <c r="B240" s="625" t="s">
        <v>2675</v>
      </c>
      <c r="C240" s="625" t="s">
        <v>2676</v>
      </c>
      <c r="D240" s="653">
        <v>10</v>
      </c>
      <c r="E240" s="641">
        <v>7</v>
      </c>
      <c r="F240" s="669">
        <v>10</v>
      </c>
      <c r="G240" s="642">
        <v>9</v>
      </c>
      <c r="H240" s="627">
        <v>8.5</v>
      </c>
      <c r="I240" s="669">
        <v>0.75</v>
      </c>
      <c r="J240" s="708">
        <v>4</v>
      </c>
      <c r="K240" s="630">
        <v>15</v>
      </c>
      <c r="L240" s="109"/>
    </row>
    <row r="241" spans="1:12" ht="18.75">
      <c r="A241" s="107">
        <v>233</v>
      </c>
      <c r="B241" s="625" t="s">
        <v>1489</v>
      </c>
      <c r="C241" s="625" t="s">
        <v>2481</v>
      </c>
      <c r="D241" s="653">
        <v>9.5</v>
      </c>
      <c r="E241" s="641">
        <v>5</v>
      </c>
      <c r="F241" s="669">
        <v>2</v>
      </c>
      <c r="G241" s="642">
        <v>10</v>
      </c>
      <c r="H241" s="627">
        <v>6.5</v>
      </c>
      <c r="I241" s="669">
        <v>1.5</v>
      </c>
      <c r="J241" s="708">
        <v>5.5</v>
      </c>
      <c r="K241" s="630">
        <v>10.5</v>
      </c>
      <c r="L241" s="109"/>
    </row>
    <row r="242" spans="1:12" ht="18.75">
      <c r="A242" s="650">
        <v>234</v>
      </c>
      <c r="B242" s="625" t="s">
        <v>2677</v>
      </c>
      <c r="C242" s="625" t="s">
        <v>2678</v>
      </c>
      <c r="D242" s="653">
        <v>14</v>
      </c>
      <c r="E242" s="641">
        <v>5.5</v>
      </c>
      <c r="F242" s="669">
        <v>13</v>
      </c>
      <c r="G242" s="642">
        <v>13</v>
      </c>
      <c r="H242" s="627">
        <v>12.5</v>
      </c>
      <c r="I242" s="669">
        <v>5</v>
      </c>
      <c r="J242" s="708">
        <v>5.5</v>
      </c>
      <c r="K242" s="630">
        <v>10.5</v>
      </c>
      <c r="L242" s="109"/>
    </row>
    <row r="243" spans="1:12" s="111" customFormat="1" ht="18.75">
      <c r="A243" s="650">
        <v>235</v>
      </c>
      <c r="B243" s="625" t="s">
        <v>1509</v>
      </c>
      <c r="C243" s="625" t="s">
        <v>2449</v>
      </c>
      <c r="D243" s="653">
        <v>14</v>
      </c>
      <c r="E243" s="641">
        <v>17.5</v>
      </c>
      <c r="F243" s="669">
        <v>14</v>
      </c>
      <c r="G243" s="642">
        <v>15</v>
      </c>
      <c r="H243" s="627">
        <v>20</v>
      </c>
      <c r="I243" s="669">
        <v>13.5</v>
      </c>
      <c r="J243" s="708">
        <v>11.5</v>
      </c>
      <c r="K243" s="630">
        <v>17</v>
      </c>
      <c r="L243" s="109"/>
    </row>
    <row r="244" spans="1:12" s="111" customFormat="1" ht="18.75">
      <c r="A244" s="650">
        <v>236</v>
      </c>
      <c r="B244" s="625" t="s">
        <v>2679</v>
      </c>
      <c r="C244" s="625" t="s">
        <v>2416</v>
      </c>
      <c r="D244" s="653">
        <v>12.5</v>
      </c>
      <c r="E244" s="641">
        <v>8</v>
      </c>
      <c r="F244" s="669">
        <v>12</v>
      </c>
      <c r="G244" s="642">
        <v>9</v>
      </c>
      <c r="H244" s="627">
        <v>16.5</v>
      </c>
      <c r="I244" s="669">
        <v>7.5</v>
      </c>
      <c r="J244" s="708">
        <v>8.5</v>
      </c>
      <c r="K244" s="630">
        <v>7</v>
      </c>
      <c r="L244" s="109"/>
    </row>
    <row r="245" spans="1:12" ht="18.75">
      <c r="A245" s="650">
        <v>237</v>
      </c>
      <c r="B245" s="625" t="s">
        <v>2680</v>
      </c>
      <c r="C245" s="625" t="s">
        <v>2480</v>
      </c>
      <c r="D245" s="653">
        <v>11</v>
      </c>
      <c r="E245" s="641">
        <v>5</v>
      </c>
      <c r="F245" s="669">
        <v>5</v>
      </c>
      <c r="G245" s="642">
        <v>10</v>
      </c>
      <c r="H245" s="627">
        <v>13</v>
      </c>
      <c r="I245" s="669">
        <v>14.75</v>
      </c>
      <c r="J245" s="708">
        <v>5.5</v>
      </c>
      <c r="K245" s="630">
        <v>7.5</v>
      </c>
      <c r="L245" s="109"/>
    </row>
    <row r="246" spans="1:12" ht="18.75">
      <c r="A246" s="650">
        <v>238</v>
      </c>
      <c r="B246" s="625" t="s">
        <v>1518</v>
      </c>
      <c r="C246" s="625" t="s">
        <v>2490</v>
      </c>
      <c r="D246" s="653">
        <v>11.5</v>
      </c>
      <c r="E246" s="641">
        <v>6</v>
      </c>
      <c r="F246" s="669">
        <v>14</v>
      </c>
      <c r="G246" s="642">
        <v>12</v>
      </c>
      <c r="H246" s="648">
        <v>9</v>
      </c>
      <c r="I246" s="669">
        <v>2.25</v>
      </c>
      <c r="J246" s="708">
        <v>6</v>
      </c>
      <c r="K246" s="630">
        <v>6.5</v>
      </c>
      <c r="L246" s="109"/>
    </row>
    <row r="247" spans="1:12" ht="18.75">
      <c r="A247" s="107">
        <v>239</v>
      </c>
      <c r="B247" s="625" t="s">
        <v>1518</v>
      </c>
      <c r="C247" s="625" t="s">
        <v>2681</v>
      </c>
      <c r="D247" s="653">
        <v>9</v>
      </c>
      <c r="E247" s="641">
        <v>6</v>
      </c>
      <c r="F247" s="669">
        <v>7</v>
      </c>
      <c r="G247" s="642">
        <v>14</v>
      </c>
      <c r="H247" s="627">
        <v>7.5</v>
      </c>
      <c r="I247" s="669">
        <v>0.5</v>
      </c>
      <c r="J247" s="708">
        <v>5.5</v>
      </c>
      <c r="K247" s="627">
        <v>2</v>
      </c>
      <c r="L247" s="109"/>
    </row>
    <row r="248" spans="1:12" ht="18.75">
      <c r="A248" s="107">
        <v>240</v>
      </c>
      <c r="B248" s="625" t="s">
        <v>1525</v>
      </c>
      <c r="C248" s="625" t="s">
        <v>2682</v>
      </c>
      <c r="D248" s="653">
        <v>11</v>
      </c>
      <c r="E248" s="641">
        <v>10</v>
      </c>
      <c r="F248" s="669">
        <v>11</v>
      </c>
      <c r="G248" s="642">
        <v>12</v>
      </c>
      <c r="H248" s="627">
        <v>14.5</v>
      </c>
      <c r="I248" s="669">
        <v>10</v>
      </c>
      <c r="J248" s="708">
        <v>9</v>
      </c>
      <c r="K248" s="630">
        <v>7</v>
      </c>
      <c r="L248" s="109"/>
    </row>
    <row r="249" spans="1:12" ht="18.75">
      <c r="A249" s="107">
        <v>241</v>
      </c>
      <c r="B249" s="625" t="s">
        <v>1530</v>
      </c>
      <c r="C249" s="625" t="s">
        <v>2508</v>
      </c>
      <c r="D249" s="653">
        <v>8.5</v>
      </c>
      <c r="E249" s="641">
        <v>7.5</v>
      </c>
      <c r="F249" s="669">
        <v>10</v>
      </c>
      <c r="G249" s="642">
        <v>9</v>
      </c>
      <c r="H249" s="627">
        <v>8</v>
      </c>
      <c r="I249" s="669">
        <v>1.5</v>
      </c>
      <c r="J249" s="708">
        <v>6.5</v>
      </c>
      <c r="K249" s="630">
        <v>10</v>
      </c>
      <c r="L249" s="109"/>
    </row>
    <row r="250" spans="1:12" ht="18.75">
      <c r="A250" s="107">
        <v>242</v>
      </c>
      <c r="B250" s="625" t="s">
        <v>2683</v>
      </c>
      <c r="C250" s="625" t="s">
        <v>2684</v>
      </c>
      <c r="D250" s="653">
        <v>10.5</v>
      </c>
      <c r="E250" s="641">
        <v>7.5</v>
      </c>
      <c r="F250" s="669">
        <v>8</v>
      </c>
      <c r="G250" s="642">
        <v>11</v>
      </c>
      <c r="H250" s="627">
        <v>9</v>
      </c>
      <c r="I250" s="669">
        <v>2.5</v>
      </c>
      <c r="J250" s="708">
        <v>5</v>
      </c>
      <c r="K250" s="630">
        <v>9</v>
      </c>
      <c r="L250" s="109"/>
    </row>
    <row r="251" spans="1:12" ht="18.75">
      <c r="A251" s="107">
        <v>243</v>
      </c>
      <c r="B251" s="625" t="s">
        <v>2685</v>
      </c>
      <c r="C251" s="625" t="s">
        <v>2686</v>
      </c>
      <c r="D251" s="669">
        <v>0</v>
      </c>
      <c r="E251" s="627">
        <v>0</v>
      </c>
      <c r="F251" s="669">
        <v>0</v>
      </c>
      <c r="G251" s="648">
        <v>0</v>
      </c>
      <c r="H251" s="627">
        <v>0</v>
      </c>
      <c r="I251" s="630">
        <v>0</v>
      </c>
      <c r="J251" s="627">
        <v>0</v>
      </c>
      <c r="K251" s="630">
        <v>0</v>
      </c>
      <c r="L251" s="109"/>
    </row>
    <row r="252" spans="1:12" ht="18.75">
      <c r="A252" s="107">
        <v>244</v>
      </c>
      <c r="B252" s="625" t="s">
        <v>2687</v>
      </c>
      <c r="C252" s="625" t="s">
        <v>2688</v>
      </c>
      <c r="D252" s="653">
        <v>10</v>
      </c>
      <c r="E252" s="641">
        <v>4</v>
      </c>
      <c r="F252" s="669">
        <v>10</v>
      </c>
      <c r="G252" s="642">
        <v>13</v>
      </c>
      <c r="H252" s="627">
        <v>13.5</v>
      </c>
      <c r="I252" s="630">
        <v>1.5</v>
      </c>
      <c r="J252" s="708">
        <v>4</v>
      </c>
      <c r="K252" s="630">
        <v>5</v>
      </c>
      <c r="L252" s="109"/>
    </row>
    <row r="253" spans="1:12" ht="18.75">
      <c r="A253" s="107">
        <v>245</v>
      </c>
      <c r="B253" s="625" t="s">
        <v>264</v>
      </c>
      <c r="C253" s="625" t="s">
        <v>2689</v>
      </c>
      <c r="D253" s="653">
        <v>12</v>
      </c>
      <c r="E253" s="641">
        <v>8</v>
      </c>
      <c r="F253" s="669">
        <v>14</v>
      </c>
      <c r="G253" s="642">
        <v>13</v>
      </c>
      <c r="H253" s="627">
        <v>11.5</v>
      </c>
      <c r="I253" s="630">
        <v>3</v>
      </c>
      <c r="J253" s="708">
        <v>4.5</v>
      </c>
      <c r="K253" s="630">
        <v>8.5</v>
      </c>
      <c r="L253" s="109"/>
    </row>
    <row r="254" spans="1:12" ht="18.75">
      <c r="A254" s="107">
        <v>246</v>
      </c>
      <c r="B254" s="625" t="s">
        <v>264</v>
      </c>
      <c r="C254" s="625" t="s">
        <v>2470</v>
      </c>
      <c r="D254" s="653">
        <v>14.5</v>
      </c>
      <c r="E254" s="641">
        <v>10.25</v>
      </c>
      <c r="F254" s="669">
        <v>1</v>
      </c>
      <c r="G254" s="642">
        <v>7</v>
      </c>
      <c r="H254" s="627">
        <v>3.5</v>
      </c>
      <c r="I254" s="630">
        <v>1.5</v>
      </c>
      <c r="J254" s="708">
        <v>4.5</v>
      </c>
      <c r="K254" s="630">
        <v>0.5</v>
      </c>
      <c r="L254" s="109"/>
    </row>
    <row r="255" spans="1:12" ht="18.75">
      <c r="A255" s="107">
        <v>247</v>
      </c>
      <c r="B255" s="625" t="s">
        <v>1557</v>
      </c>
      <c r="C255" s="625" t="s">
        <v>2690</v>
      </c>
      <c r="D255" s="653">
        <v>4</v>
      </c>
      <c r="E255" s="641">
        <v>6</v>
      </c>
      <c r="F255" s="669">
        <v>6</v>
      </c>
      <c r="G255" s="642">
        <v>15</v>
      </c>
      <c r="H255" s="627">
        <v>13.5</v>
      </c>
      <c r="I255" s="630">
        <v>2</v>
      </c>
      <c r="J255" s="708">
        <v>5</v>
      </c>
      <c r="K255" s="630">
        <v>6</v>
      </c>
      <c r="L255" s="109"/>
    </row>
    <row r="256" spans="1:12" ht="18.75">
      <c r="A256" s="107">
        <v>248</v>
      </c>
      <c r="B256" s="625" t="s">
        <v>1553</v>
      </c>
      <c r="C256" s="625" t="s">
        <v>2453</v>
      </c>
      <c r="D256" s="653">
        <v>11.5</v>
      </c>
      <c r="E256" s="641">
        <v>7.75</v>
      </c>
      <c r="F256" s="669">
        <v>13</v>
      </c>
      <c r="G256" s="642">
        <v>13</v>
      </c>
      <c r="H256" s="627">
        <v>10.5</v>
      </c>
      <c r="I256" s="630">
        <v>1.5</v>
      </c>
      <c r="J256" s="708">
        <v>12</v>
      </c>
      <c r="K256" s="630">
        <v>8</v>
      </c>
      <c r="L256" s="109"/>
    </row>
    <row r="257" spans="1:12" ht="18.75">
      <c r="A257" s="107">
        <v>249</v>
      </c>
      <c r="B257" s="625" t="s">
        <v>1560</v>
      </c>
      <c r="C257" s="625" t="s">
        <v>2648</v>
      </c>
      <c r="D257" s="653">
        <v>13.5</v>
      </c>
      <c r="E257" s="641">
        <v>8</v>
      </c>
      <c r="F257" s="669">
        <v>14</v>
      </c>
      <c r="G257" s="642">
        <v>13</v>
      </c>
      <c r="H257" s="627">
        <v>8</v>
      </c>
      <c r="I257" s="630">
        <v>2</v>
      </c>
      <c r="J257" s="708">
        <v>8</v>
      </c>
      <c r="K257" s="630">
        <v>13</v>
      </c>
      <c r="L257" s="109"/>
    </row>
    <row r="258" spans="1:12" ht="18.75">
      <c r="A258" s="107">
        <v>250</v>
      </c>
      <c r="B258" s="625" t="s">
        <v>1566</v>
      </c>
      <c r="C258" s="625" t="s">
        <v>2531</v>
      </c>
      <c r="D258" s="653">
        <v>10.5</v>
      </c>
      <c r="E258" s="641">
        <v>7</v>
      </c>
      <c r="F258" s="669">
        <v>14</v>
      </c>
      <c r="G258" s="642">
        <v>12</v>
      </c>
      <c r="H258" s="627">
        <v>12.5</v>
      </c>
      <c r="I258" s="630">
        <v>2.5</v>
      </c>
      <c r="J258" s="708">
        <v>8</v>
      </c>
      <c r="K258" s="630">
        <v>8</v>
      </c>
      <c r="L258" s="109"/>
    </row>
    <row r="259" spans="1:12" ht="18.75">
      <c r="A259" s="107">
        <v>251</v>
      </c>
      <c r="B259" s="625" t="s">
        <v>267</v>
      </c>
      <c r="C259" s="625" t="s">
        <v>2691</v>
      </c>
      <c r="D259" s="653">
        <v>11</v>
      </c>
      <c r="E259" s="641">
        <v>7</v>
      </c>
      <c r="F259" s="669">
        <v>15</v>
      </c>
      <c r="G259" s="642">
        <v>11</v>
      </c>
      <c r="H259" s="627">
        <v>8</v>
      </c>
      <c r="I259" s="630">
        <v>3.5</v>
      </c>
      <c r="J259" s="708">
        <v>5</v>
      </c>
      <c r="K259" s="630">
        <v>11.5</v>
      </c>
      <c r="L259" s="109"/>
    </row>
    <row r="260" spans="1:12" ht="18.75">
      <c r="A260" s="107">
        <v>252</v>
      </c>
      <c r="B260" s="625" t="s">
        <v>2692</v>
      </c>
      <c r="C260" s="625" t="s">
        <v>2693</v>
      </c>
      <c r="D260" s="653">
        <v>11</v>
      </c>
      <c r="E260" s="641">
        <v>12</v>
      </c>
      <c r="F260" s="669">
        <v>13</v>
      </c>
      <c r="G260" s="642">
        <v>15</v>
      </c>
      <c r="H260" s="627">
        <v>18</v>
      </c>
      <c r="I260" s="630">
        <v>6</v>
      </c>
      <c r="J260" s="708">
        <v>7</v>
      </c>
      <c r="K260" s="630">
        <v>14</v>
      </c>
      <c r="L260" s="109"/>
    </row>
    <row r="261" spans="1:12" ht="18.75">
      <c r="A261" s="107">
        <v>253</v>
      </c>
      <c r="B261" s="625" t="s">
        <v>1580</v>
      </c>
      <c r="C261" s="625" t="s">
        <v>2694</v>
      </c>
      <c r="D261" s="653">
        <v>8</v>
      </c>
      <c r="E261" s="641">
        <v>3.5</v>
      </c>
      <c r="F261" s="669">
        <v>4</v>
      </c>
      <c r="G261" s="642">
        <v>9</v>
      </c>
      <c r="H261" s="627">
        <v>10</v>
      </c>
      <c r="I261" s="630">
        <v>0.75</v>
      </c>
      <c r="J261" s="708">
        <v>4.5</v>
      </c>
      <c r="K261" s="630">
        <v>8</v>
      </c>
      <c r="L261" s="109"/>
    </row>
    <row r="262" spans="1:12" ht="18.75">
      <c r="A262" s="107">
        <v>254</v>
      </c>
      <c r="B262" s="625" t="s">
        <v>1585</v>
      </c>
      <c r="C262" s="625" t="s">
        <v>2695</v>
      </c>
      <c r="D262" s="653">
        <v>8.5</v>
      </c>
      <c r="E262" s="641">
        <v>4</v>
      </c>
      <c r="F262" s="669">
        <v>1</v>
      </c>
      <c r="G262" s="642">
        <v>8</v>
      </c>
      <c r="H262" s="627">
        <v>4.5</v>
      </c>
      <c r="I262" s="669">
        <v>1</v>
      </c>
      <c r="J262" s="708">
        <v>5.5</v>
      </c>
      <c r="K262" s="630">
        <v>1.5</v>
      </c>
      <c r="L262" s="109"/>
    </row>
    <row r="263" spans="1:12" ht="18.75">
      <c r="A263" s="107">
        <v>255</v>
      </c>
      <c r="B263" s="625" t="s">
        <v>1585</v>
      </c>
      <c r="C263" s="625" t="s">
        <v>2628</v>
      </c>
      <c r="D263" s="653">
        <v>10</v>
      </c>
      <c r="E263" s="641">
        <v>7.5</v>
      </c>
      <c r="F263" s="669">
        <v>2</v>
      </c>
      <c r="G263" s="642">
        <v>13</v>
      </c>
      <c r="H263" s="627">
        <v>5.5</v>
      </c>
      <c r="I263" s="669">
        <v>1</v>
      </c>
      <c r="J263" s="708">
        <v>3.5</v>
      </c>
      <c r="K263" s="630">
        <v>8</v>
      </c>
      <c r="L263" s="109"/>
    </row>
    <row r="264" spans="1:12" ht="18.75">
      <c r="A264" s="107">
        <v>256</v>
      </c>
      <c r="B264" s="625" t="s">
        <v>1592</v>
      </c>
      <c r="C264" s="625" t="s">
        <v>2585</v>
      </c>
      <c r="D264" s="653">
        <v>12.5</v>
      </c>
      <c r="E264" s="641">
        <v>4.25</v>
      </c>
      <c r="F264" s="669">
        <v>2</v>
      </c>
      <c r="G264" s="642">
        <v>14</v>
      </c>
      <c r="H264" s="627">
        <v>12.5</v>
      </c>
      <c r="I264" s="669">
        <v>3</v>
      </c>
      <c r="J264" s="708">
        <v>5.5</v>
      </c>
      <c r="K264" s="630">
        <v>4.5</v>
      </c>
      <c r="L264" s="109"/>
    </row>
    <row r="265" spans="1:12" ht="18.75">
      <c r="A265" s="107">
        <v>257</v>
      </c>
      <c r="B265" s="625" t="s">
        <v>1596</v>
      </c>
      <c r="C265" s="625" t="s">
        <v>2509</v>
      </c>
      <c r="D265" s="653">
        <v>12.5</v>
      </c>
      <c r="E265" s="641">
        <v>13.5</v>
      </c>
      <c r="F265" s="669">
        <v>15</v>
      </c>
      <c r="G265" s="642">
        <v>14</v>
      </c>
      <c r="H265" s="627">
        <v>18.75</v>
      </c>
      <c r="I265" s="669">
        <v>9.5</v>
      </c>
      <c r="J265" s="708">
        <v>10</v>
      </c>
      <c r="K265" s="630">
        <v>14.5</v>
      </c>
      <c r="L265" s="109"/>
    </row>
    <row r="266" spans="1:12" ht="18.75">
      <c r="A266" s="107">
        <v>258</v>
      </c>
      <c r="B266" s="625" t="s">
        <v>1599</v>
      </c>
      <c r="C266" s="625" t="s">
        <v>2474</v>
      </c>
      <c r="D266" s="653">
        <v>10</v>
      </c>
      <c r="E266" s="641">
        <v>4</v>
      </c>
      <c r="F266" s="669">
        <v>5</v>
      </c>
      <c r="G266" s="642">
        <v>10</v>
      </c>
      <c r="H266" s="627">
        <v>7</v>
      </c>
      <c r="I266" s="669">
        <v>2.5</v>
      </c>
      <c r="J266" s="708">
        <v>7.5</v>
      </c>
      <c r="K266" s="627">
        <v>4</v>
      </c>
      <c r="L266" s="109"/>
    </row>
    <row r="267" spans="1:12" ht="18.75">
      <c r="A267" s="107">
        <v>259</v>
      </c>
      <c r="B267" s="625" t="s">
        <v>2696</v>
      </c>
      <c r="C267" s="625" t="s">
        <v>2697</v>
      </c>
      <c r="D267" s="653">
        <v>10.5</v>
      </c>
      <c r="E267" s="641">
        <v>3.5</v>
      </c>
      <c r="F267" s="669">
        <v>8</v>
      </c>
      <c r="G267" s="642">
        <v>11</v>
      </c>
      <c r="H267" s="627">
        <v>9.5</v>
      </c>
      <c r="I267" s="669">
        <v>1.25</v>
      </c>
      <c r="J267" s="708">
        <v>6.5</v>
      </c>
      <c r="K267" s="630">
        <v>3.5</v>
      </c>
      <c r="L267" s="109"/>
    </row>
    <row r="268" spans="1:12" ht="18.75">
      <c r="A268" s="107">
        <v>260</v>
      </c>
      <c r="B268" s="625" t="s">
        <v>2696</v>
      </c>
      <c r="C268" s="625" t="s">
        <v>2582</v>
      </c>
      <c r="D268" s="653">
        <v>9.5</v>
      </c>
      <c r="E268" s="641">
        <v>4.5</v>
      </c>
      <c r="F268" s="669">
        <v>7</v>
      </c>
      <c r="G268" s="642">
        <v>8</v>
      </c>
      <c r="H268" s="627">
        <v>8.5</v>
      </c>
      <c r="I268" s="669">
        <v>2.75</v>
      </c>
      <c r="J268" s="708">
        <v>5</v>
      </c>
      <c r="K268" s="630">
        <v>4</v>
      </c>
      <c r="L268" s="109"/>
    </row>
    <row r="269" spans="1:12" ht="18.75">
      <c r="A269" s="107">
        <v>261</v>
      </c>
      <c r="B269" s="625" t="s">
        <v>1610</v>
      </c>
      <c r="C269" s="625" t="s">
        <v>2698</v>
      </c>
      <c r="D269" s="653">
        <v>11.5</v>
      </c>
      <c r="E269" s="641">
        <v>8.75</v>
      </c>
      <c r="F269" s="669">
        <v>10</v>
      </c>
      <c r="G269" s="642">
        <v>13</v>
      </c>
      <c r="H269" s="627">
        <v>17</v>
      </c>
      <c r="I269" s="669">
        <v>4</v>
      </c>
      <c r="J269" s="708">
        <v>3.5</v>
      </c>
      <c r="K269" s="630">
        <v>9.5</v>
      </c>
      <c r="L269" s="109"/>
    </row>
    <row r="270" spans="1:12" ht="18.75">
      <c r="A270" s="107">
        <v>262</v>
      </c>
      <c r="B270" s="625" t="s">
        <v>1615</v>
      </c>
      <c r="C270" s="625" t="s">
        <v>2670</v>
      </c>
      <c r="D270" s="653">
        <v>11.5</v>
      </c>
      <c r="E270" s="641">
        <v>15.75</v>
      </c>
      <c r="F270" s="669">
        <v>12</v>
      </c>
      <c r="G270" s="642">
        <v>17</v>
      </c>
      <c r="H270" s="627">
        <v>17</v>
      </c>
      <c r="I270" s="669">
        <v>9</v>
      </c>
      <c r="J270" s="708">
        <v>11.5</v>
      </c>
      <c r="K270" s="630">
        <v>16.5</v>
      </c>
      <c r="L270" s="109"/>
    </row>
    <row r="271" spans="1:12" ht="18.75">
      <c r="A271" s="107">
        <v>263</v>
      </c>
      <c r="B271" s="625" t="s">
        <v>2699</v>
      </c>
      <c r="C271" s="625" t="s">
        <v>2486</v>
      </c>
      <c r="D271" s="653">
        <v>10.5</v>
      </c>
      <c r="E271" s="641">
        <v>4</v>
      </c>
      <c r="F271" s="669">
        <v>14</v>
      </c>
      <c r="G271" s="642">
        <v>15</v>
      </c>
      <c r="H271" s="627">
        <v>4.5</v>
      </c>
      <c r="I271" s="669">
        <v>5.75</v>
      </c>
      <c r="J271" s="708">
        <v>9</v>
      </c>
      <c r="K271" s="630">
        <v>11.5</v>
      </c>
      <c r="L271" s="109"/>
    </row>
    <row r="272" spans="1:12" ht="18.75">
      <c r="A272" s="107">
        <v>264</v>
      </c>
      <c r="B272" s="625" t="s">
        <v>2700</v>
      </c>
      <c r="C272" s="625" t="s">
        <v>2701</v>
      </c>
      <c r="D272" s="653">
        <v>10</v>
      </c>
      <c r="E272" s="641">
        <v>6.5</v>
      </c>
      <c r="F272" s="669">
        <v>5</v>
      </c>
      <c r="G272" s="642">
        <v>9</v>
      </c>
      <c r="H272" s="627">
        <v>5.5</v>
      </c>
      <c r="I272" s="669">
        <v>0.5</v>
      </c>
      <c r="J272" s="708">
        <v>7</v>
      </c>
      <c r="K272" s="630">
        <v>11.5</v>
      </c>
      <c r="L272" s="109"/>
    </row>
    <row r="273" spans="1:12" ht="18.75">
      <c r="A273" s="107">
        <v>265</v>
      </c>
      <c r="B273" s="625" t="s">
        <v>1627</v>
      </c>
      <c r="C273" s="625" t="s">
        <v>2702</v>
      </c>
      <c r="D273" s="653">
        <v>10</v>
      </c>
      <c r="E273" s="641">
        <v>4.75</v>
      </c>
      <c r="F273" s="669">
        <v>10</v>
      </c>
      <c r="G273" s="642">
        <v>6</v>
      </c>
      <c r="H273" s="627">
        <v>9</v>
      </c>
      <c r="I273" s="669">
        <v>0.5</v>
      </c>
      <c r="J273" s="708">
        <v>8.5</v>
      </c>
      <c r="K273" s="630">
        <v>0.5</v>
      </c>
      <c r="L273" s="109"/>
    </row>
    <row r="274" spans="1:12" ht="18.75">
      <c r="A274" s="107">
        <v>266</v>
      </c>
      <c r="B274" s="625" t="s">
        <v>1632</v>
      </c>
      <c r="C274" s="625" t="s">
        <v>2703</v>
      </c>
      <c r="D274" s="653">
        <v>11.5</v>
      </c>
      <c r="E274" s="641">
        <v>10</v>
      </c>
      <c r="F274" s="669">
        <v>10</v>
      </c>
      <c r="G274" s="642">
        <v>13</v>
      </c>
      <c r="H274" s="627">
        <v>13</v>
      </c>
      <c r="I274" s="669">
        <v>3</v>
      </c>
      <c r="J274" s="708">
        <v>4.5</v>
      </c>
      <c r="K274" s="630">
        <v>13</v>
      </c>
      <c r="L274" s="109"/>
    </row>
    <row r="275" spans="1:12" ht="18.75">
      <c r="A275" s="107">
        <v>267</v>
      </c>
      <c r="B275" s="625" t="s">
        <v>2704</v>
      </c>
      <c r="C275" s="625" t="s">
        <v>2693</v>
      </c>
      <c r="D275" s="653">
        <v>9.5</v>
      </c>
      <c r="E275" s="641">
        <v>10</v>
      </c>
      <c r="F275" s="669">
        <v>17</v>
      </c>
      <c r="G275" s="642">
        <v>16</v>
      </c>
      <c r="H275" s="627">
        <v>10.5</v>
      </c>
      <c r="I275" s="630">
        <v>3</v>
      </c>
      <c r="J275" s="708">
        <v>10</v>
      </c>
      <c r="K275" s="630">
        <v>18</v>
      </c>
      <c r="L275" s="109"/>
    </row>
    <row r="276" spans="1:12" ht="18.75">
      <c r="A276" s="107">
        <v>268</v>
      </c>
      <c r="B276" s="625" t="s">
        <v>271</v>
      </c>
      <c r="C276" s="625" t="s">
        <v>2705</v>
      </c>
      <c r="D276" s="653">
        <v>7</v>
      </c>
      <c r="E276" s="641">
        <v>4.5</v>
      </c>
      <c r="F276" s="669">
        <v>14</v>
      </c>
      <c r="G276" s="642">
        <v>7</v>
      </c>
      <c r="H276" s="627">
        <v>9</v>
      </c>
      <c r="I276" s="630">
        <v>2</v>
      </c>
      <c r="J276" s="708">
        <v>5</v>
      </c>
      <c r="K276" s="630">
        <v>7.5</v>
      </c>
      <c r="L276" s="109"/>
    </row>
    <row r="277" spans="1:12" ht="18.75">
      <c r="A277" s="107">
        <v>269</v>
      </c>
      <c r="B277" s="625" t="s">
        <v>1642</v>
      </c>
      <c r="C277" s="625" t="s">
        <v>2491</v>
      </c>
      <c r="D277" s="653">
        <v>8.5</v>
      </c>
      <c r="E277" s="641">
        <v>5</v>
      </c>
      <c r="F277" s="669">
        <v>7</v>
      </c>
      <c r="G277" s="642">
        <v>11</v>
      </c>
      <c r="H277" s="627">
        <v>5</v>
      </c>
      <c r="I277" s="669">
        <v>2.5</v>
      </c>
      <c r="J277" s="708">
        <v>3.5</v>
      </c>
      <c r="K277" s="630">
        <v>9.5</v>
      </c>
      <c r="L277" s="109"/>
    </row>
    <row r="278" spans="1:12" ht="18.75">
      <c r="A278" s="107">
        <v>270</v>
      </c>
      <c r="B278" s="625" t="s">
        <v>2706</v>
      </c>
      <c r="C278" s="625" t="s">
        <v>2707</v>
      </c>
      <c r="D278" s="653">
        <v>10.5</v>
      </c>
      <c r="E278" s="641">
        <v>5.75</v>
      </c>
      <c r="F278" s="669">
        <v>7.5</v>
      </c>
      <c r="G278" s="642">
        <v>11</v>
      </c>
      <c r="H278" s="627">
        <v>11.5</v>
      </c>
      <c r="I278" s="669">
        <v>5.5</v>
      </c>
      <c r="J278" s="708">
        <v>10.5</v>
      </c>
      <c r="K278" s="630">
        <v>9</v>
      </c>
      <c r="L278" s="109"/>
    </row>
    <row r="279" spans="1:12" ht="18.75">
      <c r="A279" s="107">
        <v>271</v>
      </c>
      <c r="B279" s="625" t="s">
        <v>1654</v>
      </c>
      <c r="C279" s="625" t="s">
        <v>2708</v>
      </c>
      <c r="D279" s="653">
        <v>9</v>
      </c>
      <c r="E279" s="641">
        <v>5</v>
      </c>
      <c r="F279" s="669">
        <v>3</v>
      </c>
      <c r="G279" s="642">
        <v>12</v>
      </c>
      <c r="H279" s="627">
        <v>9</v>
      </c>
      <c r="I279" s="669">
        <v>6.75</v>
      </c>
      <c r="J279" s="708">
        <v>6</v>
      </c>
      <c r="K279" s="630">
        <v>5.5</v>
      </c>
      <c r="L279" s="109"/>
    </row>
    <row r="280" spans="1:12" ht="18.75">
      <c r="A280" s="107">
        <v>272</v>
      </c>
      <c r="B280" s="625" t="s">
        <v>1659</v>
      </c>
      <c r="C280" s="625" t="s">
        <v>2709</v>
      </c>
      <c r="D280" s="653">
        <v>9.5</v>
      </c>
      <c r="E280" s="641">
        <v>8.5</v>
      </c>
      <c r="F280" s="669">
        <v>14</v>
      </c>
      <c r="G280" s="642">
        <v>14</v>
      </c>
      <c r="H280" s="627">
        <v>4.5</v>
      </c>
      <c r="I280" s="669">
        <v>2</v>
      </c>
      <c r="J280" s="708">
        <v>7</v>
      </c>
      <c r="K280" s="630">
        <v>15.5</v>
      </c>
      <c r="L280" s="109"/>
    </row>
    <row r="281" spans="1:12" ht="18.75">
      <c r="A281" s="107">
        <v>273</v>
      </c>
      <c r="B281" s="625" t="s">
        <v>1665</v>
      </c>
      <c r="C281" s="625" t="s">
        <v>2630</v>
      </c>
      <c r="D281" s="653">
        <v>6.5</v>
      </c>
      <c r="E281" s="641">
        <v>0.5</v>
      </c>
      <c r="F281" s="669">
        <v>3</v>
      </c>
      <c r="G281" s="642">
        <v>11</v>
      </c>
      <c r="H281" s="627">
        <v>3.5</v>
      </c>
      <c r="I281" s="669">
        <v>1.25</v>
      </c>
      <c r="J281" s="708">
        <v>8.5</v>
      </c>
      <c r="K281" s="630">
        <v>5</v>
      </c>
      <c r="L281" s="109"/>
    </row>
    <row r="282" spans="1:12" ht="18.75">
      <c r="A282" s="107">
        <v>274</v>
      </c>
      <c r="B282" s="625" t="s">
        <v>2710</v>
      </c>
      <c r="C282" s="625" t="s">
        <v>2711</v>
      </c>
      <c r="D282" s="653">
        <v>13.5</v>
      </c>
      <c r="E282" s="641">
        <v>10</v>
      </c>
      <c r="F282" s="669">
        <v>17</v>
      </c>
      <c r="G282" s="642">
        <v>13</v>
      </c>
      <c r="H282" s="627">
        <v>17.5</v>
      </c>
      <c r="I282" s="669">
        <v>11</v>
      </c>
      <c r="J282" s="708">
        <v>10.5</v>
      </c>
      <c r="K282" s="630">
        <v>17.5</v>
      </c>
      <c r="L282" s="109"/>
    </row>
    <row r="283" spans="1:12" ht="18.75">
      <c r="A283" s="107">
        <v>275</v>
      </c>
      <c r="B283" s="625" t="s">
        <v>1673</v>
      </c>
      <c r="C283" s="625" t="s">
        <v>2463</v>
      </c>
      <c r="D283" s="653">
        <v>13.5</v>
      </c>
      <c r="E283" s="641">
        <v>14.5</v>
      </c>
      <c r="F283" s="669">
        <v>15</v>
      </c>
      <c r="G283" s="642">
        <v>16</v>
      </c>
      <c r="H283" s="627">
        <v>19.5</v>
      </c>
      <c r="I283" s="669">
        <v>8.5</v>
      </c>
      <c r="J283" s="708">
        <v>5.5</v>
      </c>
      <c r="K283" s="630">
        <v>12.5</v>
      </c>
      <c r="L283" s="109"/>
    </row>
    <row r="284" spans="1:12" ht="18.75">
      <c r="A284" s="107">
        <v>276</v>
      </c>
      <c r="B284" s="625" t="s">
        <v>1676</v>
      </c>
      <c r="C284" s="625" t="s">
        <v>2431</v>
      </c>
      <c r="D284" s="653">
        <v>13.25</v>
      </c>
      <c r="E284" s="641">
        <v>14.5</v>
      </c>
      <c r="F284" s="669">
        <v>11</v>
      </c>
      <c r="G284" s="642">
        <v>14</v>
      </c>
      <c r="H284" s="627">
        <v>18.5</v>
      </c>
      <c r="I284" s="669">
        <v>11.5</v>
      </c>
      <c r="J284" s="708">
        <v>8.5</v>
      </c>
      <c r="K284" s="630">
        <v>12</v>
      </c>
      <c r="L284" s="109"/>
    </row>
    <row r="285" spans="1:12" ht="18.75">
      <c r="A285" s="107">
        <v>277</v>
      </c>
      <c r="B285" s="625" t="s">
        <v>277</v>
      </c>
      <c r="C285" s="625" t="s">
        <v>2712</v>
      </c>
      <c r="D285" s="653">
        <v>10.5</v>
      </c>
      <c r="E285" s="641">
        <v>3</v>
      </c>
      <c r="F285" s="669">
        <v>1</v>
      </c>
      <c r="G285" s="642">
        <v>6</v>
      </c>
      <c r="H285" s="627">
        <v>7.5</v>
      </c>
      <c r="I285" s="630">
        <v>1</v>
      </c>
      <c r="J285" s="708">
        <v>8</v>
      </c>
      <c r="K285" s="632">
        <v>4.5</v>
      </c>
      <c r="L285" s="109"/>
    </row>
    <row r="286" spans="1:12" ht="18.75">
      <c r="A286" s="107">
        <v>278</v>
      </c>
      <c r="B286" s="625" t="s">
        <v>1682</v>
      </c>
      <c r="C286" s="625" t="s">
        <v>2449</v>
      </c>
      <c r="D286" s="653">
        <v>8</v>
      </c>
      <c r="E286" s="641">
        <v>13</v>
      </c>
      <c r="F286" s="669">
        <v>9</v>
      </c>
      <c r="G286" s="642">
        <v>13</v>
      </c>
      <c r="H286" s="627">
        <v>14.5</v>
      </c>
      <c r="I286" s="630">
        <v>5</v>
      </c>
      <c r="J286" s="708">
        <v>5</v>
      </c>
      <c r="K286" s="627">
        <v>10.5</v>
      </c>
      <c r="L286" s="109"/>
    </row>
    <row r="287" spans="1:12" ht="18.75">
      <c r="A287" s="107">
        <v>279</v>
      </c>
      <c r="B287" s="625" t="s">
        <v>1682</v>
      </c>
      <c r="C287" s="625" t="s">
        <v>2462</v>
      </c>
      <c r="D287" s="653">
        <v>12</v>
      </c>
      <c r="E287" s="641">
        <v>9.5</v>
      </c>
      <c r="F287" s="669">
        <v>7</v>
      </c>
      <c r="G287" s="642">
        <v>13</v>
      </c>
      <c r="H287" s="627">
        <v>9</v>
      </c>
      <c r="I287" s="630">
        <v>5</v>
      </c>
      <c r="J287" s="708">
        <v>9.5</v>
      </c>
      <c r="K287" s="630">
        <v>9</v>
      </c>
      <c r="L287" s="109"/>
    </row>
    <row r="288" spans="1:12" ht="18.75">
      <c r="A288" s="107">
        <v>280</v>
      </c>
      <c r="B288" s="625" t="s">
        <v>1690</v>
      </c>
      <c r="C288" s="625" t="s">
        <v>2713</v>
      </c>
      <c r="D288" s="653">
        <v>11.5</v>
      </c>
      <c r="E288" s="641">
        <v>7</v>
      </c>
      <c r="F288" s="669">
        <v>3</v>
      </c>
      <c r="G288" s="642">
        <v>11</v>
      </c>
      <c r="H288" s="627">
        <v>8</v>
      </c>
      <c r="I288" s="630">
        <v>6</v>
      </c>
      <c r="J288" s="708">
        <v>6</v>
      </c>
      <c r="K288" s="630">
        <v>8</v>
      </c>
      <c r="L288" s="109"/>
    </row>
    <row r="289" spans="1:12" ht="18.75">
      <c r="A289" s="107">
        <v>281</v>
      </c>
      <c r="B289" s="625" t="s">
        <v>2714</v>
      </c>
      <c r="C289" s="625" t="s">
        <v>2715</v>
      </c>
      <c r="D289" s="653">
        <v>12.5</v>
      </c>
      <c r="E289" s="641">
        <v>8.5</v>
      </c>
      <c r="F289" s="669">
        <v>12</v>
      </c>
      <c r="G289" s="642">
        <v>14</v>
      </c>
      <c r="H289" s="627">
        <v>13.5</v>
      </c>
      <c r="I289" s="630">
        <v>3</v>
      </c>
      <c r="J289" s="708">
        <v>5.5</v>
      </c>
      <c r="K289" s="630">
        <v>11.5</v>
      </c>
      <c r="L289" s="109"/>
    </row>
    <row r="290" spans="1:12" ht="18.75">
      <c r="A290" s="107">
        <v>282</v>
      </c>
      <c r="B290" s="625" t="s">
        <v>281</v>
      </c>
      <c r="C290" s="625" t="s">
        <v>2716</v>
      </c>
      <c r="D290" s="653">
        <v>12.5</v>
      </c>
      <c r="E290" s="641">
        <v>11</v>
      </c>
      <c r="F290" s="669">
        <v>7</v>
      </c>
      <c r="G290" s="642">
        <v>13</v>
      </c>
      <c r="H290" s="627">
        <v>15.5</v>
      </c>
      <c r="I290" s="630">
        <v>3.5</v>
      </c>
      <c r="J290" s="708">
        <v>7.5</v>
      </c>
      <c r="K290" s="630">
        <v>12.5</v>
      </c>
      <c r="L290" s="109"/>
    </row>
    <row r="291" spans="1:12" ht="18.75">
      <c r="A291" s="107">
        <v>283</v>
      </c>
      <c r="B291" s="625" t="s">
        <v>2717</v>
      </c>
      <c r="C291" s="625" t="s">
        <v>2531</v>
      </c>
      <c r="D291" s="653">
        <v>13</v>
      </c>
      <c r="E291" s="641">
        <v>10</v>
      </c>
      <c r="F291" s="669">
        <v>14</v>
      </c>
      <c r="G291" s="642">
        <v>13</v>
      </c>
      <c r="H291" s="627">
        <v>17</v>
      </c>
      <c r="I291" s="630">
        <v>6</v>
      </c>
      <c r="J291" s="708">
        <v>11</v>
      </c>
      <c r="K291" s="630">
        <v>6.5</v>
      </c>
      <c r="L291" s="109"/>
    </row>
    <row r="292" spans="1:12" ht="18.75">
      <c r="A292" s="107">
        <v>284</v>
      </c>
      <c r="B292" s="625" t="s">
        <v>2718</v>
      </c>
      <c r="C292" s="625" t="s">
        <v>2719</v>
      </c>
      <c r="D292" s="653">
        <v>12.5</v>
      </c>
      <c r="E292" s="641">
        <v>10</v>
      </c>
      <c r="F292" s="669">
        <v>16</v>
      </c>
      <c r="G292" s="642">
        <v>15</v>
      </c>
      <c r="H292" s="627">
        <v>17</v>
      </c>
      <c r="I292" s="630">
        <v>5.5</v>
      </c>
      <c r="J292" s="708">
        <v>13.5</v>
      </c>
      <c r="K292" s="630">
        <v>11</v>
      </c>
      <c r="L292" s="109"/>
    </row>
    <row r="293" spans="1:12" ht="18.75">
      <c r="A293" s="107">
        <v>285</v>
      </c>
      <c r="B293" s="625" t="s">
        <v>1715</v>
      </c>
      <c r="C293" s="625" t="s">
        <v>2720</v>
      </c>
      <c r="D293" s="653">
        <v>10</v>
      </c>
      <c r="E293" s="641">
        <v>8</v>
      </c>
      <c r="F293" s="669">
        <v>11</v>
      </c>
      <c r="G293" s="642">
        <v>14</v>
      </c>
      <c r="H293" s="627">
        <v>8</v>
      </c>
      <c r="I293" s="630">
        <v>1.25</v>
      </c>
      <c r="J293" s="708">
        <v>6</v>
      </c>
      <c r="K293" s="630">
        <v>3</v>
      </c>
      <c r="L293" s="109"/>
    </row>
    <row r="294" spans="1:12" ht="18.75">
      <c r="A294" s="107">
        <v>286</v>
      </c>
      <c r="B294" s="625" t="s">
        <v>1722</v>
      </c>
      <c r="C294" s="625" t="s">
        <v>2721</v>
      </c>
      <c r="D294" s="653">
        <v>9.5</v>
      </c>
      <c r="E294" s="641">
        <v>10</v>
      </c>
      <c r="F294" s="669">
        <v>8</v>
      </c>
      <c r="G294" s="642">
        <v>14</v>
      </c>
      <c r="H294" s="627">
        <v>5</v>
      </c>
      <c r="I294" s="630">
        <v>6.5</v>
      </c>
      <c r="J294" s="708">
        <v>7</v>
      </c>
      <c r="K294" s="630">
        <v>5.5</v>
      </c>
      <c r="L294" s="109"/>
    </row>
    <row r="295" spans="1:12" ht="18.75">
      <c r="A295" s="107">
        <v>287</v>
      </c>
      <c r="B295" s="625" t="s">
        <v>1727</v>
      </c>
      <c r="C295" s="625" t="s">
        <v>2550</v>
      </c>
      <c r="D295" s="653">
        <v>10</v>
      </c>
      <c r="E295" s="641">
        <v>8.5</v>
      </c>
      <c r="F295" s="669">
        <v>9</v>
      </c>
      <c r="G295" s="642">
        <v>6</v>
      </c>
      <c r="H295" s="627">
        <v>8.5</v>
      </c>
      <c r="I295" s="669">
        <v>7.5</v>
      </c>
      <c r="J295" s="708">
        <v>6</v>
      </c>
      <c r="K295" s="630">
        <v>3</v>
      </c>
      <c r="L295" s="109"/>
    </row>
    <row r="296" spans="1:12" ht="18.75">
      <c r="A296" s="107">
        <v>288</v>
      </c>
      <c r="B296" s="625" t="s">
        <v>2722</v>
      </c>
      <c r="C296" s="625" t="s">
        <v>2723</v>
      </c>
      <c r="D296" s="653">
        <v>14</v>
      </c>
      <c r="E296" s="641">
        <v>14</v>
      </c>
      <c r="F296" s="669">
        <v>14</v>
      </c>
      <c r="G296" s="642">
        <v>14</v>
      </c>
      <c r="H296" s="627">
        <v>16</v>
      </c>
      <c r="I296" s="669">
        <v>5</v>
      </c>
      <c r="J296" s="708">
        <v>5</v>
      </c>
      <c r="K296" s="630">
        <v>15.5</v>
      </c>
      <c r="L296" s="109"/>
    </row>
    <row r="297" spans="1:12" ht="18.75">
      <c r="A297" s="107">
        <v>289</v>
      </c>
      <c r="B297" s="625" t="s">
        <v>2724</v>
      </c>
      <c r="C297" s="625" t="s">
        <v>2725</v>
      </c>
      <c r="D297" s="653">
        <v>10.5</v>
      </c>
      <c r="E297" s="641">
        <v>7.5</v>
      </c>
      <c r="F297" s="669">
        <v>10</v>
      </c>
      <c r="G297" s="642">
        <v>11</v>
      </c>
      <c r="H297" s="627">
        <v>12</v>
      </c>
      <c r="I297" s="669">
        <v>4</v>
      </c>
      <c r="J297" s="708">
        <v>7</v>
      </c>
      <c r="K297" s="630">
        <v>9</v>
      </c>
      <c r="L297" s="109"/>
    </row>
    <row r="298" spans="1:12" ht="18.75">
      <c r="A298" s="107">
        <v>290</v>
      </c>
      <c r="B298" s="625" t="s">
        <v>1741</v>
      </c>
      <c r="C298" s="625" t="s">
        <v>2726</v>
      </c>
      <c r="D298" s="653">
        <v>12</v>
      </c>
      <c r="E298" s="641">
        <v>7.5</v>
      </c>
      <c r="F298" s="669">
        <v>14</v>
      </c>
      <c r="G298" s="642">
        <v>11</v>
      </c>
      <c r="H298" s="627">
        <v>13.5</v>
      </c>
      <c r="I298" s="669">
        <v>5</v>
      </c>
      <c r="J298" s="708">
        <v>13.5</v>
      </c>
      <c r="K298" s="630">
        <v>13</v>
      </c>
      <c r="L298" s="109"/>
    </row>
    <row r="299" spans="1:12" ht="18.75">
      <c r="A299" s="107">
        <v>291</v>
      </c>
      <c r="B299" s="625" t="s">
        <v>2727</v>
      </c>
      <c r="C299" s="625" t="s">
        <v>2728</v>
      </c>
      <c r="D299" s="653">
        <v>10.5</v>
      </c>
      <c r="E299" s="641">
        <v>2.5</v>
      </c>
      <c r="F299" s="669">
        <v>1</v>
      </c>
      <c r="G299" s="642">
        <v>6</v>
      </c>
      <c r="H299" s="627">
        <v>7</v>
      </c>
      <c r="I299" s="669">
        <v>1</v>
      </c>
      <c r="J299" s="708">
        <v>6.5</v>
      </c>
      <c r="K299" s="630">
        <v>7.5</v>
      </c>
      <c r="L299" s="109"/>
    </row>
    <row r="300" spans="1:12" ht="18.75">
      <c r="A300" s="107">
        <v>292</v>
      </c>
      <c r="B300" s="625" t="s">
        <v>2729</v>
      </c>
      <c r="C300" s="625" t="s">
        <v>2693</v>
      </c>
      <c r="D300" s="653">
        <v>7</v>
      </c>
      <c r="E300" s="641">
        <v>8.5</v>
      </c>
      <c r="F300" s="669">
        <v>1</v>
      </c>
      <c r="G300" s="642">
        <v>11</v>
      </c>
      <c r="H300" s="627">
        <v>7.5</v>
      </c>
      <c r="I300" s="669">
        <v>2.25</v>
      </c>
      <c r="J300" s="708">
        <v>5.5</v>
      </c>
      <c r="K300" s="630">
        <v>3</v>
      </c>
      <c r="L300" s="109"/>
    </row>
    <row r="301" spans="1:12" ht="18.75">
      <c r="A301" s="107">
        <v>293</v>
      </c>
      <c r="B301" s="625" t="s">
        <v>1753</v>
      </c>
      <c r="C301" s="625" t="s">
        <v>2730</v>
      </c>
      <c r="D301" s="653">
        <v>12.5</v>
      </c>
      <c r="E301" s="641">
        <v>10.5</v>
      </c>
      <c r="F301" s="669">
        <v>15</v>
      </c>
      <c r="G301" s="642">
        <v>18</v>
      </c>
      <c r="H301" s="627">
        <v>18.75</v>
      </c>
      <c r="I301" s="669">
        <v>3.75</v>
      </c>
      <c r="J301" s="708">
        <v>6.5</v>
      </c>
      <c r="K301" s="630">
        <v>8</v>
      </c>
      <c r="L301" s="109"/>
    </row>
    <row r="302" spans="1:12" ht="18.75">
      <c r="A302" s="107">
        <v>294</v>
      </c>
      <c r="B302" s="625" t="s">
        <v>2731</v>
      </c>
      <c r="C302" s="625" t="s">
        <v>2732</v>
      </c>
      <c r="D302" s="653">
        <v>9.5</v>
      </c>
      <c r="E302" s="641">
        <v>3</v>
      </c>
      <c r="F302" s="669">
        <v>6</v>
      </c>
      <c r="G302" s="642">
        <v>9</v>
      </c>
      <c r="H302" s="627">
        <v>9</v>
      </c>
      <c r="I302" s="669">
        <v>0.25</v>
      </c>
      <c r="J302" s="708">
        <v>6.5</v>
      </c>
      <c r="K302" s="630">
        <v>4.5</v>
      </c>
      <c r="L302" s="109"/>
    </row>
    <row r="303" spans="1:12" ht="18.75">
      <c r="A303" s="107">
        <v>295</v>
      </c>
      <c r="B303" s="625" t="s">
        <v>2733</v>
      </c>
      <c r="C303" s="625" t="s">
        <v>2734</v>
      </c>
      <c r="D303" s="653">
        <v>8.5</v>
      </c>
      <c r="E303" s="641">
        <v>4.5</v>
      </c>
      <c r="F303" s="669">
        <v>9</v>
      </c>
      <c r="G303" s="642">
        <v>7</v>
      </c>
      <c r="H303" s="627">
        <v>7</v>
      </c>
      <c r="I303" s="669">
        <v>3.5</v>
      </c>
      <c r="J303" s="708">
        <v>4</v>
      </c>
      <c r="K303" s="630">
        <v>5.5</v>
      </c>
      <c r="L303" s="109"/>
    </row>
    <row r="304" spans="1:12" ht="18.75">
      <c r="A304" s="107">
        <v>296</v>
      </c>
      <c r="B304" s="625" t="s">
        <v>2735</v>
      </c>
      <c r="C304" s="625" t="s">
        <v>2565</v>
      </c>
      <c r="D304" s="653">
        <v>11</v>
      </c>
      <c r="E304" s="641">
        <v>12.5</v>
      </c>
      <c r="F304" s="669">
        <v>14</v>
      </c>
      <c r="G304" s="642">
        <v>14</v>
      </c>
      <c r="H304" s="627">
        <v>15.5</v>
      </c>
      <c r="I304" s="669">
        <v>1.5</v>
      </c>
      <c r="J304" s="708">
        <v>6.5</v>
      </c>
      <c r="K304" s="630">
        <v>11</v>
      </c>
      <c r="L304" s="109"/>
    </row>
    <row r="305" spans="1:12" ht="18.75">
      <c r="A305" s="107">
        <v>297</v>
      </c>
      <c r="B305" s="625" t="s">
        <v>1770</v>
      </c>
      <c r="C305" s="625" t="s">
        <v>2480</v>
      </c>
      <c r="D305" s="653">
        <v>10</v>
      </c>
      <c r="E305" s="641">
        <v>12</v>
      </c>
      <c r="F305" s="669">
        <v>8</v>
      </c>
      <c r="G305" s="642">
        <v>14</v>
      </c>
      <c r="H305" s="627">
        <v>12.5</v>
      </c>
      <c r="I305" s="669">
        <v>2</v>
      </c>
      <c r="J305" s="708">
        <v>7.5</v>
      </c>
      <c r="K305" s="627">
        <v>6.5</v>
      </c>
      <c r="L305" s="109"/>
    </row>
    <row r="306" spans="1:12" ht="18.75">
      <c r="A306" s="107">
        <v>298</v>
      </c>
      <c r="B306" s="625" t="s">
        <v>2736</v>
      </c>
      <c r="C306" s="625" t="s">
        <v>2737</v>
      </c>
      <c r="D306" s="653">
        <v>9.5</v>
      </c>
      <c r="E306" s="641">
        <v>7.5</v>
      </c>
      <c r="F306" s="669">
        <v>10</v>
      </c>
      <c r="G306" s="642">
        <v>9</v>
      </c>
      <c r="H306" s="627">
        <v>7.5</v>
      </c>
      <c r="I306" s="669">
        <v>1.25</v>
      </c>
      <c r="J306" s="708">
        <v>4</v>
      </c>
      <c r="K306" s="630">
        <v>9.5</v>
      </c>
      <c r="L306" s="109"/>
    </row>
    <row r="307" spans="1:12" ht="18.75">
      <c r="A307" s="107">
        <v>299</v>
      </c>
      <c r="B307" s="625" t="s">
        <v>1778</v>
      </c>
      <c r="C307" s="625" t="s">
        <v>2463</v>
      </c>
      <c r="D307" s="653">
        <v>10</v>
      </c>
      <c r="E307" s="641">
        <v>8.5</v>
      </c>
      <c r="F307" s="669">
        <v>11</v>
      </c>
      <c r="G307" s="642">
        <v>15</v>
      </c>
      <c r="H307" s="627">
        <v>17</v>
      </c>
      <c r="I307" s="669">
        <v>4.5</v>
      </c>
      <c r="J307" s="708">
        <v>3</v>
      </c>
      <c r="K307" s="630">
        <v>11</v>
      </c>
      <c r="L307" s="109"/>
    </row>
    <row r="308" spans="1:12" ht="18.75">
      <c r="A308" s="107">
        <v>300</v>
      </c>
      <c r="B308" s="625" t="s">
        <v>2738</v>
      </c>
      <c r="C308" s="625" t="s">
        <v>2610</v>
      </c>
      <c r="D308" s="653">
        <v>13</v>
      </c>
      <c r="E308" s="641">
        <v>12</v>
      </c>
      <c r="F308" s="669">
        <v>19</v>
      </c>
      <c r="G308" s="642">
        <v>16</v>
      </c>
      <c r="H308" s="627">
        <v>18</v>
      </c>
      <c r="I308" s="669">
        <v>8.5</v>
      </c>
      <c r="J308" s="708">
        <v>12</v>
      </c>
      <c r="K308" s="630">
        <v>11</v>
      </c>
      <c r="L308" s="109"/>
    </row>
    <row r="309" spans="1:12" ht="18.75">
      <c r="A309" s="107">
        <v>301</v>
      </c>
      <c r="B309" s="625" t="s">
        <v>2739</v>
      </c>
      <c r="C309" s="625" t="s">
        <v>2740</v>
      </c>
      <c r="D309" s="653">
        <v>14</v>
      </c>
      <c r="E309" s="641">
        <v>12</v>
      </c>
      <c r="F309" s="669">
        <v>14</v>
      </c>
      <c r="G309" s="642">
        <v>12</v>
      </c>
      <c r="H309" s="627">
        <v>19.75</v>
      </c>
      <c r="I309" s="669">
        <v>12</v>
      </c>
      <c r="J309" s="708">
        <v>10</v>
      </c>
      <c r="K309" s="630">
        <v>14.5</v>
      </c>
      <c r="L309" s="109"/>
    </row>
    <row r="310" spans="1:12" ht="18.75">
      <c r="A310" s="107">
        <v>302</v>
      </c>
      <c r="B310" s="625" t="s">
        <v>1790</v>
      </c>
      <c r="C310" s="625" t="s">
        <v>2741</v>
      </c>
      <c r="D310" s="653">
        <v>12</v>
      </c>
      <c r="E310" s="641">
        <v>5</v>
      </c>
      <c r="F310" s="669">
        <v>14</v>
      </c>
      <c r="G310" s="642">
        <v>12</v>
      </c>
      <c r="H310" s="627">
        <v>11.5</v>
      </c>
      <c r="I310" s="669">
        <v>2</v>
      </c>
      <c r="J310" s="708">
        <v>5</v>
      </c>
      <c r="K310" s="630">
        <v>10.5</v>
      </c>
      <c r="L310" s="109"/>
    </row>
    <row r="311" spans="1:12" ht="18.75">
      <c r="A311" s="107">
        <v>303</v>
      </c>
      <c r="B311" s="625" t="s">
        <v>1794</v>
      </c>
      <c r="C311" s="625" t="s">
        <v>2742</v>
      </c>
      <c r="D311" s="653">
        <v>9.5</v>
      </c>
      <c r="E311" s="641">
        <v>4</v>
      </c>
      <c r="F311" s="669">
        <v>7</v>
      </c>
      <c r="G311" s="642">
        <v>10</v>
      </c>
      <c r="H311" s="627">
        <v>8.5</v>
      </c>
      <c r="I311" s="630">
        <v>3.5</v>
      </c>
      <c r="J311" s="708">
        <v>4</v>
      </c>
      <c r="K311" s="630">
        <v>10.5</v>
      </c>
      <c r="L311" s="109"/>
    </row>
    <row r="312" spans="1:12" ht="18.75">
      <c r="A312" s="107">
        <v>304</v>
      </c>
      <c r="B312" s="625" t="s">
        <v>2743</v>
      </c>
      <c r="C312" s="625" t="s">
        <v>2744</v>
      </c>
      <c r="D312" s="653">
        <v>12.5</v>
      </c>
      <c r="E312" s="641">
        <v>12.5</v>
      </c>
      <c r="F312" s="669">
        <v>11</v>
      </c>
      <c r="G312" s="642">
        <v>15</v>
      </c>
      <c r="H312" s="627">
        <v>18.75</v>
      </c>
      <c r="I312" s="630">
        <v>5</v>
      </c>
      <c r="J312" s="708">
        <v>5.5</v>
      </c>
      <c r="K312" s="630">
        <v>12.5</v>
      </c>
      <c r="L312" s="109"/>
    </row>
    <row r="313" spans="1:12" ht="18.75">
      <c r="A313" s="107">
        <v>305</v>
      </c>
      <c r="B313" s="625" t="s">
        <v>290</v>
      </c>
      <c r="C313" s="625" t="s">
        <v>2745</v>
      </c>
      <c r="D313" s="653">
        <v>11</v>
      </c>
      <c r="E313" s="641">
        <v>10.25</v>
      </c>
      <c r="F313" s="669">
        <v>14</v>
      </c>
      <c r="G313" s="642">
        <v>17</v>
      </c>
      <c r="H313" s="627">
        <v>15.5</v>
      </c>
      <c r="I313" s="630">
        <v>3.5</v>
      </c>
      <c r="J313" s="708">
        <v>4</v>
      </c>
      <c r="K313" s="630">
        <v>16</v>
      </c>
      <c r="L313" s="109"/>
    </row>
    <row r="314" spans="1:12" ht="18.75">
      <c r="A314" s="107">
        <v>306</v>
      </c>
      <c r="B314" s="625" t="s">
        <v>2746</v>
      </c>
      <c r="C314" s="625" t="s">
        <v>2747</v>
      </c>
      <c r="D314" s="653">
        <v>11</v>
      </c>
      <c r="E314" s="641">
        <v>9.5</v>
      </c>
      <c r="F314" s="669">
        <v>14</v>
      </c>
      <c r="G314" s="642">
        <v>10</v>
      </c>
      <c r="H314" s="627">
        <v>13.5</v>
      </c>
      <c r="I314" s="630">
        <v>0.75</v>
      </c>
      <c r="J314" s="708">
        <v>4</v>
      </c>
      <c r="K314" s="630">
        <v>9.5</v>
      </c>
      <c r="L314" s="109"/>
    </row>
    <row r="315" spans="1:12" ht="18.75">
      <c r="A315" s="107">
        <v>307</v>
      </c>
      <c r="B315" s="625" t="s">
        <v>2748</v>
      </c>
      <c r="C315" s="625" t="s">
        <v>2749</v>
      </c>
      <c r="D315" s="653">
        <v>12.5</v>
      </c>
      <c r="E315" s="641">
        <v>5.5</v>
      </c>
      <c r="F315" s="669">
        <v>10</v>
      </c>
      <c r="G315" s="642">
        <v>14</v>
      </c>
      <c r="H315" s="627">
        <v>14</v>
      </c>
      <c r="I315" s="630">
        <v>3.5</v>
      </c>
      <c r="J315" s="708">
        <v>2</v>
      </c>
      <c r="K315" s="630">
        <v>9.5</v>
      </c>
      <c r="L315" s="109"/>
    </row>
    <row r="316" spans="1:12" ht="18.75">
      <c r="A316" s="107">
        <v>308</v>
      </c>
      <c r="B316" s="625" t="s">
        <v>292</v>
      </c>
      <c r="C316" s="625" t="s">
        <v>2431</v>
      </c>
      <c r="D316" s="653">
        <v>10</v>
      </c>
      <c r="E316" s="641">
        <v>7</v>
      </c>
      <c r="F316" s="669">
        <v>12</v>
      </c>
      <c r="G316" s="642">
        <v>12</v>
      </c>
      <c r="H316" s="627">
        <v>11</v>
      </c>
      <c r="I316" s="630">
        <v>2.5</v>
      </c>
      <c r="J316" s="708">
        <v>7.5</v>
      </c>
      <c r="K316" s="630">
        <v>9.5</v>
      </c>
      <c r="L316" s="109"/>
    </row>
    <row r="317" spans="1:12" ht="18.75">
      <c r="A317" s="107">
        <v>309</v>
      </c>
      <c r="B317" s="625" t="s">
        <v>2750</v>
      </c>
      <c r="C317" s="625" t="s">
        <v>2751</v>
      </c>
      <c r="D317" s="653">
        <v>12.5</v>
      </c>
      <c r="E317" s="641">
        <v>11</v>
      </c>
      <c r="F317" s="669">
        <v>14</v>
      </c>
      <c r="G317" s="642">
        <v>12</v>
      </c>
      <c r="H317" s="627">
        <v>6.5</v>
      </c>
      <c r="I317" s="630">
        <v>1.75</v>
      </c>
      <c r="J317" s="708">
        <v>8</v>
      </c>
      <c r="K317" s="630">
        <v>4</v>
      </c>
      <c r="L317" s="109"/>
    </row>
    <row r="318" spans="1:12" ht="18.75">
      <c r="A318" s="107">
        <v>310</v>
      </c>
      <c r="B318" s="625" t="s">
        <v>1826</v>
      </c>
      <c r="C318" s="625" t="s">
        <v>2598</v>
      </c>
      <c r="D318" s="653">
        <v>14</v>
      </c>
      <c r="E318" s="641">
        <v>10.5</v>
      </c>
      <c r="F318" s="669">
        <v>13</v>
      </c>
      <c r="G318" s="642">
        <v>13</v>
      </c>
      <c r="H318" s="627">
        <v>14.5</v>
      </c>
      <c r="I318" s="630">
        <v>3.25</v>
      </c>
      <c r="J318" s="708">
        <v>4.5</v>
      </c>
      <c r="K318" s="630">
        <v>10</v>
      </c>
      <c r="L318" s="109"/>
    </row>
    <row r="319" spans="1:12" ht="18.75">
      <c r="A319" s="107">
        <v>311</v>
      </c>
      <c r="B319" s="625" t="s">
        <v>2752</v>
      </c>
      <c r="C319" s="625" t="s">
        <v>2753</v>
      </c>
      <c r="D319" s="653">
        <v>13</v>
      </c>
      <c r="E319" s="641">
        <v>11.25</v>
      </c>
      <c r="F319" s="669">
        <v>16</v>
      </c>
      <c r="G319" s="642">
        <v>12</v>
      </c>
      <c r="H319" s="627">
        <v>18</v>
      </c>
      <c r="I319" s="630">
        <v>12</v>
      </c>
      <c r="J319" s="708">
        <v>8</v>
      </c>
      <c r="K319" s="630">
        <v>14</v>
      </c>
      <c r="L319" s="109"/>
    </row>
    <row r="320" spans="1:12" ht="18.75">
      <c r="A320" s="107">
        <v>312</v>
      </c>
      <c r="B320" s="625" t="s">
        <v>1835</v>
      </c>
      <c r="C320" s="625" t="s">
        <v>2754</v>
      </c>
      <c r="D320" s="653">
        <v>10</v>
      </c>
      <c r="E320" s="641">
        <v>4.5</v>
      </c>
      <c r="F320" s="669">
        <v>1</v>
      </c>
      <c r="G320" s="642">
        <v>6</v>
      </c>
      <c r="H320" s="627">
        <v>4</v>
      </c>
      <c r="I320" s="630">
        <v>1.25</v>
      </c>
      <c r="J320" s="708">
        <v>9</v>
      </c>
      <c r="K320" s="630">
        <v>5</v>
      </c>
      <c r="L320" s="109"/>
    </row>
    <row r="321" spans="1:12" ht="18.75">
      <c r="A321" s="107">
        <v>313</v>
      </c>
      <c r="B321" s="625" t="s">
        <v>2755</v>
      </c>
      <c r="C321" s="625" t="s">
        <v>2756</v>
      </c>
      <c r="D321" s="653">
        <v>11.5</v>
      </c>
      <c r="E321" s="641">
        <v>1</v>
      </c>
      <c r="F321" s="669">
        <v>1</v>
      </c>
      <c r="G321" s="642">
        <v>8</v>
      </c>
      <c r="H321" s="627">
        <v>3</v>
      </c>
      <c r="I321" s="630">
        <v>0</v>
      </c>
      <c r="J321" s="708">
        <v>7.5</v>
      </c>
      <c r="K321" s="630">
        <v>4</v>
      </c>
      <c r="L321" s="109"/>
    </row>
    <row r="322" spans="1:12" ht="18.75">
      <c r="A322" s="107">
        <v>314</v>
      </c>
      <c r="B322" s="625" t="s">
        <v>1843</v>
      </c>
      <c r="C322" s="625" t="s">
        <v>2757</v>
      </c>
      <c r="D322" s="653">
        <v>12.5</v>
      </c>
      <c r="E322" s="641">
        <v>11.25</v>
      </c>
      <c r="F322" s="669">
        <v>14</v>
      </c>
      <c r="G322" s="642">
        <v>14</v>
      </c>
      <c r="H322" s="627">
        <v>19</v>
      </c>
      <c r="I322" s="669">
        <v>5</v>
      </c>
      <c r="J322" s="708">
        <v>8.5</v>
      </c>
      <c r="K322" s="630">
        <v>15.5</v>
      </c>
      <c r="L322" s="109"/>
    </row>
    <row r="323" spans="1:12" ht="18.75">
      <c r="A323" s="107">
        <v>315</v>
      </c>
      <c r="B323" s="625" t="s">
        <v>2758</v>
      </c>
      <c r="C323" s="625" t="s">
        <v>2759</v>
      </c>
      <c r="D323" s="653">
        <v>11.5</v>
      </c>
      <c r="E323" s="641">
        <v>1</v>
      </c>
      <c r="F323" s="669">
        <v>1</v>
      </c>
      <c r="G323" s="642">
        <v>6</v>
      </c>
      <c r="H323" s="627">
        <v>6</v>
      </c>
      <c r="I323" s="669">
        <v>0.5</v>
      </c>
      <c r="J323" s="708">
        <v>6</v>
      </c>
      <c r="K323" s="630">
        <v>6</v>
      </c>
      <c r="L323" s="109"/>
    </row>
    <row r="324" spans="1:12" ht="18.75">
      <c r="A324" s="107">
        <v>316</v>
      </c>
      <c r="B324" s="625" t="s">
        <v>297</v>
      </c>
      <c r="C324" s="625" t="s">
        <v>2638</v>
      </c>
      <c r="D324" s="653">
        <v>8</v>
      </c>
      <c r="E324" s="641">
        <v>0.5</v>
      </c>
      <c r="F324" s="669">
        <v>7</v>
      </c>
      <c r="G324" s="642">
        <v>4</v>
      </c>
      <c r="H324" s="627">
        <v>5</v>
      </c>
      <c r="I324" s="669">
        <v>2.25</v>
      </c>
      <c r="J324" s="708">
        <v>2.5</v>
      </c>
      <c r="K324" s="630">
        <v>6</v>
      </c>
      <c r="L324" s="109"/>
    </row>
    <row r="325" spans="1:12" ht="18.75">
      <c r="A325" s="107">
        <v>317</v>
      </c>
      <c r="B325" s="625" t="s">
        <v>1855</v>
      </c>
      <c r="C325" s="625" t="s">
        <v>2730</v>
      </c>
      <c r="D325" s="653">
        <v>12.5</v>
      </c>
      <c r="E325" s="641">
        <v>7</v>
      </c>
      <c r="F325" s="669">
        <v>12</v>
      </c>
      <c r="G325" s="642">
        <v>9</v>
      </c>
      <c r="H325" s="627">
        <v>10</v>
      </c>
      <c r="I325" s="669">
        <v>2.75</v>
      </c>
      <c r="J325" s="708">
        <v>8.5</v>
      </c>
      <c r="K325" s="627">
        <v>1.5</v>
      </c>
      <c r="L325" s="109"/>
    </row>
    <row r="326" spans="1:12" ht="18.75">
      <c r="A326" s="107">
        <v>318</v>
      </c>
      <c r="B326" s="625" t="s">
        <v>2760</v>
      </c>
      <c r="C326" s="625" t="s">
        <v>2761</v>
      </c>
      <c r="D326" s="653">
        <v>11.5</v>
      </c>
      <c r="E326" s="641">
        <v>5</v>
      </c>
      <c r="F326" s="669">
        <v>12</v>
      </c>
      <c r="G326" s="642">
        <v>10</v>
      </c>
      <c r="H326" s="627">
        <v>13.5</v>
      </c>
      <c r="I326" s="669">
        <v>1</v>
      </c>
      <c r="J326" s="708">
        <v>5</v>
      </c>
      <c r="K326" s="630">
        <v>4.5</v>
      </c>
      <c r="L326" s="109"/>
    </row>
    <row r="327" spans="1:12" ht="18.75">
      <c r="A327" s="107">
        <v>319</v>
      </c>
      <c r="B327" s="625" t="s">
        <v>1865</v>
      </c>
      <c r="C327" s="625" t="s">
        <v>2762</v>
      </c>
      <c r="D327" s="653">
        <v>13</v>
      </c>
      <c r="E327" s="641">
        <v>10</v>
      </c>
      <c r="F327" s="669">
        <v>10</v>
      </c>
      <c r="G327" s="642">
        <v>14</v>
      </c>
      <c r="H327" s="627">
        <v>14</v>
      </c>
      <c r="I327" s="669">
        <v>7</v>
      </c>
      <c r="J327" s="708">
        <v>4</v>
      </c>
      <c r="K327" s="630">
        <v>12</v>
      </c>
      <c r="L327" s="109"/>
    </row>
    <row r="328" spans="1:12" ht="18.75">
      <c r="A328" s="107">
        <v>320</v>
      </c>
      <c r="B328" s="625" t="s">
        <v>2763</v>
      </c>
      <c r="C328" s="625" t="s">
        <v>2480</v>
      </c>
      <c r="D328" s="653">
        <v>9</v>
      </c>
      <c r="E328" s="641">
        <v>4</v>
      </c>
      <c r="F328" s="669">
        <v>14</v>
      </c>
      <c r="G328" s="642">
        <v>12</v>
      </c>
      <c r="H328" s="627">
        <v>10</v>
      </c>
      <c r="I328" s="669">
        <v>1.25</v>
      </c>
      <c r="J328" s="708">
        <v>4</v>
      </c>
      <c r="K328" s="630">
        <v>13.5</v>
      </c>
      <c r="L328" s="109"/>
    </row>
    <row r="329" spans="1:12" ht="18.75">
      <c r="A329" s="107">
        <v>321</v>
      </c>
      <c r="B329" s="625" t="s">
        <v>2764</v>
      </c>
      <c r="C329" s="625" t="s">
        <v>2449</v>
      </c>
      <c r="D329" s="653">
        <v>12.5</v>
      </c>
      <c r="E329" s="641">
        <v>13.5</v>
      </c>
      <c r="F329" s="669">
        <v>16</v>
      </c>
      <c r="G329" s="642">
        <v>15</v>
      </c>
      <c r="H329" s="627">
        <v>11</v>
      </c>
      <c r="I329" s="669">
        <v>2.5</v>
      </c>
      <c r="J329" s="708">
        <v>8</v>
      </c>
      <c r="K329" s="630">
        <v>7.5</v>
      </c>
      <c r="L329" s="109"/>
    </row>
    <row r="330" spans="1:12" ht="18.75">
      <c r="A330" s="107">
        <v>322</v>
      </c>
      <c r="B330" s="625" t="s">
        <v>2765</v>
      </c>
      <c r="C330" s="625" t="s">
        <v>2766</v>
      </c>
      <c r="D330" s="653">
        <v>9.5</v>
      </c>
      <c r="E330" s="641">
        <v>8</v>
      </c>
      <c r="F330" s="669">
        <v>17</v>
      </c>
      <c r="G330" s="642">
        <v>12</v>
      </c>
      <c r="H330" s="627">
        <v>9.5</v>
      </c>
      <c r="I330" s="669">
        <v>2</v>
      </c>
      <c r="J330" s="708">
        <v>8.5</v>
      </c>
      <c r="K330" s="630">
        <v>9</v>
      </c>
      <c r="L330" s="109"/>
    </row>
    <row r="331" spans="1:12" ht="18.75">
      <c r="A331" s="107">
        <v>323</v>
      </c>
      <c r="B331" s="625" t="s">
        <v>1879</v>
      </c>
      <c r="C331" s="625" t="s">
        <v>2767</v>
      </c>
      <c r="D331" s="653">
        <v>11</v>
      </c>
      <c r="E331" s="641">
        <v>10</v>
      </c>
      <c r="F331" s="669">
        <v>14</v>
      </c>
      <c r="G331" s="642">
        <v>8</v>
      </c>
      <c r="H331" s="627">
        <v>13.5</v>
      </c>
      <c r="I331" s="669">
        <v>3</v>
      </c>
      <c r="J331" s="708">
        <v>6</v>
      </c>
      <c r="K331" s="630">
        <v>5.5</v>
      </c>
      <c r="L331" s="109"/>
    </row>
    <row r="332" spans="1:12" ht="18.75">
      <c r="A332" s="107">
        <v>324</v>
      </c>
      <c r="B332" s="625" t="s">
        <v>2768</v>
      </c>
      <c r="C332" s="625" t="s">
        <v>2769</v>
      </c>
      <c r="D332" s="653">
        <v>13.5</v>
      </c>
      <c r="E332" s="641">
        <v>4</v>
      </c>
      <c r="F332" s="669">
        <v>13</v>
      </c>
      <c r="G332" s="642">
        <v>8</v>
      </c>
      <c r="H332" s="627">
        <v>6.5</v>
      </c>
      <c r="I332" s="669">
        <v>1.25</v>
      </c>
      <c r="J332" s="708">
        <v>4</v>
      </c>
      <c r="K332" s="630">
        <v>1.5</v>
      </c>
      <c r="L332" s="109"/>
    </row>
    <row r="333" spans="1:12" ht="18.75">
      <c r="A333" s="107">
        <v>325</v>
      </c>
      <c r="B333" s="625" t="s">
        <v>1883</v>
      </c>
      <c r="C333" s="625" t="s">
        <v>2470</v>
      </c>
      <c r="D333" s="653">
        <v>11</v>
      </c>
      <c r="E333" s="641">
        <v>3.5</v>
      </c>
      <c r="F333" s="669">
        <v>5</v>
      </c>
      <c r="G333" s="642">
        <v>10</v>
      </c>
      <c r="H333" s="627">
        <v>6.5</v>
      </c>
      <c r="I333" s="669">
        <v>1.25</v>
      </c>
      <c r="J333" s="708">
        <v>2.5</v>
      </c>
      <c r="K333" s="630">
        <v>1</v>
      </c>
      <c r="L333" s="109"/>
    </row>
    <row r="334" spans="1:12" ht="18.75">
      <c r="A334" s="107">
        <v>326</v>
      </c>
      <c r="B334" s="625" t="s">
        <v>2770</v>
      </c>
      <c r="C334" s="625" t="s">
        <v>2771</v>
      </c>
      <c r="D334" s="653">
        <v>10.5</v>
      </c>
      <c r="E334" s="641">
        <v>7</v>
      </c>
      <c r="F334" s="669">
        <v>10</v>
      </c>
      <c r="G334" s="642">
        <v>12</v>
      </c>
      <c r="H334" s="627">
        <v>9</v>
      </c>
      <c r="I334" s="669">
        <v>3.5</v>
      </c>
      <c r="J334" s="708">
        <v>5</v>
      </c>
      <c r="K334" s="630">
        <v>8</v>
      </c>
      <c r="L334" s="109"/>
    </row>
    <row r="335" spans="1:12" ht="18.75">
      <c r="A335" s="107">
        <v>327</v>
      </c>
      <c r="B335" s="625" t="s">
        <v>2772</v>
      </c>
      <c r="C335" s="625" t="s">
        <v>2567</v>
      </c>
      <c r="D335" s="653">
        <v>9.5</v>
      </c>
      <c r="E335" s="641">
        <v>10</v>
      </c>
      <c r="F335" s="669">
        <v>17</v>
      </c>
      <c r="G335" s="642">
        <v>15</v>
      </c>
      <c r="H335" s="627">
        <v>12</v>
      </c>
      <c r="I335" s="669">
        <v>6</v>
      </c>
      <c r="J335" s="708">
        <v>7</v>
      </c>
      <c r="K335" s="630">
        <v>7</v>
      </c>
      <c r="L335" s="109"/>
    </row>
    <row r="336" spans="1:12" ht="18.75">
      <c r="A336" s="107">
        <v>328</v>
      </c>
      <c r="B336" s="625" t="s">
        <v>2773</v>
      </c>
      <c r="C336" s="625" t="s">
        <v>2643</v>
      </c>
      <c r="D336" s="653">
        <v>11.5</v>
      </c>
      <c r="E336" s="641">
        <v>9</v>
      </c>
      <c r="F336" s="669">
        <v>6</v>
      </c>
      <c r="G336" s="642">
        <v>17</v>
      </c>
      <c r="H336" s="627">
        <v>7</v>
      </c>
      <c r="I336" s="669">
        <v>5</v>
      </c>
      <c r="J336" s="708">
        <v>3.5</v>
      </c>
      <c r="K336" s="630">
        <v>8</v>
      </c>
      <c r="L336" s="109"/>
    </row>
    <row r="337" spans="1:12" ht="18.75">
      <c r="A337" s="107">
        <v>329</v>
      </c>
      <c r="B337" s="625" t="s">
        <v>2774</v>
      </c>
      <c r="C337" s="625" t="s">
        <v>2613</v>
      </c>
      <c r="D337" s="653">
        <v>10</v>
      </c>
      <c r="E337" s="641">
        <v>5.5</v>
      </c>
      <c r="F337" s="669">
        <v>12</v>
      </c>
      <c r="G337" s="642">
        <v>12</v>
      </c>
      <c r="H337" s="627">
        <v>11.5</v>
      </c>
      <c r="I337" s="669">
        <v>2</v>
      </c>
      <c r="J337" s="708">
        <v>6.5</v>
      </c>
      <c r="K337" s="630">
        <v>3.5</v>
      </c>
      <c r="L337" s="109"/>
    </row>
    <row r="338" spans="1:12" ht="18.75">
      <c r="A338" s="107">
        <v>330</v>
      </c>
      <c r="B338" s="625" t="s">
        <v>301</v>
      </c>
      <c r="C338" s="625" t="s">
        <v>2585</v>
      </c>
      <c r="D338" s="653">
        <v>10.5</v>
      </c>
      <c r="E338" s="641">
        <v>5.75</v>
      </c>
      <c r="F338" s="669">
        <v>1</v>
      </c>
      <c r="G338" s="642">
        <v>11</v>
      </c>
      <c r="H338" s="627">
        <v>3.5</v>
      </c>
      <c r="I338" s="630">
        <v>1</v>
      </c>
      <c r="J338" s="708">
        <v>6.5</v>
      </c>
      <c r="K338" s="630">
        <v>1</v>
      </c>
      <c r="L338" s="109"/>
    </row>
    <row r="339" spans="1:12" ht="18.75">
      <c r="A339" s="107">
        <v>331</v>
      </c>
      <c r="B339" s="625" t="s">
        <v>304</v>
      </c>
      <c r="C339" s="625" t="s">
        <v>2775</v>
      </c>
      <c r="D339" s="653">
        <v>9.5</v>
      </c>
      <c r="E339" s="641">
        <v>8</v>
      </c>
      <c r="F339" s="669">
        <v>17</v>
      </c>
      <c r="G339" s="642">
        <v>7</v>
      </c>
      <c r="H339" s="627">
        <v>8</v>
      </c>
      <c r="I339" s="630">
        <v>3.75</v>
      </c>
      <c r="J339" s="708">
        <v>6.5</v>
      </c>
      <c r="K339" s="630">
        <v>13.5</v>
      </c>
      <c r="L339" s="109"/>
    </row>
    <row r="340" spans="1:12" ht="18.75">
      <c r="A340" s="107">
        <v>332</v>
      </c>
      <c r="B340" s="625" t="s">
        <v>2776</v>
      </c>
      <c r="C340" s="625" t="s">
        <v>2777</v>
      </c>
      <c r="D340" s="653">
        <v>10</v>
      </c>
      <c r="E340" s="641">
        <v>1.5</v>
      </c>
      <c r="F340" s="669">
        <v>1</v>
      </c>
      <c r="G340" s="642">
        <v>16</v>
      </c>
      <c r="H340" s="627">
        <v>7</v>
      </c>
      <c r="I340" s="630">
        <v>1.25</v>
      </c>
      <c r="J340" s="708">
        <v>3</v>
      </c>
      <c r="K340" s="630">
        <v>9</v>
      </c>
      <c r="L340" s="109"/>
    </row>
    <row r="341" spans="1:12" ht="18.75">
      <c r="A341" s="107">
        <v>333</v>
      </c>
      <c r="B341" s="625" t="s">
        <v>2778</v>
      </c>
      <c r="C341" s="625" t="s">
        <v>2474</v>
      </c>
      <c r="D341" s="653">
        <v>8.5</v>
      </c>
      <c r="E341" s="641">
        <v>9</v>
      </c>
      <c r="F341" s="669">
        <v>8</v>
      </c>
      <c r="G341" s="642">
        <v>16</v>
      </c>
      <c r="H341" s="627">
        <v>16</v>
      </c>
      <c r="I341" s="630">
        <v>2.5</v>
      </c>
      <c r="J341" s="708">
        <v>6</v>
      </c>
      <c r="K341" s="630">
        <v>9.5</v>
      </c>
      <c r="L341" s="109"/>
    </row>
    <row r="342" spans="1:12" ht="18.75">
      <c r="A342" s="107">
        <v>334</v>
      </c>
      <c r="B342" s="625" t="s">
        <v>2778</v>
      </c>
      <c r="C342" s="625" t="s">
        <v>2779</v>
      </c>
      <c r="D342" s="653">
        <v>10.5</v>
      </c>
      <c r="E342" s="641">
        <v>3.5</v>
      </c>
      <c r="F342" s="669">
        <v>8</v>
      </c>
      <c r="G342" s="642">
        <v>16</v>
      </c>
      <c r="H342" s="627">
        <v>12.5</v>
      </c>
      <c r="I342" s="630">
        <v>3.5</v>
      </c>
      <c r="J342" s="708">
        <v>3.5</v>
      </c>
      <c r="K342" s="630">
        <v>7</v>
      </c>
      <c r="L342" s="109"/>
    </row>
    <row r="343" spans="1:12" ht="18.75">
      <c r="A343" s="107">
        <v>335</v>
      </c>
      <c r="B343" s="625" t="s">
        <v>2780</v>
      </c>
      <c r="C343" s="625" t="s">
        <v>2781</v>
      </c>
      <c r="D343" s="653">
        <v>14.5</v>
      </c>
      <c r="E343" s="641">
        <v>11</v>
      </c>
      <c r="F343" s="669">
        <v>15</v>
      </c>
      <c r="G343" s="642">
        <v>13</v>
      </c>
      <c r="H343" s="627">
        <v>15</v>
      </c>
      <c r="I343" s="630">
        <v>3.75</v>
      </c>
      <c r="J343" s="708">
        <v>5.5</v>
      </c>
      <c r="K343" s="630">
        <v>9</v>
      </c>
      <c r="L343" s="109"/>
    </row>
    <row r="344" spans="1:12" ht="18.75">
      <c r="A344" s="107">
        <v>336</v>
      </c>
      <c r="B344" s="625" t="s">
        <v>2782</v>
      </c>
      <c r="C344" s="625" t="s">
        <v>2783</v>
      </c>
      <c r="D344" s="653">
        <v>12.5</v>
      </c>
      <c r="E344" s="641">
        <v>9</v>
      </c>
      <c r="F344" s="669">
        <v>12</v>
      </c>
      <c r="G344" s="642">
        <v>13</v>
      </c>
      <c r="H344" s="627">
        <v>11.25</v>
      </c>
      <c r="I344" s="630">
        <v>3</v>
      </c>
      <c r="J344" s="708">
        <v>10.5</v>
      </c>
      <c r="K344" s="633">
        <v>13</v>
      </c>
      <c r="L344" s="109"/>
    </row>
    <row r="345" spans="1:12" ht="18.75">
      <c r="A345" s="107">
        <v>337</v>
      </c>
      <c r="B345" s="625" t="s">
        <v>2784</v>
      </c>
      <c r="C345" s="625" t="s">
        <v>2785</v>
      </c>
      <c r="D345" s="653">
        <v>11</v>
      </c>
      <c r="E345" s="641">
        <v>9</v>
      </c>
      <c r="F345" s="669">
        <v>5</v>
      </c>
      <c r="G345" s="642">
        <v>14</v>
      </c>
      <c r="H345" s="627">
        <v>12.5</v>
      </c>
      <c r="I345" s="630">
        <v>3</v>
      </c>
      <c r="J345" s="708">
        <v>6</v>
      </c>
      <c r="K345" s="630">
        <v>12.5</v>
      </c>
      <c r="L345" s="109"/>
    </row>
    <row r="346" spans="1:12" ht="18.75">
      <c r="A346" s="107">
        <v>338</v>
      </c>
      <c r="B346" s="625" t="s">
        <v>308</v>
      </c>
      <c r="C346" s="625" t="s">
        <v>2786</v>
      </c>
      <c r="D346" s="653">
        <v>11.5</v>
      </c>
      <c r="E346" s="641">
        <v>8</v>
      </c>
      <c r="F346" s="669">
        <v>10</v>
      </c>
      <c r="G346" s="642">
        <v>16</v>
      </c>
      <c r="H346" s="627">
        <v>8</v>
      </c>
      <c r="I346" s="630">
        <v>3.75</v>
      </c>
      <c r="J346" s="708">
        <v>6</v>
      </c>
      <c r="K346" s="630">
        <v>8</v>
      </c>
      <c r="L346" s="109"/>
    </row>
    <row r="347" spans="1:12" ht="18.75">
      <c r="A347" s="107">
        <v>339</v>
      </c>
      <c r="B347" s="625" t="s">
        <v>308</v>
      </c>
      <c r="C347" s="625" t="s">
        <v>2596</v>
      </c>
      <c r="D347" s="653">
        <v>12</v>
      </c>
      <c r="E347" s="641">
        <v>3</v>
      </c>
      <c r="F347" s="669">
        <v>13</v>
      </c>
      <c r="G347" s="642">
        <v>13</v>
      </c>
      <c r="H347" s="627">
        <v>11.5</v>
      </c>
      <c r="I347" s="630">
        <v>3.75</v>
      </c>
      <c r="J347" s="708">
        <v>4</v>
      </c>
      <c r="K347" s="669">
        <v>10</v>
      </c>
      <c r="L347" s="109"/>
    </row>
    <row r="348" spans="1:12" ht="18.75">
      <c r="A348" s="107">
        <v>340</v>
      </c>
      <c r="B348" s="625" t="s">
        <v>310</v>
      </c>
      <c r="C348" s="625" t="s">
        <v>2787</v>
      </c>
      <c r="D348" s="653">
        <v>6.5</v>
      </c>
      <c r="E348" s="641">
        <v>3</v>
      </c>
      <c r="F348" s="669">
        <v>13</v>
      </c>
      <c r="G348" s="642">
        <v>2</v>
      </c>
      <c r="H348" s="627">
        <v>4.5</v>
      </c>
      <c r="I348" s="630">
        <v>0.5</v>
      </c>
      <c r="J348" s="708">
        <v>4</v>
      </c>
      <c r="K348" s="669">
        <v>4.5</v>
      </c>
      <c r="L348" s="109"/>
    </row>
    <row r="349" spans="1:12" ht="18.75">
      <c r="A349" s="107">
        <v>341</v>
      </c>
      <c r="B349" s="625" t="s">
        <v>311</v>
      </c>
      <c r="C349" s="625" t="s">
        <v>312</v>
      </c>
      <c r="D349" s="688">
        <v>31.5</v>
      </c>
      <c r="E349" s="641">
        <v>1.5</v>
      </c>
      <c r="F349" s="669">
        <v>4</v>
      </c>
      <c r="G349" s="642">
        <v>7</v>
      </c>
      <c r="H349" s="649">
        <v>31.5</v>
      </c>
      <c r="I349" s="630">
        <v>1.25</v>
      </c>
      <c r="J349" s="649">
        <v>40.5</v>
      </c>
      <c r="K349" s="669">
        <v>0.5</v>
      </c>
      <c r="L349" s="109"/>
    </row>
    <row r="350" spans="1:12" ht="18.75">
      <c r="A350" s="107">
        <v>342</v>
      </c>
      <c r="B350" s="625" t="s">
        <v>1955</v>
      </c>
      <c r="C350" s="625" t="s">
        <v>2788</v>
      </c>
      <c r="D350" s="653">
        <v>10.5</v>
      </c>
      <c r="E350" s="641">
        <v>7</v>
      </c>
      <c r="F350" s="669">
        <v>15</v>
      </c>
      <c r="G350" s="642">
        <v>14</v>
      </c>
      <c r="H350" s="627">
        <v>12.5</v>
      </c>
      <c r="I350" s="630">
        <v>2.25</v>
      </c>
      <c r="J350" s="708">
        <v>5.5</v>
      </c>
      <c r="K350" s="669">
        <v>13</v>
      </c>
      <c r="L350" s="109"/>
    </row>
    <row r="351" spans="1:12" ht="18.75">
      <c r="A351" s="107">
        <v>343</v>
      </c>
      <c r="B351" s="625" t="s">
        <v>1960</v>
      </c>
      <c r="C351" s="625" t="s">
        <v>2789</v>
      </c>
      <c r="D351" s="653">
        <v>10.5</v>
      </c>
      <c r="E351" s="641">
        <v>8.5</v>
      </c>
      <c r="F351" s="669">
        <v>10</v>
      </c>
      <c r="G351" s="642">
        <v>14</v>
      </c>
      <c r="H351" s="627">
        <v>15.5</v>
      </c>
      <c r="I351" s="630">
        <v>7</v>
      </c>
      <c r="J351" s="708">
        <v>5.5</v>
      </c>
      <c r="K351" s="669">
        <v>9.5</v>
      </c>
      <c r="L351" s="109"/>
    </row>
    <row r="352" spans="1:12" ht="18.75">
      <c r="A352" s="107">
        <v>344</v>
      </c>
      <c r="B352" s="625" t="s">
        <v>316</v>
      </c>
      <c r="C352" s="625" t="s">
        <v>2790</v>
      </c>
      <c r="D352" s="653">
        <v>7.5</v>
      </c>
      <c r="E352" s="641">
        <v>2</v>
      </c>
      <c r="F352" s="669">
        <v>5</v>
      </c>
      <c r="G352" s="642">
        <v>8</v>
      </c>
      <c r="H352" s="627">
        <v>3.5</v>
      </c>
      <c r="I352" s="630">
        <v>1</v>
      </c>
      <c r="J352" s="708">
        <v>3.5</v>
      </c>
      <c r="K352" s="669">
        <v>4.5</v>
      </c>
      <c r="L352" s="109"/>
    </row>
    <row r="353" spans="1:12" ht="18.75">
      <c r="A353" s="107">
        <v>345</v>
      </c>
      <c r="B353" s="625" t="s">
        <v>2791</v>
      </c>
      <c r="C353" s="625" t="s">
        <v>2792</v>
      </c>
      <c r="D353" s="653">
        <v>12</v>
      </c>
      <c r="E353" s="641">
        <v>5</v>
      </c>
      <c r="F353" s="669">
        <v>11</v>
      </c>
      <c r="G353" s="642">
        <v>12</v>
      </c>
      <c r="H353" s="627">
        <v>9.5</v>
      </c>
      <c r="I353" s="630">
        <v>2</v>
      </c>
      <c r="J353" s="708">
        <v>4.5</v>
      </c>
      <c r="K353" s="630">
        <v>9</v>
      </c>
      <c r="L353" s="109"/>
    </row>
    <row r="354" spans="1:12" ht="18.75">
      <c r="A354" s="107">
        <v>346</v>
      </c>
      <c r="B354" s="625" t="s">
        <v>1978</v>
      </c>
      <c r="C354" s="625" t="s">
        <v>2793</v>
      </c>
      <c r="D354" s="653">
        <v>12</v>
      </c>
      <c r="E354" s="641">
        <v>6</v>
      </c>
      <c r="F354" s="669">
        <v>15</v>
      </c>
      <c r="G354" s="642">
        <v>11</v>
      </c>
      <c r="H354" s="627">
        <v>7</v>
      </c>
      <c r="I354" s="630">
        <v>1.25</v>
      </c>
      <c r="J354" s="708">
        <v>8.5</v>
      </c>
      <c r="K354" s="630">
        <v>3.5</v>
      </c>
      <c r="L354" s="109"/>
    </row>
    <row r="355" spans="1:12" ht="18.75">
      <c r="A355" s="107">
        <v>347</v>
      </c>
      <c r="B355" s="625" t="s">
        <v>2794</v>
      </c>
      <c r="C355" s="625" t="s">
        <v>2795</v>
      </c>
      <c r="D355" s="653">
        <v>12.5</v>
      </c>
      <c r="E355" s="641">
        <v>13.5</v>
      </c>
      <c r="F355" s="669">
        <v>16</v>
      </c>
      <c r="G355" s="642">
        <v>16</v>
      </c>
      <c r="H355" s="627">
        <v>18.75</v>
      </c>
      <c r="I355" s="630">
        <v>12.5</v>
      </c>
      <c r="J355" s="708">
        <v>6.5</v>
      </c>
      <c r="K355" s="630">
        <v>16.5</v>
      </c>
      <c r="L355" s="109"/>
    </row>
    <row r="356" spans="1:12" ht="18.75">
      <c r="A356" s="107">
        <v>348</v>
      </c>
      <c r="B356" s="625" t="s">
        <v>1986</v>
      </c>
      <c r="C356" s="625" t="s">
        <v>2796</v>
      </c>
      <c r="D356" s="653">
        <v>12</v>
      </c>
      <c r="E356" s="641">
        <v>4.5</v>
      </c>
      <c r="F356" s="669">
        <v>8</v>
      </c>
      <c r="G356" s="642">
        <v>9</v>
      </c>
      <c r="H356" s="627">
        <v>9</v>
      </c>
      <c r="I356" s="630">
        <v>1.25</v>
      </c>
      <c r="J356" s="708">
        <v>7</v>
      </c>
      <c r="K356" s="630">
        <v>8.5</v>
      </c>
      <c r="L356" s="109"/>
    </row>
    <row r="357" spans="1:12" ht="18.75">
      <c r="A357" s="107">
        <v>349</v>
      </c>
      <c r="B357" s="625" t="s">
        <v>321</v>
      </c>
      <c r="C357" s="625" t="s">
        <v>2797</v>
      </c>
      <c r="D357" s="653">
        <v>11.5</v>
      </c>
      <c r="E357" s="641">
        <v>4</v>
      </c>
      <c r="F357" s="669">
        <v>1</v>
      </c>
      <c r="G357" s="642">
        <v>2</v>
      </c>
      <c r="H357" s="627">
        <v>6</v>
      </c>
      <c r="I357" s="630">
        <v>1</v>
      </c>
      <c r="J357" s="708">
        <v>4.5</v>
      </c>
      <c r="K357" s="630">
        <v>1</v>
      </c>
      <c r="L357" s="109"/>
    </row>
    <row r="358" spans="1:12" ht="18.75">
      <c r="A358" s="107">
        <v>350</v>
      </c>
      <c r="B358" s="625" t="s">
        <v>1995</v>
      </c>
      <c r="C358" s="625" t="s">
        <v>2779</v>
      </c>
      <c r="D358" s="653">
        <v>11</v>
      </c>
      <c r="E358" s="641">
        <v>10</v>
      </c>
      <c r="F358" s="669">
        <v>14</v>
      </c>
      <c r="G358" s="642">
        <v>12</v>
      </c>
      <c r="H358" s="627">
        <v>14</v>
      </c>
      <c r="I358" s="630">
        <v>5.5</v>
      </c>
      <c r="J358" s="708">
        <v>5</v>
      </c>
      <c r="K358" s="630">
        <v>14.5</v>
      </c>
      <c r="L358" s="109"/>
    </row>
    <row r="359" spans="1:12" ht="18.75">
      <c r="A359" s="107">
        <v>351</v>
      </c>
      <c r="B359" s="625" t="s">
        <v>2000</v>
      </c>
      <c r="C359" s="625" t="s">
        <v>2798</v>
      </c>
      <c r="D359" s="653">
        <v>11.5</v>
      </c>
      <c r="E359" s="641">
        <v>4.5</v>
      </c>
      <c r="F359" s="669">
        <v>14</v>
      </c>
      <c r="G359" s="642">
        <v>8</v>
      </c>
      <c r="H359" s="627">
        <v>13</v>
      </c>
      <c r="I359" s="630">
        <v>3.25</v>
      </c>
      <c r="J359" s="708">
        <v>6.5</v>
      </c>
      <c r="K359" s="630">
        <v>5.5</v>
      </c>
      <c r="L359" s="109"/>
    </row>
    <row r="360" spans="1:12" ht="18.75">
      <c r="A360" s="107">
        <v>352</v>
      </c>
      <c r="B360" s="625" t="s">
        <v>2799</v>
      </c>
      <c r="C360" s="625" t="s">
        <v>2800</v>
      </c>
      <c r="D360" s="653">
        <v>10.5</v>
      </c>
      <c r="E360" s="641">
        <v>8.25</v>
      </c>
      <c r="F360" s="669">
        <v>9</v>
      </c>
      <c r="G360" s="642">
        <v>9</v>
      </c>
      <c r="H360" s="627">
        <v>9</v>
      </c>
      <c r="I360" s="630">
        <v>2.25</v>
      </c>
      <c r="J360" s="708">
        <v>2.5</v>
      </c>
      <c r="K360" s="630">
        <v>10</v>
      </c>
      <c r="L360" s="109"/>
    </row>
    <row r="361" spans="1:12" ht="21">
      <c r="A361" s="107">
        <v>353</v>
      </c>
      <c r="B361" s="625" t="s">
        <v>2801</v>
      </c>
      <c r="C361" s="625" t="s">
        <v>2802</v>
      </c>
      <c r="D361" s="653">
        <v>10</v>
      </c>
      <c r="E361" s="641">
        <v>8</v>
      </c>
      <c r="F361" s="669">
        <v>13</v>
      </c>
      <c r="G361" s="642">
        <v>13</v>
      </c>
      <c r="H361" s="627">
        <v>8.5</v>
      </c>
      <c r="I361" s="630">
        <v>2</v>
      </c>
      <c r="J361" s="708">
        <v>6</v>
      </c>
      <c r="K361" s="630">
        <v>7</v>
      </c>
      <c r="L361" s="112"/>
    </row>
    <row r="362" spans="1:12" ht="18.75">
      <c r="A362" s="107">
        <v>354</v>
      </c>
      <c r="B362" s="625" t="s">
        <v>2803</v>
      </c>
      <c r="C362" s="625" t="s">
        <v>2463</v>
      </c>
      <c r="D362" s="653">
        <v>8.5</v>
      </c>
      <c r="E362" s="641">
        <v>6.5</v>
      </c>
      <c r="F362" s="669">
        <v>7</v>
      </c>
      <c r="G362" s="642">
        <v>7</v>
      </c>
      <c r="H362" s="627">
        <v>12</v>
      </c>
      <c r="I362" s="630">
        <v>0.5</v>
      </c>
      <c r="J362" s="708">
        <v>4.5</v>
      </c>
      <c r="K362" s="630">
        <v>2.5</v>
      </c>
      <c r="L362" s="109"/>
    </row>
    <row r="363" spans="1:12" ht="18.75">
      <c r="A363" s="107">
        <v>355</v>
      </c>
      <c r="B363" s="625" t="s">
        <v>2019</v>
      </c>
      <c r="C363" s="625" t="s">
        <v>2463</v>
      </c>
      <c r="D363" s="653">
        <v>9.5</v>
      </c>
      <c r="E363" s="641">
        <v>5.5</v>
      </c>
      <c r="F363" s="669">
        <v>12</v>
      </c>
      <c r="G363" s="642">
        <v>10</v>
      </c>
      <c r="H363" s="627">
        <v>14</v>
      </c>
      <c r="I363" s="630">
        <v>5</v>
      </c>
      <c r="J363" s="708">
        <v>4.5</v>
      </c>
      <c r="K363" s="630">
        <v>3.5</v>
      </c>
      <c r="L363" s="109"/>
    </row>
    <row r="364" spans="1:12" ht="18.75">
      <c r="A364" s="107">
        <v>356</v>
      </c>
      <c r="B364" s="625" t="s">
        <v>2023</v>
      </c>
      <c r="C364" s="625" t="s">
        <v>2804</v>
      </c>
      <c r="D364" s="653">
        <v>11</v>
      </c>
      <c r="E364" s="641">
        <v>10</v>
      </c>
      <c r="F364" s="669">
        <v>5</v>
      </c>
      <c r="G364" s="642">
        <v>10</v>
      </c>
      <c r="H364" s="627">
        <v>10</v>
      </c>
      <c r="I364" s="630">
        <v>0.75</v>
      </c>
      <c r="J364" s="708">
        <v>2</v>
      </c>
      <c r="K364" s="627">
        <v>1</v>
      </c>
      <c r="L364" s="109"/>
    </row>
    <row r="365" spans="1:12" ht="18.75">
      <c r="A365" s="107">
        <v>357</v>
      </c>
      <c r="B365" s="625" t="s">
        <v>2028</v>
      </c>
      <c r="C365" s="625" t="s">
        <v>2805</v>
      </c>
      <c r="D365" s="653">
        <v>11.5</v>
      </c>
      <c r="E365" s="641">
        <v>7.5</v>
      </c>
      <c r="F365" s="669">
        <v>12</v>
      </c>
      <c r="G365" s="642">
        <v>14</v>
      </c>
      <c r="H365" s="627">
        <v>9.5</v>
      </c>
      <c r="I365" s="630">
        <v>1</v>
      </c>
      <c r="J365" s="708">
        <v>5.5</v>
      </c>
      <c r="K365" s="630">
        <v>5</v>
      </c>
      <c r="L365" s="109"/>
    </row>
    <row r="366" spans="1:12" ht="18.75">
      <c r="A366" s="107">
        <v>358</v>
      </c>
      <c r="B366" s="625" t="s">
        <v>2806</v>
      </c>
      <c r="C366" s="625" t="s">
        <v>2493</v>
      </c>
      <c r="D366" s="653">
        <v>13.5</v>
      </c>
      <c r="E366" s="641">
        <v>13.5</v>
      </c>
      <c r="F366" s="669">
        <v>19</v>
      </c>
      <c r="G366" s="642">
        <v>15</v>
      </c>
      <c r="H366" s="627">
        <v>14.5</v>
      </c>
      <c r="I366" s="630">
        <v>11</v>
      </c>
      <c r="J366" s="708">
        <v>8</v>
      </c>
      <c r="K366" s="630">
        <v>17</v>
      </c>
      <c r="L366" s="109"/>
    </row>
    <row r="367" spans="1:12" ht="18.75">
      <c r="A367" s="107">
        <v>359</v>
      </c>
      <c r="B367" s="625" t="s">
        <v>2807</v>
      </c>
      <c r="C367" s="625" t="s">
        <v>2808</v>
      </c>
      <c r="D367" s="653">
        <v>8</v>
      </c>
      <c r="E367" s="641">
        <v>6</v>
      </c>
      <c r="F367" s="669">
        <v>12</v>
      </c>
      <c r="G367" s="642">
        <v>14</v>
      </c>
      <c r="H367" s="627">
        <v>11.5</v>
      </c>
      <c r="I367" s="630">
        <v>3</v>
      </c>
      <c r="J367" s="708">
        <v>5.5</v>
      </c>
      <c r="K367" s="630">
        <v>7</v>
      </c>
      <c r="L367" s="109"/>
    </row>
    <row r="368" spans="1:12" ht="18.75">
      <c r="A368" s="107">
        <v>360</v>
      </c>
      <c r="B368" s="625" t="s">
        <v>324</v>
      </c>
      <c r="C368" s="625" t="s">
        <v>2809</v>
      </c>
      <c r="D368" s="653">
        <v>8.25</v>
      </c>
      <c r="E368" s="641">
        <v>11.25</v>
      </c>
      <c r="F368" s="669">
        <v>9</v>
      </c>
      <c r="G368" s="642">
        <v>14</v>
      </c>
      <c r="H368" s="627">
        <v>15.5</v>
      </c>
      <c r="I368" s="630">
        <v>6</v>
      </c>
      <c r="J368" s="708">
        <v>5.5</v>
      </c>
      <c r="K368" s="630">
        <v>12.5</v>
      </c>
      <c r="L368" s="109"/>
    </row>
    <row r="369" spans="1:12" ht="18.75">
      <c r="A369" s="107">
        <v>361</v>
      </c>
      <c r="B369" s="625" t="s">
        <v>2810</v>
      </c>
      <c r="C369" s="625" t="s">
        <v>2811</v>
      </c>
      <c r="D369" s="653">
        <v>12</v>
      </c>
      <c r="E369" s="641">
        <v>4.5</v>
      </c>
      <c r="F369" s="669">
        <v>11</v>
      </c>
      <c r="G369" s="642">
        <v>10</v>
      </c>
      <c r="H369" s="627">
        <v>8</v>
      </c>
      <c r="I369" s="630">
        <v>2</v>
      </c>
      <c r="J369" s="708">
        <v>3.5</v>
      </c>
      <c r="K369" s="630">
        <v>6</v>
      </c>
      <c r="L369" s="109"/>
    </row>
    <row r="370" spans="1:12" ht="18.75">
      <c r="A370" s="107">
        <v>362</v>
      </c>
      <c r="B370" s="625" t="s">
        <v>2812</v>
      </c>
      <c r="C370" s="625" t="s">
        <v>2813</v>
      </c>
      <c r="D370" s="653">
        <v>10</v>
      </c>
      <c r="E370" s="641">
        <v>9</v>
      </c>
      <c r="F370" s="669">
        <v>10</v>
      </c>
      <c r="G370" s="642">
        <v>14</v>
      </c>
      <c r="H370" s="627">
        <v>14.5</v>
      </c>
      <c r="I370" s="630">
        <v>7</v>
      </c>
      <c r="J370" s="708">
        <v>5.5</v>
      </c>
      <c r="K370" s="630">
        <v>11.5</v>
      </c>
      <c r="L370" s="109"/>
    </row>
    <row r="371" spans="1:12" ht="18.75">
      <c r="A371" s="107">
        <v>363</v>
      </c>
      <c r="B371" s="625" t="s">
        <v>2814</v>
      </c>
      <c r="C371" s="625" t="s">
        <v>2815</v>
      </c>
      <c r="D371" s="653">
        <v>10.5</v>
      </c>
      <c r="E371" s="641">
        <v>10</v>
      </c>
      <c r="F371" s="669">
        <v>11</v>
      </c>
      <c r="G371" s="642">
        <v>10</v>
      </c>
      <c r="H371" s="627">
        <v>15</v>
      </c>
      <c r="I371" s="630">
        <v>4.25</v>
      </c>
      <c r="J371" s="708">
        <v>4</v>
      </c>
      <c r="K371" s="630">
        <v>9.5</v>
      </c>
      <c r="L371" s="109"/>
    </row>
    <row r="372" spans="1:12" ht="18.75">
      <c r="A372" s="107">
        <v>364</v>
      </c>
      <c r="B372" s="625" t="s">
        <v>2816</v>
      </c>
      <c r="C372" s="625" t="s">
        <v>2443</v>
      </c>
      <c r="D372" s="653">
        <v>14</v>
      </c>
      <c r="E372" s="641">
        <v>11.5</v>
      </c>
      <c r="F372" s="669">
        <v>13</v>
      </c>
      <c r="G372" s="642">
        <v>12</v>
      </c>
      <c r="H372" s="627">
        <v>15</v>
      </c>
      <c r="I372" s="630">
        <v>2</v>
      </c>
      <c r="J372" s="708">
        <v>4.5</v>
      </c>
      <c r="K372" s="630">
        <v>12</v>
      </c>
      <c r="L372" s="109"/>
    </row>
    <row r="373" spans="1:12" ht="18.75">
      <c r="A373" s="107">
        <v>365</v>
      </c>
      <c r="B373" s="625" t="s">
        <v>325</v>
      </c>
      <c r="C373" s="625" t="s">
        <v>2512</v>
      </c>
      <c r="D373" s="653">
        <v>11</v>
      </c>
      <c r="E373" s="641">
        <v>2</v>
      </c>
      <c r="F373" s="669">
        <v>1</v>
      </c>
      <c r="G373" s="642">
        <v>4</v>
      </c>
      <c r="H373" s="627">
        <v>3.5</v>
      </c>
      <c r="I373" s="630">
        <v>0</v>
      </c>
      <c r="J373" s="708">
        <v>1.5</v>
      </c>
      <c r="K373" s="630">
        <v>0.5</v>
      </c>
      <c r="L373" s="109"/>
    </row>
    <row r="374" spans="1:12" ht="18.75">
      <c r="A374" s="107">
        <v>366</v>
      </c>
      <c r="B374" s="625" t="s">
        <v>2817</v>
      </c>
      <c r="C374" s="625" t="s">
        <v>2818</v>
      </c>
      <c r="D374" s="653">
        <v>11</v>
      </c>
      <c r="E374" s="641">
        <v>8</v>
      </c>
      <c r="F374" s="669">
        <v>5</v>
      </c>
      <c r="G374" s="642">
        <v>11</v>
      </c>
      <c r="H374" s="627">
        <v>16</v>
      </c>
      <c r="I374" s="630">
        <v>5</v>
      </c>
      <c r="J374" s="708">
        <v>4</v>
      </c>
      <c r="K374" s="630">
        <v>10.5</v>
      </c>
      <c r="L374" s="109"/>
    </row>
    <row r="375" spans="1:12" ht="18.75">
      <c r="A375" s="107">
        <v>367</v>
      </c>
      <c r="B375" s="625" t="s">
        <v>1966</v>
      </c>
      <c r="C375" s="625" t="s">
        <v>2819</v>
      </c>
      <c r="D375" s="653">
        <v>13</v>
      </c>
      <c r="E375" s="641">
        <v>11.5</v>
      </c>
      <c r="F375" s="669">
        <v>14</v>
      </c>
      <c r="G375" s="642">
        <v>14</v>
      </c>
      <c r="H375" s="627">
        <v>13.5</v>
      </c>
      <c r="I375" s="630">
        <v>3</v>
      </c>
      <c r="J375" s="708">
        <v>5.5</v>
      </c>
      <c r="K375" s="630">
        <v>7</v>
      </c>
      <c r="L375" s="109"/>
    </row>
    <row r="376" spans="1:12" ht="18.75">
      <c r="A376" s="107">
        <v>368</v>
      </c>
      <c r="B376" s="625" t="s">
        <v>2069</v>
      </c>
      <c r="C376" s="625" t="s">
        <v>2521</v>
      </c>
      <c r="D376" s="653">
        <v>13.5</v>
      </c>
      <c r="E376" s="641">
        <v>14.5</v>
      </c>
      <c r="F376" s="669">
        <v>15</v>
      </c>
      <c r="G376" s="642">
        <v>15</v>
      </c>
      <c r="H376" s="627">
        <v>17.5</v>
      </c>
      <c r="I376" s="630">
        <v>8.5</v>
      </c>
      <c r="J376" s="708">
        <v>7.5</v>
      </c>
      <c r="K376" s="630">
        <v>14</v>
      </c>
      <c r="L376" s="109"/>
    </row>
    <row r="377" spans="1:12" ht="18.75">
      <c r="A377" s="107">
        <v>369</v>
      </c>
      <c r="B377" s="625" t="s">
        <v>2820</v>
      </c>
      <c r="C377" s="625" t="s">
        <v>2821</v>
      </c>
      <c r="D377" s="653">
        <v>12</v>
      </c>
      <c r="E377" s="641">
        <v>3.25</v>
      </c>
      <c r="F377" s="669">
        <v>3</v>
      </c>
      <c r="G377" s="642">
        <v>9</v>
      </c>
      <c r="H377" s="627">
        <v>8.5</v>
      </c>
      <c r="I377" s="630">
        <v>0.25</v>
      </c>
      <c r="J377" s="708">
        <v>4.5</v>
      </c>
      <c r="K377" s="630">
        <v>6.5</v>
      </c>
      <c r="L377" s="109"/>
    </row>
    <row r="378" spans="1:12" ht="18.75">
      <c r="A378" s="107">
        <v>370</v>
      </c>
      <c r="B378" s="625" t="s">
        <v>2822</v>
      </c>
      <c r="C378" s="625" t="s">
        <v>2823</v>
      </c>
      <c r="D378" s="653">
        <v>11.5</v>
      </c>
      <c r="E378" s="641">
        <v>11.5</v>
      </c>
      <c r="F378" s="669">
        <v>11</v>
      </c>
      <c r="G378" s="642">
        <v>15</v>
      </c>
      <c r="H378" s="627">
        <v>14.5</v>
      </c>
      <c r="I378" s="630">
        <v>5</v>
      </c>
      <c r="J378" s="708">
        <v>4.5</v>
      </c>
      <c r="K378" s="630">
        <v>11</v>
      </c>
      <c r="L378" s="109"/>
    </row>
    <row r="379" spans="1:12" ht="18.75">
      <c r="A379" s="107">
        <v>371</v>
      </c>
      <c r="B379" s="625" t="s">
        <v>2083</v>
      </c>
      <c r="C379" s="625" t="s">
        <v>2490</v>
      </c>
      <c r="D379" s="653">
        <v>10.5</v>
      </c>
      <c r="E379" s="641">
        <v>10.5</v>
      </c>
      <c r="F379" s="669">
        <v>9</v>
      </c>
      <c r="G379" s="642">
        <v>10</v>
      </c>
      <c r="H379" s="627">
        <v>13</v>
      </c>
      <c r="I379" s="630">
        <v>7</v>
      </c>
      <c r="J379" s="708">
        <v>7</v>
      </c>
      <c r="K379" s="630">
        <v>12.5</v>
      </c>
      <c r="L379" s="109"/>
    </row>
    <row r="380" spans="1:12" ht="18.75">
      <c r="A380" s="107">
        <v>372</v>
      </c>
      <c r="B380" s="625" t="s">
        <v>2083</v>
      </c>
      <c r="C380" s="625" t="s">
        <v>2419</v>
      </c>
      <c r="D380" s="653">
        <v>11.5</v>
      </c>
      <c r="E380" s="641">
        <v>14</v>
      </c>
      <c r="F380" s="669">
        <v>13</v>
      </c>
      <c r="G380" s="642">
        <v>15</v>
      </c>
      <c r="H380" s="627">
        <v>16.5</v>
      </c>
      <c r="I380" s="630">
        <v>15.5</v>
      </c>
      <c r="J380" s="708">
        <v>7.5</v>
      </c>
      <c r="K380" s="630">
        <v>12.5</v>
      </c>
      <c r="L380" s="109"/>
    </row>
    <row r="381" spans="1:12" ht="18.75">
      <c r="A381" s="107">
        <v>373</v>
      </c>
      <c r="B381" s="625" t="s">
        <v>2087</v>
      </c>
      <c r="C381" s="625" t="s">
        <v>2824</v>
      </c>
      <c r="D381" s="653">
        <v>12.75</v>
      </c>
      <c r="E381" s="641">
        <v>6.5</v>
      </c>
      <c r="F381" s="669">
        <v>13</v>
      </c>
      <c r="G381" s="652">
        <v>11</v>
      </c>
      <c r="H381" s="627">
        <v>11.5</v>
      </c>
      <c r="I381" s="630">
        <v>3</v>
      </c>
      <c r="J381" s="708">
        <v>5.5</v>
      </c>
      <c r="K381" s="630">
        <v>6</v>
      </c>
      <c r="L381" s="109"/>
    </row>
    <row r="382" spans="1:12" ht="18.75">
      <c r="A382" s="107">
        <v>374</v>
      </c>
      <c r="B382" s="625" t="s">
        <v>2825</v>
      </c>
      <c r="C382" s="625" t="s">
        <v>2565</v>
      </c>
      <c r="D382" s="653">
        <v>14</v>
      </c>
      <c r="E382" s="641">
        <v>12.5</v>
      </c>
      <c r="F382" s="669">
        <v>8</v>
      </c>
      <c r="G382" s="642">
        <v>16</v>
      </c>
      <c r="H382" s="627">
        <v>15</v>
      </c>
      <c r="I382" s="630">
        <v>4</v>
      </c>
      <c r="J382" s="708">
        <v>3.5</v>
      </c>
      <c r="K382" s="630">
        <v>11</v>
      </c>
      <c r="L382" s="109"/>
    </row>
    <row r="383" spans="1:12" ht="18.75">
      <c r="A383" s="107">
        <v>375</v>
      </c>
      <c r="B383" s="625" t="s">
        <v>329</v>
      </c>
      <c r="C383" s="625" t="s">
        <v>2826</v>
      </c>
      <c r="D383" s="653">
        <v>9</v>
      </c>
      <c r="E383" s="641">
        <v>10.5</v>
      </c>
      <c r="F383" s="669">
        <v>10</v>
      </c>
      <c r="G383" s="642">
        <v>12</v>
      </c>
      <c r="H383" s="627">
        <v>16</v>
      </c>
      <c r="I383" s="630">
        <v>1.75</v>
      </c>
      <c r="J383" s="708">
        <v>8</v>
      </c>
      <c r="K383" s="627">
        <v>11.5</v>
      </c>
      <c r="L383" s="109"/>
    </row>
    <row r="384" spans="1:12" ht="18.75">
      <c r="A384" s="107">
        <v>376</v>
      </c>
      <c r="B384" s="625" t="s">
        <v>2827</v>
      </c>
      <c r="C384" s="625" t="s">
        <v>2828</v>
      </c>
      <c r="D384" s="653">
        <v>11</v>
      </c>
      <c r="E384" s="641">
        <v>11</v>
      </c>
      <c r="F384" s="669">
        <v>12</v>
      </c>
      <c r="G384" s="642">
        <v>13</v>
      </c>
      <c r="H384" s="627">
        <v>9.5</v>
      </c>
      <c r="I384" s="630">
        <v>2.5</v>
      </c>
      <c r="J384" s="708">
        <v>4</v>
      </c>
      <c r="K384" s="630">
        <v>10</v>
      </c>
      <c r="L384" s="109"/>
    </row>
    <row r="385" spans="1:12" ht="18.75">
      <c r="A385" s="107">
        <v>377</v>
      </c>
      <c r="B385" s="625" t="s">
        <v>2829</v>
      </c>
      <c r="C385" s="625" t="s">
        <v>2490</v>
      </c>
      <c r="D385" s="653">
        <v>10</v>
      </c>
      <c r="E385" s="641">
        <v>11</v>
      </c>
      <c r="F385" s="669">
        <v>13</v>
      </c>
      <c r="G385" s="648">
        <v>10</v>
      </c>
      <c r="H385" s="627">
        <v>11</v>
      </c>
      <c r="I385" s="630">
        <v>3</v>
      </c>
      <c r="J385" s="708">
        <v>7.5</v>
      </c>
      <c r="K385" s="630">
        <v>9</v>
      </c>
      <c r="L385" s="109"/>
    </row>
    <row r="386" spans="1:12" ht="18.75">
      <c r="A386" s="107">
        <v>378</v>
      </c>
      <c r="B386" s="625" t="s">
        <v>2830</v>
      </c>
      <c r="C386" s="625" t="s">
        <v>2598</v>
      </c>
      <c r="D386" s="653">
        <v>11</v>
      </c>
      <c r="E386" s="641">
        <v>6</v>
      </c>
      <c r="F386" s="669">
        <v>8</v>
      </c>
      <c r="G386" s="642">
        <v>11</v>
      </c>
      <c r="H386" s="627">
        <v>14</v>
      </c>
      <c r="I386" s="630">
        <v>1</v>
      </c>
      <c r="J386" s="708">
        <v>9.5</v>
      </c>
      <c r="K386" s="630">
        <v>9.5</v>
      </c>
      <c r="L386" s="109"/>
    </row>
    <row r="387" spans="1:12" ht="18.75">
      <c r="A387" s="107">
        <v>379</v>
      </c>
      <c r="B387" s="625" t="s">
        <v>2831</v>
      </c>
      <c r="C387" s="625" t="s">
        <v>2469</v>
      </c>
      <c r="D387" s="653">
        <v>11.5</v>
      </c>
      <c r="E387" s="641">
        <v>5.75</v>
      </c>
      <c r="F387" s="669">
        <v>16</v>
      </c>
      <c r="G387" s="642">
        <v>15</v>
      </c>
      <c r="H387" s="627">
        <v>14.5</v>
      </c>
      <c r="I387" s="630">
        <v>2</v>
      </c>
      <c r="J387" s="708">
        <v>6</v>
      </c>
      <c r="K387" s="630">
        <v>17.5</v>
      </c>
      <c r="L387" s="109"/>
    </row>
    <row r="388" spans="1:12" ht="18.75">
      <c r="A388" s="107">
        <v>380</v>
      </c>
      <c r="B388" s="625" t="s">
        <v>2832</v>
      </c>
      <c r="C388" s="625" t="s">
        <v>2833</v>
      </c>
      <c r="D388" s="653">
        <v>9</v>
      </c>
      <c r="E388" s="641">
        <v>6.75</v>
      </c>
      <c r="F388" s="669">
        <v>12</v>
      </c>
      <c r="G388" s="642">
        <v>14</v>
      </c>
      <c r="H388" s="627">
        <v>15.5</v>
      </c>
      <c r="I388" s="669">
        <v>5</v>
      </c>
      <c r="J388" s="708">
        <v>8</v>
      </c>
      <c r="K388" s="630">
        <v>7.5</v>
      </c>
      <c r="L388" s="109"/>
    </row>
    <row r="389" spans="1:12" ht="18.75">
      <c r="A389" s="107">
        <v>381</v>
      </c>
      <c r="B389" s="625" t="s">
        <v>2834</v>
      </c>
      <c r="C389" s="625" t="s">
        <v>2835</v>
      </c>
      <c r="D389" s="653">
        <v>11</v>
      </c>
      <c r="E389" s="641">
        <v>15.5</v>
      </c>
      <c r="F389" s="669">
        <v>17</v>
      </c>
      <c r="G389" s="642">
        <v>16</v>
      </c>
      <c r="H389" s="627">
        <v>18.75</v>
      </c>
      <c r="I389" s="669">
        <v>10</v>
      </c>
      <c r="J389" s="708">
        <v>9</v>
      </c>
      <c r="K389" s="630">
        <v>13.5</v>
      </c>
      <c r="L389" s="109"/>
    </row>
    <row r="390" spans="1:12" ht="18.75">
      <c r="A390" s="107">
        <v>382</v>
      </c>
      <c r="B390" s="625" t="s">
        <v>2120</v>
      </c>
      <c r="C390" s="625" t="s">
        <v>2725</v>
      </c>
      <c r="D390" s="653">
        <v>14</v>
      </c>
      <c r="E390" s="641">
        <v>6</v>
      </c>
      <c r="F390" s="669">
        <v>10</v>
      </c>
      <c r="G390" s="642">
        <v>9</v>
      </c>
      <c r="H390" s="627">
        <v>12.5</v>
      </c>
      <c r="I390" s="669">
        <v>4</v>
      </c>
      <c r="J390" s="708">
        <v>5</v>
      </c>
      <c r="K390" s="630">
        <v>6</v>
      </c>
      <c r="L390" s="109"/>
    </row>
    <row r="391" spans="1:12" ht="18.75">
      <c r="A391" s="107">
        <v>383</v>
      </c>
      <c r="B391" s="625" t="s">
        <v>2836</v>
      </c>
      <c r="C391" s="625" t="s">
        <v>2837</v>
      </c>
      <c r="D391" s="653">
        <v>12</v>
      </c>
      <c r="E391" s="641">
        <v>12.5</v>
      </c>
      <c r="F391" s="669">
        <v>11</v>
      </c>
      <c r="G391" s="642">
        <v>12</v>
      </c>
      <c r="H391" s="627">
        <v>9.5</v>
      </c>
      <c r="I391" s="669">
        <v>13.5</v>
      </c>
      <c r="J391" s="708">
        <v>6</v>
      </c>
      <c r="K391" s="630">
        <v>6</v>
      </c>
      <c r="L391" s="109"/>
    </row>
    <row r="392" spans="1:12" ht="18.75">
      <c r="A392" s="107">
        <v>384</v>
      </c>
      <c r="B392" s="625" t="s">
        <v>2838</v>
      </c>
      <c r="C392" s="625" t="s">
        <v>2839</v>
      </c>
      <c r="D392" s="653">
        <v>11.5</v>
      </c>
      <c r="E392" s="641">
        <v>7</v>
      </c>
      <c r="F392" s="669">
        <v>2</v>
      </c>
      <c r="G392" s="642">
        <v>10</v>
      </c>
      <c r="H392" s="627">
        <v>0</v>
      </c>
      <c r="I392" s="669">
        <v>6.5</v>
      </c>
      <c r="J392" s="708">
        <v>6</v>
      </c>
      <c r="K392" s="630">
        <v>9</v>
      </c>
      <c r="L392" s="109"/>
    </row>
    <row r="393" spans="1:12" ht="18.75">
      <c r="A393" s="107">
        <v>385</v>
      </c>
      <c r="B393" s="625" t="s">
        <v>2840</v>
      </c>
      <c r="C393" s="625" t="s">
        <v>2613</v>
      </c>
      <c r="D393" s="653">
        <v>11</v>
      </c>
      <c r="E393" s="641">
        <v>8.25</v>
      </c>
      <c r="F393" s="669">
        <v>10</v>
      </c>
      <c r="G393" s="642">
        <v>17</v>
      </c>
      <c r="H393" s="627">
        <v>12.25</v>
      </c>
      <c r="I393" s="669">
        <v>9</v>
      </c>
      <c r="J393" s="708">
        <v>8.5</v>
      </c>
      <c r="K393" s="630">
        <v>14</v>
      </c>
      <c r="L393" s="109"/>
    </row>
    <row r="394" spans="1:12" ht="18.75">
      <c r="A394" s="107">
        <v>386</v>
      </c>
      <c r="B394" s="625" t="s">
        <v>2137</v>
      </c>
      <c r="C394" s="625" t="s">
        <v>2689</v>
      </c>
      <c r="D394" s="653">
        <v>10.5</v>
      </c>
      <c r="E394" s="641">
        <v>12</v>
      </c>
      <c r="F394" s="669">
        <v>13</v>
      </c>
      <c r="G394" s="642">
        <v>11</v>
      </c>
      <c r="H394" s="627">
        <v>13</v>
      </c>
      <c r="I394" s="669">
        <v>3</v>
      </c>
      <c r="J394" s="708">
        <v>5</v>
      </c>
      <c r="K394" s="630">
        <v>12</v>
      </c>
      <c r="L394" s="109"/>
    </row>
    <row r="395" spans="1:12" ht="18.75">
      <c r="A395" s="107">
        <v>387</v>
      </c>
      <c r="B395" s="625" t="s">
        <v>2141</v>
      </c>
      <c r="C395" s="625" t="s">
        <v>2841</v>
      </c>
      <c r="D395" s="653">
        <v>10.5</v>
      </c>
      <c r="E395" s="641">
        <v>5.5</v>
      </c>
      <c r="F395" s="669">
        <v>8</v>
      </c>
      <c r="G395" s="642">
        <v>12</v>
      </c>
      <c r="H395" s="627">
        <v>11</v>
      </c>
      <c r="I395" s="669">
        <v>1</v>
      </c>
      <c r="J395" s="708">
        <v>5.5</v>
      </c>
      <c r="K395" s="630">
        <v>5.5</v>
      </c>
      <c r="L395" s="109"/>
    </row>
    <row r="396" spans="1:12" ht="18.75">
      <c r="A396" s="107">
        <v>388</v>
      </c>
      <c r="B396" s="625" t="s">
        <v>181</v>
      </c>
      <c r="C396" s="625" t="s">
        <v>2545</v>
      </c>
      <c r="D396" s="653">
        <v>13</v>
      </c>
      <c r="E396" s="641">
        <v>11</v>
      </c>
      <c r="F396" s="669">
        <v>8</v>
      </c>
      <c r="G396" s="642">
        <v>12</v>
      </c>
      <c r="H396" s="627">
        <v>16.5</v>
      </c>
      <c r="I396" s="669">
        <v>5.5</v>
      </c>
      <c r="J396" s="708">
        <v>7</v>
      </c>
      <c r="K396" s="630">
        <v>7.5</v>
      </c>
      <c r="L396" s="109"/>
    </row>
    <row r="397" spans="1:12" ht="18.75">
      <c r="A397" s="107">
        <v>389</v>
      </c>
      <c r="B397" s="625" t="s">
        <v>2150</v>
      </c>
      <c r="C397" s="625" t="s">
        <v>2842</v>
      </c>
      <c r="D397" s="653">
        <v>11.5</v>
      </c>
      <c r="E397" s="641">
        <v>5</v>
      </c>
      <c r="F397" s="669">
        <v>1</v>
      </c>
      <c r="G397" s="642">
        <v>11</v>
      </c>
      <c r="H397" s="627">
        <v>13</v>
      </c>
      <c r="I397" s="669">
        <v>3</v>
      </c>
      <c r="J397" s="708">
        <v>6.5</v>
      </c>
      <c r="K397" s="630">
        <v>7</v>
      </c>
      <c r="L397" s="109"/>
    </row>
    <row r="398" spans="1:12" ht="18.75">
      <c r="A398" s="107">
        <v>390</v>
      </c>
      <c r="B398" s="625" t="s">
        <v>2843</v>
      </c>
      <c r="C398" s="625" t="s">
        <v>2844</v>
      </c>
      <c r="D398" s="653">
        <v>14.5</v>
      </c>
      <c r="E398" s="641">
        <v>10</v>
      </c>
      <c r="F398" s="669">
        <v>13</v>
      </c>
      <c r="G398" s="642">
        <v>13</v>
      </c>
      <c r="H398" s="627">
        <v>12.5</v>
      </c>
      <c r="I398" s="669">
        <v>6</v>
      </c>
      <c r="J398" s="708">
        <v>5</v>
      </c>
      <c r="K398" s="630">
        <v>10.5</v>
      </c>
      <c r="L398" s="109"/>
    </row>
    <row r="399" spans="1:12" ht="18.75">
      <c r="A399" s="107">
        <v>391</v>
      </c>
      <c r="B399" s="625" t="s">
        <v>2845</v>
      </c>
      <c r="C399" s="625" t="s">
        <v>2605</v>
      </c>
      <c r="D399" s="653">
        <v>11.5</v>
      </c>
      <c r="E399" s="641">
        <v>5.5</v>
      </c>
      <c r="F399" s="669">
        <v>10</v>
      </c>
      <c r="G399" s="642">
        <v>7</v>
      </c>
      <c r="H399" s="627">
        <v>10</v>
      </c>
      <c r="I399" s="669">
        <v>3</v>
      </c>
      <c r="J399" s="708">
        <v>9</v>
      </c>
      <c r="K399" s="630">
        <v>7.5</v>
      </c>
      <c r="L399" s="109"/>
    </row>
    <row r="400" spans="1:12" ht="18.75">
      <c r="A400" s="107">
        <v>392</v>
      </c>
      <c r="B400" s="625" t="s">
        <v>2846</v>
      </c>
      <c r="C400" s="625" t="s">
        <v>2725</v>
      </c>
      <c r="D400" s="653">
        <v>13</v>
      </c>
      <c r="E400" s="641">
        <v>11</v>
      </c>
      <c r="F400" s="669">
        <v>16</v>
      </c>
      <c r="G400" s="642">
        <v>12</v>
      </c>
      <c r="H400" s="627">
        <v>12</v>
      </c>
      <c r="I400" s="669">
        <v>5</v>
      </c>
      <c r="J400" s="708">
        <v>8</v>
      </c>
      <c r="K400" s="630">
        <v>8</v>
      </c>
      <c r="L400" s="109"/>
    </row>
    <row r="401" spans="1:12" ht="18.75">
      <c r="A401" s="107">
        <v>393</v>
      </c>
      <c r="B401" s="625" t="s">
        <v>2847</v>
      </c>
      <c r="C401" s="625" t="s">
        <v>2848</v>
      </c>
      <c r="D401" s="653">
        <v>12</v>
      </c>
      <c r="E401" s="641">
        <v>15</v>
      </c>
      <c r="F401" s="669">
        <v>13</v>
      </c>
      <c r="G401" s="642">
        <v>17</v>
      </c>
      <c r="H401" s="627">
        <v>18</v>
      </c>
      <c r="I401" s="669">
        <v>13</v>
      </c>
      <c r="J401" s="708">
        <v>8.5</v>
      </c>
      <c r="K401" s="630">
        <v>14.5</v>
      </c>
      <c r="L401" s="109"/>
    </row>
    <row r="402" spans="1:12" ht="18.75">
      <c r="A402" s="107">
        <v>394</v>
      </c>
      <c r="B402" s="625" t="s">
        <v>2172</v>
      </c>
      <c r="C402" s="625" t="s">
        <v>2809</v>
      </c>
      <c r="D402" s="653">
        <v>13</v>
      </c>
      <c r="E402" s="641">
        <v>8</v>
      </c>
      <c r="F402" s="669">
        <v>10</v>
      </c>
      <c r="G402" s="642">
        <v>14</v>
      </c>
      <c r="H402" s="627">
        <v>16.5</v>
      </c>
      <c r="I402" s="669">
        <v>6</v>
      </c>
      <c r="J402" s="708">
        <v>10.5</v>
      </c>
      <c r="K402" s="630">
        <v>9.5</v>
      </c>
      <c r="L402" s="109"/>
    </row>
    <row r="403" spans="1:12" ht="18.75">
      <c r="A403" s="107">
        <v>395</v>
      </c>
      <c r="B403" s="625" t="s">
        <v>2849</v>
      </c>
      <c r="C403" s="625" t="s">
        <v>2429</v>
      </c>
      <c r="D403" s="653">
        <v>10</v>
      </c>
      <c r="E403" s="641">
        <v>18</v>
      </c>
      <c r="F403" s="669">
        <v>11</v>
      </c>
      <c r="G403" s="642">
        <v>11</v>
      </c>
      <c r="H403" s="627">
        <v>18</v>
      </c>
      <c r="I403" s="669">
        <v>7.5</v>
      </c>
      <c r="J403" s="708">
        <v>13.5</v>
      </c>
      <c r="K403" s="627">
        <v>17.5</v>
      </c>
      <c r="L403" s="109"/>
    </row>
    <row r="404" spans="1:12" ht="18.75">
      <c r="A404" s="107">
        <v>396</v>
      </c>
      <c r="B404" s="625" t="s">
        <v>2850</v>
      </c>
      <c r="C404" s="625" t="s">
        <v>2851</v>
      </c>
      <c r="D404" s="653">
        <v>11.5</v>
      </c>
      <c r="E404" s="641">
        <v>3.75</v>
      </c>
      <c r="F404" s="669">
        <v>10</v>
      </c>
      <c r="G404" s="642">
        <v>10</v>
      </c>
      <c r="H404" s="627">
        <v>9</v>
      </c>
      <c r="I404" s="669">
        <v>0.5</v>
      </c>
      <c r="J404" s="708">
        <v>4.5</v>
      </c>
      <c r="K404" s="630">
        <v>12</v>
      </c>
      <c r="L404" s="109"/>
    </row>
    <row r="405" spans="1:12" ht="18.75">
      <c r="A405" s="107">
        <v>397</v>
      </c>
      <c r="B405" s="625" t="s">
        <v>2852</v>
      </c>
      <c r="C405" s="625" t="s">
        <v>2493</v>
      </c>
      <c r="D405" s="653">
        <v>9.5</v>
      </c>
      <c r="E405" s="641">
        <v>10</v>
      </c>
      <c r="F405" s="669">
        <v>6</v>
      </c>
      <c r="G405" s="642">
        <v>14</v>
      </c>
      <c r="H405" s="627">
        <v>9.5</v>
      </c>
      <c r="I405" s="630">
        <v>5.5</v>
      </c>
      <c r="J405" s="708">
        <v>6</v>
      </c>
      <c r="K405" s="630">
        <v>14</v>
      </c>
      <c r="L405" s="109"/>
    </row>
    <row r="406" spans="1:12" ht="18.75">
      <c r="A406" s="107">
        <v>398</v>
      </c>
      <c r="B406" s="625" t="s">
        <v>2853</v>
      </c>
      <c r="C406" s="625" t="s">
        <v>2581</v>
      </c>
      <c r="D406" s="653">
        <v>11</v>
      </c>
      <c r="E406" s="641">
        <v>4.75</v>
      </c>
      <c r="F406" s="669">
        <v>10</v>
      </c>
      <c r="G406" s="642">
        <v>10</v>
      </c>
      <c r="H406" s="627">
        <v>9</v>
      </c>
      <c r="I406" s="630">
        <v>5</v>
      </c>
      <c r="J406" s="708">
        <v>8.5</v>
      </c>
      <c r="K406" s="630">
        <v>6.5</v>
      </c>
      <c r="L406" s="109"/>
    </row>
    <row r="407" spans="1:12" ht="18.75">
      <c r="A407" s="107">
        <v>399</v>
      </c>
      <c r="B407" s="625" t="s">
        <v>2854</v>
      </c>
      <c r="C407" s="625" t="s">
        <v>2855</v>
      </c>
      <c r="D407" s="653">
        <v>9</v>
      </c>
      <c r="E407" s="641">
        <v>4.5</v>
      </c>
      <c r="F407" s="669">
        <v>10</v>
      </c>
      <c r="G407" s="642">
        <v>9</v>
      </c>
      <c r="H407" s="627">
        <v>5.5</v>
      </c>
      <c r="I407" s="630">
        <v>0.25</v>
      </c>
      <c r="J407" s="708">
        <v>6</v>
      </c>
      <c r="K407" s="630">
        <v>14.5</v>
      </c>
      <c r="L407" s="109"/>
    </row>
    <row r="408" spans="1:12" ht="18.75">
      <c r="A408" s="107">
        <v>400</v>
      </c>
      <c r="B408" s="625" t="s">
        <v>2856</v>
      </c>
      <c r="C408" s="625" t="s">
        <v>2857</v>
      </c>
      <c r="D408" s="653">
        <v>8.5</v>
      </c>
      <c r="E408" s="641">
        <v>5</v>
      </c>
      <c r="F408" s="669">
        <v>4</v>
      </c>
      <c r="G408" s="642">
        <v>14</v>
      </c>
      <c r="H408" s="627">
        <v>9</v>
      </c>
      <c r="I408" s="630">
        <v>0.5</v>
      </c>
      <c r="J408" s="708">
        <v>3.5</v>
      </c>
      <c r="K408" s="630">
        <v>4.5</v>
      </c>
      <c r="L408" s="109"/>
    </row>
    <row r="409" spans="1:12" ht="18.75">
      <c r="A409" s="107">
        <v>401</v>
      </c>
      <c r="B409" s="625" t="s">
        <v>2856</v>
      </c>
      <c r="C409" s="625" t="s">
        <v>2858</v>
      </c>
      <c r="D409" s="653">
        <v>13</v>
      </c>
      <c r="E409" s="641">
        <v>8</v>
      </c>
      <c r="F409" s="669">
        <v>4</v>
      </c>
      <c r="G409" s="642">
        <v>14</v>
      </c>
      <c r="H409" s="627">
        <v>9.5</v>
      </c>
      <c r="I409" s="630">
        <v>3.25</v>
      </c>
      <c r="J409" s="708">
        <v>8.5</v>
      </c>
      <c r="K409" s="630">
        <v>5.5</v>
      </c>
      <c r="L409" s="109"/>
    </row>
    <row r="410" spans="1:12" ht="18.75">
      <c r="A410" s="107">
        <v>402</v>
      </c>
      <c r="B410" s="625" t="s">
        <v>334</v>
      </c>
      <c r="C410" s="625" t="s">
        <v>330</v>
      </c>
      <c r="D410" s="688">
        <v>30</v>
      </c>
      <c r="E410" s="641">
        <v>2</v>
      </c>
      <c r="F410" s="669">
        <v>0</v>
      </c>
      <c r="G410" s="648">
        <v>0</v>
      </c>
      <c r="H410" s="627">
        <v>2.75</v>
      </c>
      <c r="I410" s="630">
        <v>0.5</v>
      </c>
      <c r="J410" s="627">
        <v>0</v>
      </c>
      <c r="K410" s="630">
        <v>2.5</v>
      </c>
      <c r="L410" s="109"/>
    </row>
    <row r="411" spans="1:12" ht="18.75">
      <c r="A411" s="107">
        <v>403</v>
      </c>
      <c r="B411" s="625" t="s">
        <v>2859</v>
      </c>
      <c r="C411" s="625" t="s">
        <v>2535</v>
      </c>
      <c r="D411" s="653">
        <v>10</v>
      </c>
      <c r="E411" s="641">
        <v>10.5</v>
      </c>
      <c r="F411" s="669">
        <v>17</v>
      </c>
      <c r="G411" s="642">
        <v>13</v>
      </c>
      <c r="H411" s="627">
        <v>6</v>
      </c>
      <c r="I411" s="630">
        <v>0</v>
      </c>
      <c r="J411" s="708">
        <v>4.5</v>
      </c>
      <c r="K411" s="630">
        <v>14.5</v>
      </c>
      <c r="L411" s="109"/>
    </row>
    <row r="412" spans="1:12" ht="18.75">
      <c r="A412" s="107">
        <v>404</v>
      </c>
      <c r="B412" s="625" t="s">
        <v>337</v>
      </c>
      <c r="C412" s="625" t="s">
        <v>2753</v>
      </c>
      <c r="D412" s="653">
        <v>12</v>
      </c>
      <c r="E412" s="641">
        <v>9</v>
      </c>
      <c r="F412" s="669">
        <v>17</v>
      </c>
      <c r="G412" s="642">
        <v>13</v>
      </c>
      <c r="H412" s="627">
        <v>10</v>
      </c>
      <c r="I412" s="630">
        <v>3.5</v>
      </c>
      <c r="J412" s="708">
        <v>5.5</v>
      </c>
      <c r="K412" s="630">
        <v>15</v>
      </c>
      <c r="L412" s="109"/>
    </row>
    <row r="413" spans="1:12" ht="18.75">
      <c r="A413" s="107">
        <v>405</v>
      </c>
      <c r="B413" s="625" t="s">
        <v>2860</v>
      </c>
      <c r="C413" s="625" t="s">
        <v>2861</v>
      </c>
      <c r="D413" s="653">
        <v>10.5</v>
      </c>
      <c r="E413" s="641">
        <v>7</v>
      </c>
      <c r="F413" s="669">
        <v>8</v>
      </c>
      <c r="G413" s="642">
        <v>11</v>
      </c>
      <c r="H413" s="627">
        <v>7</v>
      </c>
      <c r="I413" s="669">
        <v>0.5</v>
      </c>
      <c r="J413" s="708">
        <v>3.5</v>
      </c>
      <c r="K413" s="630">
        <v>1.5</v>
      </c>
      <c r="L413" s="109"/>
    </row>
    <row r="414" spans="1:12" ht="18.75">
      <c r="A414" s="107">
        <v>406</v>
      </c>
      <c r="B414" s="625" t="s">
        <v>2862</v>
      </c>
      <c r="C414" s="625" t="s">
        <v>2863</v>
      </c>
      <c r="D414" s="653">
        <v>13.5</v>
      </c>
      <c r="E414" s="641">
        <v>8</v>
      </c>
      <c r="F414" s="669">
        <v>1</v>
      </c>
      <c r="G414" s="642">
        <v>5</v>
      </c>
      <c r="H414" s="627">
        <v>3.5</v>
      </c>
      <c r="I414" s="669">
        <v>0.25</v>
      </c>
      <c r="J414" s="708">
        <v>4</v>
      </c>
      <c r="K414" s="630">
        <v>5.5</v>
      </c>
      <c r="L414" s="109"/>
    </row>
    <row r="415" spans="1:12" ht="18.75">
      <c r="A415" s="107">
        <v>407</v>
      </c>
      <c r="B415" s="625" t="s">
        <v>2864</v>
      </c>
      <c r="C415" s="625" t="s">
        <v>2682</v>
      </c>
      <c r="D415" s="653">
        <v>9</v>
      </c>
      <c r="E415" s="641">
        <v>8.5</v>
      </c>
      <c r="F415" s="669">
        <v>8</v>
      </c>
      <c r="G415" s="642">
        <v>12</v>
      </c>
      <c r="H415" s="627">
        <v>13</v>
      </c>
      <c r="I415" s="669">
        <v>4</v>
      </c>
      <c r="J415" s="708">
        <v>4</v>
      </c>
      <c r="K415" s="630">
        <v>9</v>
      </c>
      <c r="L415" s="109"/>
    </row>
    <row r="416" spans="1:12" ht="18.75">
      <c r="A416" s="107">
        <v>408</v>
      </c>
      <c r="B416" s="625" t="s">
        <v>2222</v>
      </c>
      <c r="C416" s="625" t="s">
        <v>2865</v>
      </c>
      <c r="D416" s="653">
        <v>12</v>
      </c>
      <c r="E416" s="641">
        <v>15.75</v>
      </c>
      <c r="F416" s="669">
        <v>14</v>
      </c>
      <c r="G416" s="642">
        <v>15</v>
      </c>
      <c r="H416" s="627">
        <v>19</v>
      </c>
      <c r="I416" s="669">
        <v>15</v>
      </c>
      <c r="J416" s="708">
        <v>7.5</v>
      </c>
      <c r="K416" s="630">
        <v>19</v>
      </c>
      <c r="L416" s="109"/>
    </row>
    <row r="417" spans="1:12" ht="18.75">
      <c r="A417" s="107">
        <v>409</v>
      </c>
      <c r="B417" s="625" t="s">
        <v>2866</v>
      </c>
      <c r="C417" s="625" t="s">
        <v>2867</v>
      </c>
      <c r="D417" s="653">
        <v>12</v>
      </c>
      <c r="E417" s="641">
        <v>6</v>
      </c>
      <c r="F417" s="669">
        <v>10.5</v>
      </c>
      <c r="G417" s="642">
        <v>13</v>
      </c>
      <c r="H417" s="627">
        <v>13.5</v>
      </c>
      <c r="I417" s="669">
        <v>5.5</v>
      </c>
      <c r="J417" s="708">
        <v>3</v>
      </c>
      <c r="K417" s="630">
        <v>11.5</v>
      </c>
      <c r="L417" s="109"/>
    </row>
    <row r="418" spans="1:12" ht="18.75">
      <c r="A418" s="107">
        <v>410</v>
      </c>
      <c r="B418" s="625" t="s">
        <v>338</v>
      </c>
      <c r="C418" s="625" t="s">
        <v>2745</v>
      </c>
      <c r="D418" s="653">
        <v>10</v>
      </c>
      <c r="E418" s="641">
        <v>2</v>
      </c>
      <c r="F418" s="669">
        <v>1</v>
      </c>
      <c r="G418" s="642">
        <v>7</v>
      </c>
      <c r="H418" s="627">
        <v>6.6</v>
      </c>
      <c r="I418" s="669">
        <v>0.25</v>
      </c>
      <c r="J418" s="708">
        <v>2</v>
      </c>
      <c r="K418" s="630">
        <v>4.5</v>
      </c>
      <c r="L418" s="109"/>
    </row>
    <row r="419" spans="1:12" ht="18.75">
      <c r="A419" s="107">
        <v>411</v>
      </c>
      <c r="B419" s="625" t="s">
        <v>2868</v>
      </c>
      <c r="C419" s="625" t="s">
        <v>2869</v>
      </c>
      <c r="D419" s="653">
        <v>10</v>
      </c>
      <c r="E419" s="641">
        <v>10</v>
      </c>
      <c r="F419" s="669">
        <v>16</v>
      </c>
      <c r="G419" s="642">
        <v>15</v>
      </c>
      <c r="H419" s="627">
        <v>13</v>
      </c>
      <c r="I419" s="669">
        <v>4.5</v>
      </c>
      <c r="J419" s="708">
        <v>7.5</v>
      </c>
      <c r="K419" s="630">
        <v>12</v>
      </c>
      <c r="L419" s="109"/>
    </row>
    <row r="420" spans="1:12" ht="18.75">
      <c r="A420" s="107">
        <v>412</v>
      </c>
      <c r="B420" s="625" t="s">
        <v>2241</v>
      </c>
      <c r="C420" s="625" t="s">
        <v>2509</v>
      </c>
      <c r="D420" s="653">
        <v>13.5</v>
      </c>
      <c r="E420" s="641">
        <v>14</v>
      </c>
      <c r="F420" s="669">
        <v>5</v>
      </c>
      <c r="G420" s="642">
        <v>15</v>
      </c>
      <c r="H420" s="627">
        <v>14.5</v>
      </c>
      <c r="I420" s="669">
        <v>8.5</v>
      </c>
      <c r="J420" s="708">
        <v>11</v>
      </c>
      <c r="K420" s="630">
        <v>14</v>
      </c>
      <c r="L420" s="109"/>
    </row>
    <row r="421" spans="1:12" ht="18.75">
      <c r="A421" s="107">
        <v>413</v>
      </c>
      <c r="B421" s="625" t="s">
        <v>2245</v>
      </c>
      <c r="C421" s="625" t="s">
        <v>2870</v>
      </c>
      <c r="D421" s="653">
        <v>9.5</v>
      </c>
      <c r="E421" s="641">
        <v>4.5</v>
      </c>
      <c r="F421" s="669">
        <v>9</v>
      </c>
      <c r="G421" s="642">
        <v>7</v>
      </c>
      <c r="H421" s="627">
        <v>9</v>
      </c>
      <c r="I421" s="669">
        <v>1.25</v>
      </c>
      <c r="J421" s="708">
        <v>3.5</v>
      </c>
      <c r="K421" s="630">
        <v>8</v>
      </c>
      <c r="L421" s="109"/>
    </row>
    <row r="422" spans="1:12" ht="18.75">
      <c r="A422" s="107">
        <v>414</v>
      </c>
      <c r="B422" s="625" t="s">
        <v>339</v>
      </c>
      <c r="C422" s="625" t="s">
        <v>2871</v>
      </c>
      <c r="D422" s="653">
        <v>11</v>
      </c>
      <c r="E422" s="641">
        <v>10</v>
      </c>
      <c r="F422" s="669">
        <v>10</v>
      </c>
      <c r="G422" s="642">
        <v>14</v>
      </c>
      <c r="H422" s="627">
        <v>14</v>
      </c>
      <c r="I422" s="669">
        <v>2</v>
      </c>
      <c r="J422" s="708">
        <v>3.5</v>
      </c>
      <c r="K422" s="630">
        <v>9</v>
      </c>
      <c r="L422" s="109"/>
    </row>
    <row r="423" spans="1:12" ht="18.75">
      <c r="A423" s="107">
        <v>415</v>
      </c>
      <c r="B423" s="625" t="s">
        <v>2872</v>
      </c>
      <c r="C423" s="625" t="s">
        <v>2873</v>
      </c>
      <c r="D423" s="653">
        <v>10.5</v>
      </c>
      <c r="E423" s="641">
        <v>10</v>
      </c>
      <c r="F423" s="669">
        <v>14</v>
      </c>
      <c r="G423" s="642">
        <v>11</v>
      </c>
      <c r="H423" s="627">
        <v>12</v>
      </c>
      <c r="I423" s="669">
        <v>3.5</v>
      </c>
      <c r="J423" s="708">
        <v>6</v>
      </c>
      <c r="K423" s="630">
        <v>10</v>
      </c>
      <c r="L423" s="109"/>
    </row>
    <row r="424" spans="1:12" ht="18.75">
      <c r="A424" s="107">
        <v>416</v>
      </c>
      <c r="B424" s="625" t="s">
        <v>2258</v>
      </c>
      <c r="C424" s="625" t="s">
        <v>2540</v>
      </c>
      <c r="D424" s="653">
        <v>13.5</v>
      </c>
      <c r="E424" s="641">
        <v>10.5</v>
      </c>
      <c r="F424" s="669">
        <v>14</v>
      </c>
      <c r="G424" s="642">
        <v>13</v>
      </c>
      <c r="H424" s="627">
        <v>17</v>
      </c>
      <c r="I424" s="669">
        <v>4</v>
      </c>
      <c r="J424" s="708">
        <v>4</v>
      </c>
      <c r="K424" s="630">
        <v>10</v>
      </c>
      <c r="L424" s="109"/>
    </row>
    <row r="425" spans="1:12" ht="18.75">
      <c r="A425" s="107">
        <v>417</v>
      </c>
      <c r="B425" s="625" t="s">
        <v>341</v>
      </c>
      <c r="C425" s="625" t="s">
        <v>254</v>
      </c>
      <c r="D425" s="688">
        <v>30.75</v>
      </c>
      <c r="E425" s="641">
        <v>0.5</v>
      </c>
      <c r="F425" s="59">
        <v>20</v>
      </c>
      <c r="G425" s="648">
        <v>0</v>
      </c>
      <c r="H425" s="627">
        <v>2.75</v>
      </c>
      <c r="I425" s="669">
        <v>0.25</v>
      </c>
      <c r="J425" s="649">
        <v>33</v>
      </c>
      <c r="K425" s="630">
        <v>0</v>
      </c>
      <c r="L425" s="109"/>
    </row>
    <row r="426" spans="1:12" ht="18.75">
      <c r="A426" s="107">
        <v>418</v>
      </c>
      <c r="B426" s="625" t="s">
        <v>2874</v>
      </c>
      <c r="C426" s="625" t="s">
        <v>2875</v>
      </c>
      <c r="D426" s="653">
        <v>8.5</v>
      </c>
      <c r="E426" s="641">
        <v>4.5</v>
      </c>
      <c r="F426" s="669">
        <v>1</v>
      </c>
      <c r="G426" s="642">
        <v>10</v>
      </c>
      <c r="H426" s="627">
        <v>2.5</v>
      </c>
      <c r="I426" s="630">
        <v>0.25</v>
      </c>
      <c r="J426" s="708">
        <v>0.01</v>
      </c>
      <c r="K426" s="630">
        <v>0</v>
      </c>
      <c r="L426" s="109"/>
    </row>
    <row r="427" spans="1:12" ht="18.75">
      <c r="A427" s="107">
        <v>419</v>
      </c>
      <c r="B427" s="625" t="s">
        <v>2876</v>
      </c>
      <c r="C427" s="625" t="s">
        <v>2877</v>
      </c>
      <c r="D427" s="653">
        <v>13</v>
      </c>
      <c r="E427" s="641">
        <v>11.5</v>
      </c>
      <c r="F427" s="669">
        <v>14</v>
      </c>
      <c r="G427" s="642">
        <v>13</v>
      </c>
      <c r="H427" s="627">
        <v>14.5</v>
      </c>
      <c r="I427" s="630">
        <v>5</v>
      </c>
      <c r="J427" s="708">
        <v>10</v>
      </c>
      <c r="K427" s="630">
        <v>10.5</v>
      </c>
      <c r="L427" s="109"/>
    </row>
    <row r="428" spans="1:12" ht="18.75">
      <c r="A428" s="107">
        <v>420</v>
      </c>
      <c r="B428" s="625" t="s">
        <v>2878</v>
      </c>
      <c r="C428" s="625" t="s">
        <v>2879</v>
      </c>
      <c r="D428" s="653">
        <v>11.5</v>
      </c>
      <c r="E428" s="641">
        <v>6.5</v>
      </c>
      <c r="F428" s="669">
        <v>9</v>
      </c>
      <c r="G428" s="642">
        <v>13</v>
      </c>
      <c r="H428" s="627">
        <v>6.5</v>
      </c>
      <c r="I428" s="630">
        <v>6.5</v>
      </c>
      <c r="J428" s="708">
        <v>8.5</v>
      </c>
      <c r="K428" s="630">
        <v>8.5</v>
      </c>
      <c r="L428" s="109"/>
    </row>
    <row r="429" spans="1:12" ht="18.75">
      <c r="A429" s="107">
        <v>421</v>
      </c>
      <c r="B429" s="625" t="s">
        <v>2271</v>
      </c>
      <c r="C429" s="625" t="s">
        <v>2557</v>
      </c>
      <c r="D429" s="653">
        <v>8.5</v>
      </c>
      <c r="E429" s="641">
        <v>13</v>
      </c>
      <c r="F429" s="669">
        <v>12</v>
      </c>
      <c r="G429" s="642">
        <v>16</v>
      </c>
      <c r="H429" s="627">
        <v>14.5</v>
      </c>
      <c r="I429" s="630">
        <v>5</v>
      </c>
      <c r="J429" s="708">
        <v>6.5</v>
      </c>
      <c r="K429" s="630">
        <v>16.5</v>
      </c>
      <c r="L429" s="109"/>
    </row>
    <row r="430" spans="1:12" ht="18.75">
      <c r="A430" s="107">
        <v>422</v>
      </c>
      <c r="B430" s="625" t="s">
        <v>2880</v>
      </c>
      <c r="C430" s="625" t="s">
        <v>2881</v>
      </c>
      <c r="D430" s="653">
        <v>10</v>
      </c>
      <c r="E430" s="641">
        <v>7.5</v>
      </c>
      <c r="F430" s="669">
        <v>3</v>
      </c>
      <c r="G430" s="642">
        <v>15</v>
      </c>
      <c r="H430" s="627">
        <v>5</v>
      </c>
      <c r="I430" s="630">
        <v>3</v>
      </c>
      <c r="J430" s="708">
        <v>4</v>
      </c>
      <c r="K430" s="630">
        <v>10.5</v>
      </c>
      <c r="L430" s="109"/>
    </row>
    <row r="431" spans="1:12" ht="18.75">
      <c r="A431" s="107">
        <v>423</v>
      </c>
      <c r="B431" s="625" t="s">
        <v>347</v>
      </c>
      <c r="C431" s="625" t="s">
        <v>2466</v>
      </c>
      <c r="D431" s="653">
        <v>8</v>
      </c>
      <c r="E431" s="641">
        <v>4</v>
      </c>
      <c r="F431" s="669">
        <v>11</v>
      </c>
      <c r="G431" s="642">
        <v>11</v>
      </c>
      <c r="H431" s="627">
        <v>6</v>
      </c>
      <c r="I431" s="630">
        <v>2</v>
      </c>
      <c r="J431" s="708">
        <v>8.5</v>
      </c>
      <c r="K431" s="630">
        <v>6.5</v>
      </c>
      <c r="L431" s="109"/>
    </row>
    <row r="432" spans="1:12" ht="18.75">
      <c r="A432" s="107">
        <v>424</v>
      </c>
      <c r="B432" s="625" t="s">
        <v>347</v>
      </c>
      <c r="C432" s="625" t="s">
        <v>2882</v>
      </c>
      <c r="D432" s="653">
        <v>9.5</v>
      </c>
      <c r="E432" s="641">
        <v>11</v>
      </c>
      <c r="F432" s="669">
        <v>15</v>
      </c>
      <c r="G432" s="642">
        <v>11</v>
      </c>
      <c r="H432" s="627">
        <v>13.25</v>
      </c>
      <c r="I432" s="630">
        <v>3.5</v>
      </c>
      <c r="J432" s="708">
        <v>7</v>
      </c>
      <c r="K432" s="630">
        <v>9.5</v>
      </c>
      <c r="L432" s="109"/>
    </row>
    <row r="433" spans="1:12" ht="18.75">
      <c r="A433" s="107">
        <v>425</v>
      </c>
      <c r="B433" s="625" t="s">
        <v>347</v>
      </c>
      <c r="C433" s="625" t="s">
        <v>2639</v>
      </c>
      <c r="D433" s="653">
        <v>13.5</v>
      </c>
      <c r="E433" s="641">
        <v>10</v>
      </c>
      <c r="F433" s="669">
        <v>13</v>
      </c>
      <c r="G433" s="642">
        <v>13</v>
      </c>
      <c r="H433" s="627">
        <v>12.5</v>
      </c>
      <c r="I433" s="630">
        <v>2</v>
      </c>
      <c r="J433" s="708">
        <v>3.5</v>
      </c>
      <c r="K433" s="630">
        <v>12</v>
      </c>
      <c r="L433" s="109"/>
    </row>
    <row r="434" spans="1:12" ht="18.75">
      <c r="A434" s="107">
        <v>426</v>
      </c>
      <c r="B434" s="625" t="s">
        <v>2288</v>
      </c>
      <c r="C434" s="625" t="s">
        <v>2883</v>
      </c>
      <c r="D434" s="653">
        <v>12</v>
      </c>
      <c r="E434" s="641">
        <v>6.5</v>
      </c>
      <c r="F434" s="669">
        <v>15</v>
      </c>
      <c r="G434" s="642">
        <v>15</v>
      </c>
      <c r="H434" s="627">
        <v>10.5</v>
      </c>
      <c r="I434" s="630">
        <v>1.5</v>
      </c>
      <c r="J434" s="708">
        <v>7</v>
      </c>
      <c r="K434" s="630">
        <v>8.5</v>
      </c>
      <c r="L434" s="109"/>
    </row>
    <row r="435" spans="1:12" ht="18.75">
      <c r="A435" s="107">
        <v>427</v>
      </c>
      <c r="B435" s="625" t="s">
        <v>2292</v>
      </c>
      <c r="C435" s="625" t="s">
        <v>2884</v>
      </c>
      <c r="D435" s="653">
        <v>10</v>
      </c>
      <c r="E435" s="641">
        <v>5.25</v>
      </c>
      <c r="F435" s="669">
        <v>14</v>
      </c>
      <c r="G435" s="642">
        <v>10</v>
      </c>
      <c r="H435" s="627">
        <v>9.5</v>
      </c>
      <c r="I435" s="630">
        <v>1.5</v>
      </c>
      <c r="J435" s="708">
        <v>3.5</v>
      </c>
      <c r="K435" s="630">
        <v>2.5</v>
      </c>
      <c r="L435" s="109"/>
    </row>
    <row r="436" spans="1:12" ht="18.75">
      <c r="A436" s="107">
        <v>428</v>
      </c>
      <c r="B436" s="625" t="s">
        <v>2301</v>
      </c>
      <c r="C436" s="625" t="s">
        <v>2540</v>
      </c>
      <c r="D436" s="653">
        <v>10.5</v>
      </c>
      <c r="E436" s="641">
        <v>7.5</v>
      </c>
      <c r="F436" s="669">
        <v>13</v>
      </c>
      <c r="G436" s="642">
        <v>14</v>
      </c>
      <c r="H436" s="627">
        <v>17.5</v>
      </c>
      <c r="I436" s="630">
        <v>2.5</v>
      </c>
      <c r="J436" s="708">
        <v>7.5</v>
      </c>
      <c r="K436" s="630">
        <v>12.5</v>
      </c>
      <c r="L436" s="109"/>
    </row>
    <row r="437" spans="1:12" ht="18.75">
      <c r="A437" s="107">
        <v>429</v>
      </c>
      <c r="B437" s="625" t="s">
        <v>2885</v>
      </c>
      <c r="C437" s="625" t="s">
        <v>2728</v>
      </c>
      <c r="D437" s="653">
        <v>12</v>
      </c>
      <c r="E437" s="641">
        <v>6.5</v>
      </c>
      <c r="F437" s="669">
        <v>13</v>
      </c>
      <c r="G437" s="642">
        <v>6</v>
      </c>
      <c r="H437" s="627">
        <v>10.5</v>
      </c>
      <c r="I437" s="630">
        <v>1.5</v>
      </c>
      <c r="J437" s="708">
        <v>4</v>
      </c>
      <c r="K437" s="630">
        <v>6.5</v>
      </c>
      <c r="L437" s="109"/>
    </row>
    <row r="438" spans="1:12" ht="18.75">
      <c r="A438" s="107">
        <v>430</v>
      </c>
      <c r="B438" s="625" t="s">
        <v>2886</v>
      </c>
      <c r="C438" s="625" t="s">
        <v>2887</v>
      </c>
      <c r="D438" s="653">
        <v>11</v>
      </c>
      <c r="E438" s="641">
        <v>6.5</v>
      </c>
      <c r="F438" s="669">
        <v>13</v>
      </c>
      <c r="G438" s="642">
        <v>10</v>
      </c>
      <c r="H438" s="627">
        <v>7.5</v>
      </c>
      <c r="I438" s="630">
        <v>0.75</v>
      </c>
      <c r="J438" s="708">
        <v>6.5</v>
      </c>
      <c r="K438" s="630">
        <v>6.5</v>
      </c>
      <c r="L438" s="109"/>
    </row>
    <row r="439" spans="1:12" ht="18.75">
      <c r="A439" s="107">
        <v>431</v>
      </c>
      <c r="B439" s="625" t="s">
        <v>2888</v>
      </c>
      <c r="C439" s="625" t="s">
        <v>2453</v>
      </c>
      <c r="D439" s="653">
        <v>7.5</v>
      </c>
      <c r="E439" s="641">
        <v>1</v>
      </c>
      <c r="F439" s="669">
        <v>3</v>
      </c>
      <c r="G439" s="642">
        <v>7</v>
      </c>
      <c r="H439" s="627">
        <v>2.5</v>
      </c>
      <c r="I439" s="630">
        <v>0.5</v>
      </c>
      <c r="J439" s="708">
        <v>1</v>
      </c>
      <c r="K439" s="630">
        <v>0</v>
      </c>
      <c r="L439" s="109"/>
    </row>
    <row r="440" spans="1:12" ht="18.75">
      <c r="A440" s="107">
        <v>432</v>
      </c>
      <c r="B440" s="625" t="s">
        <v>2889</v>
      </c>
      <c r="C440" s="625" t="s">
        <v>2890</v>
      </c>
      <c r="D440" s="653">
        <v>12</v>
      </c>
      <c r="E440" s="641">
        <v>11.5</v>
      </c>
      <c r="F440" s="669">
        <v>12</v>
      </c>
      <c r="G440" s="642">
        <v>7</v>
      </c>
      <c r="H440" s="627">
        <v>16.5</v>
      </c>
      <c r="I440" s="630">
        <v>1.5</v>
      </c>
      <c r="J440" s="708">
        <v>7</v>
      </c>
      <c r="K440" s="630">
        <v>9</v>
      </c>
      <c r="L440" s="109"/>
    </row>
    <row r="441" spans="1:12" ht="18.75">
      <c r="A441" s="107">
        <v>433</v>
      </c>
      <c r="B441" s="625" t="s">
        <v>2889</v>
      </c>
      <c r="C441" s="625" t="s">
        <v>2891</v>
      </c>
      <c r="D441" s="653">
        <v>12</v>
      </c>
      <c r="E441" s="641">
        <v>6</v>
      </c>
      <c r="F441" s="669">
        <v>11</v>
      </c>
      <c r="G441" s="642">
        <v>14</v>
      </c>
      <c r="H441" s="627">
        <v>15</v>
      </c>
      <c r="I441" s="630">
        <v>2.5</v>
      </c>
      <c r="J441" s="708">
        <v>4.5</v>
      </c>
      <c r="K441" s="630">
        <v>9</v>
      </c>
      <c r="L441" s="109"/>
    </row>
    <row r="442" spans="1:12" ht="18.75">
      <c r="A442" s="107">
        <v>434</v>
      </c>
      <c r="B442" s="625" t="s">
        <v>2892</v>
      </c>
      <c r="C442" s="625" t="s">
        <v>2893</v>
      </c>
      <c r="D442" s="653">
        <v>14.5</v>
      </c>
      <c r="E442" s="641">
        <v>9</v>
      </c>
      <c r="F442" s="669">
        <v>7</v>
      </c>
      <c r="G442" s="642">
        <v>13</v>
      </c>
      <c r="H442" s="627">
        <v>15.5</v>
      </c>
      <c r="I442" s="630">
        <v>3</v>
      </c>
      <c r="J442" s="708">
        <v>7</v>
      </c>
      <c r="K442" s="630">
        <v>12</v>
      </c>
      <c r="L442" s="109"/>
    </row>
    <row r="443" spans="1:12" ht="18.75">
      <c r="A443" s="107">
        <v>435</v>
      </c>
      <c r="B443" s="625" t="s">
        <v>2894</v>
      </c>
      <c r="C443" s="625" t="s">
        <v>2895</v>
      </c>
      <c r="D443" s="653">
        <v>9</v>
      </c>
      <c r="E443" s="641">
        <v>2.5</v>
      </c>
      <c r="F443" s="669">
        <v>16</v>
      </c>
      <c r="G443" s="642">
        <v>8</v>
      </c>
      <c r="H443" s="627">
        <v>8</v>
      </c>
      <c r="I443" s="630">
        <v>3.5</v>
      </c>
      <c r="J443" s="708">
        <v>7</v>
      </c>
      <c r="K443" s="630">
        <v>9.5</v>
      </c>
      <c r="L443" s="109"/>
    </row>
    <row r="444" spans="1:12" ht="18.75">
      <c r="A444" s="107">
        <v>436</v>
      </c>
      <c r="B444" s="625" t="s">
        <v>2894</v>
      </c>
      <c r="C444" s="625" t="s">
        <v>2730</v>
      </c>
      <c r="D444" s="653">
        <v>10</v>
      </c>
      <c r="E444" s="641">
        <v>3.5</v>
      </c>
      <c r="F444" s="669">
        <v>10</v>
      </c>
      <c r="G444" s="642">
        <v>8</v>
      </c>
      <c r="H444" s="627">
        <v>8.5</v>
      </c>
      <c r="I444" s="630">
        <v>0.75</v>
      </c>
      <c r="J444" s="708">
        <v>6.5</v>
      </c>
      <c r="K444" s="630">
        <v>3.5</v>
      </c>
      <c r="L444" s="109"/>
    </row>
    <row r="445" spans="1:12" ht="18.75">
      <c r="A445" s="107">
        <v>437</v>
      </c>
      <c r="B445" s="625" t="s">
        <v>2896</v>
      </c>
      <c r="C445" s="625" t="s">
        <v>2897</v>
      </c>
      <c r="D445" s="653">
        <v>7</v>
      </c>
      <c r="E445" s="641">
        <v>7.5</v>
      </c>
      <c r="F445" s="669">
        <v>18</v>
      </c>
      <c r="G445" s="642">
        <v>14</v>
      </c>
      <c r="H445" s="627">
        <v>15</v>
      </c>
      <c r="I445" s="630">
        <v>1.5</v>
      </c>
      <c r="J445" s="708">
        <v>5</v>
      </c>
      <c r="K445" s="630">
        <v>6.5</v>
      </c>
      <c r="L445" s="109"/>
    </row>
    <row r="446" spans="1:12" ht="18.75">
      <c r="A446" s="107">
        <v>438</v>
      </c>
      <c r="B446" s="625" t="s">
        <v>2898</v>
      </c>
      <c r="C446" s="625" t="s">
        <v>2899</v>
      </c>
      <c r="D446" s="653">
        <v>10</v>
      </c>
      <c r="E446" s="641">
        <v>7.75</v>
      </c>
      <c r="F446" s="669">
        <v>15</v>
      </c>
      <c r="G446" s="642">
        <v>15</v>
      </c>
      <c r="H446" s="627">
        <v>15</v>
      </c>
      <c r="I446" s="630">
        <v>1</v>
      </c>
      <c r="J446" s="708">
        <v>5</v>
      </c>
      <c r="K446" s="630">
        <v>4.5</v>
      </c>
      <c r="L446" s="109"/>
    </row>
    <row r="447" spans="1:12" ht="18.75">
      <c r="A447" s="107">
        <v>439</v>
      </c>
      <c r="B447" s="625" t="s">
        <v>2349</v>
      </c>
      <c r="C447" s="625" t="s">
        <v>2900</v>
      </c>
      <c r="D447" s="653">
        <v>8.5</v>
      </c>
      <c r="E447" s="641">
        <v>2.5</v>
      </c>
      <c r="F447" s="669">
        <v>10</v>
      </c>
      <c r="G447" s="642">
        <v>8</v>
      </c>
      <c r="H447" s="627">
        <v>11.75</v>
      </c>
      <c r="I447" s="630">
        <v>1</v>
      </c>
      <c r="J447" s="708">
        <v>2.5</v>
      </c>
      <c r="K447" s="630">
        <v>1.5</v>
      </c>
      <c r="L447" s="109"/>
    </row>
    <row r="448" spans="1:12" ht="18.75">
      <c r="A448" s="107">
        <v>440</v>
      </c>
      <c r="B448" s="625" t="s">
        <v>2901</v>
      </c>
      <c r="C448" s="625" t="s">
        <v>2902</v>
      </c>
      <c r="D448" s="653">
        <v>10</v>
      </c>
      <c r="E448" s="641">
        <v>5.5</v>
      </c>
      <c r="F448" s="669">
        <v>15</v>
      </c>
      <c r="G448" s="642">
        <v>11</v>
      </c>
      <c r="H448" s="627">
        <v>12</v>
      </c>
      <c r="I448" s="630">
        <v>1.5</v>
      </c>
      <c r="J448" s="708">
        <v>5</v>
      </c>
      <c r="K448" s="630">
        <v>10.5</v>
      </c>
      <c r="L448" s="109"/>
    </row>
    <row r="449" spans="1:12" ht="18.75">
      <c r="A449" s="107">
        <v>441</v>
      </c>
      <c r="B449" s="625" t="s">
        <v>2358</v>
      </c>
      <c r="C449" s="625" t="s">
        <v>2903</v>
      </c>
      <c r="D449" s="653">
        <v>10</v>
      </c>
      <c r="E449" s="641">
        <v>5.25</v>
      </c>
      <c r="F449" s="669">
        <v>9</v>
      </c>
      <c r="G449" s="642">
        <v>8</v>
      </c>
      <c r="H449" s="627">
        <v>7</v>
      </c>
      <c r="I449" s="630">
        <v>2.5</v>
      </c>
      <c r="J449" s="708">
        <v>7.5</v>
      </c>
      <c r="K449" s="669">
        <v>9.5</v>
      </c>
      <c r="L449" s="109"/>
    </row>
    <row r="450" spans="1:12" ht="18.75">
      <c r="A450" s="107">
        <v>442</v>
      </c>
      <c r="B450" s="625" t="s">
        <v>2361</v>
      </c>
      <c r="C450" s="625" t="s">
        <v>2628</v>
      </c>
      <c r="D450" s="653">
        <v>12</v>
      </c>
      <c r="E450" s="641">
        <v>11</v>
      </c>
      <c r="F450" s="669">
        <v>15</v>
      </c>
      <c r="G450" s="642">
        <v>13</v>
      </c>
      <c r="H450" s="627">
        <v>14.75</v>
      </c>
      <c r="I450" s="630">
        <v>5.5</v>
      </c>
      <c r="J450" s="708">
        <v>5.5</v>
      </c>
      <c r="K450" s="669">
        <v>7.5</v>
      </c>
      <c r="L450" s="109"/>
    </row>
    <row r="451" spans="1:12" ht="18.75">
      <c r="A451" s="107">
        <v>443</v>
      </c>
      <c r="B451" s="625" t="s">
        <v>2904</v>
      </c>
      <c r="C451" s="625" t="s">
        <v>2449</v>
      </c>
      <c r="D451" s="653">
        <v>10.5</v>
      </c>
      <c r="E451" s="641">
        <v>3</v>
      </c>
      <c r="F451" s="669">
        <v>5</v>
      </c>
      <c r="G451" s="642">
        <v>9</v>
      </c>
      <c r="H451" s="627">
        <v>13</v>
      </c>
      <c r="I451" s="630">
        <v>2</v>
      </c>
      <c r="J451" s="708">
        <v>3.5</v>
      </c>
      <c r="K451" s="669">
        <v>7</v>
      </c>
      <c r="L451" s="109"/>
    </row>
    <row r="452" spans="1:12" ht="18.75">
      <c r="A452" s="107">
        <v>444</v>
      </c>
      <c r="B452" s="625" t="s">
        <v>2368</v>
      </c>
      <c r="C452" s="625" t="s">
        <v>2602</v>
      </c>
      <c r="D452" s="653">
        <v>12</v>
      </c>
      <c r="E452" s="641">
        <v>11.5</v>
      </c>
      <c r="F452" s="669">
        <v>16</v>
      </c>
      <c r="G452" s="642">
        <v>12</v>
      </c>
      <c r="H452" s="627">
        <v>12.5</v>
      </c>
      <c r="I452" s="630">
        <v>2.75</v>
      </c>
      <c r="J452" s="708">
        <v>3.5</v>
      </c>
      <c r="K452" s="669">
        <v>10</v>
      </c>
      <c r="L452" s="109"/>
    </row>
    <row r="453" spans="1:12" ht="18.75">
      <c r="A453" s="107">
        <v>445</v>
      </c>
      <c r="B453" s="625" t="s">
        <v>2368</v>
      </c>
      <c r="C453" s="625" t="s">
        <v>2905</v>
      </c>
      <c r="D453" s="653">
        <v>9.5</v>
      </c>
      <c r="E453" s="641">
        <v>1.5</v>
      </c>
      <c r="F453" s="669">
        <v>9</v>
      </c>
      <c r="G453" s="642">
        <v>9</v>
      </c>
      <c r="H453" s="627">
        <v>5.5</v>
      </c>
      <c r="I453" s="630">
        <v>1.25</v>
      </c>
      <c r="J453" s="708">
        <v>4.5</v>
      </c>
      <c r="K453" s="669">
        <v>8.5</v>
      </c>
      <c r="L453" s="109"/>
    </row>
    <row r="454" spans="1:12" ht="18.75">
      <c r="A454" s="107">
        <v>446</v>
      </c>
      <c r="B454" s="625" t="s">
        <v>2906</v>
      </c>
      <c r="C454" s="625" t="s">
        <v>2907</v>
      </c>
      <c r="D454" s="653">
        <v>10.5</v>
      </c>
      <c r="E454" s="641">
        <v>5.75</v>
      </c>
      <c r="F454" s="669">
        <v>9</v>
      </c>
      <c r="G454" s="642">
        <v>10</v>
      </c>
      <c r="H454" s="627">
        <v>10</v>
      </c>
      <c r="I454" s="630">
        <v>4</v>
      </c>
      <c r="J454" s="708">
        <v>9</v>
      </c>
      <c r="K454" s="669">
        <v>8</v>
      </c>
      <c r="L454" s="109"/>
    </row>
    <row r="455" spans="1:12" ht="18.75">
      <c r="A455" s="107">
        <v>447</v>
      </c>
      <c r="B455" s="625" t="s">
        <v>2377</v>
      </c>
      <c r="C455" s="625" t="s">
        <v>2908</v>
      </c>
      <c r="D455" s="653">
        <v>12.5</v>
      </c>
      <c r="E455" s="641">
        <v>8.25</v>
      </c>
      <c r="F455" s="669">
        <v>12</v>
      </c>
      <c r="G455" s="642">
        <v>12</v>
      </c>
      <c r="H455" s="630">
        <v>10</v>
      </c>
      <c r="I455" s="630">
        <v>5.5</v>
      </c>
      <c r="J455" s="710">
        <v>7</v>
      </c>
      <c r="K455" s="669">
        <v>9.5</v>
      </c>
      <c r="L455" s="109"/>
    </row>
    <row r="456" spans="1:12" ht="18.75">
      <c r="A456" s="107">
        <v>448</v>
      </c>
      <c r="B456" s="625" t="s">
        <v>2909</v>
      </c>
      <c r="C456" s="625" t="s">
        <v>2910</v>
      </c>
      <c r="D456" s="653">
        <v>11</v>
      </c>
      <c r="E456" s="641">
        <v>13.5</v>
      </c>
      <c r="F456" s="669">
        <v>15</v>
      </c>
      <c r="G456" s="653">
        <v>16</v>
      </c>
      <c r="H456" s="630">
        <v>13</v>
      </c>
      <c r="I456" s="630">
        <v>10</v>
      </c>
      <c r="J456" s="710">
        <v>4.5</v>
      </c>
      <c r="K456" s="630">
        <v>17.5</v>
      </c>
      <c r="L456" s="109"/>
    </row>
    <row r="457" spans="1:12" ht="18.75">
      <c r="A457" s="107">
        <v>449</v>
      </c>
      <c r="B457" s="625" t="s">
        <v>2911</v>
      </c>
      <c r="C457" s="625" t="s">
        <v>2861</v>
      </c>
      <c r="D457" s="642">
        <v>12.5</v>
      </c>
      <c r="E457" s="643">
        <v>7.25</v>
      </c>
      <c r="F457" s="669">
        <v>8</v>
      </c>
      <c r="G457" s="653">
        <v>13</v>
      </c>
      <c r="H457" s="630">
        <v>10.5</v>
      </c>
      <c r="I457" s="630">
        <v>10</v>
      </c>
      <c r="J457" s="710">
        <v>4</v>
      </c>
      <c r="K457" s="630">
        <v>9.5</v>
      </c>
      <c r="L457" s="109"/>
    </row>
    <row r="458" spans="1:12" ht="18.75">
      <c r="A458" s="107">
        <v>450</v>
      </c>
      <c r="B458" s="625" t="s">
        <v>2393</v>
      </c>
      <c r="C458" s="625" t="s">
        <v>2912</v>
      </c>
      <c r="D458" s="653">
        <v>13</v>
      </c>
      <c r="E458" s="643">
        <v>1.5</v>
      </c>
      <c r="F458" s="669">
        <v>1</v>
      </c>
      <c r="G458" s="653">
        <v>7</v>
      </c>
      <c r="H458" s="630">
        <v>2.75</v>
      </c>
      <c r="I458" s="630">
        <v>1.5</v>
      </c>
      <c r="J458" s="710">
        <v>3</v>
      </c>
      <c r="K458" s="630">
        <v>1</v>
      </c>
      <c r="L458" s="109"/>
    </row>
    <row r="459" spans="1:12" ht="18.75">
      <c r="A459" s="107">
        <v>451</v>
      </c>
      <c r="B459" s="625" t="s">
        <v>352</v>
      </c>
      <c r="C459" s="625" t="s">
        <v>2431</v>
      </c>
      <c r="D459" s="653">
        <v>11</v>
      </c>
      <c r="E459" s="643">
        <v>5</v>
      </c>
      <c r="F459" s="669">
        <v>10</v>
      </c>
      <c r="G459" s="653">
        <v>9</v>
      </c>
      <c r="H459" s="630">
        <v>7.5</v>
      </c>
      <c r="I459" s="630">
        <v>1.5</v>
      </c>
      <c r="J459" s="710">
        <v>4</v>
      </c>
      <c r="K459" s="630">
        <v>5</v>
      </c>
      <c r="L459" s="109"/>
    </row>
    <row r="460" spans="1:12" ht="18.75">
      <c r="A460" s="107">
        <v>452</v>
      </c>
      <c r="B460" s="625" t="s">
        <v>2913</v>
      </c>
      <c r="C460" s="625" t="s">
        <v>2664</v>
      </c>
      <c r="D460" s="653">
        <v>13</v>
      </c>
      <c r="E460" s="643">
        <v>10</v>
      </c>
      <c r="F460" s="669">
        <v>12</v>
      </c>
      <c r="G460" s="653">
        <v>12</v>
      </c>
      <c r="H460" s="630">
        <v>7.5</v>
      </c>
      <c r="I460" s="630">
        <v>5</v>
      </c>
      <c r="J460" s="710">
        <v>4</v>
      </c>
      <c r="K460" s="630">
        <v>15.5</v>
      </c>
      <c r="L460" s="109"/>
    </row>
  </sheetData>
  <conditionalFormatting sqref="F425">
    <cfRule type="cellIs" dxfId="2" priority="1" operator="equal">
      <formula>"Rattrapage"</formula>
    </cfRule>
    <cfRule type="cellIs" dxfId="1" priority="2" operator="equal">
      <formula>"Synthèse"</formula>
    </cfRule>
    <cfRule type="cellIs" dxfId="0" priority="3" operator="equal">
      <formula>"Juin"</formula>
    </cfRule>
  </conditionalFormatting>
  <dataValidations count="3">
    <dataValidation type="decimal" allowBlank="1" showInputMessage="1" showErrorMessage="1" sqref="J9:J165">
      <formula1>0</formula1>
      <formula2>20</formula2>
    </dataValidation>
    <dataValidation type="decimal" allowBlank="1" showInputMessage="1" showErrorMessage="1" sqref="D349 D410 D425">
      <formula1>30</formula1>
      <formula2>60</formula2>
    </dataValidation>
    <dataValidation type="decimal" allowBlank="1" showInputMessage="1" showErrorMessage="1" sqref="F425">
      <formula1>20</formula1>
      <formula2>40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M459"/>
  <sheetViews>
    <sheetView workbookViewId="0">
      <selection activeCell="G8" sqref="G8:G459"/>
    </sheetView>
  </sheetViews>
  <sheetFormatPr baseColWidth="10" defaultRowHeight="15"/>
  <cols>
    <col min="1" max="1" width="4.42578125" style="1" bestFit="1" customWidth="1"/>
    <col min="2" max="2" width="23.7109375" style="1" bestFit="1" customWidth="1"/>
    <col min="3" max="3" width="32.42578125" style="1" customWidth="1"/>
    <col min="4" max="7" width="11.5703125" style="1"/>
    <col min="8" max="8" width="15.42578125" style="25" bestFit="1" customWidth="1"/>
    <col min="12" max="12" width="11.42578125" style="640"/>
  </cols>
  <sheetData>
    <row r="1" spans="1:13" ht="23.25">
      <c r="D1" s="2"/>
      <c r="E1" s="3" t="s">
        <v>0</v>
      </c>
      <c r="F1" s="4"/>
      <c r="H1"/>
    </row>
    <row r="2" spans="1:13" ht="23.25">
      <c r="D2" s="2"/>
      <c r="E2" s="3" t="s">
        <v>1</v>
      </c>
      <c r="F2" s="4"/>
      <c r="H2"/>
    </row>
    <row r="3" spans="1:13" ht="23.25">
      <c r="D3" s="2"/>
      <c r="E3" s="3" t="s">
        <v>402</v>
      </c>
      <c r="F3" s="4"/>
      <c r="H3"/>
    </row>
    <row r="4" spans="1:13" ht="23.25">
      <c r="D4" s="2"/>
      <c r="E4" s="3" t="s">
        <v>2</v>
      </c>
      <c r="F4" s="4"/>
      <c r="H4"/>
    </row>
    <row r="5" spans="1:13" ht="23.25">
      <c r="D5" s="2"/>
      <c r="E5" s="3" t="s">
        <v>17</v>
      </c>
      <c r="F5" s="4"/>
      <c r="H5" s="20"/>
    </row>
    <row r="6" spans="1:13" ht="20.25">
      <c r="B6" s="2" t="s">
        <v>398</v>
      </c>
      <c r="D6" s="3"/>
      <c r="E6" s="2"/>
      <c r="H6"/>
    </row>
    <row r="7" spans="1:13" s="21" customFormat="1" ht="18.75">
      <c r="A7" s="6" t="s">
        <v>4</v>
      </c>
      <c r="B7" s="6" t="s">
        <v>5</v>
      </c>
      <c r="C7" s="6" t="s">
        <v>6</v>
      </c>
      <c r="D7" s="6" t="s">
        <v>7</v>
      </c>
      <c r="E7" s="6" t="s">
        <v>8</v>
      </c>
      <c r="F7" s="47" t="s">
        <v>9</v>
      </c>
      <c r="G7" s="47" t="s">
        <v>10</v>
      </c>
      <c r="H7" s="668" t="s">
        <v>400</v>
      </c>
      <c r="I7" s="47" t="s">
        <v>11</v>
      </c>
      <c r="J7" s="49" t="s">
        <v>12</v>
      </c>
      <c r="K7" s="47" t="s">
        <v>11</v>
      </c>
      <c r="L7" s="50" t="s">
        <v>13</v>
      </c>
      <c r="M7" s="51" t="s">
        <v>14</v>
      </c>
    </row>
    <row r="8" spans="1:13" ht="18.75">
      <c r="A8" s="13">
        <v>1</v>
      </c>
      <c r="B8" s="625" t="s">
        <v>468</v>
      </c>
      <c r="C8" s="625" t="s">
        <v>2412</v>
      </c>
      <c r="D8" s="659">
        <v>7.5</v>
      </c>
      <c r="E8" s="114"/>
      <c r="F8" s="662">
        <f t="shared" ref="F8:F71" si="0">IF(AND(D8=0,E8=0),L8/3,(D8+E8)/2)</f>
        <v>3.75</v>
      </c>
      <c r="G8" s="662">
        <f t="shared" ref="G8:G71" si="1">F8*3</f>
        <v>11.25</v>
      </c>
      <c r="H8" s="114"/>
      <c r="I8" s="662">
        <f t="shared" ref="I8:I71" si="2">MAX(G8,H8*3)</f>
        <v>11.25</v>
      </c>
      <c r="J8" s="663"/>
      <c r="K8" s="662">
        <f t="shared" ref="K8:K71" si="3">MAX(I8,J8*3)</f>
        <v>11.25</v>
      </c>
      <c r="L8" s="664"/>
      <c r="M8" s="73" t="str">
        <f t="shared" ref="M8:M71" si="4">IF(ISBLANK(J8),IF(ISBLANK(H8),"Juin","Synthèse"),"Rattrapage")</f>
        <v>Juin</v>
      </c>
    </row>
    <row r="9" spans="1:13" ht="18.75">
      <c r="A9" s="13">
        <v>2</v>
      </c>
      <c r="B9" s="625" t="s">
        <v>481</v>
      </c>
      <c r="C9" s="625" t="s">
        <v>2413</v>
      </c>
      <c r="D9" s="659">
        <v>5.5</v>
      </c>
      <c r="E9" s="114"/>
      <c r="F9" s="662">
        <f t="shared" si="0"/>
        <v>2.75</v>
      </c>
      <c r="G9" s="662">
        <f t="shared" si="1"/>
        <v>8.25</v>
      </c>
      <c r="H9" s="665"/>
      <c r="I9" s="662">
        <f t="shared" si="2"/>
        <v>8.25</v>
      </c>
      <c r="J9" s="663"/>
      <c r="K9" s="662">
        <f t="shared" si="3"/>
        <v>8.25</v>
      </c>
      <c r="L9" s="664"/>
      <c r="M9" s="73" t="str">
        <f t="shared" si="4"/>
        <v>Juin</v>
      </c>
    </row>
    <row r="10" spans="1:13" ht="18.75">
      <c r="A10" s="13">
        <v>3</v>
      </c>
      <c r="B10" s="625" t="s">
        <v>489</v>
      </c>
      <c r="C10" s="625" t="s">
        <v>2414</v>
      </c>
      <c r="D10" s="659">
        <v>2.5</v>
      </c>
      <c r="E10" s="114"/>
      <c r="F10" s="662">
        <f t="shared" si="0"/>
        <v>1.25</v>
      </c>
      <c r="G10" s="662">
        <f t="shared" si="1"/>
        <v>3.75</v>
      </c>
      <c r="H10" s="114"/>
      <c r="I10" s="662">
        <f t="shared" si="2"/>
        <v>3.75</v>
      </c>
      <c r="J10" s="663"/>
      <c r="K10" s="662">
        <f t="shared" si="3"/>
        <v>3.75</v>
      </c>
      <c r="L10" s="664"/>
      <c r="M10" s="73" t="str">
        <f t="shared" si="4"/>
        <v>Juin</v>
      </c>
    </row>
    <row r="11" spans="1:13" ht="18.75">
      <c r="A11" s="13">
        <v>4</v>
      </c>
      <c r="B11" s="625" t="s">
        <v>42</v>
      </c>
      <c r="C11" s="625" t="s">
        <v>2415</v>
      </c>
      <c r="D11" s="659">
        <v>4.5</v>
      </c>
      <c r="E11" s="114"/>
      <c r="F11" s="662">
        <f t="shared" si="0"/>
        <v>2.25</v>
      </c>
      <c r="G11" s="662">
        <f t="shared" si="1"/>
        <v>6.75</v>
      </c>
      <c r="H11" s="114"/>
      <c r="I11" s="662">
        <f t="shared" si="2"/>
        <v>6.75</v>
      </c>
      <c r="J11" s="663"/>
      <c r="K11" s="662">
        <f t="shared" si="3"/>
        <v>6.75</v>
      </c>
      <c r="L11" s="664"/>
      <c r="M11" s="73" t="str">
        <f t="shared" si="4"/>
        <v>Juin</v>
      </c>
    </row>
    <row r="12" spans="1:13" ht="18.75">
      <c r="A12" s="13">
        <v>5</v>
      </c>
      <c r="B12" s="625" t="s">
        <v>116</v>
      </c>
      <c r="C12" s="625" t="s">
        <v>2416</v>
      </c>
      <c r="D12" s="659">
        <v>10</v>
      </c>
      <c r="E12" s="114"/>
      <c r="F12" s="662">
        <f t="shared" si="0"/>
        <v>5</v>
      </c>
      <c r="G12" s="662">
        <f t="shared" si="1"/>
        <v>15</v>
      </c>
      <c r="H12" s="665"/>
      <c r="I12" s="662">
        <f t="shared" si="2"/>
        <v>15</v>
      </c>
      <c r="J12" s="663"/>
      <c r="K12" s="662">
        <f t="shared" si="3"/>
        <v>15</v>
      </c>
      <c r="L12" s="664"/>
      <c r="M12" s="73" t="str">
        <f t="shared" si="4"/>
        <v>Juin</v>
      </c>
    </row>
    <row r="13" spans="1:13" ht="18.75">
      <c r="A13" s="13">
        <v>6</v>
      </c>
      <c r="B13" s="625" t="s">
        <v>2417</v>
      </c>
      <c r="C13" s="625" t="s">
        <v>2418</v>
      </c>
      <c r="D13" s="659">
        <v>7</v>
      </c>
      <c r="E13" s="114"/>
      <c r="F13" s="662">
        <f t="shared" si="0"/>
        <v>3.5</v>
      </c>
      <c r="G13" s="662">
        <f t="shared" si="1"/>
        <v>10.5</v>
      </c>
      <c r="H13" s="114"/>
      <c r="I13" s="662">
        <f t="shared" si="2"/>
        <v>10.5</v>
      </c>
      <c r="J13" s="663"/>
      <c r="K13" s="662">
        <f t="shared" si="3"/>
        <v>10.5</v>
      </c>
      <c r="L13" s="664"/>
      <c r="M13" s="73" t="str">
        <f t="shared" si="4"/>
        <v>Juin</v>
      </c>
    </row>
    <row r="14" spans="1:13" ht="18.75">
      <c r="A14" s="13">
        <v>7</v>
      </c>
      <c r="B14" s="625" t="s">
        <v>513</v>
      </c>
      <c r="C14" s="625" t="s">
        <v>2419</v>
      </c>
      <c r="D14" s="659">
        <v>5</v>
      </c>
      <c r="E14" s="114"/>
      <c r="F14" s="662">
        <f t="shared" si="0"/>
        <v>2.5</v>
      </c>
      <c r="G14" s="662">
        <f t="shared" si="1"/>
        <v>7.5</v>
      </c>
      <c r="H14" s="114"/>
      <c r="I14" s="662">
        <f t="shared" si="2"/>
        <v>7.5</v>
      </c>
      <c r="J14" s="663"/>
      <c r="K14" s="662">
        <f t="shared" si="3"/>
        <v>7.5</v>
      </c>
      <c r="L14" s="664"/>
      <c r="M14" s="73" t="str">
        <f t="shared" si="4"/>
        <v>Juin</v>
      </c>
    </row>
    <row r="15" spans="1:13" ht="18.75">
      <c r="A15" s="13">
        <v>8</v>
      </c>
      <c r="B15" s="625" t="s">
        <v>2420</v>
      </c>
      <c r="C15" s="625" t="s">
        <v>2421</v>
      </c>
      <c r="D15" s="659">
        <v>2.5</v>
      </c>
      <c r="E15" s="114"/>
      <c r="F15" s="662">
        <f t="shared" si="0"/>
        <v>1.25</v>
      </c>
      <c r="G15" s="662">
        <f t="shared" si="1"/>
        <v>3.75</v>
      </c>
      <c r="H15" s="114"/>
      <c r="I15" s="662">
        <f t="shared" si="2"/>
        <v>3.75</v>
      </c>
      <c r="J15" s="663"/>
      <c r="K15" s="662">
        <f t="shared" si="3"/>
        <v>3.75</v>
      </c>
      <c r="L15" s="664"/>
      <c r="M15" s="73" t="str">
        <f t="shared" si="4"/>
        <v>Juin</v>
      </c>
    </row>
    <row r="16" spans="1:13" ht="18.75">
      <c r="A16" s="13">
        <v>9</v>
      </c>
      <c r="B16" s="625" t="s">
        <v>523</v>
      </c>
      <c r="C16" s="625" t="s">
        <v>2422</v>
      </c>
      <c r="D16" s="659">
        <v>10.5</v>
      </c>
      <c r="E16" s="114"/>
      <c r="F16" s="662">
        <f t="shared" si="0"/>
        <v>5.25</v>
      </c>
      <c r="G16" s="662">
        <f t="shared" si="1"/>
        <v>15.75</v>
      </c>
      <c r="H16" s="665"/>
      <c r="I16" s="662">
        <f t="shared" si="2"/>
        <v>15.75</v>
      </c>
      <c r="J16" s="663"/>
      <c r="K16" s="662">
        <f t="shared" si="3"/>
        <v>15.75</v>
      </c>
      <c r="L16" s="664"/>
      <c r="M16" s="73" t="str">
        <f t="shared" si="4"/>
        <v>Juin</v>
      </c>
    </row>
    <row r="17" spans="1:13" ht="18.75">
      <c r="A17" s="13">
        <v>10</v>
      </c>
      <c r="B17" s="625" t="s">
        <v>529</v>
      </c>
      <c r="C17" s="625" t="s">
        <v>2423</v>
      </c>
      <c r="D17" s="659">
        <v>6.5</v>
      </c>
      <c r="E17" s="114"/>
      <c r="F17" s="662">
        <f t="shared" si="0"/>
        <v>3.25</v>
      </c>
      <c r="G17" s="662">
        <f t="shared" si="1"/>
        <v>9.75</v>
      </c>
      <c r="H17" s="114"/>
      <c r="I17" s="662">
        <f t="shared" si="2"/>
        <v>9.75</v>
      </c>
      <c r="J17" s="663"/>
      <c r="K17" s="662">
        <f t="shared" si="3"/>
        <v>9.75</v>
      </c>
      <c r="L17" s="664"/>
      <c r="M17" s="73" t="str">
        <f t="shared" si="4"/>
        <v>Juin</v>
      </c>
    </row>
    <row r="18" spans="1:13" ht="18.75">
      <c r="A18" s="13">
        <v>11</v>
      </c>
      <c r="B18" s="625" t="s">
        <v>2424</v>
      </c>
      <c r="C18" s="625" t="s">
        <v>2425</v>
      </c>
      <c r="D18" s="659">
        <v>6.5</v>
      </c>
      <c r="E18" s="114"/>
      <c r="F18" s="662">
        <f t="shared" si="0"/>
        <v>3.25</v>
      </c>
      <c r="G18" s="662">
        <f t="shared" si="1"/>
        <v>9.75</v>
      </c>
      <c r="H18" s="665"/>
      <c r="I18" s="662">
        <f t="shared" si="2"/>
        <v>9.75</v>
      </c>
      <c r="J18" s="663"/>
      <c r="K18" s="662">
        <f t="shared" si="3"/>
        <v>9.75</v>
      </c>
      <c r="L18" s="664"/>
      <c r="M18" s="73" t="str">
        <f t="shared" si="4"/>
        <v>Juin</v>
      </c>
    </row>
    <row r="19" spans="1:13" ht="18.75">
      <c r="A19" s="13">
        <v>12</v>
      </c>
      <c r="B19" s="625" t="s">
        <v>2426</v>
      </c>
      <c r="C19" s="625" t="s">
        <v>2427</v>
      </c>
      <c r="D19" s="659">
        <v>5</v>
      </c>
      <c r="E19" s="114"/>
      <c r="F19" s="662">
        <f t="shared" si="0"/>
        <v>2.5</v>
      </c>
      <c r="G19" s="662">
        <f t="shared" si="1"/>
        <v>7.5</v>
      </c>
      <c r="H19" s="114"/>
      <c r="I19" s="662">
        <f t="shared" si="2"/>
        <v>7.5</v>
      </c>
      <c r="J19" s="663"/>
      <c r="K19" s="662">
        <f t="shared" si="3"/>
        <v>7.5</v>
      </c>
      <c r="L19" s="664"/>
      <c r="M19" s="73" t="str">
        <f t="shared" si="4"/>
        <v>Juin</v>
      </c>
    </row>
    <row r="20" spans="1:13" ht="18.75">
      <c r="A20" s="13">
        <v>13</v>
      </c>
      <c r="B20" s="625" t="s">
        <v>546</v>
      </c>
      <c r="C20" s="625" t="s">
        <v>2428</v>
      </c>
      <c r="D20" s="659">
        <v>5</v>
      </c>
      <c r="E20" s="114"/>
      <c r="F20" s="662">
        <f t="shared" si="0"/>
        <v>2.5</v>
      </c>
      <c r="G20" s="662">
        <f t="shared" si="1"/>
        <v>7.5</v>
      </c>
      <c r="H20" s="665"/>
      <c r="I20" s="662">
        <f t="shared" si="2"/>
        <v>7.5</v>
      </c>
      <c r="J20" s="663"/>
      <c r="K20" s="662">
        <f t="shared" si="3"/>
        <v>7.5</v>
      </c>
      <c r="L20" s="664"/>
      <c r="M20" s="73" t="str">
        <f t="shared" si="4"/>
        <v>Juin</v>
      </c>
    </row>
    <row r="21" spans="1:13" ht="18.75">
      <c r="A21" s="13">
        <v>14</v>
      </c>
      <c r="B21" s="625" t="s">
        <v>551</v>
      </c>
      <c r="C21" s="625" t="s">
        <v>2429</v>
      </c>
      <c r="D21" s="659">
        <v>5.5</v>
      </c>
      <c r="E21" s="114"/>
      <c r="F21" s="662">
        <f t="shared" si="0"/>
        <v>2.75</v>
      </c>
      <c r="G21" s="662">
        <f t="shared" si="1"/>
        <v>8.25</v>
      </c>
      <c r="H21" s="114"/>
      <c r="I21" s="662">
        <f t="shared" si="2"/>
        <v>8.25</v>
      </c>
      <c r="J21" s="663"/>
      <c r="K21" s="662">
        <f t="shared" si="3"/>
        <v>8.25</v>
      </c>
      <c r="L21" s="664"/>
      <c r="M21" s="73" t="str">
        <f t="shared" si="4"/>
        <v>Juin</v>
      </c>
    </row>
    <row r="22" spans="1:13" ht="18.75">
      <c r="A22" s="13">
        <v>15</v>
      </c>
      <c r="B22" s="625" t="s">
        <v>2430</v>
      </c>
      <c r="C22" s="625" t="s">
        <v>2431</v>
      </c>
      <c r="D22" s="659">
        <v>6.5</v>
      </c>
      <c r="E22" s="114"/>
      <c r="F22" s="662">
        <f t="shared" si="0"/>
        <v>3.25</v>
      </c>
      <c r="G22" s="662">
        <f t="shared" si="1"/>
        <v>9.75</v>
      </c>
      <c r="H22" s="114"/>
      <c r="I22" s="662">
        <f t="shared" si="2"/>
        <v>9.75</v>
      </c>
      <c r="J22" s="663"/>
      <c r="K22" s="662">
        <f t="shared" si="3"/>
        <v>9.75</v>
      </c>
      <c r="L22" s="664"/>
      <c r="M22" s="73" t="str">
        <f t="shared" si="4"/>
        <v>Juin</v>
      </c>
    </row>
    <row r="23" spans="1:13" ht="18.75">
      <c r="A23" s="13">
        <v>16</v>
      </c>
      <c r="B23" s="625" t="s">
        <v>2430</v>
      </c>
      <c r="C23" s="625" t="s">
        <v>2432</v>
      </c>
      <c r="D23" s="659">
        <v>4</v>
      </c>
      <c r="E23" s="114"/>
      <c r="F23" s="662">
        <f t="shared" si="0"/>
        <v>2</v>
      </c>
      <c r="G23" s="662">
        <f t="shared" si="1"/>
        <v>6</v>
      </c>
      <c r="H23" s="665"/>
      <c r="I23" s="662">
        <f t="shared" si="2"/>
        <v>6</v>
      </c>
      <c r="J23" s="663"/>
      <c r="K23" s="662">
        <f t="shared" si="3"/>
        <v>6</v>
      </c>
      <c r="L23" s="664"/>
      <c r="M23" s="73" t="str">
        <f t="shared" si="4"/>
        <v>Juin</v>
      </c>
    </row>
    <row r="24" spans="1:13" ht="18.75">
      <c r="A24" s="13">
        <v>17</v>
      </c>
      <c r="B24" s="625" t="s">
        <v>559</v>
      </c>
      <c r="C24" s="625" t="s">
        <v>2433</v>
      </c>
      <c r="D24" s="659">
        <v>7.5</v>
      </c>
      <c r="E24" s="114"/>
      <c r="F24" s="662">
        <f t="shared" si="0"/>
        <v>3.75</v>
      </c>
      <c r="G24" s="662">
        <f t="shared" si="1"/>
        <v>11.25</v>
      </c>
      <c r="H24" s="665"/>
      <c r="I24" s="662">
        <f t="shared" si="2"/>
        <v>11.25</v>
      </c>
      <c r="J24" s="663"/>
      <c r="K24" s="662">
        <f t="shared" si="3"/>
        <v>11.25</v>
      </c>
      <c r="L24" s="664"/>
      <c r="M24" s="73" t="str">
        <f t="shared" si="4"/>
        <v>Juin</v>
      </c>
    </row>
    <row r="25" spans="1:13" ht="18.75">
      <c r="A25" s="13">
        <v>18</v>
      </c>
      <c r="B25" s="625" t="s">
        <v>564</v>
      </c>
      <c r="C25" s="625" t="s">
        <v>2434</v>
      </c>
      <c r="D25" s="659">
        <v>7</v>
      </c>
      <c r="E25" s="114"/>
      <c r="F25" s="662">
        <f t="shared" si="0"/>
        <v>3.5</v>
      </c>
      <c r="G25" s="662">
        <f t="shared" si="1"/>
        <v>10.5</v>
      </c>
      <c r="H25" s="665"/>
      <c r="I25" s="662">
        <f t="shared" si="2"/>
        <v>10.5</v>
      </c>
      <c r="J25" s="663"/>
      <c r="K25" s="662">
        <f t="shared" si="3"/>
        <v>10.5</v>
      </c>
      <c r="L25" s="664"/>
      <c r="M25" s="73" t="str">
        <f t="shared" si="4"/>
        <v>Juin</v>
      </c>
    </row>
    <row r="26" spans="1:13" ht="18.75">
      <c r="A26" s="13">
        <v>19</v>
      </c>
      <c r="B26" s="625" t="s">
        <v>568</v>
      </c>
      <c r="C26" s="625" t="s">
        <v>2435</v>
      </c>
      <c r="D26" s="659">
        <v>3.5</v>
      </c>
      <c r="E26" s="114"/>
      <c r="F26" s="662">
        <f t="shared" si="0"/>
        <v>1.75</v>
      </c>
      <c r="G26" s="662">
        <f t="shared" si="1"/>
        <v>5.25</v>
      </c>
      <c r="H26" s="114"/>
      <c r="I26" s="662">
        <f t="shared" si="2"/>
        <v>5.25</v>
      </c>
      <c r="J26" s="663"/>
      <c r="K26" s="662">
        <f t="shared" si="3"/>
        <v>5.25</v>
      </c>
      <c r="L26" s="664"/>
      <c r="M26" s="73" t="str">
        <f t="shared" si="4"/>
        <v>Juin</v>
      </c>
    </row>
    <row r="27" spans="1:13" ht="18.75">
      <c r="A27" s="13">
        <v>20</v>
      </c>
      <c r="B27" s="625" t="s">
        <v>2436</v>
      </c>
      <c r="C27" s="625" t="s">
        <v>2437</v>
      </c>
      <c r="D27" s="659">
        <v>4</v>
      </c>
      <c r="E27" s="114"/>
      <c r="F27" s="662">
        <f t="shared" si="0"/>
        <v>2</v>
      </c>
      <c r="G27" s="662">
        <f t="shared" si="1"/>
        <v>6</v>
      </c>
      <c r="H27" s="114"/>
      <c r="I27" s="662">
        <f t="shared" si="2"/>
        <v>6</v>
      </c>
      <c r="J27" s="663"/>
      <c r="K27" s="662">
        <f t="shared" si="3"/>
        <v>6</v>
      </c>
      <c r="L27" s="664"/>
      <c r="M27" s="73" t="str">
        <f t="shared" si="4"/>
        <v>Juin</v>
      </c>
    </row>
    <row r="28" spans="1:13" ht="18.75">
      <c r="A28" s="13">
        <v>21</v>
      </c>
      <c r="B28" s="625" t="s">
        <v>69</v>
      </c>
      <c r="C28" s="625" t="s">
        <v>2438</v>
      </c>
      <c r="D28" s="659">
        <v>6</v>
      </c>
      <c r="E28" s="169"/>
      <c r="F28" s="662">
        <f t="shared" si="0"/>
        <v>3</v>
      </c>
      <c r="G28" s="662">
        <f t="shared" si="1"/>
        <v>9</v>
      </c>
      <c r="H28" s="114"/>
      <c r="I28" s="662">
        <f t="shared" si="2"/>
        <v>9</v>
      </c>
      <c r="J28" s="663"/>
      <c r="K28" s="662">
        <f t="shared" si="3"/>
        <v>9</v>
      </c>
      <c r="L28" s="664"/>
      <c r="M28" s="73" t="str">
        <f t="shared" si="4"/>
        <v>Juin</v>
      </c>
    </row>
    <row r="29" spans="1:13" ht="18.75">
      <c r="A29" s="13">
        <v>22</v>
      </c>
      <c r="B29" s="625" t="s">
        <v>2439</v>
      </c>
      <c r="C29" s="625" t="s">
        <v>2440</v>
      </c>
      <c r="D29" s="659">
        <v>6</v>
      </c>
      <c r="E29" s="114"/>
      <c r="F29" s="662">
        <f t="shared" si="0"/>
        <v>3</v>
      </c>
      <c r="G29" s="662">
        <f t="shared" si="1"/>
        <v>9</v>
      </c>
      <c r="H29" s="114"/>
      <c r="I29" s="662">
        <f t="shared" si="2"/>
        <v>9</v>
      </c>
      <c r="J29" s="663"/>
      <c r="K29" s="662">
        <f t="shared" si="3"/>
        <v>9</v>
      </c>
      <c r="L29" s="664"/>
      <c r="M29" s="73" t="str">
        <f t="shared" si="4"/>
        <v>Juin</v>
      </c>
    </row>
    <row r="30" spans="1:13" ht="18.75">
      <c r="A30" s="13">
        <v>23</v>
      </c>
      <c r="B30" s="625" t="s">
        <v>592</v>
      </c>
      <c r="C30" s="625" t="s">
        <v>2441</v>
      </c>
      <c r="D30" s="659">
        <v>6.5</v>
      </c>
      <c r="E30" s="114"/>
      <c r="F30" s="662">
        <f t="shared" si="0"/>
        <v>3.25</v>
      </c>
      <c r="G30" s="662">
        <f t="shared" si="1"/>
        <v>9.75</v>
      </c>
      <c r="H30" s="665"/>
      <c r="I30" s="662">
        <f t="shared" si="2"/>
        <v>9.75</v>
      </c>
      <c r="J30" s="663"/>
      <c r="K30" s="662">
        <f t="shared" si="3"/>
        <v>9.75</v>
      </c>
      <c r="L30" s="664"/>
      <c r="M30" s="73" t="str">
        <f t="shared" si="4"/>
        <v>Juin</v>
      </c>
    </row>
    <row r="31" spans="1:13" ht="18.75">
      <c r="A31" s="13">
        <v>24</v>
      </c>
      <c r="B31" s="625" t="s">
        <v>2442</v>
      </c>
      <c r="C31" s="625" t="s">
        <v>2443</v>
      </c>
      <c r="D31" s="659">
        <v>3.5</v>
      </c>
      <c r="E31" s="114"/>
      <c r="F31" s="662">
        <f t="shared" si="0"/>
        <v>1.75</v>
      </c>
      <c r="G31" s="662">
        <f t="shared" si="1"/>
        <v>5.25</v>
      </c>
      <c r="H31" s="114"/>
      <c r="I31" s="662">
        <f t="shared" si="2"/>
        <v>5.25</v>
      </c>
      <c r="J31" s="663"/>
      <c r="K31" s="662">
        <f t="shared" si="3"/>
        <v>5.25</v>
      </c>
      <c r="L31" s="664"/>
      <c r="M31" s="73" t="str">
        <f t="shared" si="4"/>
        <v>Juin</v>
      </c>
    </row>
    <row r="32" spans="1:13" ht="18.75">
      <c r="A32" s="13">
        <v>25</v>
      </c>
      <c r="B32" s="625" t="s">
        <v>603</v>
      </c>
      <c r="C32" s="625" t="s">
        <v>2444</v>
      </c>
      <c r="D32" s="659">
        <v>3</v>
      </c>
      <c r="E32" s="114"/>
      <c r="F32" s="662">
        <f t="shared" si="0"/>
        <v>1.5</v>
      </c>
      <c r="G32" s="662">
        <f t="shared" si="1"/>
        <v>4.5</v>
      </c>
      <c r="H32" s="114"/>
      <c r="I32" s="662">
        <f t="shared" si="2"/>
        <v>4.5</v>
      </c>
      <c r="J32" s="663"/>
      <c r="K32" s="662">
        <f t="shared" si="3"/>
        <v>4.5</v>
      </c>
      <c r="L32" s="664"/>
      <c r="M32" s="73" t="str">
        <f t="shared" si="4"/>
        <v>Juin</v>
      </c>
    </row>
    <row r="33" spans="1:13" ht="18.75">
      <c r="A33" s="13">
        <v>26</v>
      </c>
      <c r="B33" s="625" t="s">
        <v>2445</v>
      </c>
      <c r="C33" s="625" t="s">
        <v>2446</v>
      </c>
      <c r="D33" s="659">
        <v>8</v>
      </c>
      <c r="E33" s="114"/>
      <c r="F33" s="662">
        <f t="shared" si="0"/>
        <v>4</v>
      </c>
      <c r="G33" s="662">
        <f t="shared" si="1"/>
        <v>12</v>
      </c>
      <c r="H33" s="114"/>
      <c r="I33" s="662">
        <f t="shared" si="2"/>
        <v>12</v>
      </c>
      <c r="J33" s="663"/>
      <c r="K33" s="662">
        <f t="shared" si="3"/>
        <v>12</v>
      </c>
      <c r="L33" s="664"/>
      <c r="M33" s="73" t="str">
        <f t="shared" si="4"/>
        <v>Juin</v>
      </c>
    </row>
    <row r="34" spans="1:13" ht="18.75">
      <c r="A34" s="13">
        <v>27</v>
      </c>
      <c r="B34" s="625" t="s">
        <v>135</v>
      </c>
      <c r="C34" s="625" t="s">
        <v>2447</v>
      </c>
      <c r="D34" s="659">
        <v>7</v>
      </c>
      <c r="E34" s="114"/>
      <c r="F34" s="662">
        <f t="shared" si="0"/>
        <v>3.5</v>
      </c>
      <c r="G34" s="662">
        <f t="shared" si="1"/>
        <v>10.5</v>
      </c>
      <c r="H34" s="114"/>
      <c r="I34" s="662">
        <f t="shared" si="2"/>
        <v>10.5</v>
      </c>
      <c r="J34" s="663"/>
      <c r="K34" s="662">
        <f t="shared" si="3"/>
        <v>10.5</v>
      </c>
      <c r="L34" s="664"/>
      <c r="M34" s="73" t="str">
        <f t="shared" si="4"/>
        <v>Juin</v>
      </c>
    </row>
    <row r="35" spans="1:13" ht="18.75">
      <c r="A35" s="13">
        <v>28</v>
      </c>
      <c r="B35" s="625" t="s">
        <v>2448</v>
      </c>
      <c r="C35" s="625" t="s">
        <v>2449</v>
      </c>
      <c r="D35" s="659">
        <v>5.5</v>
      </c>
      <c r="E35" s="114"/>
      <c r="F35" s="662">
        <f t="shared" si="0"/>
        <v>2.75</v>
      </c>
      <c r="G35" s="662">
        <f t="shared" si="1"/>
        <v>8.25</v>
      </c>
      <c r="H35" s="114"/>
      <c r="I35" s="662">
        <f t="shared" si="2"/>
        <v>8.25</v>
      </c>
      <c r="J35" s="663"/>
      <c r="K35" s="662">
        <f t="shared" si="3"/>
        <v>8.25</v>
      </c>
      <c r="L35" s="664"/>
      <c r="M35" s="73" t="str">
        <f t="shared" si="4"/>
        <v>Juin</v>
      </c>
    </row>
    <row r="36" spans="1:13" ht="18.75">
      <c r="A36" s="13">
        <v>29</v>
      </c>
      <c r="B36" s="625" t="s">
        <v>624</v>
      </c>
      <c r="C36" s="625" t="s">
        <v>2450</v>
      </c>
      <c r="D36" s="659">
        <v>3.5</v>
      </c>
      <c r="E36" s="114"/>
      <c r="F36" s="662">
        <f t="shared" si="0"/>
        <v>1.75</v>
      </c>
      <c r="G36" s="662">
        <f t="shared" si="1"/>
        <v>5.25</v>
      </c>
      <c r="H36" s="114"/>
      <c r="I36" s="662">
        <f t="shared" si="2"/>
        <v>5.25</v>
      </c>
      <c r="J36" s="663"/>
      <c r="K36" s="662">
        <f t="shared" si="3"/>
        <v>5.25</v>
      </c>
      <c r="L36" s="664"/>
      <c r="M36" s="73" t="str">
        <f t="shared" si="4"/>
        <v>Juin</v>
      </c>
    </row>
    <row r="37" spans="1:13" ht="18.75">
      <c r="A37" s="13">
        <v>30</v>
      </c>
      <c r="B37" s="625" t="s">
        <v>624</v>
      </c>
      <c r="C37" s="625" t="s">
        <v>2451</v>
      </c>
      <c r="D37" s="659">
        <v>12</v>
      </c>
      <c r="E37" s="114"/>
      <c r="F37" s="662">
        <f t="shared" si="0"/>
        <v>6</v>
      </c>
      <c r="G37" s="662">
        <f t="shared" si="1"/>
        <v>18</v>
      </c>
      <c r="H37" s="665"/>
      <c r="I37" s="662">
        <f t="shared" si="2"/>
        <v>18</v>
      </c>
      <c r="J37" s="663"/>
      <c r="K37" s="662">
        <f t="shared" si="3"/>
        <v>18</v>
      </c>
      <c r="L37" s="664"/>
      <c r="M37" s="73" t="str">
        <f t="shared" si="4"/>
        <v>Juin</v>
      </c>
    </row>
    <row r="38" spans="1:13" ht="18.75">
      <c r="A38" s="13">
        <v>31</v>
      </c>
      <c r="B38" s="625" t="s">
        <v>2452</v>
      </c>
      <c r="C38" s="625" t="s">
        <v>2453</v>
      </c>
      <c r="D38" s="659">
        <v>5.5</v>
      </c>
      <c r="E38" s="114"/>
      <c r="F38" s="662">
        <f t="shared" si="0"/>
        <v>2.75</v>
      </c>
      <c r="G38" s="662">
        <f t="shared" si="1"/>
        <v>8.25</v>
      </c>
      <c r="H38" s="665"/>
      <c r="I38" s="662">
        <f t="shared" si="2"/>
        <v>8.25</v>
      </c>
      <c r="J38" s="663"/>
      <c r="K38" s="662">
        <f t="shared" si="3"/>
        <v>8.25</v>
      </c>
      <c r="L38" s="664"/>
      <c r="M38" s="73" t="str">
        <f t="shared" si="4"/>
        <v>Juin</v>
      </c>
    </row>
    <row r="39" spans="1:13" ht="18.75">
      <c r="A39" s="13">
        <v>32</v>
      </c>
      <c r="B39" s="625" t="s">
        <v>2452</v>
      </c>
      <c r="C39" s="625" t="s">
        <v>2454</v>
      </c>
      <c r="D39" s="659">
        <v>3.5</v>
      </c>
      <c r="E39" s="114"/>
      <c r="F39" s="662">
        <f t="shared" si="0"/>
        <v>1.75</v>
      </c>
      <c r="G39" s="662">
        <f t="shared" si="1"/>
        <v>5.25</v>
      </c>
      <c r="H39" s="114"/>
      <c r="I39" s="662">
        <f t="shared" si="2"/>
        <v>5.25</v>
      </c>
      <c r="J39" s="663"/>
      <c r="K39" s="662">
        <f t="shared" si="3"/>
        <v>5.25</v>
      </c>
      <c r="L39" s="664"/>
      <c r="M39" s="73" t="str">
        <f t="shared" si="4"/>
        <v>Juin</v>
      </c>
    </row>
    <row r="40" spans="1:13" ht="18.75">
      <c r="A40" s="13">
        <v>33</v>
      </c>
      <c r="B40" s="625" t="s">
        <v>645</v>
      </c>
      <c r="C40" s="625" t="s">
        <v>2455</v>
      </c>
      <c r="D40" s="659">
        <v>5</v>
      </c>
      <c r="E40" s="114"/>
      <c r="F40" s="662">
        <f t="shared" si="0"/>
        <v>2.5</v>
      </c>
      <c r="G40" s="662">
        <f t="shared" si="1"/>
        <v>7.5</v>
      </c>
      <c r="H40" s="114"/>
      <c r="I40" s="662">
        <f t="shared" si="2"/>
        <v>7.5</v>
      </c>
      <c r="J40" s="663"/>
      <c r="K40" s="662">
        <f t="shared" si="3"/>
        <v>7.5</v>
      </c>
      <c r="L40" s="664"/>
      <c r="M40" s="73" t="str">
        <f t="shared" si="4"/>
        <v>Juin</v>
      </c>
    </row>
    <row r="41" spans="1:13" ht="18.75">
      <c r="A41" s="13">
        <v>34</v>
      </c>
      <c r="B41" s="625" t="s">
        <v>2456</v>
      </c>
      <c r="C41" s="625" t="s">
        <v>119</v>
      </c>
      <c r="D41" s="659">
        <v>5</v>
      </c>
      <c r="E41" s="114"/>
      <c r="F41" s="662">
        <f t="shared" si="0"/>
        <v>2.5</v>
      </c>
      <c r="G41" s="662">
        <f t="shared" si="1"/>
        <v>7.5</v>
      </c>
      <c r="H41" s="114"/>
      <c r="I41" s="662">
        <f t="shared" si="2"/>
        <v>7.5</v>
      </c>
      <c r="J41" s="663"/>
      <c r="K41" s="662">
        <f t="shared" si="3"/>
        <v>7.5</v>
      </c>
      <c r="L41" s="664"/>
      <c r="M41" s="73" t="str">
        <f t="shared" si="4"/>
        <v>Juin</v>
      </c>
    </row>
    <row r="42" spans="1:13" ht="18.75">
      <c r="A42" s="13">
        <v>35</v>
      </c>
      <c r="B42" s="625" t="s">
        <v>2457</v>
      </c>
      <c r="C42" s="625" t="s">
        <v>2458</v>
      </c>
      <c r="D42" s="659">
        <v>10</v>
      </c>
      <c r="E42" s="114"/>
      <c r="F42" s="662">
        <f t="shared" si="0"/>
        <v>5</v>
      </c>
      <c r="G42" s="662">
        <f t="shared" si="1"/>
        <v>15</v>
      </c>
      <c r="H42" s="114"/>
      <c r="I42" s="662">
        <f t="shared" si="2"/>
        <v>15</v>
      </c>
      <c r="J42" s="663"/>
      <c r="K42" s="662">
        <f t="shared" si="3"/>
        <v>15</v>
      </c>
      <c r="L42" s="664"/>
      <c r="M42" s="73" t="str">
        <f t="shared" si="4"/>
        <v>Juin</v>
      </c>
    </row>
    <row r="43" spans="1:13" ht="18.75">
      <c r="A43" s="13">
        <v>36</v>
      </c>
      <c r="B43" s="625" t="s">
        <v>659</v>
      </c>
      <c r="C43" s="625" t="s">
        <v>2459</v>
      </c>
      <c r="D43" s="659">
        <v>4</v>
      </c>
      <c r="E43" s="114"/>
      <c r="F43" s="662">
        <f t="shared" si="0"/>
        <v>2</v>
      </c>
      <c r="G43" s="662">
        <f t="shared" si="1"/>
        <v>6</v>
      </c>
      <c r="H43" s="114"/>
      <c r="I43" s="662">
        <f t="shared" si="2"/>
        <v>6</v>
      </c>
      <c r="J43" s="663"/>
      <c r="K43" s="662">
        <f t="shared" si="3"/>
        <v>6</v>
      </c>
      <c r="L43" s="664"/>
      <c r="M43" s="73" t="str">
        <f t="shared" si="4"/>
        <v>Juin</v>
      </c>
    </row>
    <row r="44" spans="1:13" ht="18.75">
      <c r="A44" s="13">
        <v>37</v>
      </c>
      <c r="B44" s="625" t="s">
        <v>664</v>
      </c>
      <c r="C44" s="625" t="s">
        <v>2460</v>
      </c>
      <c r="D44" s="659">
        <v>5</v>
      </c>
      <c r="E44" s="114"/>
      <c r="F44" s="662">
        <f t="shared" si="0"/>
        <v>2.5</v>
      </c>
      <c r="G44" s="662">
        <f t="shared" si="1"/>
        <v>7.5</v>
      </c>
      <c r="H44" s="665"/>
      <c r="I44" s="662">
        <f t="shared" si="2"/>
        <v>7.5</v>
      </c>
      <c r="J44" s="663"/>
      <c r="K44" s="662">
        <f t="shared" si="3"/>
        <v>7.5</v>
      </c>
      <c r="L44" s="664"/>
      <c r="M44" s="73" t="str">
        <f t="shared" si="4"/>
        <v>Juin</v>
      </c>
    </row>
    <row r="45" spans="1:13" ht="18.75">
      <c r="A45" s="13">
        <v>38</v>
      </c>
      <c r="B45" s="625" t="s">
        <v>2461</v>
      </c>
      <c r="C45" s="625" t="s">
        <v>2451</v>
      </c>
      <c r="D45" s="659">
        <v>4</v>
      </c>
      <c r="E45" s="114"/>
      <c r="F45" s="662">
        <f t="shared" si="0"/>
        <v>2</v>
      </c>
      <c r="G45" s="662">
        <f t="shared" si="1"/>
        <v>6</v>
      </c>
      <c r="H45" s="114"/>
      <c r="I45" s="662">
        <f t="shared" si="2"/>
        <v>6</v>
      </c>
      <c r="J45" s="663"/>
      <c r="K45" s="662">
        <f t="shared" si="3"/>
        <v>6</v>
      </c>
      <c r="L45" s="664"/>
      <c r="M45" s="73" t="str">
        <f t="shared" si="4"/>
        <v>Juin</v>
      </c>
    </row>
    <row r="46" spans="1:13" ht="18.75">
      <c r="A46" s="13">
        <v>39</v>
      </c>
      <c r="B46" s="625" t="s">
        <v>673</v>
      </c>
      <c r="C46" s="625" t="s">
        <v>2462</v>
      </c>
      <c r="D46" s="659">
        <v>3.5</v>
      </c>
      <c r="E46" s="114"/>
      <c r="F46" s="662">
        <f t="shared" si="0"/>
        <v>1.75</v>
      </c>
      <c r="G46" s="662">
        <f t="shared" si="1"/>
        <v>5.25</v>
      </c>
      <c r="H46" s="665"/>
      <c r="I46" s="662">
        <f t="shared" si="2"/>
        <v>5.25</v>
      </c>
      <c r="J46" s="663"/>
      <c r="K46" s="662">
        <f t="shared" si="3"/>
        <v>5.25</v>
      </c>
      <c r="L46" s="664"/>
      <c r="M46" s="73" t="str">
        <f t="shared" si="4"/>
        <v>Juin</v>
      </c>
    </row>
    <row r="47" spans="1:13" ht="18.75">
      <c r="A47" s="13">
        <v>40</v>
      </c>
      <c r="B47" s="625" t="s">
        <v>677</v>
      </c>
      <c r="C47" s="625" t="s">
        <v>2463</v>
      </c>
      <c r="D47" s="659">
        <v>1.5</v>
      </c>
      <c r="E47" s="114"/>
      <c r="F47" s="662">
        <f t="shared" si="0"/>
        <v>0.75</v>
      </c>
      <c r="G47" s="662">
        <f t="shared" si="1"/>
        <v>2.25</v>
      </c>
      <c r="H47" s="114"/>
      <c r="I47" s="662">
        <f t="shared" si="2"/>
        <v>2.25</v>
      </c>
      <c r="J47" s="663"/>
      <c r="K47" s="662">
        <f t="shared" si="3"/>
        <v>2.25</v>
      </c>
      <c r="L47" s="664"/>
      <c r="M47" s="73" t="str">
        <f t="shared" si="4"/>
        <v>Juin</v>
      </c>
    </row>
    <row r="48" spans="1:13" ht="18.75">
      <c r="A48" s="13">
        <v>41</v>
      </c>
      <c r="B48" s="625" t="s">
        <v>677</v>
      </c>
      <c r="C48" s="625" t="s">
        <v>2464</v>
      </c>
      <c r="D48" s="659">
        <v>3.5</v>
      </c>
      <c r="E48" s="114"/>
      <c r="F48" s="662">
        <f t="shared" si="0"/>
        <v>1.75</v>
      </c>
      <c r="G48" s="662">
        <f t="shared" si="1"/>
        <v>5.25</v>
      </c>
      <c r="H48" s="114"/>
      <c r="I48" s="662">
        <f t="shared" si="2"/>
        <v>5.25</v>
      </c>
      <c r="J48" s="663"/>
      <c r="K48" s="662">
        <f t="shared" si="3"/>
        <v>5.25</v>
      </c>
      <c r="L48" s="664"/>
      <c r="M48" s="73" t="str">
        <f t="shared" si="4"/>
        <v>Juin</v>
      </c>
    </row>
    <row r="49" spans="1:13" ht="18.75">
      <c r="A49" s="13">
        <v>42</v>
      </c>
      <c r="B49" s="625" t="s">
        <v>682</v>
      </c>
      <c r="C49" s="625" t="s">
        <v>2465</v>
      </c>
      <c r="D49" s="659">
        <v>6.5</v>
      </c>
      <c r="E49" s="114"/>
      <c r="F49" s="662">
        <f t="shared" si="0"/>
        <v>3.25</v>
      </c>
      <c r="G49" s="662">
        <f t="shared" si="1"/>
        <v>9.75</v>
      </c>
      <c r="H49" s="114"/>
      <c r="I49" s="662">
        <f t="shared" si="2"/>
        <v>9.75</v>
      </c>
      <c r="J49" s="663"/>
      <c r="K49" s="662">
        <f t="shared" si="3"/>
        <v>9.75</v>
      </c>
      <c r="L49" s="664"/>
      <c r="M49" s="73" t="str">
        <f t="shared" si="4"/>
        <v>Juin</v>
      </c>
    </row>
    <row r="50" spans="1:13" ht="18.75">
      <c r="A50" s="13">
        <v>43</v>
      </c>
      <c r="B50" s="625" t="s">
        <v>111</v>
      </c>
      <c r="C50" s="625" t="s">
        <v>2466</v>
      </c>
      <c r="D50" s="659">
        <v>4.5</v>
      </c>
      <c r="E50" s="114"/>
      <c r="F50" s="662">
        <f t="shared" si="0"/>
        <v>2.25</v>
      </c>
      <c r="G50" s="662">
        <f t="shared" si="1"/>
        <v>6.75</v>
      </c>
      <c r="H50" s="114"/>
      <c r="I50" s="662">
        <f t="shared" si="2"/>
        <v>6.75</v>
      </c>
      <c r="J50" s="663"/>
      <c r="K50" s="662">
        <f t="shared" si="3"/>
        <v>6.75</v>
      </c>
      <c r="L50" s="664"/>
      <c r="M50" s="73" t="str">
        <f t="shared" si="4"/>
        <v>Juin</v>
      </c>
    </row>
    <row r="51" spans="1:13" ht="18.75">
      <c r="A51" s="13">
        <v>44</v>
      </c>
      <c r="B51" s="625" t="s">
        <v>111</v>
      </c>
      <c r="C51" s="625" t="s">
        <v>2467</v>
      </c>
      <c r="D51" s="659">
        <v>10</v>
      </c>
      <c r="E51" s="114"/>
      <c r="F51" s="662">
        <f t="shared" si="0"/>
        <v>5</v>
      </c>
      <c r="G51" s="662">
        <f t="shared" si="1"/>
        <v>15</v>
      </c>
      <c r="H51" s="665"/>
      <c r="I51" s="662">
        <f t="shared" si="2"/>
        <v>15</v>
      </c>
      <c r="J51" s="663"/>
      <c r="K51" s="662">
        <f t="shared" si="3"/>
        <v>15</v>
      </c>
      <c r="L51" s="664"/>
      <c r="M51" s="73" t="str">
        <f t="shared" si="4"/>
        <v>Juin</v>
      </c>
    </row>
    <row r="52" spans="1:13" ht="18.75">
      <c r="A52" s="13">
        <v>45</v>
      </c>
      <c r="B52" s="625" t="s">
        <v>2468</v>
      </c>
      <c r="C52" s="625" t="s">
        <v>2469</v>
      </c>
      <c r="D52" s="659">
        <v>6</v>
      </c>
      <c r="E52" s="114"/>
      <c r="F52" s="662">
        <f t="shared" si="0"/>
        <v>3</v>
      </c>
      <c r="G52" s="662">
        <f t="shared" si="1"/>
        <v>9</v>
      </c>
      <c r="H52" s="114"/>
      <c r="I52" s="662">
        <f t="shared" si="2"/>
        <v>9</v>
      </c>
      <c r="J52" s="663"/>
      <c r="K52" s="662">
        <f t="shared" si="3"/>
        <v>9</v>
      </c>
      <c r="L52" s="664"/>
      <c r="M52" s="73" t="str">
        <f t="shared" si="4"/>
        <v>Juin</v>
      </c>
    </row>
    <row r="53" spans="1:13" ht="18.75">
      <c r="A53" s="13">
        <v>46</v>
      </c>
      <c r="B53" s="625" t="s">
        <v>696</v>
      </c>
      <c r="C53" s="625" t="s">
        <v>2470</v>
      </c>
      <c r="D53" s="659">
        <v>7.5</v>
      </c>
      <c r="E53" s="114"/>
      <c r="F53" s="662">
        <f t="shared" si="0"/>
        <v>3.75</v>
      </c>
      <c r="G53" s="662">
        <f t="shared" si="1"/>
        <v>11.25</v>
      </c>
      <c r="H53" s="665"/>
      <c r="I53" s="662">
        <f t="shared" si="2"/>
        <v>11.25</v>
      </c>
      <c r="J53" s="663"/>
      <c r="K53" s="662">
        <f t="shared" si="3"/>
        <v>11.25</v>
      </c>
      <c r="L53" s="664"/>
      <c r="M53" s="73" t="str">
        <f t="shared" si="4"/>
        <v>Juin</v>
      </c>
    </row>
    <row r="54" spans="1:13" ht="18.75">
      <c r="A54" s="13">
        <v>47</v>
      </c>
      <c r="B54" s="625" t="s">
        <v>2471</v>
      </c>
      <c r="C54" s="625" t="s">
        <v>2472</v>
      </c>
      <c r="D54" s="659">
        <v>4</v>
      </c>
      <c r="E54" s="114"/>
      <c r="F54" s="662">
        <f t="shared" si="0"/>
        <v>2</v>
      </c>
      <c r="G54" s="662">
        <f t="shared" si="1"/>
        <v>6</v>
      </c>
      <c r="H54" s="114"/>
      <c r="I54" s="662">
        <f t="shared" si="2"/>
        <v>6</v>
      </c>
      <c r="J54" s="663"/>
      <c r="K54" s="662">
        <f t="shared" si="3"/>
        <v>6</v>
      </c>
      <c r="L54" s="664"/>
      <c r="M54" s="73" t="str">
        <f t="shared" si="4"/>
        <v>Juin</v>
      </c>
    </row>
    <row r="55" spans="1:13" ht="18.75">
      <c r="A55" s="13">
        <v>48</v>
      </c>
      <c r="B55" s="625" t="s">
        <v>703</v>
      </c>
      <c r="C55" s="625" t="s">
        <v>2473</v>
      </c>
      <c r="D55" s="659">
        <v>5.5</v>
      </c>
      <c r="E55" s="114"/>
      <c r="F55" s="662">
        <f t="shared" si="0"/>
        <v>2.75</v>
      </c>
      <c r="G55" s="662">
        <f t="shared" si="1"/>
        <v>8.25</v>
      </c>
      <c r="H55" s="114"/>
      <c r="I55" s="662">
        <f t="shared" si="2"/>
        <v>8.25</v>
      </c>
      <c r="J55" s="663"/>
      <c r="K55" s="662">
        <f t="shared" si="3"/>
        <v>8.25</v>
      </c>
      <c r="L55" s="664"/>
      <c r="M55" s="73" t="str">
        <f t="shared" si="4"/>
        <v>Juin</v>
      </c>
    </row>
    <row r="56" spans="1:13" ht="18.75">
      <c r="A56" s="13">
        <v>49</v>
      </c>
      <c r="B56" s="625" t="s">
        <v>707</v>
      </c>
      <c r="C56" s="625" t="s">
        <v>2474</v>
      </c>
      <c r="D56" s="659">
        <v>5.5</v>
      </c>
      <c r="E56" s="114"/>
      <c r="F56" s="662">
        <f t="shared" si="0"/>
        <v>2.75</v>
      </c>
      <c r="G56" s="662">
        <f t="shared" si="1"/>
        <v>8.25</v>
      </c>
      <c r="H56" s="114"/>
      <c r="I56" s="662">
        <f t="shared" si="2"/>
        <v>8.25</v>
      </c>
      <c r="J56" s="663"/>
      <c r="K56" s="662">
        <f t="shared" si="3"/>
        <v>8.25</v>
      </c>
      <c r="L56" s="664"/>
      <c r="M56" s="73" t="str">
        <f t="shared" si="4"/>
        <v>Juin</v>
      </c>
    </row>
    <row r="57" spans="1:13" ht="18.75">
      <c r="A57" s="13">
        <v>50</v>
      </c>
      <c r="B57" s="625" t="s">
        <v>707</v>
      </c>
      <c r="C57" s="625" t="s">
        <v>2454</v>
      </c>
      <c r="D57" s="659">
        <v>5</v>
      </c>
      <c r="E57" s="114"/>
      <c r="F57" s="662">
        <f t="shared" si="0"/>
        <v>2.5</v>
      </c>
      <c r="G57" s="662">
        <f t="shared" si="1"/>
        <v>7.5</v>
      </c>
      <c r="H57" s="665"/>
      <c r="I57" s="662">
        <f t="shared" si="2"/>
        <v>7.5</v>
      </c>
      <c r="J57" s="663"/>
      <c r="K57" s="662">
        <f t="shared" si="3"/>
        <v>7.5</v>
      </c>
      <c r="L57" s="664"/>
      <c r="M57" s="73" t="str">
        <f t="shared" si="4"/>
        <v>Juin</v>
      </c>
    </row>
    <row r="58" spans="1:13" ht="18.75">
      <c r="A58" s="13">
        <v>51</v>
      </c>
      <c r="B58" s="625" t="s">
        <v>2475</v>
      </c>
      <c r="C58" s="625" t="s">
        <v>2432</v>
      </c>
      <c r="D58" s="659">
        <v>4</v>
      </c>
      <c r="E58" s="114"/>
      <c r="F58" s="662">
        <f t="shared" si="0"/>
        <v>2</v>
      </c>
      <c r="G58" s="662">
        <f t="shared" si="1"/>
        <v>6</v>
      </c>
      <c r="H58" s="114"/>
      <c r="I58" s="662">
        <f t="shared" si="2"/>
        <v>6</v>
      </c>
      <c r="J58" s="663"/>
      <c r="K58" s="662">
        <f t="shared" si="3"/>
        <v>6</v>
      </c>
      <c r="L58" s="664"/>
      <c r="M58" s="73" t="str">
        <f t="shared" si="4"/>
        <v>Juin</v>
      </c>
    </row>
    <row r="59" spans="1:13" ht="18.75">
      <c r="A59" s="13">
        <v>52</v>
      </c>
      <c r="B59" s="625" t="s">
        <v>721</v>
      </c>
      <c r="C59" s="625" t="s">
        <v>2476</v>
      </c>
      <c r="D59" s="659">
        <v>7.5</v>
      </c>
      <c r="E59" s="114"/>
      <c r="F59" s="662">
        <f t="shared" si="0"/>
        <v>3.75</v>
      </c>
      <c r="G59" s="662">
        <f t="shared" si="1"/>
        <v>11.25</v>
      </c>
      <c r="H59" s="665"/>
      <c r="I59" s="662">
        <f t="shared" si="2"/>
        <v>11.25</v>
      </c>
      <c r="J59" s="663"/>
      <c r="K59" s="662">
        <f t="shared" si="3"/>
        <v>11.25</v>
      </c>
      <c r="L59" s="664"/>
      <c r="M59" s="73" t="str">
        <f t="shared" si="4"/>
        <v>Juin</v>
      </c>
    </row>
    <row r="60" spans="1:13" ht="18.75">
      <c r="A60" s="13">
        <v>53</v>
      </c>
      <c r="B60" s="625" t="s">
        <v>2477</v>
      </c>
      <c r="C60" s="625" t="s">
        <v>2478</v>
      </c>
      <c r="D60" s="659">
        <v>5.5</v>
      </c>
      <c r="E60" s="114"/>
      <c r="F60" s="662">
        <f t="shared" si="0"/>
        <v>2.75</v>
      </c>
      <c r="G60" s="662">
        <f t="shared" si="1"/>
        <v>8.25</v>
      </c>
      <c r="H60" s="114"/>
      <c r="I60" s="662">
        <f t="shared" si="2"/>
        <v>8.25</v>
      </c>
      <c r="J60" s="663"/>
      <c r="K60" s="662">
        <f t="shared" si="3"/>
        <v>8.25</v>
      </c>
      <c r="L60" s="664"/>
      <c r="M60" s="73" t="str">
        <f t="shared" si="4"/>
        <v>Juin</v>
      </c>
    </row>
    <row r="61" spans="1:13" ht="18.75">
      <c r="A61" s="13">
        <v>54</v>
      </c>
      <c r="B61" s="625" t="s">
        <v>731</v>
      </c>
      <c r="C61" s="625" t="s">
        <v>2479</v>
      </c>
      <c r="D61" s="659">
        <v>6</v>
      </c>
      <c r="E61" s="114"/>
      <c r="F61" s="662">
        <f t="shared" si="0"/>
        <v>3</v>
      </c>
      <c r="G61" s="662">
        <f t="shared" si="1"/>
        <v>9</v>
      </c>
      <c r="H61" s="114"/>
      <c r="I61" s="662">
        <f t="shared" si="2"/>
        <v>9</v>
      </c>
      <c r="J61" s="663"/>
      <c r="K61" s="662">
        <f t="shared" si="3"/>
        <v>9</v>
      </c>
      <c r="L61" s="664"/>
      <c r="M61" s="73" t="str">
        <f t="shared" si="4"/>
        <v>Juin</v>
      </c>
    </row>
    <row r="62" spans="1:13" ht="18.75">
      <c r="A62" s="13">
        <v>55</v>
      </c>
      <c r="B62" s="625" t="s">
        <v>736</v>
      </c>
      <c r="C62" s="625" t="s">
        <v>2480</v>
      </c>
      <c r="D62" s="659">
        <v>8.5</v>
      </c>
      <c r="E62" s="114"/>
      <c r="F62" s="662">
        <f t="shared" si="0"/>
        <v>4.25</v>
      </c>
      <c r="G62" s="662">
        <f t="shared" si="1"/>
        <v>12.75</v>
      </c>
      <c r="H62" s="665"/>
      <c r="I62" s="662">
        <f t="shared" si="2"/>
        <v>12.75</v>
      </c>
      <c r="J62" s="663"/>
      <c r="K62" s="662">
        <f t="shared" si="3"/>
        <v>12.75</v>
      </c>
      <c r="L62" s="664"/>
      <c r="M62" s="73" t="str">
        <f t="shared" si="4"/>
        <v>Juin</v>
      </c>
    </row>
    <row r="63" spans="1:13" ht="18.75">
      <c r="A63" s="13">
        <v>56</v>
      </c>
      <c r="B63" s="625" t="s">
        <v>740</v>
      </c>
      <c r="C63" s="625" t="s">
        <v>2481</v>
      </c>
      <c r="D63" s="659">
        <v>4</v>
      </c>
      <c r="E63" s="114"/>
      <c r="F63" s="662">
        <f t="shared" si="0"/>
        <v>2</v>
      </c>
      <c r="G63" s="662">
        <f t="shared" si="1"/>
        <v>6</v>
      </c>
      <c r="H63" s="665"/>
      <c r="I63" s="662">
        <f t="shared" si="2"/>
        <v>6</v>
      </c>
      <c r="J63" s="663"/>
      <c r="K63" s="662">
        <f t="shared" si="3"/>
        <v>6</v>
      </c>
      <c r="L63" s="664"/>
      <c r="M63" s="73" t="str">
        <f t="shared" si="4"/>
        <v>Juin</v>
      </c>
    </row>
    <row r="64" spans="1:13" ht="18.75">
      <c r="A64" s="13">
        <v>57</v>
      </c>
      <c r="B64" s="625" t="s">
        <v>2482</v>
      </c>
      <c r="C64" s="625" t="s">
        <v>2483</v>
      </c>
      <c r="D64" s="659">
        <v>8.5</v>
      </c>
      <c r="E64" s="114"/>
      <c r="F64" s="662">
        <f t="shared" si="0"/>
        <v>4.25</v>
      </c>
      <c r="G64" s="662">
        <f t="shared" si="1"/>
        <v>12.75</v>
      </c>
      <c r="H64" s="114"/>
      <c r="I64" s="662">
        <f t="shared" si="2"/>
        <v>12.75</v>
      </c>
      <c r="J64" s="663"/>
      <c r="K64" s="662">
        <f t="shared" si="3"/>
        <v>12.75</v>
      </c>
      <c r="L64" s="664"/>
      <c r="M64" s="73" t="str">
        <f t="shared" si="4"/>
        <v>Juin</v>
      </c>
    </row>
    <row r="65" spans="1:13" ht="18.75">
      <c r="A65" s="13">
        <v>58</v>
      </c>
      <c r="B65" s="625" t="s">
        <v>2484</v>
      </c>
      <c r="C65" s="625" t="s">
        <v>2485</v>
      </c>
      <c r="D65" s="659">
        <v>5</v>
      </c>
      <c r="E65" s="114"/>
      <c r="F65" s="662">
        <f t="shared" si="0"/>
        <v>2.5</v>
      </c>
      <c r="G65" s="662">
        <f t="shared" si="1"/>
        <v>7.5</v>
      </c>
      <c r="H65" s="114"/>
      <c r="I65" s="662">
        <f t="shared" si="2"/>
        <v>7.5</v>
      </c>
      <c r="J65" s="663"/>
      <c r="K65" s="662">
        <f t="shared" si="3"/>
        <v>7.5</v>
      </c>
      <c r="L65" s="664"/>
      <c r="M65" s="73" t="str">
        <f t="shared" si="4"/>
        <v>Juin</v>
      </c>
    </row>
    <row r="66" spans="1:13" ht="18.75">
      <c r="A66" s="13">
        <v>59</v>
      </c>
      <c r="B66" s="625" t="s">
        <v>754</v>
      </c>
      <c r="C66" s="625" t="s">
        <v>2486</v>
      </c>
      <c r="D66" s="659">
        <v>6</v>
      </c>
      <c r="E66" s="114"/>
      <c r="F66" s="662">
        <f t="shared" si="0"/>
        <v>3</v>
      </c>
      <c r="G66" s="662">
        <f t="shared" si="1"/>
        <v>9</v>
      </c>
      <c r="H66" s="665"/>
      <c r="I66" s="662">
        <f t="shared" si="2"/>
        <v>9</v>
      </c>
      <c r="J66" s="663"/>
      <c r="K66" s="662">
        <f t="shared" si="3"/>
        <v>9</v>
      </c>
      <c r="L66" s="664"/>
      <c r="M66" s="73" t="str">
        <f t="shared" si="4"/>
        <v>Juin</v>
      </c>
    </row>
    <row r="67" spans="1:13" ht="18.75">
      <c r="A67" s="13">
        <v>60</v>
      </c>
      <c r="B67" s="625" t="s">
        <v>2487</v>
      </c>
      <c r="C67" s="625" t="s">
        <v>2488</v>
      </c>
      <c r="D67" s="661">
        <v>6.5</v>
      </c>
      <c r="E67" s="114"/>
      <c r="F67" s="662">
        <f t="shared" si="0"/>
        <v>3.25</v>
      </c>
      <c r="G67" s="662">
        <f t="shared" si="1"/>
        <v>9.75</v>
      </c>
      <c r="H67" s="114"/>
      <c r="I67" s="662">
        <f t="shared" si="2"/>
        <v>9.75</v>
      </c>
      <c r="J67" s="663"/>
      <c r="K67" s="662">
        <f t="shared" si="3"/>
        <v>9.75</v>
      </c>
      <c r="L67" s="664"/>
      <c r="M67" s="73" t="str">
        <f t="shared" si="4"/>
        <v>Juin</v>
      </c>
    </row>
    <row r="68" spans="1:13" ht="18.75">
      <c r="A68" s="13">
        <v>61</v>
      </c>
      <c r="B68" s="625" t="s">
        <v>2489</v>
      </c>
      <c r="C68" s="625" t="s">
        <v>2490</v>
      </c>
      <c r="D68" s="661">
        <v>7</v>
      </c>
      <c r="E68" s="114"/>
      <c r="F68" s="662">
        <f t="shared" si="0"/>
        <v>3.5</v>
      </c>
      <c r="G68" s="662">
        <f t="shared" si="1"/>
        <v>10.5</v>
      </c>
      <c r="H68" s="114"/>
      <c r="I68" s="662">
        <f t="shared" si="2"/>
        <v>10.5</v>
      </c>
      <c r="J68" s="663"/>
      <c r="K68" s="662">
        <f t="shared" si="3"/>
        <v>10.5</v>
      </c>
      <c r="L68" s="664"/>
      <c r="M68" s="73" t="str">
        <f t="shared" si="4"/>
        <v>Juin</v>
      </c>
    </row>
    <row r="69" spans="1:13" ht="18.75">
      <c r="A69" s="13">
        <v>62</v>
      </c>
      <c r="B69" s="625" t="s">
        <v>767</v>
      </c>
      <c r="C69" s="625" t="s">
        <v>2491</v>
      </c>
      <c r="D69" s="661">
        <v>4</v>
      </c>
      <c r="E69" s="114"/>
      <c r="F69" s="662">
        <f t="shared" si="0"/>
        <v>2</v>
      </c>
      <c r="G69" s="662">
        <f t="shared" si="1"/>
        <v>6</v>
      </c>
      <c r="H69" s="114"/>
      <c r="I69" s="662">
        <f t="shared" si="2"/>
        <v>6</v>
      </c>
      <c r="J69" s="663"/>
      <c r="K69" s="662">
        <f t="shared" si="3"/>
        <v>6</v>
      </c>
      <c r="L69" s="664"/>
      <c r="M69" s="73" t="str">
        <f t="shared" si="4"/>
        <v>Juin</v>
      </c>
    </row>
    <row r="70" spans="1:13" ht="18.75">
      <c r="A70" s="13">
        <v>63</v>
      </c>
      <c r="B70" s="625" t="s">
        <v>771</v>
      </c>
      <c r="C70" s="625" t="s">
        <v>2492</v>
      </c>
      <c r="D70" s="661">
        <v>8.5</v>
      </c>
      <c r="E70" s="114"/>
      <c r="F70" s="662">
        <f t="shared" si="0"/>
        <v>4.25</v>
      </c>
      <c r="G70" s="662">
        <f t="shared" si="1"/>
        <v>12.75</v>
      </c>
      <c r="H70" s="114"/>
      <c r="I70" s="662">
        <f t="shared" si="2"/>
        <v>12.75</v>
      </c>
      <c r="J70" s="663"/>
      <c r="K70" s="662">
        <f t="shared" si="3"/>
        <v>12.75</v>
      </c>
      <c r="L70" s="664"/>
      <c r="M70" s="73" t="str">
        <f t="shared" si="4"/>
        <v>Juin</v>
      </c>
    </row>
    <row r="71" spans="1:13" ht="18.75">
      <c r="A71" s="13">
        <v>64</v>
      </c>
      <c r="B71" s="625" t="s">
        <v>775</v>
      </c>
      <c r="C71" s="625" t="s">
        <v>2493</v>
      </c>
      <c r="D71" s="659">
        <v>5</v>
      </c>
      <c r="E71" s="114"/>
      <c r="F71" s="662">
        <f t="shared" si="0"/>
        <v>2.5</v>
      </c>
      <c r="G71" s="662">
        <f t="shared" si="1"/>
        <v>7.5</v>
      </c>
      <c r="H71" s="114"/>
      <c r="I71" s="662">
        <f t="shared" si="2"/>
        <v>7.5</v>
      </c>
      <c r="J71" s="663"/>
      <c r="K71" s="662">
        <f t="shared" si="3"/>
        <v>7.5</v>
      </c>
      <c r="L71" s="664"/>
      <c r="M71" s="73" t="str">
        <f t="shared" si="4"/>
        <v>Juin</v>
      </c>
    </row>
    <row r="72" spans="1:13" ht="18.75">
      <c r="A72" s="13">
        <v>65</v>
      </c>
      <c r="B72" s="625" t="s">
        <v>779</v>
      </c>
      <c r="C72" s="625" t="s">
        <v>2494</v>
      </c>
      <c r="D72" s="659">
        <v>4</v>
      </c>
      <c r="E72" s="114"/>
      <c r="F72" s="662">
        <f t="shared" ref="F72:F135" si="5">IF(AND(D72=0,E72=0),L72/3,(D72+E72)/2)</f>
        <v>2</v>
      </c>
      <c r="G72" s="662">
        <f t="shared" ref="G72:G135" si="6">F72*3</f>
        <v>6</v>
      </c>
      <c r="H72" s="665"/>
      <c r="I72" s="662">
        <f t="shared" ref="I72:I135" si="7">MAX(G72,H72*3)</f>
        <v>6</v>
      </c>
      <c r="J72" s="663"/>
      <c r="K72" s="662">
        <f t="shared" ref="K72:K135" si="8">MAX(I72,J72*3)</f>
        <v>6</v>
      </c>
      <c r="L72" s="664"/>
      <c r="M72" s="73" t="str">
        <f t="shared" ref="M72:M135" si="9">IF(ISBLANK(J72),IF(ISBLANK(H72),"Juin","Synthèse"),"Rattrapage")</f>
        <v>Juin</v>
      </c>
    </row>
    <row r="73" spans="1:13" ht="18.75">
      <c r="A73" s="13">
        <v>66</v>
      </c>
      <c r="B73" s="625" t="s">
        <v>141</v>
      </c>
      <c r="C73" s="625" t="s">
        <v>2495</v>
      </c>
      <c r="D73" s="659">
        <v>3</v>
      </c>
      <c r="E73" s="169"/>
      <c r="F73" s="662">
        <f t="shared" si="5"/>
        <v>1.5</v>
      </c>
      <c r="G73" s="662">
        <f t="shared" si="6"/>
        <v>4.5</v>
      </c>
      <c r="H73" s="114"/>
      <c r="I73" s="662">
        <f t="shared" si="7"/>
        <v>4.5</v>
      </c>
      <c r="J73" s="663"/>
      <c r="K73" s="662">
        <f t="shared" si="8"/>
        <v>4.5</v>
      </c>
      <c r="L73" s="664"/>
      <c r="M73" s="73" t="str">
        <f t="shared" si="9"/>
        <v>Juin</v>
      </c>
    </row>
    <row r="74" spans="1:13" ht="18.75">
      <c r="A74" s="13">
        <v>67</v>
      </c>
      <c r="B74" s="625" t="s">
        <v>2496</v>
      </c>
      <c r="C74" s="625" t="s">
        <v>2440</v>
      </c>
      <c r="D74" s="659">
        <v>3.5</v>
      </c>
      <c r="E74" s="114"/>
      <c r="F74" s="662">
        <f t="shared" si="5"/>
        <v>1.75</v>
      </c>
      <c r="G74" s="662">
        <f t="shared" si="6"/>
        <v>5.25</v>
      </c>
      <c r="H74" s="665"/>
      <c r="I74" s="662">
        <f t="shared" si="7"/>
        <v>5.25</v>
      </c>
      <c r="J74" s="663"/>
      <c r="K74" s="662">
        <f t="shared" si="8"/>
        <v>5.25</v>
      </c>
      <c r="L74" s="664"/>
      <c r="M74" s="73" t="str">
        <f t="shared" si="9"/>
        <v>Juin</v>
      </c>
    </row>
    <row r="75" spans="1:13" ht="18.75">
      <c r="A75" s="13">
        <v>68</v>
      </c>
      <c r="B75" s="625" t="s">
        <v>2497</v>
      </c>
      <c r="C75" s="625" t="s">
        <v>2498</v>
      </c>
      <c r="D75" s="659">
        <v>5</v>
      </c>
      <c r="E75" s="114"/>
      <c r="F75" s="662">
        <f t="shared" si="5"/>
        <v>2.5</v>
      </c>
      <c r="G75" s="662">
        <f t="shared" si="6"/>
        <v>7.5</v>
      </c>
      <c r="H75" s="665"/>
      <c r="I75" s="662">
        <f t="shared" si="7"/>
        <v>7.5</v>
      </c>
      <c r="J75" s="663"/>
      <c r="K75" s="662">
        <f t="shared" si="8"/>
        <v>7.5</v>
      </c>
      <c r="L75" s="664"/>
      <c r="M75" s="73" t="str">
        <f t="shared" si="9"/>
        <v>Juin</v>
      </c>
    </row>
    <row r="76" spans="1:13" ht="18.75">
      <c r="A76" s="13">
        <v>69</v>
      </c>
      <c r="B76" s="625" t="s">
        <v>2499</v>
      </c>
      <c r="C76" s="625" t="s">
        <v>2500</v>
      </c>
      <c r="D76" s="659">
        <v>3.5</v>
      </c>
      <c r="E76" s="114"/>
      <c r="F76" s="662">
        <f t="shared" si="5"/>
        <v>1.75</v>
      </c>
      <c r="G76" s="662">
        <f t="shared" si="6"/>
        <v>5.25</v>
      </c>
      <c r="H76" s="665"/>
      <c r="I76" s="662">
        <f t="shared" si="7"/>
        <v>5.25</v>
      </c>
      <c r="J76" s="663"/>
      <c r="K76" s="662">
        <f t="shared" si="8"/>
        <v>5.25</v>
      </c>
      <c r="L76" s="664"/>
      <c r="M76" s="73" t="str">
        <f t="shared" si="9"/>
        <v>Juin</v>
      </c>
    </row>
    <row r="77" spans="1:13" ht="18.75">
      <c r="A77" s="13">
        <v>70</v>
      </c>
      <c r="B77" s="625" t="s">
        <v>797</v>
      </c>
      <c r="C77" s="625" t="s">
        <v>2501</v>
      </c>
      <c r="D77" s="659">
        <v>8</v>
      </c>
      <c r="E77" s="114"/>
      <c r="F77" s="662">
        <f t="shared" si="5"/>
        <v>4</v>
      </c>
      <c r="G77" s="662">
        <f t="shared" si="6"/>
        <v>12</v>
      </c>
      <c r="H77" s="114"/>
      <c r="I77" s="662">
        <f t="shared" si="7"/>
        <v>12</v>
      </c>
      <c r="J77" s="663"/>
      <c r="K77" s="662">
        <f t="shared" si="8"/>
        <v>12</v>
      </c>
      <c r="L77" s="664"/>
      <c r="M77" s="73" t="str">
        <f t="shared" si="9"/>
        <v>Juin</v>
      </c>
    </row>
    <row r="78" spans="1:13" ht="18.75">
      <c r="A78" s="13">
        <v>71</v>
      </c>
      <c r="B78" s="625" t="s">
        <v>811</v>
      </c>
      <c r="C78" s="625" t="s">
        <v>2431</v>
      </c>
      <c r="D78" s="659">
        <v>5.5</v>
      </c>
      <c r="E78" s="114"/>
      <c r="F78" s="662">
        <f t="shared" si="5"/>
        <v>2.75</v>
      </c>
      <c r="G78" s="662">
        <f t="shared" si="6"/>
        <v>8.25</v>
      </c>
      <c r="H78" s="114"/>
      <c r="I78" s="662">
        <f t="shared" si="7"/>
        <v>8.25</v>
      </c>
      <c r="J78" s="663"/>
      <c r="K78" s="662">
        <f t="shared" si="8"/>
        <v>8.25</v>
      </c>
      <c r="L78" s="664"/>
      <c r="M78" s="73" t="str">
        <f t="shared" si="9"/>
        <v>Juin</v>
      </c>
    </row>
    <row r="79" spans="1:13" ht="18.75">
      <c r="A79" s="13">
        <v>72</v>
      </c>
      <c r="B79" s="625" t="s">
        <v>814</v>
      </c>
      <c r="C79" s="625" t="s">
        <v>2474</v>
      </c>
      <c r="D79" s="659">
        <v>4.5</v>
      </c>
      <c r="E79" s="114"/>
      <c r="F79" s="662">
        <f t="shared" si="5"/>
        <v>2.25</v>
      </c>
      <c r="G79" s="662">
        <f t="shared" si="6"/>
        <v>6.75</v>
      </c>
      <c r="H79" s="114"/>
      <c r="I79" s="662">
        <f t="shared" si="7"/>
        <v>6.75</v>
      </c>
      <c r="J79" s="663"/>
      <c r="K79" s="662">
        <f t="shared" si="8"/>
        <v>6.75</v>
      </c>
      <c r="L79" s="664"/>
      <c r="M79" s="73" t="str">
        <f t="shared" si="9"/>
        <v>Juin</v>
      </c>
    </row>
    <row r="80" spans="1:13" ht="18.75">
      <c r="A80" s="13">
        <v>73</v>
      </c>
      <c r="B80" s="625" t="s">
        <v>820</v>
      </c>
      <c r="C80" s="625" t="s">
        <v>2502</v>
      </c>
      <c r="D80" s="659">
        <v>1</v>
      </c>
      <c r="E80" s="114"/>
      <c r="F80" s="662">
        <f t="shared" si="5"/>
        <v>0.5</v>
      </c>
      <c r="G80" s="662">
        <f t="shared" si="6"/>
        <v>1.5</v>
      </c>
      <c r="H80" s="114"/>
      <c r="I80" s="662">
        <f t="shared" si="7"/>
        <v>1.5</v>
      </c>
      <c r="J80" s="663"/>
      <c r="K80" s="662">
        <f t="shared" si="8"/>
        <v>1.5</v>
      </c>
      <c r="L80" s="664"/>
      <c r="M80" s="73" t="str">
        <f t="shared" si="9"/>
        <v>Juin</v>
      </c>
    </row>
    <row r="81" spans="1:13" ht="18.75">
      <c r="A81" s="13">
        <v>74</v>
      </c>
      <c r="B81" s="625" t="s">
        <v>806</v>
      </c>
      <c r="C81" s="625" t="s">
        <v>2503</v>
      </c>
      <c r="D81" s="659">
        <v>5.5</v>
      </c>
      <c r="E81" s="114"/>
      <c r="F81" s="662">
        <f t="shared" si="5"/>
        <v>2.75</v>
      </c>
      <c r="G81" s="662">
        <f t="shared" si="6"/>
        <v>8.25</v>
      </c>
      <c r="H81" s="114"/>
      <c r="I81" s="662">
        <f t="shared" si="7"/>
        <v>8.25</v>
      </c>
      <c r="J81" s="663"/>
      <c r="K81" s="662">
        <f t="shared" si="8"/>
        <v>8.25</v>
      </c>
      <c r="L81" s="664"/>
      <c r="M81" s="73" t="str">
        <f t="shared" si="9"/>
        <v>Juin</v>
      </c>
    </row>
    <row r="82" spans="1:13" ht="18.75">
      <c r="A82" s="13">
        <v>75</v>
      </c>
      <c r="B82" s="625" t="s">
        <v>823</v>
      </c>
      <c r="C82" s="625" t="s">
        <v>2504</v>
      </c>
      <c r="D82" s="659">
        <v>4</v>
      </c>
      <c r="E82" s="114"/>
      <c r="F82" s="662">
        <f t="shared" si="5"/>
        <v>2</v>
      </c>
      <c r="G82" s="662">
        <f t="shared" si="6"/>
        <v>6</v>
      </c>
      <c r="H82" s="665"/>
      <c r="I82" s="662">
        <f t="shared" si="7"/>
        <v>6</v>
      </c>
      <c r="J82" s="663"/>
      <c r="K82" s="662">
        <f t="shared" si="8"/>
        <v>6</v>
      </c>
      <c r="L82" s="664"/>
      <c r="M82" s="73" t="str">
        <f t="shared" si="9"/>
        <v>Juin</v>
      </c>
    </row>
    <row r="83" spans="1:13" ht="18.75">
      <c r="A83" s="13">
        <v>76</v>
      </c>
      <c r="B83" s="625" t="s">
        <v>827</v>
      </c>
      <c r="C83" s="625" t="s">
        <v>2505</v>
      </c>
      <c r="D83" s="659">
        <v>8</v>
      </c>
      <c r="E83" s="114"/>
      <c r="F83" s="662">
        <f t="shared" si="5"/>
        <v>4</v>
      </c>
      <c r="G83" s="662">
        <f t="shared" si="6"/>
        <v>12</v>
      </c>
      <c r="H83" s="665"/>
      <c r="I83" s="662">
        <f t="shared" si="7"/>
        <v>12</v>
      </c>
      <c r="J83" s="663"/>
      <c r="K83" s="662">
        <f t="shared" si="8"/>
        <v>12</v>
      </c>
      <c r="L83" s="664"/>
      <c r="M83" s="73" t="str">
        <f t="shared" si="9"/>
        <v>Juin</v>
      </c>
    </row>
    <row r="84" spans="1:13" ht="18.75">
      <c r="A84" s="13">
        <v>77</v>
      </c>
      <c r="B84" s="625" t="s">
        <v>832</v>
      </c>
      <c r="C84" s="625" t="s">
        <v>2506</v>
      </c>
      <c r="D84" s="659">
        <v>7.5</v>
      </c>
      <c r="E84" s="114"/>
      <c r="F84" s="662">
        <f t="shared" si="5"/>
        <v>3.75</v>
      </c>
      <c r="G84" s="662">
        <f t="shared" si="6"/>
        <v>11.25</v>
      </c>
      <c r="H84" s="114"/>
      <c r="I84" s="662">
        <f t="shared" si="7"/>
        <v>11.25</v>
      </c>
      <c r="J84" s="663"/>
      <c r="K84" s="662">
        <f t="shared" si="8"/>
        <v>11.25</v>
      </c>
      <c r="L84" s="664"/>
      <c r="M84" s="73" t="str">
        <f t="shared" si="9"/>
        <v>Juin</v>
      </c>
    </row>
    <row r="85" spans="1:13" ht="18.75">
      <c r="A85" s="13">
        <v>78</v>
      </c>
      <c r="B85" s="625" t="s">
        <v>2507</v>
      </c>
      <c r="C85" s="625" t="s">
        <v>2508</v>
      </c>
      <c r="D85" s="659">
        <v>3.5</v>
      </c>
      <c r="E85" s="114"/>
      <c r="F85" s="662">
        <f t="shared" si="5"/>
        <v>1.75</v>
      </c>
      <c r="G85" s="662">
        <f t="shared" si="6"/>
        <v>5.25</v>
      </c>
      <c r="H85" s="114"/>
      <c r="I85" s="662">
        <f t="shared" si="7"/>
        <v>5.25</v>
      </c>
      <c r="J85" s="663"/>
      <c r="K85" s="662">
        <f t="shared" si="8"/>
        <v>5.25</v>
      </c>
      <c r="L85" s="664"/>
      <c r="M85" s="73" t="str">
        <f t="shared" si="9"/>
        <v>Juin</v>
      </c>
    </row>
    <row r="86" spans="1:13" ht="18.75">
      <c r="A86" s="13">
        <v>79</v>
      </c>
      <c r="B86" s="625" t="s">
        <v>840</v>
      </c>
      <c r="C86" s="625" t="s">
        <v>2509</v>
      </c>
      <c r="D86" s="659">
        <v>4</v>
      </c>
      <c r="E86" s="114"/>
      <c r="F86" s="662">
        <f t="shared" si="5"/>
        <v>2</v>
      </c>
      <c r="G86" s="662">
        <f t="shared" si="6"/>
        <v>6</v>
      </c>
      <c r="H86" s="114"/>
      <c r="I86" s="662">
        <f t="shared" si="7"/>
        <v>6</v>
      </c>
      <c r="J86" s="663"/>
      <c r="K86" s="662">
        <f t="shared" si="8"/>
        <v>6</v>
      </c>
      <c r="L86" s="664"/>
      <c r="M86" s="73" t="str">
        <f t="shared" si="9"/>
        <v>Juin</v>
      </c>
    </row>
    <row r="87" spans="1:13" ht="18.75">
      <c r="A87" s="13">
        <v>80</v>
      </c>
      <c r="B87" s="625" t="s">
        <v>844</v>
      </c>
      <c r="C87" s="625" t="s">
        <v>2510</v>
      </c>
      <c r="D87" s="659">
        <v>4.5</v>
      </c>
      <c r="E87" s="114"/>
      <c r="F87" s="662">
        <f t="shared" si="5"/>
        <v>2.25</v>
      </c>
      <c r="G87" s="662">
        <f t="shared" si="6"/>
        <v>6.75</v>
      </c>
      <c r="H87" s="665"/>
      <c r="I87" s="662">
        <f t="shared" si="7"/>
        <v>6.75</v>
      </c>
      <c r="J87" s="663"/>
      <c r="K87" s="662">
        <f t="shared" si="8"/>
        <v>6.75</v>
      </c>
      <c r="L87" s="664"/>
      <c r="M87" s="73" t="str">
        <f t="shared" si="9"/>
        <v>Juin</v>
      </c>
    </row>
    <row r="88" spans="1:13" ht="18.75">
      <c r="A88" s="13">
        <v>81</v>
      </c>
      <c r="B88" s="625" t="s">
        <v>2511</v>
      </c>
      <c r="C88" s="625" t="s">
        <v>2512</v>
      </c>
      <c r="D88" s="659">
        <v>4.5</v>
      </c>
      <c r="E88" s="114"/>
      <c r="F88" s="662">
        <f t="shared" si="5"/>
        <v>2.25</v>
      </c>
      <c r="G88" s="662">
        <f t="shared" si="6"/>
        <v>6.75</v>
      </c>
      <c r="H88" s="114"/>
      <c r="I88" s="662">
        <f t="shared" si="7"/>
        <v>6.75</v>
      </c>
      <c r="J88" s="663"/>
      <c r="K88" s="662">
        <f t="shared" si="8"/>
        <v>6.75</v>
      </c>
      <c r="L88" s="664"/>
      <c r="M88" s="73" t="str">
        <f t="shared" si="9"/>
        <v>Juin</v>
      </c>
    </row>
    <row r="89" spans="1:13" ht="18.75">
      <c r="A89" s="13">
        <v>82</v>
      </c>
      <c r="B89" s="625" t="s">
        <v>2513</v>
      </c>
      <c r="C89" s="625" t="s">
        <v>2514</v>
      </c>
      <c r="D89" s="659">
        <v>6</v>
      </c>
      <c r="E89" s="114"/>
      <c r="F89" s="662">
        <f t="shared" si="5"/>
        <v>3</v>
      </c>
      <c r="G89" s="662">
        <f t="shared" si="6"/>
        <v>9</v>
      </c>
      <c r="H89" s="665"/>
      <c r="I89" s="662">
        <f t="shared" si="7"/>
        <v>9</v>
      </c>
      <c r="J89" s="663"/>
      <c r="K89" s="662">
        <f t="shared" si="8"/>
        <v>9</v>
      </c>
      <c r="L89" s="664"/>
      <c r="M89" s="73" t="str">
        <f t="shared" si="9"/>
        <v>Juin</v>
      </c>
    </row>
    <row r="90" spans="1:13" ht="18.75">
      <c r="A90" s="13">
        <v>83</v>
      </c>
      <c r="B90" s="625" t="s">
        <v>856</v>
      </c>
      <c r="C90" s="625" t="s">
        <v>2515</v>
      </c>
      <c r="D90" s="659">
        <v>6.5</v>
      </c>
      <c r="E90" s="114"/>
      <c r="F90" s="662">
        <f t="shared" si="5"/>
        <v>3.25</v>
      </c>
      <c r="G90" s="662">
        <f t="shared" si="6"/>
        <v>9.75</v>
      </c>
      <c r="H90" s="114"/>
      <c r="I90" s="662">
        <f t="shared" si="7"/>
        <v>9.75</v>
      </c>
      <c r="J90" s="663"/>
      <c r="K90" s="662">
        <f t="shared" si="8"/>
        <v>9.75</v>
      </c>
      <c r="L90" s="664"/>
      <c r="M90" s="73" t="str">
        <f t="shared" si="9"/>
        <v>Juin</v>
      </c>
    </row>
    <row r="91" spans="1:13" ht="18.75">
      <c r="A91" s="13">
        <v>84</v>
      </c>
      <c r="B91" s="625" t="s">
        <v>856</v>
      </c>
      <c r="C91" s="625" t="s">
        <v>2516</v>
      </c>
      <c r="D91" s="659">
        <v>6.5</v>
      </c>
      <c r="E91" s="114"/>
      <c r="F91" s="662">
        <f t="shared" si="5"/>
        <v>3.25</v>
      </c>
      <c r="G91" s="662">
        <f t="shared" si="6"/>
        <v>9.75</v>
      </c>
      <c r="H91" s="665"/>
      <c r="I91" s="662">
        <f t="shared" si="7"/>
        <v>9.75</v>
      </c>
      <c r="J91" s="663"/>
      <c r="K91" s="662">
        <f t="shared" si="8"/>
        <v>9.75</v>
      </c>
      <c r="L91" s="664"/>
      <c r="M91" s="73" t="str">
        <f t="shared" si="9"/>
        <v>Juin</v>
      </c>
    </row>
    <row r="92" spans="1:13" ht="18.75">
      <c r="A92" s="13">
        <v>85</v>
      </c>
      <c r="B92" s="625" t="s">
        <v>2517</v>
      </c>
      <c r="C92" s="625" t="s">
        <v>2518</v>
      </c>
      <c r="D92" s="659">
        <v>3.5</v>
      </c>
      <c r="E92" s="114"/>
      <c r="F92" s="662">
        <f t="shared" si="5"/>
        <v>1.75</v>
      </c>
      <c r="G92" s="662">
        <f t="shared" si="6"/>
        <v>5.25</v>
      </c>
      <c r="H92" s="114"/>
      <c r="I92" s="662">
        <f t="shared" si="7"/>
        <v>5.25</v>
      </c>
      <c r="J92" s="663"/>
      <c r="K92" s="662">
        <f t="shared" si="8"/>
        <v>5.25</v>
      </c>
      <c r="L92" s="664"/>
      <c r="M92" s="73" t="str">
        <f t="shared" si="9"/>
        <v>Juin</v>
      </c>
    </row>
    <row r="93" spans="1:13" ht="18.75">
      <c r="A93" s="13">
        <v>86</v>
      </c>
      <c r="B93" s="625" t="s">
        <v>162</v>
      </c>
      <c r="C93" s="625" t="s">
        <v>2519</v>
      </c>
      <c r="D93" s="659">
        <v>5.5</v>
      </c>
      <c r="E93" s="114"/>
      <c r="F93" s="662">
        <f t="shared" si="5"/>
        <v>2.75</v>
      </c>
      <c r="G93" s="662">
        <f t="shared" si="6"/>
        <v>8.25</v>
      </c>
      <c r="H93" s="114"/>
      <c r="I93" s="662">
        <f t="shared" si="7"/>
        <v>8.25</v>
      </c>
      <c r="J93" s="663"/>
      <c r="K93" s="662">
        <f t="shared" si="8"/>
        <v>8.25</v>
      </c>
      <c r="L93" s="664"/>
      <c r="M93" s="73" t="str">
        <f t="shared" si="9"/>
        <v>Juin</v>
      </c>
    </row>
    <row r="94" spans="1:13" ht="18.75">
      <c r="A94" s="13">
        <v>87</v>
      </c>
      <c r="B94" s="625" t="s">
        <v>878</v>
      </c>
      <c r="C94" s="625" t="s">
        <v>2474</v>
      </c>
      <c r="D94" s="659">
        <v>4.5</v>
      </c>
      <c r="E94" s="114"/>
      <c r="F94" s="662">
        <f t="shared" si="5"/>
        <v>2.25</v>
      </c>
      <c r="G94" s="662">
        <f t="shared" si="6"/>
        <v>6.75</v>
      </c>
      <c r="H94" s="114"/>
      <c r="I94" s="662">
        <f t="shared" si="7"/>
        <v>6.75</v>
      </c>
      <c r="J94" s="663"/>
      <c r="K94" s="662">
        <f t="shared" si="8"/>
        <v>6.75</v>
      </c>
      <c r="L94" s="664"/>
      <c r="M94" s="73" t="str">
        <f t="shared" si="9"/>
        <v>Juin</v>
      </c>
    </row>
    <row r="95" spans="1:13" ht="18.75">
      <c r="A95" s="13">
        <v>88</v>
      </c>
      <c r="B95" s="625" t="s">
        <v>2520</v>
      </c>
      <c r="C95" s="625" t="s">
        <v>2521</v>
      </c>
      <c r="D95" s="659">
        <v>6</v>
      </c>
      <c r="E95" s="114"/>
      <c r="F95" s="662">
        <f t="shared" si="5"/>
        <v>3</v>
      </c>
      <c r="G95" s="662">
        <f t="shared" si="6"/>
        <v>9</v>
      </c>
      <c r="H95" s="665"/>
      <c r="I95" s="662">
        <f t="shared" si="7"/>
        <v>9</v>
      </c>
      <c r="J95" s="663"/>
      <c r="K95" s="662">
        <f t="shared" si="8"/>
        <v>9</v>
      </c>
      <c r="L95" s="664"/>
      <c r="M95" s="73" t="str">
        <f t="shared" si="9"/>
        <v>Juin</v>
      </c>
    </row>
    <row r="96" spans="1:13" ht="18.75">
      <c r="A96" s="13">
        <v>89</v>
      </c>
      <c r="B96" s="625" t="s">
        <v>163</v>
      </c>
      <c r="C96" s="625" t="s">
        <v>2522</v>
      </c>
      <c r="D96" s="659">
        <v>6</v>
      </c>
      <c r="E96" s="114"/>
      <c r="F96" s="662">
        <f t="shared" si="5"/>
        <v>3</v>
      </c>
      <c r="G96" s="662">
        <f t="shared" si="6"/>
        <v>9</v>
      </c>
      <c r="H96" s="114"/>
      <c r="I96" s="662">
        <f t="shared" si="7"/>
        <v>9</v>
      </c>
      <c r="J96" s="663"/>
      <c r="K96" s="662">
        <f t="shared" si="8"/>
        <v>9</v>
      </c>
      <c r="L96" s="664"/>
      <c r="M96" s="73" t="str">
        <f t="shared" si="9"/>
        <v>Juin</v>
      </c>
    </row>
    <row r="97" spans="1:13" ht="18.75">
      <c r="A97" s="13">
        <v>90</v>
      </c>
      <c r="B97" s="625" t="s">
        <v>163</v>
      </c>
      <c r="C97" s="625" t="s">
        <v>2523</v>
      </c>
      <c r="D97" s="659">
        <v>3</v>
      </c>
      <c r="E97" s="114"/>
      <c r="F97" s="662">
        <f t="shared" si="5"/>
        <v>1.5</v>
      </c>
      <c r="G97" s="662">
        <f t="shared" si="6"/>
        <v>4.5</v>
      </c>
      <c r="H97" s="114"/>
      <c r="I97" s="662">
        <f t="shared" si="7"/>
        <v>4.5</v>
      </c>
      <c r="J97" s="663"/>
      <c r="K97" s="662">
        <f t="shared" si="8"/>
        <v>4.5</v>
      </c>
      <c r="L97" s="664"/>
      <c r="M97" s="73" t="str">
        <f t="shared" si="9"/>
        <v>Juin</v>
      </c>
    </row>
    <row r="98" spans="1:13" ht="18.75">
      <c r="A98" s="13">
        <v>91</v>
      </c>
      <c r="B98" s="625" t="s">
        <v>2524</v>
      </c>
      <c r="C98" s="625" t="s">
        <v>2525</v>
      </c>
      <c r="D98" s="659">
        <v>5</v>
      </c>
      <c r="E98" s="114"/>
      <c r="F98" s="662">
        <f t="shared" si="5"/>
        <v>2.5</v>
      </c>
      <c r="G98" s="662">
        <f t="shared" si="6"/>
        <v>7.5</v>
      </c>
      <c r="H98" s="665"/>
      <c r="I98" s="662">
        <f t="shared" si="7"/>
        <v>7.5</v>
      </c>
      <c r="J98" s="663"/>
      <c r="K98" s="662">
        <f t="shared" si="8"/>
        <v>7.5</v>
      </c>
      <c r="L98" s="664"/>
      <c r="M98" s="73" t="str">
        <f t="shared" si="9"/>
        <v>Juin</v>
      </c>
    </row>
    <row r="99" spans="1:13" ht="18.75">
      <c r="A99" s="13">
        <v>92</v>
      </c>
      <c r="B99" s="625" t="s">
        <v>2526</v>
      </c>
      <c r="C99" s="625" t="s">
        <v>2527</v>
      </c>
      <c r="D99" s="659">
        <v>3.5</v>
      </c>
      <c r="E99" s="114"/>
      <c r="F99" s="662">
        <f t="shared" si="5"/>
        <v>1.75</v>
      </c>
      <c r="G99" s="662">
        <f t="shared" si="6"/>
        <v>5.25</v>
      </c>
      <c r="H99" s="114"/>
      <c r="I99" s="662">
        <f t="shared" si="7"/>
        <v>5.25</v>
      </c>
      <c r="J99" s="663"/>
      <c r="K99" s="662">
        <f t="shared" si="8"/>
        <v>5.25</v>
      </c>
      <c r="L99" s="664"/>
      <c r="M99" s="73" t="str">
        <f t="shared" si="9"/>
        <v>Juin</v>
      </c>
    </row>
    <row r="100" spans="1:13" ht="18.75">
      <c r="A100" s="13">
        <v>93</v>
      </c>
      <c r="B100" s="625" t="s">
        <v>2528</v>
      </c>
      <c r="C100" s="625" t="s">
        <v>2521</v>
      </c>
      <c r="D100" s="659">
        <v>3</v>
      </c>
      <c r="E100" s="114"/>
      <c r="F100" s="662">
        <f t="shared" si="5"/>
        <v>1.5</v>
      </c>
      <c r="G100" s="662">
        <f t="shared" si="6"/>
        <v>4.5</v>
      </c>
      <c r="H100" s="114"/>
      <c r="I100" s="662">
        <f t="shared" si="7"/>
        <v>4.5</v>
      </c>
      <c r="J100" s="663"/>
      <c r="K100" s="662">
        <f t="shared" si="8"/>
        <v>4.5</v>
      </c>
      <c r="L100" s="664"/>
      <c r="M100" s="73" t="str">
        <f t="shared" si="9"/>
        <v>Juin</v>
      </c>
    </row>
    <row r="101" spans="1:13" ht="18.75">
      <c r="A101" s="13">
        <v>94</v>
      </c>
      <c r="B101" s="625" t="s">
        <v>2529</v>
      </c>
      <c r="C101" s="625" t="s">
        <v>2454</v>
      </c>
      <c r="D101" s="659">
        <v>7</v>
      </c>
      <c r="E101" s="114"/>
      <c r="F101" s="662">
        <f t="shared" si="5"/>
        <v>3.5</v>
      </c>
      <c r="G101" s="662">
        <f t="shared" si="6"/>
        <v>10.5</v>
      </c>
      <c r="H101" s="114"/>
      <c r="I101" s="662">
        <f t="shared" si="7"/>
        <v>10.5</v>
      </c>
      <c r="J101" s="663"/>
      <c r="K101" s="662">
        <f t="shared" si="8"/>
        <v>10.5</v>
      </c>
      <c r="L101" s="664"/>
      <c r="M101" s="73" t="str">
        <f t="shared" si="9"/>
        <v>Juin</v>
      </c>
    </row>
    <row r="102" spans="1:13" ht="18.75">
      <c r="A102" s="13">
        <v>95</v>
      </c>
      <c r="B102" s="625" t="s">
        <v>2530</v>
      </c>
      <c r="C102" s="625" t="s">
        <v>2531</v>
      </c>
      <c r="D102" s="659">
        <v>3.5</v>
      </c>
      <c r="E102" s="114"/>
      <c r="F102" s="662">
        <f t="shared" si="5"/>
        <v>1.75</v>
      </c>
      <c r="G102" s="662">
        <f t="shared" si="6"/>
        <v>5.25</v>
      </c>
      <c r="H102" s="665"/>
      <c r="I102" s="662">
        <f t="shared" si="7"/>
        <v>5.25</v>
      </c>
      <c r="J102" s="663"/>
      <c r="K102" s="662">
        <f t="shared" si="8"/>
        <v>5.25</v>
      </c>
      <c r="L102" s="664"/>
      <c r="M102" s="73" t="str">
        <f t="shared" si="9"/>
        <v>Juin</v>
      </c>
    </row>
    <row r="103" spans="1:13" ht="18.75">
      <c r="A103" s="13">
        <v>96</v>
      </c>
      <c r="B103" s="625" t="s">
        <v>2532</v>
      </c>
      <c r="C103" s="625" t="s">
        <v>2533</v>
      </c>
      <c r="D103" s="659">
        <v>4</v>
      </c>
      <c r="E103" s="114"/>
      <c r="F103" s="662">
        <f t="shared" si="5"/>
        <v>2</v>
      </c>
      <c r="G103" s="662">
        <f t="shared" si="6"/>
        <v>6</v>
      </c>
      <c r="H103" s="114"/>
      <c r="I103" s="662">
        <f t="shared" si="7"/>
        <v>6</v>
      </c>
      <c r="J103" s="663"/>
      <c r="K103" s="662">
        <f t="shared" si="8"/>
        <v>6</v>
      </c>
      <c r="L103" s="664"/>
      <c r="M103" s="73" t="str">
        <f t="shared" si="9"/>
        <v>Juin</v>
      </c>
    </row>
    <row r="104" spans="1:13" ht="18.75">
      <c r="A104" s="13">
        <v>97</v>
      </c>
      <c r="B104" s="625" t="s">
        <v>919</v>
      </c>
      <c r="C104" s="625" t="s">
        <v>2480</v>
      </c>
      <c r="D104" s="659">
        <v>3</v>
      </c>
      <c r="E104" s="114"/>
      <c r="F104" s="662">
        <f t="shared" si="5"/>
        <v>1.5</v>
      </c>
      <c r="G104" s="662">
        <f t="shared" si="6"/>
        <v>4.5</v>
      </c>
      <c r="H104" s="114"/>
      <c r="I104" s="662">
        <f t="shared" si="7"/>
        <v>4.5</v>
      </c>
      <c r="J104" s="663"/>
      <c r="K104" s="662">
        <f t="shared" si="8"/>
        <v>4.5</v>
      </c>
      <c r="L104" s="664"/>
      <c r="M104" s="73" t="str">
        <f t="shared" si="9"/>
        <v>Juin</v>
      </c>
    </row>
    <row r="105" spans="1:13" ht="18.75">
      <c r="A105" s="13">
        <v>98</v>
      </c>
      <c r="B105" s="625" t="s">
        <v>2534</v>
      </c>
      <c r="C105" s="625" t="s">
        <v>2535</v>
      </c>
      <c r="D105" s="659">
        <v>5.5</v>
      </c>
      <c r="E105" s="114"/>
      <c r="F105" s="662">
        <f t="shared" si="5"/>
        <v>2.75</v>
      </c>
      <c r="G105" s="662">
        <f t="shared" si="6"/>
        <v>8.25</v>
      </c>
      <c r="H105" s="114"/>
      <c r="I105" s="662">
        <f t="shared" si="7"/>
        <v>8.25</v>
      </c>
      <c r="J105" s="663"/>
      <c r="K105" s="662">
        <f t="shared" si="8"/>
        <v>8.25</v>
      </c>
      <c r="L105" s="664"/>
      <c r="M105" s="73" t="str">
        <f t="shared" si="9"/>
        <v>Juin</v>
      </c>
    </row>
    <row r="106" spans="1:13" ht="18.75">
      <c r="A106" s="13">
        <v>99</v>
      </c>
      <c r="B106" s="625" t="s">
        <v>2536</v>
      </c>
      <c r="C106" s="625" t="s">
        <v>2537</v>
      </c>
      <c r="D106" s="659">
        <v>5</v>
      </c>
      <c r="E106" s="114"/>
      <c r="F106" s="662">
        <f t="shared" si="5"/>
        <v>2.5</v>
      </c>
      <c r="G106" s="662">
        <f t="shared" si="6"/>
        <v>7.5</v>
      </c>
      <c r="H106" s="114"/>
      <c r="I106" s="662">
        <f t="shared" si="7"/>
        <v>7.5</v>
      </c>
      <c r="J106" s="663"/>
      <c r="K106" s="662">
        <f t="shared" si="8"/>
        <v>7.5</v>
      </c>
      <c r="L106" s="664"/>
      <c r="M106" s="73" t="str">
        <f t="shared" si="9"/>
        <v>Juin</v>
      </c>
    </row>
    <row r="107" spans="1:13" ht="18.75">
      <c r="A107" s="13">
        <v>100</v>
      </c>
      <c r="B107" s="625" t="s">
        <v>935</v>
      </c>
      <c r="C107" s="625" t="s">
        <v>2538</v>
      </c>
      <c r="D107" s="659">
        <v>2.5</v>
      </c>
      <c r="E107" s="114"/>
      <c r="F107" s="662">
        <f t="shared" si="5"/>
        <v>1.25</v>
      </c>
      <c r="G107" s="662">
        <f t="shared" si="6"/>
        <v>3.75</v>
      </c>
      <c r="H107" s="114"/>
      <c r="I107" s="662">
        <f t="shared" si="7"/>
        <v>3.75</v>
      </c>
      <c r="J107" s="663"/>
      <c r="K107" s="662">
        <f t="shared" si="8"/>
        <v>3.75</v>
      </c>
      <c r="L107" s="664"/>
      <c r="M107" s="73" t="str">
        <f t="shared" si="9"/>
        <v>Juin</v>
      </c>
    </row>
    <row r="108" spans="1:13" ht="18.75">
      <c r="A108" s="13">
        <v>101</v>
      </c>
      <c r="B108" s="625" t="s">
        <v>939</v>
      </c>
      <c r="C108" s="625" t="s">
        <v>2539</v>
      </c>
      <c r="D108" s="659">
        <v>4</v>
      </c>
      <c r="E108" s="114"/>
      <c r="F108" s="662">
        <f t="shared" si="5"/>
        <v>2</v>
      </c>
      <c r="G108" s="662">
        <f t="shared" si="6"/>
        <v>6</v>
      </c>
      <c r="H108" s="665"/>
      <c r="I108" s="662">
        <f t="shared" si="7"/>
        <v>6</v>
      </c>
      <c r="J108" s="663"/>
      <c r="K108" s="662">
        <f t="shared" si="8"/>
        <v>6</v>
      </c>
      <c r="L108" s="664"/>
      <c r="M108" s="73" t="str">
        <f t="shared" si="9"/>
        <v>Juin</v>
      </c>
    </row>
    <row r="109" spans="1:13" ht="18.75">
      <c r="A109" s="13">
        <v>102</v>
      </c>
      <c r="B109" s="625" t="s">
        <v>942</v>
      </c>
      <c r="C109" s="625" t="s">
        <v>2540</v>
      </c>
      <c r="D109" s="659">
        <v>11</v>
      </c>
      <c r="E109" s="114"/>
      <c r="F109" s="662">
        <f t="shared" si="5"/>
        <v>5.5</v>
      </c>
      <c r="G109" s="662">
        <f t="shared" si="6"/>
        <v>16.5</v>
      </c>
      <c r="H109" s="665"/>
      <c r="I109" s="662">
        <f t="shared" si="7"/>
        <v>16.5</v>
      </c>
      <c r="J109" s="663"/>
      <c r="K109" s="662">
        <f t="shared" si="8"/>
        <v>16.5</v>
      </c>
      <c r="L109" s="664"/>
      <c r="M109" s="73" t="str">
        <f t="shared" si="9"/>
        <v>Juin</v>
      </c>
    </row>
    <row r="110" spans="1:13" ht="18.75">
      <c r="A110" s="13">
        <v>103</v>
      </c>
      <c r="B110" s="625" t="s">
        <v>2541</v>
      </c>
      <c r="C110" s="625" t="s">
        <v>2542</v>
      </c>
      <c r="D110" s="659">
        <v>4.5</v>
      </c>
      <c r="E110" s="114"/>
      <c r="F110" s="662">
        <f t="shared" si="5"/>
        <v>2.25</v>
      </c>
      <c r="G110" s="662">
        <f t="shared" si="6"/>
        <v>6.75</v>
      </c>
      <c r="H110" s="114"/>
      <c r="I110" s="662">
        <f t="shared" si="7"/>
        <v>6.75</v>
      </c>
      <c r="J110" s="663"/>
      <c r="K110" s="662">
        <f t="shared" si="8"/>
        <v>6.75</v>
      </c>
      <c r="L110" s="664"/>
      <c r="M110" s="73" t="str">
        <f t="shared" si="9"/>
        <v>Juin</v>
      </c>
    </row>
    <row r="111" spans="1:13" ht="18.75">
      <c r="A111" s="13">
        <v>104</v>
      </c>
      <c r="B111" s="625" t="s">
        <v>949</v>
      </c>
      <c r="C111" s="625" t="s">
        <v>2543</v>
      </c>
      <c r="D111" s="659">
        <v>5</v>
      </c>
      <c r="E111" s="114"/>
      <c r="F111" s="662">
        <f t="shared" si="5"/>
        <v>2.5</v>
      </c>
      <c r="G111" s="662">
        <f t="shared" si="6"/>
        <v>7.5</v>
      </c>
      <c r="H111" s="665"/>
      <c r="I111" s="662">
        <f t="shared" si="7"/>
        <v>7.5</v>
      </c>
      <c r="J111" s="663"/>
      <c r="K111" s="662">
        <f t="shared" si="8"/>
        <v>7.5</v>
      </c>
      <c r="L111" s="664"/>
      <c r="M111" s="73" t="str">
        <f t="shared" si="9"/>
        <v>Juin</v>
      </c>
    </row>
    <row r="112" spans="1:13" ht="18.75">
      <c r="A112" s="13">
        <v>105</v>
      </c>
      <c r="B112" s="625" t="s">
        <v>949</v>
      </c>
      <c r="C112" s="625" t="s">
        <v>2463</v>
      </c>
      <c r="D112" s="659">
        <v>5</v>
      </c>
      <c r="E112" s="114"/>
      <c r="F112" s="662">
        <f t="shared" si="5"/>
        <v>2.5</v>
      </c>
      <c r="G112" s="662">
        <f t="shared" si="6"/>
        <v>7.5</v>
      </c>
      <c r="H112" s="114"/>
      <c r="I112" s="662">
        <f t="shared" si="7"/>
        <v>7.5</v>
      </c>
      <c r="J112" s="663"/>
      <c r="K112" s="662">
        <f t="shared" si="8"/>
        <v>7.5</v>
      </c>
      <c r="L112" s="664"/>
      <c r="M112" s="73" t="str">
        <f t="shared" si="9"/>
        <v>Juin</v>
      </c>
    </row>
    <row r="113" spans="1:13" ht="18.75">
      <c r="A113" s="13">
        <v>106</v>
      </c>
      <c r="B113" s="625" t="s">
        <v>2544</v>
      </c>
      <c r="C113" s="625" t="s">
        <v>2545</v>
      </c>
      <c r="D113" s="659">
        <v>5</v>
      </c>
      <c r="E113" s="114"/>
      <c r="F113" s="662">
        <f t="shared" si="5"/>
        <v>2.5</v>
      </c>
      <c r="G113" s="662">
        <f t="shared" si="6"/>
        <v>7.5</v>
      </c>
      <c r="H113" s="665"/>
      <c r="I113" s="662">
        <f t="shared" si="7"/>
        <v>7.5</v>
      </c>
      <c r="J113" s="663"/>
      <c r="K113" s="662">
        <f t="shared" si="8"/>
        <v>7.5</v>
      </c>
      <c r="L113" s="664"/>
      <c r="M113" s="73" t="str">
        <f t="shared" si="9"/>
        <v>Juin</v>
      </c>
    </row>
    <row r="114" spans="1:13" ht="18.75">
      <c r="A114" s="13">
        <v>107</v>
      </c>
      <c r="B114" s="625" t="s">
        <v>961</v>
      </c>
      <c r="C114" s="625" t="s">
        <v>2546</v>
      </c>
      <c r="D114" s="659">
        <v>4</v>
      </c>
      <c r="E114" s="114"/>
      <c r="F114" s="662">
        <f t="shared" si="5"/>
        <v>2</v>
      </c>
      <c r="G114" s="662">
        <f t="shared" si="6"/>
        <v>6</v>
      </c>
      <c r="H114" s="114"/>
      <c r="I114" s="662">
        <f t="shared" si="7"/>
        <v>6</v>
      </c>
      <c r="J114" s="663"/>
      <c r="K114" s="662">
        <f t="shared" si="8"/>
        <v>6</v>
      </c>
      <c r="L114" s="664"/>
      <c r="M114" s="73" t="str">
        <f t="shared" si="9"/>
        <v>Juin</v>
      </c>
    </row>
    <row r="115" spans="1:13" ht="18.75">
      <c r="A115" s="13">
        <v>108</v>
      </c>
      <c r="B115" s="625" t="s">
        <v>967</v>
      </c>
      <c r="C115" s="625" t="s">
        <v>2474</v>
      </c>
      <c r="D115" s="659">
        <v>13</v>
      </c>
      <c r="E115" s="114"/>
      <c r="F115" s="662">
        <f t="shared" si="5"/>
        <v>6.5</v>
      </c>
      <c r="G115" s="662">
        <f t="shared" si="6"/>
        <v>19.5</v>
      </c>
      <c r="H115" s="114"/>
      <c r="I115" s="662">
        <f t="shared" si="7"/>
        <v>19.5</v>
      </c>
      <c r="J115" s="663"/>
      <c r="K115" s="662">
        <f t="shared" si="8"/>
        <v>19.5</v>
      </c>
      <c r="L115" s="664"/>
      <c r="M115" s="73" t="str">
        <f t="shared" si="9"/>
        <v>Juin</v>
      </c>
    </row>
    <row r="116" spans="1:13" ht="18.75">
      <c r="A116" s="13">
        <v>109</v>
      </c>
      <c r="B116" s="625" t="s">
        <v>184</v>
      </c>
      <c r="C116" s="625" t="s">
        <v>2547</v>
      </c>
      <c r="D116" s="659">
        <v>6</v>
      </c>
      <c r="E116" s="114"/>
      <c r="F116" s="662">
        <f t="shared" si="5"/>
        <v>3</v>
      </c>
      <c r="G116" s="662">
        <f t="shared" si="6"/>
        <v>9</v>
      </c>
      <c r="H116" s="114"/>
      <c r="I116" s="662">
        <f t="shared" si="7"/>
        <v>9</v>
      </c>
      <c r="J116" s="663"/>
      <c r="K116" s="662">
        <f t="shared" si="8"/>
        <v>9</v>
      </c>
      <c r="L116" s="664"/>
      <c r="M116" s="73" t="str">
        <f t="shared" si="9"/>
        <v>Juin</v>
      </c>
    </row>
    <row r="117" spans="1:13" ht="18.75">
      <c r="A117" s="13">
        <v>110</v>
      </c>
      <c r="B117" s="625" t="s">
        <v>2548</v>
      </c>
      <c r="C117" s="625" t="s">
        <v>2453</v>
      </c>
      <c r="D117" s="659">
        <v>3.5</v>
      </c>
      <c r="E117" s="114"/>
      <c r="F117" s="662">
        <f t="shared" si="5"/>
        <v>1.75</v>
      </c>
      <c r="G117" s="662">
        <f t="shared" si="6"/>
        <v>5.25</v>
      </c>
      <c r="H117" s="114"/>
      <c r="I117" s="662">
        <f t="shared" si="7"/>
        <v>5.25</v>
      </c>
      <c r="J117" s="663"/>
      <c r="K117" s="662">
        <f t="shared" si="8"/>
        <v>5.25</v>
      </c>
      <c r="L117" s="664"/>
      <c r="M117" s="73" t="str">
        <f t="shared" si="9"/>
        <v>Juin</v>
      </c>
    </row>
    <row r="118" spans="1:13" ht="18.75">
      <c r="A118" s="13">
        <v>111</v>
      </c>
      <c r="B118" s="625" t="s">
        <v>978</v>
      </c>
      <c r="C118" s="625" t="s">
        <v>119</v>
      </c>
      <c r="D118" s="659">
        <v>6.5</v>
      </c>
      <c r="E118" s="114"/>
      <c r="F118" s="662">
        <f t="shared" si="5"/>
        <v>3.25</v>
      </c>
      <c r="G118" s="662">
        <f t="shared" si="6"/>
        <v>9.75</v>
      </c>
      <c r="H118" s="114"/>
      <c r="I118" s="662">
        <f t="shared" si="7"/>
        <v>9.75</v>
      </c>
      <c r="J118" s="663"/>
      <c r="K118" s="662">
        <f t="shared" si="8"/>
        <v>9.75</v>
      </c>
      <c r="L118" s="664"/>
      <c r="M118" s="73" t="str">
        <f t="shared" si="9"/>
        <v>Juin</v>
      </c>
    </row>
    <row r="119" spans="1:13" ht="18.75">
      <c r="A119" s="13">
        <v>112</v>
      </c>
      <c r="B119" s="625" t="s">
        <v>2549</v>
      </c>
      <c r="C119" s="625" t="s">
        <v>2550</v>
      </c>
      <c r="D119" s="659">
        <v>8.5</v>
      </c>
      <c r="E119" s="114"/>
      <c r="F119" s="662">
        <f t="shared" si="5"/>
        <v>4.25</v>
      </c>
      <c r="G119" s="662">
        <f t="shared" si="6"/>
        <v>12.75</v>
      </c>
      <c r="H119" s="114"/>
      <c r="I119" s="662">
        <f t="shared" si="7"/>
        <v>12.75</v>
      </c>
      <c r="J119" s="663"/>
      <c r="K119" s="662">
        <f t="shared" si="8"/>
        <v>12.75</v>
      </c>
      <c r="L119" s="664"/>
      <c r="M119" s="73" t="str">
        <f t="shared" si="9"/>
        <v>Juin</v>
      </c>
    </row>
    <row r="120" spans="1:13" ht="18.75">
      <c r="A120" s="13">
        <v>113</v>
      </c>
      <c r="B120" s="625" t="s">
        <v>2551</v>
      </c>
      <c r="C120" s="625" t="s">
        <v>2480</v>
      </c>
      <c r="D120" s="659">
        <v>8.5</v>
      </c>
      <c r="E120" s="114"/>
      <c r="F120" s="662">
        <f t="shared" si="5"/>
        <v>4.25</v>
      </c>
      <c r="G120" s="662">
        <f t="shared" si="6"/>
        <v>12.75</v>
      </c>
      <c r="H120" s="114"/>
      <c r="I120" s="662">
        <f t="shared" si="7"/>
        <v>12.75</v>
      </c>
      <c r="J120" s="663"/>
      <c r="K120" s="662">
        <f t="shared" si="8"/>
        <v>12.75</v>
      </c>
      <c r="L120" s="664"/>
      <c r="M120" s="73" t="str">
        <f t="shared" si="9"/>
        <v>Juin</v>
      </c>
    </row>
    <row r="121" spans="1:13" ht="18.75">
      <c r="A121" s="13">
        <v>114</v>
      </c>
      <c r="B121" s="625" t="s">
        <v>988</v>
      </c>
      <c r="C121" s="625" t="s">
        <v>2552</v>
      </c>
      <c r="D121" s="659">
        <v>6.5</v>
      </c>
      <c r="E121" s="114"/>
      <c r="F121" s="662">
        <f t="shared" si="5"/>
        <v>3.25</v>
      </c>
      <c r="G121" s="662">
        <f t="shared" si="6"/>
        <v>9.75</v>
      </c>
      <c r="H121" s="114"/>
      <c r="I121" s="662">
        <f t="shared" si="7"/>
        <v>9.75</v>
      </c>
      <c r="J121" s="663"/>
      <c r="K121" s="662">
        <f t="shared" si="8"/>
        <v>9.75</v>
      </c>
      <c r="L121" s="664"/>
      <c r="M121" s="73" t="str">
        <f t="shared" si="9"/>
        <v>Juin</v>
      </c>
    </row>
    <row r="122" spans="1:13" ht="18.75">
      <c r="A122" s="13">
        <v>115</v>
      </c>
      <c r="B122" s="625" t="s">
        <v>994</v>
      </c>
      <c r="C122" s="625" t="s">
        <v>2553</v>
      </c>
      <c r="D122" s="659">
        <v>3</v>
      </c>
      <c r="E122" s="114"/>
      <c r="F122" s="662">
        <f t="shared" si="5"/>
        <v>1.5</v>
      </c>
      <c r="G122" s="662">
        <f t="shared" si="6"/>
        <v>4.5</v>
      </c>
      <c r="H122" s="114"/>
      <c r="I122" s="662">
        <f t="shared" si="7"/>
        <v>4.5</v>
      </c>
      <c r="J122" s="663"/>
      <c r="K122" s="662">
        <f t="shared" si="8"/>
        <v>4.5</v>
      </c>
      <c r="L122" s="664"/>
      <c r="M122" s="73" t="str">
        <f t="shared" si="9"/>
        <v>Juin</v>
      </c>
    </row>
    <row r="123" spans="1:13" ht="18.75">
      <c r="A123" s="13">
        <v>116</v>
      </c>
      <c r="B123" s="625" t="s">
        <v>2554</v>
      </c>
      <c r="C123" s="625" t="s">
        <v>2555</v>
      </c>
      <c r="D123" s="659">
        <v>7</v>
      </c>
      <c r="E123" s="114"/>
      <c r="F123" s="662">
        <f t="shared" si="5"/>
        <v>3.5</v>
      </c>
      <c r="G123" s="662">
        <f t="shared" si="6"/>
        <v>10.5</v>
      </c>
      <c r="H123" s="114"/>
      <c r="I123" s="662">
        <f t="shared" si="7"/>
        <v>10.5</v>
      </c>
      <c r="J123" s="663"/>
      <c r="K123" s="662">
        <f t="shared" si="8"/>
        <v>10.5</v>
      </c>
      <c r="L123" s="664"/>
      <c r="M123" s="73" t="str">
        <f t="shared" si="9"/>
        <v>Juin</v>
      </c>
    </row>
    <row r="124" spans="1:13" ht="18.75">
      <c r="A124" s="13">
        <v>117</v>
      </c>
      <c r="B124" s="625" t="s">
        <v>1003</v>
      </c>
      <c r="C124" s="625" t="s">
        <v>2556</v>
      </c>
      <c r="D124" s="659">
        <v>4.5</v>
      </c>
      <c r="E124" s="114"/>
      <c r="F124" s="662">
        <f t="shared" si="5"/>
        <v>2.25</v>
      </c>
      <c r="G124" s="662">
        <f t="shared" si="6"/>
        <v>6.75</v>
      </c>
      <c r="H124" s="665"/>
      <c r="I124" s="662">
        <f t="shared" si="7"/>
        <v>6.75</v>
      </c>
      <c r="J124" s="663"/>
      <c r="K124" s="662">
        <f t="shared" si="8"/>
        <v>6.75</v>
      </c>
      <c r="L124" s="664"/>
      <c r="M124" s="73" t="str">
        <f t="shared" si="9"/>
        <v>Juin</v>
      </c>
    </row>
    <row r="125" spans="1:13" ht="18.75">
      <c r="A125" s="13">
        <v>118</v>
      </c>
      <c r="B125" s="625" t="s">
        <v>190</v>
      </c>
      <c r="C125" s="625" t="s">
        <v>2557</v>
      </c>
      <c r="D125" s="659">
        <v>6</v>
      </c>
      <c r="E125" s="114"/>
      <c r="F125" s="662">
        <f t="shared" si="5"/>
        <v>3</v>
      </c>
      <c r="G125" s="662">
        <f t="shared" si="6"/>
        <v>9</v>
      </c>
      <c r="H125" s="114"/>
      <c r="I125" s="662">
        <f t="shared" si="7"/>
        <v>9</v>
      </c>
      <c r="J125" s="663"/>
      <c r="K125" s="662">
        <f t="shared" si="8"/>
        <v>9</v>
      </c>
      <c r="L125" s="664"/>
      <c r="M125" s="73" t="str">
        <f t="shared" si="9"/>
        <v>Juin</v>
      </c>
    </row>
    <row r="126" spans="1:13" ht="18.75">
      <c r="A126" s="13">
        <v>119</v>
      </c>
      <c r="B126" s="625" t="s">
        <v>2558</v>
      </c>
      <c r="C126" s="625" t="s">
        <v>2559</v>
      </c>
      <c r="D126" s="659">
        <v>4</v>
      </c>
      <c r="E126" s="114"/>
      <c r="F126" s="662">
        <f t="shared" si="5"/>
        <v>2</v>
      </c>
      <c r="G126" s="662">
        <f t="shared" si="6"/>
        <v>6</v>
      </c>
      <c r="H126" s="114"/>
      <c r="I126" s="662">
        <f t="shared" si="7"/>
        <v>6</v>
      </c>
      <c r="J126" s="663"/>
      <c r="K126" s="662">
        <f t="shared" si="8"/>
        <v>6</v>
      </c>
      <c r="L126" s="664"/>
      <c r="M126" s="73" t="str">
        <f t="shared" si="9"/>
        <v>Juin</v>
      </c>
    </row>
    <row r="127" spans="1:13" ht="18.75">
      <c r="A127" s="13">
        <v>120</v>
      </c>
      <c r="B127" s="625" t="s">
        <v>1019</v>
      </c>
      <c r="C127" s="625" t="s">
        <v>2560</v>
      </c>
      <c r="D127" s="659">
        <v>4.5</v>
      </c>
      <c r="E127" s="114"/>
      <c r="F127" s="662">
        <f t="shared" si="5"/>
        <v>2.25</v>
      </c>
      <c r="G127" s="662">
        <f t="shared" si="6"/>
        <v>6.75</v>
      </c>
      <c r="H127" s="114"/>
      <c r="I127" s="662">
        <f t="shared" si="7"/>
        <v>6.75</v>
      </c>
      <c r="J127" s="663"/>
      <c r="K127" s="662">
        <f t="shared" si="8"/>
        <v>6.75</v>
      </c>
      <c r="L127" s="664"/>
      <c r="M127" s="73" t="str">
        <f t="shared" si="9"/>
        <v>Juin</v>
      </c>
    </row>
    <row r="128" spans="1:13" ht="18.75">
      <c r="A128" s="13">
        <v>121</v>
      </c>
      <c r="B128" s="625" t="s">
        <v>1028</v>
      </c>
      <c r="C128" s="625" t="s">
        <v>2561</v>
      </c>
      <c r="D128" s="659">
        <v>5.5</v>
      </c>
      <c r="E128" s="114"/>
      <c r="F128" s="662">
        <f t="shared" si="5"/>
        <v>2.75</v>
      </c>
      <c r="G128" s="662">
        <f t="shared" si="6"/>
        <v>8.25</v>
      </c>
      <c r="H128" s="114"/>
      <c r="I128" s="662">
        <f t="shared" si="7"/>
        <v>8.25</v>
      </c>
      <c r="J128" s="663"/>
      <c r="K128" s="662">
        <f t="shared" si="8"/>
        <v>8.25</v>
      </c>
      <c r="L128" s="664"/>
      <c r="M128" s="73" t="str">
        <f t="shared" si="9"/>
        <v>Juin</v>
      </c>
    </row>
    <row r="129" spans="1:13" ht="18.75">
      <c r="A129" s="13">
        <v>122</v>
      </c>
      <c r="B129" s="625" t="s">
        <v>1033</v>
      </c>
      <c r="C129" s="625" t="s">
        <v>2562</v>
      </c>
      <c r="D129" s="659">
        <v>4</v>
      </c>
      <c r="E129" s="114"/>
      <c r="F129" s="662">
        <f t="shared" si="5"/>
        <v>2</v>
      </c>
      <c r="G129" s="662">
        <f t="shared" si="6"/>
        <v>6</v>
      </c>
      <c r="H129" s="114"/>
      <c r="I129" s="662">
        <f t="shared" si="7"/>
        <v>6</v>
      </c>
      <c r="J129" s="663"/>
      <c r="K129" s="662">
        <f t="shared" si="8"/>
        <v>6</v>
      </c>
      <c r="L129" s="664"/>
      <c r="M129" s="73" t="str">
        <f t="shared" si="9"/>
        <v>Juin</v>
      </c>
    </row>
    <row r="130" spans="1:13" ht="18.75">
      <c r="A130" s="13">
        <v>123</v>
      </c>
      <c r="B130" s="625" t="s">
        <v>2563</v>
      </c>
      <c r="C130" s="625" t="s">
        <v>2522</v>
      </c>
      <c r="D130" s="659">
        <v>8.5</v>
      </c>
      <c r="E130" s="114"/>
      <c r="F130" s="662">
        <f t="shared" si="5"/>
        <v>4.25</v>
      </c>
      <c r="G130" s="662">
        <f t="shared" si="6"/>
        <v>12.75</v>
      </c>
      <c r="H130" s="114"/>
      <c r="I130" s="662">
        <f t="shared" si="7"/>
        <v>12.75</v>
      </c>
      <c r="J130" s="663"/>
      <c r="K130" s="662">
        <f t="shared" si="8"/>
        <v>12.75</v>
      </c>
      <c r="L130" s="664"/>
      <c r="M130" s="73" t="str">
        <f t="shared" si="9"/>
        <v>Juin</v>
      </c>
    </row>
    <row r="131" spans="1:13" ht="18.75">
      <c r="A131" s="13">
        <v>124</v>
      </c>
      <c r="B131" s="625" t="s">
        <v>2564</v>
      </c>
      <c r="C131" s="625" t="s">
        <v>2509</v>
      </c>
      <c r="D131" s="659">
        <v>13.5</v>
      </c>
      <c r="E131" s="114"/>
      <c r="F131" s="662">
        <f t="shared" si="5"/>
        <v>6.75</v>
      </c>
      <c r="G131" s="662">
        <f t="shared" si="6"/>
        <v>20.25</v>
      </c>
      <c r="H131" s="665"/>
      <c r="I131" s="662">
        <f t="shared" si="7"/>
        <v>20.25</v>
      </c>
      <c r="J131" s="663"/>
      <c r="K131" s="662">
        <f t="shared" si="8"/>
        <v>20.25</v>
      </c>
      <c r="L131" s="664"/>
      <c r="M131" s="73" t="str">
        <f t="shared" si="9"/>
        <v>Juin</v>
      </c>
    </row>
    <row r="132" spans="1:13" ht="18.75">
      <c r="A132" s="13">
        <v>125</v>
      </c>
      <c r="B132" s="625" t="s">
        <v>1050</v>
      </c>
      <c r="C132" s="625" t="s">
        <v>2565</v>
      </c>
      <c r="D132" s="659">
        <v>5.5</v>
      </c>
      <c r="E132" s="114"/>
      <c r="F132" s="662">
        <f t="shared" si="5"/>
        <v>2.75</v>
      </c>
      <c r="G132" s="662">
        <f t="shared" si="6"/>
        <v>8.25</v>
      </c>
      <c r="H132" s="665"/>
      <c r="I132" s="662">
        <f t="shared" si="7"/>
        <v>8.25</v>
      </c>
      <c r="J132" s="663"/>
      <c r="K132" s="662">
        <f t="shared" si="8"/>
        <v>8.25</v>
      </c>
      <c r="L132" s="664"/>
      <c r="M132" s="73" t="str">
        <f t="shared" si="9"/>
        <v>Juin</v>
      </c>
    </row>
    <row r="133" spans="1:13" ht="18.75">
      <c r="A133" s="13">
        <v>126</v>
      </c>
      <c r="B133" s="625" t="s">
        <v>2566</v>
      </c>
      <c r="C133" s="625" t="s">
        <v>2567</v>
      </c>
      <c r="D133" s="659">
        <v>10</v>
      </c>
      <c r="E133" s="114"/>
      <c r="F133" s="662">
        <f t="shared" si="5"/>
        <v>5</v>
      </c>
      <c r="G133" s="662">
        <f t="shared" si="6"/>
        <v>15</v>
      </c>
      <c r="H133" s="114"/>
      <c r="I133" s="662">
        <f t="shared" si="7"/>
        <v>15</v>
      </c>
      <c r="J133" s="663"/>
      <c r="K133" s="662">
        <f t="shared" si="8"/>
        <v>15</v>
      </c>
      <c r="L133" s="664"/>
      <c r="M133" s="73" t="str">
        <f t="shared" si="9"/>
        <v>Juin</v>
      </c>
    </row>
    <row r="134" spans="1:13" ht="18.75">
      <c r="A134" s="13">
        <v>127</v>
      </c>
      <c r="B134" s="625" t="s">
        <v>196</v>
      </c>
      <c r="C134" s="625" t="s">
        <v>2568</v>
      </c>
      <c r="D134" s="659">
        <v>5</v>
      </c>
      <c r="E134" s="114"/>
      <c r="F134" s="662">
        <f t="shared" si="5"/>
        <v>2.5</v>
      </c>
      <c r="G134" s="662">
        <f t="shared" si="6"/>
        <v>7.5</v>
      </c>
      <c r="H134" s="114"/>
      <c r="I134" s="662">
        <f t="shared" si="7"/>
        <v>7.5</v>
      </c>
      <c r="J134" s="663"/>
      <c r="K134" s="662">
        <f t="shared" si="8"/>
        <v>7.5</v>
      </c>
      <c r="L134" s="664"/>
      <c r="M134" s="73" t="str">
        <f t="shared" si="9"/>
        <v>Juin</v>
      </c>
    </row>
    <row r="135" spans="1:13" ht="18.75">
      <c r="A135" s="13">
        <v>128</v>
      </c>
      <c r="B135" s="625" t="s">
        <v>2569</v>
      </c>
      <c r="C135" s="625" t="s">
        <v>2473</v>
      </c>
      <c r="D135" s="659">
        <v>5.5</v>
      </c>
      <c r="E135" s="114"/>
      <c r="F135" s="662">
        <f t="shared" si="5"/>
        <v>2.75</v>
      </c>
      <c r="G135" s="662">
        <f t="shared" si="6"/>
        <v>8.25</v>
      </c>
      <c r="H135" s="665"/>
      <c r="I135" s="662">
        <f t="shared" si="7"/>
        <v>8.25</v>
      </c>
      <c r="J135" s="663"/>
      <c r="K135" s="662">
        <f t="shared" si="8"/>
        <v>8.25</v>
      </c>
      <c r="L135" s="664"/>
      <c r="M135" s="73" t="str">
        <f t="shared" si="9"/>
        <v>Juin</v>
      </c>
    </row>
    <row r="136" spans="1:13" ht="18.75">
      <c r="A136" s="13">
        <v>129</v>
      </c>
      <c r="B136" s="625" t="s">
        <v>200</v>
      </c>
      <c r="C136" s="625" t="s">
        <v>2570</v>
      </c>
      <c r="D136" s="659">
        <v>5</v>
      </c>
      <c r="E136" s="114"/>
      <c r="F136" s="662">
        <f t="shared" ref="F136:F199" si="10">IF(AND(D136=0,E136=0),L136/3,(D136+E136)/2)</f>
        <v>2.5</v>
      </c>
      <c r="G136" s="662">
        <f t="shared" ref="G136:G199" si="11">F136*3</f>
        <v>7.5</v>
      </c>
      <c r="H136" s="665"/>
      <c r="I136" s="662">
        <f t="shared" ref="I136:I199" si="12">MAX(G136,H136*3)</f>
        <v>7.5</v>
      </c>
      <c r="J136" s="663"/>
      <c r="K136" s="662">
        <f t="shared" ref="K136:K199" si="13">MAX(I136,J136*3)</f>
        <v>7.5</v>
      </c>
      <c r="L136" s="664"/>
      <c r="M136" s="73" t="str">
        <f t="shared" ref="M136:M199" si="14">IF(ISBLANK(J136),IF(ISBLANK(H136),"Juin","Synthèse"),"Rattrapage")</f>
        <v>Juin</v>
      </c>
    </row>
    <row r="137" spans="1:13" ht="18.75">
      <c r="A137" s="13">
        <v>130</v>
      </c>
      <c r="B137" s="625" t="s">
        <v>1068</v>
      </c>
      <c r="C137" s="625" t="s">
        <v>2571</v>
      </c>
      <c r="D137" s="659">
        <v>7</v>
      </c>
      <c r="E137" s="114"/>
      <c r="F137" s="662">
        <f t="shared" si="10"/>
        <v>3.5</v>
      </c>
      <c r="G137" s="662">
        <f t="shared" si="11"/>
        <v>10.5</v>
      </c>
      <c r="H137" s="665"/>
      <c r="I137" s="662">
        <f t="shared" si="12"/>
        <v>10.5</v>
      </c>
      <c r="J137" s="663"/>
      <c r="K137" s="662">
        <f t="shared" si="13"/>
        <v>10.5</v>
      </c>
      <c r="L137" s="664"/>
      <c r="M137" s="73" t="str">
        <f t="shared" si="14"/>
        <v>Juin</v>
      </c>
    </row>
    <row r="138" spans="1:13" ht="18.75">
      <c r="A138" s="13">
        <v>131</v>
      </c>
      <c r="B138" s="625" t="s">
        <v>1072</v>
      </c>
      <c r="C138" s="625" t="s">
        <v>2572</v>
      </c>
      <c r="D138" s="659">
        <v>7</v>
      </c>
      <c r="E138" s="114"/>
      <c r="F138" s="662">
        <f t="shared" si="10"/>
        <v>3.5</v>
      </c>
      <c r="G138" s="662">
        <f t="shared" si="11"/>
        <v>10.5</v>
      </c>
      <c r="H138" s="665"/>
      <c r="I138" s="662">
        <f t="shared" si="12"/>
        <v>10.5</v>
      </c>
      <c r="J138" s="663"/>
      <c r="K138" s="662">
        <f t="shared" si="13"/>
        <v>10.5</v>
      </c>
      <c r="L138" s="664"/>
      <c r="M138" s="73" t="str">
        <f t="shared" si="14"/>
        <v>Juin</v>
      </c>
    </row>
    <row r="139" spans="1:13" ht="18.75">
      <c r="A139" s="13">
        <v>132</v>
      </c>
      <c r="B139" s="625" t="s">
        <v>2573</v>
      </c>
      <c r="C139" s="625" t="s">
        <v>2502</v>
      </c>
      <c r="D139" s="659">
        <v>6</v>
      </c>
      <c r="E139" s="114"/>
      <c r="F139" s="662">
        <f t="shared" si="10"/>
        <v>3</v>
      </c>
      <c r="G139" s="662">
        <f t="shared" si="11"/>
        <v>9</v>
      </c>
      <c r="H139" s="665"/>
      <c r="I139" s="662">
        <f t="shared" si="12"/>
        <v>9</v>
      </c>
      <c r="J139" s="663"/>
      <c r="K139" s="662">
        <f t="shared" si="13"/>
        <v>9</v>
      </c>
      <c r="L139" s="664"/>
      <c r="M139" s="73" t="str">
        <f t="shared" si="14"/>
        <v>Juin</v>
      </c>
    </row>
    <row r="140" spans="1:13" ht="18.75">
      <c r="A140" s="13">
        <v>133</v>
      </c>
      <c r="B140" s="625" t="s">
        <v>2574</v>
      </c>
      <c r="C140" s="625" t="s">
        <v>2575</v>
      </c>
      <c r="D140" s="659">
        <v>8</v>
      </c>
      <c r="E140" s="114"/>
      <c r="F140" s="662">
        <f t="shared" si="10"/>
        <v>4</v>
      </c>
      <c r="G140" s="662">
        <f t="shared" si="11"/>
        <v>12</v>
      </c>
      <c r="H140" s="114"/>
      <c r="I140" s="662">
        <f t="shared" si="12"/>
        <v>12</v>
      </c>
      <c r="J140" s="663"/>
      <c r="K140" s="662">
        <f t="shared" si="13"/>
        <v>12</v>
      </c>
      <c r="L140" s="664"/>
      <c r="M140" s="73" t="str">
        <f t="shared" si="14"/>
        <v>Juin</v>
      </c>
    </row>
    <row r="141" spans="1:13" ht="18.75">
      <c r="A141" s="13">
        <v>134</v>
      </c>
      <c r="B141" s="625" t="s">
        <v>1087</v>
      </c>
      <c r="C141" s="625" t="s">
        <v>2481</v>
      </c>
      <c r="D141" s="659">
        <v>3.5</v>
      </c>
      <c r="E141" s="114"/>
      <c r="F141" s="662">
        <f t="shared" si="10"/>
        <v>1.75</v>
      </c>
      <c r="G141" s="662">
        <f t="shared" si="11"/>
        <v>5.25</v>
      </c>
      <c r="H141" s="114"/>
      <c r="I141" s="662">
        <f t="shared" si="12"/>
        <v>5.25</v>
      </c>
      <c r="J141" s="663"/>
      <c r="K141" s="662">
        <f t="shared" si="13"/>
        <v>5.25</v>
      </c>
      <c r="L141" s="664"/>
      <c r="M141" s="73" t="str">
        <f t="shared" si="14"/>
        <v>Juin</v>
      </c>
    </row>
    <row r="142" spans="1:13" ht="18.75">
      <c r="A142" s="13">
        <v>135</v>
      </c>
      <c r="B142" s="625" t="s">
        <v>1090</v>
      </c>
      <c r="C142" s="625" t="s">
        <v>2576</v>
      </c>
      <c r="D142" s="659">
        <v>8</v>
      </c>
      <c r="E142" s="114"/>
      <c r="F142" s="662">
        <f t="shared" si="10"/>
        <v>4</v>
      </c>
      <c r="G142" s="662">
        <f t="shared" si="11"/>
        <v>12</v>
      </c>
      <c r="H142" s="114"/>
      <c r="I142" s="662">
        <f t="shared" si="12"/>
        <v>12</v>
      </c>
      <c r="J142" s="663"/>
      <c r="K142" s="662">
        <f t="shared" si="13"/>
        <v>12</v>
      </c>
      <c r="L142" s="664"/>
      <c r="M142" s="73" t="str">
        <f t="shared" si="14"/>
        <v>Juin</v>
      </c>
    </row>
    <row r="143" spans="1:13" ht="18.75">
      <c r="A143" s="13">
        <v>136</v>
      </c>
      <c r="B143" s="625" t="s">
        <v>2577</v>
      </c>
      <c r="C143" s="625" t="s">
        <v>2578</v>
      </c>
      <c r="D143" s="659">
        <v>6</v>
      </c>
      <c r="E143" s="114"/>
      <c r="F143" s="662">
        <f t="shared" si="10"/>
        <v>3</v>
      </c>
      <c r="G143" s="662">
        <f t="shared" si="11"/>
        <v>9</v>
      </c>
      <c r="H143" s="665"/>
      <c r="I143" s="662">
        <f t="shared" si="12"/>
        <v>9</v>
      </c>
      <c r="J143" s="663"/>
      <c r="K143" s="662">
        <f t="shared" si="13"/>
        <v>9</v>
      </c>
      <c r="L143" s="664"/>
      <c r="M143" s="73" t="str">
        <f t="shared" si="14"/>
        <v>Juin</v>
      </c>
    </row>
    <row r="144" spans="1:13" ht="18.75">
      <c r="A144" s="13">
        <v>137</v>
      </c>
      <c r="B144" s="625" t="s">
        <v>1099</v>
      </c>
      <c r="C144" s="625" t="s">
        <v>2579</v>
      </c>
      <c r="D144" s="659">
        <v>5.5</v>
      </c>
      <c r="E144" s="114"/>
      <c r="F144" s="662">
        <f t="shared" si="10"/>
        <v>2.75</v>
      </c>
      <c r="G144" s="662">
        <f t="shared" si="11"/>
        <v>8.25</v>
      </c>
      <c r="H144" s="114"/>
      <c r="I144" s="662">
        <f t="shared" si="12"/>
        <v>8.25</v>
      </c>
      <c r="J144" s="663"/>
      <c r="K144" s="662">
        <f t="shared" si="13"/>
        <v>8.25</v>
      </c>
      <c r="L144" s="664"/>
      <c r="M144" s="73" t="str">
        <f t="shared" si="14"/>
        <v>Juin</v>
      </c>
    </row>
    <row r="145" spans="1:13" ht="18.75">
      <c r="A145" s="13">
        <v>138</v>
      </c>
      <c r="B145" s="625" t="s">
        <v>1103</v>
      </c>
      <c r="C145" s="625" t="s">
        <v>2580</v>
      </c>
      <c r="D145" s="659">
        <v>5</v>
      </c>
      <c r="E145" s="114"/>
      <c r="F145" s="662">
        <f t="shared" si="10"/>
        <v>2.5</v>
      </c>
      <c r="G145" s="662">
        <f t="shared" si="11"/>
        <v>7.5</v>
      </c>
      <c r="H145" s="114"/>
      <c r="I145" s="662">
        <f t="shared" si="12"/>
        <v>7.5</v>
      </c>
      <c r="J145" s="663"/>
      <c r="K145" s="662">
        <f t="shared" si="13"/>
        <v>7.5</v>
      </c>
      <c r="L145" s="664"/>
      <c r="M145" s="73" t="str">
        <f t="shared" si="14"/>
        <v>Juin</v>
      </c>
    </row>
    <row r="146" spans="1:13" ht="18.75">
      <c r="A146" s="13">
        <v>139</v>
      </c>
      <c r="B146" s="625" t="s">
        <v>1107</v>
      </c>
      <c r="C146" s="625" t="s">
        <v>2581</v>
      </c>
      <c r="D146" s="659">
        <v>5.5</v>
      </c>
      <c r="E146" s="114"/>
      <c r="F146" s="662">
        <f t="shared" si="10"/>
        <v>2.75</v>
      </c>
      <c r="G146" s="662">
        <f t="shared" si="11"/>
        <v>8.25</v>
      </c>
      <c r="H146" s="114"/>
      <c r="I146" s="662">
        <f t="shared" si="12"/>
        <v>8.25</v>
      </c>
      <c r="J146" s="663"/>
      <c r="K146" s="662">
        <f t="shared" si="13"/>
        <v>8.25</v>
      </c>
      <c r="L146" s="664"/>
      <c r="M146" s="73" t="str">
        <f t="shared" si="14"/>
        <v>Juin</v>
      </c>
    </row>
    <row r="147" spans="1:13" ht="18.75">
      <c r="A147" s="13">
        <v>140</v>
      </c>
      <c r="B147" s="625" t="s">
        <v>1111</v>
      </c>
      <c r="C147" s="625" t="s">
        <v>2582</v>
      </c>
      <c r="D147" s="659">
        <v>5.5</v>
      </c>
      <c r="E147" s="114"/>
      <c r="F147" s="662">
        <f t="shared" si="10"/>
        <v>2.75</v>
      </c>
      <c r="G147" s="662">
        <f t="shared" si="11"/>
        <v>8.25</v>
      </c>
      <c r="H147" s="114"/>
      <c r="I147" s="662">
        <f t="shared" si="12"/>
        <v>8.25</v>
      </c>
      <c r="J147" s="663"/>
      <c r="K147" s="662">
        <f t="shared" si="13"/>
        <v>8.25</v>
      </c>
      <c r="L147" s="664"/>
      <c r="M147" s="73" t="str">
        <f t="shared" si="14"/>
        <v>Juin</v>
      </c>
    </row>
    <row r="148" spans="1:13" ht="18.75">
      <c r="A148" s="13">
        <v>141</v>
      </c>
      <c r="B148" s="625" t="s">
        <v>1114</v>
      </c>
      <c r="C148" s="625" t="s">
        <v>2431</v>
      </c>
      <c r="D148" s="659">
        <v>4.5</v>
      </c>
      <c r="E148" s="114"/>
      <c r="F148" s="662">
        <f t="shared" si="10"/>
        <v>2.25</v>
      </c>
      <c r="G148" s="662">
        <f t="shared" si="11"/>
        <v>6.75</v>
      </c>
      <c r="H148" s="114"/>
      <c r="I148" s="662">
        <f t="shared" si="12"/>
        <v>6.75</v>
      </c>
      <c r="J148" s="663"/>
      <c r="K148" s="662">
        <f t="shared" si="13"/>
        <v>6.75</v>
      </c>
      <c r="L148" s="664"/>
      <c r="M148" s="73" t="str">
        <f t="shared" si="14"/>
        <v>Juin</v>
      </c>
    </row>
    <row r="149" spans="1:13" ht="18.75">
      <c r="A149" s="13">
        <v>142</v>
      </c>
      <c r="B149" s="625" t="s">
        <v>1118</v>
      </c>
      <c r="C149" s="625" t="s">
        <v>2583</v>
      </c>
      <c r="D149" s="659">
        <v>5.5</v>
      </c>
      <c r="E149" s="114"/>
      <c r="F149" s="662">
        <f t="shared" si="10"/>
        <v>2.75</v>
      </c>
      <c r="G149" s="662">
        <f t="shared" si="11"/>
        <v>8.25</v>
      </c>
      <c r="H149" s="114"/>
      <c r="I149" s="662">
        <f t="shared" si="12"/>
        <v>8.25</v>
      </c>
      <c r="J149" s="663"/>
      <c r="K149" s="662">
        <f t="shared" si="13"/>
        <v>8.25</v>
      </c>
      <c r="L149" s="664"/>
      <c r="M149" s="73" t="str">
        <f t="shared" si="14"/>
        <v>Juin</v>
      </c>
    </row>
    <row r="150" spans="1:13" ht="18.75">
      <c r="A150" s="13">
        <v>143</v>
      </c>
      <c r="B150" s="625" t="s">
        <v>2584</v>
      </c>
      <c r="C150" s="625" t="s">
        <v>2585</v>
      </c>
      <c r="D150" s="659">
        <v>8.5</v>
      </c>
      <c r="E150" s="114"/>
      <c r="F150" s="662">
        <f t="shared" si="10"/>
        <v>4.25</v>
      </c>
      <c r="G150" s="662">
        <f t="shared" si="11"/>
        <v>12.75</v>
      </c>
      <c r="H150" s="114"/>
      <c r="I150" s="662">
        <f t="shared" si="12"/>
        <v>12.75</v>
      </c>
      <c r="J150" s="663"/>
      <c r="K150" s="662">
        <f t="shared" si="13"/>
        <v>12.75</v>
      </c>
      <c r="L150" s="664"/>
      <c r="M150" s="73" t="str">
        <f t="shared" si="14"/>
        <v>Juin</v>
      </c>
    </row>
    <row r="151" spans="1:13" ht="18.75">
      <c r="A151" s="13">
        <v>144</v>
      </c>
      <c r="B151" s="625" t="s">
        <v>2586</v>
      </c>
      <c r="C151" s="625" t="s">
        <v>2509</v>
      </c>
      <c r="D151" s="659">
        <v>8</v>
      </c>
      <c r="E151" s="114"/>
      <c r="F151" s="662">
        <f t="shared" si="10"/>
        <v>4</v>
      </c>
      <c r="G151" s="662">
        <f t="shared" si="11"/>
        <v>12</v>
      </c>
      <c r="H151" s="665"/>
      <c r="I151" s="662">
        <f t="shared" si="12"/>
        <v>12</v>
      </c>
      <c r="J151" s="663"/>
      <c r="K151" s="662">
        <f t="shared" si="13"/>
        <v>12</v>
      </c>
      <c r="L151" s="664"/>
      <c r="M151" s="73" t="str">
        <f t="shared" si="14"/>
        <v>Juin</v>
      </c>
    </row>
    <row r="152" spans="1:13" ht="18.75">
      <c r="A152" s="13">
        <v>145</v>
      </c>
      <c r="B152" s="625" t="s">
        <v>215</v>
      </c>
      <c r="C152" s="625" t="s">
        <v>2587</v>
      </c>
      <c r="D152" s="659">
        <v>6</v>
      </c>
      <c r="E152" s="114"/>
      <c r="F152" s="662">
        <f t="shared" si="10"/>
        <v>3</v>
      </c>
      <c r="G152" s="662">
        <f t="shared" si="11"/>
        <v>9</v>
      </c>
      <c r="H152" s="114"/>
      <c r="I152" s="662">
        <f t="shared" si="12"/>
        <v>9</v>
      </c>
      <c r="J152" s="663"/>
      <c r="K152" s="662">
        <f t="shared" si="13"/>
        <v>9</v>
      </c>
      <c r="L152" s="664"/>
      <c r="M152" s="73" t="str">
        <f t="shared" si="14"/>
        <v>Juin</v>
      </c>
    </row>
    <row r="153" spans="1:13" ht="18.75">
      <c r="A153" s="13">
        <v>146</v>
      </c>
      <c r="B153" s="625" t="s">
        <v>1135</v>
      </c>
      <c r="C153" s="625" t="s">
        <v>2588</v>
      </c>
      <c r="D153" s="659">
        <v>2.5</v>
      </c>
      <c r="E153" s="114"/>
      <c r="F153" s="662">
        <f t="shared" si="10"/>
        <v>1.25</v>
      </c>
      <c r="G153" s="662">
        <f t="shared" si="11"/>
        <v>3.75</v>
      </c>
      <c r="H153" s="114"/>
      <c r="I153" s="662">
        <f t="shared" si="12"/>
        <v>3.75</v>
      </c>
      <c r="J153" s="663"/>
      <c r="K153" s="662">
        <f t="shared" si="13"/>
        <v>3.75</v>
      </c>
      <c r="L153" s="664"/>
      <c r="M153" s="73" t="str">
        <f t="shared" si="14"/>
        <v>Juin</v>
      </c>
    </row>
    <row r="154" spans="1:13" ht="18.75">
      <c r="A154" s="13">
        <v>147</v>
      </c>
      <c r="B154" s="625" t="s">
        <v>1139</v>
      </c>
      <c r="C154" s="625" t="s">
        <v>2589</v>
      </c>
      <c r="D154" s="659">
        <v>3.5</v>
      </c>
      <c r="E154" s="114"/>
      <c r="F154" s="662">
        <f t="shared" si="10"/>
        <v>1.75</v>
      </c>
      <c r="G154" s="662">
        <f t="shared" si="11"/>
        <v>5.25</v>
      </c>
      <c r="H154" s="114"/>
      <c r="I154" s="662">
        <f t="shared" si="12"/>
        <v>5.25</v>
      </c>
      <c r="J154" s="663"/>
      <c r="K154" s="662">
        <f t="shared" si="13"/>
        <v>5.25</v>
      </c>
      <c r="L154" s="664"/>
      <c r="M154" s="73" t="str">
        <f t="shared" si="14"/>
        <v>Juin</v>
      </c>
    </row>
    <row r="155" spans="1:13" ht="18.75">
      <c r="A155" s="13">
        <v>148</v>
      </c>
      <c r="B155" s="625" t="s">
        <v>1142</v>
      </c>
      <c r="C155" s="625" t="s">
        <v>2590</v>
      </c>
      <c r="D155" s="659">
        <v>7</v>
      </c>
      <c r="E155" s="114"/>
      <c r="F155" s="662">
        <f t="shared" si="10"/>
        <v>3.5</v>
      </c>
      <c r="G155" s="662">
        <f t="shared" si="11"/>
        <v>10.5</v>
      </c>
      <c r="H155" s="114"/>
      <c r="I155" s="662">
        <f t="shared" si="12"/>
        <v>10.5</v>
      </c>
      <c r="J155" s="663"/>
      <c r="K155" s="662">
        <f t="shared" si="13"/>
        <v>10.5</v>
      </c>
      <c r="L155" s="664"/>
      <c r="M155" s="73" t="str">
        <f t="shared" si="14"/>
        <v>Juin</v>
      </c>
    </row>
    <row r="156" spans="1:13" ht="18.75">
      <c r="A156" s="13">
        <v>149</v>
      </c>
      <c r="B156" s="625" t="s">
        <v>1145</v>
      </c>
      <c r="C156" s="625" t="s">
        <v>2508</v>
      </c>
      <c r="D156" s="659">
        <v>7</v>
      </c>
      <c r="E156" s="114"/>
      <c r="F156" s="662">
        <f t="shared" si="10"/>
        <v>3.5</v>
      </c>
      <c r="G156" s="662">
        <f t="shared" si="11"/>
        <v>10.5</v>
      </c>
      <c r="H156" s="114"/>
      <c r="I156" s="662">
        <f t="shared" si="12"/>
        <v>10.5</v>
      </c>
      <c r="J156" s="663"/>
      <c r="K156" s="662">
        <f t="shared" si="13"/>
        <v>10.5</v>
      </c>
      <c r="L156" s="664"/>
      <c r="M156" s="73" t="str">
        <f t="shared" si="14"/>
        <v>Juin</v>
      </c>
    </row>
    <row r="157" spans="1:13" ht="18.75">
      <c r="A157" s="13">
        <v>150</v>
      </c>
      <c r="B157" s="625" t="s">
        <v>2591</v>
      </c>
      <c r="C157" s="625" t="s">
        <v>2508</v>
      </c>
      <c r="D157" s="659">
        <v>6</v>
      </c>
      <c r="E157" s="114"/>
      <c r="F157" s="662">
        <f t="shared" si="10"/>
        <v>3</v>
      </c>
      <c r="G157" s="662">
        <f t="shared" si="11"/>
        <v>9</v>
      </c>
      <c r="H157" s="665"/>
      <c r="I157" s="662">
        <f t="shared" si="12"/>
        <v>9</v>
      </c>
      <c r="J157" s="663"/>
      <c r="K157" s="662">
        <f t="shared" si="13"/>
        <v>9</v>
      </c>
      <c r="L157" s="664"/>
      <c r="M157" s="73" t="str">
        <f t="shared" si="14"/>
        <v>Juin</v>
      </c>
    </row>
    <row r="158" spans="1:13" ht="18.75">
      <c r="A158" s="13">
        <v>151</v>
      </c>
      <c r="B158" s="625" t="s">
        <v>1153</v>
      </c>
      <c r="C158" s="625" t="s">
        <v>2592</v>
      </c>
      <c r="D158" s="659">
        <v>8.5</v>
      </c>
      <c r="E158" s="114"/>
      <c r="F158" s="662">
        <f t="shared" si="10"/>
        <v>4.25</v>
      </c>
      <c r="G158" s="662">
        <f t="shared" si="11"/>
        <v>12.75</v>
      </c>
      <c r="H158" s="665"/>
      <c r="I158" s="662">
        <f t="shared" si="12"/>
        <v>12.75</v>
      </c>
      <c r="J158" s="663"/>
      <c r="K158" s="662">
        <f t="shared" si="13"/>
        <v>12.75</v>
      </c>
      <c r="L158" s="664"/>
      <c r="M158" s="73" t="str">
        <f t="shared" si="14"/>
        <v>Juin</v>
      </c>
    </row>
    <row r="159" spans="1:13" ht="18.75">
      <c r="A159" s="13">
        <v>152</v>
      </c>
      <c r="B159" s="625" t="s">
        <v>2593</v>
      </c>
      <c r="C159" s="625" t="s">
        <v>2594</v>
      </c>
      <c r="D159" s="659">
        <v>5</v>
      </c>
      <c r="E159" s="114"/>
      <c r="F159" s="662">
        <f t="shared" si="10"/>
        <v>2.5</v>
      </c>
      <c r="G159" s="662">
        <f t="shared" si="11"/>
        <v>7.5</v>
      </c>
      <c r="H159" s="665"/>
      <c r="I159" s="662">
        <f t="shared" si="12"/>
        <v>7.5</v>
      </c>
      <c r="J159" s="663"/>
      <c r="K159" s="662">
        <f t="shared" si="13"/>
        <v>7.5</v>
      </c>
      <c r="L159" s="664"/>
      <c r="M159" s="73" t="str">
        <f t="shared" si="14"/>
        <v>Juin</v>
      </c>
    </row>
    <row r="160" spans="1:13" ht="18.75">
      <c r="A160" s="13">
        <v>153</v>
      </c>
      <c r="B160" s="625" t="s">
        <v>2595</v>
      </c>
      <c r="C160" s="625" t="s">
        <v>2596</v>
      </c>
      <c r="D160" s="659">
        <v>5</v>
      </c>
      <c r="E160" s="114"/>
      <c r="F160" s="662">
        <f t="shared" si="10"/>
        <v>2.5</v>
      </c>
      <c r="G160" s="662">
        <f t="shared" si="11"/>
        <v>7.5</v>
      </c>
      <c r="H160" s="114"/>
      <c r="I160" s="662">
        <f t="shared" si="12"/>
        <v>7.5</v>
      </c>
      <c r="J160" s="663"/>
      <c r="K160" s="662">
        <f t="shared" si="13"/>
        <v>7.5</v>
      </c>
      <c r="L160" s="664"/>
      <c r="M160" s="73" t="str">
        <f t="shared" si="14"/>
        <v>Juin</v>
      </c>
    </row>
    <row r="161" spans="1:13" ht="18.75">
      <c r="A161" s="13">
        <v>154</v>
      </c>
      <c r="B161" s="625" t="s">
        <v>2597</v>
      </c>
      <c r="C161" s="625" t="s">
        <v>2598</v>
      </c>
      <c r="D161" s="659">
        <v>7</v>
      </c>
      <c r="E161" s="114"/>
      <c r="F161" s="662">
        <f t="shared" si="10"/>
        <v>3.5</v>
      </c>
      <c r="G161" s="662">
        <f t="shared" si="11"/>
        <v>10.5</v>
      </c>
      <c r="H161" s="114"/>
      <c r="I161" s="662">
        <f t="shared" si="12"/>
        <v>10.5</v>
      </c>
      <c r="J161" s="663"/>
      <c r="K161" s="662">
        <f t="shared" si="13"/>
        <v>10.5</v>
      </c>
      <c r="L161" s="664"/>
      <c r="M161" s="73" t="str">
        <f t="shared" si="14"/>
        <v>Juin</v>
      </c>
    </row>
    <row r="162" spans="1:13" ht="18.75">
      <c r="A162" s="13">
        <v>155</v>
      </c>
      <c r="B162" s="625" t="s">
        <v>1169</v>
      </c>
      <c r="C162" s="625" t="s">
        <v>2599</v>
      </c>
      <c r="D162" s="659">
        <v>11.5</v>
      </c>
      <c r="E162" s="114"/>
      <c r="F162" s="662">
        <f t="shared" si="10"/>
        <v>5.75</v>
      </c>
      <c r="G162" s="662">
        <f t="shared" si="11"/>
        <v>17.25</v>
      </c>
      <c r="H162" s="114"/>
      <c r="I162" s="662">
        <f t="shared" si="12"/>
        <v>17.25</v>
      </c>
      <c r="J162" s="663"/>
      <c r="K162" s="662">
        <f t="shared" si="13"/>
        <v>17.25</v>
      </c>
      <c r="L162" s="664"/>
      <c r="M162" s="73" t="str">
        <f t="shared" si="14"/>
        <v>Juin</v>
      </c>
    </row>
    <row r="163" spans="1:13" ht="18.75">
      <c r="A163" s="13">
        <v>156</v>
      </c>
      <c r="B163" s="625" t="s">
        <v>1176</v>
      </c>
      <c r="C163" s="625" t="s">
        <v>2600</v>
      </c>
      <c r="D163" s="659">
        <v>7</v>
      </c>
      <c r="E163" s="114"/>
      <c r="F163" s="662">
        <f t="shared" si="10"/>
        <v>3.5</v>
      </c>
      <c r="G163" s="662">
        <f t="shared" si="11"/>
        <v>10.5</v>
      </c>
      <c r="H163" s="665"/>
      <c r="I163" s="662">
        <f t="shared" si="12"/>
        <v>10.5</v>
      </c>
      <c r="J163" s="663"/>
      <c r="K163" s="662">
        <f t="shared" si="13"/>
        <v>10.5</v>
      </c>
      <c r="L163" s="664"/>
      <c r="M163" s="73" t="str">
        <f t="shared" si="14"/>
        <v>Juin</v>
      </c>
    </row>
    <row r="164" spans="1:13" ht="18.75">
      <c r="A164" s="13">
        <v>157</v>
      </c>
      <c r="B164" s="625" t="s">
        <v>2601</v>
      </c>
      <c r="C164" s="625" t="s">
        <v>2602</v>
      </c>
      <c r="D164" s="659">
        <v>7</v>
      </c>
      <c r="E164" s="114"/>
      <c r="F164" s="662">
        <f t="shared" si="10"/>
        <v>3.5</v>
      </c>
      <c r="G164" s="662">
        <f t="shared" si="11"/>
        <v>10.5</v>
      </c>
      <c r="H164" s="665"/>
      <c r="I164" s="662">
        <f t="shared" si="12"/>
        <v>10.5</v>
      </c>
      <c r="J164" s="663"/>
      <c r="K164" s="662">
        <f t="shared" si="13"/>
        <v>10.5</v>
      </c>
      <c r="L164" s="664"/>
      <c r="M164" s="73" t="str">
        <f t="shared" si="14"/>
        <v>Juin</v>
      </c>
    </row>
    <row r="165" spans="1:13" ht="18.75">
      <c r="A165" s="13">
        <v>158</v>
      </c>
      <c r="B165" s="625" t="s">
        <v>222</v>
      </c>
      <c r="C165" s="625" t="s">
        <v>224</v>
      </c>
      <c r="D165" s="627"/>
      <c r="E165" s="114"/>
      <c r="F165" s="662">
        <f t="shared" si="10"/>
        <v>12.5</v>
      </c>
      <c r="G165" s="662">
        <f t="shared" si="11"/>
        <v>37.5</v>
      </c>
      <c r="H165" s="665"/>
      <c r="I165" s="662">
        <f t="shared" si="12"/>
        <v>37.5</v>
      </c>
      <c r="J165" s="663"/>
      <c r="K165" s="662">
        <f t="shared" si="13"/>
        <v>37.5</v>
      </c>
      <c r="L165" s="664">
        <v>37.5</v>
      </c>
      <c r="M165" s="73" t="str">
        <f t="shared" si="14"/>
        <v>Juin</v>
      </c>
    </row>
    <row r="166" spans="1:13" ht="18.75">
      <c r="A166" s="13">
        <v>159</v>
      </c>
      <c r="B166" s="625" t="s">
        <v>227</v>
      </c>
      <c r="C166" s="625" t="s">
        <v>2603</v>
      </c>
      <c r="D166" s="659">
        <v>7</v>
      </c>
      <c r="E166" s="114"/>
      <c r="F166" s="662">
        <f t="shared" si="10"/>
        <v>3.5</v>
      </c>
      <c r="G166" s="662">
        <f t="shared" si="11"/>
        <v>10.5</v>
      </c>
      <c r="H166" s="665"/>
      <c r="I166" s="662">
        <f t="shared" si="12"/>
        <v>10.5</v>
      </c>
      <c r="J166" s="663"/>
      <c r="K166" s="662">
        <f t="shared" si="13"/>
        <v>10.5</v>
      </c>
      <c r="L166" s="664"/>
      <c r="M166" s="73" t="str">
        <f t="shared" si="14"/>
        <v>Juin</v>
      </c>
    </row>
    <row r="167" spans="1:13" ht="18.75">
      <c r="A167" s="13">
        <v>160</v>
      </c>
      <c r="B167" s="625" t="s">
        <v>1190</v>
      </c>
      <c r="C167" s="625" t="s">
        <v>2604</v>
      </c>
      <c r="D167" s="659">
        <v>7</v>
      </c>
      <c r="E167" s="114"/>
      <c r="F167" s="662">
        <f t="shared" si="10"/>
        <v>3.5</v>
      </c>
      <c r="G167" s="662">
        <f t="shared" si="11"/>
        <v>10.5</v>
      </c>
      <c r="H167" s="114"/>
      <c r="I167" s="662">
        <f t="shared" si="12"/>
        <v>10.5</v>
      </c>
      <c r="J167" s="663"/>
      <c r="K167" s="662">
        <f t="shared" si="13"/>
        <v>10.5</v>
      </c>
      <c r="L167" s="664"/>
      <c r="M167" s="73" t="str">
        <f t="shared" si="14"/>
        <v>Juin</v>
      </c>
    </row>
    <row r="168" spans="1:13" ht="18.75">
      <c r="A168" s="13">
        <v>161</v>
      </c>
      <c r="B168" s="625" t="s">
        <v>1194</v>
      </c>
      <c r="C168" s="625" t="s">
        <v>2491</v>
      </c>
      <c r="D168" s="659">
        <v>6.5</v>
      </c>
      <c r="E168" s="114"/>
      <c r="F168" s="662">
        <f t="shared" si="10"/>
        <v>3.25</v>
      </c>
      <c r="G168" s="662">
        <f t="shared" si="11"/>
        <v>9.75</v>
      </c>
      <c r="H168" s="114"/>
      <c r="I168" s="662">
        <f t="shared" si="12"/>
        <v>9.75</v>
      </c>
      <c r="J168" s="663"/>
      <c r="K168" s="662">
        <f t="shared" si="13"/>
        <v>9.75</v>
      </c>
      <c r="L168" s="664"/>
      <c r="M168" s="73" t="str">
        <f t="shared" si="14"/>
        <v>Juin</v>
      </c>
    </row>
    <row r="169" spans="1:13" ht="18.75">
      <c r="A169" s="13">
        <v>162</v>
      </c>
      <c r="B169" s="625" t="s">
        <v>1197</v>
      </c>
      <c r="C169" s="625" t="s">
        <v>2605</v>
      </c>
      <c r="D169" s="659">
        <v>3.5</v>
      </c>
      <c r="E169" s="114"/>
      <c r="F169" s="662">
        <f t="shared" si="10"/>
        <v>1.75</v>
      </c>
      <c r="G169" s="662">
        <f t="shared" si="11"/>
        <v>5.25</v>
      </c>
      <c r="H169" s="665"/>
      <c r="I169" s="662">
        <f t="shared" si="12"/>
        <v>5.25</v>
      </c>
      <c r="J169" s="663"/>
      <c r="K169" s="662">
        <f t="shared" si="13"/>
        <v>5.25</v>
      </c>
      <c r="L169" s="664"/>
      <c r="M169" s="73" t="str">
        <f t="shared" si="14"/>
        <v>Juin</v>
      </c>
    </row>
    <row r="170" spans="1:13" ht="18.75">
      <c r="A170" s="13">
        <v>163</v>
      </c>
      <c r="B170" s="625" t="s">
        <v>229</v>
      </c>
      <c r="C170" s="625" t="s">
        <v>2474</v>
      </c>
      <c r="D170" s="659">
        <v>9</v>
      </c>
      <c r="E170" s="114"/>
      <c r="F170" s="662">
        <f t="shared" si="10"/>
        <v>4.5</v>
      </c>
      <c r="G170" s="662">
        <f t="shared" si="11"/>
        <v>13.5</v>
      </c>
      <c r="H170" s="665"/>
      <c r="I170" s="662">
        <f t="shared" si="12"/>
        <v>13.5</v>
      </c>
      <c r="J170" s="663"/>
      <c r="K170" s="662">
        <f t="shared" si="13"/>
        <v>13.5</v>
      </c>
      <c r="L170" s="664"/>
      <c r="M170" s="73" t="str">
        <f t="shared" si="14"/>
        <v>Juin</v>
      </c>
    </row>
    <row r="171" spans="1:13" ht="18.75">
      <c r="A171" s="13">
        <v>164</v>
      </c>
      <c r="B171" s="625" t="s">
        <v>1204</v>
      </c>
      <c r="C171" s="625" t="s">
        <v>2606</v>
      </c>
      <c r="D171" s="659">
        <v>10</v>
      </c>
      <c r="E171" s="114"/>
      <c r="F171" s="662">
        <f t="shared" si="10"/>
        <v>5</v>
      </c>
      <c r="G171" s="662">
        <f t="shared" si="11"/>
        <v>15</v>
      </c>
      <c r="H171" s="665"/>
      <c r="I171" s="662">
        <f t="shared" si="12"/>
        <v>15</v>
      </c>
      <c r="J171" s="663"/>
      <c r="K171" s="662">
        <f t="shared" si="13"/>
        <v>15</v>
      </c>
      <c r="L171" s="664"/>
      <c r="M171" s="73" t="str">
        <f t="shared" si="14"/>
        <v>Juin</v>
      </c>
    </row>
    <row r="172" spans="1:13" ht="18.75">
      <c r="A172" s="13">
        <v>165</v>
      </c>
      <c r="B172" s="625" t="s">
        <v>1209</v>
      </c>
      <c r="C172" s="625" t="s">
        <v>2466</v>
      </c>
      <c r="D172" s="659">
        <v>7</v>
      </c>
      <c r="E172" s="114"/>
      <c r="F172" s="662">
        <f t="shared" si="10"/>
        <v>3.5</v>
      </c>
      <c r="G172" s="662">
        <f t="shared" si="11"/>
        <v>10.5</v>
      </c>
      <c r="H172" s="114"/>
      <c r="I172" s="662">
        <f t="shared" si="12"/>
        <v>10.5</v>
      </c>
      <c r="J172" s="663"/>
      <c r="K172" s="662">
        <f t="shared" si="13"/>
        <v>10.5</v>
      </c>
      <c r="L172" s="664"/>
      <c r="M172" s="73" t="str">
        <f t="shared" si="14"/>
        <v>Juin</v>
      </c>
    </row>
    <row r="173" spans="1:13" ht="18.75">
      <c r="A173" s="13">
        <v>166</v>
      </c>
      <c r="B173" s="625" t="s">
        <v>2607</v>
      </c>
      <c r="C173" s="625" t="s">
        <v>2608</v>
      </c>
      <c r="D173" s="659">
        <v>4.5</v>
      </c>
      <c r="E173" s="114"/>
      <c r="F173" s="662">
        <f t="shared" si="10"/>
        <v>2.25</v>
      </c>
      <c r="G173" s="662">
        <f t="shared" si="11"/>
        <v>6.75</v>
      </c>
      <c r="H173" s="114"/>
      <c r="I173" s="662">
        <f t="shared" si="12"/>
        <v>6.75</v>
      </c>
      <c r="J173" s="663"/>
      <c r="K173" s="662">
        <f t="shared" si="13"/>
        <v>6.75</v>
      </c>
      <c r="L173" s="664"/>
      <c r="M173" s="73" t="str">
        <f t="shared" si="14"/>
        <v>Juin</v>
      </c>
    </row>
    <row r="174" spans="1:13" ht="18.75">
      <c r="A174" s="13">
        <v>167</v>
      </c>
      <c r="B174" s="625" t="s">
        <v>2609</v>
      </c>
      <c r="C174" s="625" t="s">
        <v>2610</v>
      </c>
      <c r="D174" s="659">
        <v>6</v>
      </c>
      <c r="E174" s="114"/>
      <c r="F174" s="662">
        <f t="shared" si="10"/>
        <v>3</v>
      </c>
      <c r="G174" s="662">
        <f t="shared" si="11"/>
        <v>9</v>
      </c>
      <c r="H174" s="114"/>
      <c r="I174" s="662">
        <f t="shared" si="12"/>
        <v>9</v>
      </c>
      <c r="J174" s="663"/>
      <c r="K174" s="662">
        <f t="shared" si="13"/>
        <v>9</v>
      </c>
      <c r="L174" s="664"/>
      <c r="M174" s="73" t="str">
        <f t="shared" si="14"/>
        <v>Juin</v>
      </c>
    </row>
    <row r="175" spans="1:13" ht="18.75">
      <c r="A175" s="13">
        <v>168</v>
      </c>
      <c r="B175" s="625" t="s">
        <v>2611</v>
      </c>
      <c r="C175" s="625" t="s">
        <v>2612</v>
      </c>
      <c r="D175" s="659">
        <v>3.5</v>
      </c>
      <c r="E175" s="114"/>
      <c r="F175" s="662">
        <f t="shared" si="10"/>
        <v>1.75</v>
      </c>
      <c r="G175" s="662">
        <f t="shared" si="11"/>
        <v>5.25</v>
      </c>
      <c r="H175" s="665"/>
      <c r="I175" s="662">
        <f t="shared" si="12"/>
        <v>5.25</v>
      </c>
      <c r="J175" s="663"/>
      <c r="K175" s="662">
        <f t="shared" si="13"/>
        <v>5.25</v>
      </c>
      <c r="L175" s="664"/>
      <c r="M175" s="73" t="str">
        <f t="shared" si="14"/>
        <v>Juin</v>
      </c>
    </row>
    <row r="176" spans="1:13" ht="18.75">
      <c r="A176" s="13">
        <v>169</v>
      </c>
      <c r="B176" s="625" t="s">
        <v>233</v>
      </c>
      <c r="C176" s="625" t="s">
        <v>2613</v>
      </c>
      <c r="D176" s="659">
        <v>4.5</v>
      </c>
      <c r="E176" s="114"/>
      <c r="F176" s="662">
        <f t="shared" si="10"/>
        <v>2.25</v>
      </c>
      <c r="G176" s="662">
        <f t="shared" si="11"/>
        <v>6.75</v>
      </c>
      <c r="H176" s="114"/>
      <c r="I176" s="662">
        <f t="shared" si="12"/>
        <v>6.75</v>
      </c>
      <c r="J176" s="663"/>
      <c r="K176" s="662">
        <f t="shared" si="13"/>
        <v>6.75</v>
      </c>
      <c r="L176" s="664"/>
      <c r="M176" s="73" t="str">
        <f t="shared" si="14"/>
        <v>Juin</v>
      </c>
    </row>
    <row r="177" spans="1:13" ht="18.75">
      <c r="A177" s="13">
        <v>170</v>
      </c>
      <c r="B177" s="625" t="s">
        <v>1231</v>
      </c>
      <c r="C177" s="625" t="s">
        <v>2614</v>
      </c>
      <c r="D177" s="659">
        <v>6.5</v>
      </c>
      <c r="E177" s="114"/>
      <c r="F177" s="662">
        <f t="shared" si="10"/>
        <v>3.25</v>
      </c>
      <c r="G177" s="662">
        <f t="shared" si="11"/>
        <v>9.75</v>
      </c>
      <c r="H177" s="114"/>
      <c r="I177" s="662">
        <f t="shared" si="12"/>
        <v>9.75</v>
      </c>
      <c r="J177" s="663"/>
      <c r="K177" s="662">
        <f t="shared" si="13"/>
        <v>9.75</v>
      </c>
      <c r="L177" s="664"/>
      <c r="M177" s="73" t="str">
        <f t="shared" si="14"/>
        <v>Juin</v>
      </c>
    </row>
    <row r="178" spans="1:13" ht="18.75">
      <c r="A178" s="13">
        <v>171</v>
      </c>
      <c r="B178" s="625" t="s">
        <v>1236</v>
      </c>
      <c r="C178" s="625" t="s">
        <v>2615</v>
      </c>
      <c r="D178" s="659">
        <v>6</v>
      </c>
      <c r="E178" s="114"/>
      <c r="F178" s="662">
        <f t="shared" si="10"/>
        <v>3</v>
      </c>
      <c r="G178" s="662">
        <f t="shared" si="11"/>
        <v>9</v>
      </c>
      <c r="H178" s="114"/>
      <c r="I178" s="662">
        <f t="shared" si="12"/>
        <v>9</v>
      </c>
      <c r="J178" s="663"/>
      <c r="K178" s="662">
        <f t="shared" si="13"/>
        <v>9</v>
      </c>
      <c r="L178" s="664"/>
      <c r="M178" s="73" t="str">
        <f t="shared" si="14"/>
        <v>Juin</v>
      </c>
    </row>
    <row r="179" spans="1:13" ht="18.75">
      <c r="A179" s="13">
        <v>172</v>
      </c>
      <c r="B179" s="625" t="s">
        <v>1241</v>
      </c>
      <c r="C179" s="625" t="s">
        <v>2449</v>
      </c>
      <c r="D179" s="659">
        <v>6</v>
      </c>
      <c r="E179" s="114"/>
      <c r="F179" s="662">
        <f t="shared" si="10"/>
        <v>3</v>
      </c>
      <c r="G179" s="662">
        <f t="shared" si="11"/>
        <v>9</v>
      </c>
      <c r="H179" s="114"/>
      <c r="I179" s="662">
        <f t="shared" si="12"/>
        <v>9</v>
      </c>
      <c r="J179" s="663"/>
      <c r="K179" s="662">
        <f t="shared" si="13"/>
        <v>9</v>
      </c>
      <c r="L179" s="664"/>
      <c r="M179" s="73" t="str">
        <f t="shared" si="14"/>
        <v>Juin</v>
      </c>
    </row>
    <row r="180" spans="1:13" ht="18.75">
      <c r="A180" s="13">
        <v>173</v>
      </c>
      <c r="B180" s="625" t="s">
        <v>1244</v>
      </c>
      <c r="C180" s="625" t="s">
        <v>2616</v>
      </c>
      <c r="D180" s="659">
        <v>6</v>
      </c>
      <c r="E180" s="114"/>
      <c r="F180" s="662">
        <f t="shared" si="10"/>
        <v>3</v>
      </c>
      <c r="G180" s="662">
        <f t="shared" si="11"/>
        <v>9</v>
      </c>
      <c r="H180" s="665"/>
      <c r="I180" s="662">
        <f t="shared" si="12"/>
        <v>9</v>
      </c>
      <c r="J180" s="663"/>
      <c r="K180" s="662">
        <f t="shared" si="13"/>
        <v>9</v>
      </c>
      <c r="L180" s="664"/>
      <c r="M180" s="73" t="str">
        <f t="shared" si="14"/>
        <v>Juin</v>
      </c>
    </row>
    <row r="181" spans="1:13" ht="18.75">
      <c r="A181" s="13">
        <v>174</v>
      </c>
      <c r="B181" s="625" t="s">
        <v>1247</v>
      </c>
      <c r="C181" s="625" t="s">
        <v>2617</v>
      </c>
      <c r="D181" s="627">
        <v>0</v>
      </c>
      <c r="E181" s="114"/>
      <c r="F181" s="662">
        <f t="shared" si="10"/>
        <v>0</v>
      </c>
      <c r="G181" s="662">
        <f t="shared" si="11"/>
        <v>0</v>
      </c>
      <c r="H181" s="665"/>
      <c r="I181" s="662">
        <f t="shared" si="12"/>
        <v>0</v>
      </c>
      <c r="J181" s="663"/>
      <c r="K181" s="662">
        <f t="shared" si="13"/>
        <v>0</v>
      </c>
      <c r="L181" s="664"/>
      <c r="M181" s="73" t="str">
        <f t="shared" si="14"/>
        <v>Juin</v>
      </c>
    </row>
    <row r="182" spans="1:13" ht="18.75">
      <c r="A182" s="13">
        <v>175</v>
      </c>
      <c r="B182" s="625" t="s">
        <v>1252</v>
      </c>
      <c r="C182" s="625" t="s">
        <v>2462</v>
      </c>
      <c r="D182" s="659">
        <v>6</v>
      </c>
      <c r="E182" s="114"/>
      <c r="F182" s="662">
        <f t="shared" si="10"/>
        <v>3</v>
      </c>
      <c r="G182" s="662">
        <f t="shared" si="11"/>
        <v>9</v>
      </c>
      <c r="H182" s="114"/>
      <c r="I182" s="662">
        <f t="shared" si="12"/>
        <v>9</v>
      </c>
      <c r="J182" s="663"/>
      <c r="K182" s="662">
        <f t="shared" si="13"/>
        <v>9</v>
      </c>
      <c r="L182" s="664"/>
      <c r="M182" s="73" t="str">
        <f t="shared" si="14"/>
        <v>Juin</v>
      </c>
    </row>
    <row r="183" spans="1:13" ht="18.75">
      <c r="A183" s="13">
        <v>176</v>
      </c>
      <c r="B183" s="625" t="s">
        <v>1255</v>
      </c>
      <c r="C183" s="625" t="s">
        <v>2615</v>
      </c>
      <c r="D183" s="659">
        <v>4</v>
      </c>
      <c r="E183" s="114"/>
      <c r="F183" s="662">
        <f t="shared" si="10"/>
        <v>2</v>
      </c>
      <c r="G183" s="662">
        <f t="shared" si="11"/>
        <v>6</v>
      </c>
      <c r="H183" s="114"/>
      <c r="I183" s="662">
        <f t="shared" si="12"/>
        <v>6</v>
      </c>
      <c r="J183" s="663"/>
      <c r="K183" s="662">
        <f t="shared" si="13"/>
        <v>6</v>
      </c>
      <c r="L183" s="664"/>
      <c r="M183" s="73" t="str">
        <f t="shared" si="14"/>
        <v>Juin</v>
      </c>
    </row>
    <row r="184" spans="1:13" ht="18.75">
      <c r="A184" s="13">
        <v>177</v>
      </c>
      <c r="B184" s="625" t="s">
        <v>1258</v>
      </c>
      <c r="C184" s="625" t="s">
        <v>2432</v>
      </c>
      <c r="D184" s="659">
        <v>10</v>
      </c>
      <c r="E184" s="114"/>
      <c r="F184" s="662">
        <f t="shared" si="10"/>
        <v>5</v>
      </c>
      <c r="G184" s="662">
        <f t="shared" si="11"/>
        <v>15</v>
      </c>
      <c r="H184" s="665"/>
      <c r="I184" s="662">
        <f t="shared" si="12"/>
        <v>15</v>
      </c>
      <c r="J184" s="663"/>
      <c r="K184" s="662">
        <f t="shared" si="13"/>
        <v>15</v>
      </c>
      <c r="L184" s="664"/>
      <c r="M184" s="73" t="str">
        <f t="shared" si="14"/>
        <v>Juin</v>
      </c>
    </row>
    <row r="185" spans="1:13" ht="18.75">
      <c r="A185" s="13">
        <v>178</v>
      </c>
      <c r="B185" s="625" t="s">
        <v>1262</v>
      </c>
      <c r="C185" s="625" t="s">
        <v>2618</v>
      </c>
      <c r="D185" s="659">
        <v>5</v>
      </c>
      <c r="E185" s="114"/>
      <c r="F185" s="662">
        <f t="shared" si="10"/>
        <v>2.5</v>
      </c>
      <c r="G185" s="662">
        <f t="shared" si="11"/>
        <v>7.5</v>
      </c>
      <c r="H185" s="114"/>
      <c r="I185" s="662">
        <f t="shared" si="12"/>
        <v>7.5</v>
      </c>
      <c r="J185" s="663"/>
      <c r="K185" s="662">
        <f t="shared" si="13"/>
        <v>7.5</v>
      </c>
      <c r="L185" s="664"/>
      <c r="M185" s="73" t="str">
        <f t="shared" si="14"/>
        <v>Juin</v>
      </c>
    </row>
    <row r="186" spans="1:13" ht="18.75">
      <c r="A186" s="13">
        <v>179</v>
      </c>
      <c r="B186" s="625" t="s">
        <v>2619</v>
      </c>
      <c r="C186" s="625" t="s">
        <v>2620</v>
      </c>
      <c r="D186" s="659">
        <v>4.5</v>
      </c>
      <c r="E186" s="114"/>
      <c r="F186" s="662">
        <f t="shared" si="10"/>
        <v>2.25</v>
      </c>
      <c r="G186" s="662">
        <f t="shared" si="11"/>
        <v>6.75</v>
      </c>
      <c r="H186" s="665"/>
      <c r="I186" s="662">
        <f t="shared" si="12"/>
        <v>6.75</v>
      </c>
      <c r="J186" s="663"/>
      <c r="K186" s="662">
        <f t="shared" si="13"/>
        <v>6.75</v>
      </c>
      <c r="L186" s="664"/>
      <c r="M186" s="73" t="str">
        <f t="shared" si="14"/>
        <v>Juin</v>
      </c>
    </row>
    <row r="187" spans="1:13" ht="18.75">
      <c r="A187" s="13">
        <v>180</v>
      </c>
      <c r="B187" s="625" t="s">
        <v>1273</v>
      </c>
      <c r="C187" s="625" t="s">
        <v>2621</v>
      </c>
      <c r="D187" s="661">
        <v>10</v>
      </c>
      <c r="E187" s="114"/>
      <c r="F187" s="662">
        <f t="shared" si="10"/>
        <v>5</v>
      </c>
      <c r="G187" s="662">
        <f t="shared" si="11"/>
        <v>15</v>
      </c>
      <c r="H187" s="114"/>
      <c r="I187" s="662">
        <f t="shared" si="12"/>
        <v>15</v>
      </c>
      <c r="J187" s="663"/>
      <c r="K187" s="662">
        <f t="shared" si="13"/>
        <v>15</v>
      </c>
      <c r="L187" s="664"/>
      <c r="M187" s="73" t="str">
        <f t="shared" si="14"/>
        <v>Juin</v>
      </c>
    </row>
    <row r="188" spans="1:13" ht="18.75">
      <c r="A188" s="13">
        <v>181</v>
      </c>
      <c r="B188" s="625" t="s">
        <v>1277</v>
      </c>
      <c r="C188" s="625" t="s">
        <v>2582</v>
      </c>
      <c r="D188" s="659">
        <v>5.5</v>
      </c>
      <c r="E188" s="114"/>
      <c r="F188" s="662">
        <f t="shared" si="10"/>
        <v>2.75</v>
      </c>
      <c r="G188" s="662">
        <f t="shared" si="11"/>
        <v>8.25</v>
      </c>
      <c r="H188" s="665"/>
      <c r="I188" s="662">
        <f t="shared" si="12"/>
        <v>8.25</v>
      </c>
      <c r="J188" s="663"/>
      <c r="K188" s="662">
        <f t="shared" si="13"/>
        <v>8.25</v>
      </c>
      <c r="L188" s="664"/>
      <c r="M188" s="73" t="str">
        <f t="shared" si="14"/>
        <v>Juin</v>
      </c>
    </row>
    <row r="189" spans="1:13" ht="18.75">
      <c r="A189" s="13">
        <v>182</v>
      </c>
      <c r="B189" s="625" t="s">
        <v>238</v>
      </c>
      <c r="C189" s="625" t="s">
        <v>2622</v>
      </c>
      <c r="D189" s="659">
        <v>4</v>
      </c>
      <c r="E189" s="114"/>
      <c r="F189" s="662">
        <f t="shared" si="10"/>
        <v>2</v>
      </c>
      <c r="G189" s="662">
        <f t="shared" si="11"/>
        <v>6</v>
      </c>
      <c r="H189" s="114"/>
      <c r="I189" s="662">
        <f t="shared" si="12"/>
        <v>6</v>
      </c>
      <c r="J189" s="663"/>
      <c r="K189" s="662">
        <f t="shared" si="13"/>
        <v>6</v>
      </c>
      <c r="L189" s="664"/>
      <c r="M189" s="73" t="str">
        <f t="shared" si="14"/>
        <v>Juin</v>
      </c>
    </row>
    <row r="190" spans="1:13" ht="18.75">
      <c r="A190" s="13">
        <v>183</v>
      </c>
      <c r="B190" s="625" t="s">
        <v>1285</v>
      </c>
      <c r="C190" s="625" t="s">
        <v>2581</v>
      </c>
      <c r="D190" s="659">
        <v>5</v>
      </c>
      <c r="E190" s="114"/>
      <c r="F190" s="662">
        <f t="shared" si="10"/>
        <v>2.5</v>
      </c>
      <c r="G190" s="662">
        <f t="shared" si="11"/>
        <v>7.5</v>
      </c>
      <c r="H190" s="114"/>
      <c r="I190" s="662">
        <f t="shared" si="12"/>
        <v>7.5</v>
      </c>
      <c r="J190" s="663"/>
      <c r="K190" s="662">
        <f t="shared" si="13"/>
        <v>7.5</v>
      </c>
      <c r="L190" s="664"/>
      <c r="M190" s="73" t="str">
        <f t="shared" si="14"/>
        <v>Juin</v>
      </c>
    </row>
    <row r="191" spans="1:13" ht="18.75">
      <c r="A191" s="13">
        <v>184</v>
      </c>
      <c r="B191" s="625" t="s">
        <v>1290</v>
      </c>
      <c r="C191" s="625" t="s">
        <v>2623</v>
      </c>
      <c r="D191" s="659">
        <v>13</v>
      </c>
      <c r="E191" s="114"/>
      <c r="F191" s="662">
        <f t="shared" si="10"/>
        <v>6.5</v>
      </c>
      <c r="G191" s="662">
        <f t="shared" si="11"/>
        <v>19.5</v>
      </c>
      <c r="H191" s="114"/>
      <c r="I191" s="662">
        <f t="shared" si="12"/>
        <v>19.5</v>
      </c>
      <c r="J191" s="663"/>
      <c r="K191" s="662">
        <f t="shared" si="13"/>
        <v>19.5</v>
      </c>
      <c r="L191" s="664"/>
      <c r="M191" s="73" t="str">
        <f t="shared" si="14"/>
        <v>Juin</v>
      </c>
    </row>
    <row r="192" spans="1:13" ht="18.75">
      <c r="A192" s="13">
        <v>185</v>
      </c>
      <c r="B192" s="625" t="s">
        <v>2624</v>
      </c>
      <c r="C192" s="625" t="s">
        <v>2625</v>
      </c>
      <c r="D192" s="659">
        <v>3.5</v>
      </c>
      <c r="E192" s="114"/>
      <c r="F192" s="662">
        <f t="shared" si="10"/>
        <v>1.75</v>
      </c>
      <c r="G192" s="662">
        <f t="shared" si="11"/>
        <v>5.25</v>
      </c>
      <c r="H192" s="114"/>
      <c r="I192" s="662">
        <f t="shared" si="12"/>
        <v>5.25</v>
      </c>
      <c r="J192" s="663"/>
      <c r="K192" s="662">
        <f t="shared" si="13"/>
        <v>5.25</v>
      </c>
      <c r="L192" s="664"/>
      <c r="M192" s="73" t="str">
        <f t="shared" si="14"/>
        <v>Juin</v>
      </c>
    </row>
    <row r="193" spans="1:13" ht="18.75">
      <c r="A193" s="13">
        <v>186</v>
      </c>
      <c r="B193" s="625" t="s">
        <v>2626</v>
      </c>
      <c r="C193" s="625" t="s">
        <v>2627</v>
      </c>
      <c r="D193" s="659">
        <v>4.5</v>
      </c>
      <c r="E193" s="114"/>
      <c r="F193" s="662">
        <f t="shared" si="10"/>
        <v>2.25</v>
      </c>
      <c r="G193" s="662">
        <f t="shared" si="11"/>
        <v>6.75</v>
      </c>
      <c r="H193" s="665"/>
      <c r="I193" s="662">
        <f t="shared" si="12"/>
        <v>6.75</v>
      </c>
      <c r="J193" s="663"/>
      <c r="K193" s="662">
        <f t="shared" si="13"/>
        <v>6.75</v>
      </c>
      <c r="L193" s="664"/>
      <c r="M193" s="73" t="str">
        <f t="shared" si="14"/>
        <v>Juin</v>
      </c>
    </row>
    <row r="194" spans="1:13" ht="18.75">
      <c r="A194" s="13">
        <v>187</v>
      </c>
      <c r="B194" s="625" t="s">
        <v>261</v>
      </c>
      <c r="C194" s="625" t="s">
        <v>2628</v>
      </c>
      <c r="D194" s="659">
        <v>5</v>
      </c>
      <c r="E194" s="114"/>
      <c r="F194" s="662">
        <f t="shared" si="10"/>
        <v>2.5</v>
      </c>
      <c r="G194" s="662">
        <f t="shared" si="11"/>
        <v>7.5</v>
      </c>
      <c r="H194" s="114"/>
      <c r="I194" s="662">
        <f t="shared" si="12"/>
        <v>7.5</v>
      </c>
      <c r="J194" s="663"/>
      <c r="K194" s="662">
        <f t="shared" si="13"/>
        <v>7.5</v>
      </c>
      <c r="L194" s="664"/>
      <c r="M194" s="73" t="str">
        <f t="shared" si="14"/>
        <v>Juin</v>
      </c>
    </row>
    <row r="195" spans="1:13" ht="18.75">
      <c r="A195" s="13">
        <v>188</v>
      </c>
      <c r="B195" s="625" t="s">
        <v>1308</v>
      </c>
      <c r="C195" s="625" t="s">
        <v>2466</v>
      </c>
      <c r="D195" s="659">
        <v>6</v>
      </c>
      <c r="E195" s="114"/>
      <c r="F195" s="662">
        <f t="shared" si="10"/>
        <v>3</v>
      </c>
      <c r="G195" s="662">
        <f t="shared" si="11"/>
        <v>9</v>
      </c>
      <c r="H195" s="665"/>
      <c r="I195" s="662">
        <f t="shared" si="12"/>
        <v>9</v>
      </c>
      <c r="J195" s="663"/>
      <c r="K195" s="662">
        <f t="shared" si="13"/>
        <v>9</v>
      </c>
      <c r="L195" s="664"/>
      <c r="M195" s="73" t="str">
        <f t="shared" si="14"/>
        <v>Juin</v>
      </c>
    </row>
    <row r="196" spans="1:13" ht="18.75">
      <c r="A196" s="13">
        <v>189</v>
      </c>
      <c r="B196" s="625" t="s">
        <v>2629</v>
      </c>
      <c r="C196" s="625" t="s">
        <v>2473</v>
      </c>
      <c r="D196" s="659">
        <v>7</v>
      </c>
      <c r="E196" s="114"/>
      <c r="F196" s="662">
        <f t="shared" si="10"/>
        <v>3.5</v>
      </c>
      <c r="G196" s="662">
        <f t="shared" si="11"/>
        <v>10.5</v>
      </c>
      <c r="H196" s="114"/>
      <c r="I196" s="662">
        <f t="shared" si="12"/>
        <v>10.5</v>
      </c>
      <c r="J196" s="663"/>
      <c r="K196" s="662">
        <f t="shared" si="13"/>
        <v>10.5</v>
      </c>
      <c r="L196" s="664"/>
      <c r="M196" s="73" t="str">
        <f t="shared" si="14"/>
        <v>Juin</v>
      </c>
    </row>
    <row r="197" spans="1:13" ht="18.75">
      <c r="A197" s="13">
        <v>190</v>
      </c>
      <c r="B197" s="625" t="s">
        <v>1315</v>
      </c>
      <c r="C197" s="625" t="s">
        <v>2630</v>
      </c>
      <c r="D197" s="659">
        <v>4</v>
      </c>
      <c r="E197" s="114"/>
      <c r="F197" s="662">
        <f t="shared" si="10"/>
        <v>2</v>
      </c>
      <c r="G197" s="662">
        <f t="shared" si="11"/>
        <v>6</v>
      </c>
      <c r="H197" s="114"/>
      <c r="I197" s="662">
        <f t="shared" si="12"/>
        <v>6</v>
      </c>
      <c r="J197" s="663"/>
      <c r="K197" s="662">
        <f t="shared" si="13"/>
        <v>6</v>
      </c>
      <c r="L197" s="664"/>
      <c r="M197" s="73" t="str">
        <f t="shared" si="14"/>
        <v>Juin</v>
      </c>
    </row>
    <row r="198" spans="1:13" ht="18.75">
      <c r="A198" s="13">
        <v>191</v>
      </c>
      <c r="B198" s="625" t="s">
        <v>1315</v>
      </c>
      <c r="C198" s="625" t="s">
        <v>2540</v>
      </c>
      <c r="D198" s="659">
        <v>5</v>
      </c>
      <c r="E198" s="114"/>
      <c r="F198" s="662">
        <f t="shared" si="10"/>
        <v>2.5</v>
      </c>
      <c r="G198" s="662">
        <f t="shared" si="11"/>
        <v>7.5</v>
      </c>
      <c r="H198" s="114"/>
      <c r="I198" s="662">
        <f t="shared" si="12"/>
        <v>7.5</v>
      </c>
      <c r="J198" s="663"/>
      <c r="K198" s="662">
        <f t="shared" si="13"/>
        <v>7.5</v>
      </c>
      <c r="L198" s="664"/>
      <c r="M198" s="73" t="str">
        <f t="shared" si="14"/>
        <v>Juin</v>
      </c>
    </row>
    <row r="199" spans="1:13" ht="18.75">
      <c r="A199" s="13">
        <v>192</v>
      </c>
      <c r="B199" s="625" t="s">
        <v>1322</v>
      </c>
      <c r="C199" s="625" t="s">
        <v>2631</v>
      </c>
      <c r="D199" s="659">
        <v>9</v>
      </c>
      <c r="E199" s="114"/>
      <c r="F199" s="662">
        <f t="shared" si="10"/>
        <v>4.5</v>
      </c>
      <c r="G199" s="662">
        <f t="shared" si="11"/>
        <v>13.5</v>
      </c>
      <c r="H199" s="665"/>
      <c r="I199" s="662">
        <f t="shared" si="12"/>
        <v>13.5</v>
      </c>
      <c r="J199" s="663"/>
      <c r="K199" s="662">
        <f t="shared" si="13"/>
        <v>13.5</v>
      </c>
      <c r="L199" s="664"/>
      <c r="M199" s="73" t="str">
        <f t="shared" si="14"/>
        <v>Juin</v>
      </c>
    </row>
    <row r="200" spans="1:13" ht="18.75">
      <c r="A200" s="13">
        <v>193</v>
      </c>
      <c r="B200" s="625" t="s">
        <v>1327</v>
      </c>
      <c r="C200" s="625" t="s">
        <v>2632</v>
      </c>
      <c r="D200" s="659">
        <v>6</v>
      </c>
      <c r="E200" s="114"/>
      <c r="F200" s="662">
        <f t="shared" ref="F200:F263" si="15">IF(AND(D200=0,E200=0),L200/3,(D200+E200)/2)</f>
        <v>3</v>
      </c>
      <c r="G200" s="662">
        <f t="shared" ref="G200:G263" si="16">F200*3</f>
        <v>9</v>
      </c>
      <c r="H200" s="665"/>
      <c r="I200" s="662">
        <f t="shared" ref="I200:I263" si="17">MAX(G200,H200*3)</f>
        <v>9</v>
      </c>
      <c r="J200" s="663"/>
      <c r="K200" s="662">
        <f t="shared" ref="K200:K263" si="18">MAX(I200,J200*3)</f>
        <v>9</v>
      </c>
      <c r="L200" s="664"/>
      <c r="M200" s="73" t="str">
        <f t="shared" ref="M200:M263" si="19">IF(ISBLANK(J200),IF(ISBLANK(H200),"Juin","Synthèse"),"Rattrapage")</f>
        <v>Juin</v>
      </c>
    </row>
    <row r="201" spans="1:13" ht="18.75">
      <c r="A201" s="13">
        <v>194</v>
      </c>
      <c r="B201" s="625" t="s">
        <v>2633</v>
      </c>
      <c r="C201" s="625" t="s">
        <v>2613</v>
      </c>
      <c r="D201" s="659">
        <v>7</v>
      </c>
      <c r="E201" s="114"/>
      <c r="F201" s="662">
        <f t="shared" si="15"/>
        <v>3.5</v>
      </c>
      <c r="G201" s="662">
        <f t="shared" si="16"/>
        <v>10.5</v>
      </c>
      <c r="H201" s="665"/>
      <c r="I201" s="662">
        <f t="shared" si="17"/>
        <v>10.5</v>
      </c>
      <c r="J201" s="663"/>
      <c r="K201" s="662">
        <f t="shared" si="18"/>
        <v>10.5</v>
      </c>
      <c r="L201" s="664"/>
      <c r="M201" s="73" t="str">
        <f t="shared" si="19"/>
        <v>Juin</v>
      </c>
    </row>
    <row r="202" spans="1:13" ht="18.75">
      <c r="A202" s="13">
        <v>195</v>
      </c>
      <c r="B202" s="625" t="s">
        <v>1336</v>
      </c>
      <c r="C202" s="625" t="s">
        <v>2634</v>
      </c>
      <c r="D202" s="659">
        <v>5</v>
      </c>
      <c r="E202" s="114"/>
      <c r="F202" s="662">
        <f t="shared" si="15"/>
        <v>2.5</v>
      </c>
      <c r="G202" s="662">
        <f t="shared" si="16"/>
        <v>7.5</v>
      </c>
      <c r="H202" s="665"/>
      <c r="I202" s="662">
        <f t="shared" si="17"/>
        <v>7.5</v>
      </c>
      <c r="J202" s="663"/>
      <c r="K202" s="662">
        <f t="shared" si="18"/>
        <v>7.5</v>
      </c>
      <c r="L202" s="664"/>
      <c r="M202" s="73" t="str">
        <f t="shared" si="19"/>
        <v>Juin</v>
      </c>
    </row>
    <row r="203" spans="1:13" ht="18.75">
      <c r="A203" s="13">
        <v>196</v>
      </c>
      <c r="B203" s="625" t="s">
        <v>2635</v>
      </c>
      <c r="C203" s="625" t="s">
        <v>2636</v>
      </c>
      <c r="D203" s="659">
        <v>7</v>
      </c>
      <c r="E203" s="114"/>
      <c r="F203" s="662">
        <f t="shared" si="15"/>
        <v>3.5</v>
      </c>
      <c r="G203" s="662">
        <f t="shared" si="16"/>
        <v>10.5</v>
      </c>
      <c r="H203" s="114"/>
      <c r="I203" s="662">
        <f t="shared" si="17"/>
        <v>10.5</v>
      </c>
      <c r="J203" s="663"/>
      <c r="K203" s="662">
        <f t="shared" si="18"/>
        <v>10.5</v>
      </c>
      <c r="L203" s="664"/>
      <c r="M203" s="73" t="str">
        <f t="shared" si="19"/>
        <v>Juin</v>
      </c>
    </row>
    <row r="204" spans="1:13" ht="18.75">
      <c r="A204" s="13">
        <v>197</v>
      </c>
      <c r="B204" s="625" t="s">
        <v>1345</v>
      </c>
      <c r="C204" s="625" t="s">
        <v>2637</v>
      </c>
      <c r="D204" s="659">
        <v>6.5</v>
      </c>
      <c r="E204" s="114"/>
      <c r="F204" s="662">
        <f t="shared" si="15"/>
        <v>3.25</v>
      </c>
      <c r="G204" s="662">
        <f t="shared" si="16"/>
        <v>9.75</v>
      </c>
      <c r="H204" s="114"/>
      <c r="I204" s="662">
        <f t="shared" si="17"/>
        <v>9.75</v>
      </c>
      <c r="J204" s="663"/>
      <c r="K204" s="662">
        <f t="shared" si="18"/>
        <v>9.75</v>
      </c>
      <c r="L204" s="664"/>
      <c r="M204" s="73" t="str">
        <f t="shared" si="19"/>
        <v>Juin</v>
      </c>
    </row>
    <row r="205" spans="1:13" ht="18.75">
      <c r="A205" s="13">
        <v>198</v>
      </c>
      <c r="B205" s="625" t="s">
        <v>1349</v>
      </c>
      <c r="C205" s="625" t="s">
        <v>2638</v>
      </c>
      <c r="D205" s="659">
        <v>3</v>
      </c>
      <c r="E205" s="114"/>
      <c r="F205" s="662">
        <f t="shared" si="15"/>
        <v>1.5</v>
      </c>
      <c r="G205" s="662">
        <f t="shared" si="16"/>
        <v>4.5</v>
      </c>
      <c r="H205" s="114"/>
      <c r="I205" s="662">
        <f t="shared" si="17"/>
        <v>4.5</v>
      </c>
      <c r="J205" s="663"/>
      <c r="K205" s="662">
        <f t="shared" si="18"/>
        <v>4.5</v>
      </c>
      <c r="L205" s="664"/>
      <c r="M205" s="73" t="str">
        <f t="shared" si="19"/>
        <v>Juin</v>
      </c>
    </row>
    <row r="206" spans="1:13" ht="18.75">
      <c r="A206" s="13">
        <v>199</v>
      </c>
      <c r="B206" s="625" t="s">
        <v>1349</v>
      </c>
      <c r="C206" s="625" t="s">
        <v>2639</v>
      </c>
      <c r="D206" s="659">
        <v>5</v>
      </c>
      <c r="E206" s="114"/>
      <c r="F206" s="662">
        <f t="shared" si="15"/>
        <v>2.5</v>
      </c>
      <c r="G206" s="662">
        <f t="shared" si="16"/>
        <v>7.5</v>
      </c>
      <c r="H206" s="665"/>
      <c r="I206" s="662">
        <f t="shared" si="17"/>
        <v>7.5</v>
      </c>
      <c r="J206" s="663"/>
      <c r="K206" s="662">
        <f t="shared" si="18"/>
        <v>7.5</v>
      </c>
      <c r="L206" s="664"/>
      <c r="M206" s="73" t="str">
        <f t="shared" si="19"/>
        <v>Juin</v>
      </c>
    </row>
    <row r="207" spans="1:13" ht="18.75">
      <c r="A207" s="13">
        <v>200</v>
      </c>
      <c r="B207" s="625" t="s">
        <v>1359</v>
      </c>
      <c r="C207" s="625" t="s">
        <v>2640</v>
      </c>
      <c r="D207" s="659">
        <v>3.5</v>
      </c>
      <c r="E207" s="114"/>
      <c r="F207" s="662">
        <f t="shared" si="15"/>
        <v>1.75</v>
      </c>
      <c r="G207" s="662">
        <f t="shared" si="16"/>
        <v>5.25</v>
      </c>
      <c r="H207" s="665"/>
      <c r="I207" s="662">
        <f t="shared" si="17"/>
        <v>5.25</v>
      </c>
      <c r="J207" s="663"/>
      <c r="K207" s="662">
        <f t="shared" si="18"/>
        <v>5.25</v>
      </c>
      <c r="L207" s="664"/>
      <c r="M207" s="73" t="str">
        <f t="shared" si="19"/>
        <v>Juin</v>
      </c>
    </row>
    <row r="208" spans="1:13" ht="18.75">
      <c r="A208" s="13">
        <v>201</v>
      </c>
      <c r="B208" s="625" t="s">
        <v>243</v>
      </c>
      <c r="C208" s="625" t="s">
        <v>2641</v>
      </c>
      <c r="D208" s="659">
        <v>4.5</v>
      </c>
      <c r="E208" s="114"/>
      <c r="F208" s="662">
        <f t="shared" si="15"/>
        <v>2.25</v>
      </c>
      <c r="G208" s="662">
        <f t="shared" si="16"/>
        <v>6.75</v>
      </c>
      <c r="H208" s="665"/>
      <c r="I208" s="662">
        <f t="shared" si="17"/>
        <v>6.75</v>
      </c>
      <c r="J208" s="663"/>
      <c r="K208" s="662">
        <f t="shared" si="18"/>
        <v>6.75</v>
      </c>
      <c r="L208" s="664"/>
      <c r="M208" s="73" t="str">
        <f t="shared" si="19"/>
        <v>Juin</v>
      </c>
    </row>
    <row r="209" spans="1:13" ht="18.75">
      <c r="A209" s="13">
        <v>202</v>
      </c>
      <c r="B209" s="625" t="s">
        <v>2642</v>
      </c>
      <c r="C209" s="625" t="s">
        <v>2643</v>
      </c>
      <c r="D209" s="659">
        <v>7</v>
      </c>
      <c r="E209" s="114"/>
      <c r="F209" s="662">
        <f t="shared" si="15"/>
        <v>3.5</v>
      </c>
      <c r="G209" s="662">
        <f t="shared" si="16"/>
        <v>10.5</v>
      </c>
      <c r="H209" s="114"/>
      <c r="I209" s="662">
        <f t="shared" si="17"/>
        <v>10.5</v>
      </c>
      <c r="J209" s="663"/>
      <c r="K209" s="662">
        <f t="shared" si="18"/>
        <v>10.5</v>
      </c>
      <c r="L209" s="664"/>
      <c r="M209" s="73" t="str">
        <f t="shared" si="19"/>
        <v>Juin</v>
      </c>
    </row>
    <row r="210" spans="1:13" ht="18.75">
      <c r="A210" s="13">
        <v>203</v>
      </c>
      <c r="B210" s="625" t="s">
        <v>1373</v>
      </c>
      <c r="C210" s="625" t="s">
        <v>2644</v>
      </c>
      <c r="D210" s="659">
        <v>10</v>
      </c>
      <c r="E210" s="114"/>
      <c r="F210" s="662">
        <f t="shared" si="15"/>
        <v>5</v>
      </c>
      <c r="G210" s="662">
        <f t="shared" si="16"/>
        <v>15</v>
      </c>
      <c r="H210" s="114"/>
      <c r="I210" s="662">
        <f t="shared" si="17"/>
        <v>15</v>
      </c>
      <c r="J210" s="663"/>
      <c r="K210" s="662">
        <f t="shared" si="18"/>
        <v>15</v>
      </c>
      <c r="L210" s="664"/>
      <c r="M210" s="73" t="str">
        <f t="shared" si="19"/>
        <v>Juin</v>
      </c>
    </row>
    <row r="211" spans="1:13" ht="18.75">
      <c r="A211" s="13">
        <v>204</v>
      </c>
      <c r="B211" s="625" t="s">
        <v>1379</v>
      </c>
      <c r="C211" s="625" t="s">
        <v>2645</v>
      </c>
      <c r="D211" s="659">
        <v>4.5</v>
      </c>
      <c r="E211" s="114"/>
      <c r="F211" s="662">
        <f t="shared" si="15"/>
        <v>2.25</v>
      </c>
      <c r="G211" s="662">
        <f t="shared" si="16"/>
        <v>6.75</v>
      </c>
      <c r="H211" s="665"/>
      <c r="I211" s="662">
        <f t="shared" si="17"/>
        <v>6.75</v>
      </c>
      <c r="J211" s="663"/>
      <c r="K211" s="662">
        <f t="shared" si="18"/>
        <v>6.75</v>
      </c>
      <c r="L211" s="664"/>
      <c r="M211" s="73" t="str">
        <f t="shared" si="19"/>
        <v>Juin</v>
      </c>
    </row>
    <row r="212" spans="1:13" ht="18.75">
      <c r="A212" s="13">
        <v>205</v>
      </c>
      <c r="B212" s="625" t="s">
        <v>1382</v>
      </c>
      <c r="C212" s="625" t="s">
        <v>2490</v>
      </c>
      <c r="D212" s="659">
        <v>7.5</v>
      </c>
      <c r="E212" s="114"/>
      <c r="F212" s="662">
        <f t="shared" si="15"/>
        <v>3.75</v>
      </c>
      <c r="G212" s="662">
        <f t="shared" si="16"/>
        <v>11.25</v>
      </c>
      <c r="H212" s="114"/>
      <c r="I212" s="662">
        <f t="shared" si="17"/>
        <v>11.25</v>
      </c>
      <c r="J212" s="663"/>
      <c r="K212" s="662">
        <f t="shared" si="18"/>
        <v>11.25</v>
      </c>
      <c r="L212" s="664"/>
      <c r="M212" s="73" t="str">
        <f t="shared" si="19"/>
        <v>Juin</v>
      </c>
    </row>
    <row r="213" spans="1:13" ht="18.75">
      <c r="A213" s="13">
        <v>206</v>
      </c>
      <c r="B213" s="625" t="s">
        <v>2646</v>
      </c>
      <c r="C213" s="625" t="s">
        <v>2647</v>
      </c>
      <c r="D213" s="659">
        <v>7</v>
      </c>
      <c r="E213" s="114"/>
      <c r="F213" s="662">
        <f t="shared" si="15"/>
        <v>3.5</v>
      </c>
      <c r="G213" s="662">
        <f t="shared" si="16"/>
        <v>10.5</v>
      </c>
      <c r="H213" s="665"/>
      <c r="I213" s="662">
        <f t="shared" si="17"/>
        <v>10.5</v>
      </c>
      <c r="J213" s="663"/>
      <c r="K213" s="662">
        <f t="shared" si="18"/>
        <v>10.5</v>
      </c>
      <c r="L213" s="664"/>
      <c r="M213" s="73" t="str">
        <f t="shared" si="19"/>
        <v>Juin</v>
      </c>
    </row>
    <row r="214" spans="1:13" ht="18.75">
      <c r="A214" s="13">
        <v>207</v>
      </c>
      <c r="B214" s="625" t="s">
        <v>1391</v>
      </c>
      <c r="C214" s="625" t="s">
        <v>2648</v>
      </c>
      <c r="D214" s="659">
        <v>3.5</v>
      </c>
      <c r="E214" s="114"/>
      <c r="F214" s="662">
        <f t="shared" si="15"/>
        <v>1.75</v>
      </c>
      <c r="G214" s="662">
        <f t="shared" si="16"/>
        <v>5.25</v>
      </c>
      <c r="H214" s="114"/>
      <c r="I214" s="662">
        <f t="shared" si="17"/>
        <v>5.25</v>
      </c>
      <c r="J214" s="663"/>
      <c r="K214" s="662">
        <f t="shared" si="18"/>
        <v>5.25</v>
      </c>
      <c r="L214" s="664"/>
      <c r="M214" s="73" t="str">
        <f t="shared" si="19"/>
        <v>Juin</v>
      </c>
    </row>
    <row r="215" spans="1:13" ht="18.75">
      <c r="A215" s="13">
        <v>208</v>
      </c>
      <c r="B215" s="625" t="s">
        <v>246</v>
      </c>
      <c r="C215" s="625" t="s">
        <v>2509</v>
      </c>
      <c r="D215" s="659">
        <v>7.5</v>
      </c>
      <c r="E215" s="114"/>
      <c r="F215" s="662">
        <f t="shared" si="15"/>
        <v>3.75</v>
      </c>
      <c r="G215" s="662">
        <f t="shared" si="16"/>
        <v>11.25</v>
      </c>
      <c r="H215" s="114"/>
      <c r="I215" s="662">
        <f t="shared" si="17"/>
        <v>11.25</v>
      </c>
      <c r="J215" s="663"/>
      <c r="K215" s="662">
        <f t="shared" si="18"/>
        <v>11.25</v>
      </c>
      <c r="L215" s="664"/>
      <c r="M215" s="73" t="str">
        <f t="shared" si="19"/>
        <v>Juin</v>
      </c>
    </row>
    <row r="216" spans="1:13" ht="18.75">
      <c r="A216" s="13">
        <v>209</v>
      </c>
      <c r="B216" s="625" t="s">
        <v>2649</v>
      </c>
      <c r="C216" s="625" t="s">
        <v>2622</v>
      </c>
      <c r="D216" s="659">
        <v>3.5</v>
      </c>
      <c r="E216" s="114"/>
      <c r="F216" s="662">
        <f t="shared" si="15"/>
        <v>1.75</v>
      </c>
      <c r="G216" s="662">
        <f t="shared" si="16"/>
        <v>5.25</v>
      </c>
      <c r="H216" s="114"/>
      <c r="I216" s="662">
        <f t="shared" si="17"/>
        <v>5.25</v>
      </c>
      <c r="J216" s="663"/>
      <c r="K216" s="662">
        <f t="shared" si="18"/>
        <v>5.25</v>
      </c>
      <c r="L216" s="664"/>
      <c r="M216" s="73" t="str">
        <f t="shared" si="19"/>
        <v>Juin</v>
      </c>
    </row>
    <row r="217" spans="1:13" ht="18.75">
      <c r="A217" s="13">
        <v>210</v>
      </c>
      <c r="B217" s="625" t="s">
        <v>2650</v>
      </c>
      <c r="C217" s="625" t="s">
        <v>2651</v>
      </c>
      <c r="D217" s="659">
        <v>6</v>
      </c>
      <c r="E217" s="114"/>
      <c r="F217" s="662">
        <f t="shared" si="15"/>
        <v>3</v>
      </c>
      <c r="G217" s="662">
        <f t="shared" si="16"/>
        <v>9</v>
      </c>
      <c r="H217" s="114"/>
      <c r="I217" s="662">
        <f t="shared" si="17"/>
        <v>9</v>
      </c>
      <c r="J217" s="663"/>
      <c r="K217" s="662">
        <f t="shared" si="18"/>
        <v>9</v>
      </c>
      <c r="L217" s="664"/>
      <c r="M217" s="73" t="str">
        <f t="shared" si="19"/>
        <v>Juin</v>
      </c>
    </row>
    <row r="218" spans="1:13" ht="18.75">
      <c r="A218" s="13">
        <v>211</v>
      </c>
      <c r="B218" s="625" t="s">
        <v>2650</v>
      </c>
      <c r="C218" s="625" t="s">
        <v>2652</v>
      </c>
      <c r="D218" s="659">
        <v>5.5</v>
      </c>
      <c r="E218" s="114"/>
      <c r="F218" s="662">
        <f t="shared" si="15"/>
        <v>2.75</v>
      </c>
      <c r="G218" s="662">
        <f t="shared" si="16"/>
        <v>8.25</v>
      </c>
      <c r="H218" s="114"/>
      <c r="I218" s="662">
        <f t="shared" si="17"/>
        <v>8.25</v>
      </c>
      <c r="J218" s="663"/>
      <c r="K218" s="662">
        <f t="shared" si="18"/>
        <v>8.25</v>
      </c>
      <c r="L218" s="664"/>
      <c r="M218" s="73" t="str">
        <f t="shared" si="19"/>
        <v>Juin</v>
      </c>
    </row>
    <row r="219" spans="1:13" ht="18.75">
      <c r="A219" s="13">
        <v>212</v>
      </c>
      <c r="B219" s="625" t="s">
        <v>250</v>
      </c>
      <c r="C219" s="625" t="s">
        <v>2653</v>
      </c>
      <c r="D219" s="659">
        <v>4.5</v>
      </c>
      <c r="E219" s="114"/>
      <c r="F219" s="662">
        <f t="shared" si="15"/>
        <v>2.25</v>
      </c>
      <c r="G219" s="662">
        <f t="shared" si="16"/>
        <v>6.75</v>
      </c>
      <c r="H219" s="665"/>
      <c r="I219" s="662">
        <f t="shared" si="17"/>
        <v>6.75</v>
      </c>
      <c r="J219" s="663"/>
      <c r="K219" s="662">
        <f t="shared" si="18"/>
        <v>6.75</v>
      </c>
      <c r="L219" s="664"/>
      <c r="M219" s="73" t="str">
        <f t="shared" si="19"/>
        <v>Juin</v>
      </c>
    </row>
    <row r="220" spans="1:13" ht="18.75">
      <c r="A220" s="13">
        <v>213</v>
      </c>
      <c r="B220" s="625" t="s">
        <v>2654</v>
      </c>
      <c r="C220" s="625" t="s">
        <v>2628</v>
      </c>
      <c r="D220" s="659">
        <v>3.5</v>
      </c>
      <c r="E220" s="114"/>
      <c r="F220" s="662">
        <f t="shared" si="15"/>
        <v>1.75</v>
      </c>
      <c r="G220" s="662">
        <f t="shared" si="16"/>
        <v>5.25</v>
      </c>
      <c r="H220" s="114"/>
      <c r="I220" s="662">
        <f t="shared" si="17"/>
        <v>5.25</v>
      </c>
      <c r="J220" s="663"/>
      <c r="K220" s="662">
        <f t="shared" si="18"/>
        <v>5.25</v>
      </c>
      <c r="L220" s="664"/>
      <c r="M220" s="73" t="str">
        <f t="shared" si="19"/>
        <v>Juin</v>
      </c>
    </row>
    <row r="221" spans="1:13" ht="18.75">
      <c r="A221" s="13">
        <v>214</v>
      </c>
      <c r="B221" s="625" t="s">
        <v>1419</v>
      </c>
      <c r="C221" s="625" t="s">
        <v>2453</v>
      </c>
      <c r="D221" s="659">
        <v>6</v>
      </c>
      <c r="E221" s="114"/>
      <c r="F221" s="662">
        <f t="shared" si="15"/>
        <v>3</v>
      </c>
      <c r="G221" s="662">
        <f t="shared" si="16"/>
        <v>9</v>
      </c>
      <c r="H221" s="665"/>
      <c r="I221" s="662">
        <f t="shared" si="17"/>
        <v>9</v>
      </c>
      <c r="J221" s="663"/>
      <c r="K221" s="662">
        <f t="shared" si="18"/>
        <v>9</v>
      </c>
      <c r="L221" s="664"/>
      <c r="M221" s="73" t="str">
        <f t="shared" si="19"/>
        <v>Juin</v>
      </c>
    </row>
    <row r="222" spans="1:13" ht="18.75">
      <c r="A222" s="13">
        <v>215</v>
      </c>
      <c r="B222" s="625" t="s">
        <v>2655</v>
      </c>
      <c r="C222" s="625" t="s">
        <v>2656</v>
      </c>
      <c r="D222" s="659">
        <v>9.5</v>
      </c>
      <c r="E222" s="114"/>
      <c r="F222" s="662">
        <f t="shared" si="15"/>
        <v>4.75</v>
      </c>
      <c r="G222" s="662">
        <f t="shared" si="16"/>
        <v>14.25</v>
      </c>
      <c r="H222" s="114"/>
      <c r="I222" s="662">
        <f t="shared" si="17"/>
        <v>14.25</v>
      </c>
      <c r="J222" s="663"/>
      <c r="K222" s="662">
        <f t="shared" si="18"/>
        <v>14.25</v>
      </c>
      <c r="L222" s="664"/>
      <c r="M222" s="73" t="str">
        <f t="shared" si="19"/>
        <v>Juin</v>
      </c>
    </row>
    <row r="223" spans="1:13" ht="18.75">
      <c r="A223" s="13">
        <v>216</v>
      </c>
      <c r="B223" s="625" t="s">
        <v>2657</v>
      </c>
      <c r="C223" s="625" t="s">
        <v>2658</v>
      </c>
      <c r="D223" s="659">
        <v>6.5</v>
      </c>
      <c r="E223" s="114"/>
      <c r="F223" s="662">
        <f t="shared" si="15"/>
        <v>3.25</v>
      </c>
      <c r="G223" s="662">
        <f t="shared" si="16"/>
        <v>9.75</v>
      </c>
      <c r="H223" s="114"/>
      <c r="I223" s="662">
        <f t="shared" si="17"/>
        <v>9.75</v>
      </c>
      <c r="J223" s="663"/>
      <c r="K223" s="662">
        <f t="shared" si="18"/>
        <v>9.75</v>
      </c>
      <c r="L223" s="664"/>
      <c r="M223" s="73" t="str">
        <f t="shared" si="19"/>
        <v>Juin</v>
      </c>
    </row>
    <row r="224" spans="1:13" ht="18.75">
      <c r="A224" s="13">
        <v>217</v>
      </c>
      <c r="B224" s="625" t="s">
        <v>2659</v>
      </c>
      <c r="C224" s="625" t="s">
        <v>2596</v>
      </c>
      <c r="D224" s="659">
        <v>3.5</v>
      </c>
      <c r="E224" s="114"/>
      <c r="F224" s="662">
        <f t="shared" si="15"/>
        <v>1.75</v>
      </c>
      <c r="G224" s="662">
        <f t="shared" si="16"/>
        <v>5.25</v>
      </c>
      <c r="H224" s="665"/>
      <c r="I224" s="662">
        <f t="shared" si="17"/>
        <v>5.25</v>
      </c>
      <c r="J224" s="663"/>
      <c r="K224" s="662">
        <f t="shared" si="18"/>
        <v>5.25</v>
      </c>
      <c r="L224" s="664"/>
      <c r="M224" s="73" t="str">
        <f t="shared" si="19"/>
        <v>Juin</v>
      </c>
    </row>
    <row r="225" spans="1:13" ht="18.75">
      <c r="A225" s="13">
        <v>218</v>
      </c>
      <c r="B225" s="625" t="s">
        <v>1435</v>
      </c>
      <c r="C225" s="625" t="s">
        <v>2660</v>
      </c>
      <c r="D225" s="659">
        <v>8.5</v>
      </c>
      <c r="E225" s="114"/>
      <c r="F225" s="662">
        <f t="shared" si="15"/>
        <v>4.25</v>
      </c>
      <c r="G225" s="662">
        <f t="shared" si="16"/>
        <v>12.75</v>
      </c>
      <c r="H225" s="114"/>
      <c r="I225" s="662">
        <f t="shared" si="17"/>
        <v>12.75</v>
      </c>
      <c r="J225" s="663"/>
      <c r="K225" s="662">
        <f t="shared" si="18"/>
        <v>12.75</v>
      </c>
      <c r="L225" s="664"/>
      <c r="M225" s="73" t="str">
        <f t="shared" si="19"/>
        <v>Juin</v>
      </c>
    </row>
    <row r="226" spans="1:13" ht="18.75">
      <c r="A226" s="13">
        <v>219</v>
      </c>
      <c r="B226" s="625" t="s">
        <v>2661</v>
      </c>
      <c r="C226" s="625" t="s">
        <v>2662</v>
      </c>
      <c r="D226" s="659">
        <v>7</v>
      </c>
      <c r="E226" s="114"/>
      <c r="F226" s="662">
        <f t="shared" si="15"/>
        <v>3.5</v>
      </c>
      <c r="G226" s="662">
        <f t="shared" si="16"/>
        <v>10.5</v>
      </c>
      <c r="H226" s="665"/>
      <c r="I226" s="662">
        <f t="shared" si="17"/>
        <v>10.5</v>
      </c>
      <c r="J226" s="663"/>
      <c r="K226" s="662">
        <f t="shared" si="18"/>
        <v>10.5</v>
      </c>
      <c r="L226" s="664"/>
      <c r="M226" s="73" t="str">
        <f t="shared" si="19"/>
        <v>Juin</v>
      </c>
    </row>
    <row r="227" spans="1:13" ht="18.75">
      <c r="A227" s="13">
        <v>220</v>
      </c>
      <c r="B227" s="625" t="s">
        <v>1445</v>
      </c>
      <c r="C227" s="625" t="s">
        <v>2663</v>
      </c>
      <c r="D227" s="659">
        <v>8</v>
      </c>
      <c r="E227" s="114"/>
      <c r="F227" s="662">
        <f t="shared" si="15"/>
        <v>4</v>
      </c>
      <c r="G227" s="662">
        <f t="shared" si="16"/>
        <v>12</v>
      </c>
      <c r="H227" s="665"/>
      <c r="I227" s="662">
        <f t="shared" si="17"/>
        <v>12</v>
      </c>
      <c r="J227" s="663"/>
      <c r="K227" s="662">
        <f t="shared" si="18"/>
        <v>12</v>
      </c>
      <c r="L227" s="664"/>
      <c r="M227" s="73" t="str">
        <f t="shared" si="19"/>
        <v>Juin</v>
      </c>
    </row>
    <row r="228" spans="1:13" ht="18.75">
      <c r="A228" s="13">
        <v>221</v>
      </c>
      <c r="B228" s="625" t="s">
        <v>1449</v>
      </c>
      <c r="C228" s="625" t="s">
        <v>2447</v>
      </c>
      <c r="D228" s="659">
        <v>6.5</v>
      </c>
      <c r="E228" s="114"/>
      <c r="F228" s="662">
        <f t="shared" si="15"/>
        <v>3.25</v>
      </c>
      <c r="G228" s="662">
        <f t="shared" si="16"/>
        <v>9.75</v>
      </c>
      <c r="H228" s="665"/>
      <c r="I228" s="662">
        <f t="shared" si="17"/>
        <v>9.75</v>
      </c>
      <c r="J228" s="663"/>
      <c r="K228" s="662">
        <f t="shared" si="18"/>
        <v>9.75</v>
      </c>
      <c r="L228" s="664"/>
      <c r="M228" s="73" t="str">
        <f t="shared" si="19"/>
        <v>Juin</v>
      </c>
    </row>
    <row r="229" spans="1:13" ht="18.75">
      <c r="A229" s="13">
        <v>222</v>
      </c>
      <c r="B229" s="625" t="s">
        <v>1453</v>
      </c>
      <c r="C229" s="625" t="s">
        <v>2664</v>
      </c>
      <c r="D229" s="659">
        <v>6</v>
      </c>
      <c r="E229" s="114"/>
      <c r="F229" s="662">
        <f t="shared" si="15"/>
        <v>3</v>
      </c>
      <c r="G229" s="662">
        <f t="shared" si="16"/>
        <v>9</v>
      </c>
      <c r="H229" s="114"/>
      <c r="I229" s="662">
        <f t="shared" si="17"/>
        <v>9</v>
      </c>
      <c r="J229" s="663"/>
      <c r="K229" s="662">
        <f t="shared" si="18"/>
        <v>9</v>
      </c>
      <c r="L229" s="664"/>
      <c r="M229" s="73" t="str">
        <f t="shared" si="19"/>
        <v>Juin</v>
      </c>
    </row>
    <row r="230" spans="1:13" ht="18.75">
      <c r="A230" s="13">
        <v>223</v>
      </c>
      <c r="B230" s="625" t="s">
        <v>1456</v>
      </c>
      <c r="C230" s="625" t="s">
        <v>2636</v>
      </c>
      <c r="D230" s="659">
        <v>4.5</v>
      </c>
      <c r="E230" s="114"/>
      <c r="F230" s="662">
        <f t="shared" si="15"/>
        <v>2.25</v>
      </c>
      <c r="G230" s="662">
        <f t="shared" si="16"/>
        <v>6.75</v>
      </c>
      <c r="H230" s="114"/>
      <c r="I230" s="662">
        <f t="shared" si="17"/>
        <v>6.75</v>
      </c>
      <c r="J230" s="663"/>
      <c r="K230" s="662">
        <f t="shared" si="18"/>
        <v>6.75</v>
      </c>
      <c r="L230" s="664"/>
      <c r="M230" s="73" t="str">
        <f t="shared" si="19"/>
        <v>Juin</v>
      </c>
    </row>
    <row r="231" spans="1:13" ht="18.75">
      <c r="A231" s="13">
        <v>224</v>
      </c>
      <c r="B231" s="625" t="s">
        <v>1461</v>
      </c>
      <c r="C231" s="625" t="s">
        <v>2665</v>
      </c>
      <c r="D231" s="659">
        <v>3.5</v>
      </c>
      <c r="E231" s="114"/>
      <c r="F231" s="662">
        <f t="shared" si="15"/>
        <v>1.75</v>
      </c>
      <c r="G231" s="662">
        <f t="shared" si="16"/>
        <v>5.25</v>
      </c>
      <c r="H231" s="114"/>
      <c r="I231" s="662">
        <f t="shared" si="17"/>
        <v>5.25</v>
      </c>
      <c r="J231" s="663"/>
      <c r="K231" s="662">
        <f t="shared" si="18"/>
        <v>5.25</v>
      </c>
      <c r="L231" s="664"/>
      <c r="M231" s="73" t="str">
        <f t="shared" si="19"/>
        <v>Juin</v>
      </c>
    </row>
    <row r="232" spans="1:13" ht="18.75">
      <c r="A232" s="13">
        <v>225</v>
      </c>
      <c r="B232" s="625" t="s">
        <v>2666</v>
      </c>
      <c r="C232" s="625" t="s">
        <v>2667</v>
      </c>
      <c r="D232" s="659">
        <v>4.5</v>
      </c>
      <c r="E232" s="114"/>
      <c r="F232" s="662">
        <f t="shared" si="15"/>
        <v>2.25</v>
      </c>
      <c r="G232" s="662">
        <f t="shared" si="16"/>
        <v>6.75</v>
      </c>
      <c r="H232" s="114"/>
      <c r="I232" s="662">
        <f t="shared" si="17"/>
        <v>6.75</v>
      </c>
      <c r="J232" s="663"/>
      <c r="K232" s="662">
        <f t="shared" si="18"/>
        <v>6.75</v>
      </c>
      <c r="L232" s="664"/>
      <c r="M232" s="73" t="str">
        <f t="shared" si="19"/>
        <v>Juin</v>
      </c>
    </row>
    <row r="233" spans="1:13" ht="18.75">
      <c r="A233" s="13">
        <v>226</v>
      </c>
      <c r="B233" s="625" t="s">
        <v>256</v>
      </c>
      <c r="C233" s="625" t="s">
        <v>2668</v>
      </c>
      <c r="D233" s="659">
        <v>5.5</v>
      </c>
      <c r="E233" s="114"/>
      <c r="F233" s="662">
        <f t="shared" si="15"/>
        <v>2.75</v>
      </c>
      <c r="G233" s="662">
        <f t="shared" si="16"/>
        <v>8.25</v>
      </c>
      <c r="H233" s="114"/>
      <c r="I233" s="662">
        <f t="shared" si="17"/>
        <v>8.25</v>
      </c>
      <c r="J233" s="663"/>
      <c r="K233" s="662">
        <f t="shared" si="18"/>
        <v>8.25</v>
      </c>
      <c r="L233" s="664"/>
      <c r="M233" s="73" t="str">
        <f t="shared" si="19"/>
        <v>Juin</v>
      </c>
    </row>
    <row r="234" spans="1:13" ht="18.75">
      <c r="A234" s="13">
        <v>227</v>
      </c>
      <c r="B234" s="625" t="s">
        <v>2669</v>
      </c>
      <c r="C234" s="625" t="s">
        <v>2670</v>
      </c>
      <c r="D234" s="659">
        <v>7</v>
      </c>
      <c r="E234" s="114"/>
      <c r="F234" s="662">
        <f t="shared" si="15"/>
        <v>3.5</v>
      </c>
      <c r="G234" s="662">
        <f t="shared" si="16"/>
        <v>10.5</v>
      </c>
      <c r="H234" s="665"/>
      <c r="I234" s="662">
        <f t="shared" si="17"/>
        <v>10.5</v>
      </c>
      <c r="J234" s="663"/>
      <c r="K234" s="662">
        <f t="shared" si="18"/>
        <v>10.5</v>
      </c>
      <c r="L234" s="664"/>
      <c r="M234" s="73" t="str">
        <f t="shared" si="19"/>
        <v>Juin</v>
      </c>
    </row>
    <row r="235" spans="1:13" ht="18.75">
      <c r="A235" s="13">
        <v>228</v>
      </c>
      <c r="B235" s="625" t="s">
        <v>1480</v>
      </c>
      <c r="C235" s="625" t="s">
        <v>2671</v>
      </c>
      <c r="D235" s="659">
        <v>5</v>
      </c>
      <c r="E235" s="114"/>
      <c r="F235" s="662">
        <f t="shared" si="15"/>
        <v>2.5</v>
      </c>
      <c r="G235" s="662">
        <f t="shared" si="16"/>
        <v>7.5</v>
      </c>
      <c r="H235" s="114"/>
      <c r="I235" s="662">
        <f t="shared" si="17"/>
        <v>7.5</v>
      </c>
      <c r="J235" s="663"/>
      <c r="K235" s="662">
        <f t="shared" si="18"/>
        <v>7.5</v>
      </c>
      <c r="L235" s="664"/>
      <c r="M235" s="73" t="str">
        <f t="shared" si="19"/>
        <v>Juin</v>
      </c>
    </row>
    <row r="236" spans="1:13" ht="18.75">
      <c r="A236" s="13">
        <v>229</v>
      </c>
      <c r="B236" s="625" t="s">
        <v>2672</v>
      </c>
      <c r="C236" s="625" t="s">
        <v>2636</v>
      </c>
      <c r="D236" s="659">
        <v>3</v>
      </c>
      <c r="E236" s="114"/>
      <c r="F236" s="662">
        <f t="shared" si="15"/>
        <v>1.5</v>
      </c>
      <c r="G236" s="662">
        <f t="shared" si="16"/>
        <v>4.5</v>
      </c>
      <c r="H236" s="114"/>
      <c r="I236" s="662">
        <f t="shared" si="17"/>
        <v>4.5</v>
      </c>
      <c r="J236" s="663"/>
      <c r="K236" s="662">
        <f t="shared" si="18"/>
        <v>4.5</v>
      </c>
      <c r="L236" s="664"/>
      <c r="M236" s="73" t="str">
        <f t="shared" si="19"/>
        <v>Juin</v>
      </c>
    </row>
    <row r="237" spans="1:13" ht="18.75">
      <c r="A237" s="13">
        <v>230</v>
      </c>
      <c r="B237" s="625" t="s">
        <v>2673</v>
      </c>
      <c r="C237" s="625" t="s">
        <v>2674</v>
      </c>
      <c r="D237" s="659">
        <v>2.5</v>
      </c>
      <c r="E237" s="114"/>
      <c r="F237" s="662">
        <f t="shared" si="15"/>
        <v>1.25</v>
      </c>
      <c r="G237" s="662">
        <f t="shared" si="16"/>
        <v>3.75</v>
      </c>
      <c r="H237" s="114"/>
      <c r="I237" s="662">
        <f t="shared" si="17"/>
        <v>3.75</v>
      </c>
      <c r="J237" s="663"/>
      <c r="K237" s="662">
        <f t="shared" si="18"/>
        <v>3.75</v>
      </c>
      <c r="L237" s="664"/>
      <c r="M237" s="73" t="str">
        <f t="shared" si="19"/>
        <v>Juin</v>
      </c>
    </row>
    <row r="238" spans="1:13" ht="18.75">
      <c r="A238" s="13">
        <v>231</v>
      </c>
      <c r="B238" s="625" t="s">
        <v>1496</v>
      </c>
      <c r="C238" s="625" t="s">
        <v>2462</v>
      </c>
      <c r="D238" s="659">
        <v>5</v>
      </c>
      <c r="E238" s="114"/>
      <c r="F238" s="662">
        <f t="shared" si="15"/>
        <v>2.5</v>
      </c>
      <c r="G238" s="662">
        <f t="shared" si="16"/>
        <v>7.5</v>
      </c>
      <c r="H238" s="665"/>
      <c r="I238" s="662">
        <f t="shared" si="17"/>
        <v>7.5</v>
      </c>
      <c r="J238" s="663"/>
      <c r="K238" s="662">
        <f t="shared" si="18"/>
        <v>7.5</v>
      </c>
      <c r="L238" s="664"/>
      <c r="M238" s="73" t="str">
        <f t="shared" si="19"/>
        <v>Juin</v>
      </c>
    </row>
    <row r="239" spans="1:13" ht="18.75">
      <c r="A239" s="13">
        <v>232</v>
      </c>
      <c r="B239" s="625" t="s">
        <v>2675</v>
      </c>
      <c r="C239" s="625" t="s">
        <v>2676</v>
      </c>
      <c r="D239" s="659">
        <v>4</v>
      </c>
      <c r="E239" s="114"/>
      <c r="F239" s="662">
        <f t="shared" si="15"/>
        <v>2</v>
      </c>
      <c r="G239" s="662">
        <f t="shared" si="16"/>
        <v>6</v>
      </c>
      <c r="H239" s="114"/>
      <c r="I239" s="662">
        <f t="shared" si="17"/>
        <v>6</v>
      </c>
      <c r="J239" s="663"/>
      <c r="K239" s="662">
        <f t="shared" si="18"/>
        <v>6</v>
      </c>
      <c r="L239" s="664"/>
      <c r="M239" s="73" t="str">
        <f t="shared" si="19"/>
        <v>Juin</v>
      </c>
    </row>
    <row r="240" spans="1:13" ht="18.75">
      <c r="A240" s="13">
        <v>233</v>
      </c>
      <c r="B240" s="625" t="s">
        <v>1489</v>
      </c>
      <c r="C240" s="625" t="s">
        <v>2481</v>
      </c>
      <c r="D240" s="659">
        <v>5.5</v>
      </c>
      <c r="E240" s="114"/>
      <c r="F240" s="662">
        <f t="shared" si="15"/>
        <v>2.75</v>
      </c>
      <c r="G240" s="662">
        <f t="shared" si="16"/>
        <v>8.25</v>
      </c>
      <c r="H240" s="114"/>
      <c r="I240" s="662">
        <f t="shared" si="17"/>
        <v>8.25</v>
      </c>
      <c r="J240" s="663"/>
      <c r="K240" s="662">
        <f t="shared" si="18"/>
        <v>8.25</v>
      </c>
      <c r="L240" s="664"/>
      <c r="M240" s="73" t="str">
        <f t="shared" si="19"/>
        <v>Juin</v>
      </c>
    </row>
    <row r="241" spans="1:13" ht="18.75">
      <c r="A241" s="13">
        <v>234</v>
      </c>
      <c r="B241" s="625" t="s">
        <v>2677</v>
      </c>
      <c r="C241" s="625" t="s">
        <v>2678</v>
      </c>
      <c r="D241" s="659">
        <v>5.5</v>
      </c>
      <c r="E241" s="114"/>
      <c r="F241" s="662">
        <f t="shared" si="15"/>
        <v>2.75</v>
      </c>
      <c r="G241" s="662">
        <f t="shared" si="16"/>
        <v>8.25</v>
      </c>
      <c r="H241" s="665"/>
      <c r="I241" s="662">
        <f t="shared" si="17"/>
        <v>8.25</v>
      </c>
      <c r="J241" s="663"/>
      <c r="K241" s="662">
        <f t="shared" si="18"/>
        <v>8.25</v>
      </c>
      <c r="L241" s="664"/>
      <c r="M241" s="73" t="str">
        <f t="shared" si="19"/>
        <v>Juin</v>
      </c>
    </row>
    <row r="242" spans="1:13" ht="18.75">
      <c r="A242" s="13">
        <v>235</v>
      </c>
      <c r="B242" s="625" t="s">
        <v>1509</v>
      </c>
      <c r="C242" s="625" t="s">
        <v>2449</v>
      </c>
      <c r="D242" s="659">
        <v>11.5</v>
      </c>
      <c r="E242" s="114"/>
      <c r="F242" s="662">
        <f t="shared" si="15"/>
        <v>5.75</v>
      </c>
      <c r="G242" s="662">
        <f t="shared" si="16"/>
        <v>17.25</v>
      </c>
      <c r="H242" s="114"/>
      <c r="I242" s="662">
        <f t="shared" si="17"/>
        <v>17.25</v>
      </c>
      <c r="J242" s="663"/>
      <c r="K242" s="662">
        <f t="shared" si="18"/>
        <v>17.25</v>
      </c>
      <c r="L242" s="664"/>
      <c r="M242" s="73" t="str">
        <f t="shared" si="19"/>
        <v>Juin</v>
      </c>
    </row>
    <row r="243" spans="1:13" ht="18.75">
      <c r="A243" s="13">
        <v>236</v>
      </c>
      <c r="B243" s="625" t="s">
        <v>2679</v>
      </c>
      <c r="C243" s="625" t="s">
        <v>2416</v>
      </c>
      <c r="D243" s="659">
        <v>8.5</v>
      </c>
      <c r="E243" s="114"/>
      <c r="F243" s="662">
        <f t="shared" si="15"/>
        <v>4.25</v>
      </c>
      <c r="G243" s="662">
        <f t="shared" si="16"/>
        <v>12.75</v>
      </c>
      <c r="H243" s="114"/>
      <c r="I243" s="662">
        <f t="shared" si="17"/>
        <v>12.75</v>
      </c>
      <c r="J243" s="663"/>
      <c r="K243" s="662">
        <f t="shared" si="18"/>
        <v>12.75</v>
      </c>
      <c r="L243" s="664"/>
      <c r="M243" s="73" t="str">
        <f t="shared" si="19"/>
        <v>Juin</v>
      </c>
    </row>
    <row r="244" spans="1:13" ht="18.75">
      <c r="A244" s="13">
        <v>237</v>
      </c>
      <c r="B244" s="625" t="s">
        <v>2680</v>
      </c>
      <c r="C244" s="625" t="s">
        <v>2480</v>
      </c>
      <c r="D244" s="659">
        <v>5.5</v>
      </c>
      <c r="E244" s="114"/>
      <c r="F244" s="662">
        <f t="shared" si="15"/>
        <v>2.75</v>
      </c>
      <c r="G244" s="662">
        <f t="shared" si="16"/>
        <v>8.25</v>
      </c>
      <c r="H244" s="665"/>
      <c r="I244" s="662">
        <f t="shared" si="17"/>
        <v>8.25</v>
      </c>
      <c r="J244" s="663"/>
      <c r="K244" s="662">
        <f t="shared" si="18"/>
        <v>8.25</v>
      </c>
      <c r="L244" s="664"/>
      <c r="M244" s="73" t="str">
        <f t="shared" si="19"/>
        <v>Juin</v>
      </c>
    </row>
    <row r="245" spans="1:13" ht="18.75">
      <c r="A245" s="13">
        <v>238</v>
      </c>
      <c r="B245" s="625" t="s">
        <v>1518</v>
      </c>
      <c r="C245" s="625" t="s">
        <v>2490</v>
      </c>
      <c r="D245" s="659">
        <v>6</v>
      </c>
      <c r="E245" s="114"/>
      <c r="F245" s="662">
        <f t="shared" si="15"/>
        <v>3</v>
      </c>
      <c r="G245" s="662">
        <f t="shared" si="16"/>
        <v>9</v>
      </c>
      <c r="H245" s="665"/>
      <c r="I245" s="662">
        <f t="shared" si="17"/>
        <v>9</v>
      </c>
      <c r="J245" s="663"/>
      <c r="K245" s="662">
        <f t="shared" si="18"/>
        <v>9</v>
      </c>
      <c r="L245" s="664"/>
      <c r="M245" s="73" t="str">
        <f t="shared" si="19"/>
        <v>Juin</v>
      </c>
    </row>
    <row r="246" spans="1:13" ht="18.75">
      <c r="A246" s="13">
        <v>239</v>
      </c>
      <c r="B246" s="625" t="s">
        <v>1518</v>
      </c>
      <c r="C246" s="625" t="s">
        <v>2681</v>
      </c>
      <c r="D246" s="659">
        <v>5.5</v>
      </c>
      <c r="E246" s="114"/>
      <c r="F246" s="662">
        <f t="shared" si="15"/>
        <v>2.75</v>
      </c>
      <c r="G246" s="662">
        <f t="shared" si="16"/>
        <v>8.25</v>
      </c>
      <c r="H246" s="665"/>
      <c r="I246" s="662">
        <f t="shared" si="17"/>
        <v>8.25</v>
      </c>
      <c r="J246" s="663"/>
      <c r="K246" s="662">
        <f t="shared" si="18"/>
        <v>8.25</v>
      </c>
      <c r="L246" s="664"/>
      <c r="M246" s="73" t="str">
        <f t="shared" si="19"/>
        <v>Juin</v>
      </c>
    </row>
    <row r="247" spans="1:13" ht="18.75">
      <c r="A247" s="13">
        <v>240</v>
      </c>
      <c r="B247" s="625" t="s">
        <v>1525</v>
      </c>
      <c r="C247" s="625" t="s">
        <v>2682</v>
      </c>
      <c r="D247" s="659">
        <v>9</v>
      </c>
      <c r="E247" s="114"/>
      <c r="F247" s="662">
        <f t="shared" si="15"/>
        <v>4.5</v>
      </c>
      <c r="G247" s="662">
        <f t="shared" si="16"/>
        <v>13.5</v>
      </c>
      <c r="H247" s="114"/>
      <c r="I247" s="662">
        <f t="shared" si="17"/>
        <v>13.5</v>
      </c>
      <c r="J247" s="663"/>
      <c r="K247" s="662">
        <f t="shared" si="18"/>
        <v>13.5</v>
      </c>
      <c r="L247" s="664"/>
      <c r="M247" s="73" t="str">
        <f t="shared" si="19"/>
        <v>Juin</v>
      </c>
    </row>
    <row r="248" spans="1:13" ht="18.75">
      <c r="A248" s="13">
        <v>241</v>
      </c>
      <c r="B248" s="625" t="s">
        <v>1530</v>
      </c>
      <c r="C248" s="625" t="s">
        <v>2508</v>
      </c>
      <c r="D248" s="659">
        <v>6.5</v>
      </c>
      <c r="E248" s="114"/>
      <c r="F248" s="662">
        <f t="shared" si="15"/>
        <v>3.25</v>
      </c>
      <c r="G248" s="662">
        <f t="shared" si="16"/>
        <v>9.75</v>
      </c>
      <c r="H248" s="665"/>
      <c r="I248" s="662">
        <f t="shared" si="17"/>
        <v>9.75</v>
      </c>
      <c r="J248" s="663"/>
      <c r="K248" s="662">
        <f t="shared" si="18"/>
        <v>9.75</v>
      </c>
      <c r="L248" s="664"/>
      <c r="M248" s="73" t="str">
        <f t="shared" si="19"/>
        <v>Juin</v>
      </c>
    </row>
    <row r="249" spans="1:13" ht="18.75">
      <c r="A249" s="13">
        <v>242</v>
      </c>
      <c r="B249" s="625" t="s">
        <v>2683</v>
      </c>
      <c r="C249" s="625" t="s">
        <v>2684</v>
      </c>
      <c r="D249" s="659">
        <v>5</v>
      </c>
      <c r="E249" s="114"/>
      <c r="F249" s="662">
        <f t="shared" si="15"/>
        <v>2.5</v>
      </c>
      <c r="G249" s="662">
        <f t="shared" si="16"/>
        <v>7.5</v>
      </c>
      <c r="H249" s="114"/>
      <c r="I249" s="662">
        <f t="shared" si="17"/>
        <v>7.5</v>
      </c>
      <c r="J249" s="663"/>
      <c r="K249" s="662">
        <f t="shared" si="18"/>
        <v>7.5</v>
      </c>
      <c r="L249" s="664"/>
      <c r="M249" s="73" t="str">
        <f t="shared" si="19"/>
        <v>Juin</v>
      </c>
    </row>
    <row r="250" spans="1:13" ht="18.75">
      <c r="A250" s="13">
        <v>243</v>
      </c>
      <c r="B250" s="625" t="s">
        <v>2685</v>
      </c>
      <c r="C250" s="625" t="s">
        <v>2686</v>
      </c>
      <c r="D250" s="627">
        <v>0</v>
      </c>
      <c r="E250" s="114"/>
      <c r="F250" s="662">
        <f t="shared" si="15"/>
        <v>0</v>
      </c>
      <c r="G250" s="662">
        <f t="shared" si="16"/>
        <v>0</v>
      </c>
      <c r="H250" s="114"/>
      <c r="I250" s="662">
        <f t="shared" si="17"/>
        <v>0</v>
      </c>
      <c r="J250" s="663"/>
      <c r="K250" s="662">
        <f t="shared" si="18"/>
        <v>0</v>
      </c>
      <c r="L250" s="664"/>
      <c r="M250" s="73" t="str">
        <f t="shared" si="19"/>
        <v>Juin</v>
      </c>
    </row>
    <row r="251" spans="1:13" ht="18.75">
      <c r="A251" s="13">
        <v>244</v>
      </c>
      <c r="B251" s="625" t="s">
        <v>2687</v>
      </c>
      <c r="C251" s="625" t="s">
        <v>2688</v>
      </c>
      <c r="D251" s="659">
        <v>4</v>
      </c>
      <c r="E251" s="114"/>
      <c r="F251" s="662">
        <f t="shared" si="15"/>
        <v>2</v>
      </c>
      <c r="G251" s="662">
        <f t="shared" si="16"/>
        <v>6</v>
      </c>
      <c r="H251" s="114"/>
      <c r="I251" s="662">
        <f t="shared" si="17"/>
        <v>6</v>
      </c>
      <c r="J251" s="663"/>
      <c r="K251" s="662">
        <f t="shared" si="18"/>
        <v>6</v>
      </c>
      <c r="L251" s="664"/>
      <c r="M251" s="73" t="str">
        <f t="shared" si="19"/>
        <v>Juin</v>
      </c>
    </row>
    <row r="252" spans="1:13" ht="18.75">
      <c r="A252" s="13">
        <v>245</v>
      </c>
      <c r="B252" s="625" t="s">
        <v>264</v>
      </c>
      <c r="C252" s="625" t="s">
        <v>2689</v>
      </c>
      <c r="D252" s="659">
        <v>4.5</v>
      </c>
      <c r="E252" s="114"/>
      <c r="F252" s="662">
        <f t="shared" si="15"/>
        <v>2.25</v>
      </c>
      <c r="G252" s="662">
        <f t="shared" si="16"/>
        <v>6.75</v>
      </c>
      <c r="H252" s="665"/>
      <c r="I252" s="662">
        <f t="shared" si="17"/>
        <v>6.75</v>
      </c>
      <c r="J252" s="663"/>
      <c r="K252" s="662">
        <f t="shared" si="18"/>
        <v>6.75</v>
      </c>
      <c r="L252" s="664"/>
      <c r="M252" s="73" t="str">
        <f t="shared" si="19"/>
        <v>Juin</v>
      </c>
    </row>
    <row r="253" spans="1:13" ht="18.75">
      <c r="A253" s="13">
        <v>246</v>
      </c>
      <c r="B253" s="625" t="s">
        <v>264</v>
      </c>
      <c r="C253" s="625" t="s">
        <v>2470</v>
      </c>
      <c r="D253" s="659">
        <v>4.5</v>
      </c>
      <c r="E253" s="114"/>
      <c r="F253" s="662">
        <f t="shared" si="15"/>
        <v>2.25</v>
      </c>
      <c r="G253" s="662">
        <f t="shared" si="16"/>
        <v>6.75</v>
      </c>
      <c r="H253" s="665"/>
      <c r="I253" s="662">
        <f t="shared" si="17"/>
        <v>6.75</v>
      </c>
      <c r="J253" s="663"/>
      <c r="K253" s="662">
        <f t="shared" si="18"/>
        <v>6.75</v>
      </c>
      <c r="L253" s="664"/>
      <c r="M253" s="73" t="str">
        <f t="shared" si="19"/>
        <v>Juin</v>
      </c>
    </row>
    <row r="254" spans="1:13" ht="18.75">
      <c r="A254" s="13">
        <v>247</v>
      </c>
      <c r="B254" s="625" t="s">
        <v>1557</v>
      </c>
      <c r="C254" s="625" t="s">
        <v>2690</v>
      </c>
      <c r="D254" s="659">
        <v>5</v>
      </c>
      <c r="E254" s="114"/>
      <c r="F254" s="662">
        <f t="shared" si="15"/>
        <v>2.5</v>
      </c>
      <c r="G254" s="662">
        <f t="shared" si="16"/>
        <v>7.5</v>
      </c>
      <c r="H254" s="665"/>
      <c r="I254" s="662">
        <f t="shared" si="17"/>
        <v>7.5</v>
      </c>
      <c r="J254" s="663"/>
      <c r="K254" s="662">
        <f t="shared" si="18"/>
        <v>7.5</v>
      </c>
      <c r="L254" s="664"/>
      <c r="M254" s="73" t="str">
        <f t="shared" si="19"/>
        <v>Juin</v>
      </c>
    </row>
    <row r="255" spans="1:13" ht="18.75">
      <c r="A255" s="13">
        <v>248</v>
      </c>
      <c r="B255" s="625" t="s">
        <v>1553</v>
      </c>
      <c r="C255" s="625" t="s">
        <v>2453</v>
      </c>
      <c r="D255" s="659">
        <v>12</v>
      </c>
      <c r="E255" s="114"/>
      <c r="F255" s="662">
        <f t="shared" si="15"/>
        <v>6</v>
      </c>
      <c r="G255" s="662">
        <f t="shared" si="16"/>
        <v>18</v>
      </c>
      <c r="H255" s="114"/>
      <c r="I255" s="662">
        <f t="shared" si="17"/>
        <v>18</v>
      </c>
      <c r="J255" s="663"/>
      <c r="K255" s="662">
        <f t="shared" si="18"/>
        <v>18</v>
      </c>
      <c r="L255" s="664"/>
      <c r="M255" s="73" t="str">
        <f t="shared" si="19"/>
        <v>Juin</v>
      </c>
    </row>
    <row r="256" spans="1:13" ht="18.75">
      <c r="A256" s="13">
        <v>249</v>
      </c>
      <c r="B256" s="625" t="s">
        <v>1560</v>
      </c>
      <c r="C256" s="625" t="s">
        <v>2648</v>
      </c>
      <c r="D256" s="659">
        <v>8</v>
      </c>
      <c r="E256" s="114"/>
      <c r="F256" s="662">
        <f t="shared" si="15"/>
        <v>4</v>
      </c>
      <c r="G256" s="662">
        <f t="shared" si="16"/>
        <v>12</v>
      </c>
      <c r="H256" s="665"/>
      <c r="I256" s="662">
        <f t="shared" si="17"/>
        <v>12</v>
      </c>
      <c r="J256" s="663"/>
      <c r="K256" s="662">
        <f t="shared" si="18"/>
        <v>12</v>
      </c>
      <c r="L256" s="664"/>
      <c r="M256" s="73" t="str">
        <f t="shared" si="19"/>
        <v>Juin</v>
      </c>
    </row>
    <row r="257" spans="1:13" ht="18.75">
      <c r="A257" s="13">
        <v>250</v>
      </c>
      <c r="B257" s="625" t="s">
        <v>1566</v>
      </c>
      <c r="C257" s="625" t="s">
        <v>2531</v>
      </c>
      <c r="D257" s="659">
        <v>8</v>
      </c>
      <c r="E257" s="114"/>
      <c r="F257" s="662">
        <f t="shared" si="15"/>
        <v>4</v>
      </c>
      <c r="G257" s="662">
        <f t="shared" si="16"/>
        <v>12</v>
      </c>
      <c r="H257" s="114"/>
      <c r="I257" s="662">
        <f t="shared" si="17"/>
        <v>12</v>
      </c>
      <c r="J257" s="663"/>
      <c r="K257" s="662">
        <f t="shared" si="18"/>
        <v>12</v>
      </c>
      <c r="L257" s="664"/>
      <c r="M257" s="73" t="str">
        <f t="shared" si="19"/>
        <v>Juin</v>
      </c>
    </row>
    <row r="258" spans="1:13" ht="18.75">
      <c r="A258" s="13">
        <v>251</v>
      </c>
      <c r="B258" s="625" t="s">
        <v>267</v>
      </c>
      <c r="C258" s="625" t="s">
        <v>2691</v>
      </c>
      <c r="D258" s="659">
        <v>5</v>
      </c>
      <c r="E258" s="114"/>
      <c r="F258" s="662">
        <f t="shared" si="15"/>
        <v>2.5</v>
      </c>
      <c r="G258" s="662">
        <f t="shared" si="16"/>
        <v>7.5</v>
      </c>
      <c r="H258" s="114"/>
      <c r="I258" s="662">
        <f t="shared" si="17"/>
        <v>7.5</v>
      </c>
      <c r="J258" s="663"/>
      <c r="K258" s="662">
        <f t="shared" si="18"/>
        <v>7.5</v>
      </c>
      <c r="L258" s="664"/>
      <c r="M258" s="73" t="str">
        <f t="shared" si="19"/>
        <v>Juin</v>
      </c>
    </row>
    <row r="259" spans="1:13" ht="18.75">
      <c r="A259" s="13">
        <v>252</v>
      </c>
      <c r="B259" s="625" t="s">
        <v>2692</v>
      </c>
      <c r="C259" s="625" t="s">
        <v>2693</v>
      </c>
      <c r="D259" s="659">
        <v>7</v>
      </c>
      <c r="E259" s="114"/>
      <c r="F259" s="662">
        <f t="shared" si="15"/>
        <v>3.5</v>
      </c>
      <c r="G259" s="662">
        <f t="shared" si="16"/>
        <v>10.5</v>
      </c>
      <c r="H259" s="114"/>
      <c r="I259" s="662">
        <f t="shared" si="17"/>
        <v>10.5</v>
      </c>
      <c r="J259" s="663"/>
      <c r="K259" s="662">
        <f t="shared" si="18"/>
        <v>10.5</v>
      </c>
      <c r="L259" s="664"/>
      <c r="M259" s="73" t="str">
        <f t="shared" si="19"/>
        <v>Juin</v>
      </c>
    </row>
    <row r="260" spans="1:13" ht="18.75">
      <c r="A260" s="13">
        <v>253</v>
      </c>
      <c r="B260" s="625" t="s">
        <v>1580</v>
      </c>
      <c r="C260" s="625" t="s">
        <v>2694</v>
      </c>
      <c r="D260" s="659">
        <v>4.5</v>
      </c>
      <c r="E260" s="114"/>
      <c r="F260" s="662">
        <f t="shared" si="15"/>
        <v>2.25</v>
      </c>
      <c r="G260" s="662">
        <f t="shared" si="16"/>
        <v>6.75</v>
      </c>
      <c r="H260" s="114"/>
      <c r="I260" s="662">
        <f t="shared" si="17"/>
        <v>6.75</v>
      </c>
      <c r="J260" s="663"/>
      <c r="K260" s="662">
        <f t="shared" si="18"/>
        <v>6.75</v>
      </c>
      <c r="L260" s="664"/>
      <c r="M260" s="73" t="str">
        <f t="shared" si="19"/>
        <v>Juin</v>
      </c>
    </row>
    <row r="261" spans="1:13" ht="18.75">
      <c r="A261" s="13">
        <v>254</v>
      </c>
      <c r="B261" s="625" t="s">
        <v>1585</v>
      </c>
      <c r="C261" s="625" t="s">
        <v>2695</v>
      </c>
      <c r="D261" s="659">
        <v>5.5</v>
      </c>
      <c r="E261" s="114"/>
      <c r="F261" s="662">
        <f t="shared" si="15"/>
        <v>2.75</v>
      </c>
      <c r="G261" s="662">
        <f t="shared" si="16"/>
        <v>8.25</v>
      </c>
      <c r="H261" s="114"/>
      <c r="I261" s="662">
        <f t="shared" si="17"/>
        <v>8.25</v>
      </c>
      <c r="J261" s="663"/>
      <c r="K261" s="662">
        <f t="shared" si="18"/>
        <v>8.25</v>
      </c>
      <c r="L261" s="664"/>
      <c r="M261" s="73" t="str">
        <f t="shared" si="19"/>
        <v>Juin</v>
      </c>
    </row>
    <row r="262" spans="1:13" ht="18.75">
      <c r="A262" s="13">
        <v>255</v>
      </c>
      <c r="B262" s="625" t="s">
        <v>1585</v>
      </c>
      <c r="C262" s="625" t="s">
        <v>2628</v>
      </c>
      <c r="D262" s="659">
        <v>3.5</v>
      </c>
      <c r="E262" s="114"/>
      <c r="F262" s="662">
        <f t="shared" si="15"/>
        <v>1.75</v>
      </c>
      <c r="G262" s="662">
        <f t="shared" si="16"/>
        <v>5.25</v>
      </c>
      <c r="H262" s="114"/>
      <c r="I262" s="662">
        <f t="shared" si="17"/>
        <v>5.25</v>
      </c>
      <c r="J262" s="663"/>
      <c r="K262" s="662">
        <f t="shared" si="18"/>
        <v>5.25</v>
      </c>
      <c r="L262" s="664"/>
      <c r="M262" s="73" t="str">
        <f t="shared" si="19"/>
        <v>Juin</v>
      </c>
    </row>
    <row r="263" spans="1:13" ht="18.75">
      <c r="A263" s="13">
        <v>256</v>
      </c>
      <c r="B263" s="625" t="s">
        <v>1592</v>
      </c>
      <c r="C263" s="625" t="s">
        <v>2585</v>
      </c>
      <c r="D263" s="659">
        <v>5.5</v>
      </c>
      <c r="E263" s="114"/>
      <c r="F263" s="662">
        <f t="shared" si="15"/>
        <v>2.75</v>
      </c>
      <c r="G263" s="662">
        <f t="shared" si="16"/>
        <v>8.25</v>
      </c>
      <c r="H263" s="114"/>
      <c r="I263" s="662">
        <f t="shared" si="17"/>
        <v>8.25</v>
      </c>
      <c r="J263" s="663"/>
      <c r="K263" s="662">
        <f t="shared" si="18"/>
        <v>8.25</v>
      </c>
      <c r="L263" s="664"/>
      <c r="M263" s="73" t="str">
        <f t="shared" si="19"/>
        <v>Juin</v>
      </c>
    </row>
    <row r="264" spans="1:13" ht="18.75">
      <c r="A264" s="13">
        <v>257</v>
      </c>
      <c r="B264" s="625" t="s">
        <v>1596</v>
      </c>
      <c r="C264" s="625" t="s">
        <v>2509</v>
      </c>
      <c r="D264" s="659">
        <v>10</v>
      </c>
      <c r="E264" s="114"/>
      <c r="F264" s="662">
        <f t="shared" ref="F264:F327" si="20">IF(AND(D264=0,E264=0),L264/3,(D264+E264)/2)</f>
        <v>5</v>
      </c>
      <c r="G264" s="662">
        <f t="shared" ref="G264:G327" si="21">F264*3</f>
        <v>15</v>
      </c>
      <c r="H264" s="114"/>
      <c r="I264" s="662">
        <f t="shared" ref="I264:I327" si="22">MAX(G264,H264*3)</f>
        <v>15</v>
      </c>
      <c r="J264" s="663"/>
      <c r="K264" s="662">
        <f t="shared" ref="K264:K327" si="23">MAX(I264,J264*3)</f>
        <v>15</v>
      </c>
      <c r="L264" s="664"/>
      <c r="M264" s="73" t="str">
        <f t="shared" ref="M264:M327" si="24">IF(ISBLANK(J264),IF(ISBLANK(H264),"Juin","Synthèse"),"Rattrapage")</f>
        <v>Juin</v>
      </c>
    </row>
    <row r="265" spans="1:13" ht="20.25">
      <c r="A265" s="13">
        <v>258</v>
      </c>
      <c r="B265" s="625" t="s">
        <v>1599</v>
      </c>
      <c r="C265" s="625" t="s">
        <v>2474</v>
      </c>
      <c r="D265" s="659">
        <v>7.5</v>
      </c>
      <c r="E265" s="115"/>
      <c r="F265" s="662">
        <f t="shared" si="20"/>
        <v>3.75</v>
      </c>
      <c r="G265" s="662">
        <f t="shared" si="21"/>
        <v>11.25</v>
      </c>
      <c r="H265" s="666"/>
      <c r="I265" s="662">
        <f t="shared" si="22"/>
        <v>11.25</v>
      </c>
      <c r="J265" s="663"/>
      <c r="K265" s="662">
        <f t="shared" si="23"/>
        <v>11.25</v>
      </c>
      <c r="L265" s="664"/>
      <c r="M265" s="73" t="str">
        <f t="shared" si="24"/>
        <v>Juin</v>
      </c>
    </row>
    <row r="266" spans="1:13" ht="18.75">
      <c r="A266" s="13">
        <v>259</v>
      </c>
      <c r="B266" s="625" t="s">
        <v>2696</v>
      </c>
      <c r="C266" s="625" t="s">
        <v>2697</v>
      </c>
      <c r="D266" s="659">
        <v>6.5</v>
      </c>
      <c r="E266" s="114"/>
      <c r="F266" s="662">
        <f t="shared" si="20"/>
        <v>3.25</v>
      </c>
      <c r="G266" s="662">
        <f t="shared" si="21"/>
        <v>9.75</v>
      </c>
      <c r="H266" s="114"/>
      <c r="I266" s="662">
        <f t="shared" si="22"/>
        <v>9.75</v>
      </c>
      <c r="J266" s="663"/>
      <c r="K266" s="662">
        <f t="shared" si="23"/>
        <v>9.75</v>
      </c>
      <c r="L266" s="664"/>
      <c r="M266" s="73" t="str">
        <f t="shared" si="24"/>
        <v>Juin</v>
      </c>
    </row>
    <row r="267" spans="1:13" ht="18.75">
      <c r="A267" s="13">
        <v>260</v>
      </c>
      <c r="B267" s="625" t="s">
        <v>2696</v>
      </c>
      <c r="C267" s="625" t="s">
        <v>2582</v>
      </c>
      <c r="D267" s="659">
        <v>5</v>
      </c>
      <c r="E267" s="114"/>
      <c r="F267" s="662">
        <f t="shared" si="20"/>
        <v>2.5</v>
      </c>
      <c r="G267" s="662">
        <f t="shared" si="21"/>
        <v>7.5</v>
      </c>
      <c r="H267" s="114"/>
      <c r="I267" s="662">
        <f t="shared" si="22"/>
        <v>7.5</v>
      </c>
      <c r="J267" s="663"/>
      <c r="K267" s="662">
        <f t="shared" si="23"/>
        <v>7.5</v>
      </c>
      <c r="L267" s="664"/>
      <c r="M267" s="73" t="str">
        <f t="shared" si="24"/>
        <v>Juin</v>
      </c>
    </row>
    <row r="268" spans="1:13" ht="18.75">
      <c r="A268" s="13">
        <v>261</v>
      </c>
      <c r="B268" s="625" t="s">
        <v>1610</v>
      </c>
      <c r="C268" s="625" t="s">
        <v>2698</v>
      </c>
      <c r="D268" s="659">
        <v>3.5</v>
      </c>
      <c r="E268" s="114"/>
      <c r="F268" s="662">
        <f t="shared" si="20"/>
        <v>1.75</v>
      </c>
      <c r="G268" s="662">
        <f t="shared" si="21"/>
        <v>5.25</v>
      </c>
      <c r="H268" s="114"/>
      <c r="I268" s="662">
        <f t="shared" si="22"/>
        <v>5.25</v>
      </c>
      <c r="J268" s="663"/>
      <c r="K268" s="662">
        <f t="shared" si="23"/>
        <v>5.25</v>
      </c>
      <c r="L268" s="664"/>
      <c r="M268" s="73" t="str">
        <f t="shared" si="24"/>
        <v>Juin</v>
      </c>
    </row>
    <row r="269" spans="1:13" ht="18.75">
      <c r="A269" s="13">
        <v>262</v>
      </c>
      <c r="B269" s="625" t="s">
        <v>1615</v>
      </c>
      <c r="C269" s="625" t="s">
        <v>2670</v>
      </c>
      <c r="D269" s="659">
        <v>11.5</v>
      </c>
      <c r="E269" s="114"/>
      <c r="F269" s="662">
        <f t="shared" si="20"/>
        <v>5.75</v>
      </c>
      <c r="G269" s="662">
        <f t="shared" si="21"/>
        <v>17.25</v>
      </c>
      <c r="H269" s="665"/>
      <c r="I269" s="662">
        <f t="shared" si="22"/>
        <v>17.25</v>
      </c>
      <c r="J269" s="663"/>
      <c r="K269" s="662">
        <f t="shared" si="23"/>
        <v>17.25</v>
      </c>
      <c r="L269" s="664"/>
      <c r="M269" s="73" t="str">
        <f t="shared" si="24"/>
        <v>Juin</v>
      </c>
    </row>
    <row r="270" spans="1:13" ht="18.75">
      <c r="A270" s="13">
        <v>263</v>
      </c>
      <c r="B270" s="625" t="s">
        <v>2699</v>
      </c>
      <c r="C270" s="625" t="s">
        <v>2486</v>
      </c>
      <c r="D270" s="659">
        <v>9</v>
      </c>
      <c r="E270" s="114"/>
      <c r="F270" s="662">
        <f t="shared" si="20"/>
        <v>4.5</v>
      </c>
      <c r="G270" s="662">
        <f t="shared" si="21"/>
        <v>13.5</v>
      </c>
      <c r="H270" s="114"/>
      <c r="I270" s="662">
        <f t="shared" si="22"/>
        <v>13.5</v>
      </c>
      <c r="J270" s="663"/>
      <c r="K270" s="662">
        <f t="shared" si="23"/>
        <v>13.5</v>
      </c>
      <c r="L270" s="664"/>
      <c r="M270" s="73" t="str">
        <f t="shared" si="24"/>
        <v>Juin</v>
      </c>
    </row>
    <row r="271" spans="1:13" ht="18.75">
      <c r="A271" s="13">
        <v>264</v>
      </c>
      <c r="B271" s="625" t="s">
        <v>2700</v>
      </c>
      <c r="C271" s="625" t="s">
        <v>2701</v>
      </c>
      <c r="D271" s="659">
        <v>7</v>
      </c>
      <c r="E271" s="114"/>
      <c r="F271" s="662">
        <f t="shared" si="20"/>
        <v>3.5</v>
      </c>
      <c r="G271" s="662">
        <f t="shared" si="21"/>
        <v>10.5</v>
      </c>
      <c r="H271" s="114"/>
      <c r="I271" s="662">
        <f t="shared" si="22"/>
        <v>10.5</v>
      </c>
      <c r="J271" s="663"/>
      <c r="K271" s="662">
        <f t="shared" si="23"/>
        <v>10.5</v>
      </c>
      <c r="L271" s="664"/>
      <c r="M271" s="73" t="str">
        <f t="shared" si="24"/>
        <v>Juin</v>
      </c>
    </row>
    <row r="272" spans="1:13" ht="18.75">
      <c r="A272" s="13">
        <v>265</v>
      </c>
      <c r="B272" s="625" t="s">
        <v>1627</v>
      </c>
      <c r="C272" s="625" t="s">
        <v>2702</v>
      </c>
      <c r="D272" s="659">
        <v>8.5</v>
      </c>
      <c r="E272" s="114"/>
      <c r="F272" s="662">
        <f t="shared" si="20"/>
        <v>4.25</v>
      </c>
      <c r="G272" s="662">
        <f t="shared" si="21"/>
        <v>12.75</v>
      </c>
      <c r="H272" s="665"/>
      <c r="I272" s="662">
        <f t="shared" si="22"/>
        <v>12.75</v>
      </c>
      <c r="J272" s="663"/>
      <c r="K272" s="662">
        <f t="shared" si="23"/>
        <v>12.75</v>
      </c>
      <c r="L272" s="664"/>
      <c r="M272" s="73" t="str">
        <f t="shared" si="24"/>
        <v>Juin</v>
      </c>
    </row>
    <row r="273" spans="1:13" ht="18.75">
      <c r="A273" s="13">
        <v>266</v>
      </c>
      <c r="B273" s="625" t="s">
        <v>1632</v>
      </c>
      <c r="C273" s="625" t="s">
        <v>2703</v>
      </c>
      <c r="D273" s="659">
        <v>4.5</v>
      </c>
      <c r="E273" s="114"/>
      <c r="F273" s="662">
        <f t="shared" si="20"/>
        <v>2.25</v>
      </c>
      <c r="G273" s="662">
        <f t="shared" si="21"/>
        <v>6.75</v>
      </c>
      <c r="H273" s="114"/>
      <c r="I273" s="662">
        <f t="shared" si="22"/>
        <v>6.75</v>
      </c>
      <c r="J273" s="663"/>
      <c r="K273" s="662">
        <f t="shared" si="23"/>
        <v>6.75</v>
      </c>
      <c r="L273" s="664"/>
      <c r="M273" s="73" t="str">
        <f t="shared" si="24"/>
        <v>Juin</v>
      </c>
    </row>
    <row r="274" spans="1:13" ht="18.75">
      <c r="A274" s="13">
        <v>267</v>
      </c>
      <c r="B274" s="625" t="s">
        <v>2704</v>
      </c>
      <c r="C274" s="625" t="s">
        <v>2693</v>
      </c>
      <c r="D274" s="659">
        <v>10</v>
      </c>
      <c r="E274" s="114"/>
      <c r="F274" s="662">
        <f t="shared" si="20"/>
        <v>5</v>
      </c>
      <c r="G274" s="662">
        <f t="shared" si="21"/>
        <v>15</v>
      </c>
      <c r="H274" s="665"/>
      <c r="I274" s="662">
        <f t="shared" si="22"/>
        <v>15</v>
      </c>
      <c r="J274" s="663"/>
      <c r="K274" s="662">
        <f t="shared" si="23"/>
        <v>15</v>
      </c>
      <c r="L274" s="664"/>
      <c r="M274" s="73" t="str">
        <f t="shared" si="24"/>
        <v>Juin</v>
      </c>
    </row>
    <row r="275" spans="1:13" ht="18.75">
      <c r="A275" s="13">
        <v>268</v>
      </c>
      <c r="B275" s="625" t="s">
        <v>271</v>
      </c>
      <c r="C275" s="625" t="s">
        <v>2705</v>
      </c>
      <c r="D275" s="659">
        <v>5</v>
      </c>
      <c r="E275" s="114"/>
      <c r="F275" s="662">
        <f t="shared" si="20"/>
        <v>2.5</v>
      </c>
      <c r="G275" s="662">
        <f t="shared" si="21"/>
        <v>7.5</v>
      </c>
      <c r="H275" s="114"/>
      <c r="I275" s="662">
        <f t="shared" si="22"/>
        <v>7.5</v>
      </c>
      <c r="J275" s="663"/>
      <c r="K275" s="662">
        <f t="shared" si="23"/>
        <v>7.5</v>
      </c>
      <c r="L275" s="664"/>
      <c r="M275" s="73" t="str">
        <f t="shared" si="24"/>
        <v>Juin</v>
      </c>
    </row>
    <row r="276" spans="1:13" ht="18.75">
      <c r="A276" s="13">
        <v>269</v>
      </c>
      <c r="B276" s="625" t="s">
        <v>1642</v>
      </c>
      <c r="C276" s="625" t="s">
        <v>2491</v>
      </c>
      <c r="D276" s="659">
        <v>3.5</v>
      </c>
      <c r="E276" s="114"/>
      <c r="F276" s="662">
        <f t="shared" si="20"/>
        <v>1.75</v>
      </c>
      <c r="G276" s="662">
        <f t="shared" si="21"/>
        <v>5.25</v>
      </c>
      <c r="H276" s="114"/>
      <c r="I276" s="662">
        <f t="shared" si="22"/>
        <v>5.25</v>
      </c>
      <c r="J276" s="663"/>
      <c r="K276" s="662">
        <f t="shared" si="23"/>
        <v>5.25</v>
      </c>
      <c r="L276" s="664"/>
      <c r="M276" s="73" t="str">
        <f t="shared" si="24"/>
        <v>Juin</v>
      </c>
    </row>
    <row r="277" spans="1:13" ht="18.75">
      <c r="A277" s="13">
        <v>270</v>
      </c>
      <c r="B277" s="625" t="s">
        <v>2706</v>
      </c>
      <c r="C277" s="625" t="s">
        <v>2707</v>
      </c>
      <c r="D277" s="659">
        <v>10.5</v>
      </c>
      <c r="E277" s="114"/>
      <c r="F277" s="662">
        <f t="shared" si="20"/>
        <v>5.25</v>
      </c>
      <c r="G277" s="662">
        <f t="shared" si="21"/>
        <v>15.75</v>
      </c>
      <c r="H277" s="665"/>
      <c r="I277" s="662">
        <f t="shared" si="22"/>
        <v>15.75</v>
      </c>
      <c r="J277" s="663"/>
      <c r="K277" s="662">
        <f t="shared" si="23"/>
        <v>15.75</v>
      </c>
      <c r="L277" s="664"/>
      <c r="M277" s="73" t="str">
        <f t="shared" si="24"/>
        <v>Juin</v>
      </c>
    </row>
    <row r="278" spans="1:13" ht="18.75">
      <c r="A278" s="13">
        <v>271</v>
      </c>
      <c r="B278" s="625" t="s">
        <v>1654</v>
      </c>
      <c r="C278" s="625" t="s">
        <v>2708</v>
      </c>
      <c r="D278" s="659">
        <v>6</v>
      </c>
      <c r="E278" s="114"/>
      <c r="F278" s="662">
        <f t="shared" si="20"/>
        <v>3</v>
      </c>
      <c r="G278" s="662">
        <f t="shared" si="21"/>
        <v>9</v>
      </c>
      <c r="H278" s="665"/>
      <c r="I278" s="662">
        <f t="shared" si="22"/>
        <v>9</v>
      </c>
      <c r="J278" s="663"/>
      <c r="K278" s="662">
        <f t="shared" si="23"/>
        <v>9</v>
      </c>
      <c r="L278" s="664"/>
      <c r="M278" s="73" t="str">
        <f t="shared" si="24"/>
        <v>Juin</v>
      </c>
    </row>
    <row r="279" spans="1:13" ht="18.75">
      <c r="A279" s="13">
        <v>272</v>
      </c>
      <c r="B279" s="625" t="s">
        <v>1659</v>
      </c>
      <c r="C279" s="625" t="s">
        <v>2709</v>
      </c>
      <c r="D279" s="659">
        <v>7</v>
      </c>
      <c r="E279" s="114"/>
      <c r="F279" s="662">
        <f t="shared" si="20"/>
        <v>3.5</v>
      </c>
      <c r="G279" s="662">
        <f t="shared" si="21"/>
        <v>10.5</v>
      </c>
      <c r="H279" s="114"/>
      <c r="I279" s="662">
        <f t="shared" si="22"/>
        <v>10.5</v>
      </c>
      <c r="J279" s="663"/>
      <c r="K279" s="662">
        <f t="shared" si="23"/>
        <v>10.5</v>
      </c>
      <c r="L279" s="664"/>
      <c r="M279" s="73" t="str">
        <f t="shared" si="24"/>
        <v>Juin</v>
      </c>
    </row>
    <row r="280" spans="1:13" ht="18.75">
      <c r="A280" s="13">
        <v>273</v>
      </c>
      <c r="B280" s="625" t="s">
        <v>1665</v>
      </c>
      <c r="C280" s="625" t="s">
        <v>2630</v>
      </c>
      <c r="D280" s="659">
        <v>8.5</v>
      </c>
      <c r="E280" s="114"/>
      <c r="F280" s="662">
        <f t="shared" si="20"/>
        <v>4.25</v>
      </c>
      <c r="G280" s="662">
        <f t="shared" si="21"/>
        <v>12.75</v>
      </c>
      <c r="H280" s="114"/>
      <c r="I280" s="662">
        <f t="shared" si="22"/>
        <v>12.75</v>
      </c>
      <c r="J280" s="663"/>
      <c r="K280" s="662">
        <f t="shared" si="23"/>
        <v>12.75</v>
      </c>
      <c r="L280" s="664"/>
      <c r="M280" s="73" t="str">
        <f t="shared" si="24"/>
        <v>Juin</v>
      </c>
    </row>
    <row r="281" spans="1:13" ht="18.75">
      <c r="A281" s="13">
        <v>274</v>
      </c>
      <c r="B281" s="625" t="s">
        <v>2710</v>
      </c>
      <c r="C281" s="625" t="s">
        <v>2711</v>
      </c>
      <c r="D281" s="659">
        <v>10.5</v>
      </c>
      <c r="E281" s="114"/>
      <c r="F281" s="662">
        <f t="shared" si="20"/>
        <v>5.25</v>
      </c>
      <c r="G281" s="662">
        <f t="shared" si="21"/>
        <v>15.75</v>
      </c>
      <c r="H281" s="114"/>
      <c r="I281" s="662">
        <f t="shared" si="22"/>
        <v>15.75</v>
      </c>
      <c r="J281" s="663"/>
      <c r="K281" s="662">
        <f t="shared" si="23"/>
        <v>15.75</v>
      </c>
      <c r="L281" s="664"/>
      <c r="M281" s="73" t="str">
        <f t="shared" si="24"/>
        <v>Juin</v>
      </c>
    </row>
    <row r="282" spans="1:13" ht="18.75">
      <c r="A282" s="13">
        <v>275</v>
      </c>
      <c r="B282" s="625" t="s">
        <v>1673</v>
      </c>
      <c r="C282" s="625" t="s">
        <v>2463</v>
      </c>
      <c r="D282" s="659">
        <v>5.5</v>
      </c>
      <c r="E282" s="114"/>
      <c r="F282" s="662">
        <f t="shared" si="20"/>
        <v>2.75</v>
      </c>
      <c r="G282" s="662">
        <f t="shared" si="21"/>
        <v>8.25</v>
      </c>
      <c r="H282" s="114"/>
      <c r="I282" s="662">
        <f t="shared" si="22"/>
        <v>8.25</v>
      </c>
      <c r="J282" s="663"/>
      <c r="K282" s="662">
        <f t="shared" si="23"/>
        <v>8.25</v>
      </c>
      <c r="L282" s="664"/>
      <c r="M282" s="73" t="str">
        <f t="shared" si="24"/>
        <v>Juin</v>
      </c>
    </row>
    <row r="283" spans="1:13" ht="18.75">
      <c r="A283" s="13">
        <v>276</v>
      </c>
      <c r="B283" s="625" t="s">
        <v>1676</v>
      </c>
      <c r="C283" s="625" t="s">
        <v>2431</v>
      </c>
      <c r="D283" s="659">
        <v>8.5</v>
      </c>
      <c r="E283" s="114"/>
      <c r="F283" s="662">
        <f t="shared" si="20"/>
        <v>4.25</v>
      </c>
      <c r="G283" s="662">
        <f t="shared" si="21"/>
        <v>12.75</v>
      </c>
      <c r="H283" s="114"/>
      <c r="I283" s="662">
        <f t="shared" si="22"/>
        <v>12.75</v>
      </c>
      <c r="J283" s="663"/>
      <c r="K283" s="662">
        <f t="shared" si="23"/>
        <v>12.75</v>
      </c>
      <c r="L283" s="664"/>
      <c r="M283" s="73" t="str">
        <f t="shared" si="24"/>
        <v>Juin</v>
      </c>
    </row>
    <row r="284" spans="1:13" ht="18.75">
      <c r="A284" s="13">
        <v>277</v>
      </c>
      <c r="B284" s="625" t="s">
        <v>277</v>
      </c>
      <c r="C284" s="625" t="s">
        <v>2712</v>
      </c>
      <c r="D284" s="659">
        <v>8</v>
      </c>
      <c r="E284" s="114"/>
      <c r="F284" s="662">
        <f t="shared" si="20"/>
        <v>4</v>
      </c>
      <c r="G284" s="662">
        <f t="shared" si="21"/>
        <v>12</v>
      </c>
      <c r="H284" s="114"/>
      <c r="I284" s="662">
        <f t="shared" si="22"/>
        <v>12</v>
      </c>
      <c r="J284" s="663"/>
      <c r="K284" s="662">
        <f t="shared" si="23"/>
        <v>12</v>
      </c>
      <c r="L284" s="664"/>
      <c r="M284" s="73" t="str">
        <f t="shared" si="24"/>
        <v>Juin</v>
      </c>
    </row>
    <row r="285" spans="1:13" ht="18.75">
      <c r="A285" s="13">
        <v>278</v>
      </c>
      <c r="B285" s="625" t="s">
        <v>1682</v>
      </c>
      <c r="C285" s="625" t="s">
        <v>2449</v>
      </c>
      <c r="D285" s="659">
        <v>5</v>
      </c>
      <c r="E285" s="114"/>
      <c r="F285" s="662">
        <f t="shared" si="20"/>
        <v>2.5</v>
      </c>
      <c r="G285" s="662">
        <f t="shared" si="21"/>
        <v>7.5</v>
      </c>
      <c r="H285" s="114"/>
      <c r="I285" s="662">
        <f t="shared" si="22"/>
        <v>7.5</v>
      </c>
      <c r="J285" s="663"/>
      <c r="K285" s="662">
        <f t="shared" si="23"/>
        <v>7.5</v>
      </c>
      <c r="L285" s="664"/>
      <c r="M285" s="73" t="str">
        <f t="shared" si="24"/>
        <v>Juin</v>
      </c>
    </row>
    <row r="286" spans="1:13" ht="18.75">
      <c r="A286" s="13">
        <v>279</v>
      </c>
      <c r="B286" s="625" t="s">
        <v>1682</v>
      </c>
      <c r="C286" s="625" t="s">
        <v>2462</v>
      </c>
      <c r="D286" s="659">
        <v>9.5</v>
      </c>
      <c r="E286" s="114"/>
      <c r="F286" s="662">
        <f t="shared" si="20"/>
        <v>4.75</v>
      </c>
      <c r="G286" s="662">
        <f t="shared" si="21"/>
        <v>14.25</v>
      </c>
      <c r="H286" s="665"/>
      <c r="I286" s="662">
        <f t="shared" si="22"/>
        <v>14.25</v>
      </c>
      <c r="J286" s="663"/>
      <c r="K286" s="662">
        <f t="shared" si="23"/>
        <v>14.25</v>
      </c>
      <c r="L286" s="664"/>
      <c r="M286" s="73" t="str">
        <f t="shared" si="24"/>
        <v>Juin</v>
      </c>
    </row>
    <row r="287" spans="1:13" ht="18.75">
      <c r="A287" s="13">
        <v>280</v>
      </c>
      <c r="B287" s="625" t="s">
        <v>1690</v>
      </c>
      <c r="C287" s="625" t="s">
        <v>2713</v>
      </c>
      <c r="D287" s="659">
        <v>6</v>
      </c>
      <c r="E287" s="114"/>
      <c r="F287" s="662">
        <f t="shared" si="20"/>
        <v>3</v>
      </c>
      <c r="G287" s="662">
        <f t="shared" si="21"/>
        <v>9</v>
      </c>
      <c r="H287" s="114"/>
      <c r="I287" s="662">
        <f t="shared" si="22"/>
        <v>9</v>
      </c>
      <c r="J287" s="663"/>
      <c r="K287" s="662">
        <f t="shared" si="23"/>
        <v>9</v>
      </c>
      <c r="L287" s="664"/>
      <c r="M287" s="73" t="str">
        <f t="shared" si="24"/>
        <v>Juin</v>
      </c>
    </row>
    <row r="288" spans="1:13" ht="18.75">
      <c r="A288" s="13">
        <v>281</v>
      </c>
      <c r="B288" s="625" t="s">
        <v>2714</v>
      </c>
      <c r="C288" s="625" t="s">
        <v>2715</v>
      </c>
      <c r="D288" s="659">
        <v>5.5</v>
      </c>
      <c r="E288" s="114"/>
      <c r="F288" s="662">
        <f t="shared" si="20"/>
        <v>2.75</v>
      </c>
      <c r="G288" s="662">
        <f t="shared" si="21"/>
        <v>8.25</v>
      </c>
      <c r="H288" s="114"/>
      <c r="I288" s="662">
        <f t="shared" si="22"/>
        <v>8.25</v>
      </c>
      <c r="J288" s="663"/>
      <c r="K288" s="662">
        <f t="shared" si="23"/>
        <v>8.25</v>
      </c>
      <c r="L288" s="664"/>
      <c r="M288" s="73" t="str">
        <f t="shared" si="24"/>
        <v>Juin</v>
      </c>
    </row>
    <row r="289" spans="1:13" ht="18.75">
      <c r="A289" s="13">
        <v>282</v>
      </c>
      <c r="B289" s="625" t="s">
        <v>281</v>
      </c>
      <c r="C289" s="625" t="s">
        <v>2716</v>
      </c>
      <c r="D289" s="659">
        <v>7.5</v>
      </c>
      <c r="E289" s="114"/>
      <c r="F289" s="662">
        <f t="shared" si="20"/>
        <v>3.75</v>
      </c>
      <c r="G289" s="662">
        <f t="shared" si="21"/>
        <v>11.25</v>
      </c>
      <c r="H289" s="665"/>
      <c r="I289" s="662">
        <f t="shared" si="22"/>
        <v>11.25</v>
      </c>
      <c r="J289" s="663"/>
      <c r="K289" s="662">
        <f t="shared" si="23"/>
        <v>11.25</v>
      </c>
      <c r="L289" s="664"/>
      <c r="M289" s="73" t="str">
        <f t="shared" si="24"/>
        <v>Juin</v>
      </c>
    </row>
    <row r="290" spans="1:13" ht="18.75">
      <c r="A290" s="13">
        <v>283</v>
      </c>
      <c r="B290" s="625" t="s">
        <v>2717</v>
      </c>
      <c r="C290" s="625" t="s">
        <v>2531</v>
      </c>
      <c r="D290" s="659">
        <v>11</v>
      </c>
      <c r="E290" s="114"/>
      <c r="F290" s="662">
        <f t="shared" si="20"/>
        <v>5.5</v>
      </c>
      <c r="G290" s="662">
        <f t="shared" si="21"/>
        <v>16.5</v>
      </c>
      <c r="H290" s="665"/>
      <c r="I290" s="662">
        <f t="shared" si="22"/>
        <v>16.5</v>
      </c>
      <c r="J290" s="663"/>
      <c r="K290" s="662">
        <f t="shared" si="23"/>
        <v>16.5</v>
      </c>
      <c r="L290" s="664"/>
      <c r="M290" s="73" t="str">
        <f t="shared" si="24"/>
        <v>Juin</v>
      </c>
    </row>
    <row r="291" spans="1:13" ht="18.75">
      <c r="A291" s="13">
        <v>284</v>
      </c>
      <c r="B291" s="625" t="s">
        <v>2718</v>
      </c>
      <c r="C291" s="625" t="s">
        <v>2719</v>
      </c>
      <c r="D291" s="659">
        <v>13.5</v>
      </c>
      <c r="E291" s="114"/>
      <c r="F291" s="662">
        <f t="shared" si="20"/>
        <v>6.75</v>
      </c>
      <c r="G291" s="662">
        <f t="shared" si="21"/>
        <v>20.25</v>
      </c>
      <c r="H291" s="114"/>
      <c r="I291" s="662">
        <f t="shared" si="22"/>
        <v>20.25</v>
      </c>
      <c r="J291" s="663"/>
      <c r="K291" s="662">
        <f t="shared" si="23"/>
        <v>20.25</v>
      </c>
      <c r="L291" s="664"/>
      <c r="M291" s="73" t="str">
        <f t="shared" si="24"/>
        <v>Juin</v>
      </c>
    </row>
    <row r="292" spans="1:13" ht="18.75">
      <c r="A292" s="13">
        <v>285</v>
      </c>
      <c r="B292" s="625" t="s">
        <v>1715</v>
      </c>
      <c r="C292" s="625" t="s">
        <v>2720</v>
      </c>
      <c r="D292" s="659">
        <v>6</v>
      </c>
      <c r="E292" s="114"/>
      <c r="F292" s="662">
        <f t="shared" si="20"/>
        <v>3</v>
      </c>
      <c r="G292" s="662">
        <f t="shared" si="21"/>
        <v>9</v>
      </c>
      <c r="H292" s="114"/>
      <c r="I292" s="662">
        <f t="shared" si="22"/>
        <v>9</v>
      </c>
      <c r="J292" s="663"/>
      <c r="K292" s="662">
        <f t="shared" si="23"/>
        <v>9</v>
      </c>
      <c r="L292" s="664"/>
      <c r="M292" s="73" t="str">
        <f t="shared" si="24"/>
        <v>Juin</v>
      </c>
    </row>
    <row r="293" spans="1:13" ht="18.75">
      <c r="A293" s="13">
        <v>286</v>
      </c>
      <c r="B293" s="625" t="s">
        <v>1722</v>
      </c>
      <c r="C293" s="625" t="s">
        <v>2721</v>
      </c>
      <c r="D293" s="659">
        <v>7</v>
      </c>
      <c r="E293" s="114"/>
      <c r="F293" s="662">
        <f t="shared" si="20"/>
        <v>3.5</v>
      </c>
      <c r="G293" s="662">
        <f t="shared" si="21"/>
        <v>10.5</v>
      </c>
      <c r="H293" s="114"/>
      <c r="I293" s="662">
        <f t="shared" si="22"/>
        <v>10.5</v>
      </c>
      <c r="J293" s="663"/>
      <c r="K293" s="662">
        <f t="shared" si="23"/>
        <v>10.5</v>
      </c>
      <c r="L293" s="664"/>
      <c r="M293" s="73" t="str">
        <f t="shared" si="24"/>
        <v>Juin</v>
      </c>
    </row>
    <row r="294" spans="1:13" ht="18.75">
      <c r="A294" s="13">
        <v>287</v>
      </c>
      <c r="B294" s="625" t="s">
        <v>1727</v>
      </c>
      <c r="C294" s="625" t="s">
        <v>2550</v>
      </c>
      <c r="D294" s="659">
        <v>6</v>
      </c>
      <c r="E294" s="114"/>
      <c r="F294" s="662">
        <f t="shared" si="20"/>
        <v>3</v>
      </c>
      <c r="G294" s="662">
        <f t="shared" si="21"/>
        <v>9</v>
      </c>
      <c r="H294" s="114"/>
      <c r="I294" s="662">
        <f t="shared" si="22"/>
        <v>9</v>
      </c>
      <c r="J294" s="663"/>
      <c r="K294" s="662">
        <f t="shared" si="23"/>
        <v>9</v>
      </c>
      <c r="L294" s="664"/>
      <c r="M294" s="73" t="str">
        <f t="shared" si="24"/>
        <v>Juin</v>
      </c>
    </row>
    <row r="295" spans="1:13" ht="18.75">
      <c r="A295" s="13">
        <v>288</v>
      </c>
      <c r="B295" s="625" t="s">
        <v>2722</v>
      </c>
      <c r="C295" s="625" t="s">
        <v>2723</v>
      </c>
      <c r="D295" s="659">
        <v>5</v>
      </c>
      <c r="E295" s="114"/>
      <c r="F295" s="662">
        <f t="shared" si="20"/>
        <v>2.5</v>
      </c>
      <c r="G295" s="662">
        <f t="shared" si="21"/>
        <v>7.5</v>
      </c>
      <c r="H295" s="114"/>
      <c r="I295" s="662">
        <f t="shared" si="22"/>
        <v>7.5</v>
      </c>
      <c r="J295" s="663"/>
      <c r="K295" s="662">
        <f t="shared" si="23"/>
        <v>7.5</v>
      </c>
      <c r="L295" s="664"/>
      <c r="M295" s="73" t="str">
        <f t="shared" si="24"/>
        <v>Juin</v>
      </c>
    </row>
    <row r="296" spans="1:13" ht="18.75">
      <c r="A296" s="13">
        <v>289</v>
      </c>
      <c r="B296" s="625" t="s">
        <v>2724</v>
      </c>
      <c r="C296" s="625" t="s">
        <v>2725</v>
      </c>
      <c r="D296" s="659">
        <v>7</v>
      </c>
      <c r="E296" s="114"/>
      <c r="F296" s="662">
        <f t="shared" si="20"/>
        <v>3.5</v>
      </c>
      <c r="G296" s="662">
        <f t="shared" si="21"/>
        <v>10.5</v>
      </c>
      <c r="H296" s="665"/>
      <c r="I296" s="662">
        <f t="shared" si="22"/>
        <v>10.5</v>
      </c>
      <c r="J296" s="663"/>
      <c r="K296" s="662">
        <f t="shared" si="23"/>
        <v>10.5</v>
      </c>
      <c r="L296" s="664"/>
      <c r="M296" s="73" t="str">
        <f t="shared" si="24"/>
        <v>Juin</v>
      </c>
    </row>
    <row r="297" spans="1:13" ht="18.75">
      <c r="A297" s="13">
        <v>290</v>
      </c>
      <c r="B297" s="625" t="s">
        <v>1741</v>
      </c>
      <c r="C297" s="625" t="s">
        <v>2726</v>
      </c>
      <c r="D297" s="659">
        <v>13.5</v>
      </c>
      <c r="E297" s="114"/>
      <c r="F297" s="662">
        <f t="shared" si="20"/>
        <v>6.75</v>
      </c>
      <c r="G297" s="662">
        <f t="shared" si="21"/>
        <v>20.25</v>
      </c>
      <c r="H297" s="114"/>
      <c r="I297" s="662">
        <f t="shared" si="22"/>
        <v>20.25</v>
      </c>
      <c r="J297" s="663"/>
      <c r="K297" s="662">
        <f t="shared" si="23"/>
        <v>20.25</v>
      </c>
      <c r="L297" s="664"/>
      <c r="M297" s="73" t="str">
        <f t="shared" si="24"/>
        <v>Juin</v>
      </c>
    </row>
    <row r="298" spans="1:13" ht="18.75">
      <c r="A298" s="13">
        <v>291</v>
      </c>
      <c r="B298" s="625" t="s">
        <v>2727</v>
      </c>
      <c r="C298" s="625" t="s">
        <v>2728</v>
      </c>
      <c r="D298" s="659">
        <v>6.5</v>
      </c>
      <c r="E298" s="114"/>
      <c r="F298" s="662">
        <f t="shared" si="20"/>
        <v>3.25</v>
      </c>
      <c r="G298" s="662">
        <f t="shared" si="21"/>
        <v>9.75</v>
      </c>
      <c r="H298" s="114"/>
      <c r="I298" s="662">
        <f t="shared" si="22"/>
        <v>9.75</v>
      </c>
      <c r="J298" s="663"/>
      <c r="K298" s="662">
        <f t="shared" si="23"/>
        <v>9.75</v>
      </c>
      <c r="L298" s="664"/>
      <c r="M298" s="73" t="str">
        <f t="shared" si="24"/>
        <v>Juin</v>
      </c>
    </row>
    <row r="299" spans="1:13" ht="18.75">
      <c r="A299" s="13">
        <v>292</v>
      </c>
      <c r="B299" s="625" t="s">
        <v>2729</v>
      </c>
      <c r="C299" s="625" t="s">
        <v>2693</v>
      </c>
      <c r="D299" s="659">
        <v>5.5</v>
      </c>
      <c r="E299" s="114"/>
      <c r="F299" s="662">
        <f t="shared" si="20"/>
        <v>2.75</v>
      </c>
      <c r="G299" s="662">
        <f t="shared" si="21"/>
        <v>8.25</v>
      </c>
      <c r="H299" s="665"/>
      <c r="I299" s="662">
        <f t="shared" si="22"/>
        <v>8.25</v>
      </c>
      <c r="J299" s="663"/>
      <c r="K299" s="662">
        <f t="shared" si="23"/>
        <v>8.25</v>
      </c>
      <c r="L299" s="664"/>
      <c r="M299" s="73" t="str">
        <f t="shared" si="24"/>
        <v>Juin</v>
      </c>
    </row>
    <row r="300" spans="1:13" ht="18.75">
      <c r="A300" s="13">
        <v>293</v>
      </c>
      <c r="B300" s="625" t="s">
        <v>1753</v>
      </c>
      <c r="C300" s="625" t="s">
        <v>2730</v>
      </c>
      <c r="D300" s="659">
        <v>6.5</v>
      </c>
      <c r="E300" s="114"/>
      <c r="F300" s="662">
        <f t="shared" si="20"/>
        <v>3.25</v>
      </c>
      <c r="G300" s="662">
        <f t="shared" si="21"/>
        <v>9.75</v>
      </c>
      <c r="H300" s="114"/>
      <c r="I300" s="662">
        <f t="shared" si="22"/>
        <v>9.75</v>
      </c>
      <c r="J300" s="663"/>
      <c r="K300" s="662">
        <f t="shared" si="23"/>
        <v>9.75</v>
      </c>
      <c r="L300" s="664"/>
      <c r="M300" s="73" t="str">
        <f t="shared" si="24"/>
        <v>Juin</v>
      </c>
    </row>
    <row r="301" spans="1:13" ht="18.75">
      <c r="A301" s="13">
        <v>294</v>
      </c>
      <c r="B301" s="625" t="s">
        <v>2731</v>
      </c>
      <c r="C301" s="625" t="s">
        <v>2732</v>
      </c>
      <c r="D301" s="659">
        <v>6.5</v>
      </c>
      <c r="E301" s="114"/>
      <c r="F301" s="662">
        <f t="shared" si="20"/>
        <v>3.25</v>
      </c>
      <c r="G301" s="662">
        <f t="shared" si="21"/>
        <v>9.75</v>
      </c>
      <c r="H301" s="114"/>
      <c r="I301" s="662">
        <f t="shared" si="22"/>
        <v>9.75</v>
      </c>
      <c r="J301" s="663"/>
      <c r="K301" s="662">
        <f t="shared" si="23"/>
        <v>9.75</v>
      </c>
      <c r="L301" s="664"/>
      <c r="M301" s="73" t="str">
        <f t="shared" si="24"/>
        <v>Juin</v>
      </c>
    </row>
    <row r="302" spans="1:13" ht="18.75">
      <c r="A302" s="13">
        <v>295</v>
      </c>
      <c r="B302" s="625" t="s">
        <v>2733</v>
      </c>
      <c r="C302" s="625" t="s">
        <v>2734</v>
      </c>
      <c r="D302" s="659">
        <v>4</v>
      </c>
      <c r="E302" s="114"/>
      <c r="F302" s="662">
        <f t="shared" si="20"/>
        <v>2</v>
      </c>
      <c r="G302" s="662">
        <f t="shared" si="21"/>
        <v>6</v>
      </c>
      <c r="H302" s="114"/>
      <c r="I302" s="662">
        <f t="shared" si="22"/>
        <v>6</v>
      </c>
      <c r="J302" s="663"/>
      <c r="K302" s="662">
        <f t="shared" si="23"/>
        <v>6</v>
      </c>
      <c r="L302" s="664"/>
      <c r="M302" s="73" t="str">
        <f t="shared" si="24"/>
        <v>Juin</v>
      </c>
    </row>
    <row r="303" spans="1:13" ht="18.75">
      <c r="A303" s="13">
        <v>296</v>
      </c>
      <c r="B303" s="625" t="s">
        <v>2735</v>
      </c>
      <c r="C303" s="625" t="s">
        <v>2565</v>
      </c>
      <c r="D303" s="659">
        <v>6.5</v>
      </c>
      <c r="E303" s="114"/>
      <c r="F303" s="662">
        <f t="shared" si="20"/>
        <v>3.25</v>
      </c>
      <c r="G303" s="662">
        <f t="shared" si="21"/>
        <v>9.75</v>
      </c>
      <c r="H303" s="114"/>
      <c r="I303" s="662">
        <f t="shared" si="22"/>
        <v>9.75</v>
      </c>
      <c r="J303" s="663"/>
      <c r="K303" s="662">
        <f t="shared" si="23"/>
        <v>9.75</v>
      </c>
      <c r="L303" s="664"/>
      <c r="M303" s="73" t="str">
        <f t="shared" si="24"/>
        <v>Juin</v>
      </c>
    </row>
    <row r="304" spans="1:13" ht="18.75">
      <c r="A304" s="13">
        <v>297</v>
      </c>
      <c r="B304" s="625" t="s">
        <v>1770</v>
      </c>
      <c r="C304" s="625" t="s">
        <v>2480</v>
      </c>
      <c r="D304" s="659">
        <v>7.5</v>
      </c>
      <c r="E304" s="114"/>
      <c r="F304" s="662">
        <f t="shared" si="20"/>
        <v>3.75</v>
      </c>
      <c r="G304" s="662">
        <f t="shared" si="21"/>
        <v>11.25</v>
      </c>
      <c r="H304" s="114"/>
      <c r="I304" s="662">
        <f t="shared" si="22"/>
        <v>11.25</v>
      </c>
      <c r="J304" s="663"/>
      <c r="K304" s="662">
        <f t="shared" si="23"/>
        <v>11.25</v>
      </c>
      <c r="L304" s="664"/>
      <c r="M304" s="73" t="str">
        <f t="shared" si="24"/>
        <v>Juin</v>
      </c>
    </row>
    <row r="305" spans="1:13" ht="18.75">
      <c r="A305" s="13">
        <v>298</v>
      </c>
      <c r="B305" s="625" t="s">
        <v>2736</v>
      </c>
      <c r="C305" s="625" t="s">
        <v>2737</v>
      </c>
      <c r="D305" s="659">
        <v>4</v>
      </c>
      <c r="E305" s="114"/>
      <c r="F305" s="662">
        <f t="shared" si="20"/>
        <v>2</v>
      </c>
      <c r="G305" s="662">
        <f t="shared" si="21"/>
        <v>6</v>
      </c>
      <c r="H305" s="114"/>
      <c r="I305" s="662">
        <f t="shared" si="22"/>
        <v>6</v>
      </c>
      <c r="J305" s="663"/>
      <c r="K305" s="662">
        <f t="shared" si="23"/>
        <v>6</v>
      </c>
      <c r="L305" s="664"/>
      <c r="M305" s="73" t="str">
        <f t="shared" si="24"/>
        <v>Juin</v>
      </c>
    </row>
    <row r="306" spans="1:13" ht="18.75">
      <c r="A306" s="13">
        <v>299</v>
      </c>
      <c r="B306" s="625" t="s">
        <v>1778</v>
      </c>
      <c r="C306" s="625" t="s">
        <v>2463</v>
      </c>
      <c r="D306" s="659">
        <v>3</v>
      </c>
      <c r="E306" s="114"/>
      <c r="F306" s="662">
        <f t="shared" si="20"/>
        <v>1.5</v>
      </c>
      <c r="G306" s="662">
        <f t="shared" si="21"/>
        <v>4.5</v>
      </c>
      <c r="H306" s="665"/>
      <c r="I306" s="662">
        <f t="shared" si="22"/>
        <v>4.5</v>
      </c>
      <c r="J306" s="663"/>
      <c r="K306" s="662">
        <f t="shared" si="23"/>
        <v>4.5</v>
      </c>
      <c r="L306" s="664"/>
      <c r="M306" s="73" t="str">
        <f t="shared" si="24"/>
        <v>Juin</v>
      </c>
    </row>
    <row r="307" spans="1:13" ht="18.75">
      <c r="A307" s="13">
        <v>300</v>
      </c>
      <c r="B307" s="625" t="s">
        <v>2738</v>
      </c>
      <c r="C307" s="625" t="s">
        <v>2610</v>
      </c>
      <c r="D307" s="659">
        <v>12</v>
      </c>
      <c r="E307" s="114"/>
      <c r="F307" s="662">
        <f t="shared" si="20"/>
        <v>6</v>
      </c>
      <c r="G307" s="662">
        <f t="shared" si="21"/>
        <v>18</v>
      </c>
      <c r="H307" s="665"/>
      <c r="I307" s="662">
        <f t="shared" si="22"/>
        <v>18</v>
      </c>
      <c r="J307" s="663"/>
      <c r="K307" s="662">
        <f t="shared" si="23"/>
        <v>18</v>
      </c>
      <c r="L307" s="664"/>
      <c r="M307" s="73" t="str">
        <f t="shared" si="24"/>
        <v>Juin</v>
      </c>
    </row>
    <row r="308" spans="1:13" ht="18.75">
      <c r="A308" s="13">
        <v>301</v>
      </c>
      <c r="B308" s="625" t="s">
        <v>2739</v>
      </c>
      <c r="C308" s="625" t="s">
        <v>2740</v>
      </c>
      <c r="D308" s="659">
        <v>10</v>
      </c>
      <c r="E308" s="114"/>
      <c r="F308" s="662">
        <f t="shared" si="20"/>
        <v>5</v>
      </c>
      <c r="G308" s="662">
        <f t="shared" si="21"/>
        <v>15</v>
      </c>
      <c r="H308" s="114"/>
      <c r="I308" s="662">
        <f t="shared" si="22"/>
        <v>15</v>
      </c>
      <c r="J308" s="663"/>
      <c r="K308" s="662">
        <f t="shared" si="23"/>
        <v>15</v>
      </c>
      <c r="L308" s="664"/>
      <c r="M308" s="73" t="str">
        <f t="shared" si="24"/>
        <v>Juin</v>
      </c>
    </row>
    <row r="309" spans="1:13" ht="18.75">
      <c r="A309" s="13">
        <v>302</v>
      </c>
      <c r="B309" s="625" t="s">
        <v>1790</v>
      </c>
      <c r="C309" s="625" t="s">
        <v>2741</v>
      </c>
      <c r="D309" s="659">
        <v>5</v>
      </c>
      <c r="E309" s="114"/>
      <c r="F309" s="662">
        <f t="shared" si="20"/>
        <v>2.5</v>
      </c>
      <c r="G309" s="662">
        <f t="shared" si="21"/>
        <v>7.5</v>
      </c>
      <c r="H309" s="114"/>
      <c r="I309" s="662">
        <f t="shared" si="22"/>
        <v>7.5</v>
      </c>
      <c r="J309" s="663"/>
      <c r="K309" s="662">
        <f t="shared" si="23"/>
        <v>7.5</v>
      </c>
      <c r="L309" s="664"/>
      <c r="M309" s="73" t="str">
        <f t="shared" si="24"/>
        <v>Juin</v>
      </c>
    </row>
    <row r="310" spans="1:13" ht="18.75">
      <c r="A310" s="13">
        <v>303</v>
      </c>
      <c r="B310" s="625" t="s">
        <v>1794</v>
      </c>
      <c r="C310" s="625" t="s">
        <v>2742</v>
      </c>
      <c r="D310" s="659">
        <v>4</v>
      </c>
      <c r="E310" s="114"/>
      <c r="F310" s="662">
        <f t="shared" si="20"/>
        <v>2</v>
      </c>
      <c r="G310" s="662">
        <f t="shared" si="21"/>
        <v>6</v>
      </c>
      <c r="H310" s="114"/>
      <c r="I310" s="662">
        <f t="shared" si="22"/>
        <v>6</v>
      </c>
      <c r="J310" s="663"/>
      <c r="K310" s="662">
        <f t="shared" si="23"/>
        <v>6</v>
      </c>
      <c r="L310" s="664"/>
      <c r="M310" s="73" t="str">
        <f t="shared" si="24"/>
        <v>Juin</v>
      </c>
    </row>
    <row r="311" spans="1:13" ht="18.75">
      <c r="A311" s="13">
        <v>304</v>
      </c>
      <c r="B311" s="625" t="s">
        <v>2743</v>
      </c>
      <c r="C311" s="625" t="s">
        <v>2744</v>
      </c>
      <c r="D311" s="659">
        <v>5.5</v>
      </c>
      <c r="E311" s="114"/>
      <c r="F311" s="662">
        <f t="shared" si="20"/>
        <v>2.75</v>
      </c>
      <c r="G311" s="662">
        <f t="shared" si="21"/>
        <v>8.25</v>
      </c>
      <c r="H311" s="665"/>
      <c r="I311" s="662">
        <f t="shared" si="22"/>
        <v>8.25</v>
      </c>
      <c r="J311" s="663"/>
      <c r="K311" s="662">
        <f t="shared" si="23"/>
        <v>8.25</v>
      </c>
      <c r="L311" s="664"/>
      <c r="M311" s="73" t="str">
        <f t="shared" si="24"/>
        <v>Juin</v>
      </c>
    </row>
    <row r="312" spans="1:13" ht="18.75">
      <c r="A312" s="13">
        <v>305</v>
      </c>
      <c r="B312" s="625" t="s">
        <v>290</v>
      </c>
      <c r="C312" s="625" t="s">
        <v>2745</v>
      </c>
      <c r="D312" s="659">
        <v>4</v>
      </c>
      <c r="E312" s="114"/>
      <c r="F312" s="662">
        <f t="shared" si="20"/>
        <v>2</v>
      </c>
      <c r="G312" s="662">
        <f t="shared" si="21"/>
        <v>6</v>
      </c>
      <c r="H312" s="114"/>
      <c r="I312" s="662">
        <f t="shared" si="22"/>
        <v>6</v>
      </c>
      <c r="J312" s="663"/>
      <c r="K312" s="662">
        <f t="shared" si="23"/>
        <v>6</v>
      </c>
      <c r="L312" s="664"/>
      <c r="M312" s="73" t="str">
        <f t="shared" si="24"/>
        <v>Juin</v>
      </c>
    </row>
    <row r="313" spans="1:13" ht="18.75">
      <c r="A313" s="13">
        <v>306</v>
      </c>
      <c r="B313" s="625" t="s">
        <v>2746</v>
      </c>
      <c r="C313" s="625" t="s">
        <v>2747</v>
      </c>
      <c r="D313" s="659">
        <v>4</v>
      </c>
      <c r="E313" s="114"/>
      <c r="F313" s="662">
        <f t="shared" si="20"/>
        <v>2</v>
      </c>
      <c r="G313" s="662">
        <f t="shared" si="21"/>
        <v>6</v>
      </c>
      <c r="H313" s="665"/>
      <c r="I313" s="662">
        <f t="shared" si="22"/>
        <v>6</v>
      </c>
      <c r="J313" s="663"/>
      <c r="K313" s="662">
        <f t="shared" si="23"/>
        <v>6</v>
      </c>
      <c r="L313" s="664"/>
      <c r="M313" s="73" t="str">
        <f t="shared" si="24"/>
        <v>Juin</v>
      </c>
    </row>
    <row r="314" spans="1:13" ht="18.75">
      <c r="A314" s="13">
        <v>307</v>
      </c>
      <c r="B314" s="625" t="s">
        <v>2748</v>
      </c>
      <c r="C314" s="625" t="s">
        <v>2749</v>
      </c>
      <c r="D314" s="659">
        <v>2</v>
      </c>
      <c r="E314" s="114"/>
      <c r="F314" s="662">
        <f t="shared" si="20"/>
        <v>1</v>
      </c>
      <c r="G314" s="662">
        <f t="shared" si="21"/>
        <v>3</v>
      </c>
      <c r="H314" s="114"/>
      <c r="I314" s="662">
        <f t="shared" si="22"/>
        <v>3</v>
      </c>
      <c r="J314" s="663"/>
      <c r="K314" s="662">
        <f t="shared" si="23"/>
        <v>3</v>
      </c>
      <c r="L314" s="664"/>
      <c r="M314" s="73" t="str">
        <f t="shared" si="24"/>
        <v>Juin</v>
      </c>
    </row>
    <row r="315" spans="1:13" ht="18.75">
      <c r="A315" s="13">
        <v>308</v>
      </c>
      <c r="B315" s="625" t="s">
        <v>292</v>
      </c>
      <c r="C315" s="625" t="s">
        <v>2431</v>
      </c>
      <c r="D315" s="659">
        <v>7.5</v>
      </c>
      <c r="E315" s="114"/>
      <c r="F315" s="662">
        <f t="shared" si="20"/>
        <v>3.75</v>
      </c>
      <c r="G315" s="662">
        <f t="shared" si="21"/>
        <v>11.25</v>
      </c>
      <c r="H315" s="114"/>
      <c r="I315" s="662">
        <f t="shared" si="22"/>
        <v>11.25</v>
      </c>
      <c r="J315" s="663"/>
      <c r="K315" s="662">
        <f t="shared" si="23"/>
        <v>11.25</v>
      </c>
      <c r="L315" s="664"/>
      <c r="M315" s="73" t="str">
        <f t="shared" si="24"/>
        <v>Juin</v>
      </c>
    </row>
    <row r="316" spans="1:13" ht="18.75">
      <c r="A316" s="13">
        <v>309</v>
      </c>
      <c r="B316" s="625" t="s">
        <v>2750</v>
      </c>
      <c r="C316" s="625" t="s">
        <v>2751</v>
      </c>
      <c r="D316" s="659">
        <v>8</v>
      </c>
      <c r="E316" s="114"/>
      <c r="F316" s="662">
        <f t="shared" si="20"/>
        <v>4</v>
      </c>
      <c r="G316" s="662">
        <f t="shared" si="21"/>
        <v>12</v>
      </c>
      <c r="H316" s="114"/>
      <c r="I316" s="662">
        <f t="shared" si="22"/>
        <v>12</v>
      </c>
      <c r="J316" s="663"/>
      <c r="K316" s="662">
        <f t="shared" si="23"/>
        <v>12</v>
      </c>
      <c r="L316" s="664"/>
      <c r="M316" s="73" t="str">
        <f t="shared" si="24"/>
        <v>Juin</v>
      </c>
    </row>
    <row r="317" spans="1:13" ht="18.75">
      <c r="A317" s="13">
        <v>310</v>
      </c>
      <c r="B317" s="625" t="s">
        <v>1826</v>
      </c>
      <c r="C317" s="625" t="s">
        <v>2598</v>
      </c>
      <c r="D317" s="659">
        <v>4.5</v>
      </c>
      <c r="E317" s="114"/>
      <c r="F317" s="662">
        <f t="shared" si="20"/>
        <v>2.25</v>
      </c>
      <c r="G317" s="662">
        <f t="shared" si="21"/>
        <v>6.75</v>
      </c>
      <c r="H317" s="114"/>
      <c r="I317" s="662">
        <f t="shared" si="22"/>
        <v>6.75</v>
      </c>
      <c r="J317" s="663"/>
      <c r="K317" s="662">
        <f t="shared" si="23"/>
        <v>6.75</v>
      </c>
      <c r="L317" s="664"/>
      <c r="M317" s="73" t="str">
        <f t="shared" si="24"/>
        <v>Juin</v>
      </c>
    </row>
    <row r="318" spans="1:13" ht="18.75">
      <c r="A318" s="13">
        <v>311</v>
      </c>
      <c r="B318" s="625" t="s">
        <v>2752</v>
      </c>
      <c r="C318" s="625" t="s">
        <v>2753</v>
      </c>
      <c r="D318" s="659">
        <v>8</v>
      </c>
      <c r="E318" s="114"/>
      <c r="F318" s="662">
        <f t="shared" si="20"/>
        <v>4</v>
      </c>
      <c r="G318" s="662">
        <f t="shared" si="21"/>
        <v>12</v>
      </c>
      <c r="H318" s="114"/>
      <c r="I318" s="662">
        <f t="shared" si="22"/>
        <v>12</v>
      </c>
      <c r="J318" s="663"/>
      <c r="K318" s="662">
        <f t="shared" si="23"/>
        <v>12</v>
      </c>
      <c r="L318" s="664"/>
      <c r="M318" s="73" t="str">
        <f t="shared" si="24"/>
        <v>Juin</v>
      </c>
    </row>
    <row r="319" spans="1:13" ht="18.75">
      <c r="A319" s="13">
        <v>312</v>
      </c>
      <c r="B319" s="625" t="s">
        <v>1835</v>
      </c>
      <c r="C319" s="625" t="s">
        <v>2754</v>
      </c>
      <c r="D319" s="659">
        <v>9</v>
      </c>
      <c r="E319" s="114"/>
      <c r="F319" s="662">
        <f t="shared" si="20"/>
        <v>4.5</v>
      </c>
      <c r="G319" s="662">
        <f t="shared" si="21"/>
        <v>13.5</v>
      </c>
      <c r="H319" s="665"/>
      <c r="I319" s="662">
        <f t="shared" si="22"/>
        <v>13.5</v>
      </c>
      <c r="J319" s="663"/>
      <c r="K319" s="662">
        <f t="shared" si="23"/>
        <v>13.5</v>
      </c>
      <c r="L319" s="664"/>
      <c r="M319" s="73" t="str">
        <f t="shared" si="24"/>
        <v>Juin</v>
      </c>
    </row>
    <row r="320" spans="1:13" ht="18.75">
      <c r="A320" s="13">
        <v>313</v>
      </c>
      <c r="B320" s="625" t="s">
        <v>2755</v>
      </c>
      <c r="C320" s="625" t="s">
        <v>2756</v>
      </c>
      <c r="D320" s="659">
        <v>7.5</v>
      </c>
      <c r="E320" s="114"/>
      <c r="F320" s="662">
        <f t="shared" si="20"/>
        <v>3.75</v>
      </c>
      <c r="G320" s="662">
        <f t="shared" si="21"/>
        <v>11.25</v>
      </c>
      <c r="H320" s="665"/>
      <c r="I320" s="662">
        <f t="shared" si="22"/>
        <v>11.25</v>
      </c>
      <c r="J320" s="663"/>
      <c r="K320" s="662">
        <f t="shared" si="23"/>
        <v>11.25</v>
      </c>
      <c r="L320" s="664"/>
      <c r="M320" s="73" t="str">
        <f t="shared" si="24"/>
        <v>Juin</v>
      </c>
    </row>
    <row r="321" spans="1:13" ht="18.75">
      <c r="A321" s="13">
        <v>314</v>
      </c>
      <c r="B321" s="625" t="s">
        <v>1843</v>
      </c>
      <c r="C321" s="625" t="s">
        <v>2757</v>
      </c>
      <c r="D321" s="659">
        <v>8.5</v>
      </c>
      <c r="E321" s="114"/>
      <c r="F321" s="662">
        <f t="shared" si="20"/>
        <v>4.25</v>
      </c>
      <c r="G321" s="662">
        <f t="shared" si="21"/>
        <v>12.75</v>
      </c>
      <c r="H321" s="114"/>
      <c r="I321" s="662">
        <f t="shared" si="22"/>
        <v>12.75</v>
      </c>
      <c r="J321" s="663"/>
      <c r="K321" s="662">
        <f t="shared" si="23"/>
        <v>12.75</v>
      </c>
      <c r="L321" s="664"/>
      <c r="M321" s="73" t="str">
        <f t="shared" si="24"/>
        <v>Juin</v>
      </c>
    </row>
    <row r="322" spans="1:13" ht="18.75">
      <c r="A322" s="13">
        <v>315</v>
      </c>
      <c r="B322" s="625" t="s">
        <v>2758</v>
      </c>
      <c r="C322" s="625" t="s">
        <v>2759</v>
      </c>
      <c r="D322" s="659">
        <v>6</v>
      </c>
      <c r="E322" s="114"/>
      <c r="F322" s="662">
        <f t="shared" si="20"/>
        <v>3</v>
      </c>
      <c r="G322" s="662">
        <f t="shared" si="21"/>
        <v>9</v>
      </c>
      <c r="H322" s="114"/>
      <c r="I322" s="662">
        <f t="shared" si="22"/>
        <v>9</v>
      </c>
      <c r="J322" s="663"/>
      <c r="K322" s="662">
        <f t="shared" si="23"/>
        <v>9</v>
      </c>
      <c r="L322" s="664"/>
      <c r="M322" s="73" t="str">
        <f t="shared" si="24"/>
        <v>Juin</v>
      </c>
    </row>
    <row r="323" spans="1:13" ht="18.75">
      <c r="A323" s="13">
        <v>316</v>
      </c>
      <c r="B323" s="625" t="s">
        <v>297</v>
      </c>
      <c r="C323" s="625" t="s">
        <v>2638</v>
      </c>
      <c r="D323" s="659">
        <v>2.5</v>
      </c>
      <c r="E323" s="114"/>
      <c r="F323" s="662">
        <f t="shared" si="20"/>
        <v>1.25</v>
      </c>
      <c r="G323" s="662">
        <f t="shared" si="21"/>
        <v>3.75</v>
      </c>
      <c r="H323" s="114"/>
      <c r="I323" s="662">
        <f t="shared" si="22"/>
        <v>3.75</v>
      </c>
      <c r="J323" s="663"/>
      <c r="K323" s="662">
        <f t="shared" si="23"/>
        <v>3.75</v>
      </c>
      <c r="L323" s="664"/>
      <c r="M323" s="73" t="str">
        <f t="shared" si="24"/>
        <v>Juin</v>
      </c>
    </row>
    <row r="324" spans="1:13" ht="18.75">
      <c r="A324" s="13">
        <v>317</v>
      </c>
      <c r="B324" s="625" t="s">
        <v>1855</v>
      </c>
      <c r="C324" s="625" t="s">
        <v>2730</v>
      </c>
      <c r="D324" s="659">
        <v>8.5</v>
      </c>
      <c r="E324" s="114"/>
      <c r="F324" s="662">
        <f t="shared" si="20"/>
        <v>4.25</v>
      </c>
      <c r="G324" s="662">
        <f t="shared" si="21"/>
        <v>12.75</v>
      </c>
      <c r="H324" s="665"/>
      <c r="I324" s="662">
        <f t="shared" si="22"/>
        <v>12.75</v>
      </c>
      <c r="J324" s="663"/>
      <c r="K324" s="662">
        <f t="shared" si="23"/>
        <v>12.75</v>
      </c>
      <c r="L324" s="664"/>
      <c r="M324" s="73" t="str">
        <f t="shared" si="24"/>
        <v>Juin</v>
      </c>
    </row>
    <row r="325" spans="1:13" ht="18.75">
      <c r="A325" s="13">
        <v>318</v>
      </c>
      <c r="B325" s="625" t="s">
        <v>2760</v>
      </c>
      <c r="C325" s="625" t="s">
        <v>2761</v>
      </c>
      <c r="D325" s="659">
        <v>5</v>
      </c>
      <c r="E325" s="114"/>
      <c r="F325" s="662">
        <f t="shared" si="20"/>
        <v>2.5</v>
      </c>
      <c r="G325" s="662">
        <f t="shared" si="21"/>
        <v>7.5</v>
      </c>
      <c r="H325" s="114"/>
      <c r="I325" s="662">
        <f t="shared" si="22"/>
        <v>7.5</v>
      </c>
      <c r="J325" s="663"/>
      <c r="K325" s="662">
        <f t="shared" si="23"/>
        <v>7.5</v>
      </c>
      <c r="L325" s="664"/>
      <c r="M325" s="73" t="str">
        <f t="shared" si="24"/>
        <v>Juin</v>
      </c>
    </row>
    <row r="326" spans="1:13" ht="18.75">
      <c r="A326" s="13">
        <v>319</v>
      </c>
      <c r="B326" s="625" t="s">
        <v>1865</v>
      </c>
      <c r="C326" s="625" t="s">
        <v>2762</v>
      </c>
      <c r="D326" s="659">
        <v>4</v>
      </c>
      <c r="E326" s="114"/>
      <c r="F326" s="662">
        <f t="shared" si="20"/>
        <v>2</v>
      </c>
      <c r="G326" s="662">
        <f t="shared" si="21"/>
        <v>6</v>
      </c>
      <c r="H326" s="665"/>
      <c r="I326" s="662">
        <f t="shared" si="22"/>
        <v>6</v>
      </c>
      <c r="J326" s="663"/>
      <c r="K326" s="662">
        <f t="shared" si="23"/>
        <v>6</v>
      </c>
      <c r="L326" s="664"/>
      <c r="M326" s="73" t="str">
        <f t="shared" si="24"/>
        <v>Juin</v>
      </c>
    </row>
    <row r="327" spans="1:13" ht="18.75">
      <c r="A327" s="13">
        <v>320</v>
      </c>
      <c r="B327" s="625" t="s">
        <v>2763</v>
      </c>
      <c r="C327" s="625" t="s">
        <v>2480</v>
      </c>
      <c r="D327" s="659">
        <v>4</v>
      </c>
      <c r="E327" s="114"/>
      <c r="F327" s="662">
        <f t="shared" si="20"/>
        <v>2</v>
      </c>
      <c r="G327" s="662">
        <f t="shared" si="21"/>
        <v>6</v>
      </c>
      <c r="H327" s="665"/>
      <c r="I327" s="662">
        <f t="shared" si="22"/>
        <v>6</v>
      </c>
      <c r="J327" s="663"/>
      <c r="K327" s="662">
        <f t="shared" si="23"/>
        <v>6</v>
      </c>
      <c r="L327" s="664"/>
      <c r="M327" s="73" t="str">
        <f t="shared" si="24"/>
        <v>Juin</v>
      </c>
    </row>
    <row r="328" spans="1:13" ht="18.75">
      <c r="A328" s="13">
        <v>321</v>
      </c>
      <c r="B328" s="625" t="s">
        <v>2764</v>
      </c>
      <c r="C328" s="625" t="s">
        <v>2449</v>
      </c>
      <c r="D328" s="659">
        <v>8</v>
      </c>
      <c r="E328" s="114"/>
      <c r="F328" s="662">
        <f t="shared" ref="F328:F391" si="25">IF(AND(D328=0,E328=0),L328/3,(D328+E328)/2)</f>
        <v>4</v>
      </c>
      <c r="G328" s="662">
        <f t="shared" ref="G328:G391" si="26">F328*3</f>
        <v>12</v>
      </c>
      <c r="H328" s="114"/>
      <c r="I328" s="662">
        <f t="shared" ref="I328:I391" si="27">MAX(G328,H328*3)</f>
        <v>12</v>
      </c>
      <c r="J328" s="663"/>
      <c r="K328" s="662">
        <f t="shared" ref="K328:K391" si="28">MAX(I328,J328*3)</f>
        <v>12</v>
      </c>
      <c r="L328" s="664"/>
      <c r="M328" s="73" t="str">
        <f t="shared" ref="M328:M391" si="29">IF(ISBLANK(J328),IF(ISBLANK(H328),"Juin","Synthèse"),"Rattrapage")</f>
        <v>Juin</v>
      </c>
    </row>
    <row r="329" spans="1:13" ht="18.75">
      <c r="A329" s="13">
        <v>322</v>
      </c>
      <c r="B329" s="625" t="s">
        <v>2765</v>
      </c>
      <c r="C329" s="625" t="s">
        <v>2766</v>
      </c>
      <c r="D329" s="659">
        <v>8.5</v>
      </c>
      <c r="E329" s="114"/>
      <c r="F329" s="662">
        <f t="shared" si="25"/>
        <v>4.25</v>
      </c>
      <c r="G329" s="662">
        <f t="shared" si="26"/>
        <v>12.75</v>
      </c>
      <c r="H329" s="665"/>
      <c r="I329" s="662">
        <f t="shared" si="27"/>
        <v>12.75</v>
      </c>
      <c r="J329" s="663"/>
      <c r="K329" s="662">
        <f t="shared" si="28"/>
        <v>12.75</v>
      </c>
      <c r="L329" s="664"/>
      <c r="M329" s="73" t="str">
        <f t="shared" si="29"/>
        <v>Juin</v>
      </c>
    </row>
    <row r="330" spans="1:13" ht="18.75">
      <c r="A330" s="13">
        <v>323</v>
      </c>
      <c r="B330" s="625" t="s">
        <v>1879</v>
      </c>
      <c r="C330" s="625" t="s">
        <v>2767</v>
      </c>
      <c r="D330" s="659">
        <v>6</v>
      </c>
      <c r="E330" s="114"/>
      <c r="F330" s="662">
        <f t="shared" si="25"/>
        <v>3</v>
      </c>
      <c r="G330" s="662">
        <f t="shared" si="26"/>
        <v>9</v>
      </c>
      <c r="H330" s="665"/>
      <c r="I330" s="662">
        <f t="shared" si="27"/>
        <v>9</v>
      </c>
      <c r="J330" s="663"/>
      <c r="K330" s="662">
        <f t="shared" si="28"/>
        <v>9</v>
      </c>
      <c r="L330" s="664"/>
      <c r="M330" s="73" t="str">
        <f t="shared" si="29"/>
        <v>Juin</v>
      </c>
    </row>
    <row r="331" spans="1:13" ht="18.75">
      <c r="A331" s="13">
        <v>324</v>
      </c>
      <c r="B331" s="625" t="s">
        <v>2768</v>
      </c>
      <c r="C331" s="625" t="s">
        <v>2769</v>
      </c>
      <c r="D331" s="659">
        <v>4</v>
      </c>
      <c r="E331" s="114"/>
      <c r="F331" s="662">
        <f t="shared" si="25"/>
        <v>2</v>
      </c>
      <c r="G331" s="662">
        <f t="shared" si="26"/>
        <v>6</v>
      </c>
      <c r="H331" s="114"/>
      <c r="I331" s="662">
        <f t="shared" si="27"/>
        <v>6</v>
      </c>
      <c r="J331" s="663"/>
      <c r="K331" s="662">
        <f t="shared" si="28"/>
        <v>6</v>
      </c>
      <c r="L331" s="664"/>
      <c r="M331" s="73" t="str">
        <f t="shared" si="29"/>
        <v>Juin</v>
      </c>
    </row>
    <row r="332" spans="1:13" ht="18.75">
      <c r="A332" s="13">
        <v>325</v>
      </c>
      <c r="B332" s="625" t="s">
        <v>1883</v>
      </c>
      <c r="C332" s="625" t="s">
        <v>2470</v>
      </c>
      <c r="D332" s="659">
        <v>2.5</v>
      </c>
      <c r="E332" s="114"/>
      <c r="F332" s="662">
        <f t="shared" si="25"/>
        <v>1.25</v>
      </c>
      <c r="G332" s="662">
        <f t="shared" si="26"/>
        <v>3.75</v>
      </c>
      <c r="H332" s="665"/>
      <c r="I332" s="662">
        <f t="shared" si="27"/>
        <v>3.75</v>
      </c>
      <c r="J332" s="663"/>
      <c r="K332" s="662">
        <f t="shared" si="28"/>
        <v>3.75</v>
      </c>
      <c r="L332" s="664"/>
      <c r="M332" s="73" t="str">
        <f t="shared" si="29"/>
        <v>Juin</v>
      </c>
    </row>
    <row r="333" spans="1:13" ht="18.75">
      <c r="A333" s="13">
        <v>326</v>
      </c>
      <c r="B333" s="625" t="s">
        <v>2770</v>
      </c>
      <c r="C333" s="625" t="s">
        <v>2771</v>
      </c>
      <c r="D333" s="659">
        <v>5</v>
      </c>
      <c r="E333" s="114"/>
      <c r="F333" s="662">
        <f t="shared" si="25"/>
        <v>2.5</v>
      </c>
      <c r="G333" s="662">
        <f t="shared" si="26"/>
        <v>7.5</v>
      </c>
      <c r="H333" s="665"/>
      <c r="I333" s="662">
        <f t="shared" si="27"/>
        <v>7.5</v>
      </c>
      <c r="J333" s="663"/>
      <c r="K333" s="662">
        <f t="shared" si="28"/>
        <v>7.5</v>
      </c>
      <c r="L333" s="664"/>
      <c r="M333" s="73" t="str">
        <f t="shared" si="29"/>
        <v>Juin</v>
      </c>
    </row>
    <row r="334" spans="1:13" ht="18.75">
      <c r="A334" s="13">
        <v>327</v>
      </c>
      <c r="B334" s="625" t="s">
        <v>2772</v>
      </c>
      <c r="C334" s="625" t="s">
        <v>2567</v>
      </c>
      <c r="D334" s="659">
        <v>7</v>
      </c>
      <c r="E334" s="114"/>
      <c r="F334" s="662">
        <f t="shared" si="25"/>
        <v>3.5</v>
      </c>
      <c r="G334" s="662">
        <f t="shared" si="26"/>
        <v>10.5</v>
      </c>
      <c r="H334" s="665"/>
      <c r="I334" s="662">
        <f t="shared" si="27"/>
        <v>10.5</v>
      </c>
      <c r="J334" s="663"/>
      <c r="K334" s="662">
        <f t="shared" si="28"/>
        <v>10.5</v>
      </c>
      <c r="L334" s="664"/>
      <c r="M334" s="73" t="str">
        <f t="shared" si="29"/>
        <v>Juin</v>
      </c>
    </row>
    <row r="335" spans="1:13" ht="18.75">
      <c r="A335" s="13">
        <v>328</v>
      </c>
      <c r="B335" s="625" t="s">
        <v>2773</v>
      </c>
      <c r="C335" s="625" t="s">
        <v>2643</v>
      </c>
      <c r="D335" s="659">
        <v>3.5</v>
      </c>
      <c r="E335" s="114"/>
      <c r="F335" s="662">
        <f t="shared" si="25"/>
        <v>1.75</v>
      </c>
      <c r="G335" s="662">
        <f t="shared" si="26"/>
        <v>5.25</v>
      </c>
      <c r="H335" s="665"/>
      <c r="I335" s="662">
        <f t="shared" si="27"/>
        <v>5.25</v>
      </c>
      <c r="J335" s="663"/>
      <c r="K335" s="662">
        <f t="shared" si="28"/>
        <v>5.25</v>
      </c>
      <c r="L335" s="664"/>
      <c r="M335" s="73" t="str">
        <f t="shared" si="29"/>
        <v>Juin</v>
      </c>
    </row>
    <row r="336" spans="1:13" ht="18.75">
      <c r="A336" s="13">
        <v>329</v>
      </c>
      <c r="B336" s="625" t="s">
        <v>2774</v>
      </c>
      <c r="C336" s="625" t="s">
        <v>2613</v>
      </c>
      <c r="D336" s="659">
        <v>6.5</v>
      </c>
      <c r="E336" s="114"/>
      <c r="F336" s="662">
        <f t="shared" si="25"/>
        <v>3.25</v>
      </c>
      <c r="G336" s="662">
        <f t="shared" si="26"/>
        <v>9.75</v>
      </c>
      <c r="H336" s="114"/>
      <c r="I336" s="662">
        <f t="shared" si="27"/>
        <v>9.75</v>
      </c>
      <c r="J336" s="663"/>
      <c r="K336" s="662">
        <f t="shared" si="28"/>
        <v>9.75</v>
      </c>
      <c r="L336" s="664"/>
      <c r="M336" s="73" t="str">
        <f t="shared" si="29"/>
        <v>Juin</v>
      </c>
    </row>
    <row r="337" spans="1:13" ht="18.75">
      <c r="A337" s="13">
        <v>330</v>
      </c>
      <c r="B337" s="625" t="s">
        <v>301</v>
      </c>
      <c r="C337" s="625" t="s">
        <v>2585</v>
      </c>
      <c r="D337" s="659">
        <v>6.5</v>
      </c>
      <c r="E337" s="114"/>
      <c r="F337" s="662">
        <f t="shared" si="25"/>
        <v>3.25</v>
      </c>
      <c r="G337" s="662">
        <f t="shared" si="26"/>
        <v>9.75</v>
      </c>
      <c r="H337" s="114"/>
      <c r="I337" s="662">
        <f t="shared" si="27"/>
        <v>9.75</v>
      </c>
      <c r="J337" s="663"/>
      <c r="K337" s="662">
        <f t="shared" si="28"/>
        <v>9.75</v>
      </c>
      <c r="L337" s="664"/>
      <c r="M337" s="73" t="str">
        <f t="shared" si="29"/>
        <v>Juin</v>
      </c>
    </row>
    <row r="338" spans="1:13" ht="18.75">
      <c r="A338" s="13">
        <v>331</v>
      </c>
      <c r="B338" s="625" t="s">
        <v>304</v>
      </c>
      <c r="C338" s="625" t="s">
        <v>2775</v>
      </c>
      <c r="D338" s="659">
        <v>6.5</v>
      </c>
      <c r="E338" s="114"/>
      <c r="F338" s="662">
        <f t="shared" si="25"/>
        <v>3.25</v>
      </c>
      <c r="G338" s="662">
        <f t="shared" si="26"/>
        <v>9.75</v>
      </c>
      <c r="H338" s="665"/>
      <c r="I338" s="662">
        <f t="shared" si="27"/>
        <v>9.75</v>
      </c>
      <c r="J338" s="663"/>
      <c r="K338" s="662">
        <f t="shared" si="28"/>
        <v>9.75</v>
      </c>
      <c r="L338" s="664"/>
      <c r="M338" s="73" t="str">
        <f t="shared" si="29"/>
        <v>Juin</v>
      </c>
    </row>
    <row r="339" spans="1:13" ht="18.75">
      <c r="A339" s="13">
        <v>332</v>
      </c>
      <c r="B339" s="625" t="s">
        <v>2776</v>
      </c>
      <c r="C339" s="625" t="s">
        <v>2777</v>
      </c>
      <c r="D339" s="659">
        <v>3</v>
      </c>
      <c r="E339" s="114"/>
      <c r="F339" s="662">
        <f t="shared" si="25"/>
        <v>1.5</v>
      </c>
      <c r="G339" s="662">
        <f t="shared" si="26"/>
        <v>4.5</v>
      </c>
      <c r="H339" s="665"/>
      <c r="I339" s="662">
        <f t="shared" si="27"/>
        <v>4.5</v>
      </c>
      <c r="J339" s="663"/>
      <c r="K339" s="662">
        <f t="shared" si="28"/>
        <v>4.5</v>
      </c>
      <c r="L339" s="664"/>
      <c r="M339" s="73" t="str">
        <f t="shared" si="29"/>
        <v>Juin</v>
      </c>
    </row>
    <row r="340" spans="1:13" ht="18.75">
      <c r="A340" s="13">
        <v>333</v>
      </c>
      <c r="B340" s="625" t="s">
        <v>2778</v>
      </c>
      <c r="C340" s="625" t="s">
        <v>2474</v>
      </c>
      <c r="D340" s="659">
        <v>6</v>
      </c>
      <c r="E340" s="114"/>
      <c r="F340" s="662">
        <f t="shared" si="25"/>
        <v>3</v>
      </c>
      <c r="G340" s="662">
        <f t="shared" si="26"/>
        <v>9</v>
      </c>
      <c r="H340" s="114"/>
      <c r="I340" s="662">
        <f t="shared" si="27"/>
        <v>9</v>
      </c>
      <c r="J340" s="663"/>
      <c r="K340" s="662">
        <f t="shared" si="28"/>
        <v>9</v>
      </c>
      <c r="L340" s="664"/>
      <c r="M340" s="73" t="str">
        <f t="shared" si="29"/>
        <v>Juin</v>
      </c>
    </row>
    <row r="341" spans="1:13" ht="18.75">
      <c r="A341" s="13">
        <v>334</v>
      </c>
      <c r="B341" s="625" t="s">
        <v>2778</v>
      </c>
      <c r="C341" s="625" t="s">
        <v>2779</v>
      </c>
      <c r="D341" s="659">
        <v>3.5</v>
      </c>
      <c r="E341" s="114"/>
      <c r="F341" s="662">
        <f t="shared" si="25"/>
        <v>1.75</v>
      </c>
      <c r="G341" s="662">
        <f t="shared" si="26"/>
        <v>5.25</v>
      </c>
      <c r="H341" s="665"/>
      <c r="I341" s="662">
        <f t="shared" si="27"/>
        <v>5.25</v>
      </c>
      <c r="J341" s="663"/>
      <c r="K341" s="662">
        <f t="shared" si="28"/>
        <v>5.25</v>
      </c>
      <c r="L341" s="664"/>
      <c r="M341" s="73" t="str">
        <f t="shared" si="29"/>
        <v>Juin</v>
      </c>
    </row>
    <row r="342" spans="1:13" ht="18.75">
      <c r="A342" s="13">
        <v>335</v>
      </c>
      <c r="B342" s="625" t="s">
        <v>2780</v>
      </c>
      <c r="C342" s="625" t="s">
        <v>2781</v>
      </c>
      <c r="D342" s="659">
        <v>5.5</v>
      </c>
      <c r="E342" s="114"/>
      <c r="F342" s="662">
        <f t="shared" si="25"/>
        <v>2.75</v>
      </c>
      <c r="G342" s="662">
        <f t="shared" si="26"/>
        <v>8.25</v>
      </c>
      <c r="H342" s="114"/>
      <c r="I342" s="662">
        <f t="shared" si="27"/>
        <v>8.25</v>
      </c>
      <c r="J342" s="663"/>
      <c r="K342" s="662">
        <f t="shared" si="28"/>
        <v>8.25</v>
      </c>
      <c r="L342" s="664"/>
      <c r="M342" s="73" t="str">
        <f t="shared" si="29"/>
        <v>Juin</v>
      </c>
    </row>
    <row r="343" spans="1:13" ht="18.75">
      <c r="A343" s="13">
        <v>336</v>
      </c>
      <c r="B343" s="625" t="s">
        <v>2782</v>
      </c>
      <c r="C343" s="625" t="s">
        <v>2783</v>
      </c>
      <c r="D343" s="659">
        <v>10.5</v>
      </c>
      <c r="E343" s="114"/>
      <c r="F343" s="662">
        <f t="shared" si="25"/>
        <v>5.25</v>
      </c>
      <c r="G343" s="662">
        <f t="shared" si="26"/>
        <v>15.75</v>
      </c>
      <c r="H343" s="665"/>
      <c r="I343" s="662">
        <f t="shared" si="27"/>
        <v>15.75</v>
      </c>
      <c r="J343" s="663"/>
      <c r="K343" s="662">
        <f t="shared" si="28"/>
        <v>15.75</v>
      </c>
      <c r="L343" s="664"/>
      <c r="M343" s="73" t="str">
        <f t="shared" si="29"/>
        <v>Juin</v>
      </c>
    </row>
    <row r="344" spans="1:13" ht="18.75">
      <c r="A344" s="13">
        <v>337</v>
      </c>
      <c r="B344" s="625" t="s">
        <v>2784</v>
      </c>
      <c r="C344" s="625" t="s">
        <v>2785</v>
      </c>
      <c r="D344" s="659">
        <v>6</v>
      </c>
      <c r="E344" s="114"/>
      <c r="F344" s="662">
        <f t="shared" si="25"/>
        <v>3</v>
      </c>
      <c r="G344" s="662">
        <f t="shared" si="26"/>
        <v>9</v>
      </c>
      <c r="H344" s="114"/>
      <c r="I344" s="662">
        <f t="shared" si="27"/>
        <v>9</v>
      </c>
      <c r="J344" s="663"/>
      <c r="K344" s="662">
        <f t="shared" si="28"/>
        <v>9</v>
      </c>
      <c r="L344" s="664"/>
      <c r="M344" s="73" t="str">
        <f t="shared" si="29"/>
        <v>Juin</v>
      </c>
    </row>
    <row r="345" spans="1:13" ht="18.75">
      <c r="A345" s="13">
        <v>338</v>
      </c>
      <c r="B345" s="625" t="s">
        <v>308</v>
      </c>
      <c r="C345" s="625" t="s">
        <v>2786</v>
      </c>
      <c r="D345" s="659">
        <v>6</v>
      </c>
      <c r="E345" s="114"/>
      <c r="F345" s="662">
        <f t="shared" si="25"/>
        <v>3</v>
      </c>
      <c r="G345" s="662">
        <f t="shared" si="26"/>
        <v>9</v>
      </c>
      <c r="H345" s="665"/>
      <c r="I345" s="662">
        <f t="shared" si="27"/>
        <v>9</v>
      </c>
      <c r="J345" s="663"/>
      <c r="K345" s="662">
        <f t="shared" si="28"/>
        <v>9</v>
      </c>
      <c r="L345" s="664"/>
      <c r="M345" s="73" t="str">
        <f t="shared" si="29"/>
        <v>Juin</v>
      </c>
    </row>
    <row r="346" spans="1:13" ht="18.75">
      <c r="A346" s="13">
        <v>339</v>
      </c>
      <c r="B346" s="625" t="s">
        <v>308</v>
      </c>
      <c r="C346" s="625" t="s">
        <v>2596</v>
      </c>
      <c r="D346" s="659">
        <v>4</v>
      </c>
      <c r="E346" s="114"/>
      <c r="F346" s="662">
        <f t="shared" si="25"/>
        <v>2</v>
      </c>
      <c r="G346" s="662">
        <f t="shared" si="26"/>
        <v>6</v>
      </c>
      <c r="H346" s="114"/>
      <c r="I346" s="662">
        <f t="shared" si="27"/>
        <v>6</v>
      </c>
      <c r="J346" s="663"/>
      <c r="K346" s="662">
        <f t="shared" si="28"/>
        <v>6</v>
      </c>
      <c r="L346" s="664"/>
      <c r="M346" s="73" t="str">
        <f t="shared" si="29"/>
        <v>Juin</v>
      </c>
    </row>
    <row r="347" spans="1:13" ht="18.75">
      <c r="A347" s="13">
        <v>340</v>
      </c>
      <c r="B347" s="625" t="s">
        <v>310</v>
      </c>
      <c r="C347" s="625" t="s">
        <v>2787</v>
      </c>
      <c r="D347" s="659">
        <v>4</v>
      </c>
      <c r="E347" s="114"/>
      <c r="F347" s="662">
        <f t="shared" si="25"/>
        <v>2</v>
      </c>
      <c r="G347" s="662">
        <f t="shared" si="26"/>
        <v>6</v>
      </c>
      <c r="H347" s="114"/>
      <c r="I347" s="662">
        <f t="shared" si="27"/>
        <v>6</v>
      </c>
      <c r="J347" s="663"/>
      <c r="K347" s="662">
        <f t="shared" si="28"/>
        <v>6</v>
      </c>
      <c r="L347" s="664"/>
      <c r="M347" s="73" t="str">
        <f t="shared" si="29"/>
        <v>Juin</v>
      </c>
    </row>
    <row r="348" spans="1:13" ht="18.75">
      <c r="A348" s="13">
        <v>341</v>
      </c>
      <c r="B348" s="625" t="s">
        <v>311</v>
      </c>
      <c r="C348" s="625" t="s">
        <v>312</v>
      </c>
      <c r="D348" s="627"/>
      <c r="E348" s="114"/>
      <c r="F348" s="662">
        <f t="shared" si="25"/>
        <v>13.5</v>
      </c>
      <c r="G348" s="662">
        <f t="shared" si="26"/>
        <v>40.5</v>
      </c>
      <c r="H348" s="114"/>
      <c r="I348" s="662">
        <f t="shared" si="27"/>
        <v>40.5</v>
      </c>
      <c r="J348" s="663"/>
      <c r="K348" s="662">
        <f t="shared" si="28"/>
        <v>40.5</v>
      </c>
      <c r="L348" s="664">
        <v>40.5</v>
      </c>
      <c r="M348" s="73" t="str">
        <f t="shared" si="29"/>
        <v>Juin</v>
      </c>
    </row>
    <row r="349" spans="1:13" ht="18.75">
      <c r="A349" s="13">
        <v>342</v>
      </c>
      <c r="B349" s="625" t="s">
        <v>1955</v>
      </c>
      <c r="C349" s="625" t="s">
        <v>2788</v>
      </c>
      <c r="D349" s="659">
        <v>5.5</v>
      </c>
      <c r="E349" s="114"/>
      <c r="F349" s="662">
        <f t="shared" si="25"/>
        <v>2.75</v>
      </c>
      <c r="G349" s="662">
        <f t="shared" si="26"/>
        <v>8.25</v>
      </c>
      <c r="H349" s="114"/>
      <c r="I349" s="662">
        <f t="shared" si="27"/>
        <v>8.25</v>
      </c>
      <c r="J349" s="663"/>
      <c r="K349" s="662">
        <f t="shared" si="28"/>
        <v>8.25</v>
      </c>
      <c r="L349" s="664"/>
      <c r="M349" s="73" t="str">
        <f t="shared" si="29"/>
        <v>Juin</v>
      </c>
    </row>
    <row r="350" spans="1:13" ht="18.75">
      <c r="A350" s="13">
        <v>343</v>
      </c>
      <c r="B350" s="625" t="s">
        <v>1960</v>
      </c>
      <c r="C350" s="625" t="s">
        <v>2789</v>
      </c>
      <c r="D350" s="659">
        <v>5.5</v>
      </c>
      <c r="E350" s="169"/>
      <c r="F350" s="662">
        <f t="shared" si="25"/>
        <v>2.75</v>
      </c>
      <c r="G350" s="662">
        <f t="shared" si="26"/>
        <v>8.25</v>
      </c>
      <c r="H350" s="114"/>
      <c r="I350" s="662">
        <f t="shared" si="27"/>
        <v>8.25</v>
      </c>
      <c r="J350" s="663"/>
      <c r="K350" s="662">
        <f t="shared" si="28"/>
        <v>8.25</v>
      </c>
      <c r="L350" s="664"/>
      <c r="M350" s="73" t="str">
        <f t="shared" si="29"/>
        <v>Juin</v>
      </c>
    </row>
    <row r="351" spans="1:13" ht="18.75">
      <c r="A351" s="13">
        <v>344</v>
      </c>
      <c r="B351" s="625" t="s">
        <v>316</v>
      </c>
      <c r="C351" s="625" t="s">
        <v>2790</v>
      </c>
      <c r="D351" s="659">
        <v>3.5</v>
      </c>
      <c r="E351" s="169"/>
      <c r="F351" s="662">
        <f t="shared" si="25"/>
        <v>1.75</v>
      </c>
      <c r="G351" s="662">
        <f t="shared" si="26"/>
        <v>5.25</v>
      </c>
      <c r="H351" s="114"/>
      <c r="I351" s="662">
        <f t="shared" si="27"/>
        <v>5.25</v>
      </c>
      <c r="J351" s="663"/>
      <c r="K351" s="662">
        <f t="shared" si="28"/>
        <v>5.25</v>
      </c>
      <c r="L351" s="664"/>
      <c r="M351" s="73" t="str">
        <f t="shared" si="29"/>
        <v>Juin</v>
      </c>
    </row>
    <row r="352" spans="1:13" ht="18.75">
      <c r="A352" s="13">
        <v>345</v>
      </c>
      <c r="B352" s="625" t="s">
        <v>2791</v>
      </c>
      <c r="C352" s="625" t="s">
        <v>2792</v>
      </c>
      <c r="D352" s="659">
        <v>4.5</v>
      </c>
      <c r="E352" s="114"/>
      <c r="F352" s="662">
        <f t="shared" si="25"/>
        <v>2.25</v>
      </c>
      <c r="G352" s="662">
        <f t="shared" si="26"/>
        <v>6.75</v>
      </c>
      <c r="H352" s="114"/>
      <c r="I352" s="662">
        <f t="shared" si="27"/>
        <v>6.75</v>
      </c>
      <c r="J352" s="663"/>
      <c r="K352" s="662">
        <f t="shared" si="28"/>
        <v>6.75</v>
      </c>
      <c r="L352" s="664"/>
      <c r="M352" s="73" t="str">
        <f t="shared" si="29"/>
        <v>Juin</v>
      </c>
    </row>
    <row r="353" spans="1:13" ht="18.75">
      <c r="A353" s="13">
        <v>346</v>
      </c>
      <c r="B353" s="625" t="s">
        <v>1978</v>
      </c>
      <c r="C353" s="625" t="s">
        <v>2793</v>
      </c>
      <c r="D353" s="659">
        <v>8.5</v>
      </c>
      <c r="E353" s="114"/>
      <c r="F353" s="662">
        <f t="shared" si="25"/>
        <v>4.25</v>
      </c>
      <c r="G353" s="662">
        <f t="shared" si="26"/>
        <v>12.75</v>
      </c>
      <c r="H353" s="665"/>
      <c r="I353" s="662">
        <f t="shared" si="27"/>
        <v>12.75</v>
      </c>
      <c r="J353" s="663"/>
      <c r="K353" s="662">
        <f t="shared" si="28"/>
        <v>12.75</v>
      </c>
      <c r="L353" s="664"/>
      <c r="M353" s="73" t="str">
        <f t="shared" si="29"/>
        <v>Juin</v>
      </c>
    </row>
    <row r="354" spans="1:13" ht="18.75">
      <c r="A354" s="13">
        <v>347</v>
      </c>
      <c r="B354" s="625" t="s">
        <v>2794</v>
      </c>
      <c r="C354" s="625" t="s">
        <v>2795</v>
      </c>
      <c r="D354" s="659">
        <v>6.5</v>
      </c>
      <c r="E354" s="114"/>
      <c r="F354" s="662">
        <f t="shared" si="25"/>
        <v>3.25</v>
      </c>
      <c r="G354" s="662">
        <f t="shared" si="26"/>
        <v>9.75</v>
      </c>
      <c r="H354" s="665"/>
      <c r="I354" s="662">
        <f t="shared" si="27"/>
        <v>9.75</v>
      </c>
      <c r="J354" s="663"/>
      <c r="K354" s="662">
        <f t="shared" si="28"/>
        <v>9.75</v>
      </c>
      <c r="L354" s="664"/>
      <c r="M354" s="73" t="str">
        <f t="shared" si="29"/>
        <v>Juin</v>
      </c>
    </row>
    <row r="355" spans="1:13" ht="18.75">
      <c r="A355" s="13">
        <v>348</v>
      </c>
      <c r="B355" s="625" t="s">
        <v>1986</v>
      </c>
      <c r="C355" s="625" t="s">
        <v>2796</v>
      </c>
      <c r="D355" s="659">
        <v>7</v>
      </c>
      <c r="E355" s="114"/>
      <c r="F355" s="662">
        <f t="shared" si="25"/>
        <v>3.5</v>
      </c>
      <c r="G355" s="662">
        <f t="shared" si="26"/>
        <v>10.5</v>
      </c>
      <c r="H355" s="114"/>
      <c r="I355" s="662">
        <f t="shared" si="27"/>
        <v>10.5</v>
      </c>
      <c r="J355" s="663"/>
      <c r="K355" s="662">
        <f t="shared" si="28"/>
        <v>10.5</v>
      </c>
      <c r="L355" s="664"/>
      <c r="M355" s="73" t="str">
        <f t="shared" si="29"/>
        <v>Juin</v>
      </c>
    </row>
    <row r="356" spans="1:13" ht="18.75">
      <c r="A356" s="13">
        <v>349</v>
      </c>
      <c r="B356" s="625" t="s">
        <v>321</v>
      </c>
      <c r="C356" s="625" t="s">
        <v>2797</v>
      </c>
      <c r="D356" s="659">
        <v>4.5</v>
      </c>
      <c r="E356" s="114"/>
      <c r="F356" s="662">
        <f t="shared" si="25"/>
        <v>2.25</v>
      </c>
      <c r="G356" s="662">
        <f t="shared" si="26"/>
        <v>6.75</v>
      </c>
      <c r="H356" s="114"/>
      <c r="I356" s="662">
        <f t="shared" si="27"/>
        <v>6.75</v>
      </c>
      <c r="J356" s="663"/>
      <c r="K356" s="662">
        <f t="shared" si="28"/>
        <v>6.75</v>
      </c>
      <c r="L356" s="664"/>
      <c r="M356" s="73" t="str">
        <f t="shared" si="29"/>
        <v>Juin</v>
      </c>
    </row>
    <row r="357" spans="1:13" ht="18.75">
      <c r="A357" s="13">
        <v>350</v>
      </c>
      <c r="B357" s="625" t="s">
        <v>1995</v>
      </c>
      <c r="C357" s="625" t="s">
        <v>2779</v>
      </c>
      <c r="D357" s="659">
        <v>5</v>
      </c>
      <c r="E357" s="114"/>
      <c r="F357" s="662">
        <f t="shared" si="25"/>
        <v>2.5</v>
      </c>
      <c r="G357" s="662">
        <f t="shared" si="26"/>
        <v>7.5</v>
      </c>
      <c r="H357" s="665"/>
      <c r="I357" s="662">
        <f t="shared" si="27"/>
        <v>7.5</v>
      </c>
      <c r="J357" s="663"/>
      <c r="K357" s="662">
        <f t="shared" si="28"/>
        <v>7.5</v>
      </c>
      <c r="L357" s="664"/>
      <c r="M357" s="73" t="str">
        <f t="shared" si="29"/>
        <v>Juin</v>
      </c>
    </row>
    <row r="358" spans="1:13" ht="18.75">
      <c r="A358" s="13">
        <v>351</v>
      </c>
      <c r="B358" s="625" t="s">
        <v>2000</v>
      </c>
      <c r="C358" s="625" t="s">
        <v>2798</v>
      </c>
      <c r="D358" s="659">
        <v>6.5</v>
      </c>
      <c r="E358" s="114"/>
      <c r="F358" s="662">
        <f t="shared" si="25"/>
        <v>3.25</v>
      </c>
      <c r="G358" s="662">
        <f t="shared" si="26"/>
        <v>9.75</v>
      </c>
      <c r="H358" s="665"/>
      <c r="I358" s="662">
        <f t="shared" si="27"/>
        <v>9.75</v>
      </c>
      <c r="J358" s="663"/>
      <c r="K358" s="662">
        <f t="shared" si="28"/>
        <v>9.75</v>
      </c>
      <c r="L358" s="664"/>
      <c r="M358" s="73" t="str">
        <f t="shared" si="29"/>
        <v>Juin</v>
      </c>
    </row>
    <row r="359" spans="1:13" ht="18.75">
      <c r="A359" s="13">
        <v>352</v>
      </c>
      <c r="B359" s="625" t="s">
        <v>2799</v>
      </c>
      <c r="C359" s="625" t="s">
        <v>2800</v>
      </c>
      <c r="D359" s="659">
        <v>2.5</v>
      </c>
      <c r="E359" s="114"/>
      <c r="F359" s="662">
        <f t="shared" si="25"/>
        <v>1.25</v>
      </c>
      <c r="G359" s="662">
        <f t="shared" si="26"/>
        <v>3.75</v>
      </c>
      <c r="H359" s="114"/>
      <c r="I359" s="662">
        <f t="shared" si="27"/>
        <v>3.75</v>
      </c>
      <c r="J359" s="663"/>
      <c r="K359" s="662">
        <f t="shared" si="28"/>
        <v>3.75</v>
      </c>
      <c r="L359" s="664"/>
      <c r="M359" s="73" t="str">
        <f t="shared" si="29"/>
        <v>Juin</v>
      </c>
    </row>
    <row r="360" spans="1:13" ht="18.75">
      <c r="A360" s="13">
        <v>353</v>
      </c>
      <c r="B360" s="625" t="s">
        <v>2801</v>
      </c>
      <c r="C360" s="625" t="s">
        <v>2802</v>
      </c>
      <c r="D360" s="659">
        <v>6</v>
      </c>
      <c r="E360" s="114"/>
      <c r="F360" s="662">
        <f t="shared" si="25"/>
        <v>3</v>
      </c>
      <c r="G360" s="662">
        <f t="shared" si="26"/>
        <v>9</v>
      </c>
      <c r="H360" s="665"/>
      <c r="I360" s="662">
        <f t="shared" si="27"/>
        <v>9</v>
      </c>
      <c r="J360" s="663"/>
      <c r="K360" s="662">
        <f t="shared" si="28"/>
        <v>9</v>
      </c>
      <c r="L360" s="664"/>
      <c r="M360" s="73" t="str">
        <f t="shared" si="29"/>
        <v>Juin</v>
      </c>
    </row>
    <row r="361" spans="1:13" ht="18.75">
      <c r="A361" s="13">
        <v>354</v>
      </c>
      <c r="B361" s="625" t="s">
        <v>2803</v>
      </c>
      <c r="C361" s="625" t="s">
        <v>2463</v>
      </c>
      <c r="D361" s="659">
        <v>4.5</v>
      </c>
      <c r="E361" s="114"/>
      <c r="F361" s="662">
        <f t="shared" si="25"/>
        <v>2.25</v>
      </c>
      <c r="G361" s="662">
        <f t="shared" si="26"/>
        <v>6.75</v>
      </c>
      <c r="H361" s="665"/>
      <c r="I361" s="662">
        <f t="shared" si="27"/>
        <v>6.75</v>
      </c>
      <c r="J361" s="663"/>
      <c r="K361" s="662">
        <f t="shared" si="28"/>
        <v>6.75</v>
      </c>
      <c r="L361" s="664"/>
      <c r="M361" s="73" t="str">
        <f t="shared" si="29"/>
        <v>Juin</v>
      </c>
    </row>
    <row r="362" spans="1:13" ht="18.75">
      <c r="A362" s="13">
        <v>355</v>
      </c>
      <c r="B362" s="625" t="s">
        <v>2019</v>
      </c>
      <c r="C362" s="625" t="s">
        <v>2463</v>
      </c>
      <c r="D362" s="659">
        <v>4.5</v>
      </c>
      <c r="E362" s="114"/>
      <c r="F362" s="662">
        <f t="shared" si="25"/>
        <v>2.25</v>
      </c>
      <c r="G362" s="662">
        <f t="shared" si="26"/>
        <v>6.75</v>
      </c>
      <c r="H362" s="665"/>
      <c r="I362" s="662">
        <f t="shared" si="27"/>
        <v>6.75</v>
      </c>
      <c r="J362" s="663"/>
      <c r="K362" s="662">
        <f t="shared" si="28"/>
        <v>6.75</v>
      </c>
      <c r="L362" s="664"/>
      <c r="M362" s="73" t="str">
        <f t="shared" si="29"/>
        <v>Juin</v>
      </c>
    </row>
    <row r="363" spans="1:13" ht="18.75">
      <c r="A363" s="13">
        <v>356</v>
      </c>
      <c r="B363" s="625" t="s">
        <v>2023</v>
      </c>
      <c r="C363" s="625" t="s">
        <v>2804</v>
      </c>
      <c r="D363" s="659">
        <v>2</v>
      </c>
      <c r="E363" s="114"/>
      <c r="F363" s="662">
        <f t="shared" si="25"/>
        <v>1</v>
      </c>
      <c r="G363" s="662">
        <f t="shared" si="26"/>
        <v>3</v>
      </c>
      <c r="H363" s="665"/>
      <c r="I363" s="662">
        <f t="shared" si="27"/>
        <v>3</v>
      </c>
      <c r="J363" s="663"/>
      <c r="K363" s="662">
        <f t="shared" si="28"/>
        <v>3</v>
      </c>
      <c r="L363" s="664"/>
      <c r="M363" s="73" t="str">
        <f t="shared" si="29"/>
        <v>Juin</v>
      </c>
    </row>
    <row r="364" spans="1:13" ht="18.75">
      <c r="A364" s="13">
        <v>357</v>
      </c>
      <c r="B364" s="625" t="s">
        <v>2028</v>
      </c>
      <c r="C364" s="625" t="s">
        <v>2805</v>
      </c>
      <c r="D364" s="659">
        <v>5.5</v>
      </c>
      <c r="E364" s="114"/>
      <c r="F364" s="662">
        <f t="shared" si="25"/>
        <v>2.75</v>
      </c>
      <c r="G364" s="662">
        <f t="shared" si="26"/>
        <v>8.25</v>
      </c>
      <c r="H364" s="665"/>
      <c r="I364" s="662">
        <f t="shared" si="27"/>
        <v>8.25</v>
      </c>
      <c r="J364" s="663"/>
      <c r="K364" s="662">
        <f t="shared" si="28"/>
        <v>8.25</v>
      </c>
      <c r="L364" s="664"/>
      <c r="M364" s="73" t="str">
        <f t="shared" si="29"/>
        <v>Juin</v>
      </c>
    </row>
    <row r="365" spans="1:13" ht="18.75">
      <c r="A365" s="13">
        <v>358</v>
      </c>
      <c r="B365" s="625" t="s">
        <v>2806</v>
      </c>
      <c r="C365" s="625" t="s">
        <v>2493</v>
      </c>
      <c r="D365" s="659">
        <v>8</v>
      </c>
      <c r="E365" s="114"/>
      <c r="F365" s="662">
        <f t="shared" si="25"/>
        <v>4</v>
      </c>
      <c r="G365" s="662">
        <f t="shared" si="26"/>
        <v>12</v>
      </c>
      <c r="H365" s="114"/>
      <c r="I365" s="662">
        <f t="shared" si="27"/>
        <v>12</v>
      </c>
      <c r="J365" s="663"/>
      <c r="K365" s="662">
        <f t="shared" si="28"/>
        <v>12</v>
      </c>
      <c r="L365" s="664"/>
      <c r="M365" s="73" t="str">
        <f t="shared" si="29"/>
        <v>Juin</v>
      </c>
    </row>
    <row r="366" spans="1:13" ht="18.75">
      <c r="A366" s="13">
        <v>359</v>
      </c>
      <c r="B366" s="625" t="s">
        <v>2807</v>
      </c>
      <c r="C366" s="625" t="s">
        <v>2808</v>
      </c>
      <c r="D366" s="659">
        <v>5.5</v>
      </c>
      <c r="E366" s="114"/>
      <c r="F366" s="662">
        <f t="shared" si="25"/>
        <v>2.75</v>
      </c>
      <c r="G366" s="662">
        <f t="shared" si="26"/>
        <v>8.25</v>
      </c>
      <c r="H366" s="114"/>
      <c r="I366" s="662">
        <f t="shared" si="27"/>
        <v>8.25</v>
      </c>
      <c r="J366" s="663"/>
      <c r="K366" s="662">
        <f t="shared" si="28"/>
        <v>8.25</v>
      </c>
      <c r="L366" s="664"/>
      <c r="M366" s="73" t="str">
        <f t="shared" si="29"/>
        <v>Juin</v>
      </c>
    </row>
    <row r="367" spans="1:13" ht="18.75">
      <c r="A367" s="13">
        <v>360</v>
      </c>
      <c r="B367" s="625" t="s">
        <v>324</v>
      </c>
      <c r="C367" s="625" t="s">
        <v>2809</v>
      </c>
      <c r="D367" s="659">
        <v>5.5</v>
      </c>
      <c r="E367" s="114"/>
      <c r="F367" s="662">
        <f t="shared" si="25"/>
        <v>2.75</v>
      </c>
      <c r="G367" s="662">
        <f t="shared" si="26"/>
        <v>8.25</v>
      </c>
      <c r="H367" s="114"/>
      <c r="I367" s="662">
        <f t="shared" si="27"/>
        <v>8.25</v>
      </c>
      <c r="J367" s="663"/>
      <c r="K367" s="662">
        <f t="shared" si="28"/>
        <v>8.25</v>
      </c>
      <c r="L367" s="664"/>
      <c r="M367" s="73" t="str">
        <f t="shared" si="29"/>
        <v>Juin</v>
      </c>
    </row>
    <row r="368" spans="1:13" ht="18.75">
      <c r="A368" s="13">
        <v>361</v>
      </c>
      <c r="B368" s="625" t="s">
        <v>2810</v>
      </c>
      <c r="C368" s="625" t="s">
        <v>2811</v>
      </c>
      <c r="D368" s="659">
        <v>3.5</v>
      </c>
      <c r="E368" s="114"/>
      <c r="F368" s="662">
        <f t="shared" si="25"/>
        <v>1.75</v>
      </c>
      <c r="G368" s="662">
        <f t="shared" si="26"/>
        <v>5.25</v>
      </c>
      <c r="H368" s="665"/>
      <c r="I368" s="662">
        <f t="shared" si="27"/>
        <v>5.25</v>
      </c>
      <c r="J368" s="663"/>
      <c r="K368" s="662">
        <f t="shared" si="28"/>
        <v>5.25</v>
      </c>
      <c r="L368" s="664"/>
      <c r="M368" s="73" t="str">
        <f t="shared" si="29"/>
        <v>Juin</v>
      </c>
    </row>
    <row r="369" spans="1:13" ht="18.75">
      <c r="A369" s="13">
        <v>362</v>
      </c>
      <c r="B369" s="625" t="s">
        <v>2812</v>
      </c>
      <c r="C369" s="625" t="s">
        <v>2813</v>
      </c>
      <c r="D369" s="659">
        <v>5.5</v>
      </c>
      <c r="E369" s="114"/>
      <c r="F369" s="662">
        <f t="shared" si="25"/>
        <v>2.75</v>
      </c>
      <c r="G369" s="662">
        <f t="shared" si="26"/>
        <v>8.25</v>
      </c>
      <c r="H369" s="114"/>
      <c r="I369" s="662">
        <f t="shared" si="27"/>
        <v>8.25</v>
      </c>
      <c r="J369" s="663"/>
      <c r="K369" s="662">
        <f t="shared" si="28"/>
        <v>8.25</v>
      </c>
      <c r="L369" s="664"/>
      <c r="M369" s="73" t="str">
        <f t="shared" si="29"/>
        <v>Juin</v>
      </c>
    </row>
    <row r="370" spans="1:13" ht="18.75">
      <c r="A370" s="13">
        <v>363</v>
      </c>
      <c r="B370" s="625" t="s">
        <v>2814</v>
      </c>
      <c r="C370" s="625" t="s">
        <v>2815</v>
      </c>
      <c r="D370" s="659">
        <v>4</v>
      </c>
      <c r="E370" s="114"/>
      <c r="F370" s="662">
        <f t="shared" si="25"/>
        <v>2</v>
      </c>
      <c r="G370" s="662">
        <f t="shared" si="26"/>
        <v>6</v>
      </c>
      <c r="H370" s="114"/>
      <c r="I370" s="662">
        <f t="shared" si="27"/>
        <v>6</v>
      </c>
      <c r="J370" s="663"/>
      <c r="K370" s="662">
        <f t="shared" si="28"/>
        <v>6</v>
      </c>
      <c r="L370" s="664"/>
      <c r="M370" s="73" t="str">
        <f t="shared" si="29"/>
        <v>Juin</v>
      </c>
    </row>
    <row r="371" spans="1:13" ht="18.75">
      <c r="A371" s="13">
        <v>364</v>
      </c>
      <c r="B371" s="625" t="s">
        <v>2816</v>
      </c>
      <c r="C371" s="625" t="s">
        <v>2443</v>
      </c>
      <c r="D371" s="659">
        <v>4.5</v>
      </c>
      <c r="E371" s="114"/>
      <c r="F371" s="662">
        <f t="shared" si="25"/>
        <v>2.25</v>
      </c>
      <c r="G371" s="662">
        <f t="shared" si="26"/>
        <v>6.75</v>
      </c>
      <c r="H371" s="114"/>
      <c r="I371" s="662">
        <f t="shared" si="27"/>
        <v>6.75</v>
      </c>
      <c r="J371" s="663"/>
      <c r="K371" s="662">
        <f t="shared" si="28"/>
        <v>6.75</v>
      </c>
      <c r="L371" s="664"/>
      <c r="M371" s="73" t="str">
        <f t="shared" si="29"/>
        <v>Juin</v>
      </c>
    </row>
    <row r="372" spans="1:13" ht="18.75">
      <c r="A372" s="13">
        <v>365</v>
      </c>
      <c r="B372" s="625" t="s">
        <v>325</v>
      </c>
      <c r="C372" s="625" t="s">
        <v>2512</v>
      </c>
      <c r="D372" s="659">
        <v>1.5</v>
      </c>
      <c r="E372" s="114"/>
      <c r="F372" s="662">
        <f t="shared" si="25"/>
        <v>0.75</v>
      </c>
      <c r="G372" s="662">
        <f t="shared" si="26"/>
        <v>2.25</v>
      </c>
      <c r="H372" s="114"/>
      <c r="I372" s="662">
        <f t="shared" si="27"/>
        <v>2.25</v>
      </c>
      <c r="J372" s="663"/>
      <c r="K372" s="662">
        <f t="shared" si="28"/>
        <v>2.25</v>
      </c>
      <c r="L372" s="664"/>
      <c r="M372" s="73" t="str">
        <f t="shared" si="29"/>
        <v>Juin</v>
      </c>
    </row>
    <row r="373" spans="1:13" ht="18.75">
      <c r="A373" s="13">
        <v>366</v>
      </c>
      <c r="B373" s="625" t="s">
        <v>2817</v>
      </c>
      <c r="C373" s="625" t="s">
        <v>2818</v>
      </c>
      <c r="D373" s="659">
        <v>4</v>
      </c>
      <c r="E373" s="114"/>
      <c r="F373" s="662">
        <f t="shared" si="25"/>
        <v>2</v>
      </c>
      <c r="G373" s="662">
        <f t="shared" si="26"/>
        <v>6</v>
      </c>
      <c r="H373" s="114"/>
      <c r="I373" s="662">
        <f t="shared" si="27"/>
        <v>6</v>
      </c>
      <c r="J373" s="663"/>
      <c r="K373" s="662">
        <f t="shared" si="28"/>
        <v>6</v>
      </c>
      <c r="L373" s="664"/>
      <c r="M373" s="73" t="str">
        <f t="shared" si="29"/>
        <v>Juin</v>
      </c>
    </row>
    <row r="374" spans="1:13" ht="18.75">
      <c r="A374" s="13">
        <v>367</v>
      </c>
      <c r="B374" s="625" t="s">
        <v>1966</v>
      </c>
      <c r="C374" s="625" t="s">
        <v>2819</v>
      </c>
      <c r="D374" s="659">
        <v>5.5</v>
      </c>
      <c r="E374" s="114"/>
      <c r="F374" s="662">
        <f t="shared" si="25"/>
        <v>2.75</v>
      </c>
      <c r="G374" s="662">
        <f t="shared" si="26"/>
        <v>8.25</v>
      </c>
      <c r="H374" s="665"/>
      <c r="I374" s="662">
        <f t="shared" si="27"/>
        <v>8.25</v>
      </c>
      <c r="J374" s="663"/>
      <c r="K374" s="662">
        <f t="shared" si="28"/>
        <v>8.25</v>
      </c>
      <c r="L374" s="664"/>
      <c r="M374" s="73" t="str">
        <f t="shared" si="29"/>
        <v>Juin</v>
      </c>
    </row>
    <row r="375" spans="1:13" ht="18.75">
      <c r="A375" s="13">
        <v>368</v>
      </c>
      <c r="B375" s="625" t="s">
        <v>2069</v>
      </c>
      <c r="C375" s="625" t="s">
        <v>2521</v>
      </c>
      <c r="D375" s="659">
        <v>7.5</v>
      </c>
      <c r="E375" s="114"/>
      <c r="F375" s="662">
        <f t="shared" si="25"/>
        <v>3.75</v>
      </c>
      <c r="G375" s="662">
        <f t="shared" si="26"/>
        <v>11.25</v>
      </c>
      <c r="H375" s="114"/>
      <c r="I375" s="662">
        <f t="shared" si="27"/>
        <v>11.25</v>
      </c>
      <c r="J375" s="663"/>
      <c r="K375" s="662">
        <f t="shared" si="28"/>
        <v>11.25</v>
      </c>
      <c r="L375" s="664"/>
      <c r="M375" s="73" t="str">
        <f t="shared" si="29"/>
        <v>Juin</v>
      </c>
    </row>
    <row r="376" spans="1:13" ht="18.75">
      <c r="A376" s="13">
        <v>369</v>
      </c>
      <c r="B376" s="625" t="s">
        <v>2820</v>
      </c>
      <c r="C376" s="625" t="s">
        <v>2821</v>
      </c>
      <c r="D376" s="659">
        <v>4.5</v>
      </c>
      <c r="E376" s="114"/>
      <c r="F376" s="662">
        <f t="shared" si="25"/>
        <v>2.25</v>
      </c>
      <c r="G376" s="662">
        <f t="shared" si="26"/>
        <v>6.75</v>
      </c>
      <c r="H376" s="114"/>
      <c r="I376" s="662">
        <f t="shared" si="27"/>
        <v>6.75</v>
      </c>
      <c r="J376" s="663"/>
      <c r="K376" s="662">
        <f t="shared" si="28"/>
        <v>6.75</v>
      </c>
      <c r="L376" s="664"/>
      <c r="M376" s="73" t="str">
        <f t="shared" si="29"/>
        <v>Juin</v>
      </c>
    </row>
    <row r="377" spans="1:13" ht="18.75">
      <c r="A377" s="13">
        <v>370</v>
      </c>
      <c r="B377" s="625" t="s">
        <v>2822</v>
      </c>
      <c r="C377" s="625" t="s">
        <v>2823</v>
      </c>
      <c r="D377" s="659">
        <v>4.5</v>
      </c>
      <c r="E377" s="114"/>
      <c r="F377" s="662">
        <f t="shared" si="25"/>
        <v>2.25</v>
      </c>
      <c r="G377" s="662">
        <f t="shared" si="26"/>
        <v>6.75</v>
      </c>
      <c r="H377" s="114"/>
      <c r="I377" s="662">
        <f t="shared" si="27"/>
        <v>6.75</v>
      </c>
      <c r="J377" s="663"/>
      <c r="K377" s="662">
        <f t="shared" si="28"/>
        <v>6.75</v>
      </c>
      <c r="L377" s="664"/>
      <c r="M377" s="73" t="str">
        <f t="shared" si="29"/>
        <v>Juin</v>
      </c>
    </row>
    <row r="378" spans="1:13" ht="18.75">
      <c r="A378" s="13">
        <v>371</v>
      </c>
      <c r="B378" s="625" t="s">
        <v>2083</v>
      </c>
      <c r="C378" s="625" t="s">
        <v>2490</v>
      </c>
      <c r="D378" s="659">
        <v>7</v>
      </c>
      <c r="E378" s="114"/>
      <c r="F378" s="662">
        <f t="shared" si="25"/>
        <v>3.5</v>
      </c>
      <c r="G378" s="662">
        <f t="shared" si="26"/>
        <v>10.5</v>
      </c>
      <c r="H378" s="665"/>
      <c r="I378" s="662">
        <f t="shared" si="27"/>
        <v>10.5</v>
      </c>
      <c r="J378" s="663"/>
      <c r="K378" s="662">
        <f t="shared" si="28"/>
        <v>10.5</v>
      </c>
      <c r="L378" s="664"/>
      <c r="M378" s="73" t="str">
        <f t="shared" si="29"/>
        <v>Juin</v>
      </c>
    </row>
    <row r="379" spans="1:13" ht="18.75">
      <c r="A379" s="13">
        <v>372</v>
      </c>
      <c r="B379" s="625" t="s">
        <v>2083</v>
      </c>
      <c r="C379" s="625" t="s">
        <v>2419</v>
      </c>
      <c r="D379" s="659">
        <v>7.5</v>
      </c>
      <c r="E379" s="114"/>
      <c r="F379" s="662">
        <f t="shared" si="25"/>
        <v>3.75</v>
      </c>
      <c r="G379" s="662">
        <f t="shared" si="26"/>
        <v>11.25</v>
      </c>
      <c r="H379" s="665"/>
      <c r="I379" s="662">
        <f t="shared" si="27"/>
        <v>11.25</v>
      </c>
      <c r="J379" s="663"/>
      <c r="K379" s="662">
        <f t="shared" si="28"/>
        <v>11.25</v>
      </c>
      <c r="L379" s="664"/>
      <c r="M379" s="73" t="str">
        <f t="shared" si="29"/>
        <v>Juin</v>
      </c>
    </row>
    <row r="380" spans="1:13" ht="18.75">
      <c r="A380" s="13">
        <v>373</v>
      </c>
      <c r="B380" s="625" t="s">
        <v>2087</v>
      </c>
      <c r="C380" s="625" t="s">
        <v>2824</v>
      </c>
      <c r="D380" s="659">
        <v>5.5</v>
      </c>
      <c r="E380" s="114"/>
      <c r="F380" s="662">
        <f t="shared" si="25"/>
        <v>2.75</v>
      </c>
      <c r="G380" s="662">
        <f t="shared" si="26"/>
        <v>8.25</v>
      </c>
      <c r="H380" s="665"/>
      <c r="I380" s="662">
        <f t="shared" si="27"/>
        <v>8.25</v>
      </c>
      <c r="J380" s="663"/>
      <c r="K380" s="662">
        <f t="shared" si="28"/>
        <v>8.25</v>
      </c>
      <c r="L380" s="664"/>
      <c r="M380" s="73" t="str">
        <f t="shared" si="29"/>
        <v>Juin</v>
      </c>
    </row>
    <row r="381" spans="1:13" ht="18.75">
      <c r="A381" s="13">
        <v>374</v>
      </c>
      <c r="B381" s="625" t="s">
        <v>2825</v>
      </c>
      <c r="C381" s="625" t="s">
        <v>2565</v>
      </c>
      <c r="D381" s="659">
        <v>3.5</v>
      </c>
      <c r="E381" s="114"/>
      <c r="F381" s="662">
        <f t="shared" si="25"/>
        <v>1.75</v>
      </c>
      <c r="G381" s="662">
        <f t="shared" si="26"/>
        <v>5.25</v>
      </c>
      <c r="H381" s="665"/>
      <c r="I381" s="662">
        <f t="shared" si="27"/>
        <v>5.25</v>
      </c>
      <c r="J381" s="663"/>
      <c r="K381" s="662">
        <f t="shared" si="28"/>
        <v>5.25</v>
      </c>
      <c r="L381" s="664"/>
      <c r="M381" s="73" t="str">
        <f t="shared" si="29"/>
        <v>Juin</v>
      </c>
    </row>
    <row r="382" spans="1:13" ht="18.75">
      <c r="A382" s="13">
        <v>375</v>
      </c>
      <c r="B382" s="625" t="s">
        <v>329</v>
      </c>
      <c r="C382" s="625" t="s">
        <v>2826</v>
      </c>
      <c r="D382" s="659">
        <v>8</v>
      </c>
      <c r="E382" s="114"/>
      <c r="F382" s="662">
        <f t="shared" si="25"/>
        <v>4</v>
      </c>
      <c r="G382" s="662">
        <f t="shared" si="26"/>
        <v>12</v>
      </c>
      <c r="H382" s="114"/>
      <c r="I382" s="662">
        <f t="shared" si="27"/>
        <v>12</v>
      </c>
      <c r="J382" s="663"/>
      <c r="K382" s="662">
        <f t="shared" si="28"/>
        <v>12</v>
      </c>
      <c r="L382" s="664"/>
      <c r="M382" s="73" t="str">
        <f t="shared" si="29"/>
        <v>Juin</v>
      </c>
    </row>
    <row r="383" spans="1:13" ht="18.75">
      <c r="A383" s="13">
        <v>376</v>
      </c>
      <c r="B383" s="625" t="s">
        <v>2827</v>
      </c>
      <c r="C383" s="625" t="s">
        <v>2828</v>
      </c>
      <c r="D383" s="659">
        <v>4</v>
      </c>
      <c r="E383" s="114"/>
      <c r="F383" s="662">
        <f t="shared" si="25"/>
        <v>2</v>
      </c>
      <c r="G383" s="662">
        <f t="shared" si="26"/>
        <v>6</v>
      </c>
      <c r="H383" s="114"/>
      <c r="I383" s="662">
        <f t="shared" si="27"/>
        <v>6</v>
      </c>
      <c r="J383" s="663"/>
      <c r="K383" s="662">
        <f t="shared" si="28"/>
        <v>6</v>
      </c>
      <c r="L383" s="664"/>
      <c r="M383" s="73" t="str">
        <f t="shared" si="29"/>
        <v>Juin</v>
      </c>
    </row>
    <row r="384" spans="1:13" ht="18.75">
      <c r="A384" s="13">
        <v>377</v>
      </c>
      <c r="B384" s="625" t="s">
        <v>2829</v>
      </c>
      <c r="C384" s="625" t="s">
        <v>2490</v>
      </c>
      <c r="D384" s="659">
        <v>7.5</v>
      </c>
      <c r="E384" s="114"/>
      <c r="F384" s="662">
        <f t="shared" si="25"/>
        <v>3.75</v>
      </c>
      <c r="G384" s="662">
        <f t="shared" si="26"/>
        <v>11.25</v>
      </c>
      <c r="H384" s="114"/>
      <c r="I384" s="662">
        <f t="shared" si="27"/>
        <v>11.25</v>
      </c>
      <c r="J384" s="663"/>
      <c r="K384" s="662">
        <f t="shared" si="28"/>
        <v>11.25</v>
      </c>
      <c r="L384" s="664"/>
      <c r="M384" s="73" t="str">
        <f t="shared" si="29"/>
        <v>Juin</v>
      </c>
    </row>
    <row r="385" spans="1:13" ht="18.75">
      <c r="A385" s="13">
        <v>378</v>
      </c>
      <c r="B385" s="625" t="s">
        <v>2830</v>
      </c>
      <c r="C385" s="625" t="s">
        <v>2598</v>
      </c>
      <c r="D385" s="659">
        <v>9.5</v>
      </c>
      <c r="E385" s="114"/>
      <c r="F385" s="662">
        <f t="shared" si="25"/>
        <v>4.75</v>
      </c>
      <c r="G385" s="662">
        <f t="shared" si="26"/>
        <v>14.25</v>
      </c>
      <c r="H385" s="114"/>
      <c r="I385" s="662">
        <f t="shared" si="27"/>
        <v>14.25</v>
      </c>
      <c r="J385" s="663"/>
      <c r="K385" s="662">
        <f t="shared" si="28"/>
        <v>14.25</v>
      </c>
      <c r="L385" s="664"/>
      <c r="M385" s="73" t="str">
        <f t="shared" si="29"/>
        <v>Juin</v>
      </c>
    </row>
    <row r="386" spans="1:13" ht="18.75">
      <c r="A386" s="13">
        <v>379</v>
      </c>
      <c r="B386" s="625" t="s">
        <v>2831</v>
      </c>
      <c r="C386" s="625" t="s">
        <v>2469</v>
      </c>
      <c r="D386" s="659">
        <v>6</v>
      </c>
      <c r="E386" s="114"/>
      <c r="F386" s="662">
        <f t="shared" si="25"/>
        <v>3</v>
      </c>
      <c r="G386" s="662">
        <f t="shared" si="26"/>
        <v>9</v>
      </c>
      <c r="H386" s="114"/>
      <c r="I386" s="662">
        <f t="shared" si="27"/>
        <v>9</v>
      </c>
      <c r="J386" s="663"/>
      <c r="K386" s="662">
        <f t="shared" si="28"/>
        <v>9</v>
      </c>
      <c r="L386" s="664"/>
      <c r="M386" s="73" t="str">
        <f t="shared" si="29"/>
        <v>Juin</v>
      </c>
    </row>
    <row r="387" spans="1:13" ht="18.75">
      <c r="A387" s="13">
        <v>380</v>
      </c>
      <c r="B387" s="625" t="s">
        <v>2832</v>
      </c>
      <c r="C387" s="625" t="s">
        <v>2833</v>
      </c>
      <c r="D387" s="659">
        <v>8</v>
      </c>
      <c r="E387" s="114"/>
      <c r="F387" s="662">
        <f t="shared" si="25"/>
        <v>4</v>
      </c>
      <c r="G387" s="662">
        <f t="shared" si="26"/>
        <v>12</v>
      </c>
      <c r="H387" s="665"/>
      <c r="I387" s="662">
        <f t="shared" si="27"/>
        <v>12</v>
      </c>
      <c r="J387" s="663"/>
      <c r="K387" s="662">
        <f t="shared" si="28"/>
        <v>12</v>
      </c>
      <c r="L387" s="664"/>
      <c r="M387" s="73" t="str">
        <f t="shared" si="29"/>
        <v>Juin</v>
      </c>
    </row>
    <row r="388" spans="1:13" ht="18.75">
      <c r="A388" s="13">
        <v>381</v>
      </c>
      <c r="B388" s="625" t="s">
        <v>2834</v>
      </c>
      <c r="C388" s="625" t="s">
        <v>2835</v>
      </c>
      <c r="D388" s="659">
        <v>9</v>
      </c>
      <c r="E388" s="114"/>
      <c r="F388" s="662">
        <f t="shared" si="25"/>
        <v>4.5</v>
      </c>
      <c r="G388" s="662">
        <f t="shared" si="26"/>
        <v>13.5</v>
      </c>
      <c r="H388" s="114"/>
      <c r="I388" s="662">
        <f t="shared" si="27"/>
        <v>13.5</v>
      </c>
      <c r="J388" s="663"/>
      <c r="K388" s="662">
        <f t="shared" si="28"/>
        <v>13.5</v>
      </c>
      <c r="L388" s="664"/>
      <c r="M388" s="73" t="str">
        <f t="shared" si="29"/>
        <v>Juin</v>
      </c>
    </row>
    <row r="389" spans="1:13" ht="18.75">
      <c r="A389" s="13">
        <v>382</v>
      </c>
      <c r="B389" s="625" t="s">
        <v>2120</v>
      </c>
      <c r="C389" s="625" t="s">
        <v>2725</v>
      </c>
      <c r="D389" s="659">
        <v>5</v>
      </c>
      <c r="E389" s="114"/>
      <c r="F389" s="662">
        <f t="shared" si="25"/>
        <v>2.5</v>
      </c>
      <c r="G389" s="662">
        <f t="shared" si="26"/>
        <v>7.5</v>
      </c>
      <c r="H389" s="114"/>
      <c r="I389" s="662">
        <f t="shared" si="27"/>
        <v>7.5</v>
      </c>
      <c r="J389" s="663"/>
      <c r="K389" s="662">
        <f t="shared" si="28"/>
        <v>7.5</v>
      </c>
      <c r="L389" s="664"/>
      <c r="M389" s="73" t="str">
        <f t="shared" si="29"/>
        <v>Juin</v>
      </c>
    </row>
    <row r="390" spans="1:13" ht="18.75">
      <c r="A390" s="13">
        <v>383</v>
      </c>
      <c r="B390" s="625" t="s">
        <v>2836</v>
      </c>
      <c r="C390" s="625" t="s">
        <v>2837</v>
      </c>
      <c r="D390" s="659">
        <v>6</v>
      </c>
      <c r="E390" s="114"/>
      <c r="F390" s="662">
        <f t="shared" si="25"/>
        <v>3</v>
      </c>
      <c r="G390" s="662">
        <f t="shared" si="26"/>
        <v>9</v>
      </c>
      <c r="H390" s="114"/>
      <c r="I390" s="662">
        <f t="shared" si="27"/>
        <v>9</v>
      </c>
      <c r="J390" s="663"/>
      <c r="K390" s="662">
        <f t="shared" si="28"/>
        <v>9</v>
      </c>
      <c r="L390" s="664"/>
      <c r="M390" s="73" t="str">
        <f t="shared" si="29"/>
        <v>Juin</v>
      </c>
    </row>
    <row r="391" spans="1:13" ht="18.75">
      <c r="A391" s="13">
        <v>384</v>
      </c>
      <c r="B391" s="625" t="s">
        <v>2838</v>
      </c>
      <c r="C391" s="625" t="s">
        <v>2839</v>
      </c>
      <c r="D391" s="659">
        <v>6</v>
      </c>
      <c r="E391" s="114"/>
      <c r="F391" s="662">
        <f t="shared" si="25"/>
        <v>3</v>
      </c>
      <c r="G391" s="662">
        <f t="shared" si="26"/>
        <v>9</v>
      </c>
      <c r="H391" s="665"/>
      <c r="I391" s="662">
        <f t="shared" si="27"/>
        <v>9</v>
      </c>
      <c r="J391" s="663"/>
      <c r="K391" s="662">
        <f t="shared" si="28"/>
        <v>9</v>
      </c>
      <c r="L391" s="664"/>
      <c r="M391" s="73" t="str">
        <f t="shared" si="29"/>
        <v>Juin</v>
      </c>
    </row>
    <row r="392" spans="1:13" ht="18.75">
      <c r="A392" s="13">
        <v>385</v>
      </c>
      <c r="B392" s="625" t="s">
        <v>2840</v>
      </c>
      <c r="C392" s="625" t="s">
        <v>2613</v>
      </c>
      <c r="D392" s="659">
        <v>8.5</v>
      </c>
      <c r="E392" s="114"/>
      <c r="F392" s="662">
        <f t="shared" ref="F392:F455" si="30">IF(AND(D392=0,E392=0),L392/3,(D392+E392)/2)</f>
        <v>4.25</v>
      </c>
      <c r="G392" s="662">
        <f t="shared" ref="G392:G455" si="31">F392*3</f>
        <v>12.75</v>
      </c>
      <c r="H392" s="114"/>
      <c r="I392" s="662">
        <f t="shared" ref="I392:I455" si="32">MAX(G392,H392*3)</f>
        <v>12.75</v>
      </c>
      <c r="J392" s="663"/>
      <c r="K392" s="662">
        <f t="shared" ref="K392:K455" si="33">MAX(I392,J392*3)</f>
        <v>12.75</v>
      </c>
      <c r="L392" s="664"/>
      <c r="M392" s="73" t="str">
        <f t="shared" ref="M392:M455" si="34">IF(ISBLANK(J392),IF(ISBLANK(H392),"Juin","Synthèse"),"Rattrapage")</f>
        <v>Juin</v>
      </c>
    </row>
    <row r="393" spans="1:13" ht="18.75">
      <c r="A393" s="13">
        <v>386</v>
      </c>
      <c r="B393" s="625" t="s">
        <v>2137</v>
      </c>
      <c r="C393" s="625" t="s">
        <v>2689</v>
      </c>
      <c r="D393" s="659">
        <v>5</v>
      </c>
      <c r="E393" s="114"/>
      <c r="F393" s="662">
        <f t="shared" si="30"/>
        <v>2.5</v>
      </c>
      <c r="G393" s="662">
        <f t="shared" si="31"/>
        <v>7.5</v>
      </c>
      <c r="H393" s="114"/>
      <c r="I393" s="662">
        <f t="shared" si="32"/>
        <v>7.5</v>
      </c>
      <c r="J393" s="663"/>
      <c r="K393" s="662">
        <f t="shared" si="33"/>
        <v>7.5</v>
      </c>
      <c r="L393" s="664"/>
      <c r="M393" s="73" t="str">
        <f t="shared" si="34"/>
        <v>Juin</v>
      </c>
    </row>
    <row r="394" spans="1:13" ht="18.75">
      <c r="A394" s="13">
        <v>387</v>
      </c>
      <c r="B394" s="625" t="s">
        <v>2141</v>
      </c>
      <c r="C394" s="625" t="s">
        <v>2841</v>
      </c>
      <c r="D394" s="659">
        <v>5.5</v>
      </c>
      <c r="E394" s="114"/>
      <c r="F394" s="662">
        <f t="shared" si="30"/>
        <v>2.75</v>
      </c>
      <c r="G394" s="662">
        <f t="shared" si="31"/>
        <v>8.25</v>
      </c>
      <c r="H394" s="114"/>
      <c r="I394" s="662">
        <f t="shared" si="32"/>
        <v>8.25</v>
      </c>
      <c r="J394" s="663"/>
      <c r="K394" s="662">
        <f t="shared" si="33"/>
        <v>8.25</v>
      </c>
      <c r="L394" s="664"/>
      <c r="M394" s="73" t="str">
        <f t="shared" si="34"/>
        <v>Juin</v>
      </c>
    </row>
    <row r="395" spans="1:13" ht="18.75">
      <c r="A395" s="13">
        <v>388</v>
      </c>
      <c r="B395" s="625" t="s">
        <v>181</v>
      </c>
      <c r="C395" s="625" t="s">
        <v>2545</v>
      </c>
      <c r="D395" s="659">
        <v>7</v>
      </c>
      <c r="E395" s="114"/>
      <c r="F395" s="662">
        <f t="shared" si="30"/>
        <v>3.5</v>
      </c>
      <c r="G395" s="662">
        <f t="shared" si="31"/>
        <v>10.5</v>
      </c>
      <c r="H395" s="114"/>
      <c r="I395" s="662">
        <f t="shared" si="32"/>
        <v>10.5</v>
      </c>
      <c r="J395" s="663"/>
      <c r="K395" s="662">
        <f t="shared" si="33"/>
        <v>10.5</v>
      </c>
      <c r="L395" s="664"/>
      <c r="M395" s="73" t="str">
        <f t="shared" si="34"/>
        <v>Juin</v>
      </c>
    </row>
    <row r="396" spans="1:13" ht="18.75">
      <c r="A396" s="13">
        <v>389</v>
      </c>
      <c r="B396" s="625" t="s">
        <v>2150</v>
      </c>
      <c r="C396" s="625" t="s">
        <v>2842</v>
      </c>
      <c r="D396" s="659">
        <v>6.5</v>
      </c>
      <c r="E396" s="114"/>
      <c r="F396" s="662">
        <f t="shared" si="30"/>
        <v>3.25</v>
      </c>
      <c r="G396" s="662">
        <f t="shared" si="31"/>
        <v>9.75</v>
      </c>
      <c r="H396" s="114"/>
      <c r="I396" s="662">
        <f t="shared" si="32"/>
        <v>9.75</v>
      </c>
      <c r="J396" s="663"/>
      <c r="K396" s="662">
        <f t="shared" si="33"/>
        <v>9.75</v>
      </c>
      <c r="L396" s="664"/>
      <c r="M396" s="73" t="str">
        <f t="shared" si="34"/>
        <v>Juin</v>
      </c>
    </row>
    <row r="397" spans="1:13" ht="18.75">
      <c r="A397" s="13">
        <v>390</v>
      </c>
      <c r="B397" s="625" t="s">
        <v>2843</v>
      </c>
      <c r="C397" s="625" t="s">
        <v>2844</v>
      </c>
      <c r="D397" s="659">
        <v>5</v>
      </c>
      <c r="E397" s="114"/>
      <c r="F397" s="662">
        <f t="shared" si="30"/>
        <v>2.5</v>
      </c>
      <c r="G397" s="662">
        <f t="shared" si="31"/>
        <v>7.5</v>
      </c>
      <c r="H397" s="114"/>
      <c r="I397" s="662">
        <f t="shared" si="32"/>
        <v>7.5</v>
      </c>
      <c r="J397" s="663"/>
      <c r="K397" s="662">
        <f t="shared" si="33"/>
        <v>7.5</v>
      </c>
      <c r="L397" s="664"/>
      <c r="M397" s="73" t="str">
        <f t="shared" si="34"/>
        <v>Juin</v>
      </c>
    </row>
    <row r="398" spans="1:13" ht="18.75">
      <c r="A398" s="13">
        <v>391</v>
      </c>
      <c r="B398" s="625" t="s">
        <v>2845</v>
      </c>
      <c r="C398" s="625" t="s">
        <v>2605</v>
      </c>
      <c r="D398" s="659">
        <v>9</v>
      </c>
      <c r="E398" s="114"/>
      <c r="F398" s="662">
        <f t="shared" si="30"/>
        <v>4.5</v>
      </c>
      <c r="G398" s="662">
        <f t="shared" si="31"/>
        <v>13.5</v>
      </c>
      <c r="H398" s="665"/>
      <c r="I398" s="662">
        <f t="shared" si="32"/>
        <v>13.5</v>
      </c>
      <c r="J398" s="663"/>
      <c r="K398" s="662">
        <f t="shared" si="33"/>
        <v>13.5</v>
      </c>
      <c r="L398" s="664"/>
      <c r="M398" s="73" t="str">
        <f t="shared" si="34"/>
        <v>Juin</v>
      </c>
    </row>
    <row r="399" spans="1:13" ht="18.75">
      <c r="A399" s="13">
        <v>392</v>
      </c>
      <c r="B399" s="625" t="s">
        <v>2846</v>
      </c>
      <c r="C399" s="625" t="s">
        <v>2725</v>
      </c>
      <c r="D399" s="659">
        <v>8</v>
      </c>
      <c r="E399" s="114"/>
      <c r="F399" s="662">
        <f t="shared" si="30"/>
        <v>4</v>
      </c>
      <c r="G399" s="662">
        <f t="shared" si="31"/>
        <v>12</v>
      </c>
      <c r="H399" s="665"/>
      <c r="I399" s="662">
        <f t="shared" si="32"/>
        <v>12</v>
      </c>
      <c r="J399" s="663"/>
      <c r="K399" s="662">
        <f t="shared" si="33"/>
        <v>12</v>
      </c>
      <c r="L399" s="664"/>
      <c r="M399" s="73" t="str">
        <f t="shared" si="34"/>
        <v>Juin</v>
      </c>
    </row>
    <row r="400" spans="1:13" ht="18.75">
      <c r="A400" s="13">
        <v>393</v>
      </c>
      <c r="B400" s="625" t="s">
        <v>2847</v>
      </c>
      <c r="C400" s="625" t="s">
        <v>2848</v>
      </c>
      <c r="D400" s="659">
        <v>8.5</v>
      </c>
      <c r="E400" s="114"/>
      <c r="F400" s="662">
        <f t="shared" si="30"/>
        <v>4.25</v>
      </c>
      <c r="G400" s="662">
        <f t="shared" si="31"/>
        <v>12.75</v>
      </c>
      <c r="H400" s="665"/>
      <c r="I400" s="662">
        <f t="shared" si="32"/>
        <v>12.75</v>
      </c>
      <c r="J400" s="663"/>
      <c r="K400" s="662">
        <f t="shared" si="33"/>
        <v>12.75</v>
      </c>
      <c r="L400" s="664"/>
      <c r="M400" s="73" t="str">
        <f t="shared" si="34"/>
        <v>Juin</v>
      </c>
    </row>
    <row r="401" spans="1:13" ht="18.75">
      <c r="A401" s="13">
        <v>394</v>
      </c>
      <c r="B401" s="625" t="s">
        <v>2172</v>
      </c>
      <c r="C401" s="625" t="s">
        <v>2809</v>
      </c>
      <c r="D401" s="659">
        <v>10.5</v>
      </c>
      <c r="E401" s="114"/>
      <c r="F401" s="662">
        <f t="shared" si="30"/>
        <v>5.25</v>
      </c>
      <c r="G401" s="662">
        <f t="shared" si="31"/>
        <v>15.75</v>
      </c>
      <c r="H401" s="114"/>
      <c r="I401" s="662">
        <f t="shared" si="32"/>
        <v>15.75</v>
      </c>
      <c r="J401" s="663"/>
      <c r="K401" s="662">
        <f t="shared" si="33"/>
        <v>15.75</v>
      </c>
      <c r="L401" s="664"/>
      <c r="M401" s="73" t="str">
        <f t="shared" si="34"/>
        <v>Juin</v>
      </c>
    </row>
    <row r="402" spans="1:13" ht="18.75">
      <c r="A402" s="13">
        <v>395</v>
      </c>
      <c r="B402" s="625" t="s">
        <v>2849</v>
      </c>
      <c r="C402" s="625" t="s">
        <v>2429</v>
      </c>
      <c r="D402" s="659">
        <v>13.5</v>
      </c>
      <c r="E402" s="114"/>
      <c r="F402" s="662">
        <f t="shared" si="30"/>
        <v>6.75</v>
      </c>
      <c r="G402" s="662">
        <f t="shared" si="31"/>
        <v>20.25</v>
      </c>
      <c r="H402" s="114"/>
      <c r="I402" s="662">
        <f t="shared" si="32"/>
        <v>20.25</v>
      </c>
      <c r="J402" s="663"/>
      <c r="K402" s="662">
        <f t="shared" si="33"/>
        <v>20.25</v>
      </c>
      <c r="L402" s="664"/>
      <c r="M402" s="73" t="str">
        <f t="shared" si="34"/>
        <v>Juin</v>
      </c>
    </row>
    <row r="403" spans="1:13" ht="18.75">
      <c r="A403" s="13">
        <v>396</v>
      </c>
      <c r="B403" s="625" t="s">
        <v>2850</v>
      </c>
      <c r="C403" s="625" t="s">
        <v>2851</v>
      </c>
      <c r="D403" s="659">
        <v>4.5</v>
      </c>
      <c r="E403" s="114"/>
      <c r="F403" s="662">
        <f t="shared" si="30"/>
        <v>2.25</v>
      </c>
      <c r="G403" s="662">
        <f t="shared" si="31"/>
        <v>6.75</v>
      </c>
      <c r="H403" s="114"/>
      <c r="I403" s="662">
        <f t="shared" si="32"/>
        <v>6.75</v>
      </c>
      <c r="J403" s="663"/>
      <c r="K403" s="662">
        <f t="shared" si="33"/>
        <v>6.75</v>
      </c>
      <c r="L403" s="664"/>
      <c r="M403" s="73" t="str">
        <f t="shared" si="34"/>
        <v>Juin</v>
      </c>
    </row>
    <row r="404" spans="1:13" ht="18.75">
      <c r="A404" s="13">
        <v>397</v>
      </c>
      <c r="B404" s="625" t="s">
        <v>2852</v>
      </c>
      <c r="C404" s="625" t="s">
        <v>2493</v>
      </c>
      <c r="D404" s="659">
        <v>6</v>
      </c>
      <c r="E404" s="114"/>
      <c r="F404" s="662">
        <f t="shared" si="30"/>
        <v>3</v>
      </c>
      <c r="G404" s="662">
        <f t="shared" si="31"/>
        <v>9</v>
      </c>
      <c r="H404" s="114"/>
      <c r="I404" s="662">
        <f t="shared" si="32"/>
        <v>9</v>
      </c>
      <c r="J404" s="663"/>
      <c r="K404" s="662">
        <f t="shared" si="33"/>
        <v>9</v>
      </c>
      <c r="L404" s="664"/>
      <c r="M404" s="73" t="str">
        <f t="shared" si="34"/>
        <v>Juin</v>
      </c>
    </row>
    <row r="405" spans="1:13" ht="18.75">
      <c r="A405" s="13">
        <v>398</v>
      </c>
      <c r="B405" s="625" t="s">
        <v>2853</v>
      </c>
      <c r="C405" s="625" t="s">
        <v>2581</v>
      </c>
      <c r="D405" s="659">
        <v>8.5</v>
      </c>
      <c r="E405" s="114"/>
      <c r="F405" s="662">
        <f t="shared" si="30"/>
        <v>4.25</v>
      </c>
      <c r="G405" s="662">
        <f t="shared" si="31"/>
        <v>12.75</v>
      </c>
      <c r="H405" s="114"/>
      <c r="I405" s="662">
        <f t="shared" si="32"/>
        <v>12.75</v>
      </c>
      <c r="J405" s="663"/>
      <c r="K405" s="662">
        <f t="shared" si="33"/>
        <v>12.75</v>
      </c>
      <c r="L405" s="664"/>
      <c r="M405" s="73" t="str">
        <f t="shared" si="34"/>
        <v>Juin</v>
      </c>
    </row>
    <row r="406" spans="1:13" ht="18.75">
      <c r="A406" s="13">
        <v>399</v>
      </c>
      <c r="B406" s="625" t="s">
        <v>2854</v>
      </c>
      <c r="C406" s="625" t="s">
        <v>2855</v>
      </c>
      <c r="D406" s="659">
        <v>6</v>
      </c>
      <c r="E406" s="114"/>
      <c r="F406" s="662">
        <f t="shared" si="30"/>
        <v>3</v>
      </c>
      <c r="G406" s="662">
        <f t="shared" si="31"/>
        <v>9</v>
      </c>
      <c r="H406" s="114"/>
      <c r="I406" s="662">
        <f t="shared" si="32"/>
        <v>9</v>
      </c>
      <c r="J406" s="663"/>
      <c r="K406" s="662">
        <f t="shared" si="33"/>
        <v>9</v>
      </c>
      <c r="L406" s="664"/>
      <c r="M406" s="73" t="str">
        <f t="shared" si="34"/>
        <v>Juin</v>
      </c>
    </row>
    <row r="407" spans="1:13" ht="18.75">
      <c r="A407" s="13">
        <v>400</v>
      </c>
      <c r="B407" s="625" t="s">
        <v>2856</v>
      </c>
      <c r="C407" s="625" t="s">
        <v>2857</v>
      </c>
      <c r="D407" s="659">
        <v>3.5</v>
      </c>
      <c r="E407" s="114"/>
      <c r="F407" s="662">
        <f t="shared" si="30"/>
        <v>1.75</v>
      </c>
      <c r="G407" s="662">
        <f t="shared" si="31"/>
        <v>5.25</v>
      </c>
      <c r="H407" s="114"/>
      <c r="I407" s="662">
        <f t="shared" si="32"/>
        <v>5.25</v>
      </c>
      <c r="J407" s="663"/>
      <c r="K407" s="662">
        <f t="shared" si="33"/>
        <v>5.25</v>
      </c>
      <c r="L407" s="664"/>
      <c r="M407" s="73" t="str">
        <f t="shared" si="34"/>
        <v>Juin</v>
      </c>
    </row>
    <row r="408" spans="1:13" ht="18.75">
      <c r="A408" s="13">
        <v>401</v>
      </c>
      <c r="B408" s="625" t="s">
        <v>2856</v>
      </c>
      <c r="C408" s="625" t="s">
        <v>2858</v>
      </c>
      <c r="D408" s="659">
        <v>8.5</v>
      </c>
      <c r="E408" s="114"/>
      <c r="F408" s="662">
        <f t="shared" si="30"/>
        <v>4.25</v>
      </c>
      <c r="G408" s="662">
        <f t="shared" si="31"/>
        <v>12.75</v>
      </c>
      <c r="H408" s="114"/>
      <c r="I408" s="662">
        <f t="shared" si="32"/>
        <v>12.75</v>
      </c>
      <c r="J408" s="663"/>
      <c r="K408" s="662">
        <f t="shared" si="33"/>
        <v>12.75</v>
      </c>
      <c r="L408" s="664"/>
      <c r="M408" s="73" t="str">
        <f t="shared" si="34"/>
        <v>Juin</v>
      </c>
    </row>
    <row r="409" spans="1:13" ht="18.75">
      <c r="A409" s="13">
        <v>402</v>
      </c>
      <c r="B409" s="625" t="s">
        <v>334</v>
      </c>
      <c r="C409" s="625" t="s">
        <v>330</v>
      </c>
      <c r="D409" s="627">
        <v>0</v>
      </c>
      <c r="E409" s="114"/>
      <c r="F409" s="662">
        <f t="shared" si="30"/>
        <v>0</v>
      </c>
      <c r="G409" s="662">
        <f t="shared" si="31"/>
        <v>0</v>
      </c>
      <c r="H409" s="114"/>
      <c r="I409" s="662">
        <f t="shared" si="32"/>
        <v>0</v>
      </c>
      <c r="J409" s="663"/>
      <c r="K409" s="662">
        <f t="shared" si="33"/>
        <v>0</v>
      </c>
      <c r="L409" s="667"/>
      <c r="M409" s="73" t="str">
        <f t="shared" si="34"/>
        <v>Juin</v>
      </c>
    </row>
    <row r="410" spans="1:13" ht="18.75">
      <c r="A410" s="13">
        <v>403</v>
      </c>
      <c r="B410" s="625" t="s">
        <v>2859</v>
      </c>
      <c r="C410" s="625" t="s">
        <v>2535</v>
      </c>
      <c r="D410" s="659">
        <v>4.5</v>
      </c>
      <c r="E410" s="114"/>
      <c r="F410" s="662">
        <f t="shared" si="30"/>
        <v>2.25</v>
      </c>
      <c r="G410" s="662">
        <f t="shared" si="31"/>
        <v>6.75</v>
      </c>
      <c r="H410" s="114"/>
      <c r="I410" s="662">
        <f t="shared" si="32"/>
        <v>6.75</v>
      </c>
      <c r="J410" s="663"/>
      <c r="K410" s="662">
        <f t="shared" si="33"/>
        <v>6.75</v>
      </c>
      <c r="L410" s="664"/>
      <c r="M410" s="73" t="str">
        <f t="shared" si="34"/>
        <v>Juin</v>
      </c>
    </row>
    <row r="411" spans="1:13" ht="18.75">
      <c r="A411" s="13">
        <v>404</v>
      </c>
      <c r="B411" s="625" t="s">
        <v>337</v>
      </c>
      <c r="C411" s="625" t="s">
        <v>2753</v>
      </c>
      <c r="D411" s="659">
        <v>5.5</v>
      </c>
      <c r="E411" s="114"/>
      <c r="F411" s="662">
        <f t="shared" si="30"/>
        <v>2.75</v>
      </c>
      <c r="G411" s="662">
        <f t="shared" si="31"/>
        <v>8.25</v>
      </c>
      <c r="H411" s="114"/>
      <c r="I411" s="662">
        <f t="shared" si="32"/>
        <v>8.25</v>
      </c>
      <c r="J411" s="663"/>
      <c r="K411" s="662">
        <f t="shared" si="33"/>
        <v>8.25</v>
      </c>
      <c r="L411" s="664"/>
      <c r="M411" s="73" t="str">
        <f t="shared" si="34"/>
        <v>Juin</v>
      </c>
    </row>
    <row r="412" spans="1:13" ht="18.75">
      <c r="A412" s="13">
        <v>405</v>
      </c>
      <c r="B412" s="625" t="s">
        <v>2860</v>
      </c>
      <c r="C412" s="625" t="s">
        <v>2861</v>
      </c>
      <c r="D412" s="659">
        <v>3.5</v>
      </c>
      <c r="E412" s="114"/>
      <c r="F412" s="662">
        <f t="shared" si="30"/>
        <v>1.75</v>
      </c>
      <c r="G412" s="662">
        <f t="shared" si="31"/>
        <v>5.25</v>
      </c>
      <c r="H412" s="665"/>
      <c r="I412" s="662">
        <f t="shared" si="32"/>
        <v>5.25</v>
      </c>
      <c r="J412" s="663"/>
      <c r="K412" s="662">
        <f t="shared" si="33"/>
        <v>5.25</v>
      </c>
      <c r="L412" s="664"/>
      <c r="M412" s="73" t="str">
        <f t="shared" si="34"/>
        <v>Juin</v>
      </c>
    </row>
    <row r="413" spans="1:13" ht="18.75">
      <c r="A413" s="13">
        <v>406</v>
      </c>
      <c r="B413" s="625" t="s">
        <v>2862</v>
      </c>
      <c r="C413" s="625" t="s">
        <v>2863</v>
      </c>
      <c r="D413" s="659">
        <v>4</v>
      </c>
      <c r="E413" s="114"/>
      <c r="F413" s="662">
        <f t="shared" si="30"/>
        <v>2</v>
      </c>
      <c r="G413" s="662">
        <f t="shared" si="31"/>
        <v>6</v>
      </c>
      <c r="H413" s="665"/>
      <c r="I413" s="662">
        <f t="shared" si="32"/>
        <v>6</v>
      </c>
      <c r="J413" s="663"/>
      <c r="K413" s="662">
        <f t="shared" si="33"/>
        <v>6</v>
      </c>
      <c r="L413" s="664"/>
      <c r="M413" s="73" t="str">
        <f t="shared" si="34"/>
        <v>Juin</v>
      </c>
    </row>
    <row r="414" spans="1:13" ht="18.75">
      <c r="A414" s="13">
        <v>407</v>
      </c>
      <c r="B414" s="625" t="s">
        <v>2864</v>
      </c>
      <c r="C414" s="625" t="s">
        <v>2682</v>
      </c>
      <c r="D414" s="659">
        <v>4</v>
      </c>
      <c r="E414" s="114"/>
      <c r="F414" s="662">
        <f t="shared" si="30"/>
        <v>2</v>
      </c>
      <c r="G414" s="662">
        <f t="shared" si="31"/>
        <v>6</v>
      </c>
      <c r="H414" s="114"/>
      <c r="I414" s="662">
        <f t="shared" si="32"/>
        <v>6</v>
      </c>
      <c r="J414" s="663"/>
      <c r="K414" s="662">
        <f t="shared" si="33"/>
        <v>6</v>
      </c>
      <c r="L414" s="664"/>
      <c r="M414" s="73" t="str">
        <f t="shared" si="34"/>
        <v>Juin</v>
      </c>
    </row>
    <row r="415" spans="1:13" ht="18.75">
      <c r="A415" s="13">
        <v>408</v>
      </c>
      <c r="B415" s="625" t="s">
        <v>2222</v>
      </c>
      <c r="C415" s="625" t="s">
        <v>2865</v>
      </c>
      <c r="D415" s="659">
        <v>7.5</v>
      </c>
      <c r="E415" s="114"/>
      <c r="F415" s="662">
        <f t="shared" si="30"/>
        <v>3.75</v>
      </c>
      <c r="G415" s="662">
        <f t="shared" si="31"/>
        <v>11.25</v>
      </c>
      <c r="H415" s="114"/>
      <c r="I415" s="662">
        <f t="shared" si="32"/>
        <v>11.25</v>
      </c>
      <c r="J415" s="663"/>
      <c r="K415" s="662">
        <f t="shared" si="33"/>
        <v>11.25</v>
      </c>
      <c r="L415" s="664"/>
      <c r="M415" s="73" t="str">
        <f t="shared" si="34"/>
        <v>Juin</v>
      </c>
    </row>
    <row r="416" spans="1:13" ht="18.75">
      <c r="A416" s="13">
        <v>409</v>
      </c>
      <c r="B416" s="625" t="s">
        <v>2866</v>
      </c>
      <c r="C416" s="625" t="s">
        <v>2867</v>
      </c>
      <c r="D416" s="659">
        <v>3</v>
      </c>
      <c r="E416" s="114"/>
      <c r="F416" s="662">
        <f t="shared" si="30"/>
        <v>1.5</v>
      </c>
      <c r="G416" s="662">
        <f t="shared" si="31"/>
        <v>4.5</v>
      </c>
      <c r="H416" s="114"/>
      <c r="I416" s="662">
        <f t="shared" si="32"/>
        <v>4.5</v>
      </c>
      <c r="J416" s="663"/>
      <c r="K416" s="662">
        <f t="shared" si="33"/>
        <v>4.5</v>
      </c>
      <c r="L416" s="664"/>
      <c r="M416" s="73" t="str">
        <f t="shared" si="34"/>
        <v>Juin</v>
      </c>
    </row>
    <row r="417" spans="1:13" ht="18.75">
      <c r="A417" s="13">
        <v>410</v>
      </c>
      <c r="B417" s="625" t="s">
        <v>338</v>
      </c>
      <c r="C417" s="625" t="s">
        <v>2745</v>
      </c>
      <c r="D417" s="659">
        <v>2</v>
      </c>
      <c r="E417" s="114"/>
      <c r="F417" s="662">
        <f t="shared" si="30"/>
        <v>1</v>
      </c>
      <c r="G417" s="662">
        <f t="shared" si="31"/>
        <v>3</v>
      </c>
      <c r="H417" s="114"/>
      <c r="I417" s="662">
        <f t="shared" si="32"/>
        <v>3</v>
      </c>
      <c r="J417" s="663"/>
      <c r="K417" s="662">
        <f t="shared" si="33"/>
        <v>3</v>
      </c>
      <c r="L417" s="664"/>
      <c r="M417" s="73" t="str">
        <f t="shared" si="34"/>
        <v>Juin</v>
      </c>
    </row>
    <row r="418" spans="1:13" ht="18.75">
      <c r="A418" s="13">
        <v>411</v>
      </c>
      <c r="B418" s="625" t="s">
        <v>2868</v>
      </c>
      <c r="C418" s="625" t="s">
        <v>2869</v>
      </c>
      <c r="D418" s="659">
        <v>7.5</v>
      </c>
      <c r="E418" s="114"/>
      <c r="F418" s="662">
        <f t="shared" si="30"/>
        <v>3.75</v>
      </c>
      <c r="G418" s="662">
        <f t="shared" si="31"/>
        <v>11.25</v>
      </c>
      <c r="H418" s="665"/>
      <c r="I418" s="662">
        <f t="shared" si="32"/>
        <v>11.25</v>
      </c>
      <c r="J418" s="663"/>
      <c r="K418" s="662">
        <f t="shared" si="33"/>
        <v>11.25</v>
      </c>
      <c r="L418" s="664"/>
      <c r="M418" s="73" t="str">
        <f t="shared" si="34"/>
        <v>Juin</v>
      </c>
    </row>
    <row r="419" spans="1:13" ht="18.75">
      <c r="A419" s="13">
        <v>412</v>
      </c>
      <c r="B419" s="625" t="s">
        <v>2241</v>
      </c>
      <c r="C419" s="625" t="s">
        <v>2509</v>
      </c>
      <c r="D419" s="659">
        <v>11</v>
      </c>
      <c r="E419" s="114"/>
      <c r="F419" s="662">
        <f t="shared" si="30"/>
        <v>5.5</v>
      </c>
      <c r="G419" s="662">
        <f t="shared" si="31"/>
        <v>16.5</v>
      </c>
      <c r="H419" s="114"/>
      <c r="I419" s="662">
        <f t="shared" si="32"/>
        <v>16.5</v>
      </c>
      <c r="J419" s="663"/>
      <c r="K419" s="662">
        <f t="shared" si="33"/>
        <v>16.5</v>
      </c>
      <c r="L419" s="664"/>
      <c r="M419" s="73" t="str">
        <f t="shared" si="34"/>
        <v>Juin</v>
      </c>
    </row>
    <row r="420" spans="1:13" ht="18.75">
      <c r="A420" s="13">
        <v>413</v>
      </c>
      <c r="B420" s="625" t="s">
        <v>2245</v>
      </c>
      <c r="C420" s="625" t="s">
        <v>2870</v>
      </c>
      <c r="D420" s="659">
        <v>3.5</v>
      </c>
      <c r="E420" s="114"/>
      <c r="F420" s="662">
        <f t="shared" si="30"/>
        <v>1.75</v>
      </c>
      <c r="G420" s="662">
        <f t="shared" si="31"/>
        <v>5.25</v>
      </c>
      <c r="H420" s="114"/>
      <c r="I420" s="662">
        <f t="shared" si="32"/>
        <v>5.25</v>
      </c>
      <c r="J420" s="663"/>
      <c r="K420" s="662">
        <f t="shared" si="33"/>
        <v>5.25</v>
      </c>
      <c r="L420" s="664"/>
      <c r="M420" s="73" t="str">
        <f t="shared" si="34"/>
        <v>Juin</v>
      </c>
    </row>
    <row r="421" spans="1:13" ht="18.75">
      <c r="A421" s="13">
        <v>414</v>
      </c>
      <c r="B421" s="625" t="s">
        <v>339</v>
      </c>
      <c r="C421" s="625" t="s">
        <v>2871</v>
      </c>
      <c r="D421" s="659">
        <v>3.5</v>
      </c>
      <c r="E421" s="114"/>
      <c r="F421" s="662">
        <f t="shared" si="30"/>
        <v>1.75</v>
      </c>
      <c r="G421" s="662">
        <f t="shared" si="31"/>
        <v>5.25</v>
      </c>
      <c r="H421" s="665"/>
      <c r="I421" s="662">
        <f t="shared" si="32"/>
        <v>5.25</v>
      </c>
      <c r="J421" s="663"/>
      <c r="K421" s="662">
        <f t="shared" si="33"/>
        <v>5.25</v>
      </c>
      <c r="L421" s="664"/>
      <c r="M421" s="73" t="str">
        <f t="shared" si="34"/>
        <v>Juin</v>
      </c>
    </row>
    <row r="422" spans="1:13" ht="18.75">
      <c r="A422" s="13">
        <v>415</v>
      </c>
      <c r="B422" s="625" t="s">
        <v>2872</v>
      </c>
      <c r="C422" s="625" t="s">
        <v>2873</v>
      </c>
      <c r="D422" s="659">
        <v>6</v>
      </c>
      <c r="E422" s="114"/>
      <c r="F422" s="662">
        <f t="shared" si="30"/>
        <v>3</v>
      </c>
      <c r="G422" s="662">
        <f t="shared" si="31"/>
        <v>9</v>
      </c>
      <c r="H422" s="114"/>
      <c r="I422" s="662">
        <f t="shared" si="32"/>
        <v>9</v>
      </c>
      <c r="J422" s="663"/>
      <c r="K422" s="662">
        <f t="shared" si="33"/>
        <v>9</v>
      </c>
      <c r="L422" s="664"/>
      <c r="M422" s="73" t="str">
        <f t="shared" si="34"/>
        <v>Juin</v>
      </c>
    </row>
    <row r="423" spans="1:13" ht="18.75">
      <c r="A423" s="13">
        <v>416</v>
      </c>
      <c r="B423" s="625" t="s">
        <v>2258</v>
      </c>
      <c r="C423" s="625" t="s">
        <v>2540</v>
      </c>
      <c r="D423" s="659">
        <v>4</v>
      </c>
      <c r="E423" s="114"/>
      <c r="F423" s="662">
        <f t="shared" si="30"/>
        <v>2</v>
      </c>
      <c r="G423" s="662">
        <f t="shared" si="31"/>
        <v>6</v>
      </c>
      <c r="H423" s="114"/>
      <c r="I423" s="662">
        <f t="shared" si="32"/>
        <v>6</v>
      </c>
      <c r="J423" s="663"/>
      <c r="K423" s="662">
        <f t="shared" si="33"/>
        <v>6</v>
      </c>
      <c r="L423" s="664"/>
      <c r="M423" s="73" t="str">
        <f t="shared" si="34"/>
        <v>Juin</v>
      </c>
    </row>
    <row r="424" spans="1:13" ht="18.75">
      <c r="A424" s="13">
        <v>417</v>
      </c>
      <c r="B424" s="625" t="s">
        <v>341</v>
      </c>
      <c r="C424" s="625" t="s">
        <v>254</v>
      </c>
      <c r="D424" s="627"/>
      <c r="E424" s="114"/>
      <c r="F424" s="662">
        <f t="shared" si="30"/>
        <v>11</v>
      </c>
      <c r="G424" s="662">
        <f t="shared" si="31"/>
        <v>33</v>
      </c>
      <c r="H424" s="114"/>
      <c r="I424" s="662">
        <f t="shared" si="32"/>
        <v>33</v>
      </c>
      <c r="J424" s="663"/>
      <c r="K424" s="662">
        <f t="shared" si="33"/>
        <v>33</v>
      </c>
      <c r="L424" s="664">
        <v>33</v>
      </c>
      <c r="M424" s="73" t="str">
        <f t="shared" si="34"/>
        <v>Juin</v>
      </c>
    </row>
    <row r="425" spans="1:13" ht="18.75">
      <c r="A425" s="13">
        <v>418</v>
      </c>
      <c r="B425" s="625" t="s">
        <v>2874</v>
      </c>
      <c r="C425" s="625" t="s">
        <v>2875</v>
      </c>
      <c r="D425" s="659">
        <v>0.01</v>
      </c>
      <c r="E425" s="114"/>
      <c r="F425" s="662">
        <f t="shared" si="30"/>
        <v>5.0000000000000001E-3</v>
      </c>
      <c r="G425" s="662">
        <f t="shared" si="31"/>
        <v>1.4999999999999999E-2</v>
      </c>
      <c r="H425" s="665"/>
      <c r="I425" s="662">
        <f t="shared" si="32"/>
        <v>1.4999999999999999E-2</v>
      </c>
      <c r="J425" s="663"/>
      <c r="K425" s="662">
        <f t="shared" si="33"/>
        <v>1.4999999999999999E-2</v>
      </c>
      <c r="L425" s="664"/>
      <c r="M425" s="73" t="str">
        <f t="shared" si="34"/>
        <v>Juin</v>
      </c>
    </row>
    <row r="426" spans="1:13" ht="18.75">
      <c r="A426" s="13">
        <v>419</v>
      </c>
      <c r="B426" s="625" t="s">
        <v>2876</v>
      </c>
      <c r="C426" s="625" t="s">
        <v>2877</v>
      </c>
      <c r="D426" s="659">
        <v>10</v>
      </c>
      <c r="E426" s="114"/>
      <c r="F426" s="662">
        <f t="shared" si="30"/>
        <v>5</v>
      </c>
      <c r="G426" s="662">
        <f t="shared" si="31"/>
        <v>15</v>
      </c>
      <c r="H426" s="665"/>
      <c r="I426" s="662">
        <f t="shared" si="32"/>
        <v>15</v>
      </c>
      <c r="J426" s="663"/>
      <c r="K426" s="662">
        <f t="shared" si="33"/>
        <v>15</v>
      </c>
      <c r="L426" s="664"/>
      <c r="M426" s="73" t="str">
        <f t="shared" si="34"/>
        <v>Juin</v>
      </c>
    </row>
    <row r="427" spans="1:13" ht="18.75">
      <c r="A427" s="13">
        <v>420</v>
      </c>
      <c r="B427" s="625" t="s">
        <v>2878</v>
      </c>
      <c r="C427" s="625" t="s">
        <v>2879</v>
      </c>
      <c r="D427" s="659">
        <v>8.5</v>
      </c>
      <c r="E427" s="114"/>
      <c r="F427" s="662">
        <f t="shared" si="30"/>
        <v>4.25</v>
      </c>
      <c r="G427" s="662">
        <f t="shared" si="31"/>
        <v>12.75</v>
      </c>
      <c r="H427" s="665"/>
      <c r="I427" s="662">
        <f t="shared" si="32"/>
        <v>12.75</v>
      </c>
      <c r="J427" s="663"/>
      <c r="K427" s="662">
        <f t="shared" si="33"/>
        <v>12.75</v>
      </c>
      <c r="L427" s="664"/>
      <c r="M427" s="73" t="str">
        <f t="shared" si="34"/>
        <v>Juin</v>
      </c>
    </row>
    <row r="428" spans="1:13" ht="18.75">
      <c r="A428" s="13">
        <v>421</v>
      </c>
      <c r="B428" s="625" t="s">
        <v>2271</v>
      </c>
      <c r="C428" s="625" t="s">
        <v>2557</v>
      </c>
      <c r="D428" s="659">
        <v>6.5</v>
      </c>
      <c r="E428" s="114"/>
      <c r="F428" s="662">
        <f t="shared" si="30"/>
        <v>3.25</v>
      </c>
      <c r="G428" s="662">
        <f t="shared" si="31"/>
        <v>9.75</v>
      </c>
      <c r="H428" s="114"/>
      <c r="I428" s="662">
        <f t="shared" si="32"/>
        <v>9.75</v>
      </c>
      <c r="J428" s="663"/>
      <c r="K428" s="662">
        <f t="shared" si="33"/>
        <v>9.75</v>
      </c>
      <c r="L428" s="664"/>
      <c r="M428" s="73" t="str">
        <f t="shared" si="34"/>
        <v>Juin</v>
      </c>
    </row>
    <row r="429" spans="1:13" ht="18.75">
      <c r="A429" s="13">
        <v>422</v>
      </c>
      <c r="B429" s="625" t="s">
        <v>2880</v>
      </c>
      <c r="C429" s="625" t="s">
        <v>2881</v>
      </c>
      <c r="D429" s="659">
        <v>4</v>
      </c>
      <c r="E429" s="114"/>
      <c r="F429" s="662">
        <f t="shared" si="30"/>
        <v>2</v>
      </c>
      <c r="G429" s="662">
        <f t="shared" si="31"/>
        <v>6</v>
      </c>
      <c r="H429" s="114"/>
      <c r="I429" s="662">
        <f t="shared" si="32"/>
        <v>6</v>
      </c>
      <c r="J429" s="663"/>
      <c r="K429" s="662">
        <f t="shared" si="33"/>
        <v>6</v>
      </c>
      <c r="L429" s="664"/>
      <c r="M429" s="73" t="str">
        <f t="shared" si="34"/>
        <v>Juin</v>
      </c>
    </row>
    <row r="430" spans="1:13" ht="18.75">
      <c r="A430" s="13">
        <v>423</v>
      </c>
      <c r="B430" s="625" t="s">
        <v>347</v>
      </c>
      <c r="C430" s="625" t="s">
        <v>2466</v>
      </c>
      <c r="D430" s="659">
        <v>8.5</v>
      </c>
      <c r="E430" s="114"/>
      <c r="F430" s="662">
        <f t="shared" si="30"/>
        <v>4.25</v>
      </c>
      <c r="G430" s="662">
        <f t="shared" si="31"/>
        <v>12.75</v>
      </c>
      <c r="H430" s="665"/>
      <c r="I430" s="662">
        <f t="shared" si="32"/>
        <v>12.75</v>
      </c>
      <c r="J430" s="663"/>
      <c r="K430" s="662">
        <f t="shared" si="33"/>
        <v>12.75</v>
      </c>
      <c r="L430" s="664"/>
      <c r="M430" s="73" t="str">
        <f t="shared" si="34"/>
        <v>Juin</v>
      </c>
    </row>
    <row r="431" spans="1:13" ht="18.75">
      <c r="A431" s="13">
        <v>424</v>
      </c>
      <c r="B431" s="625" t="s">
        <v>347</v>
      </c>
      <c r="C431" s="625" t="s">
        <v>2882</v>
      </c>
      <c r="D431" s="659">
        <v>7</v>
      </c>
      <c r="E431" s="114"/>
      <c r="F431" s="662">
        <f t="shared" si="30"/>
        <v>3.5</v>
      </c>
      <c r="G431" s="662">
        <f t="shared" si="31"/>
        <v>10.5</v>
      </c>
      <c r="H431" s="114"/>
      <c r="I431" s="662">
        <f t="shared" si="32"/>
        <v>10.5</v>
      </c>
      <c r="J431" s="663"/>
      <c r="K431" s="662">
        <f t="shared" si="33"/>
        <v>10.5</v>
      </c>
      <c r="L431" s="664"/>
      <c r="M431" s="73" t="str">
        <f t="shared" si="34"/>
        <v>Juin</v>
      </c>
    </row>
    <row r="432" spans="1:13" ht="18.75">
      <c r="A432" s="13">
        <v>425</v>
      </c>
      <c r="B432" s="625" t="s">
        <v>347</v>
      </c>
      <c r="C432" s="625" t="s">
        <v>2639</v>
      </c>
      <c r="D432" s="659">
        <v>3.5</v>
      </c>
      <c r="E432" s="114"/>
      <c r="F432" s="662">
        <f t="shared" si="30"/>
        <v>1.75</v>
      </c>
      <c r="G432" s="662">
        <f t="shared" si="31"/>
        <v>5.25</v>
      </c>
      <c r="H432" s="665"/>
      <c r="I432" s="662">
        <f t="shared" si="32"/>
        <v>5.25</v>
      </c>
      <c r="J432" s="663"/>
      <c r="K432" s="662">
        <f t="shared" si="33"/>
        <v>5.25</v>
      </c>
      <c r="L432" s="664"/>
      <c r="M432" s="73" t="str">
        <f t="shared" si="34"/>
        <v>Juin</v>
      </c>
    </row>
    <row r="433" spans="1:13" ht="18.75">
      <c r="A433" s="13">
        <v>426</v>
      </c>
      <c r="B433" s="625" t="s">
        <v>2288</v>
      </c>
      <c r="C433" s="625" t="s">
        <v>2883</v>
      </c>
      <c r="D433" s="659">
        <v>7</v>
      </c>
      <c r="E433" s="114"/>
      <c r="F433" s="662">
        <f t="shared" si="30"/>
        <v>3.5</v>
      </c>
      <c r="G433" s="662">
        <f t="shared" si="31"/>
        <v>10.5</v>
      </c>
      <c r="H433" s="114"/>
      <c r="I433" s="662">
        <f t="shared" si="32"/>
        <v>10.5</v>
      </c>
      <c r="J433" s="663"/>
      <c r="K433" s="662">
        <f t="shared" si="33"/>
        <v>10.5</v>
      </c>
      <c r="L433" s="664"/>
      <c r="M433" s="73" t="str">
        <f t="shared" si="34"/>
        <v>Juin</v>
      </c>
    </row>
    <row r="434" spans="1:13" ht="18.75">
      <c r="A434" s="13">
        <v>427</v>
      </c>
      <c r="B434" s="625" t="s">
        <v>2292</v>
      </c>
      <c r="C434" s="625" t="s">
        <v>2884</v>
      </c>
      <c r="D434" s="659">
        <v>3.5</v>
      </c>
      <c r="E434" s="114"/>
      <c r="F434" s="662">
        <f t="shared" si="30"/>
        <v>1.75</v>
      </c>
      <c r="G434" s="662">
        <f t="shared" si="31"/>
        <v>5.25</v>
      </c>
      <c r="H434" s="114"/>
      <c r="I434" s="662">
        <f t="shared" si="32"/>
        <v>5.25</v>
      </c>
      <c r="J434" s="663"/>
      <c r="K434" s="662">
        <f t="shared" si="33"/>
        <v>5.25</v>
      </c>
      <c r="L434" s="664"/>
      <c r="M434" s="73" t="str">
        <f t="shared" si="34"/>
        <v>Juin</v>
      </c>
    </row>
    <row r="435" spans="1:13" ht="18.75">
      <c r="A435" s="13">
        <v>428</v>
      </c>
      <c r="B435" s="625" t="s">
        <v>2301</v>
      </c>
      <c r="C435" s="625" t="s">
        <v>2540</v>
      </c>
      <c r="D435" s="659">
        <v>7.5</v>
      </c>
      <c r="E435" s="114"/>
      <c r="F435" s="662">
        <f t="shared" si="30"/>
        <v>3.75</v>
      </c>
      <c r="G435" s="662">
        <f t="shared" si="31"/>
        <v>11.25</v>
      </c>
      <c r="H435" s="665"/>
      <c r="I435" s="662">
        <f t="shared" si="32"/>
        <v>11.25</v>
      </c>
      <c r="J435" s="663"/>
      <c r="K435" s="662">
        <f t="shared" si="33"/>
        <v>11.25</v>
      </c>
      <c r="L435" s="664"/>
      <c r="M435" s="73" t="str">
        <f t="shared" si="34"/>
        <v>Juin</v>
      </c>
    </row>
    <row r="436" spans="1:13" ht="18.75">
      <c r="A436" s="13">
        <v>429</v>
      </c>
      <c r="B436" s="625" t="s">
        <v>2885</v>
      </c>
      <c r="C436" s="625" t="s">
        <v>2728</v>
      </c>
      <c r="D436" s="659">
        <v>4</v>
      </c>
      <c r="E436" s="114"/>
      <c r="F436" s="662">
        <f t="shared" si="30"/>
        <v>2</v>
      </c>
      <c r="G436" s="662">
        <f t="shared" si="31"/>
        <v>6</v>
      </c>
      <c r="H436" s="665"/>
      <c r="I436" s="662">
        <f t="shared" si="32"/>
        <v>6</v>
      </c>
      <c r="J436" s="663"/>
      <c r="K436" s="662">
        <f t="shared" si="33"/>
        <v>6</v>
      </c>
      <c r="L436" s="664"/>
      <c r="M436" s="73" t="str">
        <f t="shared" si="34"/>
        <v>Juin</v>
      </c>
    </row>
    <row r="437" spans="1:13" ht="18.75">
      <c r="A437" s="13">
        <v>430</v>
      </c>
      <c r="B437" s="625" t="s">
        <v>2886</v>
      </c>
      <c r="C437" s="625" t="s">
        <v>2887</v>
      </c>
      <c r="D437" s="659">
        <v>6.5</v>
      </c>
      <c r="E437" s="114"/>
      <c r="F437" s="662">
        <f t="shared" si="30"/>
        <v>3.25</v>
      </c>
      <c r="G437" s="662">
        <f t="shared" si="31"/>
        <v>9.75</v>
      </c>
      <c r="H437" s="114"/>
      <c r="I437" s="662">
        <f t="shared" si="32"/>
        <v>9.75</v>
      </c>
      <c r="J437" s="663"/>
      <c r="K437" s="662">
        <f t="shared" si="33"/>
        <v>9.75</v>
      </c>
      <c r="L437" s="664"/>
      <c r="M437" s="73" t="str">
        <f t="shared" si="34"/>
        <v>Juin</v>
      </c>
    </row>
    <row r="438" spans="1:13" ht="18.75">
      <c r="A438" s="13">
        <v>431</v>
      </c>
      <c r="B438" s="625" t="s">
        <v>2888</v>
      </c>
      <c r="C438" s="625" t="s">
        <v>2453</v>
      </c>
      <c r="D438" s="659">
        <v>1</v>
      </c>
      <c r="E438" s="114"/>
      <c r="F438" s="662">
        <f t="shared" si="30"/>
        <v>0.5</v>
      </c>
      <c r="G438" s="662">
        <f t="shared" si="31"/>
        <v>1.5</v>
      </c>
      <c r="H438" s="665"/>
      <c r="I438" s="662">
        <f t="shared" si="32"/>
        <v>1.5</v>
      </c>
      <c r="J438" s="663"/>
      <c r="K438" s="662">
        <f t="shared" si="33"/>
        <v>1.5</v>
      </c>
      <c r="L438" s="664"/>
      <c r="M438" s="73" t="str">
        <f t="shared" si="34"/>
        <v>Juin</v>
      </c>
    </row>
    <row r="439" spans="1:13" ht="18.75">
      <c r="A439" s="13">
        <v>432</v>
      </c>
      <c r="B439" s="625" t="s">
        <v>2889</v>
      </c>
      <c r="C439" s="625" t="s">
        <v>2890</v>
      </c>
      <c r="D439" s="659">
        <v>7</v>
      </c>
      <c r="E439" s="114"/>
      <c r="F439" s="662">
        <f t="shared" si="30"/>
        <v>3.5</v>
      </c>
      <c r="G439" s="662">
        <f t="shared" si="31"/>
        <v>10.5</v>
      </c>
      <c r="H439" s="665"/>
      <c r="I439" s="662">
        <f t="shared" si="32"/>
        <v>10.5</v>
      </c>
      <c r="J439" s="663"/>
      <c r="K439" s="662">
        <f t="shared" si="33"/>
        <v>10.5</v>
      </c>
      <c r="L439" s="664"/>
      <c r="M439" s="73" t="str">
        <f t="shared" si="34"/>
        <v>Juin</v>
      </c>
    </row>
    <row r="440" spans="1:13" ht="18.75">
      <c r="A440" s="13">
        <v>433</v>
      </c>
      <c r="B440" s="625" t="s">
        <v>2889</v>
      </c>
      <c r="C440" s="625" t="s">
        <v>2891</v>
      </c>
      <c r="D440" s="659">
        <v>4.5</v>
      </c>
      <c r="E440" s="114"/>
      <c r="F440" s="662">
        <f t="shared" si="30"/>
        <v>2.25</v>
      </c>
      <c r="G440" s="662">
        <f t="shared" si="31"/>
        <v>6.75</v>
      </c>
      <c r="H440" s="114"/>
      <c r="I440" s="662">
        <f t="shared" si="32"/>
        <v>6.75</v>
      </c>
      <c r="J440" s="663"/>
      <c r="K440" s="662">
        <f t="shared" si="33"/>
        <v>6.75</v>
      </c>
      <c r="L440" s="664"/>
      <c r="M440" s="73" t="str">
        <f t="shared" si="34"/>
        <v>Juin</v>
      </c>
    </row>
    <row r="441" spans="1:13" ht="18.75">
      <c r="A441" s="13">
        <v>434</v>
      </c>
      <c r="B441" s="625" t="s">
        <v>2892</v>
      </c>
      <c r="C441" s="625" t="s">
        <v>2893</v>
      </c>
      <c r="D441" s="659">
        <v>7</v>
      </c>
      <c r="E441" s="114"/>
      <c r="F441" s="662">
        <f t="shared" si="30"/>
        <v>3.5</v>
      </c>
      <c r="G441" s="662">
        <f t="shared" si="31"/>
        <v>10.5</v>
      </c>
      <c r="H441" s="114"/>
      <c r="I441" s="662">
        <f t="shared" si="32"/>
        <v>10.5</v>
      </c>
      <c r="J441" s="663"/>
      <c r="K441" s="662">
        <f t="shared" si="33"/>
        <v>10.5</v>
      </c>
      <c r="L441" s="664"/>
      <c r="M441" s="73" t="str">
        <f t="shared" si="34"/>
        <v>Juin</v>
      </c>
    </row>
    <row r="442" spans="1:13" ht="18.75">
      <c r="A442" s="13">
        <v>435</v>
      </c>
      <c r="B442" s="625" t="s">
        <v>2894</v>
      </c>
      <c r="C442" s="625" t="s">
        <v>2895</v>
      </c>
      <c r="D442" s="659">
        <v>7</v>
      </c>
      <c r="E442" s="114"/>
      <c r="F442" s="662">
        <f t="shared" si="30"/>
        <v>3.5</v>
      </c>
      <c r="G442" s="662">
        <f t="shared" si="31"/>
        <v>10.5</v>
      </c>
      <c r="H442" s="665"/>
      <c r="I442" s="662">
        <f t="shared" si="32"/>
        <v>10.5</v>
      </c>
      <c r="J442" s="663"/>
      <c r="K442" s="662">
        <f t="shared" si="33"/>
        <v>10.5</v>
      </c>
      <c r="L442" s="664"/>
      <c r="M442" s="73" t="str">
        <f t="shared" si="34"/>
        <v>Juin</v>
      </c>
    </row>
    <row r="443" spans="1:13" ht="18.75">
      <c r="A443" s="13">
        <v>436</v>
      </c>
      <c r="B443" s="625" t="s">
        <v>2894</v>
      </c>
      <c r="C443" s="625" t="s">
        <v>2730</v>
      </c>
      <c r="D443" s="659">
        <v>6.5</v>
      </c>
      <c r="E443" s="114"/>
      <c r="F443" s="662">
        <f t="shared" si="30"/>
        <v>3.25</v>
      </c>
      <c r="G443" s="662">
        <f t="shared" si="31"/>
        <v>9.75</v>
      </c>
      <c r="H443" s="665"/>
      <c r="I443" s="662">
        <f t="shared" si="32"/>
        <v>9.75</v>
      </c>
      <c r="J443" s="663"/>
      <c r="K443" s="662">
        <f t="shared" si="33"/>
        <v>9.75</v>
      </c>
      <c r="L443" s="664"/>
      <c r="M443" s="73" t="str">
        <f t="shared" si="34"/>
        <v>Juin</v>
      </c>
    </row>
    <row r="444" spans="1:13" ht="18.75">
      <c r="A444" s="13">
        <v>437</v>
      </c>
      <c r="B444" s="625" t="s">
        <v>2896</v>
      </c>
      <c r="C444" s="625" t="s">
        <v>2897</v>
      </c>
      <c r="D444" s="659">
        <v>5</v>
      </c>
      <c r="E444" s="114"/>
      <c r="F444" s="662">
        <f t="shared" si="30"/>
        <v>2.5</v>
      </c>
      <c r="G444" s="662">
        <f t="shared" si="31"/>
        <v>7.5</v>
      </c>
      <c r="H444" s="114"/>
      <c r="I444" s="662">
        <f t="shared" si="32"/>
        <v>7.5</v>
      </c>
      <c r="J444" s="663"/>
      <c r="K444" s="662">
        <f t="shared" si="33"/>
        <v>7.5</v>
      </c>
      <c r="L444" s="664"/>
      <c r="M444" s="73" t="str">
        <f t="shared" si="34"/>
        <v>Juin</v>
      </c>
    </row>
    <row r="445" spans="1:13" ht="18.75">
      <c r="A445" s="13">
        <v>438</v>
      </c>
      <c r="B445" s="625" t="s">
        <v>2898</v>
      </c>
      <c r="C445" s="625" t="s">
        <v>2899</v>
      </c>
      <c r="D445" s="659">
        <v>5</v>
      </c>
      <c r="E445" s="114"/>
      <c r="F445" s="662">
        <f t="shared" si="30"/>
        <v>2.5</v>
      </c>
      <c r="G445" s="662">
        <f t="shared" si="31"/>
        <v>7.5</v>
      </c>
      <c r="H445" s="114"/>
      <c r="I445" s="662">
        <f t="shared" si="32"/>
        <v>7.5</v>
      </c>
      <c r="J445" s="663"/>
      <c r="K445" s="662">
        <f t="shared" si="33"/>
        <v>7.5</v>
      </c>
      <c r="L445" s="664"/>
      <c r="M445" s="73" t="str">
        <f t="shared" si="34"/>
        <v>Juin</v>
      </c>
    </row>
    <row r="446" spans="1:13" ht="18.75">
      <c r="A446" s="13">
        <v>439</v>
      </c>
      <c r="B446" s="625" t="s">
        <v>2349</v>
      </c>
      <c r="C446" s="625" t="s">
        <v>2900</v>
      </c>
      <c r="D446" s="659">
        <v>2.5</v>
      </c>
      <c r="E446" s="114"/>
      <c r="F446" s="662">
        <f t="shared" si="30"/>
        <v>1.25</v>
      </c>
      <c r="G446" s="662">
        <f t="shared" si="31"/>
        <v>3.75</v>
      </c>
      <c r="H446" s="114"/>
      <c r="I446" s="662">
        <f t="shared" si="32"/>
        <v>3.75</v>
      </c>
      <c r="J446" s="663"/>
      <c r="K446" s="662">
        <f t="shared" si="33"/>
        <v>3.75</v>
      </c>
      <c r="L446" s="664"/>
      <c r="M446" s="73" t="str">
        <f t="shared" si="34"/>
        <v>Juin</v>
      </c>
    </row>
    <row r="447" spans="1:13" ht="18.75">
      <c r="A447" s="13">
        <v>440</v>
      </c>
      <c r="B447" s="625" t="s">
        <v>2901</v>
      </c>
      <c r="C447" s="625" t="s">
        <v>2902</v>
      </c>
      <c r="D447" s="659">
        <v>5</v>
      </c>
      <c r="E447" s="114"/>
      <c r="F447" s="662">
        <f t="shared" si="30"/>
        <v>2.5</v>
      </c>
      <c r="G447" s="662">
        <f t="shared" si="31"/>
        <v>7.5</v>
      </c>
      <c r="H447" s="665"/>
      <c r="I447" s="662">
        <f t="shared" si="32"/>
        <v>7.5</v>
      </c>
      <c r="J447" s="663"/>
      <c r="K447" s="662">
        <f t="shared" si="33"/>
        <v>7.5</v>
      </c>
      <c r="L447" s="664"/>
      <c r="M447" s="73" t="str">
        <f t="shared" si="34"/>
        <v>Juin</v>
      </c>
    </row>
    <row r="448" spans="1:13" ht="18.75">
      <c r="A448" s="13">
        <v>441</v>
      </c>
      <c r="B448" s="625" t="s">
        <v>2358</v>
      </c>
      <c r="C448" s="625" t="s">
        <v>2903</v>
      </c>
      <c r="D448" s="659">
        <v>7.5</v>
      </c>
      <c r="E448" s="114"/>
      <c r="F448" s="662">
        <f t="shared" si="30"/>
        <v>3.75</v>
      </c>
      <c r="G448" s="662">
        <f t="shared" si="31"/>
        <v>11.25</v>
      </c>
      <c r="H448" s="114"/>
      <c r="I448" s="662">
        <f t="shared" si="32"/>
        <v>11.25</v>
      </c>
      <c r="J448" s="663"/>
      <c r="K448" s="662">
        <f t="shared" si="33"/>
        <v>11.25</v>
      </c>
      <c r="L448" s="664"/>
      <c r="M448" s="73" t="str">
        <f t="shared" si="34"/>
        <v>Juin</v>
      </c>
    </row>
    <row r="449" spans="1:13" ht="18.75">
      <c r="A449" s="13">
        <v>442</v>
      </c>
      <c r="B449" s="625" t="s">
        <v>2361</v>
      </c>
      <c r="C449" s="625" t="s">
        <v>2628</v>
      </c>
      <c r="D449" s="659">
        <v>5.5</v>
      </c>
      <c r="E449" s="114"/>
      <c r="F449" s="662">
        <f t="shared" si="30"/>
        <v>2.75</v>
      </c>
      <c r="G449" s="662">
        <f t="shared" si="31"/>
        <v>8.25</v>
      </c>
      <c r="H449" s="665"/>
      <c r="I449" s="662">
        <f t="shared" si="32"/>
        <v>8.25</v>
      </c>
      <c r="J449" s="663"/>
      <c r="K449" s="662">
        <f t="shared" si="33"/>
        <v>8.25</v>
      </c>
      <c r="L449" s="664"/>
      <c r="M449" s="73" t="str">
        <f t="shared" si="34"/>
        <v>Juin</v>
      </c>
    </row>
    <row r="450" spans="1:13" ht="18.75">
      <c r="A450" s="13">
        <v>443</v>
      </c>
      <c r="B450" s="625" t="s">
        <v>2904</v>
      </c>
      <c r="C450" s="625" t="s">
        <v>2449</v>
      </c>
      <c r="D450" s="659">
        <v>3.5</v>
      </c>
      <c r="E450" s="114"/>
      <c r="F450" s="662">
        <f t="shared" si="30"/>
        <v>1.75</v>
      </c>
      <c r="G450" s="662">
        <f t="shared" si="31"/>
        <v>5.25</v>
      </c>
      <c r="H450" s="665"/>
      <c r="I450" s="662">
        <f t="shared" si="32"/>
        <v>5.25</v>
      </c>
      <c r="J450" s="663"/>
      <c r="K450" s="662">
        <f t="shared" si="33"/>
        <v>5.25</v>
      </c>
      <c r="L450" s="664"/>
      <c r="M450" s="73" t="str">
        <f t="shared" si="34"/>
        <v>Juin</v>
      </c>
    </row>
    <row r="451" spans="1:13" ht="18.75">
      <c r="A451" s="13">
        <v>444</v>
      </c>
      <c r="B451" s="625" t="s">
        <v>2368</v>
      </c>
      <c r="C451" s="625" t="s">
        <v>2602</v>
      </c>
      <c r="D451" s="659">
        <v>3.5</v>
      </c>
      <c r="E451" s="114"/>
      <c r="F451" s="662">
        <f t="shared" si="30"/>
        <v>1.75</v>
      </c>
      <c r="G451" s="662">
        <f t="shared" si="31"/>
        <v>5.25</v>
      </c>
      <c r="H451" s="114"/>
      <c r="I451" s="662">
        <f t="shared" si="32"/>
        <v>5.25</v>
      </c>
      <c r="J451" s="663"/>
      <c r="K451" s="662">
        <f t="shared" si="33"/>
        <v>5.25</v>
      </c>
      <c r="L451" s="664"/>
      <c r="M451" s="73" t="str">
        <f t="shared" si="34"/>
        <v>Juin</v>
      </c>
    </row>
    <row r="452" spans="1:13" ht="18.75">
      <c r="A452" s="13">
        <v>445</v>
      </c>
      <c r="B452" s="625" t="s">
        <v>2368</v>
      </c>
      <c r="C452" s="625" t="s">
        <v>2905</v>
      </c>
      <c r="D452" s="659">
        <v>4.5</v>
      </c>
      <c r="E452" s="114"/>
      <c r="F452" s="662">
        <f t="shared" si="30"/>
        <v>2.25</v>
      </c>
      <c r="G452" s="662">
        <f t="shared" si="31"/>
        <v>6.75</v>
      </c>
      <c r="H452" s="665"/>
      <c r="I452" s="662">
        <f t="shared" si="32"/>
        <v>6.75</v>
      </c>
      <c r="J452" s="663"/>
      <c r="K452" s="662">
        <f t="shared" si="33"/>
        <v>6.75</v>
      </c>
      <c r="L452" s="664"/>
      <c r="M452" s="73" t="str">
        <f t="shared" si="34"/>
        <v>Juin</v>
      </c>
    </row>
    <row r="453" spans="1:13" ht="18.75">
      <c r="A453" s="13">
        <v>446</v>
      </c>
      <c r="B453" s="625" t="s">
        <v>2906</v>
      </c>
      <c r="C453" s="625" t="s">
        <v>2907</v>
      </c>
      <c r="D453" s="659">
        <v>9</v>
      </c>
      <c r="E453" s="114"/>
      <c r="F453" s="662">
        <f t="shared" si="30"/>
        <v>4.5</v>
      </c>
      <c r="G453" s="662">
        <f t="shared" si="31"/>
        <v>13.5</v>
      </c>
      <c r="H453" s="114"/>
      <c r="I453" s="662">
        <f t="shared" si="32"/>
        <v>13.5</v>
      </c>
      <c r="J453" s="663"/>
      <c r="K453" s="662">
        <f t="shared" si="33"/>
        <v>13.5</v>
      </c>
      <c r="L453" s="664"/>
      <c r="M453" s="73" t="str">
        <f t="shared" si="34"/>
        <v>Juin</v>
      </c>
    </row>
    <row r="454" spans="1:13" ht="18.75">
      <c r="A454" s="13">
        <v>447</v>
      </c>
      <c r="B454" s="625" t="s">
        <v>2377</v>
      </c>
      <c r="C454" s="625" t="s">
        <v>2908</v>
      </c>
      <c r="D454" s="660">
        <v>7</v>
      </c>
      <c r="E454" s="114"/>
      <c r="F454" s="662">
        <f t="shared" si="30"/>
        <v>3.5</v>
      </c>
      <c r="G454" s="662">
        <f t="shared" si="31"/>
        <v>10.5</v>
      </c>
      <c r="H454" s="114"/>
      <c r="I454" s="662">
        <f t="shared" si="32"/>
        <v>10.5</v>
      </c>
      <c r="J454" s="663"/>
      <c r="K454" s="662">
        <f t="shared" si="33"/>
        <v>10.5</v>
      </c>
      <c r="L454" s="664"/>
      <c r="M454" s="73" t="str">
        <f t="shared" si="34"/>
        <v>Juin</v>
      </c>
    </row>
    <row r="455" spans="1:13" ht="18.75">
      <c r="A455" s="13">
        <v>448</v>
      </c>
      <c r="B455" s="625" t="s">
        <v>2909</v>
      </c>
      <c r="C455" s="625" t="s">
        <v>2910</v>
      </c>
      <c r="D455" s="660">
        <v>4.5</v>
      </c>
      <c r="E455" s="114"/>
      <c r="F455" s="662">
        <f t="shared" si="30"/>
        <v>2.25</v>
      </c>
      <c r="G455" s="662">
        <f t="shared" si="31"/>
        <v>6.75</v>
      </c>
      <c r="H455" s="114"/>
      <c r="I455" s="662">
        <f t="shared" si="32"/>
        <v>6.75</v>
      </c>
      <c r="J455" s="663"/>
      <c r="K455" s="662">
        <f t="shared" si="33"/>
        <v>6.75</v>
      </c>
      <c r="L455" s="664"/>
      <c r="M455" s="73" t="str">
        <f t="shared" si="34"/>
        <v>Juin</v>
      </c>
    </row>
    <row r="456" spans="1:13" ht="18.75">
      <c r="A456" s="13">
        <v>449</v>
      </c>
      <c r="B456" s="625" t="s">
        <v>2911</v>
      </c>
      <c r="C456" s="625" t="s">
        <v>2861</v>
      </c>
      <c r="D456" s="660">
        <v>4</v>
      </c>
      <c r="E456" s="114"/>
      <c r="F456" s="662">
        <f t="shared" ref="F456:F459" si="35">IF(AND(D456=0,E456=0),L456/3,(D456+E456)/2)</f>
        <v>2</v>
      </c>
      <c r="G456" s="662">
        <f t="shared" ref="G456:G459" si="36">F456*3</f>
        <v>6</v>
      </c>
      <c r="H456" s="114"/>
      <c r="I456" s="662">
        <f t="shared" ref="I456:I459" si="37">MAX(G456,H456*3)</f>
        <v>6</v>
      </c>
      <c r="J456" s="663"/>
      <c r="K456" s="662">
        <f t="shared" ref="K456:K459" si="38">MAX(I456,J456*3)</f>
        <v>6</v>
      </c>
      <c r="L456" s="664"/>
      <c r="M456" s="73" t="str">
        <f t="shared" ref="M456:M459" si="39">IF(ISBLANK(J456),IF(ISBLANK(H456),"Juin","Synthèse"),"Rattrapage")</f>
        <v>Juin</v>
      </c>
    </row>
    <row r="457" spans="1:13" ht="18.75">
      <c r="A457" s="13">
        <v>450</v>
      </c>
      <c r="B457" s="625" t="s">
        <v>2393</v>
      </c>
      <c r="C457" s="625" t="s">
        <v>2912</v>
      </c>
      <c r="D457" s="660">
        <v>3</v>
      </c>
      <c r="E457" s="114"/>
      <c r="F457" s="662">
        <f t="shared" si="35"/>
        <v>1.5</v>
      </c>
      <c r="G457" s="662">
        <f t="shared" si="36"/>
        <v>4.5</v>
      </c>
      <c r="H457" s="114"/>
      <c r="I457" s="662">
        <f t="shared" si="37"/>
        <v>4.5</v>
      </c>
      <c r="J457" s="663"/>
      <c r="K457" s="662">
        <f t="shared" si="38"/>
        <v>4.5</v>
      </c>
      <c r="L457" s="664"/>
      <c r="M457" s="73" t="str">
        <f t="shared" si="39"/>
        <v>Juin</v>
      </c>
    </row>
    <row r="458" spans="1:13" ht="18.75">
      <c r="A458" s="13">
        <v>451</v>
      </c>
      <c r="B458" s="625" t="s">
        <v>352</v>
      </c>
      <c r="C458" s="625" t="s">
        <v>2431</v>
      </c>
      <c r="D458" s="660">
        <v>4</v>
      </c>
      <c r="E458" s="114"/>
      <c r="F458" s="662">
        <f t="shared" si="35"/>
        <v>2</v>
      </c>
      <c r="G458" s="662">
        <f t="shared" si="36"/>
        <v>6</v>
      </c>
      <c r="H458" s="665"/>
      <c r="I458" s="662">
        <f t="shared" si="37"/>
        <v>6</v>
      </c>
      <c r="J458" s="663"/>
      <c r="K458" s="662">
        <f t="shared" si="38"/>
        <v>6</v>
      </c>
      <c r="L458" s="664"/>
      <c r="M458" s="73" t="str">
        <f t="shared" si="39"/>
        <v>Juin</v>
      </c>
    </row>
    <row r="459" spans="1:13" ht="18.75">
      <c r="A459" s="13">
        <v>452</v>
      </c>
      <c r="B459" s="625" t="s">
        <v>2913</v>
      </c>
      <c r="C459" s="625" t="s">
        <v>2664</v>
      </c>
      <c r="D459" s="660">
        <v>4</v>
      </c>
      <c r="E459" s="114"/>
      <c r="F459" s="662">
        <f t="shared" si="35"/>
        <v>2</v>
      </c>
      <c r="G459" s="662">
        <f t="shared" si="36"/>
        <v>6</v>
      </c>
      <c r="H459" s="665"/>
      <c r="I459" s="662">
        <f t="shared" si="37"/>
        <v>6</v>
      </c>
      <c r="J459" s="663"/>
      <c r="K459" s="662">
        <f t="shared" si="38"/>
        <v>6</v>
      </c>
      <c r="L459" s="664"/>
      <c r="M459" s="73" t="str">
        <f t="shared" si="39"/>
        <v>Juin</v>
      </c>
    </row>
  </sheetData>
  <sortState ref="B12:M562">
    <sortCondition ref="B12:B562"/>
    <sortCondition ref="C12:C562"/>
  </sortState>
  <conditionalFormatting sqref="M7:M459">
    <cfRule type="cellIs" dxfId="52" priority="6" operator="equal">
      <formula>"Rattrapage"</formula>
    </cfRule>
    <cfRule type="cellIs" dxfId="51" priority="7" operator="equal">
      <formula>"Synthèse"</formula>
    </cfRule>
    <cfRule type="cellIs" dxfId="50" priority="8" operator="equal">
      <formula>"Juin"</formula>
    </cfRule>
  </conditionalFormatting>
  <dataValidations count="2">
    <dataValidation type="decimal" allowBlank="1" showInputMessage="1" showErrorMessage="1" sqref="H8:H459 J8:J459 D8:E164">
      <formula1>0</formula1>
      <formula2>20</formula2>
    </dataValidation>
    <dataValidation type="decimal" allowBlank="1" showInputMessage="1" showErrorMessage="1" sqref="L8:L459">
      <formula1>30</formula1>
      <formula2>60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L460"/>
  <sheetViews>
    <sheetView workbookViewId="0">
      <selection activeCell="E8" sqref="E8"/>
    </sheetView>
  </sheetViews>
  <sheetFormatPr baseColWidth="10" defaultRowHeight="15"/>
  <cols>
    <col min="1" max="1" width="5" style="1" bestFit="1" customWidth="1"/>
    <col min="2" max="2" width="23.7109375" style="1" bestFit="1" customWidth="1"/>
    <col min="3" max="3" width="33.85546875" style="1" customWidth="1"/>
    <col min="4" max="6" width="11.5703125" style="1"/>
    <col min="7" max="7" width="8.85546875" style="26" customWidth="1"/>
    <col min="8" max="11" width="11.5703125" style="1"/>
  </cols>
  <sheetData>
    <row r="1" spans="1:12" ht="23.25">
      <c r="D1" s="2"/>
      <c r="E1" s="3" t="s">
        <v>0</v>
      </c>
      <c r="F1" s="4"/>
    </row>
    <row r="2" spans="1:12" ht="23.25">
      <c r="D2" s="2"/>
      <c r="E2" s="3" t="s">
        <v>1</v>
      </c>
      <c r="F2" s="4"/>
    </row>
    <row r="3" spans="1:12" ht="23.25">
      <c r="D3" s="2"/>
      <c r="E3" s="3" t="s">
        <v>402</v>
      </c>
      <c r="F3" s="4"/>
    </row>
    <row r="4" spans="1:12" ht="23.25">
      <c r="D4" s="2"/>
      <c r="E4" s="3" t="s">
        <v>2</v>
      </c>
      <c r="F4" s="4"/>
    </row>
    <row r="5" spans="1:12" ht="23.25">
      <c r="D5" s="2"/>
      <c r="E5" s="3" t="s">
        <v>18</v>
      </c>
      <c r="F5" s="4"/>
    </row>
    <row r="6" spans="1:12" ht="24" thickBot="1">
      <c r="B6" s="2" t="s">
        <v>388</v>
      </c>
      <c r="D6" s="2"/>
      <c r="E6" s="3"/>
      <c r="F6" s="4"/>
    </row>
    <row r="7" spans="1:12" s="12" customFormat="1" ht="21" thickBot="1">
      <c r="A7" s="5" t="s">
        <v>4</v>
      </c>
      <c r="B7" s="27" t="s">
        <v>5</v>
      </c>
      <c r="C7" s="27" t="s">
        <v>6</v>
      </c>
      <c r="D7" s="28" t="s">
        <v>7</v>
      </c>
      <c r="E7" s="7" t="s">
        <v>9</v>
      </c>
      <c r="F7" s="7" t="s">
        <v>10</v>
      </c>
      <c r="G7" s="29" t="s">
        <v>19</v>
      </c>
      <c r="H7" s="7" t="s">
        <v>11</v>
      </c>
      <c r="I7" s="9" t="s">
        <v>12</v>
      </c>
      <c r="J7" s="7" t="s">
        <v>11</v>
      </c>
      <c r="K7" s="30" t="s">
        <v>13</v>
      </c>
      <c r="L7" s="11" t="s">
        <v>14</v>
      </c>
    </row>
    <row r="8" spans="1:12" ht="18.75">
      <c r="A8" s="13">
        <v>1</v>
      </c>
      <c r="B8" s="625" t="s">
        <v>468</v>
      </c>
      <c r="C8" s="625" t="s">
        <v>2412</v>
      </c>
      <c r="D8" s="135"/>
      <c r="E8" s="14">
        <f t="shared" ref="E8:E71" si="0">IF(D8=0,K8/2,D8)</f>
        <v>0</v>
      </c>
      <c r="F8" s="14">
        <f t="shared" ref="F8:F71" si="1">E8*2</f>
        <v>0</v>
      </c>
      <c r="G8" s="86"/>
      <c r="H8" s="14">
        <f t="shared" ref="H8:H71" si="2">MAX(F8,G8*2)</f>
        <v>0</v>
      </c>
      <c r="I8" s="23"/>
      <c r="J8" s="14">
        <f t="shared" ref="J8:J71" si="3">MAX(H8,I8*2)</f>
        <v>0</v>
      </c>
      <c r="K8" s="15"/>
      <c r="L8" s="16" t="str">
        <f t="shared" ref="L8:L71" si="4">IF(ISBLANK(I8),IF(ISBLANK(G8),"Juin","Synthèse"),"Rattrapage")</f>
        <v>Juin</v>
      </c>
    </row>
    <row r="9" spans="1:12" ht="18.75">
      <c r="A9" s="13">
        <v>2</v>
      </c>
      <c r="B9" s="625" t="s">
        <v>481</v>
      </c>
      <c r="C9" s="625" t="s">
        <v>2413</v>
      </c>
      <c r="D9" s="136"/>
      <c r="E9" s="14">
        <f t="shared" si="0"/>
        <v>0</v>
      </c>
      <c r="F9" s="14">
        <f t="shared" si="1"/>
        <v>0</v>
      </c>
      <c r="G9" s="174"/>
      <c r="H9" s="14">
        <f t="shared" si="2"/>
        <v>0</v>
      </c>
      <c r="I9" s="23"/>
      <c r="J9" s="14">
        <f t="shared" si="3"/>
        <v>0</v>
      </c>
      <c r="K9" s="15"/>
      <c r="L9" s="16" t="str">
        <f t="shared" si="4"/>
        <v>Juin</v>
      </c>
    </row>
    <row r="10" spans="1:12" ht="18.75">
      <c r="A10" s="13">
        <v>3</v>
      </c>
      <c r="B10" s="625" t="s">
        <v>489</v>
      </c>
      <c r="C10" s="625" t="s">
        <v>2414</v>
      </c>
      <c r="D10" s="136"/>
      <c r="E10" s="14">
        <f t="shared" si="0"/>
        <v>0</v>
      </c>
      <c r="F10" s="14">
        <f t="shared" si="1"/>
        <v>0</v>
      </c>
      <c r="G10" s="86"/>
      <c r="H10" s="14">
        <f t="shared" si="2"/>
        <v>0</v>
      </c>
      <c r="I10" s="23"/>
      <c r="J10" s="14">
        <f t="shared" si="3"/>
        <v>0</v>
      </c>
      <c r="K10" s="15"/>
      <c r="L10" s="16" t="str">
        <f t="shared" si="4"/>
        <v>Juin</v>
      </c>
    </row>
    <row r="11" spans="1:12" ht="20.25">
      <c r="A11" s="13">
        <v>4</v>
      </c>
      <c r="B11" s="625" t="s">
        <v>42</v>
      </c>
      <c r="C11" s="625" t="s">
        <v>2415</v>
      </c>
      <c r="D11" s="136"/>
      <c r="E11" s="14">
        <f t="shared" si="0"/>
        <v>0</v>
      </c>
      <c r="F11" s="14">
        <f t="shared" si="1"/>
        <v>0</v>
      </c>
      <c r="G11" s="179"/>
      <c r="H11" s="14">
        <f t="shared" si="2"/>
        <v>0</v>
      </c>
      <c r="I11" s="23"/>
      <c r="J11" s="14">
        <f t="shared" si="3"/>
        <v>0</v>
      </c>
      <c r="K11" s="15"/>
      <c r="L11" s="16" t="str">
        <f t="shared" si="4"/>
        <v>Juin</v>
      </c>
    </row>
    <row r="12" spans="1:12" ht="20.25">
      <c r="A12" s="13">
        <v>5</v>
      </c>
      <c r="B12" s="625" t="s">
        <v>116</v>
      </c>
      <c r="C12" s="625" t="s">
        <v>2416</v>
      </c>
      <c r="D12" s="136"/>
      <c r="E12" s="14">
        <f t="shared" si="0"/>
        <v>0</v>
      </c>
      <c r="F12" s="14">
        <f t="shared" si="1"/>
        <v>0</v>
      </c>
      <c r="G12" s="180"/>
      <c r="H12" s="14">
        <f t="shared" si="2"/>
        <v>0</v>
      </c>
      <c r="I12" s="23"/>
      <c r="J12" s="14">
        <f t="shared" si="3"/>
        <v>0</v>
      </c>
      <c r="K12" s="15"/>
      <c r="L12" s="16" t="str">
        <f t="shared" si="4"/>
        <v>Juin</v>
      </c>
    </row>
    <row r="13" spans="1:12" ht="20.25">
      <c r="A13" s="13">
        <v>6</v>
      </c>
      <c r="B13" s="625" t="s">
        <v>2417</v>
      </c>
      <c r="C13" s="625" t="s">
        <v>2418</v>
      </c>
      <c r="D13" s="136"/>
      <c r="E13" s="14">
        <f t="shared" si="0"/>
        <v>0</v>
      </c>
      <c r="F13" s="14">
        <f t="shared" si="1"/>
        <v>0</v>
      </c>
      <c r="G13" s="180"/>
      <c r="H13" s="14">
        <f t="shared" si="2"/>
        <v>0</v>
      </c>
      <c r="I13" s="23"/>
      <c r="J13" s="14">
        <f t="shared" si="3"/>
        <v>0</v>
      </c>
      <c r="K13" s="15"/>
      <c r="L13" s="16" t="str">
        <f t="shared" si="4"/>
        <v>Juin</v>
      </c>
    </row>
    <row r="14" spans="1:12" ht="20.25">
      <c r="A14" s="13">
        <v>7</v>
      </c>
      <c r="B14" s="625" t="s">
        <v>513</v>
      </c>
      <c r="C14" s="625" t="s">
        <v>2419</v>
      </c>
      <c r="D14" s="136"/>
      <c r="E14" s="14">
        <f t="shared" si="0"/>
        <v>0</v>
      </c>
      <c r="F14" s="14">
        <f t="shared" si="1"/>
        <v>0</v>
      </c>
      <c r="G14" s="180"/>
      <c r="H14" s="14">
        <f t="shared" si="2"/>
        <v>0</v>
      </c>
      <c r="I14" s="23"/>
      <c r="J14" s="14">
        <f t="shared" si="3"/>
        <v>0</v>
      </c>
      <c r="K14" s="15"/>
      <c r="L14" s="16" t="str">
        <f t="shared" si="4"/>
        <v>Juin</v>
      </c>
    </row>
    <row r="15" spans="1:12" ht="20.25">
      <c r="A15" s="13">
        <v>8</v>
      </c>
      <c r="B15" s="625" t="s">
        <v>2420</v>
      </c>
      <c r="C15" s="625" t="s">
        <v>2421</v>
      </c>
      <c r="D15" s="136"/>
      <c r="E15" s="14">
        <f t="shared" si="0"/>
        <v>0</v>
      </c>
      <c r="F15" s="14">
        <f t="shared" si="1"/>
        <v>0</v>
      </c>
      <c r="G15" s="180"/>
      <c r="H15" s="14">
        <f t="shared" si="2"/>
        <v>0</v>
      </c>
      <c r="I15" s="23"/>
      <c r="J15" s="14">
        <f t="shared" si="3"/>
        <v>0</v>
      </c>
      <c r="K15" s="15"/>
      <c r="L15" s="16" t="str">
        <f t="shared" si="4"/>
        <v>Juin</v>
      </c>
    </row>
    <row r="16" spans="1:12" ht="18.75">
      <c r="A16" s="13">
        <v>9</v>
      </c>
      <c r="B16" s="625" t="s">
        <v>523</v>
      </c>
      <c r="C16" s="625" t="s">
        <v>2422</v>
      </c>
      <c r="D16" s="136"/>
      <c r="E16" s="14">
        <f t="shared" si="0"/>
        <v>0</v>
      </c>
      <c r="F16" s="14">
        <f t="shared" si="1"/>
        <v>0</v>
      </c>
      <c r="G16" s="174"/>
      <c r="H16" s="14">
        <f t="shared" si="2"/>
        <v>0</v>
      </c>
      <c r="I16" s="23"/>
      <c r="J16" s="14">
        <f t="shared" si="3"/>
        <v>0</v>
      </c>
      <c r="K16" s="15"/>
      <c r="L16" s="16" t="str">
        <f t="shared" si="4"/>
        <v>Juin</v>
      </c>
    </row>
    <row r="17" spans="1:12" ht="20.25">
      <c r="A17" s="13">
        <v>10</v>
      </c>
      <c r="B17" s="625" t="s">
        <v>529</v>
      </c>
      <c r="C17" s="625" t="s">
        <v>2423</v>
      </c>
      <c r="D17" s="136"/>
      <c r="E17" s="14">
        <f t="shared" si="0"/>
        <v>0</v>
      </c>
      <c r="F17" s="14">
        <f t="shared" si="1"/>
        <v>0</v>
      </c>
      <c r="G17" s="180"/>
      <c r="H17" s="14">
        <f t="shared" si="2"/>
        <v>0</v>
      </c>
      <c r="I17" s="23"/>
      <c r="J17" s="14">
        <f t="shared" si="3"/>
        <v>0</v>
      </c>
      <c r="K17" s="15"/>
      <c r="L17" s="16" t="str">
        <f t="shared" si="4"/>
        <v>Juin</v>
      </c>
    </row>
    <row r="18" spans="1:12" ht="18.75">
      <c r="A18" s="13">
        <v>11</v>
      </c>
      <c r="B18" s="625" t="s">
        <v>2424</v>
      </c>
      <c r="C18" s="625" t="s">
        <v>2425</v>
      </c>
      <c r="D18" s="137"/>
      <c r="E18" s="14">
        <f t="shared" si="0"/>
        <v>0</v>
      </c>
      <c r="F18" s="14">
        <f t="shared" si="1"/>
        <v>0</v>
      </c>
      <c r="G18" s="174"/>
      <c r="H18" s="14">
        <f t="shared" si="2"/>
        <v>0</v>
      </c>
      <c r="I18" s="23"/>
      <c r="J18" s="14">
        <f t="shared" si="3"/>
        <v>0</v>
      </c>
      <c r="K18" s="15"/>
      <c r="L18" s="16" t="str">
        <f t="shared" si="4"/>
        <v>Juin</v>
      </c>
    </row>
    <row r="19" spans="1:12" ht="20.25">
      <c r="A19" s="13">
        <v>12</v>
      </c>
      <c r="B19" s="625" t="s">
        <v>2426</v>
      </c>
      <c r="C19" s="625" t="s">
        <v>2427</v>
      </c>
      <c r="D19" s="136"/>
      <c r="E19" s="14">
        <f t="shared" si="0"/>
        <v>0</v>
      </c>
      <c r="F19" s="14">
        <f t="shared" si="1"/>
        <v>0</v>
      </c>
      <c r="G19" s="180"/>
      <c r="H19" s="14">
        <f t="shared" si="2"/>
        <v>0</v>
      </c>
      <c r="I19" s="23"/>
      <c r="J19" s="14">
        <f t="shared" si="3"/>
        <v>0</v>
      </c>
      <c r="K19" s="15"/>
      <c r="L19" s="16" t="str">
        <f t="shared" si="4"/>
        <v>Juin</v>
      </c>
    </row>
    <row r="20" spans="1:12" ht="18.75">
      <c r="A20" s="13">
        <v>13</v>
      </c>
      <c r="B20" s="625" t="s">
        <v>546</v>
      </c>
      <c r="C20" s="625" t="s">
        <v>2428</v>
      </c>
      <c r="D20" s="136"/>
      <c r="E20" s="14">
        <f t="shared" si="0"/>
        <v>0</v>
      </c>
      <c r="F20" s="14">
        <f t="shared" si="1"/>
        <v>0</v>
      </c>
      <c r="G20" s="174"/>
      <c r="H20" s="14">
        <f t="shared" si="2"/>
        <v>0</v>
      </c>
      <c r="I20" s="23"/>
      <c r="J20" s="14">
        <f t="shared" si="3"/>
        <v>0</v>
      </c>
      <c r="K20" s="15"/>
      <c r="L20" s="16" t="str">
        <f t="shared" si="4"/>
        <v>Juin</v>
      </c>
    </row>
    <row r="21" spans="1:12" ht="20.25">
      <c r="A21" s="13">
        <v>14</v>
      </c>
      <c r="B21" s="625" t="s">
        <v>551</v>
      </c>
      <c r="C21" s="625" t="s">
        <v>2429</v>
      </c>
      <c r="D21" s="136"/>
      <c r="E21" s="14">
        <f t="shared" si="0"/>
        <v>0</v>
      </c>
      <c r="F21" s="14">
        <f t="shared" si="1"/>
        <v>0</v>
      </c>
      <c r="G21" s="180"/>
      <c r="H21" s="14">
        <f t="shared" si="2"/>
        <v>0</v>
      </c>
      <c r="I21" s="23"/>
      <c r="J21" s="14">
        <f t="shared" si="3"/>
        <v>0</v>
      </c>
      <c r="K21" s="15"/>
      <c r="L21" s="16" t="str">
        <f t="shared" si="4"/>
        <v>Juin</v>
      </c>
    </row>
    <row r="22" spans="1:12" ht="20.25">
      <c r="A22" s="13">
        <v>15</v>
      </c>
      <c r="B22" s="625" t="s">
        <v>2430</v>
      </c>
      <c r="C22" s="625" t="s">
        <v>2431</v>
      </c>
      <c r="D22" s="136"/>
      <c r="E22" s="14">
        <f t="shared" si="0"/>
        <v>0</v>
      </c>
      <c r="F22" s="14">
        <f t="shared" si="1"/>
        <v>0</v>
      </c>
      <c r="G22" s="180"/>
      <c r="H22" s="14">
        <f t="shared" si="2"/>
        <v>0</v>
      </c>
      <c r="I22" s="23"/>
      <c r="J22" s="14">
        <f t="shared" si="3"/>
        <v>0</v>
      </c>
      <c r="K22" s="15"/>
      <c r="L22" s="16" t="str">
        <f t="shared" si="4"/>
        <v>Juin</v>
      </c>
    </row>
    <row r="23" spans="1:12" ht="18.75">
      <c r="A23" s="13">
        <v>16</v>
      </c>
      <c r="B23" s="625" t="s">
        <v>2430</v>
      </c>
      <c r="C23" s="625" t="s">
        <v>2432</v>
      </c>
      <c r="D23" s="136"/>
      <c r="E23" s="14">
        <f t="shared" si="0"/>
        <v>0</v>
      </c>
      <c r="F23" s="14">
        <f t="shared" si="1"/>
        <v>0</v>
      </c>
      <c r="G23" s="174"/>
      <c r="H23" s="14">
        <f t="shared" si="2"/>
        <v>0</v>
      </c>
      <c r="I23" s="23"/>
      <c r="J23" s="14">
        <f t="shared" si="3"/>
        <v>0</v>
      </c>
      <c r="K23" s="15"/>
      <c r="L23" s="16" t="str">
        <f t="shared" si="4"/>
        <v>Juin</v>
      </c>
    </row>
    <row r="24" spans="1:12" ht="18.75">
      <c r="A24" s="13">
        <v>17</v>
      </c>
      <c r="B24" s="625" t="s">
        <v>559</v>
      </c>
      <c r="C24" s="625" t="s">
        <v>2433</v>
      </c>
      <c r="D24" s="136"/>
      <c r="E24" s="14">
        <f t="shared" si="0"/>
        <v>0</v>
      </c>
      <c r="F24" s="14">
        <f t="shared" si="1"/>
        <v>0</v>
      </c>
      <c r="G24" s="174"/>
      <c r="H24" s="14">
        <f t="shared" si="2"/>
        <v>0</v>
      </c>
      <c r="I24" s="23"/>
      <c r="J24" s="14">
        <f t="shared" si="3"/>
        <v>0</v>
      </c>
      <c r="K24" s="15"/>
      <c r="L24" s="16" t="str">
        <f t="shared" si="4"/>
        <v>Juin</v>
      </c>
    </row>
    <row r="25" spans="1:12" ht="20.25">
      <c r="A25" s="13">
        <v>18</v>
      </c>
      <c r="B25" s="625" t="s">
        <v>564</v>
      </c>
      <c r="C25" s="625" t="s">
        <v>2434</v>
      </c>
      <c r="D25" s="136"/>
      <c r="E25" s="14">
        <f t="shared" si="0"/>
        <v>0</v>
      </c>
      <c r="F25" s="14">
        <f t="shared" si="1"/>
        <v>0</v>
      </c>
      <c r="G25" s="180"/>
      <c r="H25" s="14">
        <f t="shared" si="2"/>
        <v>0</v>
      </c>
      <c r="I25" s="23"/>
      <c r="J25" s="14">
        <f t="shared" si="3"/>
        <v>0</v>
      </c>
      <c r="K25" s="15"/>
      <c r="L25" s="16" t="str">
        <f t="shared" si="4"/>
        <v>Juin</v>
      </c>
    </row>
    <row r="26" spans="1:12" ht="20.25">
      <c r="A26" s="13">
        <v>19</v>
      </c>
      <c r="B26" s="625" t="s">
        <v>568</v>
      </c>
      <c r="C26" s="625" t="s">
        <v>2435</v>
      </c>
      <c r="D26" s="136"/>
      <c r="E26" s="14">
        <f t="shared" si="0"/>
        <v>0</v>
      </c>
      <c r="F26" s="14">
        <f t="shared" si="1"/>
        <v>0</v>
      </c>
      <c r="G26" s="180"/>
      <c r="H26" s="14">
        <f t="shared" si="2"/>
        <v>0</v>
      </c>
      <c r="I26" s="23"/>
      <c r="J26" s="14">
        <f t="shared" si="3"/>
        <v>0</v>
      </c>
      <c r="K26" s="15"/>
      <c r="L26" s="16" t="str">
        <f t="shared" si="4"/>
        <v>Juin</v>
      </c>
    </row>
    <row r="27" spans="1:12" ht="20.25">
      <c r="A27" s="13">
        <v>20</v>
      </c>
      <c r="B27" s="625" t="s">
        <v>2436</v>
      </c>
      <c r="C27" s="625" t="s">
        <v>2437</v>
      </c>
      <c r="D27" s="136"/>
      <c r="E27" s="14">
        <f t="shared" si="0"/>
        <v>0</v>
      </c>
      <c r="F27" s="14">
        <f t="shared" si="1"/>
        <v>0</v>
      </c>
      <c r="G27" s="180"/>
      <c r="H27" s="14">
        <f t="shared" si="2"/>
        <v>0</v>
      </c>
      <c r="I27" s="23"/>
      <c r="J27" s="14">
        <f t="shared" si="3"/>
        <v>0</v>
      </c>
      <c r="K27" s="15"/>
      <c r="L27" s="16" t="str">
        <f t="shared" si="4"/>
        <v>Juin</v>
      </c>
    </row>
    <row r="28" spans="1:12" ht="20.25">
      <c r="A28" s="13">
        <v>21</v>
      </c>
      <c r="B28" s="625" t="s">
        <v>69</v>
      </c>
      <c r="C28" s="625" t="s">
        <v>2438</v>
      </c>
      <c r="D28" s="136"/>
      <c r="E28" s="14">
        <f t="shared" si="0"/>
        <v>0</v>
      </c>
      <c r="F28" s="14">
        <f t="shared" si="1"/>
        <v>0</v>
      </c>
      <c r="G28" s="181"/>
      <c r="H28" s="14">
        <f t="shared" si="2"/>
        <v>0</v>
      </c>
      <c r="I28" s="23"/>
      <c r="J28" s="14">
        <f t="shared" si="3"/>
        <v>0</v>
      </c>
      <c r="K28" s="15"/>
      <c r="L28" s="16" t="str">
        <f t="shared" si="4"/>
        <v>Juin</v>
      </c>
    </row>
    <row r="29" spans="1:12" ht="20.25">
      <c r="A29" s="13">
        <v>22</v>
      </c>
      <c r="B29" s="625" t="s">
        <v>2439</v>
      </c>
      <c r="C29" s="625" t="s">
        <v>2440</v>
      </c>
      <c r="D29" s="137"/>
      <c r="E29" s="14">
        <f t="shared" si="0"/>
        <v>0</v>
      </c>
      <c r="F29" s="14">
        <f t="shared" si="1"/>
        <v>0</v>
      </c>
      <c r="G29" s="180"/>
      <c r="H29" s="14">
        <f t="shared" si="2"/>
        <v>0</v>
      </c>
      <c r="I29" s="23"/>
      <c r="J29" s="14">
        <f t="shared" si="3"/>
        <v>0</v>
      </c>
      <c r="K29" s="15"/>
      <c r="L29" s="16" t="str">
        <f t="shared" si="4"/>
        <v>Juin</v>
      </c>
    </row>
    <row r="30" spans="1:12" ht="20.25">
      <c r="A30" s="13">
        <v>23</v>
      </c>
      <c r="B30" s="625" t="s">
        <v>592</v>
      </c>
      <c r="C30" s="625" t="s">
        <v>2441</v>
      </c>
      <c r="D30" s="136"/>
      <c r="E30" s="14">
        <f t="shared" si="0"/>
        <v>0</v>
      </c>
      <c r="F30" s="14">
        <f t="shared" si="1"/>
        <v>0</v>
      </c>
      <c r="G30" s="180"/>
      <c r="H30" s="14">
        <f t="shared" si="2"/>
        <v>0</v>
      </c>
      <c r="I30" s="23"/>
      <c r="J30" s="14">
        <f t="shared" si="3"/>
        <v>0</v>
      </c>
      <c r="K30" s="15"/>
      <c r="L30" s="16" t="str">
        <f t="shared" si="4"/>
        <v>Juin</v>
      </c>
    </row>
    <row r="31" spans="1:12" ht="20.25">
      <c r="A31" s="13">
        <v>24</v>
      </c>
      <c r="B31" s="625" t="s">
        <v>2442</v>
      </c>
      <c r="C31" s="625" t="s">
        <v>2443</v>
      </c>
      <c r="D31" s="136"/>
      <c r="E31" s="14">
        <f t="shared" si="0"/>
        <v>0</v>
      </c>
      <c r="F31" s="14">
        <f t="shared" si="1"/>
        <v>0</v>
      </c>
      <c r="G31" s="180"/>
      <c r="H31" s="14">
        <f t="shared" si="2"/>
        <v>0</v>
      </c>
      <c r="I31" s="23"/>
      <c r="J31" s="14">
        <f t="shared" si="3"/>
        <v>0</v>
      </c>
      <c r="K31" s="15"/>
      <c r="L31" s="16" t="str">
        <f t="shared" si="4"/>
        <v>Juin</v>
      </c>
    </row>
    <row r="32" spans="1:12" ht="20.25">
      <c r="A32" s="13">
        <v>25</v>
      </c>
      <c r="B32" s="625" t="s">
        <v>603</v>
      </c>
      <c r="C32" s="625" t="s">
        <v>2444</v>
      </c>
      <c r="D32" s="136"/>
      <c r="E32" s="14">
        <f t="shared" si="0"/>
        <v>0</v>
      </c>
      <c r="F32" s="14">
        <f t="shared" si="1"/>
        <v>0</v>
      </c>
      <c r="G32" s="180"/>
      <c r="H32" s="14">
        <f t="shared" si="2"/>
        <v>0</v>
      </c>
      <c r="I32" s="23"/>
      <c r="J32" s="14">
        <f t="shared" si="3"/>
        <v>0</v>
      </c>
      <c r="K32" s="15"/>
      <c r="L32" s="16" t="str">
        <f t="shared" si="4"/>
        <v>Juin</v>
      </c>
    </row>
    <row r="33" spans="1:12" ht="20.25">
      <c r="A33" s="13">
        <v>26</v>
      </c>
      <c r="B33" s="625" t="s">
        <v>2445</v>
      </c>
      <c r="C33" s="625" t="s">
        <v>2446</v>
      </c>
      <c r="D33" s="136"/>
      <c r="E33" s="14">
        <f t="shared" si="0"/>
        <v>0</v>
      </c>
      <c r="F33" s="14">
        <f t="shared" si="1"/>
        <v>0</v>
      </c>
      <c r="G33" s="180"/>
      <c r="H33" s="14">
        <f t="shared" si="2"/>
        <v>0</v>
      </c>
      <c r="I33" s="23"/>
      <c r="J33" s="14">
        <f t="shared" si="3"/>
        <v>0</v>
      </c>
      <c r="K33" s="15"/>
      <c r="L33" s="16" t="str">
        <f t="shared" si="4"/>
        <v>Juin</v>
      </c>
    </row>
    <row r="34" spans="1:12" ht="20.25">
      <c r="A34" s="13">
        <v>27</v>
      </c>
      <c r="B34" s="625" t="s">
        <v>135</v>
      </c>
      <c r="C34" s="625" t="s">
        <v>2447</v>
      </c>
      <c r="D34" s="136"/>
      <c r="E34" s="14">
        <f t="shared" si="0"/>
        <v>0</v>
      </c>
      <c r="F34" s="14">
        <f t="shared" si="1"/>
        <v>0</v>
      </c>
      <c r="G34" s="180"/>
      <c r="H34" s="14">
        <f t="shared" si="2"/>
        <v>0</v>
      </c>
      <c r="I34" s="23"/>
      <c r="J34" s="14">
        <f t="shared" si="3"/>
        <v>0</v>
      </c>
      <c r="K34" s="15"/>
      <c r="L34" s="16" t="str">
        <f t="shared" si="4"/>
        <v>Juin</v>
      </c>
    </row>
    <row r="35" spans="1:12" ht="20.25">
      <c r="A35" s="13">
        <v>28</v>
      </c>
      <c r="B35" s="625" t="s">
        <v>2448</v>
      </c>
      <c r="C35" s="625" t="s">
        <v>2449</v>
      </c>
      <c r="D35" s="136"/>
      <c r="E35" s="14">
        <f t="shared" si="0"/>
        <v>0</v>
      </c>
      <c r="F35" s="14">
        <f t="shared" si="1"/>
        <v>0</v>
      </c>
      <c r="G35" s="180"/>
      <c r="H35" s="14">
        <f t="shared" si="2"/>
        <v>0</v>
      </c>
      <c r="I35" s="23"/>
      <c r="J35" s="14">
        <f t="shared" si="3"/>
        <v>0</v>
      </c>
      <c r="K35" s="15"/>
      <c r="L35" s="16" t="str">
        <f t="shared" si="4"/>
        <v>Juin</v>
      </c>
    </row>
    <row r="36" spans="1:12" ht="20.25">
      <c r="A36" s="13">
        <v>29</v>
      </c>
      <c r="B36" s="625" t="s">
        <v>624</v>
      </c>
      <c r="C36" s="625" t="s">
        <v>2450</v>
      </c>
      <c r="D36" s="137"/>
      <c r="E36" s="14">
        <f t="shared" si="0"/>
        <v>0</v>
      </c>
      <c r="F36" s="14">
        <f t="shared" si="1"/>
        <v>0</v>
      </c>
      <c r="G36" s="180"/>
      <c r="H36" s="14">
        <f t="shared" si="2"/>
        <v>0</v>
      </c>
      <c r="I36" s="23"/>
      <c r="J36" s="14">
        <f t="shared" si="3"/>
        <v>0</v>
      </c>
      <c r="K36" s="15"/>
      <c r="L36" s="16" t="str">
        <f t="shared" si="4"/>
        <v>Juin</v>
      </c>
    </row>
    <row r="37" spans="1:12" ht="18.75">
      <c r="A37" s="13">
        <v>30</v>
      </c>
      <c r="B37" s="625" t="s">
        <v>624</v>
      </c>
      <c r="C37" s="625" t="s">
        <v>2451</v>
      </c>
      <c r="D37" s="136"/>
      <c r="E37" s="14">
        <f t="shared" si="0"/>
        <v>0</v>
      </c>
      <c r="F37" s="14">
        <f t="shared" si="1"/>
        <v>0</v>
      </c>
      <c r="G37" s="174"/>
      <c r="H37" s="14">
        <f t="shared" si="2"/>
        <v>0</v>
      </c>
      <c r="I37" s="23"/>
      <c r="J37" s="14">
        <f t="shared" si="3"/>
        <v>0</v>
      </c>
      <c r="K37" s="15"/>
      <c r="L37" s="16" t="str">
        <f t="shared" si="4"/>
        <v>Juin</v>
      </c>
    </row>
    <row r="38" spans="1:12" ht="20.25">
      <c r="A38" s="13">
        <v>31</v>
      </c>
      <c r="B38" s="625" t="s">
        <v>2452</v>
      </c>
      <c r="C38" s="625" t="s">
        <v>2453</v>
      </c>
      <c r="D38" s="136"/>
      <c r="E38" s="14">
        <f t="shared" si="0"/>
        <v>0</v>
      </c>
      <c r="F38" s="14">
        <f t="shared" si="1"/>
        <v>0</v>
      </c>
      <c r="G38" s="180"/>
      <c r="H38" s="14">
        <f t="shared" si="2"/>
        <v>0</v>
      </c>
      <c r="I38" s="23"/>
      <c r="J38" s="14">
        <f t="shared" si="3"/>
        <v>0</v>
      </c>
      <c r="K38" s="15"/>
      <c r="L38" s="16" t="str">
        <f t="shared" si="4"/>
        <v>Juin</v>
      </c>
    </row>
    <row r="39" spans="1:12" ht="20.25">
      <c r="A39" s="13">
        <v>32</v>
      </c>
      <c r="B39" s="625" t="s">
        <v>2452</v>
      </c>
      <c r="C39" s="625" t="s">
        <v>2454</v>
      </c>
      <c r="D39" s="136"/>
      <c r="E39" s="14">
        <f t="shared" si="0"/>
        <v>0</v>
      </c>
      <c r="F39" s="14">
        <f t="shared" si="1"/>
        <v>0</v>
      </c>
      <c r="G39" s="180"/>
      <c r="H39" s="14">
        <f t="shared" si="2"/>
        <v>0</v>
      </c>
      <c r="I39" s="23"/>
      <c r="J39" s="14">
        <f t="shared" si="3"/>
        <v>0</v>
      </c>
      <c r="K39" s="15"/>
      <c r="L39" s="16" t="str">
        <f t="shared" si="4"/>
        <v>Juin</v>
      </c>
    </row>
    <row r="40" spans="1:12" ht="20.25">
      <c r="A40" s="13">
        <v>33</v>
      </c>
      <c r="B40" s="625" t="s">
        <v>645</v>
      </c>
      <c r="C40" s="625" t="s">
        <v>2455</v>
      </c>
      <c r="D40" s="136"/>
      <c r="E40" s="14">
        <f t="shared" si="0"/>
        <v>0</v>
      </c>
      <c r="F40" s="14">
        <f t="shared" si="1"/>
        <v>0</v>
      </c>
      <c r="G40" s="180"/>
      <c r="H40" s="14">
        <f t="shared" si="2"/>
        <v>0</v>
      </c>
      <c r="I40" s="23"/>
      <c r="J40" s="14">
        <f t="shared" si="3"/>
        <v>0</v>
      </c>
      <c r="K40" s="15"/>
      <c r="L40" s="16" t="str">
        <f t="shared" si="4"/>
        <v>Juin</v>
      </c>
    </row>
    <row r="41" spans="1:12" ht="20.25">
      <c r="A41" s="13">
        <v>34</v>
      </c>
      <c r="B41" s="625" t="s">
        <v>2456</v>
      </c>
      <c r="C41" s="625" t="s">
        <v>119</v>
      </c>
      <c r="D41" s="136"/>
      <c r="E41" s="14">
        <f t="shared" si="0"/>
        <v>0</v>
      </c>
      <c r="F41" s="14">
        <f t="shared" si="1"/>
        <v>0</v>
      </c>
      <c r="G41" s="180"/>
      <c r="H41" s="14">
        <f t="shared" si="2"/>
        <v>0</v>
      </c>
      <c r="I41" s="23"/>
      <c r="J41" s="14">
        <f t="shared" si="3"/>
        <v>0</v>
      </c>
      <c r="K41" s="15"/>
      <c r="L41" s="16" t="str">
        <f t="shared" si="4"/>
        <v>Juin</v>
      </c>
    </row>
    <row r="42" spans="1:12" ht="20.25">
      <c r="A42" s="13">
        <v>35</v>
      </c>
      <c r="B42" s="625" t="s">
        <v>2457</v>
      </c>
      <c r="C42" s="625" t="s">
        <v>2458</v>
      </c>
      <c r="D42" s="136"/>
      <c r="E42" s="14">
        <f t="shared" si="0"/>
        <v>0</v>
      </c>
      <c r="F42" s="14">
        <f t="shared" si="1"/>
        <v>0</v>
      </c>
      <c r="G42" s="180"/>
      <c r="H42" s="14">
        <f t="shared" si="2"/>
        <v>0</v>
      </c>
      <c r="I42" s="23"/>
      <c r="J42" s="14">
        <f t="shared" si="3"/>
        <v>0</v>
      </c>
      <c r="K42" s="15"/>
      <c r="L42" s="16" t="str">
        <f t="shared" si="4"/>
        <v>Juin</v>
      </c>
    </row>
    <row r="43" spans="1:12" ht="20.25">
      <c r="A43" s="13">
        <v>36</v>
      </c>
      <c r="B43" s="625" t="s">
        <v>659</v>
      </c>
      <c r="C43" s="625" t="s">
        <v>2459</v>
      </c>
      <c r="D43" s="137"/>
      <c r="E43" s="14">
        <f t="shared" si="0"/>
        <v>0</v>
      </c>
      <c r="F43" s="14">
        <f t="shared" si="1"/>
        <v>0</v>
      </c>
      <c r="G43" s="180"/>
      <c r="H43" s="14">
        <f t="shared" si="2"/>
        <v>0</v>
      </c>
      <c r="I43" s="23"/>
      <c r="J43" s="14">
        <f t="shared" si="3"/>
        <v>0</v>
      </c>
      <c r="K43" s="15"/>
      <c r="L43" s="16" t="str">
        <f t="shared" si="4"/>
        <v>Juin</v>
      </c>
    </row>
    <row r="44" spans="1:12" ht="20.25">
      <c r="A44" s="13">
        <v>37</v>
      </c>
      <c r="B44" s="625" t="s">
        <v>664</v>
      </c>
      <c r="C44" s="625" t="s">
        <v>2460</v>
      </c>
      <c r="D44" s="136"/>
      <c r="E44" s="14">
        <f t="shared" si="0"/>
        <v>0</v>
      </c>
      <c r="F44" s="14">
        <f t="shared" si="1"/>
        <v>0</v>
      </c>
      <c r="G44" s="180"/>
      <c r="H44" s="14">
        <f t="shared" si="2"/>
        <v>0</v>
      </c>
      <c r="I44" s="23"/>
      <c r="J44" s="14">
        <f t="shared" si="3"/>
        <v>0</v>
      </c>
      <c r="K44" s="15"/>
      <c r="L44" s="16" t="str">
        <f t="shared" si="4"/>
        <v>Juin</v>
      </c>
    </row>
    <row r="45" spans="1:12" ht="20.25">
      <c r="A45" s="13">
        <v>38</v>
      </c>
      <c r="B45" s="625" t="s">
        <v>2461</v>
      </c>
      <c r="C45" s="625" t="s">
        <v>2451</v>
      </c>
      <c r="D45" s="136"/>
      <c r="E45" s="14">
        <f t="shared" si="0"/>
        <v>0</v>
      </c>
      <c r="F45" s="14">
        <f t="shared" si="1"/>
        <v>0</v>
      </c>
      <c r="G45" s="180"/>
      <c r="H45" s="14">
        <f t="shared" si="2"/>
        <v>0</v>
      </c>
      <c r="I45" s="23"/>
      <c r="J45" s="14">
        <f t="shared" si="3"/>
        <v>0</v>
      </c>
      <c r="K45" s="15"/>
      <c r="L45" s="16" t="str">
        <f t="shared" si="4"/>
        <v>Juin</v>
      </c>
    </row>
    <row r="46" spans="1:12" ht="18.75">
      <c r="A46" s="13">
        <v>39</v>
      </c>
      <c r="B46" s="625" t="s">
        <v>673</v>
      </c>
      <c r="C46" s="625" t="s">
        <v>2462</v>
      </c>
      <c r="D46" s="136"/>
      <c r="E46" s="14">
        <f t="shared" si="0"/>
        <v>0</v>
      </c>
      <c r="F46" s="14">
        <f t="shared" si="1"/>
        <v>0</v>
      </c>
      <c r="G46" s="174"/>
      <c r="H46" s="14">
        <f t="shared" si="2"/>
        <v>0</v>
      </c>
      <c r="I46" s="23"/>
      <c r="J46" s="14">
        <f t="shared" si="3"/>
        <v>0</v>
      </c>
      <c r="K46" s="15"/>
      <c r="L46" s="16" t="str">
        <f t="shared" si="4"/>
        <v>Juin</v>
      </c>
    </row>
    <row r="47" spans="1:12" ht="20.25">
      <c r="A47" s="13">
        <v>40</v>
      </c>
      <c r="B47" s="625" t="s">
        <v>677</v>
      </c>
      <c r="C47" s="625" t="s">
        <v>2463</v>
      </c>
      <c r="D47" s="136"/>
      <c r="E47" s="14">
        <f t="shared" si="0"/>
        <v>0</v>
      </c>
      <c r="F47" s="14">
        <f t="shared" si="1"/>
        <v>0</v>
      </c>
      <c r="G47" s="180"/>
      <c r="H47" s="14">
        <f t="shared" si="2"/>
        <v>0</v>
      </c>
      <c r="I47" s="23"/>
      <c r="J47" s="14">
        <f t="shared" si="3"/>
        <v>0</v>
      </c>
      <c r="K47" s="15"/>
      <c r="L47" s="16" t="str">
        <f t="shared" si="4"/>
        <v>Juin</v>
      </c>
    </row>
    <row r="48" spans="1:12" ht="20.25">
      <c r="A48" s="13">
        <v>41</v>
      </c>
      <c r="B48" s="625" t="s">
        <v>677</v>
      </c>
      <c r="C48" s="625" t="s">
        <v>2464</v>
      </c>
      <c r="D48" s="136"/>
      <c r="E48" s="14">
        <f t="shared" si="0"/>
        <v>0</v>
      </c>
      <c r="F48" s="14">
        <f t="shared" si="1"/>
        <v>0</v>
      </c>
      <c r="G48" s="180"/>
      <c r="H48" s="14">
        <f t="shared" si="2"/>
        <v>0</v>
      </c>
      <c r="I48" s="23"/>
      <c r="J48" s="14">
        <f t="shared" si="3"/>
        <v>0</v>
      </c>
      <c r="K48" s="15"/>
      <c r="L48" s="16" t="str">
        <f t="shared" si="4"/>
        <v>Juin</v>
      </c>
    </row>
    <row r="49" spans="1:12" ht="20.25">
      <c r="A49" s="13">
        <v>42</v>
      </c>
      <c r="B49" s="625" t="s">
        <v>682</v>
      </c>
      <c r="C49" s="625" t="s">
        <v>2465</v>
      </c>
      <c r="D49" s="136"/>
      <c r="E49" s="14">
        <f t="shared" si="0"/>
        <v>0</v>
      </c>
      <c r="F49" s="14">
        <f t="shared" si="1"/>
        <v>0</v>
      </c>
      <c r="G49" s="180"/>
      <c r="H49" s="14">
        <f t="shared" si="2"/>
        <v>0</v>
      </c>
      <c r="I49" s="23"/>
      <c r="J49" s="14">
        <f t="shared" si="3"/>
        <v>0</v>
      </c>
      <c r="K49" s="15"/>
      <c r="L49" s="16" t="str">
        <f t="shared" si="4"/>
        <v>Juin</v>
      </c>
    </row>
    <row r="50" spans="1:12" ht="20.25">
      <c r="A50" s="13">
        <v>43</v>
      </c>
      <c r="B50" s="625" t="s">
        <v>111</v>
      </c>
      <c r="C50" s="625" t="s">
        <v>2466</v>
      </c>
      <c r="D50" s="137"/>
      <c r="E50" s="14">
        <f t="shared" si="0"/>
        <v>0</v>
      </c>
      <c r="F50" s="14">
        <f t="shared" si="1"/>
        <v>0</v>
      </c>
      <c r="G50" s="180"/>
      <c r="H50" s="14">
        <f t="shared" si="2"/>
        <v>0</v>
      </c>
      <c r="I50" s="23"/>
      <c r="J50" s="14">
        <f t="shared" si="3"/>
        <v>0</v>
      </c>
      <c r="K50" s="15"/>
      <c r="L50" s="16" t="str">
        <f t="shared" si="4"/>
        <v>Juin</v>
      </c>
    </row>
    <row r="51" spans="1:12" ht="20.25">
      <c r="A51" s="13">
        <v>44</v>
      </c>
      <c r="B51" s="625" t="s">
        <v>111</v>
      </c>
      <c r="C51" s="625" t="s">
        <v>2467</v>
      </c>
      <c r="D51" s="136"/>
      <c r="E51" s="14">
        <f t="shared" si="0"/>
        <v>0</v>
      </c>
      <c r="F51" s="14">
        <f t="shared" si="1"/>
        <v>0</v>
      </c>
      <c r="G51" s="180"/>
      <c r="H51" s="14">
        <f t="shared" si="2"/>
        <v>0</v>
      </c>
      <c r="I51" s="23"/>
      <c r="J51" s="14">
        <f t="shared" si="3"/>
        <v>0</v>
      </c>
      <c r="K51" s="15"/>
      <c r="L51" s="16" t="str">
        <f t="shared" si="4"/>
        <v>Juin</v>
      </c>
    </row>
    <row r="52" spans="1:12" ht="20.25">
      <c r="A52" s="13">
        <v>45</v>
      </c>
      <c r="B52" s="625" t="s">
        <v>2468</v>
      </c>
      <c r="C52" s="625" t="s">
        <v>2469</v>
      </c>
      <c r="D52" s="136"/>
      <c r="E52" s="14">
        <f t="shared" si="0"/>
        <v>0</v>
      </c>
      <c r="F52" s="14">
        <f t="shared" si="1"/>
        <v>0</v>
      </c>
      <c r="G52" s="180"/>
      <c r="H52" s="14">
        <f t="shared" si="2"/>
        <v>0</v>
      </c>
      <c r="I52" s="23"/>
      <c r="J52" s="14">
        <f t="shared" si="3"/>
        <v>0</v>
      </c>
      <c r="K52" s="15"/>
      <c r="L52" s="16" t="str">
        <f t="shared" si="4"/>
        <v>Juin</v>
      </c>
    </row>
    <row r="53" spans="1:12" ht="18.75">
      <c r="A53" s="13">
        <v>46</v>
      </c>
      <c r="B53" s="625" t="s">
        <v>696</v>
      </c>
      <c r="C53" s="625" t="s">
        <v>2470</v>
      </c>
      <c r="D53" s="136"/>
      <c r="E53" s="14">
        <f t="shared" si="0"/>
        <v>0</v>
      </c>
      <c r="F53" s="14">
        <f t="shared" si="1"/>
        <v>0</v>
      </c>
      <c r="G53" s="174"/>
      <c r="H53" s="14">
        <f t="shared" si="2"/>
        <v>0</v>
      </c>
      <c r="I53" s="23"/>
      <c r="J53" s="14">
        <f t="shared" si="3"/>
        <v>0</v>
      </c>
      <c r="K53" s="15"/>
      <c r="L53" s="16" t="str">
        <f t="shared" si="4"/>
        <v>Juin</v>
      </c>
    </row>
    <row r="54" spans="1:12" ht="20.25">
      <c r="A54" s="13">
        <v>47</v>
      </c>
      <c r="B54" s="625" t="s">
        <v>2471</v>
      </c>
      <c r="C54" s="625" t="s">
        <v>2472</v>
      </c>
      <c r="D54" s="136"/>
      <c r="E54" s="14">
        <f t="shared" si="0"/>
        <v>0</v>
      </c>
      <c r="F54" s="14">
        <f t="shared" si="1"/>
        <v>0</v>
      </c>
      <c r="G54" s="180"/>
      <c r="H54" s="14">
        <f t="shared" si="2"/>
        <v>0</v>
      </c>
      <c r="I54" s="23"/>
      <c r="J54" s="14">
        <f t="shared" si="3"/>
        <v>0</v>
      </c>
      <c r="K54" s="15"/>
      <c r="L54" s="16" t="str">
        <f t="shared" si="4"/>
        <v>Juin</v>
      </c>
    </row>
    <row r="55" spans="1:12" ht="20.25">
      <c r="A55" s="13">
        <v>48</v>
      </c>
      <c r="B55" s="625" t="s">
        <v>703</v>
      </c>
      <c r="C55" s="625" t="s">
        <v>2473</v>
      </c>
      <c r="D55" s="136"/>
      <c r="E55" s="14">
        <f t="shared" si="0"/>
        <v>0</v>
      </c>
      <c r="F55" s="14">
        <f t="shared" si="1"/>
        <v>0</v>
      </c>
      <c r="G55" s="180"/>
      <c r="H55" s="14">
        <f t="shared" si="2"/>
        <v>0</v>
      </c>
      <c r="I55" s="23"/>
      <c r="J55" s="14">
        <f t="shared" si="3"/>
        <v>0</v>
      </c>
      <c r="K55" s="15"/>
      <c r="L55" s="16" t="str">
        <f t="shared" si="4"/>
        <v>Juin</v>
      </c>
    </row>
    <row r="56" spans="1:12" ht="20.25">
      <c r="A56" s="13">
        <v>49</v>
      </c>
      <c r="B56" s="625" t="s">
        <v>707</v>
      </c>
      <c r="C56" s="625" t="s">
        <v>2474</v>
      </c>
      <c r="D56" s="137"/>
      <c r="E56" s="14">
        <f t="shared" si="0"/>
        <v>0</v>
      </c>
      <c r="F56" s="14">
        <f t="shared" si="1"/>
        <v>0</v>
      </c>
      <c r="G56" s="180"/>
      <c r="H56" s="14">
        <f t="shared" si="2"/>
        <v>0</v>
      </c>
      <c r="I56" s="23"/>
      <c r="J56" s="14">
        <f t="shared" si="3"/>
        <v>0</v>
      </c>
      <c r="K56" s="15"/>
      <c r="L56" s="16" t="str">
        <f t="shared" si="4"/>
        <v>Juin</v>
      </c>
    </row>
    <row r="57" spans="1:12" ht="18.75">
      <c r="A57" s="13">
        <v>50</v>
      </c>
      <c r="B57" s="625" t="s">
        <v>707</v>
      </c>
      <c r="C57" s="625" t="s">
        <v>2454</v>
      </c>
      <c r="D57" s="136"/>
      <c r="E57" s="14">
        <f t="shared" si="0"/>
        <v>0</v>
      </c>
      <c r="F57" s="14">
        <f t="shared" si="1"/>
        <v>0</v>
      </c>
      <c r="G57" s="174"/>
      <c r="H57" s="14">
        <f t="shared" si="2"/>
        <v>0</v>
      </c>
      <c r="I57" s="23"/>
      <c r="J57" s="14">
        <f t="shared" si="3"/>
        <v>0</v>
      </c>
      <c r="K57" s="15"/>
      <c r="L57" s="16" t="str">
        <f t="shared" si="4"/>
        <v>Juin</v>
      </c>
    </row>
    <row r="58" spans="1:12" ht="20.25">
      <c r="A58" s="13">
        <v>51</v>
      </c>
      <c r="B58" s="625" t="s">
        <v>2475</v>
      </c>
      <c r="C58" s="625" t="s">
        <v>2432</v>
      </c>
      <c r="D58" s="136"/>
      <c r="E58" s="14">
        <f t="shared" si="0"/>
        <v>0</v>
      </c>
      <c r="F58" s="14">
        <f t="shared" si="1"/>
        <v>0</v>
      </c>
      <c r="G58" s="180"/>
      <c r="H58" s="14">
        <f t="shared" si="2"/>
        <v>0</v>
      </c>
      <c r="I58" s="23"/>
      <c r="J58" s="14">
        <f t="shared" si="3"/>
        <v>0</v>
      </c>
      <c r="K58" s="15"/>
      <c r="L58" s="16" t="str">
        <f t="shared" si="4"/>
        <v>Juin</v>
      </c>
    </row>
    <row r="59" spans="1:12" ht="18.75">
      <c r="A59" s="13">
        <v>52</v>
      </c>
      <c r="B59" s="625" t="s">
        <v>721</v>
      </c>
      <c r="C59" s="625" t="s">
        <v>2476</v>
      </c>
      <c r="D59" s="136"/>
      <c r="E59" s="14">
        <f t="shared" si="0"/>
        <v>0</v>
      </c>
      <c r="F59" s="14">
        <f t="shared" si="1"/>
        <v>0</v>
      </c>
      <c r="G59" s="174"/>
      <c r="H59" s="14">
        <f t="shared" si="2"/>
        <v>0</v>
      </c>
      <c r="I59" s="23"/>
      <c r="J59" s="14">
        <f t="shared" si="3"/>
        <v>0</v>
      </c>
      <c r="K59" s="15"/>
      <c r="L59" s="16" t="str">
        <f t="shared" si="4"/>
        <v>Juin</v>
      </c>
    </row>
    <row r="60" spans="1:12" ht="18.75">
      <c r="A60" s="13">
        <v>53</v>
      </c>
      <c r="B60" s="625" t="s">
        <v>2477</v>
      </c>
      <c r="C60" s="625" t="s">
        <v>2478</v>
      </c>
      <c r="D60" s="136"/>
      <c r="E60" s="14">
        <f t="shared" si="0"/>
        <v>0</v>
      </c>
      <c r="F60" s="14">
        <f t="shared" si="1"/>
        <v>0</v>
      </c>
      <c r="G60" s="174"/>
      <c r="H60" s="14">
        <f t="shared" si="2"/>
        <v>0</v>
      </c>
      <c r="I60" s="23"/>
      <c r="J60" s="14">
        <f t="shared" si="3"/>
        <v>0</v>
      </c>
      <c r="K60" s="15"/>
      <c r="L60" s="16" t="str">
        <f t="shared" si="4"/>
        <v>Juin</v>
      </c>
    </row>
    <row r="61" spans="1:12" ht="20.25">
      <c r="A61" s="13">
        <v>54</v>
      </c>
      <c r="B61" s="625" t="s">
        <v>731</v>
      </c>
      <c r="C61" s="625" t="s">
        <v>2479</v>
      </c>
      <c r="D61" s="136"/>
      <c r="E61" s="14">
        <f t="shared" si="0"/>
        <v>0</v>
      </c>
      <c r="F61" s="14">
        <f t="shared" si="1"/>
        <v>0</v>
      </c>
      <c r="G61" s="180"/>
      <c r="H61" s="14">
        <f t="shared" si="2"/>
        <v>0</v>
      </c>
      <c r="I61" s="23"/>
      <c r="J61" s="14">
        <f t="shared" si="3"/>
        <v>0</v>
      </c>
      <c r="K61" s="15"/>
      <c r="L61" s="16" t="str">
        <f t="shared" si="4"/>
        <v>Juin</v>
      </c>
    </row>
    <row r="62" spans="1:12" ht="18.75">
      <c r="A62" s="13">
        <v>55</v>
      </c>
      <c r="B62" s="625" t="s">
        <v>736</v>
      </c>
      <c r="C62" s="625" t="s">
        <v>2480</v>
      </c>
      <c r="D62" s="136"/>
      <c r="E62" s="14">
        <f t="shared" si="0"/>
        <v>0</v>
      </c>
      <c r="F62" s="14">
        <f t="shared" si="1"/>
        <v>0</v>
      </c>
      <c r="G62" s="174"/>
      <c r="H62" s="14">
        <f t="shared" si="2"/>
        <v>0</v>
      </c>
      <c r="I62" s="23"/>
      <c r="J62" s="14">
        <f t="shared" si="3"/>
        <v>0</v>
      </c>
      <c r="K62" s="15"/>
      <c r="L62" s="16" t="str">
        <f t="shared" si="4"/>
        <v>Juin</v>
      </c>
    </row>
    <row r="63" spans="1:12" ht="18.75">
      <c r="A63" s="13">
        <v>56</v>
      </c>
      <c r="B63" s="625" t="s">
        <v>740</v>
      </c>
      <c r="C63" s="625" t="s">
        <v>2481</v>
      </c>
      <c r="D63" s="136"/>
      <c r="E63" s="14">
        <f t="shared" si="0"/>
        <v>0</v>
      </c>
      <c r="F63" s="14">
        <f t="shared" si="1"/>
        <v>0</v>
      </c>
      <c r="G63" s="174"/>
      <c r="H63" s="14">
        <f t="shared" si="2"/>
        <v>0</v>
      </c>
      <c r="I63" s="23"/>
      <c r="J63" s="14">
        <f t="shared" si="3"/>
        <v>0</v>
      </c>
      <c r="K63" s="15"/>
      <c r="L63" s="16" t="str">
        <f t="shared" si="4"/>
        <v>Juin</v>
      </c>
    </row>
    <row r="64" spans="1:12" ht="20.25">
      <c r="A64" s="13">
        <v>57</v>
      </c>
      <c r="B64" s="625" t="s">
        <v>2482</v>
      </c>
      <c r="C64" s="625" t="s">
        <v>2483</v>
      </c>
      <c r="D64" s="137"/>
      <c r="E64" s="14">
        <f t="shared" si="0"/>
        <v>0</v>
      </c>
      <c r="F64" s="14">
        <f t="shared" si="1"/>
        <v>0</v>
      </c>
      <c r="G64" s="180"/>
      <c r="H64" s="14">
        <f t="shared" si="2"/>
        <v>0</v>
      </c>
      <c r="I64" s="23"/>
      <c r="J64" s="14">
        <f t="shared" si="3"/>
        <v>0</v>
      </c>
      <c r="K64" s="15"/>
      <c r="L64" s="16" t="str">
        <f t="shared" si="4"/>
        <v>Juin</v>
      </c>
    </row>
    <row r="65" spans="1:12" ht="20.25">
      <c r="A65" s="13">
        <v>58</v>
      </c>
      <c r="B65" s="625" t="s">
        <v>2484</v>
      </c>
      <c r="C65" s="625" t="s">
        <v>2485</v>
      </c>
      <c r="D65" s="136"/>
      <c r="E65" s="14">
        <f t="shared" si="0"/>
        <v>0</v>
      </c>
      <c r="F65" s="14">
        <f t="shared" si="1"/>
        <v>0</v>
      </c>
      <c r="G65" s="180"/>
      <c r="H65" s="14">
        <f t="shared" si="2"/>
        <v>0</v>
      </c>
      <c r="I65" s="23"/>
      <c r="J65" s="14">
        <f t="shared" si="3"/>
        <v>0</v>
      </c>
      <c r="K65" s="15"/>
      <c r="L65" s="16" t="str">
        <f t="shared" si="4"/>
        <v>Juin</v>
      </c>
    </row>
    <row r="66" spans="1:12" ht="18.75">
      <c r="A66" s="13">
        <v>59</v>
      </c>
      <c r="B66" s="625" t="s">
        <v>754</v>
      </c>
      <c r="C66" s="625" t="s">
        <v>2486</v>
      </c>
      <c r="D66" s="136"/>
      <c r="E66" s="14">
        <f t="shared" si="0"/>
        <v>0</v>
      </c>
      <c r="F66" s="14">
        <f t="shared" si="1"/>
        <v>0</v>
      </c>
      <c r="G66" s="174"/>
      <c r="H66" s="14">
        <f t="shared" si="2"/>
        <v>0</v>
      </c>
      <c r="I66" s="23"/>
      <c r="J66" s="14">
        <f t="shared" si="3"/>
        <v>0</v>
      </c>
      <c r="K66" s="15"/>
      <c r="L66" s="16" t="str">
        <f t="shared" si="4"/>
        <v>Juin</v>
      </c>
    </row>
    <row r="67" spans="1:12" ht="20.25">
      <c r="A67" s="13">
        <v>60</v>
      </c>
      <c r="B67" s="625" t="s">
        <v>2487</v>
      </c>
      <c r="C67" s="625" t="s">
        <v>2488</v>
      </c>
      <c r="D67" s="136"/>
      <c r="E67" s="14">
        <f t="shared" si="0"/>
        <v>0</v>
      </c>
      <c r="F67" s="14">
        <f t="shared" si="1"/>
        <v>0</v>
      </c>
      <c r="G67" s="180"/>
      <c r="H67" s="14">
        <f t="shared" si="2"/>
        <v>0</v>
      </c>
      <c r="I67" s="23"/>
      <c r="J67" s="14">
        <f t="shared" si="3"/>
        <v>0</v>
      </c>
      <c r="K67" s="15"/>
      <c r="L67" s="16" t="str">
        <f t="shared" si="4"/>
        <v>Juin</v>
      </c>
    </row>
    <row r="68" spans="1:12" ht="20.25">
      <c r="A68" s="13">
        <v>61</v>
      </c>
      <c r="B68" s="625" t="s">
        <v>2489</v>
      </c>
      <c r="C68" s="625" t="s">
        <v>2490</v>
      </c>
      <c r="D68" s="136"/>
      <c r="E68" s="14">
        <f t="shared" si="0"/>
        <v>0</v>
      </c>
      <c r="F68" s="14">
        <f t="shared" si="1"/>
        <v>0</v>
      </c>
      <c r="G68" s="180"/>
      <c r="H68" s="14">
        <f t="shared" si="2"/>
        <v>0</v>
      </c>
      <c r="I68" s="23"/>
      <c r="J68" s="14">
        <f t="shared" si="3"/>
        <v>0</v>
      </c>
      <c r="K68" s="15"/>
      <c r="L68" s="16" t="str">
        <f t="shared" si="4"/>
        <v>Juin</v>
      </c>
    </row>
    <row r="69" spans="1:12" ht="20.25">
      <c r="A69" s="13">
        <v>62</v>
      </c>
      <c r="B69" s="625" t="s">
        <v>767</v>
      </c>
      <c r="C69" s="625" t="s">
        <v>2491</v>
      </c>
      <c r="D69" s="136"/>
      <c r="E69" s="14">
        <f t="shared" si="0"/>
        <v>0</v>
      </c>
      <c r="F69" s="14">
        <f t="shared" si="1"/>
        <v>0</v>
      </c>
      <c r="G69" s="180"/>
      <c r="H69" s="14">
        <f t="shared" si="2"/>
        <v>0</v>
      </c>
      <c r="I69" s="23"/>
      <c r="J69" s="14">
        <f t="shared" si="3"/>
        <v>0</v>
      </c>
      <c r="K69" s="15"/>
      <c r="L69" s="16" t="str">
        <f t="shared" si="4"/>
        <v>Juin</v>
      </c>
    </row>
    <row r="70" spans="1:12" ht="20.25">
      <c r="A70" s="13">
        <v>63</v>
      </c>
      <c r="B70" s="625" t="s">
        <v>771</v>
      </c>
      <c r="C70" s="625" t="s">
        <v>2492</v>
      </c>
      <c r="D70" s="136"/>
      <c r="E70" s="14">
        <f t="shared" si="0"/>
        <v>0</v>
      </c>
      <c r="F70" s="14">
        <f t="shared" si="1"/>
        <v>0</v>
      </c>
      <c r="G70" s="180"/>
      <c r="H70" s="14">
        <f t="shared" si="2"/>
        <v>0</v>
      </c>
      <c r="I70" s="23"/>
      <c r="J70" s="14">
        <f t="shared" si="3"/>
        <v>0</v>
      </c>
      <c r="K70" s="15"/>
      <c r="L70" s="16" t="str">
        <f t="shared" si="4"/>
        <v>Juin</v>
      </c>
    </row>
    <row r="71" spans="1:12" ht="20.25">
      <c r="A71" s="13">
        <v>64</v>
      </c>
      <c r="B71" s="625" t="s">
        <v>775</v>
      </c>
      <c r="C71" s="625" t="s">
        <v>2493</v>
      </c>
      <c r="D71" s="136"/>
      <c r="E71" s="14">
        <f t="shared" si="0"/>
        <v>0</v>
      </c>
      <c r="F71" s="14">
        <f t="shared" si="1"/>
        <v>0</v>
      </c>
      <c r="G71" s="180"/>
      <c r="H71" s="14">
        <f t="shared" si="2"/>
        <v>0</v>
      </c>
      <c r="I71" s="23"/>
      <c r="J71" s="14">
        <f t="shared" si="3"/>
        <v>0</v>
      </c>
      <c r="K71" s="15"/>
      <c r="L71" s="16" t="str">
        <f t="shared" si="4"/>
        <v>Juin</v>
      </c>
    </row>
    <row r="72" spans="1:12" ht="20.25">
      <c r="A72" s="13">
        <v>65</v>
      </c>
      <c r="B72" s="625" t="s">
        <v>779</v>
      </c>
      <c r="C72" s="625" t="s">
        <v>2494</v>
      </c>
      <c r="D72" s="136"/>
      <c r="E72" s="14">
        <f t="shared" ref="E72:E135" si="5">IF(D72=0,K72/2,D72)</f>
        <v>0</v>
      </c>
      <c r="F72" s="14">
        <f t="shared" ref="F72:F135" si="6">E72*2</f>
        <v>0</v>
      </c>
      <c r="G72" s="180"/>
      <c r="H72" s="14">
        <f t="shared" ref="H72:H135" si="7">MAX(F72,G72*2)</f>
        <v>0</v>
      </c>
      <c r="I72" s="23"/>
      <c r="J72" s="14">
        <f t="shared" ref="J72:J135" si="8">MAX(H72,I72*2)</f>
        <v>0</v>
      </c>
      <c r="K72" s="15"/>
      <c r="L72" s="16" t="str">
        <f t="shared" ref="L72:L135" si="9">IF(ISBLANK(I72),IF(ISBLANK(G72),"Juin","Synthèse"),"Rattrapage")</f>
        <v>Juin</v>
      </c>
    </row>
    <row r="73" spans="1:12" ht="20.25">
      <c r="A73" s="13">
        <v>66</v>
      </c>
      <c r="B73" s="625" t="s">
        <v>141</v>
      </c>
      <c r="C73" s="625" t="s">
        <v>2495</v>
      </c>
      <c r="D73" s="137"/>
      <c r="E73" s="14">
        <f t="shared" si="5"/>
        <v>0</v>
      </c>
      <c r="F73" s="14">
        <f t="shared" si="6"/>
        <v>0</v>
      </c>
      <c r="G73" s="180"/>
      <c r="H73" s="14">
        <f t="shared" si="7"/>
        <v>0</v>
      </c>
      <c r="I73" s="23"/>
      <c r="J73" s="14">
        <f t="shared" si="8"/>
        <v>0</v>
      </c>
      <c r="K73" s="15"/>
      <c r="L73" s="16" t="str">
        <f t="shared" si="9"/>
        <v>Juin</v>
      </c>
    </row>
    <row r="74" spans="1:12" ht="20.25">
      <c r="A74" s="13">
        <v>67</v>
      </c>
      <c r="B74" s="625" t="s">
        <v>2496</v>
      </c>
      <c r="C74" s="625" t="s">
        <v>2440</v>
      </c>
      <c r="D74" s="136"/>
      <c r="E74" s="14">
        <f t="shared" si="5"/>
        <v>0</v>
      </c>
      <c r="F74" s="14">
        <f t="shared" si="6"/>
        <v>0</v>
      </c>
      <c r="G74" s="180"/>
      <c r="H74" s="14">
        <f t="shared" si="7"/>
        <v>0</v>
      </c>
      <c r="I74" s="23"/>
      <c r="J74" s="14">
        <f t="shared" si="8"/>
        <v>0</v>
      </c>
      <c r="K74" s="15"/>
      <c r="L74" s="16" t="str">
        <f t="shared" si="9"/>
        <v>Juin</v>
      </c>
    </row>
    <row r="75" spans="1:12" ht="18.75">
      <c r="A75" s="13">
        <v>68</v>
      </c>
      <c r="B75" s="625" t="s">
        <v>2497</v>
      </c>
      <c r="C75" s="625" t="s">
        <v>2498</v>
      </c>
      <c r="D75" s="136"/>
      <c r="E75" s="14">
        <f t="shared" si="5"/>
        <v>0</v>
      </c>
      <c r="F75" s="14">
        <f t="shared" si="6"/>
        <v>0</v>
      </c>
      <c r="G75" s="174"/>
      <c r="H75" s="14">
        <f t="shared" si="7"/>
        <v>0</v>
      </c>
      <c r="I75" s="23"/>
      <c r="J75" s="14">
        <f t="shared" si="8"/>
        <v>0</v>
      </c>
      <c r="K75" s="15"/>
      <c r="L75" s="16" t="str">
        <f t="shared" si="9"/>
        <v>Juin</v>
      </c>
    </row>
    <row r="76" spans="1:12" ht="18.75">
      <c r="A76" s="13">
        <v>69</v>
      </c>
      <c r="B76" s="625" t="s">
        <v>2499</v>
      </c>
      <c r="C76" s="625" t="s">
        <v>2500</v>
      </c>
      <c r="D76" s="136"/>
      <c r="E76" s="14">
        <f t="shared" si="5"/>
        <v>0</v>
      </c>
      <c r="F76" s="14">
        <f t="shared" si="6"/>
        <v>0</v>
      </c>
      <c r="G76" s="174"/>
      <c r="H76" s="14">
        <f t="shared" si="7"/>
        <v>0</v>
      </c>
      <c r="I76" s="23"/>
      <c r="J76" s="14">
        <f t="shared" si="8"/>
        <v>0</v>
      </c>
      <c r="K76" s="15"/>
      <c r="L76" s="16" t="str">
        <f t="shared" si="9"/>
        <v>Juin</v>
      </c>
    </row>
    <row r="77" spans="1:12" ht="20.25">
      <c r="A77" s="13">
        <v>70</v>
      </c>
      <c r="B77" s="625" t="s">
        <v>797</v>
      </c>
      <c r="C77" s="625" t="s">
        <v>2501</v>
      </c>
      <c r="D77" s="136"/>
      <c r="E77" s="14">
        <f t="shared" si="5"/>
        <v>0</v>
      </c>
      <c r="F77" s="14">
        <f t="shared" si="6"/>
        <v>0</v>
      </c>
      <c r="G77" s="180"/>
      <c r="H77" s="14">
        <f t="shared" si="7"/>
        <v>0</v>
      </c>
      <c r="I77" s="23"/>
      <c r="J77" s="14">
        <f t="shared" si="8"/>
        <v>0</v>
      </c>
      <c r="K77" s="15"/>
      <c r="L77" s="16" t="str">
        <f t="shared" si="9"/>
        <v>Juin</v>
      </c>
    </row>
    <row r="78" spans="1:12" ht="20.25">
      <c r="A78" s="13">
        <v>71</v>
      </c>
      <c r="B78" s="625" t="s">
        <v>811</v>
      </c>
      <c r="C78" s="625" t="s">
        <v>2431</v>
      </c>
      <c r="D78" s="136"/>
      <c r="E78" s="14">
        <f t="shared" si="5"/>
        <v>0</v>
      </c>
      <c r="F78" s="14">
        <f t="shared" si="6"/>
        <v>0</v>
      </c>
      <c r="G78" s="180"/>
      <c r="H78" s="14">
        <f t="shared" si="7"/>
        <v>0</v>
      </c>
      <c r="I78" s="23"/>
      <c r="J78" s="14">
        <f t="shared" si="8"/>
        <v>0</v>
      </c>
      <c r="K78" s="15"/>
      <c r="L78" s="16" t="str">
        <f t="shared" si="9"/>
        <v>Juin</v>
      </c>
    </row>
    <row r="79" spans="1:12" ht="20.25">
      <c r="A79" s="13">
        <v>72</v>
      </c>
      <c r="B79" s="625" t="s">
        <v>814</v>
      </c>
      <c r="C79" s="625" t="s">
        <v>2474</v>
      </c>
      <c r="D79" s="136"/>
      <c r="E79" s="14">
        <f t="shared" si="5"/>
        <v>0</v>
      </c>
      <c r="F79" s="14">
        <f t="shared" si="6"/>
        <v>0</v>
      </c>
      <c r="G79" s="180"/>
      <c r="H79" s="14">
        <f t="shared" si="7"/>
        <v>0</v>
      </c>
      <c r="I79" s="23"/>
      <c r="J79" s="14">
        <f t="shared" si="8"/>
        <v>0</v>
      </c>
      <c r="K79" s="15"/>
      <c r="L79" s="16" t="str">
        <f t="shared" si="9"/>
        <v>Juin</v>
      </c>
    </row>
    <row r="80" spans="1:12" ht="20.25">
      <c r="A80" s="13">
        <v>73</v>
      </c>
      <c r="B80" s="625" t="s">
        <v>820</v>
      </c>
      <c r="C80" s="625" t="s">
        <v>2502</v>
      </c>
      <c r="D80" s="136"/>
      <c r="E80" s="14">
        <f t="shared" si="5"/>
        <v>0</v>
      </c>
      <c r="F80" s="14">
        <f t="shared" si="6"/>
        <v>0</v>
      </c>
      <c r="G80" s="180"/>
      <c r="H80" s="14">
        <f t="shared" si="7"/>
        <v>0</v>
      </c>
      <c r="I80" s="23"/>
      <c r="J80" s="14">
        <f t="shared" si="8"/>
        <v>0</v>
      </c>
      <c r="K80" s="15"/>
      <c r="L80" s="16" t="str">
        <f t="shared" si="9"/>
        <v>Juin</v>
      </c>
    </row>
    <row r="81" spans="1:12" ht="20.25">
      <c r="A81" s="13">
        <v>74</v>
      </c>
      <c r="B81" s="625" t="s">
        <v>806</v>
      </c>
      <c r="C81" s="625" t="s">
        <v>2503</v>
      </c>
      <c r="D81" s="136"/>
      <c r="E81" s="14">
        <f t="shared" si="5"/>
        <v>0</v>
      </c>
      <c r="F81" s="14">
        <f t="shared" si="6"/>
        <v>0</v>
      </c>
      <c r="G81" s="180"/>
      <c r="H81" s="14">
        <f t="shared" si="7"/>
        <v>0</v>
      </c>
      <c r="I81" s="23"/>
      <c r="J81" s="14">
        <f t="shared" si="8"/>
        <v>0</v>
      </c>
      <c r="K81" s="15"/>
      <c r="L81" s="16" t="str">
        <f t="shared" si="9"/>
        <v>Juin</v>
      </c>
    </row>
    <row r="82" spans="1:12" ht="20.25">
      <c r="A82" s="13">
        <v>75</v>
      </c>
      <c r="B82" s="625" t="s">
        <v>823</v>
      </c>
      <c r="C82" s="625" t="s">
        <v>2504</v>
      </c>
      <c r="D82" s="136"/>
      <c r="E82" s="14">
        <f t="shared" si="5"/>
        <v>0</v>
      </c>
      <c r="F82" s="14">
        <f t="shared" si="6"/>
        <v>0</v>
      </c>
      <c r="G82" s="180"/>
      <c r="H82" s="14">
        <f t="shared" si="7"/>
        <v>0</v>
      </c>
      <c r="I82" s="23"/>
      <c r="J82" s="14">
        <f t="shared" si="8"/>
        <v>0</v>
      </c>
      <c r="K82" s="15"/>
      <c r="L82" s="16" t="str">
        <f t="shared" si="9"/>
        <v>Juin</v>
      </c>
    </row>
    <row r="83" spans="1:12" ht="20.25">
      <c r="A83" s="13">
        <v>76</v>
      </c>
      <c r="B83" s="625" t="s">
        <v>827</v>
      </c>
      <c r="C83" s="625" t="s">
        <v>2505</v>
      </c>
      <c r="D83" s="136"/>
      <c r="E83" s="14">
        <f t="shared" si="5"/>
        <v>0</v>
      </c>
      <c r="F83" s="14">
        <f t="shared" si="6"/>
        <v>0</v>
      </c>
      <c r="G83" s="180"/>
      <c r="H83" s="14">
        <f t="shared" si="7"/>
        <v>0</v>
      </c>
      <c r="I83" s="23"/>
      <c r="J83" s="14">
        <f t="shared" si="8"/>
        <v>0</v>
      </c>
      <c r="K83" s="15"/>
      <c r="L83" s="16" t="str">
        <f t="shared" si="9"/>
        <v>Juin</v>
      </c>
    </row>
    <row r="84" spans="1:12" ht="20.25">
      <c r="A84" s="13">
        <v>77</v>
      </c>
      <c r="B84" s="625" t="s">
        <v>832</v>
      </c>
      <c r="C84" s="625" t="s">
        <v>2506</v>
      </c>
      <c r="D84" s="136"/>
      <c r="E84" s="14">
        <f t="shared" si="5"/>
        <v>0</v>
      </c>
      <c r="F84" s="14">
        <f t="shared" si="6"/>
        <v>0</v>
      </c>
      <c r="G84" s="180"/>
      <c r="H84" s="14">
        <f t="shared" si="7"/>
        <v>0</v>
      </c>
      <c r="I84" s="23"/>
      <c r="J84" s="14">
        <f t="shared" si="8"/>
        <v>0</v>
      </c>
      <c r="K84" s="15"/>
      <c r="L84" s="16" t="str">
        <f t="shared" si="9"/>
        <v>Juin</v>
      </c>
    </row>
    <row r="85" spans="1:12" ht="20.25">
      <c r="A85" s="13">
        <v>78</v>
      </c>
      <c r="B85" s="625" t="s">
        <v>2507</v>
      </c>
      <c r="C85" s="625" t="s">
        <v>2508</v>
      </c>
      <c r="D85" s="136"/>
      <c r="E85" s="14">
        <f t="shared" si="5"/>
        <v>0</v>
      </c>
      <c r="F85" s="14">
        <f t="shared" si="6"/>
        <v>0</v>
      </c>
      <c r="G85" s="180"/>
      <c r="H85" s="14">
        <f t="shared" si="7"/>
        <v>0</v>
      </c>
      <c r="I85" s="23"/>
      <c r="J85" s="14">
        <f t="shared" si="8"/>
        <v>0</v>
      </c>
      <c r="K85" s="15"/>
      <c r="L85" s="16" t="str">
        <f t="shared" si="9"/>
        <v>Juin</v>
      </c>
    </row>
    <row r="86" spans="1:12" ht="20.25">
      <c r="A86" s="13">
        <v>79</v>
      </c>
      <c r="B86" s="625" t="s">
        <v>840</v>
      </c>
      <c r="C86" s="625" t="s">
        <v>2509</v>
      </c>
      <c r="D86" s="136"/>
      <c r="E86" s="14">
        <f t="shared" si="5"/>
        <v>0</v>
      </c>
      <c r="F86" s="14">
        <f t="shared" si="6"/>
        <v>0</v>
      </c>
      <c r="G86" s="180"/>
      <c r="H86" s="14">
        <f t="shared" si="7"/>
        <v>0</v>
      </c>
      <c r="I86" s="23"/>
      <c r="J86" s="14">
        <f t="shared" si="8"/>
        <v>0</v>
      </c>
      <c r="K86" s="15"/>
      <c r="L86" s="16" t="str">
        <f t="shared" si="9"/>
        <v>Juin</v>
      </c>
    </row>
    <row r="87" spans="1:12" ht="20.25">
      <c r="A87" s="13">
        <v>80</v>
      </c>
      <c r="B87" s="625" t="s">
        <v>844</v>
      </c>
      <c r="C87" s="625" t="s">
        <v>2510</v>
      </c>
      <c r="D87" s="136"/>
      <c r="E87" s="14">
        <f t="shared" si="5"/>
        <v>0</v>
      </c>
      <c r="F87" s="14">
        <f t="shared" si="6"/>
        <v>0</v>
      </c>
      <c r="G87" s="180"/>
      <c r="H87" s="14">
        <f t="shared" si="7"/>
        <v>0</v>
      </c>
      <c r="I87" s="23"/>
      <c r="J87" s="14">
        <f t="shared" si="8"/>
        <v>0</v>
      </c>
      <c r="K87" s="15"/>
      <c r="L87" s="16" t="str">
        <f t="shared" si="9"/>
        <v>Juin</v>
      </c>
    </row>
    <row r="88" spans="1:12" ht="20.25">
      <c r="A88" s="13">
        <v>81</v>
      </c>
      <c r="B88" s="625" t="s">
        <v>2511</v>
      </c>
      <c r="C88" s="625" t="s">
        <v>2512</v>
      </c>
      <c r="D88" s="136"/>
      <c r="E88" s="14">
        <f t="shared" si="5"/>
        <v>0</v>
      </c>
      <c r="F88" s="14">
        <f t="shared" si="6"/>
        <v>0</v>
      </c>
      <c r="G88" s="180"/>
      <c r="H88" s="14">
        <f t="shared" si="7"/>
        <v>0</v>
      </c>
      <c r="I88" s="23"/>
      <c r="J88" s="14">
        <f t="shared" si="8"/>
        <v>0</v>
      </c>
      <c r="K88" s="15"/>
      <c r="L88" s="16" t="str">
        <f t="shared" si="9"/>
        <v>Juin</v>
      </c>
    </row>
    <row r="89" spans="1:12" ht="18.75">
      <c r="A89" s="13">
        <v>82</v>
      </c>
      <c r="B89" s="625" t="s">
        <v>2513</v>
      </c>
      <c r="C89" s="625" t="s">
        <v>2514</v>
      </c>
      <c r="D89" s="136"/>
      <c r="E89" s="14">
        <f t="shared" si="5"/>
        <v>0</v>
      </c>
      <c r="F89" s="14">
        <f t="shared" si="6"/>
        <v>0</v>
      </c>
      <c r="G89" s="174"/>
      <c r="H89" s="14">
        <f t="shared" si="7"/>
        <v>0</v>
      </c>
      <c r="I89" s="23"/>
      <c r="J89" s="14">
        <f t="shared" si="8"/>
        <v>0</v>
      </c>
      <c r="K89" s="15"/>
      <c r="L89" s="16" t="str">
        <f t="shared" si="9"/>
        <v>Juin</v>
      </c>
    </row>
    <row r="90" spans="1:12" ht="20.25">
      <c r="A90" s="13">
        <v>83</v>
      </c>
      <c r="B90" s="625" t="s">
        <v>856</v>
      </c>
      <c r="C90" s="625" t="s">
        <v>2515</v>
      </c>
      <c r="D90" s="136"/>
      <c r="E90" s="14">
        <f t="shared" si="5"/>
        <v>0</v>
      </c>
      <c r="F90" s="14">
        <f t="shared" si="6"/>
        <v>0</v>
      </c>
      <c r="G90" s="180"/>
      <c r="H90" s="14">
        <f t="shared" si="7"/>
        <v>0</v>
      </c>
      <c r="I90" s="23"/>
      <c r="J90" s="14">
        <f t="shared" si="8"/>
        <v>0</v>
      </c>
      <c r="K90" s="15"/>
      <c r="L90" s="16" t="str">
        <f t="shared" si="9"/>
        <v>Juin</v>
      </c>
    </row>
    <row r="91" spans="1:12" ht="26.25">
      <c r="A91" s="13">
        <v>84</v>
      </c>
      <c r="B91" s="625" t="s">
        <v>856</v>
      </c>
      <c r="C91" s="625" t="s">
        <v>2516</v>
      </c>
      <c r="D91" s="136"/>
      <c r="E91" s="14">
        <f t="shared" si="5"/>
        <v>0</v>
      </c>
      <c r="F91" s="14">
        <f t="shared" si="6"/>
        <v>0</v>
      </c>
      <c r="G91" s="182"/>
      <c r="H91" s="14">
        <f t="shared" si="7"/>
        <v>0</v>
      </c>
      <c r="I91" s="23"/>
      <c r="J91" s="14">
        <f t="shared" si="8"/>
        <v>0</v>
      </c>
      <c r="K91" s="15"/>
      <c r="L91" s="16" t="str">
        <f t="shared" si="9"/>
        <v>Juin</v>
      </c>
    </row>
    <row r="92" spans="1:12" ht="26.25">
      <c r="A92" s="13">
        <v>85</v>
      </c>
      <c r="B92" s="625" t="s">
        <v>2517</v>
      </c>
      <c r="C92" s="625" t="s">
        <v>2518</v>
      </c>
      <c r="D92" s="136"/>
      <c r="E92" s="14">
        <f t="shared" si="5"/>
        <v>0</v>
      </c>
      <c r="F92" s="14">
        <f t="shared" si="6"/>
        <v>0</v>
      </c>
      <c r="G92" s="182"/>
      <c r="H92" s="14">
        <f t="shared" si="7"/>
        <v>0</v>
      </c>
      <c r="I92" s="23"/>
      <c r="J92" s="14">
        <f t="shared" si="8"/>
        <v>0</v>
      </c>
      <c r="K92" s="15"/>
      <c r="L92" s="16" t="str">
        <f t="shared" si="9"/>
        <v>Juin</v>
      </c>
    </row>
    <row r="93" spans="1:12" ht="20.25">
      <c r="A93" s="13">
        <v>86</v>
      </c>
      <c r="B93" s="625" t="s">
        <v>162</v>
      </c>
      <c r="C93" s="625" t="s">
        <v>2519</v>
      </c>
      <c r="D93" s="136"/>
      <c r="E93" s="14">
        <f t="shared" si="5"/>
        <v>0</v>
      </c>
      <c r="F93" s="14">
        <f t="shared" si="6"/>
        <v>0</v>
      </c>
      <c r="G93" s="180"/>
      <c r="H93" s="14">
        <f t="shared" si="7"/>
        <v>0</v>
      </c>
      <c r="I93" s="23"/>
      <c r="J93" s="14">
        <f t="shared" si="8"/>
        <v>0</v>
      </c>
      <c r="K93" s="15"/>
      <c r="L93" s="16" t="str">
        <f t="shared" si="9"/>
        <v>Juin</v>
      </c>
    </row>
    <row r="94" spans="1:12" ht="26.25">
      <c r="A94" s="13">
        <v>87</v>
      </c>
      <c r="B94" s="625" t="s">
        <v>878</v>
      </c>
      <c r="C94" s="625" t="s">
        <v>2474</v>
      </c>
      <c r="D94" s="136"/>
      <c r="E94" s="14">
        <f t="shared" si="5"/>
        <v>0</v>
      </c>
      <c r="F94" s="14">
        <f t="shared" si="6"/>
        <v>0</v>
      </c>
      <c r="G94" s="182"/>
      <c r="H94" s="14">
        <f t="shared" si="7"/>
        <v>0</v>
      </c>
      <c r="I94" s="23"/>
      <c r="J94" s="14">
        <f t="shared" si="8"/>
        <v>0</v>
      </c>
      <c r="K94" s="15"/>
      <c r="L94" s="16" t="str">
        <f t="shared" si="9"/>
        <v>Juin</v>
      </c>
    </row>
    <row r="95" spans="1:12" ht="18.75">
      <c r="A95" s="13">
        <v>88</v>
      </c>
      <c r="B95" s="625" t="s">
        <v>2520</v>
      </c>
      <c r="C95" s="625" t="s">
        <v>2521</v>
      </c>
      <c r="D95" s="136"/>
      <c r="E95" s="14">
        <f t="shared" si="5"/>
        <v>0</v>
      </c>
      <c r="F95" s="14">
        <f t="shared" si="6"/>
        <v>0</v>
      </c>
      <c r="G95" s="174"/>
      <c r="H95" s="14">
        <f t="shared" si="7"/>
        <v>0</v>
      </c>
      <c r="I95" s="23"/>
      <c r="J95" s="14">
        <f t="shared" si="8"/>
        <v>0</v>
      </c>
      <c r="K95" s="15"/>
      <c r="L95" s="16" t="str">
        <f t="shared" si="9"/>
        <v>Juin</v>
      </c>
    </row>
    <row r="96" spans="1:12" ht="26.25">
      <c r="A96" s="13">
        <v>89</v>
      </c>
      <c r="B96" s="625" t="s">
        <v>163</v>
      </c>
      <c r="C96" s="625" t="s">
        <v>2522</v>
      </c>
      <c r="D96" s="137"/>
      <c r="E96" s="14">
        <f t="shared" si="5"/>
        <v>0</v>
      </c>
      <c r="F96" s="14">
        <f t="shared" si="6"/>
        <v>0</v>
      </c>
      <c r="G96" s="182"/>
      <c r="H96" s="14">
        <f t="shared" si="7"/>
        <v>0</v>
      </c>
      <c r="I96" s="23"/>
      <c r="J96" s="14">
        <f t="shared" si="8"/>
        <v>0</v>
      </c>
      <c r="K96" s="15"/>
      <c r="L96" s="16" t="str">
        <f t="shared" si="9"/>
        <v>Juin</v>
      </c>
    </row>
    <row r="97" spans="1:12" ht="26.25">
      <c r="A97" s="13">
        <v>90</v>
      </c>
      <c r="B97" s="625" t="s">
        <v>163</v>
      </c>
      <c r="C97" s="625" t="s">
        <v>2523</v>
      </c>
      <c r="D97" s="136"/>
      <c r="E97" s="14">
        <f t="shared" si="5"/>
        <v>0</v>
      </c>
      <c r="F97" s="14">
        <f t="shared" si="6"/>
        <v>0</v>
      </c>
      <c r="G97" s="182"/>
      <c r="H97" s="14">
        <f t="shared" si="7"/>
        <v>0</v>
      </c>
      <c r="I97" s="23"/>
      <c r="J97" s="14">
        <f t="shared" si="8"/>
        <v>0</v>
      </c>
      <c r="K97" s="15"/>
      <c r="L97" s="16" t="str">
        <f t="shared" si="9"/>
        <v>Juin</v>
      </c>
    </row>
    <row r="98" spans="1:12" ht="20.25">
      <c r="A98" s="13">
        <v>91</v>
      </c>
      <c r="B98" s="625" t="s">
        <v>2524</v>
      </c>
      <c r="C98" s="625" t="s">
        <v>2525</v>
      </c>
      <c r="D98" s="136"/>
      <c r="E98" s="14">
        <f t="shared" si="5"/>
        <v>0</v>
      </c>
      <c r="F98" s="14">
        <f t="shared" si="6"/>
        <v>0</v>
      </c>
      <c r="G98" s="180"/>
      <c r="H98" s="14">
        <f t="shared" si="7"/>
        <v>0</v>
      </c>
      <c r="I98" s="23"/>
      <c r="J98" s="14">
        <f t="shared" si="8"/>
        <v>0</v>
      </c>
      <c r="K98" s="15"/>
      <c r="L98" s="16" t="str">
        <f t="shared" si="9"/>
        <v>Juin</v>
      </c>
    </row>
    <row r="99" spans="1:12" ht="26.25">
      <c r="A99" s="13">
        <v>92</v>
      </c>
      <c r="B99" s="625" t="s">
        <v>2526</v>
      </c>
      <c r="C99" s="625" t="s">
        <v>2527</v>
      </c>
      <c r="D99" s="136"/>
      <c r="E99" s="14">
        <f t="shared" si="5"/>
        <v>0</v>
      </c>
      <c r="F99" s="14">
        <f t="shared" si="6"/>
        <v>0</v>
      </c>
      <c r="G99" s="182"/>
      <c r="H99" s="14">
        <f t="shared" si="7"/>
        <v>0</v>
      </c>
      <c r="I99" s="23"/>
      <c r="J99" s="14">
        <f t="shared" si="8"/>
        <v>0</v>
      </c>
      <c r="K99" s="15"/>
      <c r="L99" s="16" t="str">
        <f t="shared" si="9"/>
        <v>Juin</v>
      </c>
    </row>
    <row r="100" spans="1:12" ht="20.25">
      <c r="A100" s="13">
        <v>93</v>
      </c>
      <c r="B100" s="625" t="s">
        <v>2528</v>
      </c>
      <c r="C100" s="625" t="s">
        <v>2521</v>
      </c>
      <c r="D100" s="136"/>
      <c r="E100" s="14">
        <f t="shared" si="5"/>
        <v>0</v>
      </c>
      <c r="F100" s="14">
        <f t="shared" si="6"/>
        <v>0</v>
      </c>
      <c r="G100" s="180"/>
      <c r="H100" s="14">
        <f t="shared" si="7"/>
        <v>0</v>
      </c>
      <c r="I100" s="23"/>
      <c r="J100" s="14">
        <f t="shared" si="8"/>
        <v>0</v>
      </c>
      <c r="K100" s="15"/>
      <c r="L100" s="16" t="str">
        <f t="shared" si="9"/>
        <v>Juin</v>
      </c>
    </row>
    <row r="101" spans="1:12" ht="26.25">
      <c r="A101" s="13">
        <v>94</v>
      </c>
      <c r="B101" s="625" t="s">
        <v>2529</v>
      </c>
      <c r="C101" s="625" t="s">
        <v>2454</v>
      </c>
      <c r="D101" s="136"/>
      <c r="E101" s="14">
        <f t="shared" si="5"/>
        <v>0</v>
      </c>
      <c r="F101" s="14">
        <f t="shared" si="6"/>
        <v>0</v>
      </c>
      <c r="G101" s="182"/>
      <c r="H101" s="14">
        <f t="shared" si="7"/>
        <v>0</v>
      </c>
      <c r="I101" s="23"/>
      <c r="J101" s="14">
        <f t="shared" si="8"/>
        <v>0</v>
      </c>
      <c r="K101" s="15"/>
      <c r="L101" s="16" t="str">
        <f t="shared" si="9"/>
        <v>Juin</v>
      </c>
    </row>
    <row r="102" spans="1:12" ht="18.75">
      <c r="A102" s="13">
        <v>95</v>
      </c>
      <c r="B102" s="625" t="s">
        <v>2530</v>
      </c>
      <c r="C102" s="625" t="s">
        <v>2531</v>
      </c>
      <c r="D102" s="136"/>
      <c r="E102" s="14">
        <f t="shared" si="5"/>
        <v>0</v>
      </c>
      <c r="F102" s="14">
        <f t="shared" si="6"/>
        <v>0</v>
      </c>
      <c r="G102" s="174"/>
      <c r="H102" s="14">
        <f t="shared" si="7"/>
        <v>0</v>
      </c>
      <c r="I102" s="23"/>
      <c r="J102" s="14">
        <f t="shared" si="8"/>
        <v>0</v>
      </c>
      <c r="K102" s="15"/>
      <c r="L102" s="16" t="str">
        <f t="shared" si="9"/>
        <v>Juin</v>
      </c>
    </row>
    <row r="103" spans="1:12" ht="26.25">
      <c r="A103" s="13">
        <v>96</v>
      </c>
      <c r="B103" s="625" t="s">
        <v>2532</v>
      </c>
      <c r="C103" s="625" t="s">
        <v>2533</v>
      </c>
      <c r="D103" s="136"/>
      <c r="E103" s="14">
        <f t="shared" si="5"/>
        <v>0</v>
      </c>
      <c r="F103" s="14">
        <f t="shared" si="6"/>
        <v>0</v>
      </c>
      <c r="G103" s="182"/>
      <c r="H103" s="14">
        <f t="shared" si="7"/>
        <v>0</v>
      </c>
      <c r="I103" s="23"/>
      <c r="J103" s="14">
        <f t="shared" si="8"/>
        <v>0</v>
      </c>
      <c r="K103" s="15"/>
      <c r="L103" s="16" t="str">
        <f t="shared" si="9"/>
        <v>Juin</v>
      </c>
    </row>
    <row r="104" spans="1:12" ht="26.25">
      <c r="A104" s="13">
        <v>97</v>
      </c>
      <c r="B104" s="625" t="s">
        <v>919</v>
      </c>
      <c r="C104" s="625" t="s">
        <v>2480</v>
      </c>
      <c r="D104" s="136"/>
      <c r="E104" s="14">
        <f t="shared" si="5"/>
        <v>0</v>
      </c>
      <c r="F104" s="14">
        <f t="shared" si="6"/>
        <v>0</v>
      </c>
      <c r="G104" s="182"/>
      <c r="H104" s="14">
        <f t="shared" si="7"/>
        <v>0</v>
      </c>
      <c r="I104" s="23"/>
      <c r="J104" s="14">
        <f t="shared" si="8"/>
        <v>0</v>
      </c>
      <c r="K104" s="15"/>
      <c r="L104" s="16" t="str">
        <f t="shared" si="9"/>
        <v>Juin</v>
      </c>
    </row>
    <row r="105" spans="1:12" ht="26.25">
      <c r="A105" s="13">
        <v>98</v>
      </c>
      <c r="B105" s="625" t="s">
        <v>2534</v>
      </c>
      <c r="C105" s="625" t="s">
        <v>2535</v>
      </c>
      <c r="D105" s="136"/>
      <c r="E105" s="14">
        <f t="shared" si="5"/>
        <v>0</v>
      </c>
      <c r="F105" s="14">
        <f t="shared" si="6"/>
        <v>0</v>
      </c>
      <c r="G105" s="182"/>
      <c r="H105" s="14">
        <f t="shared" si="7"/>
        <v>0</v>
      </c>
      <c r="I105" s="23"/>
      <c r="J105" s="14">
        <f t="shared" si="8"/>
        <v>0</v>
      </c>
      <c r="K105" s="15"/>
      <c r="L105" s="16" t="str">
        <f t="shared" si="9"/>
        <v>Juin</v>
      </c>
    </row>
    <row r="106" spans="1:12" ht="26.25">
      <c r="A106" s="13">
        <v>99</v>
      </c>
      <c r="B106" s="625" t="s">
        <v>2536</v>
      </c>
      <c r="C106" s="625" t="s">
        <v>2537</v>
      </c>
      <c r="D106" s="137"/>
      <c r="E106" s="14">
        <f t="shared" si="5"/>
        <v>0</v>
      </c>
      <c r="F106" s="14">
        <f t="shared" si="6"/>
        <v>0</v>
      </c>
      <c r="G106" s="182"/>
      <c r="H106" s="14">
        <f t="shared" si="7"/>
        <v>0</v>
      </c>
      <c r="I106" s="23"/>
      <c r="J106" s="14">
        <f t="shared" si="8"/>
        <v>0</v>
      </c>
      <c r="K106" s="15"/>
      <c r="L106" s="16" t="str">
        <f t="shared" si="9"/>
        <v>Juin</v>
      </c>
    </row>
    <row r="107" spans="1:12" ht="26.25">
      <c r="A107" s="13">
        <v>100</v>
      </c>
      <c r="B107" s="625" t="s">
        <v>935</v>
      </c>
      <c r="C107" s="625" t="s">
        <v>2538</v>
      </c>
      <c r="D107" s="136"/>
      <c r="E107" s="14">
        <f t="shared" si="5"/>
        <v>0</v>
      </c>
      <c r="F107" s="14">
        <f t="shared" si="6"/>
        <v>0</v>
      </c>
      <c r="G107" s="182"/>
      <c r="H107" s="14">
        <f t="shared" si="7"/>
        <v>0</v>
      </c>
      <c r="I107" s="23"/>
      <c r="J107" s="14">
        <f t="shared" si="8"/>
        <v>0</v>
      </c>
      <c r="K107" s="15"/>
      <c r="L107" s="16" t="str">
        <f t="shared" si="9"/>
        <v>Juin</v>
      </c>
    </row>
    <row r="108" spans="1:12" ht="18.75">
      <c r="A108" s="13">
        <v>101</v>
      </c>
      <c r="B108" s="625" t="s">
        <v>939</v>
      </c>
      <c r="C108" s="625" t="s">
        <v>2539</v>
      </c>
      <c r="D108" s="136"/>
      <c r="E108" s="14">
        <f t="shared" si="5"/>
        <v>0</v>
      </c>
      <c r="F108" s="14">
        <f t="shared" si="6"/>
        <v>0</v>
      </c>
      <c r="G108" s="174"/>
      <c r="H108" s="14">
        <f t="shared" si="7"/>
        <v>0</v>
      </c>
      <c r="I108" s="23"/>
      <c r="J108" s="14">
        <f t="shared" si="8"/>
        <v>0</v>
      </c>
      <c r="K108" s="15"/>
      <c r="L108" s="16" t="str">
        <f t="shared" si="9"/>
        <v>Juin</v>
      </c>
    </row>
    <row r="109" spans="1:12" ht="18.75">
      <c r="A109" s="13">
        <v>102</v>
      </c>
      <c r="B109" s="625" t="s">
        <v>942</v>
      </c>
      <c r="C109" s="625" t="s">
        <v>2540</v>
      </c>
      <c r="D109" s="136"/>
      <c r="E109" s="14">
        <f t="shared" si="5"/>
        <v>0</v>
      </c>
      <c r="F109" s="14">
        <f t="shared" si="6"/>
        <v>0</v>
      </c>
      <c r="G109" s="174"/>
      <c r="H109" s="14">
        <f t="shared" si="7"/>
        <v>0</v>
      </c>
      <c r="I109" s="23"/>
      <c r="J109" s="14">
        <f t="shared" si="8"/>
        <v>0</v>
      </c>
      <c r="K109" s="15"/>
      <c r="L109" s="16" t="str">
        <f t="shared" si="9"/>
        <v>Juin</v>
      </c>
    </row>
    <row r="110" spans="1:12" ht="26.25">
      <c r="A110" s="13">
        <v>103</v>
      </c>
      <c r="B110" s="625" t="s">
        <v>2541</v>
      </c>
      <c r="C110" s="625" t="s">
        <v>2542</v>
      </c>
      <c r="D110" s="136"/>
      <c r="E110" s="14">
        <f t="shared" si="5"/>
        <v>0</v>
      </c>
      <c r="F110" s="14">
        <f t="shared" si="6"/>
        <v>0</v>
      </c>
      <c r="G110" s="182"/>
      <c r="H110" s="14">
        <f t="shared" si="7"/>
        <v>0</v>
      </c>
      <c r="I110" s="23"/>
      <c r="J110" s="14">
        <f t="shared" si="8"/>
        <v>0</v>
      </c>
      <c r="K110" s="15"/>
      <c r="L110" s="16" t="str">
        <f t="shared" si="9"/>
        <v>Juin</v>
      </c>
    </row>
    <row r="111" spans="1:12" ht="26.25">
      <c r="A111" s="13">
        <v>104</v>
      </c>
      <c r="B111" s="625" t="s">
        <v>949</v>
      </c>
      <c r="C111" s="625" t="s">
        <v>2543</v>
      </c>
      <c r="D111" s="136"/>
      <c r="E111" s="14">
        <f t="shared" si="5"/>
        <v>0</v>
      </c>
      <c r="F111" s="14">
        <f t="shared" si="6"/>
        <v>0</v>
      </c>
      <c r="G111" s="182"/>
      <c r="H111" s="14">
        <f t="shared" si="7"/>
        <v>0</v>
      </c>
      <c r="I111" s="23"/>
      <c r="J111" s="14">
        <f t="shared" si="8"/>
        <v>0</v>
      </c>
      <c r="K111" s="15"/>
      <c r="L111" s="16" t="str">
        <f t="shared" si="9"/>
        <v>Juin</v>
      </c>
    </row>
    <row r="112" spans="1:12" ht="26.25">
      <c r="A112" s="13">
        <v>105</v>
      </c>
      <c r="B112" s="625" t="s">
        <v>949</v>
      </c>
      <c r="C112" s="625" t="s">
        <v>2463</v>
      </c>
      <c r="D112" s="136"/>
      <c r="E112" s="14">
        <f t="shared" si="5"/>
        <v>0</v>
      </c>
      <c r="F112" s="14">
        <f t="shared" si="6"/>
        <v>0</v>
      </c>
      <c r="G112" s="182"/>
      <c r="H112" s="14">
        <f t="shared" si="7"/>
        <v>0</v>
      </c>
      <c r="I112" s="23"/>
      <c r="J112" s="14">
        <f t="shared" si="8"/>
        <v>0</v>
      </c>
      <c r="K112" s="15"/>
      <c r="L112" s="16" t="str">
        <f t="shared" si="9"/>
        <v>Juin</v>
      </c>
    </row>
    <row r="113" spans="1:12" ht="18.75">
      <c r="A113" s="13">
        <v>106</v>
      </c>
      <c r="B113" s="625" t="s">
        <v>2544</v>
      </c>
      <c r="C113" s="625" t="s">
        <v>2545</v>
      </c>
      <c r="D113" s="136"/>
      <c r="E113" s="14">
        <f t="shared" si="5"/>
        <v>0</v>
      </c>
      <c r="F113" s="14">
        <f t="shared" si="6"/>
        <v>0</v>
      </c>
      <c r="G113" s="174"/>
      <c r="H113" s="14">
        <f t="shared" si="7"/>
        <v>0</v>
      </c>
      <c r="I113" s="23"/>
      <c r="J113" s="14">
        <f t="shared" si="8"/>
        <v>0</v>
      </c>
      <c r="K113" s="15"/>
      <c r="L113" s="16" t="str">
        <f t="shared" si="9"/>
        <v>Juin</v>
      </c>
    </row>
    <row r="114" spans="1:12" ht="26.25">
      <c r="A114" s="13">
        <v>107</v>
      </c>
      <c r="B114" s="625" t="s">
        <v>961</v>
      </c>
      <c r="C114" s="625" t="s">
        <v>2546</v>
      </c>
      <c r="D114" s="137"/>
      <c r="E114" s="14">
        <f t="shared" si="5"/>
        <v>0</v>
      </c>
      <c r="F114" s="14">
        <f t="shared" si="6"/>
        <v>0</v>
      </c>
      <c r="G114" s="182"/>
      <c r="H114" s="14">
        <f t="shared" si="7"/>
        <v>0</v>
      </c>
      <c r="I114" s="23"/>
      <c r="J114" s="14">
        <f t="shared" si="8"/>
        <v>0</v>
      </c>
      <c r="K114" s="15"/>
      <c r="L114" s="16" t="str">
        <f t="shared" si="9"/>
        <v>Juin</v>
      </c>
    </row>
    <row r="115" spans="1:12" ht="26.25">
      <c r="A115" s="13">
        <v>108</v>
      </c>
      <c r="B115" s="625" t="s">
        <v>967</v>
      </c>
      <c r="C115" s="625" t="s">
        <v>2474</v>
      </c>
      <c r="D115" s="137"/>
      <c r="E115" s="14">
        <f t="shared" si="5"/>
        <v>0</v>
      </c>
      <c r="F115" s="14">
        <f t="shared" si="6"/>
        <v>0</v>
      </c>
      <c r="G115" s="182"/>
      <c r="H115" s="14">
        <f t="shared" si="7"/>
        <v>0</v>
      </c>
      <c r="I115" s="23"/>
      <c r="J115" s="14">
        <f t="shared" si="8"/>
        <v>0</v>
      </c>
      <c r="K115" s="15"/>
      <c r="L115" s="16" t="str">
        <f t="shared" si="9"/>
        <v>Juin</v>
      </c>
    </row>
    <row r="116" spans="1:12" ht="26.25">
      <c r="A116" s="13">
        <v>109</v>
      </c>
      <c r="B116" s="625" t="s">
        <v>184</v>
      </c>
      <c r="C116" s="625" t="s">
        <v>2547</v>
      </c>
      <c r="D116" s="136"/>
      <c r="E116" s="14">
        <f t="shared" si="5"/>
        <v>0</v>
      </c>
      <c r="F116" s="14">
        <f t="shared" si="6"/>
        <v>0</v>
      </c>
      <c r="G116" s="182"/>
      <c r="H116" s="14">
        <f t="shared" si="7"/>
        <v>0</v>
      </c>
      <c r="I116" s="23"/>
      <c r="J116" s="14">
        <f t="shared" si="8"/>
        <v>0</v>
      </c>
      <c r="K116" s="15"/>
      <c r="L116" s="16" t="str">
        <f t="shared" si="9"/>
        <v>Juin</v>
      </c>
    </row>
    <row r="117" spans="1:12" ht="26.25">
      <c r="A117" s="13">
        <v>110</v>
      </c>
      <c r="B117" s="625" t="s">
        <v>2548</v>
      </c>
      <c r="C117" s="625" t="s">
        <v>2453</v>
      </c>
      <c r="D117" s="136"/>
      <c r="E117" s="14">
        <f t="shared" si="5"/>
        <v>0</v>
      </c>
      <c r="F117" s="14">
        <f t="shared" si="6"/>
        <v>0</v>
      </c>
      <c r="G117" s="182"/>
      <c r="H117" s="14">
        <f t="shared" si="7"/>
        <v>0</v>
      </c>
      <c r="I117" s="23"/>
      <c r="J117" s="14">
        <f t="shared" si="8"/>
        <v>0</v>
      </c>
      <c r="K117" s="15"/>
      <c r="L117" s="16" t="str">
        <f t="shared" si="9"/>
        <v>Juin</v>
      </c>
    </row>
    <row r="118" spans="1:12" ht="20.25">
      <c r="A118" s="13">
        <v>111</v>
      </c>
      <c r="B118" s="625" t="s">
        <v>978</v>
      </c>
      <c r="C118" s="625" t="s">
        <v>119</v>
      </c>
      <c r="D118" s="136"/>
      <c r="E118" s="14">
        <f t="shared" si="5"/>
        <v>0</v>
      </c>
      <c r="F118" s="14">
        <f t="shared" si="6"/>
        <v>0</v>
      </c>
      <c r="G118" s="180"/>
      <c r="H118" s="14">
        <f t="shared" si="7"/>
        <v>0</v>
      </c>
      <c r="I118" s="23"/>
      <c r="J118" s="14">
        <f t="shared" si="8"/>
        <v>0</v>
      </c>
      <c r="K118" s="15"/>
      <c r="L118" s="16" t="str">
        <f t="shared" si="9"/>
        <v>Juin</v>
      </c>
    </row>
    <row r="119" spans="1:12" ht="26.25">
      <c r="A119" s="13">
        <v>112</v>
      </c>
      <c r="B119" s="625" t="s">
        <v>2549</v>
      </c>
      <c r="C119" s="625" t="s">
        <v>2550</v>
      </c>
      <c r="D119" s="136"/>
      <c r="E119" s="14">
        <f t="shared" si="5"/>
        <v>0</v>
      </c>
      <c r="F119" s="14">
        <f t="shared" si="6"/>
        <v>0</v>
      </c>
      <c r="G119" s="182"/>
      <c r="H119" s="14">
        <f t="shared" si="7"/>
        <v>0</v>
      </c>
      <c r="I119" s="23"/>
      <c r="J119" s="14">
        <f t="shared" si="8"/>
        <v>0</v>
      </c>
      <c r="K119" s="15"/>
      <c r="L119" s="16" t="str">
        <f t="shared" si="9"/>
        <v>Juin</v>
      </c>
    </row>
    <row r="120" spans="1:12" ht="26.25">
      <c r="A120" s="13">
        <v>113</v>
      </c>
      <c r="B120" s="625" t="s">
        <v>2551</v>
      </c>
      <c r="C120" s="625" t="s">
        <v>2480</v>
      </c>
      <c r="D120" s="137"/>
      <c r="E120" s="14">
        <f t="shared" si="5"/>
        <v>0</v>
      </c>
      <c r="F120" s="14">
        <f t="shared" si="6"/>
        <v>0</v>
      </c>
      <c r="G120" s="182"/>
      <c r="H120" s="14">
        <f t="shared" si="7"/>
        <v>0</v>
      </c>
      <c r="I120" s="23"/>
      <c r="J120" s="14">
        <f t="shared" si="8"/>
        <v>0</v>
      </c>
      <c r="K120" s="15"/>
      <c r="L120" s="16" t="str">
        <f t="shared" si="9"/>
        <v>Juin</v>
      </c>
    </row>
    <row r="121" spans="1:12" ht="26.25">
      <c r="A121" s="13">
        <v>114</v>
      </c>
      <c r="B121" s="625" t="s">
        <v>988</v>
      </c>
      <c r="C121" s="625" t="s">
        <v>2552</v>
      </c>
      <c r="D121" s="137"/>
      <c r="E121" s="14">
        <f t="shared" si="5"/>
        <v>0</v>
      </c>
      <c r="F121" s="14">
        <f t="shared" si="6"/>
        <v>0</v>
      </c>
      <c r="G121" s="182"/>
      <c r="H121" s="14">
        <f t="shared" si="7"/>
        <v>0</v>
      </c>
      <c r="I121" s="23"/>
      <c r="J121" s="14">
        <f t="shared" si="8"/>
        <v>0</v>
      </c>
      <c r="K121" s="15"/>
      <c r="L121" s="16" t="str">
        <f t="shared" si="9"/>
        <v>Juin</v>
      </c>
    </row>
    <row r="122" spans="1:12" ht="26.25">
      <c r="A122" s="13">
        <v>115</v>
      </c>
      <c r="B122" s="625" t="s">
        <v>994</v>
      </c>
      <c r="C122" s="625" t="s">
        <v>2553</v>
      </c>
      <c r="D122" s="137"/>
      <c r="E122" s="14">
        <f t="shared" si="5"/>
        <v>0</v>
      </c>
      <c r="F122" s="14">
        <f t="shared" si="6"/>
        <v>0</v>
      </c>
      <c r="G122" s="182"/>
      <c r="H122" s="14">
        <f t="shared" si="7"/>
        <v>0</v>
      </c>
      <c r="I122" s="23"/>
      <c r="J122" s="14">
        <f t="shared" si="8"/>
        <v>0</v>
      </c>
      <c r="K122" s="15"/>
      <c r="L122" s="16" t="str">
        <f t="shared" si="9"/>
        <v>Juin</v>
      </c>
    </row>
    <row r="123" spans="1:12" ht="26.25">
      <c r="A123" s="13">
        <v>116</v>
      </c>
      <c r="B123" s="625" t="s">
        <v>2554</v>
      </c>
      <c r="C123" s="625" t="s">
        <v>2555</v>
      </c>
      <c r="D123" s="136"/>
      <c r="E123" s="14">
        <f t="shared" si="5"/>
        <v>0</v>
      </c>
      <c r="F123" s="14">
        <f t="shared" si="6"/>
        <v>0</v>
      </c>
      <c r="G123" s="182"/>
      <c r="H123" s="14">
        <f t="shared" si="7"/>
        <v>0</v>
      </c>
      <c r="I123" s="23"/>
      <c r="J123" s="14">
        <f t="shared" si="8"/>
        <v>0</v>
      </c>
      <c r="K123" s="15"/>
      <c r="L123" s="16" t="str">
        <f t="shared" si="9"/>
        <v>Juin</v>
      </c>
    </row>
    <row r="124" spans="1:12" ht="26.25">
      <c r="A124" s="13">
        <v>117</v>
      </c>
      <c r="B124" s="625" t="s">
        <v>1003</v>
      </c>
      <c r="C124" s="625" t="s">
        <v>2556</v>
      </c>
      <c r="D124" s="136"/>
      <c r="E124" s="14">
        <f t="shared" si="5"/>
        <v>0</v>
      </c>
      <c r="F124" s="14">
        <f t="shared" si="6"/>
        <v>0</v>
      </c>
      <c r="G124" s="182"/>
      <c r="H124" s="14">
        <f t="shared" si="7"/>
        <v>0</v>
      </c>
      <c r="I124" s="23"/>
      <c r="J124" s="14">
        <f t="shared" si="8"/>
        <v>0</v>
      </c>
      <c r="K124" s="15"/>
      <c r="L124" s="16" t="str">
        <f t="shared" si="9"/>
        <v>Juin</v>
      </c>
    </row>
    <row r="125" spans="1:12" ht="26.25">
      <c r="A125" s="13">
        <v>118</v>
      </c>
      <c r="B125" s="625" t="s">
        <v>190</v>
      </c>
      <c r="C125" s="625" t="s">
        <v>2557</v>
      </c>
      <c r="D125" s="136"/>
      <c r="E125" s="14">
        <f t="shared" si="5"/>
        <v>0</v>
      </c>
      <c r="F125" s="14">
        <f t="shared" si="6"/>
        <v>0</v>
      </c>
      <c r="G125" s="182"/>
      <c r="H125" s="14">
        <f t="shared" si="7"/>
        <v>0</v>
      </c>
      <c r="I125" s="23"/>
      <c r="J125" s="14">
        <f t="shared" si="8"/>
        <v>0</v>
      </c>
      <c r="K125" s="15"/>
      <c r="L125" s="16" t="str">
        <f t="shared" si="9"/>
        <v>Juin</v>
      </c>
    </row>
    <row r="126" spans="1:12" ht="26.25">
      <c r="A126" s="13">
        <v>119</v>
      </c>
      <c r="B126" s="625" t="s">
        <v>2558</v>
      </c>
      <c r="C126" s="625" t="s">
        <v>2559</v>
      </c>
      <c r="D126" s="136"/>
      <c r="E126" s="14">
        <f t="shared" si="5"/>
        <v>0</v>
      </c>
      <c r="F126" s="14">
        <f t="shared" si="6"/>
        <v>0</v>
      </c>
      <c r="G126" s="182"/>
      <c r="H126" s="14">
        <f t="shared" si="7"/>
        <v>0</v>
      </c>
      <c r="I126" s="23"/>
      <c r="J126" s="14">
        <f t="shared" si="8"/>
        <v>0</v>
      </c>
      <c r="K126" s="15"/>
      <c r="L126" s="16" t="str">
        <f t="shared" si="9"/>
        <v>Juin</v>
      </c>
    </row>
    <row r="127" spans="1:12" ht="26.25">
      <c r="A127" s="13">
        <v>120</v>
      </c>
      <c r="B127" s="625" t="s">
        <v>1019</v>
      </c>
      <c r="C127" s="625" t="s">
        <v>2560</v>
      </c>
      <c r="D127" s="136"/>
      <c r="E127" s="14">
        <f t="shared" si="5"/>
        <v>0</v>
      </c>
      <c r="F127" s="14">
        <f t="shared" si="6"/>
        <v>0</v>
      </c>
      <c r="G127" s="182"/>
      <c r="H127" s="14">
        <f t="shared" si="7"/>
        <v>0</v>
      </c>
      <c r="I127" s="23"/>
      <c r="J127" s="14">
        <f t="shared" si="8"/>
        <v>0</v>
      </c>
      <c r="K127" s="15"/>
      <c r="L127" s="16" t="str">
        <f t="shared" si="9"/>
        <v>Juin</v>
      </c>
    </row>
    <row r="128" spans="1:12" ht="26.25">
      <c r="A128" s="13">
        <v>121</v>
      </c>
      <c r="B128" s="625" t="s">
        <v>1028</v>
      </c>
      <c r="C128" s="625" t="s">
        <v>2561</v>
      </c>
      <c r="D128" s="136"/>
      <c r="E128" s="14">
        <f t="shared" si="5"/>
        <v>0</v>
      </c>
      <c r="F128" s="14">
        <f t="shared" si="6"/>
        <v>0</v>
      </c>
      <c r="G128" s="182"/>
      <c r="H128" s="14">
        <f t="shared" si="7"/>
        <v>0</v>
      </c>
      <c r="I128" s="23"/>
      <c r="J128" s="14">
        <f t="shared" si="8"/>
        <v>0</v>
      </c>
      <c r="K128" s="15"/>
      <c r="L128" s="16" t="str">
        <f t="shared" si="9"/>
        <v>Juin</v>
      </c>
    </row>
    <row r="129" spans="1:12" ht="26.25">
      <c r="A129" s="13">
        <v>122</v>
      </c>
      <c r="B129" s="625" t="s">
        <v>1033</v>
      </c>
      <c r="C129" s="625" t="s">
        <v>2562</v>
      </c>
      <c r="D129" s="136"/>
      <c r="E129" s="14">
        <f t="shared" si="5"/>
        <v>0</v>
      </c>
      <c r="F129" s="14">
        <f t="shared" si="6"/>
        <v>0</v>
      </c>
      <c r="G129" s="182"/>
      <c r="H129" s="14">
        <f t="shared" si="7"/>
        <v>0</v>
      </c>
      <c r="I129" s="23"/>
      <c r="J129" s="14">
        <f t="shared" si="8"/>
        <v>0</v>
      </c>
      <c r="K129" s="15"/>
      <c r="L129" s="16" t="str">
        <f t="shared" si="9"/>
        <v>Juin</v>
      </c>
    </row>
    <row r="130" spans="1:12" ht="26.25">
      <c r="A130" s="13">
        <v>123</v>
      </c>
      <c r="B130" s="625" t="s">
        <v>2563</v>
      </c>
      <c r="C130" s="625" t="s">
        <v>2522</v>
      </c>
      <c r="D130" s="136"/>
      <c r="E130" s="14">
        <f t="shared" si="5"/>
        <v>0</v>
      </c>
      <c r="F130" s="14">
        <f t="shared" si="6"/>
        <v>0</v>
      </c>
      <c r="G130" s="182"/>
      <c r="H130" s="14">
        <f t="shared" si="7"/>
        <v>0</v>
      </c>
      <c r="I130" s="23"/>
      <c r="J130" s="14">
        <f t="shared" si="8"/>
        <v>0</v>
      </c>
      <c r="K130" s="15"/>
      <c r="L130" s="16" t="str">
        <f t="shared" si="9"/>
        <v>Juin</v>
      </c>
    </row>
    <row r="131" spans="1:12" ht="18.75">
      <c r="A131" s="13">
        <v>124</v>
      </c>
      <c r="B131" s="625" t="s">
        <v>2564</v>
      </c>
      <c r="C131" s="625" t="s">
        <v>2509</v>
      </c>
      <c r="D131" s="136"/>
      <c r="E131" s="14">
        <f t="shared" si="5"/>
        <v>0</v>
      </c>
      <c r="F131" s="14">
        <f t="shared" si="6"/>
        <v>0</v>
      </c>
      <c r="G131" s="174"/>
      <c r="H131" s="14">
        <f t="shared" si="7"/>
        <v>0</v>
      </c>
      <c r="I131" s="23"/>
      <c r="J131" s="14">
        <f t="shared" si="8"/>
        <v>0</v>
      </c>
      <c r="K131" s="15"/>
      <c r="L131" s="16" t="str">
        <f t="shared" si="9"/>
        <v>Juin</v>
      </c>
    </row>
    <row r="132" spans="1:12" ht="26.25">
      <c r="A132" s="13">
        <v>125</v>
      </c>
      <c r="B132" s="625" t="s">
        <v>1050</v>
      </c>
      <c r="C132" s="625" t="s">
        <v>2565</v>
      </c>
      <c r="D132" s="136"/>
      <c r="E132" s="14">
        <f t="shared" si="5"/>
        <v>0</v>
      </c>
      <c r="F132" s="14">
        <f t="shared" si="6"/>
        <v>0</v>
      </c>
      <c r="G132" s="182"/>
      <c r="H132" s="14">
        <f t="shared" si="7"/>
        <v>0</v>
      </c>
      <c r="I132" s="23"/>
      <c r="J132" s="14">
        <f t="shared" si="8"/>
        <v>0</v>
      </c>
      <c r="K132" s="15"/>
      <c r="L132" s="16" t="str">
        <f t="shared" si="9"/>
        <v>Juin</v>
      </c>
    </row>
    <row r="133" spans="1:12" ht="26.25">
      <c r="A133" s="13">
        <v>126</v>
      </c>
      <c r="B133" s="625" t="s">
        <v>2566</v>
      </c>
      <c r="C133" s="625" t="s">
        <v>2567</v>
      </c>
      <c r="D133" s="136"/>
      <c r="E133" s="14">
        <f t="shared" si="5"/>
        <v>0</v>
      </c>
      <c r="F133" s="14">
        <f t="shared" si="6"/>
        <v>0</v>
      </c>
      <c r="G133" s="182"/>
      <c r="H133" s="14">
        <f t="shared" si="7"/>
        <v>0</v>
      </c>
      <c r="I133" s="23"/>
      <c r="J133" s="14">
        <f t="shared" si="8"/>
        <v>0</v>
      </c>
      <c r="K133" s="15"/>
      <c r="L133" s="16" t="str">
        <f t="shared" si="9"/>
        <v>Juin</v>
      </c>
    </row>
    <row r="134" spans="1:12" ht="26.25">
      <c r="A134" s="13">
        <v>127</v>
      </c>
      <c r="B134" s="625" t="s">
        <v>196</v>
      </c>
      <c r="C134" s="625" t="s">
        <v>2568</v>
      </c>
      <c r="D134" s="137"/>
      <c r="E134" s="14">
        <f t="shared" si="5"/>
        <v>0</v>
      </c>
      <c r="F134" s="14">
        <f t="shared" si="6"/>
        <v>0</v>
      </c>
      <c r="G134" s="182"/>
      <c r="H134" s="14">
        <f t="shared" si="7"/>
        <v>0</v>
      </c>
      <c r="I134" s="23"/>
      <c r="J134" s="14">
        <f t="shared" si="8"/>
        <v>0</v>
      </c>
      <c r="K134" s="15"/>
      <c r="L134" s="16" t="str">
        <f t="shared" si="9"/>
        <v>Juin</v>
      </c>
    </row>
    <row r="135" spans="1:12" ht="26.25">
      <c r="A135" s="13">
        <v>128</v>
      </c>
      <c r="B135" s="625" t="s">
        <v>2569</v>
      </c>
      <c r="C135" s="625" t="s">
        <v>2473</v>
      </c>
      <c r="D135" s="136"/>
      <c r="E135" s="14">
        <f t="shared" si="5"/>
        <v>0</v>
      </c>
      <c r="F135" s="14">
        <f t="shared" si="6"/>
        <v>0</v>
      </c>
      <c r="G135" s="182"/>
      <c r="H135" s="14">
        <f t="shared" si="7"/>
        <v>0</v>
      </c>
      <c r="I135" s="23"/>
      <c r="J135" s="14">
        <f t="shared" si="8"/>
        <v>0</v>
      </c>
      <c r="K135" s="15"/>
      <c r="L135" s="16" t="str">
        <f t="shared" si="9"/>
        <v>Juin</v>
      </c>
    </row>
    <row r="136" spans="1:12" ht="18.75">
      <c r="A136" s="13">
        <v>129</v>
      </c>
      <c r="B136" s="625" t="s">
        <v>200</v>
      </c>
      <c r="C136" s="625" t="s">
        <v>2570</v>
      </c>
      <c r="D136" s="136"/>
      <c r="E136" s="14">
        <f t="shared" ref="E136:E199" si="10">IF(D136=0,K136/2,D136)</f>
        <v>0</v>
      </c>
      <c r="F136" s="14">
        <f t="shared" ref="F136:F199" si="11">E136*2</f>
        <v>0</v>
      </c>
      <c r="G136" s="174"/>
      <c r="H136" s="14">
        <f t="shared" ref="H136:H199" si="12">MAX(F136,G136*2)</f>
        <v>0</v>
      </c>
      <c r="I136" s="23"/>
      <c r="J136" s="14">
        <f t="shared" ref="J136:J199" si="13">MAX(H136,I136*2)</f>
        <v>0</v>
      </c>
      <c r="K136" s="15"/>
      <c r="L136" s="16" t="str">
        <f t="shared" ref="L136:L199" si="14">IF(ISBLANK(I136),IF(ISBLANK(G136),"Juin","Synthèse"),"Rattrapage")</f>
        <v>Juin</v>
      </c>
    </row>
    <row r="137" spans="1:12" ht="18.75">
      <c r="A137" s="13">
        <v>130</v>
      </c>
      <c r="B137" s="625" t="s">
        <v>1068</v>
      </c>
      <c r="C137" s="625" t="s">
        <v>2571</v>
      </c>
      <c r="D137" s="136"/>
      <c r="E137" s="14">
        <f t="shared" si="10"/>
        <v>0</v>
      </c>
      <c r="F137" s="14">
        <f t="shared" si="11"/>
        <v>0</v>
      </c>
      <c r="G137" s="174"/>
      <c r="H137" s="14">
        <f t="shared" si="12"/>
        <v>0</v>
      </c>
      <c r="I137" s="23"/>
      <c r="J137" s="14">
        <f t="shared" si="13"/>
        <v>0</v>
      </c>
      <c r="K137" s="15"/>
      <c r="L137" s="16" t="str">
        <f t="shared" si="14"/>
        <v>Juin</v>
      </c>
    </row>
    <row r="138" spans="1:12" ht="18.75">
      <c r="A138" s="13">
        <v>131</v>
      </c>
      <c r="B138" s="625" t="s">
        <v>1072</v>
      </c>
      <c r="C138" s="625" t="s">
        <v>2572</v>
      </c>
      <c r="D138" s="136"/>
      <c r="E138" s="14">
        <f t="shared" si="10"/>
        <v>0</v>
      </c>
      <c r="F138" s="14">
        <f t="shared" si="11"/>
        <v>0</v>
      </c>
      <c r="G138" s="174"/>
      <c r="H138" s="14">
        <f t="shared" si="12"/>
        <v>0</v>
      </c>
      <c r="I138" s="23"/>
      <c r="J138" s="14">
        <f t="shared" si="13"/>
        <v>0</v>
      </c>
      <c r="K138" s="15"/>
      <c r="L138" s="16" t="str">
        <f t="shared" si="14"/>
        <v>Juin</v>
      </c>
    </row>
    <row r="139" spans="1:12" ht="18.75">
      <c r="A139" s="13">
        <v>132</v>
      </c>
      <c r="B139" s="625" t="s">
        <v>2573</v>
      </c>
      <c r="C139" s="625" t="s">
        <v>2502</v>
      </c>
      <c r="D139" s="136"/>
      <c r="E139" s="14">
        <f t="shared" si="10"/>
        <v>0</v>
      </c>
      <c r="F139" s="14">
        <f t="shared" si="11"/>
        <v>0</v>
      </c>
      <c r="G139" s="174"/>
      <c r="H139" s="14">
        <f t="shared" si="12"/>
        <v>0</v>
      </c>
      <c r="I139" s="23"/>
      <c r="J139" s="14">
        <f t="shared" si="13"/>
        <v>0</v>
      </c>
      <c r="K139" s="15"/>
      <c r="L139" s="16" t="str">
        <f t="shared" si="14"/>
        <v>Juin</v>
      </c>
    </row>
    <row r="140" spans="1:12" ht="26.25">
      <c r="A140" s="13">
        <v>133</v>
      </c>
      <c r="B140" s="625" t="s">
        <v>2574</v>
      </c>
      <c r="C140" s="625" t="s">
        <v>2575</v>
      </c>
      <c r="D140" s="136"/>
      <c r="E140" s="14">
        <f t="shared" si="10"/>
        <v>0</v>
      </c>
      <c r="F140" s="14">
        <f t="shared" si="11"/>
        <v>0</v>
      </c>
      <c r="G140" s="182"/>
      <c r="H140" s="14">
        <f t="shared" si="12"/>
        <v>0</v>
      </c>
      <c r="I140" s="23"/>
      <c r="J140" s="14">
        <f t="shared" si="13"/>
        <v>0</v>
      </c>
      <c r="K140" s="15"/>
      <c r="L140" s="16" t="str">
        <f t="shared" si="14"/>
        <v>Juin</v>
      </c>
    </row>
    <row r="141" spans="1:12" ht="18.75">
      <c r="A141" s="13">
        <v>134</v>
      </c>
      <c r="B141" s="625" t="s">
        <v>1087</v>
      </c>
      <c r="C141" s="625" t="s">
        <v>2481</v>
      </c>
      <c r="D141" s="136"/>
      <c r="E141" s="14">
        <f t="shared" si="10"/>
        <v>0</v>
      </c>
      <c r="F141" s="14">
        <f t="shared" si="11"/>
        <v>0</v>
      </c>
      <c r="G141" s="174"/>
      <c r="H141" s="14">
        <f t="shared" si="12"/>
        <v>0</v>
      </c>
      <c r="I141" s="23"/>
      <c r="J141" s="14">
        <f t="shared" si="13"/>
        <v>0</v>
      </c>
      <c r="K141" s="15"/>
      <c r="L141" s="16" t="str">
        <f t="shared" si="14"/>
        <v>Juin</v>
      </c>
    </row>
    <row r="142" spans="1:12" ht="26.25">
      <c r="A142" s="13">
        <v>135</v>
      </c>
      <c r="B142" s="625" t="s">
        <v>1090</v>
      </c>
      <c r="C142" s="625" t="s">
        <v>2576</v>
      </c>
      <c r="D142" s="136"/>
      <c r="E142" s="14">
        <f t="shared" si="10"/>
        <v>0</v>
      </c>
      <c r="F142" s="14">
        <f t="shared" si="11"/>
        <v>0</v>
      </c>
      <c r="G142" s="182"/>
      <c r="H142" s="14">
        <f t="shared" si="12"/>
        <v>0</v>
      </c>
      <c r="I142" s="23"/>
      <c r="J142" s="14">
        <f t="shared" si="13"/>
        <v>0</v>
      </c>
      <c r="K142" s="15"/>
      <c r="L142" s="16" t="str">
        <f t="shared" si="14"/>
        <v>Juin</v>
      </c>
    </row>
    <row r="143" spans="1:12" ht="18.75">
      <c r="A143" s="13">
        <v>136</v>
      </c>
      <c r="B143" s="625" t="s">
        <v>2577</v>
      </c>
      <c r="C143" s="625" t="s">
        <v>2578</v>
      </c>
      <c r="D143" s="136"/>
      <c r="E143" s="14">
        <f t="shared" si="10"/>
        <v>0</v>
      </c>
      <c r="F143" s="14">
        <f t="shared" si="11"/>
        <v>0</v>
      </c>
      <c r="G143" s="174"/>
      <c r="H143" s="14">
        <f t="shared" si="12"/>
        <v>0</v>
      </c>
      <c r="I143" s="23"/>
      <c r="J143" s="14">
        <f t="shared" si="13"/>
        <v>0</v>
      </c>
      <c r="K143" s="15"/>
      <c r="L143" s="16" t="str">
        <f t="shared" si="14"/>
        <v>Juin</v>
      </c>
    </row>
    <row r="144" spans="1:12" ht="26.25">
      <c r="A144" s="13">
        <v>137</v>
      </c>
      <c r="B144" s="625" t="s">
        <v>1099</v>
      </c>
      <c r="C144" s="625" t="s">
        <v>2579</v>
      </c>
      <c r="D144" s="137"/>
      <c r="E144" s="14">
        <f t="shared" si="10"/>
        <v>0</v>
      </c>
      <c r="F144" s="14">
        <f t="shared" si="11"/>
        <v>0</v>
      </c>
      <c r="G144" s="182"/>
      <c r="H144" s="14">
        <f t="shared" si="12"/>
        <v>0</v>
      </c>
      <c r="I144" s="23"/>
      <c r="J144" s="14">
        <f t="shared" si="13"/>
        <v>0</v>
      </c>
      <c r="K144" s="15"/>
      <c r="L144" s="16" t="str">
        <f t="shared" si="14"/>
        <v>Juin</v>
      </c>
    </row>
    <row r="145" spans="1:12" ht="26.25">
      <c r="A145" s="13">
        <v>138</v>
      </c>
      <c r="B145" s="625" t="s">
        <v>1103</v>
      </c>
      <c r="C145" s="625" t="s">
        <v>2580</v>
      </c>
      <c r="D145" s="136"/>
      <c r="E145" s="14">
        <f t="shared" si="10"/>
        <v>0</v>
      </c>
      <c r="F145" s="14">
        <f t="shared" si="11"/>
        <v>0</v>
      </c>
      <c r="G145" s="182"/>
      <c r="H145" s="14">
        <f t="shared" si="12"/>
        <v>0</v>
      </c>
      <c r="I145" s="23"/>
      <c r="J145" s="14">
        <f t="shared" si="13"/>
        <v>0</v>
      </c>
      <c r="K145" s="15"/>
      <c r="L145" s="16" t="str">
        <f t="shared" si="14"/>
        <v>Juin</v>
      </c>
    </row>
    <row r="146" spans="1:12" ht="26.25">
      <c r="A146" s="13">
        <v>139</v>
      </c>
      <c r="B146" s="625" t="s">
        <v>1107</v>
      </c>
      <c r="C146" s="625" t="s">
        <v>2581</v>
      </c>
      <c r="D146" s="137"/>
      <c r="E146" s="14">
        <f t="shared" si="10"/>
        <v>0</v>
      </c>
      <c r="F146" s="14">
        <f t="shared" si="11"/>
        <v>0</v>
      </c>
      <c r="G146" s="182"/>
      <c r="H146" s="14">
        <f t="shared" si="12"/>
        <v>0</v>
      </c>
      <c r="I146" s="23"/>
      <c r="J146" s="14">
        <f t="shared" si="13"/>
        <v>0</v>
      </c>
      <c r="K146" s="15"/>
      <c r="L146" s="16" t="str">
        <f t="shared" si="14"/>
        <v>Juin</v>
      </c>
    </row>
    <row r="147" spans="1:12" ht="21.75" customHeight="1">
      <c r="A147" s="13">
        <v>140</v>
      </c>
      <c r="B147" s="625" t="s">
        <v>1111</v>
      </c>
      <c r="C147" s="625" t="s">
        <v>2582</v>
      </c>
      <c r="D147" s="136"/>
      <c r="E147" s="14">
        <f t="shared" si="10"/>
        <v>0</v>
      </c>
      <c r="F147" s="14">
        <f t="shared" si="11"/>
        <v>0</v>
      </c>
      <c r="G147" s="182"/>
      <c r="H147" s="14">
        <f t="shared" si="12"/>
        <v>0</v>
      </c>
      <c r="I147" s="23"/>
      <c r="J147" s="14">
        <f t="shared" si="13"/>
        <v>0</v>
      </c>
      <c r="K147" s="15"/>
      <c r="L147" s="16" t="str">
        <f t="shared" si="14"/>
        <v>Juin</v>
      </c>
    </row>
    <row r="148" spans="1:12" ht="26.25">
      <c r="A148" s="13">
        <v>141</v>
      </c>
      <c r="B148" s="625" t="s">
        <v>1114</v>
      </c>
      <c r="C148" s="625" t="s">
        <v>2431</v>
      </c>
      <c r="D148" s="137"/>
      <c r="E148" s="14">
        <f t="shared" si="10"/>
        <v>0</v>
      </c>
      <c r="F148" s="14">
        <f t="shared" si="11"/>
        <v>0</v>
      </c>
      <c r="G148" s="182"/>
      <c r="H148" s="14">
        <f t="shared" si="12"/>
        <v>0</v>
      </c>
      <c r="I148" s="23"/>
      <c r="J148" s="14">
        <f t="shared" si="13"/>
        <v>0</v>
      </c>
      <c r="K148" s="15"/>
      <c r="L148" s="16" t="str">
        <f t="shared" si="14"/>
        <v>Juin</v>
      </c>
    </row>
    <row r="149" spans="1:12" ht="26.25">
      <c r="A149" s="13">
        <v>142</v>
      </c>
      <c r="B149" s="625" t="s">
        <v>1118</v>
      </c>
      <c r="C149" s="625" t="s">
        <v>2583</v>
      </c>
      <c r="D149" s="136"/>
      <c r="E149" s="14">
        <f t="shared" si="10"/>
        <v>0</v>
      </c>
      <c r="F149" s="14">
        <f t="shared" si="11"/>
        <v>0</v>
      </c>
      <c r="G149" s="182"/>
      <c r="H149" s="14">
        <f t="shared" si="12"/>
        <v>0</v>
      </c>
      <c r="I149" s="23"/>
      <c r="J149" s="14">
        <f t="shared" si="13"/>
        <v>0</v>
      </c>
      <c r="K149" s="15"/>
      <c r="L149" s="16" t="str">
        <f t="shared" si="14"/>
        <v>Juin</v>
      </c>
    </row>
    <row r="150" spans="1:12" ht="26.25">
      <c r="A150" s="13">
        <v>143</v>
      </c>
      <c r="B150" s="625" t="s">
        <v>2584</v>
      </c>
      <c r="C150" s="625" t="s">
        <v>2585</v>
      </c>
      <c r="D150" s="136"/>
      <c r="E150" s="14">
        <f t="shared" si="10"/>
        <v>0</v>
      </c>
      <c r="F150" s="14">
        <f t="shared" si="11"/>
        <v>0</v>
      </c>
      <c r="G150" s="182"/>
      <c r="H150" s="14">
        <f t="shared" si="12"/>
        <v>0</v>
      </c>
      <c r="I150" s="23"/>
      <c r="J150" s="14">
        <f t="shared" si="13"/>
        <v>0</v>
      </c>
      <c r="K150" s="15"/>
      <c r="L150" s="16" t="str">
        <f t="shared" si="14"/>
        <v>Juin</v>
      </c>
    </row>
    <row r="151" spans="1:12" ht="18.75">
      <c r="A151" s="13">
        <v>144</v>
      </c>
      <c r="B151" s="625" t="s">
        <v>2586</v>
      </c>
      <c r="C151" s="625" t="s">
        <v>2509</v>
      </c>
      <c r="D151" s="136"/>
      <c r="E151" s="14">
        <f t="shared" si="10"/>
        <v>0</v>
      </c>
      <c r="F151" s="14">
        <f t="shared" si="11"/>
        <v>0</v>
      </c>
      <c r="G151" s="174"/>
      <c r="H151" s="14">
        <f t="shared" si="12"/>
        <v>0</v>
      </c>
      <c r="I151" s="23"/>
      <c r="J151" s="14">
        <f t="shared" si="13"/>
        <v>0</v>
      </c>
      <c r="K151" s="15"/>
      <c r="L151" s="16" t="str">
        <f t="shared" si="14"/>
        <v>Juin</v>
      </c>
    </row>
    <row r="152" spans="1:12" ht="26.25">
      <c r="A152" s="13">
        <v>145</v>
      </c>
      <c r="B152" s="625" t="s">
        <v>215</v>
      </c>
      <c r="C152" s="625" t="s">
        <v>2587</v>
      </c>
      <c r="D152" s="137"/>
      <c r="E152" s="14">
        <f t="shared" si="10"/>
        <v>0</v>
      </c>
      <c r="F152" s="14">
        <f t="shared" si="11"/>
        <v>0</v>
      </c>
      <c r="G152" s="182"/>
      <c r="H152" s="14">
        <f t="shared" si="12"/>
        <v>0</v>
      </c>
      <c r="I152" s="23"/>
      <c r="J152" s="14">
        <f t="shared" si="13"/>
        <v>0</v>
      </c>
      <c r="K152" s="15"/>
      <c r="L152" s="16" t="str">
        <f t="shared" si="14"/>
        <v>Juin</v>
      </c>
    </row>
    <row r="153" spans="1:12" ht="26.25">
      <c r="A153" s="13">
        <v>146</v>
      </c>
      <c r="B153" s="625" t="s">
        <v>1135</v>
      </c>
      <c r="C153" s="625" t="s">
        <v>2588</v>
      </c>
      <c r="D153" s="136"/>
      <c r="E153" s="14">
        <f t="shared" si="10"/>
        <v>0</v>
      </c>
      <c r="F153" s="14">
        <f t="shared" si="11"/>
        <v>0</v>
      </c>
      <c r="G153" s="182"/>
      <c r="H153" s="14">
        <f t="shared" si="12"/>
        <v>0</v>
      </c>
      <c r="I153" s="23"/>
      <c r="J153" s="14">
        <f t="shared" si="13"/>
        <v>0</v>
      </c>
      <c r="K153" s="15"/>
      <c r="L153" s="16" t="str">
        <f t="shared" si="14"/>
        <v>Juin</v>
      </c>
    </row>
    <row r="154" spans="1:12" ht="26.25">
      <c r="A154" s="13">
        <v>147</v>
      </c>
      <c r="B154" s="625" t="s">
        <v>1139</v>
      </c>
      <c r="C154" s="625" t="s">
        <v>2589</v>
      </c>
      <c r="D154" s="137"/>
      <c r="E154" s="14">
        <f t="shared" si="10"/>
        <v>0</v>
      </c>
      <c r="F154" s="14">
        <f t="shared" si="11"/>
        <v>0</v>
      </c>
      <c r="G154" s="182"/>
      <c r="H154" s="14">
        <f t="shared" si="12"/>
        <v>0</v>
      </c>
      <c r="I154" s="23"/>
      <c r="J154" s="14">
        <f t="shared" si="13"/>
        <v>0</v>
      </c>
      <c r="K154" s="15"/>
      <c r="L154" s="16" t="str">
        <f t="shared" si="14"/>
        <v>Juin</v>
      </c>
    </row>
    <row r="155" spans="1:12" ht="26.25">
      <c r="A155" s="13">
        <v>148</v>
      </c>
      <c r="B155" s="625" t="s">
        <v>1142</v>
      </c>
      <c r="C155" s="625" t="s">
        <v>2590</v>
      </c>
      <c r="D155" s="136"/>
      <c r="E155" s="14">
        <f t="shared" si="10"/>
        <v>0</v>
      </c>
      <c r="F155" s="14">
        <f t="shared" si="11"/>
        <v>0</v>
      </c>
      <c r="G155" s="182"/>
      <c r="H155" s="14">
        <f t="shared" si="12"/>
        <v>0</v>
      </c>
      <c r="I155" s="23"/>
      <c r="J155" s="14">
        <f t="shared" si="13"/>
        <v>0</v>
      </c>
      <c r="K155" s="15"/>
      <c r="L155" s="16" t="str">
        <f t="shared" si="14"/>
        <v>Juin</v>
      </c>
    </row>
    <row r="156" spans="1:12" ht="26.25">
      <c r="A156" s="13">
        <v>149</v>
      </c>
      <c r="B156" s="625" t="s">
        <v>1145</v>
      </c>
      <c r="C156" s="625" t="s">
        <v>2508</v>
      </c>
      <c r="D156" s="136"/>
      <c r="E156" s="14">
        <f t="shared" si="10"/>
        <v>0</v>
      </c>
      <c r="F156" s="14">
        <f t="shared" si="11"/>
        <v>0</v>
      </c>
      <c r="G156" s="183"/>
      <c r="H156" s="14">
        <f t="shared" si="12"/>
        <v>0</v>
      </c>
      <c r="I156" s="23"/>
      <c r="J156" s="14">
        <f t="shared" si="13"/>
        <v>0</v>
      </c>
      <c r="K156" s="15"/>
      <c r="L156" s="16" t="str">
        <f t="shared" si="14"/>
        <v>Juin</v>
      </c>
    </row>
    <row r="157" spans="1:12" ht="26.25">
      <c r="A157" s="13">
        <v>150</v>
      </c>
      <c r="B157" s="625" t="s">
        <v>2591</v>
      </c>
      <c r="C157" s="625" t="s">
        <v>2508</v>
      </c>
      <c r="D157" s="136"/>
      <c r="E157" s="14">
        <f t="shared" si="10"/>
        <v>0</v>
      </c>
      <c r="F157" s="14">
        <f t="shared" si="11"/>
        <v>0</v>
      </c>
      <c r="G157" s="183"/>
      <c r="H157" s="14">
        <f t="shared" si="12"/>
        <v>0</v>
      </c>
      <c r="I157" s="23"/>
      <c r="J157" s="14">
        <f t="shared" si="13"/>
        <v>0</v>
      </c>
      <c r="K157" s="15"/>
      <c r="L157" s="16" t="str">
        <f t="shared" si="14"/>
        <v>Juin</v>
      </c>
    </row>
    <row r="158" spans="1:12" ht="18.75">
      <c r="A158" s="13">
        <v>151</v>
      </c>
      <c r="B158" s="625" t="s">
        <v>1153</v>
      </c>
      <c r="C158" s="625" t="s">
        <v>2592</v>
      </c>
      <c r="D158" s="136"/>
      <c r="E158" s="14">
        <f t="shared" si="10"/>
        <v>0</v>
      </c>
      <c r="F158" s="14">
        <f t="shared" si="11"/>
        <v>0</v>
      </c>
      <c r="G158" s="184"/>
      <c r="H158" s="14">
        <f t="shared" si="12"/>
        <v>0</v>
      </c>
      <c r="I158" s="23"/>
      <c r="J158" s="14">
        <f t="shared" si="13"/>
        <v>0</v>
      </c>
      <c r="K158" s="15"/>
      <c r="L158" s="16" t="str">
        <f t="shared" si="14"/>
        <v>Juin</v>
      </c>
    </row>
    <row r="159" spans="1:12" ht="18.75">
      <c r="A159" s="13">
        <v>152</v>
      </c>
      <c r="B159" s="625" t="s">
        <v>2593</v>
      </c>
      <c r="C159" s="625" t="s">
        <v>2594</v>
      </c>
      <c r="D159" s="136"/>
      <c r="E159" s="14">
        <f t="shared" si="10"/>
        <v>0</v>
      </c>
      <c r="F159" s="14">
        <f t="shared" si="11"/>
        <v>0</v>
      </c>
      <c r="G159" s="184"/>
      <c r="H159" s="14">
        <f t="shared" si="12"/>
        <v>0</v>
      </c>
      <c r="I159" s="23"/>
      <c r="J159" s="14">
        <f t="shared" si="13"/>
        <v>0</v>
      </c>
      <c r="K159" s="15"/>
      <c r="L159" s="16" t="str">
        <f t="shared" si="14"/>
        <v>Juin</v>
      </c>
    </row>
    <row r="160" spans="1:12" ht="26.25">
      <c r="A160" s="13">
        <v>153</v>
      </c>
      <c r="B160" s="625" t="s">
        <v>2595</v>
      </c>
      <c r="C160" s="625" t="s">
        <v>2596</v>
      </c>
      <c r="D160" s="136"/>
      <c r="E160" s="14">
        <f t="shared" si="10"/>
        <v>0</v>
      </c>
      <c r="F160" s="14">
        <f t="shared" si="11"/>
        <v>0</v>
      </c>
      <c r="G160" s="183"/>
      <c r="H160" s="14">
        <f t="shared" si="12"/>
        <v>0</v>
      </c>
      <c r="I160" s="23"/>
      <c r="J160" s="14">
        <f t="shared" si="13"/>
        <v>0</v>
      </c>
      <c r="K160" s="15"/>
      <c r="L160" s="16" t="str">
        <f t="shared" si="14"/>
        <v>Juin</v>
      </c>
    </row>
    <row r="161" spans="1:12" ht="26.25">
      <c r="A161" s="13">
        <v>154</v>
      </c>
      <c r="B161" s="625" t="s">
        <v>2597</v>
      </c>
      <c r="C161" s="625" t="s">
        <v>2598</v>
      </c>
      <c r="D161" s="136"/>
      <c r="E161" s="14">
        <f t="shared" si="10"/>
        <v>0</v>
      </c>
      <c r="F161" s="14">
        <f t="shared" si="11"/>
        <v>0</v>
      </c>
      <c r="G161" s="183"/>
      <c r="H161" s="14">
        <f t="shared" si="12"/>
        <v>0</v>
      </c>
      <c r="I161" s="23"/>
      <c r="J161" s="14">
        <f t="shared" si="13"/>
        <v>0</v>
      </c>
      <c r="K161" s="15"/>
      <c r="L161" s="16" t="str">
        <f t="shared" si="14"/>
        <v>Juin</v>
      </c>
    </row>
    <row r="162" spans="1:12" ht="26.25">
      <c r="A162" s="13">
        <v>155</v>
      </c>
      <c r="B162" s="625" t="s">
        <v>1169</v>
      </c>
      <c r="C162" s="625" t="s">
        <v>2599</v>
      </c>
      <c r="D162" s="136"/>
      <c r="E162" s="14">
        <f t="shared" si="10"/>
        <v>0</v>
      </c>
      <c r="F162" s="14">
        <f t="shared" si="11"/>
        <v>0</v>
      </c>
      <c r="G162" s="183"/>
      <c r="H162" s="14">
        <f t="shared" si="12"/>
        <v>0</v>
      </c>
      <c r="I162" s="23"/>
      <c r="J162" s="14">
        <f t="shared" si="13"/>
        <v>0</v>
      </c>
      <c r="K162" s="15"/>
      <c r="L162" s="16" t="str">
        <f t="shared" si="14"/>
        <v>Juin</v>
      </c>
    </row>
    <row r="163" spans="1:12" ht="18.75">
      <c r="A163" s="13">
        <v>156</v>
      </c>
      <c r="B163" s="625" t="s">
        <v>1176</v>
      </c>
      <c r="C163" s="625" t="s">
        <v>2600</v>
      </c>
      <c r="D163" s="136"/>
      <c r="E163" s="14">
        <f t="shared" si="10"/>
        <v>0</v>
      </c>
      <c r="F163" s="14">
        <f t="shared" si="11"/>
        <v>0</v>
      </c>
      <c r="G163" s="184"/>
      <c r="H163" s="14">
        <f t="shared" si="12"/>
        <v>0</v>
      </c>
      <c r="I163" s="23"/>
      <c r="J163" s="14">
        <f t="shared" si="13"/>
        <v>0</v>
      </c>
      <c r="K163" s="15"/>
      <c r="L163" s="16" t="str">
        <f t="shared" si="14"/>
        <v>Juin</v>
      </c>
    </row>
    <row r="164" spans="1:12" ht="18.75">
      <c r="A164" s="13">
        <v>157</v>
      </c>
      <c r="B164" s="625" t="s">
        <v>2601</v>
      </c>
      <c r="C164" s="625" t="s">
        <v>2602</v>
      </c>
      <c r="D164" s="136"/>
      <c r="E164" s="14">
        <f t="shared" si="10"/>
        <v>0</v>
      </c>
      <c r="F164" s="14">
        <f t="shared" si="11"/>
        <v>0</v>
      </c>
      <c r="G164" s="184"/>
      <c r="H164" s="14">
        <f t="shared" si="12"/>
        <v>0</v>
      </c>
      <c r="I164" s="23"/>
      <c r="J164" s="14">
        <f t="shared" si="13"/>
        <v>0</v>
      </c>
      <c r="K164" s="15"/>
      <c r="L164" s="16" t="str">
        <f t="shared" si="14"/>
        <v>Juin</v>
      </c>
    </row>
    <row r="165" spans="1:12" ht="26.25">
      <c r="A165" s="13">
        <v>158</v>
      </c>
      <c r="B165" s="625" t="s">
        <v>222</v>
      </c>
      <c r="C165" s="625" t="s">
        <v>224</v>
      </c>
      <c r="D165" s="136"/>
      <c r="E165" s="14">
        <f t="shared" si="10"/>
        <v>10</v>
      </c>
      <c r="F165" s="14">
        <f t="shared" si="11"/>
        <v>20</v>
      </c>
      <c r="G165" s="183"/>
      <c r="H165" s="14">
        <f t="shared" si="12"/>
        <v>20</v>
      </c>
      <c r="I165" s="23"/>
      <c r="J165" s="14">
        <f t="shared" si="13"/>
        <v>20</v>
      </c>
      <c r="K165" s="15">
        <v>20</v>
      </c>
      <c r="L165" s="16" t="str">
        <f t="shared" si="14"/>
        <v>Juin</v>
      </c>
    </row>
    <row r="166" spans="1:12" ht="18.75">
      <c r="A166" s="13">
        <v>159</v>
      </c>
      <c r="B166" s="625" t="s">
        <v>227</v>
      </c>
      <c r="C166" s="625" t="s">
        <v>2603</v>
      </c>
      <c r="D166" s="136"/>
      <c r="E166" s="14">
        <f t="shared" si="10"/>
        <v>0</v>
      </c>
      <c r="F166" s="14">
        <f t="shared" si="11"/>
        <v>0</v>
      </c>
      <c r="G166" s="184"/>
      <c r="H166" s="14">
        <f t="shared" si="12"/>
        <v>0</v>
      </c>
      <c r="I166" s="23"/>
      <c r="J166" s="14">
        <f t="shared" si="13"/>
        <v>0</v>
      </c>
      <c r="K166" s="15"/>
      <c r="L166" s="16" t="str">
        <f t="shared" si="14"/>
        <v>Juin</v>
      </c>
    </row>
    <row r="167" spans="1:12" ht="26.25">
      <c r="A167" s="13">
        <v>160</v>
      </c>
      <c r="B167" s="625" t="s">
        <v>1190</v>
      </c>
      <c r="C167" s="625" t="s">
        <v>2604</v>
      </c>
      <c r="D167" s="136"/>
      <c r="E167" s="14">
        <f t="shared" si="10"/>
        <v>0</v>
      </c>
      <c r="F167" s="14">
        <f t="shared" si="11"/>
        <v>0</v>
      </c>
      <c r="G167" s="183"/>
      <c r="H167" s="14">
        <f t="shared" si="12"/>
        <v>0</v>
      </c>
      <c r="I167" s="23"/>
      <c r="J167" s="14">
        <f t="shared" si="13"/>
        <v>0</v>
      </c>
      <c r="K167" s="15"/>
      <c r="L167" s="16" t="str">
        <f t="shared" si="14"/>
        <v>Juin</v>
      </c>
    </row>
    <row r="168" spans="1:12" ht="26.25">
      <c r="A168" s="13">
        <v>161</v>
      </c>
      <c r="B168" s="625" t="s">
        <v>1194</v>
      </c>
      <c r="C168" s="625" t="s">
        <v>2491</v>
      </c>
      <c r="D168" s="136"/>
      <c r="E168" s="14">
        <f t="shared" si="10"/>
        <v>0</v>
      </c>
      <c r="F168" s="14">
        <f t="shared" si="11"/>
        <v>0</v>
      </c>
      <c r="G168" s="183"/>
      <c r="H168" s="14">
        <f t="shared" si="12"/>
        <v>0</v>
      </c>
      <c r="I168" s="23"/>
      <c r="J168" s="14">
        <f t="shared" si="13"/>
        <v>0</v>
      </c>
      <c r="K168" s="15"/>
      <c r="L168" s="16" t="str">
        <f t="shared" si="14"/>
        <v>Juin</v>
      </c>
    </row>
    <row r="169" spans="1:12" ht="18.75">
      <c r="A169" s="13">
        <v>162</v>
      </c>
      <c r="B169" s="625" t="s">
        <v>1197</v>
      </c>
      <c r="C169" s="625" t="s">
        <v>2605</v>
      </c>
      <c r="D169" s="136"/>
      <c r="E169" s="14">
        <f t="shared" si="10"/>
        <v>0</v>
      </c>
      <c r="F169" s="14">
        <f t="shared" si="11"/>
        <v>0</v>
      </c>
      <c r="G169" s="184"/>
      <c r="H169" s="14">
        <f t="shared" si="12"/>
        <v>0</v>
      </c>
      <c r="I169" s="23"/>
      <c r="J169" s="14">
        <f t="shared" si="13"/>
        <v>0</v>
      </c>
      <c r="K169" s="15"/>
      <c r="L169" s="16" t="str">
        <f t="shared" si="14"/>
        <v>Juin</v>
      </c>
    </row>
    <row r="170" spans="1:12" ht="26.25">
      <c r="A170" s="13">
        <v>163</v>
      </c>
      <c r="B170" s="625" t="s">
        <v>229</v>
      </c>
      <c r="C170" s="625" t="s">
        <v>2474</v>
      </c>
      <c r="D170" s="136"/>
      <c r="E170" s="14">
        <f t="shared" si="10"/>
        <v>0</v>
      </c>
      <c r="F170" s="14">
        <f t="shared" si="11"/>
        <v>0</v>
      </c>
      <c r="G170" s="183"/>
      <c r="H170" s="14">
        <f t="shared" si="12"/>
        <v>0</v>
      </c>
      <c r="I170" s="23"/>
      <c r="J170" s="14">
        <f t="shared" si="13"/>
        <v>0</v>
      </c>
      <c r="K170" s="15"/>
      <c r="L170" s="16" t="str">
        <f t="shared" si="14"/>
        <v>Juin</v>
      </c>
    </row>
    <row r="171" spans="1:12" ht="18.75">
      <c r="A171" s="13">
        <v>164</v>
      </c>
      <c r="B171" s="625" t="s">
        <v>1204</v>
      </c>
      <c r="C171" s="625" t="s">
        <v>2606</v>
      </c>
      <c r="D171" s="136"/>
      <c r="E171" s="14">
        <f t="shared" si="10"/>
        <v>0</v>
      </c>
      <c r="F171" s="14">
        <f t="shared" si="11"/>
        <v>0</v>
      </c>
      <c r="G171" s="184"/>
      <c r="H171" s="14">
        <f t="shared" si="12"/>
        <v>0</v>
      </c>
      <c r="I171" s="23"/>
      <c r="J171" s="14">
        <f t="shared" si="13"/>
        <v>0</v>
      </c>
      <c r="K171" s="15"/>
      <c r="L171" s="16" t="str">
        <f t="shared" si="14"/>
        <v>Juin</v>
      </c>
    </row>
    <row r="172" spans="1:12" ht="26.25">
      <c r="A172" s="13">
        <v>165</v>
      </c>
      <c r="B172" s="625" t="s">
        <v>1209</v>
      </c>
      <c r="C172" s="625" t="s">
        <v>2466</v>
      </c>
      <c r="D172" s="136"/>
      <c r="E172" s="14">
        <f t="shared" si="10"/>
        <v>0</v>
      </c>
      <c r="F172" s="14">
        <f t="shared" si="11"/>
        <v>0</v>
      </c>
      <c r="G172" s="183"/>
      <c r="H172" s="14">
        <f t="shared" si="12"/>
        <v>0</v>
      </c>
      <c r="I172" s="23"/>
      <c r="J172" s="14">
        <f t="shared" si="13"/>
        <v>0</v>
      </c>
      <c r="K172" s="15"/>
      <c r="L172" s="16" t="str">
        <f t="shared" si="14"/>
        <v>Juin</v>
      </c>
    </row>
    <row r="173" spans="1:12" ht="26.25">
      <c r="A173" s="13">
        <v>166</v>
      </c>
      <c r="B173" s="625" t="s">
        <v>2607</v>
      </c>
      <c r="C173" s="625" t="s">
        <v>2608</v>
      </c>
      <c r="D173" s="136"/>
      <c r="E173" s="14">
        <f t="shared" si="10"/>
        <v>0</v>
      </c>
      <c r="F173" s="14">
        <f t="shared" si="11"/>
        <v>0</v>
      </c>
      <c r="G173" s="183"/>
      <c r="H173" s="14">
        <f t="shared" si="12"/>
        <v>0</v>
      </c>
      <c r="I173" s="23"/>
      <c r="J173" s="14">
        <f t="shared" si="13"/>
        <v>0</v>
      </c>
      <c r="K173" s="15"/>
      <c r="L173" s="16" t="str">
        <f t="shared" si="14"/>
        <v>Juin</v>
      </c>
    </row>
    <row r="174" spans="1:12" ht="20.25">
      <c r="A174" s="13">
        <v>167</v>
      </c>
      <c r="B174" s="625" t="s">
        <v>2609</v>
      </c>
      <c r="C174" s="625" t="s">
        <v>2610</v>
      </c>
      <c r="D174" s="136"/>
      <c r="E174" s="14">
        <f t="shared" si="10"/>
        <v>0</v>
      </c>
      <c r="F174" s="14">
        <f t="shared" si="11"/>
        <v>0</v>
      </c>
      <c r="G174" s="185"/>
      <c r="H174" s="14">
        <f t="shared" si="12"/>
        <v>0</v>
      </c>
      <c r="I174" s="23"/>
      <c r="J174" s="14">
        <f t="shared" si="13"/>
        <v>0</v>
      </c>
      <c r="K174" s="15"/>
      <c r="L174" s="16" t="str">
        <f t="shared" si="14"/>
        <v>Juin</v>
      </c>
    </row>
    <row r="175" spans="1:12" ht="18.75">
      <c r="A175" s="13">
        <v>168</v>
      </c>
      <c r="B175" s="625" t="s">
        <v>2611</v>
      </c>
      <c r="C175" s="625" t="s">
        <v>2612</v>
      </c>
      <c r="D175" s="136"/>
      <c r="E175" s="14">
        <f t="shared" si="10"/>
        <v>0</v>
      </c>
      <c r="F175" s="14">
        <f t="shared" si="11"/>
        <v>0</v>
      </c>
      <c r="G175" s="184"/>
      <c r="H175" s="14">
        <f t="shared" si="12"/>
        <v>0</v>
      </c>
      <c r="I175" s="23"/>
      <c r="J175" s="14">
        <f t="shared" si="13"/>
        <v>0</v>
      </c>
      <c r="K175" s="15"/>
      <c r="L175" s="16" t="str">
        <f t="shared" si="14"/>
        <v>Juin</v>
      </c>
    </row>
    <row r="176" spans="1:12" ht="26.25">
      <c r="A176" s="13">
        <v>169</v>
      </c>
      <c r="B176" s="625" t="s">
        <v>233</v>
      </c>
      <c r="C176" s="625" t="s">
        <v>2613</v>
      </c>
      <c r="D176" s="136"/>
      <c r="E176" s="14">
        <f t="shared" si="10"/>
        <v>0</v>
      </c>
      <c r="F176" s="14">
        <f t="shared" si="11"/>
        <v>0</v>
      </c>
      <c r="G176" s="183"/>
      <c r="H176" s="14">
        <f t="shared" si="12"/>
        <v>0</v>
      </c>
      <c r="I176" s="23"/>
      <c r="J176" s="14">
        <f t="shared" si="13"/>
        <v>0</v>
      </c>
      <c r="K176" s="15"/>
      <c r="L176" s="16" t="str">
        <f t="shared" si="14"/>
        <v>Juin</v>
      </c>
    </row>
    <row r="177" spans="1:12" ht="20.25">
      <c r="A177" s="13">
        <v>170</v>
      </c>
      <c r="B177" s="625" t="s">
        <v>1231</v>
      </c>
      <c r="C177" s="625" t="s">
        <v>2614</v>
      </c>
      <c r="D177" s="137"/>
      <c r="E177" s="14">
        <f t="shared" si="10"/>
        <v>0</v>
      </c>
      <c r="F177" s="14">
        <f t="shared" si="11"/>
        <v>0</v>
      </c>
      <c r="G177" s="185"/>
      <c r="H177" s="14">
        <f t="shared" si="12"/>
        <v>0</v>
      </c>
      <c r="I177" s="23"/>
      <c r="J177" s="14">
        <f t="shared" si="13"/>
        <v>0</v>
      </c>
      <c r="K177" s="15"/>
      <c r="L177" s="16" t="str">
        <f t="shared" si="14"/>
        <v>Juin</v>
      </c>
    </row>
    <row r="178" spans="1:12" ht="20.25">
      <c r="A178" s="13">
        <v>171</v>
      </c>
      <c r="B178" s="625" t="s">
        <v>1236</v>
      </c>
      <c r="C178" s="625" t="s">
        <v>2615</v>
      </c>
      <c r="D178" s="136"/>
      <c r="E178" s="14">
        <f t="shared" si="10"/>
        <v>0</v>
      </c>
      <c r="F178" s="14">
        <f t="shared" si="11"/>
        <v>0</v>
      </c>
      <c r="G178" s="185"/>
      <c r="H178" s="14">
        <f t="shared" si="12"/>
        <v>0</v>
      </c>
      <c r="I178" s="23"/>
      <c r="J178" s="14">
        <f t="shared" si="13"/>
        <v>0</v>
      </c>
      <c r="K178" s="15"/>
      <c r="L178" s="16" t="str">
        <f t="shared" si="14"/>
        <v>Juin</v>
      </c>
    </row>
    <row r="179" spans="1:12" ht="20.25">
      <c r="A179" s="13">
        <v>172</v>
      </c>
      <c r="B179" s="625" t="s">
        <v>1241</v>
      </c>
      <c r="C179" s="625" t="s">
        <v>2449</v>
      </c>
      <c r="D179" s="136"/>
      <c r="E179" s="14">
        <f t="shared" si="10"/>
        <v>0</v>
      </c>
      <c r="F179" s="14">
        <f t="shared" si="11"/>
        <v>0</v>
      </c>
      <c r="G179" s="185"/>
      <c r="H179" s="14">
        <f t="shared" si="12"/>
        <v>0</v>
      </c>
      <c r="I179" s="23"/>
      <c r="J179" s="14">
        <f t="shared" si="13"/>
        <v>0</v>
      </c>
      <c r="K179" s="15"/>
      <c r="L179" s="16" t="str">
        <f t="shared" si="14"/>
        <v>Juin</v>
      </c>
    </row>
    <row r="180" spans="1:12" ht="18.75">
      <c r="A180" s="13">
        <v>173</v>
      </c>
      <c r="B180" s="625" t="s">
        <v>1244</v>
      </c>
      <c r="C180" s="625" t="s">
        <v>2616</v>
      </c>
      <c r="D180" s="136"/>
      <c r="E180" s="14">
        <f t="shared" si="10"/>
        <v>0</v>
      </c>
      <c r="F180" s="14">
        <f t="shared" si="11"/>
        <v>0</v>
      </c>
      <c r="G180" s="184"/>
      <c r="H180" s="14">
        <f t="shared" si="12"/>
        <v>0</v>
      </c>
      <c r="I180" s="23"/>
      <c r="J180" s="14">
        <f t="shared" si="13"/>
        <v>0</v>
      </c>
      <c r="K180" s="15"/>
      <c r="L180" s="16" t="str">
        <f t="shared" si="14"/>
        <v>Juin</v>
      </c>
    </row>
    <row r="181" spans="1:12" ht="18.75">
      <c r="A181" s="13">
        <v>174</v>
      </c>
      <c r="B181" s="625" t="s">
        <v>1247</v>
      </c>
      <c r="C181" s="625" t="s">
        <v>2617</v>
      </c>
      <c r="D181" s="136"/>
      <c r="E181" s="14">
        <f t="shared" si="10"/>
        <v>0</v>
      </c>
      <c r="F181" s="14">
        <f t="shared" si="11"/>
        <v>0</v>
      </c>
      <c r="G181" s="184"/>
      <c r="H181" s="14">
        <f t="shared" si="12"/>
        <v>0</v>
      </c>
      <c r="I181" s="23"/>
      <c r="J181" s="14">
        <f t="shared" si="13"/>
        <v>0</v>
      </c>
      <c r="K181" s="15"/>
      <c r="L181" s="16" t="str">
        <f t="shared" si="14"/>
        <v>Juin</v>
      </c>
    </row>
    <row r="182" spans="1:12" ht="20.25">
      <c r="A182" s="13">
        <v>175</v>
      </c>
      <c r="B182" s="625" t="s">
        <v>1252</v>
      </c>
      <c r="C182" s="625" t="s">
        <v>2462</v>
      </c>
      <c r="D182" s="137"/>
      <c r="E182" s="14">
        <f t="shared" si="10"/>
        <v>0</v>
      </c>
      <c r="F182" s="14">
        <f t="shared" si="11"/>
        <v>0</v>
      </c>
      <c r="G182" s="185"/>
      <c r="H182" s="14">
        <f t="shared" si="12"/>
        <v>0</v>
      </c>
      <c r="I182" s="23"/>
      <c r="J182" s="14">
        <f t="shared" si="13"/>
        <v>0</v>
      </c>
      <c r="K182" s="15"/>
      <c r="L182" s="16" t="str">
        <f t="shared" si="14"/>
        <v>Juin</v>
      </c>
    </row>
    <row r="183" spans="1:12" ht="20.25">
      <c r="A183" s="13">
        <v>176</v>
      </c>
      <c r="B183" s="625" t="s">
        <v>1255</v>
      </c>
      <c r="C183" s="625" t="s">
        <v>2615</v>
      </c>
      <c r="D183" s="136"/>
      <c r="E183" s="14">
        <f t="shared" si="10"/>
        <v>0</v>
      </c>
      <c r="F183" s="14">
        <f t="shared" si="11"/>
        <v>0</v>
      </c>
      <c r="G183" s="185"/>
      <c r="H183" s="14">
        <f t="shared" si="12"/>
        <v>0</v>
      </c>
      <c r="I183" s="23"/>
      <c r="J183" s="14">
        <f t="shared" si="13"/>
        <v>0</v>
      </c>
      <c r="K183" s="15"/>
      <c r="L183" s="16" t="str">
        <f t="shared" si="14"/>
        <v>Juin</v>
      </c>
    </row>
    <row r="184" spans="1:12" ht="18.75">
      <c r="A184" s="13">
        <v>177</v>
      </c>
      <c r="B184" s="625" t="s">
        <v>1258</v>
      </c>
      <c r="C184" s="625" t="s">
        <v>2432</v>
      </c>
      <c r="D184" s="136"/>
      <c r="E184" s="14">
        <f t="shared" si="10"/>
        <v>0</v>
      </c>
      <c r="F184" s="14">
        <f t="shared" si="11"/>
        <v>0</v>
      </c>
      <c r="G184" s="184"/>
      <c r="H184" s="14">
        <f t="shared" si="12"/>
        <v>0</v>
      </c>
      <c r="I184" s="23"/>
      <c r="J184" s="14">
        <f t="shared" si="13"/>
        <v>0</v>
      </c>
      <c r="K184" s="15"/>
      <c r="L184" s="16" t="str">
        <f t="shared" si="14"/>
        <v>Juin</v>
      </c>
    </row>
    <row r="185" spans="1:12" ht="20.25">
      <c r="A185" s="13">
        <v>178</v>
      </c>
      <c r="B185" s="625" t="s">
        <v>1262</v>
      </c>
      <c r="C185" s="625" t="s">
        <v>2618</v>
      </c>
      <c r="D185" s="137"/>
      <c r="E185" s="14">
        <f t="shared" si="10"/>
        <v>0</v>
      </c>
      <c r="F185" s="14">
        <f t="shared" si="11"/>
        <v>0</v>
      </c>
      <c r="G185" s="185"/>
      <c r="H185" s="14">
        <f t="shared" si="12"/>
        <v>0</v>
      </c>
      <c r="I185" s="23"/>
      <c r="J185" s="14">
        <f t="shared" si="13"/>
        <v>0</v>
      </c>
      <c r="K185" s="15"/>
      <c r="L185" s="16" t="str">
        <f t="shared" si="14"/>
        <v>Juin</v>
      </c>
    </row>
    <row r="186" spans="1:12" ht="20.25">
      <c r="A186" s="13">
        <v>179</v>
      </c>
      <c r="B186" s="625" t="s">
        <v>2619</v>
      </c>
      <c r="C186" s="625" t="s">
        <v>2620</v>
      </c>
      <c r="D186" s="136"/>
      <c r="E186" s="14">
        <f t="shared" si="10"/>
        <v>0</v>
      </c>
      <c r="F186" s="14">
        <f t="shared" si="11"/>
        <v>0</v>
      </c>
      <c r="G186" s="185"/>
      <c r="H186" s="14">
        <f t="shared" si="12"/>
        <v>0</v>
      </c>
      <c r="I186" s="23"/>
      <c r="J186" s="14">
        <f t="shared" si="13"/>
        <v>0</v>
      </c>
      <c r="K186" s="15"/>
      <c r="L186" s="16" t="str">
        <f t="shared" si="14"/>
        <v>Juin</v>
      </c>
    </row>
    <row r="187" spans="1:12" ht="20.25">
      <c r="A187" s="13">
        <v>180</v>
      </c>
      <c r="B187" s="625" t="s">
        <v>1273</v>
      </c>
      <c r="C187" s="625" t="s">
        <v>2621</v>
      </c>
      <c r="D187" s="137"/>
      <c r="E187" s="14">
        <f t="shared" si="10"/>
        <v>0</v>
      </c>
      <c r="F187" s="14">
        <f t="shared" si="11"/>
        <v>0</v>
      </c>
      <c r="G187" s="185"/>
      <c r="H187" s="14">
        <f t="shared" si="12"/>
        <v>0</v>
      </c>
      <c r="I187" s="23"/>
      <c r="J187" s="14">
        <f t="shared" si="13"/>
        <v>0</v>
      </c>
      <c r="K187" s="15"/>
      <c r="L187" s="16" t="str">
        <f t="shared" si="14"/>
        <v>Juin</v>
      </c>
    </row>
    <row r="188" spans="1:12" ht="18.75">
      <c r="A188" s="13">
        <v>181</v>
      </c>
      <c r="B188" s="625" t="s">
        <v>1277</v>
      </c>
      <c r="C188" s="625" t="s">
        <v>2582</v>
      </c>
      <c r="D188" s="136"/>
      <c r="E188" s="14">
        <f t="shared" si="10"/>
        <v>0</v>
      </c>
      <c r="F188" s="14">
        <f t="shared" si="11"/>
        <v>0</v>
      </c>
      <c r="G188" s="184"/>
      <c r="H188" s="14">
        <f t="shared" si="12"/>
        <v>0</v>
      </c>
      <c r="I188" s="23"/>
      <c r="J188" s="14">
        <f t="shared" si="13"/>
        <v>0</v>
      </c>
      <c r="K188" s="15"/>
      <c r="L188" s="16" t="str">
        <f t="shared" si="14"/>
        <v>Juin</v>
      </c>
    </row>
    <row r="189" spans="1:12" ht="20.25">
      <c r="A189" s="13">
        <v>182</v>
      </c>
      <c r="B189" s="625" t="s">
        <v>238</v>
      </c>
      <c r="C189" s="625" t="s">
        <v>2622</v>
      </c>
      <c r="D189" s="136"/>
      <c r="E189" s="14">
        <f t="shared" si="10"/>
        <v>0</v>
      </c>
      <c r="F189" s="14">
        <f t="shared" si="11"/>
        <v>0</v>
      </c>
      <c r="G189" s="185"/>
      <c r="H189" s="14">
        <f t="shared" si="12"/>
        <v>0</v>
      </c>
      <c r="I189" s="23"/>
      <c r="J189" s="14">
        <f t="shared" si="13"/>
        <v>0</v>
      </c>
      <c r="K189" s="15"/>
      <c r="L189" s="16" t="str">
        <f t="shared" si="14"/>
        <v>Juin</v>
      </c>
    </row>
    <row r="190" spans="1:12" ht="20.25">
      <c r="A190" s="13">
        <v>183</v>
      </c>
      <c r="B190" s="625" t="s">
        <v>1285</v>
      </c>
      <c r="C190" s="625" t="s">
        <v>2581</v>
      </c>
      <c r="D190" s="136"/>
      <c r="E190" s="14">
        <f t="shared" si="10"/>
        <v>0</v>
      </c>
      <c r="F190" s="14">
        <f t="shared" si="11"/>
        <v>0</v>
      </c>
      <c r="G190" s="185"/>
      <c r="H190" s="14">
        <f t="shared" si="12"/>
        <v>0</v>
      </c>
      <c r="I190" s="23"/>
      <c r="J190" s="14">
        <f t="shared" si="13"/>
        <v>0</v>
      </c>
      <c r="K190" s="15"/>
      <c r="L190" s="16" t="str">
        <f t="shared" si="14"/>
        <v>Juin</v>
      </c>
    </row>
    <row r="191" spans="1:12" ht="20.25">
      <c r="A191" s="13">
        <v>184</v>
      </c>
      <c r="B191" s="625" t="s">
        <v>1290</v>
      </c>
      <c r="C191" s="625" t="s">
        <v>2623</v>
      </c>
      <c r="D191" s="136"/>
      <c r="E191" s="14">
        <f t="shared" si="10"/>
        <v>0</v>
      </c>
      <c r="F191" s="14">
        <f t="shared" si="11"/>
        <v>0</v>
      </c>
      <c r="G191" s="185"/>
      <c r="H191" s="14">
        <f t="shared" si="12"/>
        <v>0</v>
      </c>
      <c r="I191" s="23"/>
      <c r="J191" s="14">
        <f t="shared" si="13"/>
        <v>0</v>
      </c>
      <c r="K191" s="15"/>
      <c r="L191" s="16" t="str">
        <f t="shared" si="14"/>
        <v>Juin</v>
      </c>
    </row>
    <row r="192" spans="1:12" ht="20.25">
      <c r="A192" s="13">
        <v>185</v>
      </c>
      <c r="B192" s="625" t="s">
        <v>2624</v>
      </c>
      <c r="C192" s="625" t="s">
        <v>2625</v>
      </c>
      <c r="D192" s="136"/>
      <c r="E192" s="14">
        <f t="shared" si="10"/>
        <v>0</v>
      </c>
      <c r="F192" s="14">
        <f t="shared" si="11"/>
        <v>0</v>
      </c>
      <c r="G192" s="185"/>
      <c r="H192" s="14">
        <f t="shared" si="12"/>
        <v>0</v>
      </c>
      <c r="I192" s="23"/>
      <c r="J192" s="14">
        <f t="shared" si="13"/>
        <v>0</v>
      </c>
      <c r="K192" s="15"/>
      <c r="L192" s="16" t="str">
        <f t="shared" si="14"/>
        <v>Juin</v>
      </c>
    </row>
    <row r="193" spans="1:12" ht="18.75">
      <c r="A193" s="13">
        <v>186</v>
      </c>
      <c r="B193" s="625" t="s">
        <v>2626</v>
      </c>
      <c r="C193" s="625" t="s">
        <v>2627</v>
      </c>
      <c r="D193" s="136"/>
      <c r="E193" s="14">
        <f t="shared" si="10"/>
        <v>0</v>
      </c>
      <c r="F193" s="14">
        <f t="shared" si="11"/>
        <v>0</v>
      </c>
      <c r="G193" s="184"/>
      <c r="H193" s="14">
        <f t="shared" si="12"/>
        <v>0</v>
      </c>
      <c r="I193" s="23"/>
      <c r="J193" s="14">
        <f t="shared" si="13"/>
        <v>0</v>
      </c>
      <c r="K193" s="15"/>
      <c r="L193" s="16" t="str">
        <f t="shared" si="14"/>
        <v>Juin</v>
      </c>
    </row>
    <row r="194" spans="1:12" ht="20.25">
      <c r="A194" s="13">
        <v>187</v>
      </c>
      <c r="B194" s="625" t="s">
        <v>261</v>
      </c>
      <c r="C194" s="625" t="s">
        <v>2628</v>
      </c>
      <c r="D194" s="136"/>
      <c r="E194" s="14">
        <f t="shared" si="10"/>
        <v>0</v>
      </c>
      <c r="F194" s="14">
        <f t="shared" si="11"/>
        <v>0</v>
      </c>
      <c r="G194" s="185"/>
      <c r="H194" s="14">
        <f t="shared" si="12"/>
        <v>0</v>
      </c>
      <c r="I194" s="23"/>
      <c r="J194" s="14">
        <f t="shared" si="13"/>
        <v>0</v>
      </c>
      <c r="K194" s="15"/>
      <c r="L194" s="16" t="str">
        <f t="shared" si="14"/>
        <v>Juin</v>
      </c>
    </row>
    <row r="195" spans="1:12" ht="18.75">
      <c r="A195" s="13">
        <v>188</v>
      </c>
      <c r="B195" s="625" t="s">
        <v>1308</v>
      </c>
      <c r="C195" s="625" t="s">
        <v>2466</v>
      </c>
      <c r="D195" s="137"/>
      <c r="E195" s="14">
        <f t="shared" si="10"/>
        <v>0</v>
      </c>
      <c r="F195" s="14">
        <f t="shared" si="11"/>
        <v>0</v>
      </c>
      <c r="G195" s="184"/>
      <c r="H195" s="14">
        <f t="shared" si="12"/>
        <v>0</v>
      </c>
      <c r="I195" s="23"/>
      <c r="J195" s="14">
        <f t="shared" si="13"/>
        <v>0</v>
      </c>
      <c r="K195" s="15"/>
      <c r="L195" s="16" t="str">
        <f t="shared" si="14"/>
        <v>Juin</v>
      </c>
    </row>
    <row r="196" spans="1:12" ht="20.25">
      <c r="A196" s="13">
        <v>189</v>
      </c>
      <c r="B196" s="625" t="s">
        <v>2629</v>
      </c>
      <c r="C196" s="625" t="s">
        <v>2473</v>
      </c>
      <c r="D196" s="136"/>
      <c r="E196" s="14">
        <f t="shared" si="10"/>
        <v>0</v>
      </c>
      <c r="F196" s="14">
        <f t="shared" si="11"/>
        <v>0</v>
      </c>
      <c r="G196" s="185"/>
      <c r="H196" s="14">
        <f t="shared" si="12"/>
        <v>0</v>
      </c>
      <c r="I196" s="23"/>
      <c r="J196" s="14">
        <f t="shared" si="13"/>
        <v>0</v>
      </c>
      <c r="K196" s="15"/>
      <c r="L196" s="16" t="str">
        <f t="shared" si="14"/>
        <v>Juin</v>
      </c>
    </row>
    <row r="197" spans="1:12" ht="20.25">
      <c r="A197" s="13">
        <v>190</v>
      </c>
      <c r="B197" s="625" t="s">
        <v>1315</v>
      </c>
      <c r="C197" s="625" t="s">
        <v>2630</v>
      </c>
      <c r="D197" s="137"/>
      <c r="E197" s="14">
        <f t="shared" si="10"/>
        <v>0</v>
      </c>
      <c r="F197" s="14">
        <f t="shared" si="11"/>
        <v>0</v>
      </c>
      <c r="G197" s="185"/>
      <c r="H197" s="14">
        <f t="shared" si="12"/>
        <v>0</v>
      </c>
      <c r="I197" s="23"/>
      <c r="J197" s="14">
        <f t="shared" si="13"/>
        <v>0</v>
      </c>
      <c r="K197" s="15"/>
      <c r="L197" s="16" t="str">
        <f t="shared" si="14"/>
        <v>Juin</v>
      </c>
    </row>
    <row r="198" spans="1:12" ht="20.25">
      <c r="A198" s="13">
        <v>191</v>
      </c>
      <c r="B198" s="625" t="s">
        <v>1315</v>
      </c>
      <c r="C198" s="625" t="s">
        <v>2540</v>
      </c>
      <c r="D198" s="136"/>
      <c r="E198" s="14">
        <f t="shared" si="10"/>
        <v>0</v>
      </c>
      <c r="F198" s="14">
        <f t="shared" si="11"/>
        <v>0</v>
      </c>
      <c r="G198" s="185"/>
      <c r="H198" s="14">
        <f t="shared" si="12"/>
        <v>0</v>
      </c>
      <c r="I198" s="23"/>
      <c r="J198" s="14">
        <f t="shared" si="13"/>
        <v>0</v>
      </c>
      <c r="K198" s="15"/>
      <c r="L198" s="16" t="str">
        <f t="shared" si="14"/>
        <v>Juin</v>
      </c>
    </row>
    <row r="199" spans="1:12" ht="18.75">
      <c r="A199" s="13">
        <v>192</v>
      </c>
      <c r="B199" s="625" t="s">
        <v>1322</v>
      </c>
      <c r="C199" s="625" t="s">
        <v>2631</v>
      </c>
      <c r="D199" s="136"/>
      <c r="E199" s="14">
        <f t="shared" si="10"/>
        <v>0</v>
      </c>
      <c r="F199" s="14">
        <f t="shared" si="11"/>
        <v>0</v>
      </c>
      <c r="G199" s="184"/>
      <c r="H199" s="14">
        <f t="shared" si="12"/>
        <v>0</v>
      </c>
      <c r="I199" s="23"/>
      <c r="J199" s="14">
        <f t="shared" si="13"/>
        <v>0</v>
      </c>
      <c r="K199" s="15"/>
      <c r="L199" s="16" t="str">
        <f t="shared" si="14"/>
        <v>Juin</v>
      </c>
    </row>
    <row r="200" spans="1:12" ht="18.75">
      <c r="A200" s="13">
        <v>193</v>
      </c>
      <c r="B200" s="625" t="s">
        <v>1327</v>
      </c>
      <c r="C200" s="625" t="s">
        <v>2632</v>
      </c>
      <c r="D200" s="136"/>
      <c r="E200" s="14">
        <f t="shared" ref="E200:E263" si="15">IF(D200=0,K200/2,D200)</f>
        <v>0</v>
      </c>
      <c r="F200" s="14">
        <f t="shared" ref="F200:F263" si="16">E200*2</f>
        <v>0</v>
      </c>
      <c r="G200" s="184"/>
      <c r="H200" s="14">
        <f t="shared" ref="H200:H263" si="17">MAX(F200,G200*2)</f>
        <v>0</v>
      </c>
      <c r="I200" s="23"/>
      <c r="J200" s="14">
        <f t="shared" ref="J200:J263" si="18">MAX(H200,I200*2)</f>
        <v>0</v>
      </c>
      <c r="K200" s="15"/>
      <c r="L200" s="16" t="str">
        <f t="shared" ref="L200:L263" si="19">IF(ISBLANK(I200),IF(ISBLANK(G200),"Juin","Synthèse"),"Rattrapage")</f>
        <v>Juin</v>
      </c>
    </row>
    <row r="201" spans="1:12" ht="18.75">
      <c r="A201" s="13">
        <v>194</v>
      </c>
      <c r="B201" s="625" t="s">
        <v>2633</v>
      </c>
      <c r="C201" s="625" t="s">
        <v>2613</v>
      </c>
      <c r="D201" s="136"/>
      <c r="E201" s="14">
        <f t="shared" si="15"/>
        <v>0</v>
      </c>
      <c r="F201" s="14">
        <f t="shared" si="16"/>
        <v>0</v>
      </c>
      <c r="G201" s="189"/>
      <c r="H201" s="14">
        <f t="shared" si="17"/>
        <v>0</v>
      </c>
      <c r="I201" s="23"/>
      <c r="J201" s="14">
        <f t="shared" si="18"/>
        <v>0</v>
      </c>
      <c r="K201" s="15"/>
      <c r="L201" s="16" t="str">
        <f t="shared" si="19"/>
        <v>Juin</v>
      </c>
    </row>
    <row r="202" spans="1:12" ht="18.75">
      <c r="A202" s="13">
        <v>195</v>
      </c>
      <c r="B202" s="625" t="s">
        <v>1336</v>
      </c>
      <c r="C202" s="625" t="s">
        <v>2634</v>
      </c>
      <c r="D202" s="136"/>
      <c r="E202" s="14">
        <f t="shared" si="15"/>
        <v>0</v>
      </c>
      <c r="F202" s="14">
        <f t="shared" si="16"/>
        <v>0</v>
      </c>
      <c r="G202" s="184"/>
      <c r="H202" s="14">
        <f t="shared" si="17"/>
        <v>0</v>
      </c>
      <c r="I202" s="23"/>
      <c r="J202" s="14">
        <f t="shared" si="18"/>
        <v>0</v>
      </c>
      <c r="K202" s="15"/>
      <c r="L202" s="16" t="str">
        <f t="shared" si="19"/>
        <v>Juin</v>
      </c>
    </row>
    <row r="203" spans="1:12" ht="20.25">
      <c r="A203" s="13">
        <v>196</v>
      </c>
      <c r="B203" s="625" t="s">
        <v>2635</v>
      </c>
      <c r="C203" s="625" t="s">
        <v>2636</v>
      </c>
      <c r="D203" s="136"/>
      <c r="E203" s="14">
        <f t="shared" si="15"/>
        <v>0</v>
      </c>
      <c r="F203" s="14">
        <f t="shared" si="16"/>
        <v>0</v>
      </c>
      <c r="G203" s="185"/>
      <c r="H203" s="14">
        <f t="shared" si="17"/>
        <v>0</v>
      </c>
      <c r="I203" s="23"/>
      <c r="J203" s="14">
        <f t="shared" si="18"/>
        <v>0</v>
      </c>
      <c r="K203" s="15"/>
      <c r="L203" s="16" t="str">
        <f t="shared" si="19"/>
        <v>Juin</v>
      </c>
    </row>
    <row r="204" spans="1:12" ht="20.25">
      <c r="A204" s="13">
        <v>197</v>
      </c>
      <c r="B204" s="625" t="s">
        <v>1345</v>
      </c>
      <c r="C204" s="625" t="s">
        <v>2637</v>
      </c>
      <c r="D204" s="136"/>
      <c r="E204" s="14">
        <f t="shared" si="15"/>
        <v>0</v>
      </c>
      <c r="F204" s="14">
        <f t="shared" si="16"/>
        <v>0</v>
      </c>
      <c r="G204" s="185"/>
      <c r="H204" s="14">
        <f t="shared" si="17"/>
        <v>0</v>
      </c>
      <c r="I204" s="23"/>
      <c r="J204" s="14">
        <f t="shared" si="18"/>
        <v>0</v>
      </c>
      <c r="K204" s="15"/>
      <c r="L204" s="16" t="str">
        <f t="shared" si="19"/>
        <v>Juin</v>
      </c>
    </row>
    <row r="205" spans="1:12" ht="20.25">
      <c r="A205" s="13">
        <v>198</v>
      </c>
      <c r="B205" s="625" t="s">
        <v>1349</v>
      </c>
      <c r="C205" s="625" t="s">
        <v>2638</v>
      </c>
      <c r="D205" s="136"/>
      <c r="E205" s="14">
        <f t="shared" si="15"/>
        <v>0</v>
      </c>
      <c r="F205" s="14">
        <f t="shared" si="16"/>
        <v>0</v>
      </c>
      <c r="G205" s="185"/>
      <c r="H205" s="14">
        <f t="shared" si="17"/>
        <v>0</v>
      </c>
      <c r="I205" s="23"/>
      <c r="J205" s="14">
        <f t="shared" si="18"/>
        <v>0</v>
      </c>
      <c r="K205" s="15"/>
      <c r="L205" s="16" t="str">
        <f t="shared" si="19"/>
        <v>Juin</v>
      </c>
    </row>
    <row r="206" spans="1:12" ht="20.25">
      <c r="A206" s="13">
        <v>199</v>
      </c>
      <c r="B206" s="625" t="s">
        <v>1349</v>
      </c>
      <c r="C206" s="625" t="s">
        <v>2639</v>
      </c>
      <c r="D206" s="136"/>
      <c r="E206" s="14">
        <f t="shared" si="15"/>
        <v>0</v>
      </c>
      <c r="F206" s="14">
        <f t="shared" si="16"/>
        <v>0</v>
      </c>
      <c r="G206" s="185"/>
      <c r="H206" s="14">
        <f t="shared" si="17"/>
        <v>0</v>
      </c>
      <c r="I206" s="23"/>
      <c r="J206" s="14">
        <f t="shared" si="18"/>
        <v>0</v>
      </c>
      <c r="K206" s="15"/>
      <c r="L206" s="16" t="str">
        <f t="shared" si="19"/>
        <v>Juin</v>
      </c>
    </row>
    <row r="207" spans="1:12" ht="18.75">
      <c r="A207" s="13">
        <v>200</v>
      </c>
      <c r="B207" s="625" t="s">
        <v>1359</v>
      </c>
      <c r="C207" s="625" t="s">
        <v>2640</v>
      </c>
      <c r="D207" s="136"/>
      <c r="E207" s="14">
        <f t="shared" si="15"/>
        <v>0</v>
      </c>
      <c r="F207" s="14">
        <f t="shared" si="16"/>
        <v>0</v>
      </c>
      <c r="G207" s="184"/>
      <c r="H207" s="14">
        <f t="shared" si="17"/>
        <v>0</v>
      </c>
      <c r="I207" s="23"/>
      <c r="J207" s="14">
        <f t="shared" si="18"/>
        <v>0</v>
      </c>
      <c r="K207" s="15"/>
      <c r="L207" s="16" t="str">
        <f t="shared" si="19"/>
        <v>Juin</v>
      </c>
    </row>
    <row r="208" spans="1:12" ht="18.75">
      <c r="A208" s="13">
        <v>201</v>
      </c>
      <c r="B208" s="625" t="s">
        <v>243</v>
      </c>
      <c r="C208" s="625" t="s">
        <v>2641</v>
      </c>
      <c r="D208" s="136"/>
      <c r="E208" s="14">
        <f t="shared" si="15"/>
        <v>0</v>
      </c>
      <c r="F208" s="14">
        <f t="shared" si="16"/>
        <v>0</v>
      </c>
      <c r="G208" s="184"/>
      <c r="H208" s="14">
        <f t="shared" si="17"/>
        <v>0</v>
      </c>
      <c r="I208" s="23"/>
      <c r="J208" s="14">
        <f t="shared" si="18"/>
        <v>0</v>
      </c>
      <c r="K208" s="15"/>
      <c r="L208" s="16" t="str">
        <f t="shared" si="19"/>
        <v>Juin</v>
      </c>
    </row>
    <row r="209" spans="1:12" ht="20.25">
      <c r="A209" s="13">
        <v>202</v>
      </c>
      <c r="B209" s="625" t="s">
        <v>2642</v>
      </c>
      <c r="C209" s="625" t="s">
        <v>2643</v>
      </c>
      <c r="D209" s="136"/>
      <c r="E209" s="14">
        <f t="shared" si="15"/>
        <v>0</v>
      </c>
      <c r="F209" s="14">
        <f t="shared" si="16"/>
        <v>0</v>
      </c>
      <c r="G209" s="185"/>
      <c r="H209" s="14">
        <f t="shared" si="17"/>
        <v>0</v>
      </c>
      <c r="I209" s="23"/>
      <c r="J209" s="14">
        <f t="shared" si="18"/>
        <v>0</v>
      </c>
      <c r="K209" s="15"/>
      <c r="L209" s="16" t="str">
        <f t="shared" si="19"/>
        <v>Juin</v>
      </c>
    </row>
    <row r="210" spans="1:12" ht="20.25">
      <c r="A210" s="13">
        <v>203</v>
      </c>
      <c r="B210" s="625" t="s">
        <v>1373</v>
      </c>
      <c r="C210" s="625" t="s">
        <v>2644</v>
      </c>
      <c r="D210" s="136"/>
      <c r="E210" s="14">
        <f t="shared" si="15"/>
        <v>0</v>
      </c>
      <c r="F210" s="14">
        <f t="shared" si="16"/>
        <v>0</v>
      </c>
      <c r="G210" s="185"/>
      <c r="H210" s="14">
        <f t="shared" si="17"/>
        <v>0</v>
      </c>
      <c r="I210" s="23"/>
      <c r="J210" s="14">
        <f t="shared" si="18"/>
        <v>0</v>
      </c>
      <c r="K210" s="15"/>
      <c r="L210" s="16" t="str">
        <f t="shared" si="19"/>
        <v>Juin</v>
      </c>
    </row>
    <row r="211" spans="1:12" ht="18.75">
      <c r="A211" s="13">
        <v>204</v>
      </c>
      <c r="B211" s="625" t="s">
        <v>1379</v>
      </c>
      <c r="C211" s="625" t="s">
        <v>2645</v>
      </c>
      <c r="D211" s="136"/>
      <c r="E211" s="14">
        <f t="shared" si="15"/>
        <v>0</v>
      </c>
      <c r="F211" s="14">
        <f t="shared" si="16"/>
        <v>0</v>
      </c>
      <c r="G211" s="184"/>
      <c r="H211" s="14">
        <f t="shared" si="17"/>
        <v>0</v>
      </c>
      <c r="I211" s="23"/>
      <c r="J211" s="14">
        <f t="shared" si="18"/>
        <v>0</v>
      </c>
      <c r="K211" s="15"/>
      <c r="L211" s="16" t="str">
        <f t="shared" si="19"/>
        <v>Juin</v>
      </c>
    </row>
    <row r="212" spans="1:12" ht="20.25">
      <c r="A212" s="13">
        <v>205</v>
      </c>
      <c r="B212" s="625" t="s">
        <v>1382</v>
      </c>
      <c r="C212" s="625" t="s">
        <v>2490</v>
      </c>
      <c r="D212" s="136"/>
      <c r="E212" s="14">
        <f t="shared" si="15"/>
        <v>0</v>
      </c>
      <c r="F212" s="14">
        <f t="shared" si="16"/>
        <v>0</v>
      </c>
      <c r="G212" s="185"/>
      <c r="H212" s="14">
        <f t="shared" si="17"/>
        <v>0</v>
      </c>
      <c r="I212" s="23"/>
      <c r="J212" s="14">
        <f t="shared" si="18"/>
        <v>0</v>
      </c>
      <c r="K212" s="15"/>
      <c r="L212" s="16" t="str">
        <f t="shared" si="19"/>
        <v>Juin</v>
      </c>
    </row>
    <row r="213" spans="1:12" ht="20.25">
      <c r="A213" s="13">
        <v>206</v>
      </c>
      <c r="B213" s="625" t="s">
        <v>2646</v>
      </c>
      <c r="C213" s="625" t="s">
        <v>2647</v>
      </c>
      <c r="D213" s="136"/>
      <c r="E213" s="14">
        <f t="shared" si="15"/>
        <v>0</v>
      </c>
      <c r="F213" s="14">
        <f t="shared" si="16"/>
        <v>0</v>
      </c>
      <c r="G213" s="185"/>
      <c r="H213" s="14">
        <f t="shared" si="17"/>
        <v>0</v>
      </c>
      <c r="I213" s="23"/>
      <c r="J213" s="14">
        <f t="shared" si="18"/>
        <v>0</v>
      </c>
      <c r="K213" s="15"/>
      <c r="L213" s="16" t="str">
        <f t="shared" si="19"/>
        <v>Juin</v>
      </c>
    </row>
    <row r="214" spans="1:12" ht="20.25">
      <c r="A214" s="13">
        <v>207</v>
      </c>
      <c r="B214" s="625" t="s">
        <v>1391</v>
      </c>
      <c r="C214" s="625" t="s">
        <v>2648</v>
      </c>
      <c r="D214" s="136"/>
      <c r="E214" s="14">
        <f t="shared" si="15"/>
        <v>0</v>
      </c>
      <c r="F214" s="14">
        <f t="shared" si="16"/>
        <v>0</v>
      </c>
      <c r="G214" s="185"/>
      <c r="H214" s="14">
        <f t="shared" si="17"/>
        <v>0</v>
      </c>
      <c r="I214" s="23"/>
      <c r="J214" s="14">
        <f t="shared" si="18"/>
        <v>0</v>
      </c>
      <c r="K214" s="15"/>
      <c r="L214" s="16" t="str">
        <f t="shared" si="19"/>
        <v>Juin</v>
      </c>
    </row>
    <row r="215" spans="1:12" ht="20.25">
      <c r="A215" s="13">
        <v>208</v>
      </c>
      <c r="B215" s="625" t="s">
        <v>246</v>
      </c>
      <c r="C215" s="625" t="s">
        <v>2509</v>
      </c>
      <c r="D215" s="137"/>
      <c r="E215" s="14">
        <f t="shared" si="15"/>
        <v>0</v>
      </c>
      <c r="F215" s="14">
        <f t="shared" si="16"/>
        <v>0</v>
      </c>
      <c r="G215" s="185"/>
      <c r="H215" s="14">
        <f t="shared" si="17"/>
        <v>0</v>
      </c>
      <c r="I215" s="23"/>
      <c r="J215" s="14">
        <f t="shared" si="18"/>
        <v>0</v>
      </c>
      <c r="K215" s="15"/>
      <c r="L215" s="16" t="str">
        <f t="shared" si="19"/>
        <v>Juin</v>
      </c>
    </row>
    <row r="216" spans="1:12" ht="20.25">
      <c r="A216" s="13">
        <v>209</v>
      </c>
      <c r="B216" s="625" t="s">
        <v>2649</v>
      </c>
      <c r="C216" s="625" t="s">
        <v>2622</v>
      </c>
      <c r="D216" s="137"/>
      <c r="E216" s="14">
        <f t="shared" si="15"/>
        <v>0</v>
      </c>
      <c r="F216" s="14">
        <f t="shared" si="16"/>
        <v>0</v>
      </c>
      <c r="G216" s="185"/>
      <c r="H216" s="14">
        <f t="shared" si="17"/>
        <v>0</v>
      </c>
      <c r="I216" s="23"/>
      <c r="J216" s="14">
        <f t="shared" si="18"/>
        <v>0</v>
      </c>
      <c r="K216" s="15"/>
      <c r="L216" s="16" t="str">
        <f t="shared" si="19"/>
        <v>Juin</v>
      </c>
    </row>
    <row r="217" spans="1:12" ht="20.25">
      <c r="A217" s="13">
        <v>210</v>
      </c>
      <c r="B217" s="625" t="s">
        <v>2650</v>
      </c>
      <c r="C217" s="625" t="s">
        <v>2651</v>
      </c>
      <c r="D217" s="136"/>
      <c r="E217" s="14">
        <f t="shared" si="15"/>
        <v>0</v>
      </c>
      <c r="F217" s="14">
        <f t="shared" si="16"/>
        <v>0</v>
      </c>
      <c r="G217" s="185"/>
      <c r="H217" s="14">
        <f t="shared" si="17"/>
        <v>0</v>
      </c>
      <c r="I217" s="23"/>
      <c r="J217" s="14">
        <f t="shared" si="18"/>
        <v>0</v>
      </c>
      <c r="K217" s="15"/>
      <c r="L217" s="16" t="str">
        <f t="shared" si="19"/>
        <v>Juin</v>
      </c>
    </row>
    <row r="218" spans="1:12" ht="20.25">
      <c r="A218" s="13">
        <v>211</v>
      </c>
      <c r="B218" s="625" t="s">
        <v>2650</v>
      </c>
      <c r="C218" s="625" t="s">
        <v>2652</v>
      </c>
      <c r="D218" s="136"/>
      <c r="E218" s="14">
        <f t="shared" si="15"/>
        <v>0</v>
      </c>
      <c r="F218" s="14">
        <f t="shared" si="16"/>
        <v>0</v>
      </c>
      <c r="G218" s="185"/>
      <c r="H218" s="14">
        <f t="shared" si="17"/>
        <v>0</v>
      </c>
      <c r="I218" s="23"/>
      <c r="J218" s="14">
        <f t="shared" si="18"/>
        <v>0</v>
      </c>
      <c r="K218" s="15"/>
      <c r="L218" s="16" t="str">
        <f t="shared" si="19"/>
        <v>Juin</v>
      </c>
    </row>
    <row r="219" spans="1:12" ht="18.75">
      <c r="A219" s="13">
        <v>212</v>
      </c>
      <c r="B219" s="625" t="s">
        <v>250</v>
      </c>
      <c r="C219" s="625" t="s">
        <v>2653</v>
      </c>
      <c r="D219" s="136"/>
      <c r="E219" s="14">
        <f t="shared" si="15"/>
        <v>0</v>
      </c>
      <c r="F219" s="14">
        <f t="shared" si="16"/>
        <v>0</v>
      </c>
      <c r="G219" s="184"/>
      <c r="H219" s="14">
        <f t="shared" si="17"/>
        <v>0</v>
      </c>
      <c r="I219" s="23"/>
      <c r="J219" s="14">
        <f t="shared" si="18"/>
        <v>0</v>
      </c>
      <c r="K219" s="15"/>
      <c r="L219" s="16" t="str">
        <f t="shared" si="19"/>
        <v>Juin</v>
      </c>
    </row>
    <row r="220" spans="1:12" ht="20.25">
      <c r="A220" s="13">
        <v>213</v>
      </c>
      <c r="B220" s="625" t="s">
        <v>2654</v>
      </c>
      <c r="C220" s="625" t="s">
        <v>2628</v>
      </c>
      <c r="D220" s="136"/>
      <c r="E220" s="14">
        <f t="shared" si="15"/>
        <v>0</v>
      </c>
      <c r="F220" s="14">
        <f t="shared" si="16"/>
        <v>0</v>
      </c>
      <c r="G220" s="185"/>
      <c r="H220" s="14">
        <f t="shared" si="17"/>
        <v>0</v>
      </c>
      <c r="I220" s="23"/>
      <c r="J220" s="14">
        <f t="shared" si="18"/>
        <v>0</v>
      </c>
      <c r="K220" s="15"/>
      <c r="L220" s="16" t="str">
        <f t="shared" si="19"/>
        <v>Juin</v>
      </c>
    </row>
    <row r="221" spans="1:12" ht="18.75">
      <c r="A221" s="13">
        <v>214</v>
      </c>
      <c r="B221" s="625" t="s">
        <v>1419</v>
      </c>
      <c r="C221" s="625" t="s">
        <v>2453</v>
      </c>
      <c r="D221" s="136"/>
      <c r="E221" s="14">
        <f t="shared" si="15"/>
        <v>0</v>
      </c>
      <c r="F221" s="14">
        <f t="shared" si="16"/>
        <v>0</v>
      </c>
      <c r="G221" s="184"/>
      <c r="H221" s="14">
        <f t="shared" si="17"/>
        <v>0</v>
      </c>
      <c r="I221" s="23"/>
      <c r="J221" s="14">
        <f t="shared" si="18"/>
        <v>0</v>
      </c>
      <c r="K221" s="15"/>
      <c r="L221" s="16" t="str">
        <f t="shared" si="19"/>
        <v>Juin</v>
      </c>
    </row>
    <row r="222" spans="1:12" ht="20.25">
      <c r="A222" s="13">
        <v>215</v>
      </c>
      <c r="B222" s="625" t="s">
        <v>2655</v>
      </c>
      <c r="C222" s="625" t="s">
        <v>2656</v>
      </c>
      <c r="D222" s="136"/>
      <c r="E222" s="14">
        <f t="shared" si="15"/>
        <v>0</v>
      </c>
      <c r="F222" s="14">
        <f t="shared" si="16"/>
        <v>0</v>
      </c>
      <c r="G222" s="185"/>
      <c r="H222" s="14">
        <f t="shared" si="17"/>
        <v>0</v>
      </c>
      <c r="I222" s="23"/>
      <c r="J222" s="14">
        <f t="shared" si="18"/>
        <v>0</v>
      </c>
      <c r="K222" s="15"/>
      <c r="L222" s="16" t="str">
        <f t="shared" si="19"/>
        <v>Juin</v>
      </c>
    </row>
    <row r="223" spans="1:12" ht="20.25">
      <c r="A223" s="13">
        <v>216</v>
      </c>
      <c r="B223" s="625" t="s">
        <v>2657</v>
      </c>
      <c r="C223" s="625" t="s">
        <v>2658</v>
      </c>
      <c r="D223" s="136"/>
      <c r="E223" s="14">
        <f t="shared" si="15"/>
        <v>0</v>
      </c>
      <c r="F223" s="14">
        <f t="shared" si="16"/>
        <v>0</v>
      </c>
      <c r="G223" s="185"/>
      <c r="H223" s="14">
        <f t="shared" si="17"/>
        <v>0</v>
      </c>
      <c r="I223" s="23"/>
      <c r="J223" s="14">
        <f t="shared" si="18"/>
        <v>0</v>
      </c>
      <c r="K223" s="15"/>
      <c r="L223" s="16" t="str">
        <f t="shared" si="19"/>
        <v>Juin</v>
      </c>
    </row>
    <row r="224" spans="1:12" ht="20.25">
      <c r="A224" s="13">
        <v>217</v>
      </c>
      <c r="B224" s="625" t="s">
        <v>2659</v>
      </c>
      <c r="C224" s="625" t="s">
        <v>2596</v>
      </c>
      <c r="D224" s="136"/>
      <c r="E224" s="14">
        <f t="shared" si="15"/>
        <v>0</v>
      </c>
      <c r="F224" s="14">
        <f t="shared" si="16"/>
        <v>0</v>
      </c>
      <c r="G224" s="185"/>
      <c r="H224" s="14">
        <f t="shared" si="17"/>
        <v>0</v>
      </c>
      <c r="I224" s="23"/>
      <c r="J224" s="14">
        <f t="shared" si="18"/>
        <v>0</v>
      </c>
      <c r="K224" s="15"/>
      <c r="L224" s="16" t="str">
        <f t="shared" si="19"/>
        <v>Juin</v>
      </c>
    </row>
    <row r="225" spans="1:12" ht="20.25">
      <c r="A225" s="13">
        <v>218</v>
      </c>
      <c r="B225" s="625" t="s">
        <v>1435</v>
      </c>
      <c r="C225" s="625" t="s">
        <v>2660</v>
      </c>
      <c r="D225" s="136"/>
      <c r="E225" s="14">
        <f t="shared" si="15"/>
        <v>0</v>
      </c>
      <c r="F225" s="14">
        <f t="shared" si="16"/>
        <v>0</v>
      </c>
      <c r="G225" s="185"/>
      <c r="H225" s="14">
        <f t="shared" si="17"/>
        <v>0</v>
      </c>
      <c r="I225" s="23"/>
      <c r="J225" s="14">
        <f t="shared" si="18"/>
        <v>0</v>
      </c>
      <c r="K225" s="15"/>
      <c r="L225" s="16" t="str">
        <f t="shared" si="19"/>
        <v>Juin</v>
      </c>
    </row>
    <row r="226" spans="1:12" ht="18.75">
      <c r="A226" s="13">
        <v>219</v>
      </c>
      <c r="B226" s="625" t="s">
        <v>2661</v>
      </c>
      <c r="C226" s="625" t="s">
        <v>2662</v>
      </c>
      <c r="D226" s="136"/>
      <c r="E226" s="14">
        <f t="shared" si="15"/>
        <v>0</v>
      </c>
      <c r="F226" s="14">
        <f t="shared" si="16"/>
        <v>0</v>
      </c>
      <c r="G226" s="184"/>
      <c r="H226" s="14">
        <f t="shared" si="17"/>
        <v>0</v>
      </c>
      <c r="I226" s="23"/>
      <c r="J226" s="14">
        <f t="shared" si="18"/>
        <v>0</v>
      </c>
      <c r="K226" s="15"/>
      <c r="L226" s="16" t="str">
        <f t="shared" si="19"/>
        <v>Juin</v>
      </c>
    </row>
    <row r="227" spans="1:12" ht="18.75">
      <c r="A227" s="13">
        <v>220</v>
      </c>
      <c r="B227" s="625" t="s">
        <v>1445</v>
      </c>
      <c r="C227" s="625" t="s">
        <v>2663</v>
      </c>
      <c r="D227" s="136"/>
      <c r="E227" s="14">
        <f t="shared" si="15"/>
        <v>0</v>
      </c>
      <c r="F227" s="14">
        <f t="shared" si="16"/>
        <v>0</v>
      </c>
      <c r="G227" s="184"/>
      <c r="H227" s="14">
        <f t="shared" si="17"/>
        <v>0</v>
      </c>
      <c r="I227" s="23"/>
      <c r="J227" s="14">
        <f t="shared" si="18"/>
        <v>0</v>
      </c>
      <c r="K227" s="15"/>
      <c r="L227" s="16" t="str">
        <f t="shared" si="19"/>
        <v>Juin</v>
      </c>
    </row>
    <row r="228" spans="1:12" ht="26.25">
      <c r="A228" s="13">
        <v>221</v>
      </c>
      <c r="B228" s="625" t="s">
        <v>1449</v>
      </c>
      <c r="C228" s="625" t="s">
        <v>2447</v>
      </c>
      <c r="D228" s="136"/>
      <c r="E228" s="14">
        <f t="shared" si="15"/>
        <v>0</v>
      </c>
      <c r="F228" s="14">
        <f t="shared" si="16"/>
        <v>0</v>
      </c>
      <c r="G228" s="183"/>
      <c r="H228" s="14">
        <f t="shared" si="17"/>
        <v>0</v>
      </c>
      <c r="I228" s="23"/>
      <c r="J228" s="14">
        <f t="shared" si="18"/>
        <v>0</v>
      </c>
      <c r="K228" s="15"/>
      <c r="L228" s="16" t="str">
        <f t="shared" si="19"/>
        <v>Juin</v>
      </c>
    </row>
    <row r="229" spans="1:12" ht="20.25">
      <c r="A229" s="13">
        <v>222</v>
      </c>
      <c r="B229" s="625" t="s">
        <v>1453</v>
      </c>
      <c r="C229" s="625" t="s">
        <v>2664</v>
      </c>
      <c r="D229" s="136"/>
      <c r="E229" s="14">
        <f t="shared" si="15"/>
        <v>0</v>
      </c>
      <c r="F229" s="14">
        <f t="shared" si="16"/>
        <v>0</v>
      </c>
      <c r="G229" s="185"/>
      <c r="H229" s="14">
        <f t="shared" si="17"/>
        <v>0</v>
      </c>
      <c r="I229" s="23"/>
      <c r="J229" s="14">
        <f t="shared" si="18"/>
        <v>0</v>
      </c>
      <c r="K229" s="15"/>
      <c r="L229" s="16" t="str">
        <f t="shared" si="19"/>
        <v>Juin</v>
      </c>
    </row>
    <row r="230" spans="1:12" ht="20.25">
      <c r="A230" s="13">
        <v>223</v>
      </c>
      <c r="B230" s="625" t="s">
        <v>1456</v>
      </c>
      <c r="C230" s="625" t="s">
        <v>2636</v>
      </c>
      <c r="D230" s="136"/>
      <c r="E230" s="14">
        <f t="shared" si="15"/>
        <v>0</v>
      </c>
      <c r="F230" s="14">
        <f t="shared" si="16"/>
        <v>0</v>
      </c>
      <c r="G230" s="185"/>
      <c r="H230" s="14">
        <f t="shared" si="17"/>
        <v>0</v>
      </c>
      <c r="I230" s="23"/>
      <c r="J230" s="14">
        <f t="shared" si="18"/>
        <v>0</v>
      </c>
      <c r="K230" s="15"/>
      <c r="L230" s="16" t="str">
        <f t="shared" si="19"/>
        <v>Juin</v>
      </c>
    </row>
    <row r="231" spans="1:12" ht="20.25">
      <c r="A231" s="13">
        <v>224</v>
      </c>
      <c r="B231" s="625" t="s">
        <v>1461</v>
      </c>
      <c r="C231" s="625" t="s">
        <v>2665</v>
      </c>
      <c r="D231" s="136"/>
      <c r="E231" s="14">
        <f t="shared" si="15"/>
        <v>0</v>
      </c>
      <c r="F231" s="14">
        <f t="shared" si="16"/>
        <v>0</v>
      </c>
      <c r="G231" s="185"/>
      <c r="H231" s="14">
        <f t="shared" si="17"/>
        <v>0</v>
      </c>
      <c r="I231" s="23"/>
      <c r="J231" s="14">
        <f t="shared" si="18"/>
        <v>0</v>
      </c>
      <c r="K231" s="15"/>
      <c r="L231" s="16" t="str">
        <f t="shared" si="19"/>
        <v>Juin</v>
      </c>
    </row>
    <row r="232" spans="1:12" ht="20.25">
      <c r="A232" s="13">
        <v>225</v>
      </c>
      <c r="B232" s="625" t="s">
        <v>2666</v>
      </c>
      <c r="C232" s="625" t="s">
        <v>2667</v>
      </c>
      <c r="D232" s="136"/>
      <c r="E232" s="14">
        <f t="shared" si="15"/>
        <v>0</v>
      </c>
      <c r="F232" s="14">
        <f t="shared" si="16"/>
        <v>0</v>
      </c>
      <c r="G232" s="185"/>
      <c r="H232" s="14">
        <f t="shared" si="17"/>
        <v>0</v>
      </c>
      <c r="I232" s="23"/>
      <c r="J232" s="14">
        <f t="shared" si="18"/>
        <v>0</v>
      </c>
      <c r="K232" s="15"/>
      <c r="L232" s="16" t="str">
        <f t="shared" si="19"/>
        <v>Juin</v>
      </c>
    </row>
    <row r="233" spans="1:12" ht="20.25">
      <c r="A233" s="13">
        <v>226</v>
      </c>
      <c r="B233" s="625" t="s">
        <v>256</v>
      </c>
      <c r="C233" s="625" t="s">
        <v>2668</v>
      </c>
      <c r="D233" s="136"/>
      <c r="E233" s="14">
        <f t="shared" si="15"/>
        <v>0</v>
      </c>
      <c r="F233" s="14">
        <f t="shared" si="16"/>
        <v>0</v>
      </c>
      <c r="G233" s="185"/>
      <c r="H233" s="14">
        <f t="shared" si="17"/>
        <v>0</v>
      </c>
      <c r="I233" s="23"/>
      <c r="J233" s="14">
        <f t="shared" si="18"/>
        <v>0</v>
      </c>
      <c r="K233" s="15"/>
      <c r="L233" s="16" t="str">
        <f t="shared" si="19"/>
        <v>Juin</v>
      </c>
    </row>
    <row r="234" spans="1:12" ht="26.25">
      <c r="A234" s="13">
        <v>227</v>
      </c>
      <c r="B234" s="625" t="s">
        <v>2669</v>
      </c>
      <c r="C234" s="625" t="s">
        <v>2670</v>
      </c>
      <c r="D234" s="136"/>
      <c r="E234" s="14">
        <f t="shared" si="15"/>
        <v>0</v>
      </c>
      <c r="F234" s="14">
        <f t="shared" si="16"/>
        <v>0</v>
      </c>
      <c r="G234" s="183"/>
      <c r="H234" s="14">
        <f t="shared" si="17"/>
        <v>0</v>
      </c>
      <c r="I234" s="23"/>
      <c r="J234" s="14">
        <f t="shared" si="18"/>
        <v>0</v>
      </c>
      <c r="K234" s="15"/>
      <c r="L234" s="16" t="str">
        <f t="shared" si="19"/>
        <v>Juin</v>
      </c>
    </row>
    <row r="235" spans="1:12" ht="20.25">
      <c r="A235" s="13">
        <v>228</v>
      </c>
      <c r="B235" s="625" t="s">
        <v>1480</v>
      </c>
      <c r="C235" s="625" t="s">
        <v>2671</v>
      </c>
      <c r="D235" s="136"/>
      <c r="E235" s="14">
        <f t="shared" si="15"/>
        <v>0</v>
      </c>
      <c r="F235" s="14">
        <f t="shared" si="16"/>
        <v>0</v>
      </c>
      <c r="G235" s="185"/>
      <c r="H235" s="14">
        <f t="shared" si="17"/>
        <v>0</v>
      </c>
      <c r="I235" s="23"/>
      <c r="J235" s="14">
        <f t="shared" si="18"/>
        <v>0</v>
      </c>
      <c r="K235" s="15"/>
      <c r="L235" s="16" t="str">
        <f t="shared" si="19"/>
        <v>Juin</v>
      </c>
    </row>
    <row r="236" spans="1:12" ht="20.25">
      <c r="A236" s="13">
        <v>229</v>
      </c>
      <c r="B236" s="625" t="s">
        <v>2672</v>
      </c>
      <c r="C236" s="625" t="s">
        <v>2636</v>
      </c>
      <c r="D236" s="136"/>
      <c r="E236" s="14">
        <f t="shared" si="15"/>
        <v>0</v>
      </c>
      <c r="F236" s="14">
        <f t="shared" si="16"/>
        <v>0</v>
      </c>
      <c r="G236" s="185"/>
      <c r="H236" s="14">
        <f t="shared" si="17"/>
        <v>0</v>
      </c>
      <c r="I236" s="23"/>
      <c r="J236" s="14">
        <f t="shared" si="18"/>
        <v>0</v>
      </c>
      <c r="K236" s="15"/>
      <c r="L236" s="16" t="str">
        <f t="shared" si="19"/>
        <v>Juin</v>
      </c>
    </row>
    <row r="237" spans="1:12" ht="20.25">
      <c r="A237" s="13">
        <v>230</v>
      </c>
      <c r="B237" s="625" t="s">
        <v>2673</v>
      </c>
      <c r="C237" s="625" t="s">
        <v>2674</v>
      </c>
      <c r="D237" s="137"/>
      <c r="E237" s="14">
        <f t="shared" si="15"/>
        <v>0</v>
      </c>
      <c r="F237" s="14">
        <f t="shared" si="16"/>
        <v>0</v>
      </c>
      <c r="G237" s="185"/>
      <c r="H237" s="14">
        <f t="shared" si="17"/>
        <v>0</v>
      </c>
      <c r="I237" s="23"/>
      <c r="J237" s="14">
        <f t="shared" si="18"/>
        <v>0</v>
      </c>
      <c r="K237" s="15"/>
      <c r="L237" s="16" t="str">
        <f t="shared" si="19"/>
        <v>Juin</v>
      </c>
    </row>
    <row r="238" spans="1:12" ht="20.25">
      <c r="A238" s="13">
        <v>231</v>
      </c>
      <c r="B238" s="625" t="s">
        <v>1496</v>
      </c>
      <c r="C238" s="625" t="s">
        <v>2462</v>
      </c>
      <c r="D238" s="136"/>
      <c r="E238" s="14">
        <f t="shared" si="15"/>
        <v>0</v>
      </c>
      <c r="F238" s="14">
        <f t="shared" si="16"/>
        <v>0</v>
      </c>
      <c r="G238" s="185"/>
      <c r="H238" s="14">
        <f t="shared" si="17"/>
        <v>0</v>
      </c>
      <c r="I238" s="23"/>
      <c r="J238" s="14">
        <f t="shared" si="18"/>
        <v>0</v>
      </c>
      <c r="K238" s="15"/>
      <c r="L238" s="16" t="str">
        <f t="shared" si="19"/>
        <v>Juin</v>
      </c>
    </row>
    <row r="239" spans="1:12" ht="20.25">
      <c r="A239" s="13">
        <v>232</v>
      </c>
      <c r="B239" s="625" t="s">
        <v>2675</v>
      </c>
      <c r="C239" s="625" t="s">
        <v>2676</v>
      </c>
      <c r="D239" s="136"/>
      <c r="E239" s="14">
        <f t="shared" si="15"/>
        <v>0</v>
      </c>
      <c r="F239" s="14">
        <f t="shared" si="16"/>
        <v>0</v>
      </c>
      <c r="G239" s="185"/>
      <c r="H239" s="14">
        <f t="shared" si="17"/>
        <v>0</v>
      </c>
      <c r="I239" s="23"/>
      <c r="J239" s="14">
        <f t="shared" si="18"/>
        <v>0</v>
      </c>
      <c r="K239" s="15"/>
      <c r="L239" s="16" t="str">
        <f t="shared" si="19"/>
        <v>Juin</v>
      </c>
    </row>
    <row r="240" spans="1:12" ht="26.25">
      <c r="A240" s="13">
        <v>233</v>
      </c>
      <c r="B240" s="625" t="s">
        <v>1489</v>
      </c>
      <c r="C240" s="625" t="s">
        <v>2481</v>
      </c>
      <c r="D240" s="136"/>
      <c r="E240" s="14">
        <f t="shared" si="15"/>
        <v>0</v>
      </c>
      <c r="F240" s="14">
        <f t="shared" si="16"/>
        <v>0</v>
      </c>
      <c r="G240" s="183"/>
      <c r="H240" s="14">
        <f t="shared" si="17"/>
        <v>0</v>
      </c>
      <c r="I240" s="23"/>
      <c r="J240" s="14">
        <f t="shared" si="18"/>
        <v>0</v>
      </c>
      <c r="K240" s="15"/>
      <c r="L240" s="16" t="str">
        <f t="shared" si="19"/>
        <v>Juin</v>
      </c>
    </row>
    <row r="241" spans="1:12" ht="18.75">
      <c r="A241" s="13">
        <v>234</v>
      </c>
      <c r="B241" s="625" t="s">
        <v>2677</v>
      </c>
      <c r="C241" s="625" t="s">
        <v>2678</v>
      </c>
      <c r="D241" s="136"/>
      <c r="E241" s="14">
        <f t="shared" si="15"/>
        <v>0</v>
      </c>
      <c r="F241" s="14">
        <f t="shared" si="16"/>
        <v>0</v>
      </c>
      <c r="G241" s="184"/>
      <c r="H241" s="14">
        <f t="shared" si="17"/>
        <v>0</v>
      </c>
      <c r="I241" s="23"/>
      <c r="J241" s="14">
        <f t="shared" si="18"/>
        <v>0</v>
      </c>
      <c r="K241" s="15"/>
      <c r="L241" s="16" t="str">
        <f t="shared" si="19"/>
        <v>Juin</v>
      </c>
    </row>
    <row r="242" spans="1:12" ht="20.25">
      <c r="A242" s="13">
        <v>235</v>
      </c>
      <c r="B242" s="625" t="s">
        <v>1509</v>
      </c>
      <c r="C242" s="625" t="s">
        <v>2449</v>
      </c>
      <c r="D242" s="136"/>
      <c r="E242" s="14">
        <f t="shared" si="15"/>
        <v>0</v>
      </c>
      <c r="F242" s="14">
        <f t="shared" si="16"/>
        <v>0</v>
      </c>
      <c r="G242" s="185"/>
      <c r="H242" s="14">
        <f t="shared" si="17"/>
        <v>0</v>
      </c>
      <c r="I242" s="23"/>
      <c r="J242" s="14">
        <f t="shared" si="18"/>
        <v>0</v>
      </c>
      <c r="K242" s="15"/>
      <c r="L242" s="16" t="str">
        <f t="shared" si="19"/>
        <v>Juin</v>
      </c>
    </row>
    <row r="243" spans="1:12" ht="20.25">
      <c r="A243" s="13">
        <v>236</v>
      </c>
      <c r="B243" s="625" t="s">
        <v>2679</v>
      </c>
      <c r="C243" s="625" t="s">
        <v>2416</v>
      </c>
      <c r="D243" s="136"/>
      <c r="E243" s="14">
        <f t="shared" si="15"/>
        <v>0</v>
      </c>
      <c r="F243" s="14">
        <f t="shared" si="16"/>
        <v>0</v>
      </c>
      <c r="G243" s="185"/>
      <c r="H243" s="14">
        <f t="shared" si="17"/>
        <v>0</v>
      </c>
      <c r="I243" s="23"/>
      <c r="J243" s="14">
        <f t="shared" si="18"/>
        <v>0</v>
      </c>
      <c r="K243" s="15"/>
      <c r="L243" s="16" t="str">
        <f t="shared" si="19"/>
        <v>Juin</v>
      </c>
    </row>
    <row r="244" spans="1:12" ht="20.25">
      <c r="A244" s="13">
        <v>237</v>
      </c>
      <c r="B244" s="625" t="s">
        <v>2680</v>
      </c>
      <c r="C244" s="625" t="s">
        <v>2480</v>
      </c>
      <c r="D244" s="136"/>
      <c r="E244" s="14">
        <f t="shared" si="15"/>
        <v>0</v>
      </c>
      <c r="F244" s="14">
        <f t="shared" si="16"/>
        <v>0</v>
      </c>
      <c r="G244" s="185"/>
      <c r="H244" s="14">
        <f t="shared" si="17"/>
        <v>0</v>
      </c>
      <c r="I244" s="23"/>
      <c r="J244" s="14">
        <f t="shared" si="18"/>
        <v>0</v>
      </c>
      <c r="K244" s="15"/>
      <c r="L244" s="16" t="str">
        <f t="shared" si="19"/>
        <v>Juin</v>
      </c>
    </row>
    <row r="245" spans="1:12" ht="20.25">
      <c r="A245" s="13">
        <v>238</v>
      </c>
      <c r="B245" s="625" t="s">
        <v>1518</v>
      </c>
      <c r="C245" s="625" t="s">
        <v>2490</v>
      </c>
      <c r="D245" s="136"/>
      <c r="E245" s="14">
        <f t="shared" si="15"/>
        <v>0</v>
      </c>
      <c r="F245" s="14">
        <f t="shared" si="16"/>
        <v>0</v>
      </c>
      <c r="G245" s="185"/>
      <c r="H245" s="14">
        <f t="shared" si="17"/>
        <v>0</v>
      </c>
      <c r="I245" s="23"/>
      <c r="J245" s="14">
        <f t="shared" si="18"/>
        <v>0</v>
      </c>
      <c r="K245" s="15"/>
      <c r="L245" s="16" t="str">
        <f t="shared" si="19"/>
        <v>Juin</v>
      </c>
    </row>
    <row r="246" spans="1:12" ht="18.75">
      <c r="A246" s="13">
        <v>239</v>
      </c>
      <c r="B246" s="625" t="s">
        <v>1518</v>
      </c>
      <c r="C246" s="625" t="s">
        <v>2681</v>
      </c>
      <c r="D246" s="136"/>
      <c r="E246" s="14">
        <f t="shared" si="15"/>
        <v>0</v>
      </c>
      <c r="F246" s="14">
        <f t="shared" si="16"/>
        <v>0</v>
      </c>
      <c r="G246" s="184"/>
      <c r="H246" s="14">
        <f t="shared" si="17"/>
        <v>0</v>
      </c>
      <c r="I246" s="23"/>
      <c r="J246" s="14">
        <f t="shared" si="18"/>
        <v>0</v>
      </c>
      <c r="K246" s="15"/>
      <c r="L246" s="16" t="str">
        <f t="shared" si="19"/>
        <v>Juin</v>
      </c>
    </row>
    <row r="247" spans="1:12" ht="20.25">
      <c r="A247" s="13">
        <v>240</v>
      </c>
      <c r="B247" s="625" t="s">
        <v>1525</v>
      </c>
      <c r="C247" s="625" t="s">
        <v>2682</v>
      </c>
      <c r="D247" s="136"/>
      <c r="E247" s="14">
        <f t="shared" si="15"/>
        <v>0</v>
      </c>
      <c r="F247" s="14">
        <f t="shared" si="16"/>
        <v>0</v>
      </c>
      <c r="G247" s="185"/>
      <c r="H247" s="14">
        <f t="shared" si="17"/>
        <v>0</v>
      </c>
      <c r="I247" s="23"/>
      <c r="J247" s="14">
        <f t="shared" si="18"/>
        <v>0</v>
      </c>
      <c r="K247" s="15"/>
      <c r="L247" s="16" t="str">
        <f t="shared" si="19"/>
        <v>Juin</v>
      </c>
    </row>
    <row r="248" spans="1:12" ht="20.25">
      <c r="A248" s="13">
        <v>241</v>
      </c>
      <c r="B248" s="625" t="s">
        <v>1530</v>
      </c>
      <c r="C248" s="625" t="s">
        <v>2508</v>
      </c>
      <c r="D248" s="136"/>
      <c r="E248" s="14">
        <f t="shared" si="15"/>
        <v>0</v>
      </c>
      <c r="F248" s="14">
        <f t="shared" si="16"/>
        <v>0</v>
      </c>
      <c r="G248" s="185"/>
      <c r="H248" s="14">
        <f t="shared" si="17"/>
        <v>0</v>
      </c>
      <c r="I248" s="23"/>
      <c r="J248" s="14">
        <f t="shared" si="18"/>
        <v>0</v>
      </c>
      <c r="K248" s="15"/>
      <c r="L248" s="16" t="str">
        <f t="shared" si="19"/>
        <v>Juin</v>
      </c>
    </row>
    <row r="249" spans="1:12" ht="20.25">
      <c r="A249" s="13">
        <v>242</v>
      </c>
      <c r="B249" s="625" t="s">
        <v>2683</v>
      </c>
      <c r="C249" s="625" t="s">
        <v>2684</v>
      </c>
      <c r="D249" s="136"/>
      <c r="E249" s="14">
        <f t="shared" si="15"/>
        <v>0</v>
      </c>
      <c r="F249" s="14">
        <f t="shared" si="16"/>
        <v>0</v>
      </c>
      <c r="G249" s="185"/>
      <c r="H249" s="14">
        <f t="shared" si="17"/>
        <v>0</v>
      </c>
      <c r="I249" s="23"/>
      <c r="J249" s="14">
        <f t="shared" si="18"/>
        <v>0</v>
      </c>
      <c r="K249" s="15"/>
      <c r="L249" s="16" t="str">
        <f t="shared" si="19"/>
        <v>Juin</v>
      </c>
    </row>
    <row r="250" spans="1:12" ht="20.25">
      <c r="A250" s="13">
        <v>243</v>
      </c>
      <c r="B250" s="625" t="s">
        <v>2685</v>
      </c>
      <c r="C250" s="625" t="s">
        <v>2686</v>
      </c>
      <c r="D250" s="136"/>
      <c r="E250" s="14">
        <f t="shared" si="15"/>
        <v>0</v>
      </c>
      <c r="F250" s="14">
        <f t="shared" si="16"/>
        <v>0</v>
      </c>
      <c r="G250" s="185"/>
      <c r="H250" s="14">
        <f t="shared" si="17"/>
        <v>0</v>
      </c>
      <c r="I250" s="23"/>
      <c r="J250" s="14">
        <f t="shared" si="18"/>
        <v>0</v>
      </c>
      <c r="K250" s="15"/>
      <c r="L250" s="16" t="str">
        <f t="shared" si="19"/>
        <v>Juin</v>
      </c>
    </row>
    <row r="251" spans="1:12" ht="20.25">
      <c r="A251" s="13">
        <v>244</v>
      </c>
      <c r="B251" s="625" t="s">
        <v>2687</v>
      </c>
      <c r="C251" s="625" t="s">
        <v>2688</v>
      </c>
      <c r="D251" s="136"/>
      <c r="E251" s="14">
        <f t="shared" si="15"/>
        <v>0</v>
      </c>
      <c r="F251" s="14">
        <f t="shared" si="16"/>
        <v>0</v>
      </c>
      <c r="G251" s="185"/>
      <c r="H251" s="14">
        <f t="shared" si="17"/>
        <v>0</v>
      </c>
      <c r="I251" s="23"/>
      <c r="J251" s="14">
        <f t="shared" si="18"/>
        <v>0</v>
      </c>
      <c r="K251" s="15"/>
      <c r="L251" s="16" t="str">
        <f t="shared" si="19"/>
        <v>Juin</v>
      </c>
    </row>
    <row r="252" spans="1:12" ht="18.75">
      <c r="A252" s="13">
        <v>245</v>
      </c>
      <c r="B252" s="625" t="s">
        <v>264</v>
      </c>
      <c r="C252" s="625" t="s">
        <v>2689</v>
      </c>
      <c r="D252" s="136"/>
      <c r="E252" s="14">
        <f t="shared" si="15"/>
        <v>0</v>
      </c>
      <c r="F252" s="14">
        <f t="shared" si="16"/>
        <v>0</v>
      </c>
      <c r="G252" s="184"/>
      <c r="H252" s="14">
        <f t="shared" si="17"/>
        <v>0</v>
      </c>
      <c r="I252" s="23"/>
      <c r="J252" s="14">
        <f t="shared" si="18"/>
        <v>0</v>
      </c>
      <c r="K252" s="15"/>
      <c r="L252" s="16" t="str">
        <f t="shared" si="19"/>
        <v>Juin</v>
      </c>
    </row>
    <row r="253" spans="1:12" ht="18.75">
      <c r="A253" s="13">
        <v>246</v>
      </c>
      <c r="B253" s="625" t="s">
        <v>264</v>
      </c>
      <c r="C253" s="625" t="s">
        <v>2470</v>
      </c>
      <c r="D253" s="137"/>
      <c r="E253" s="14">
        <f t="shared" si="15"/>
        <v>0</v>
      </c>
      <c r="F253" s="14">
        <f t="shared" si="16"/>
        <v>0</v>
      </c>
      <c r="G253" s="184"/>
      <c r="H253" s="14">
        <f t="shared" si="17"/>
        <v>0</v>
      </c>
      <c r="I253" s="23"/>
      <c r="J253" s="14">
        <f t="shared" si="18"/>
        <v>0</v>
      </c>
      <c r="K253" s="15"/>
      <c r="L253" s="16" t="str">
        <f t="shared" si="19"/>
        <v>Juin</v>
      </c>
    </row>
    <row r="254" spans="1:12" ht="18.75">
      <c r="A254" s="13">
        <v>247</v>
      </c>
      <c r="B254" s="625" t="s">
        <v>1557</v>
      </c>
      <c r="C254" s="625" t="s">
        <v>2690</v>
      </c>
      <c r="D254" s="136"/>
      <c r="E254" s="14">
        <f t="shared" si="15"/>
        <v>0</v>
      </c>
      <c r="F254" s="14">
        <f t="shared" si="16"/>
        <v>0</v>
      </c>
      <c r="G254" s="184"/>
      <c r="H254" s="14">
        <f t="shared" si="17"/>
        <v>0</v>
      </c>
      <c r="I254" s="23"/>
      <c r="J254" s="14">
        <f t="shared" si="18"/>
        <v>0</v>
      </c>
      <c r="K254" s="15"/>
      <c r="L254" s="16" t="str">
        <f t="shared" si="19"/>
        <v>Juin</v>
      </c>
    </row>
    <row r="255" spans="1:12" ht="20.25">
      <c r="A255" s="13">
        <v>248</v>
      </c>
      <c r="B255" s="625" t="s">
        <v>1553</v>
      </c>
      <c r="C255" s="625" t="s">
        <v>2453</v>
      </c>
      <c r="D255" s="136"/>
      <c r="E255" s="14">
        <f t="shared" si="15"/>
        <v>0</v>
      </c>
      <c r="F255" s="14">
        <f t="shared" si="16"/>
        <v>0</v>
      </c>
      <c r="G255" s="185"/>
      <c r="H255" s="14">
        <f t="shared" si="17"/>
        <v>0</v>
      </c>
      <c r="I255" s="23"/>
      <c r="J255" s="14">
        <f t="shared" si="18"/>
        <v>0</v>
      </c>
      <c r="K255" s="15"/>
      <c r="L255" s="16" t="str">
        <f t="shared" si="19"/>
        <v>Juin</v>
      </c>
    </row>
    <row r="256" spans="1:12" ht="18.75">
      <c r="A256" s="13">
        <v>249</v>
      </c>
      <c r="B256" s="625" t="s">
        <v>1560</v>
      </c>
      <c r="C256" s="625" t="s">
        <v>2648</v>
      </c>
      <c r="D256" s="136"/>
      <c r="E256" s="14">
        <f t="shared" si="15"/>
        <v>0</v>
      </c>
      <c r="F256" s="14">
        <f t="shared" si="16"/>
        <v>0</v>
      </c>
      <c r="G256" s="184"/>
      <c r="H256" s="14">
        <f t="shared" si="17"/>
        <v>0</v>
      </c>
      <c r="I256" s="23"/>
      <c r="J256" s="14">
        <f t="shared" si="18"/>
        <v>0</v>
      </c>
      <c r="K256" s="15"/>
      <c r="L256" s="16" t="str">
        <f t="shared" si="19"/>
        <v>Juin</v>
      </c>
    </row>
    <row r="257" spans="1:12" ht="20.25">
      <c r="A257" s="13">
        <v>250</v>
      </c>
      <c r="B257" s="625" t="s">
        <v>1566</v>
      </c>
      <c r="C257" s="625" t="s">
        <v>2531</v>
      </c>
      <c r="D257" s="136"/>
      <c r="E257" s="14">
        <f t="shared" si="15"/>
        <v>0</v>
      </c>
      <c r="F257" s="14">
        <f t="shared" si="16"/>
        <v>0</v>
      </c>
      <c r="G257" s="185"/>
      <c r="H257" s="14">
        <f t="shared" si="17"/>
        <v>0</v>
      </c>
      <c r="I257" s="23"/>
      <c r="J257" s="14">
        <f t="shared" si="18"/>
        <v>0</v>
      </c>
      <c r="K257" s="15"/>
      <c r="L257" s="16" t="str">
        <f t="shared" si="19"/>
        <v>Juin</v>
      </c>
    </row>
    <row r="258" spans="1:12" ht="20.25">
      <c r="A258" s="13">
        <v>251</v>
      </c>
      <c r="B258" s="625" t="s">
        <v>267</v>
      </c>
      <c r="C258" s="625" t="s">
        <v>2691</v>
      </c>
      <c r="D258" s="136"/>
      <c r="E258" s="14">
        <f t="shared" si="15"/>
        <v>0</v>
      </c>
      <c r="F258" s="14">
        <f t="shared" si="16"/>
        <v>0</v>
      </c>
      <c r="G258" s="185"/>
      <c r="H258" s="14">
        <f t="shared" si="17"/>
        <v>0</v>
      </c>
      <c r="I258" s="23"/>
      <c r="J258" s="14">
        <f t="shared" si="18"/>
        <v>0</v>
      </c>
      <c r="K258" s="15"/>
      <c r="L258" s="16" t="str">
        <f t="shared" si="19"/>
        <v>Juin</v>
      </c>
    </row>
    <row r="259" spans="1:12" ht="20.25">
      <c r="A259" s="13">
        <v>252</v>
      </c>
      <c r="B259" s="625" t="s">
        <v>2692</v>
      </c>
      <c r="C259" s="625" t="s">
        <v>2693</v>
      </c>
      <c r="D259" s="137"/>
      <c r="E259" s="14">
        <f t="shared" si="15"/>
        <v>0</v>
      </c>
      <c r="F259" s="14">
        <f t="shared" si="16"/>
        <v>0</v>
      </c>
      <c r="G259" s="185"/>
      <c r="H259" s="14">
        <f t="shared" si="17"/>
        <v>0</v>
      </c>
      <c r="I259" s="23"/>
      <c r="J259" s="14">
        <f t="shared" si="18"/>
        <v>0</v>
      </c>
      <c r="K259" s="15"/>
      <c r="L259" s="16" t="str">
        <f t="shared" si="19"/>
        <v>Juin</v>
      </c>
    </row>
    <row r="260" spans="1:12" ht="20.25">
      <c r="A260" s="13">
        <v>253</v>
      </c>
      <c r="B260" s="625" t="s">
        <v>1580</v>
      </c>
      <c r="C260" s="625" t="s">
        <v>2694</v>
      </c>
      <c r="D260" s="136"/>
      <c r="E260" s="14">
        <f t="shared" si="15"/>
        <v>0</v>
      </c>
      <c r="F260" s="14">
        <f t="shared" si="16"/>
        <v>0</v>
      </c>
      <c r="G260" s="185"/>
      <c r="H260" s="14">
        <f t="shared" si="17"/>
        <v>0</v>
      </c>
      <c r="I260" s="23"/>
      <c r="J260" s="14">
        <f t="shared" si="18"/>
        <v>0</v>
      </c>
      <c r="K260" s="15"/>
      <c r="L260" s="16" t="str">
        <f t="shared" si="19"/>
        <v>Juin</v>
      </c>
    </row>
    <row r="261" spans="1:12" ht="20.25">
      <c r="A261" s="13">
        <v>254</v>
      </c>
      <c r="B261" s="625" t="s">
        <v>1585</v>
      </c>
      <c r="C261" s="625" t="s">
        <v>2695</v>
      </c>
      <c r="D261" s="136"/>
      <c r="E261" s="14">
        <f t="shared" si="15"/>
        <v>0</v>
      </c>
      <c r="F261" s="14">
        <f t="shared" si="16"/>
        <v>0</v>
      </c>
      <c r="G261" s="185"/>
      <c r="H261" s="14">
        <f t="shared" si="17"/>
        <v>0</v>
      </c>
      <c r="I261" s="23"/>
      <c r="J261" s="14">
        <f t="shared" si="18"/>
        <v>0</v>
      </c>
      <c r="K261" s="15"/>
      <c r="L261" s="16" t="str">
        <f t="shared" si="19"/>
        <v>Juin</v>
      </c>
    </row>
    <row r="262" spans="1:12" ht="20.25">
      <c r="A262" s="13">
        <v>255</v>
      </c>
      <c r="B262" s="625" t="s">
        <v>1585</v>
      </c>
      <c r="C262" s="625" t="s">
        <v>2628</v>
      </c>
      <c r="D262" s="136"/>
      <c r="E262" s="14">
        <f t="shared" si="15"/>
        <v>0</v>
      </c>
      <c r="F262" s="14">
        <f t="shared" si="16"/>
        <v>0</v>
      </c>
      <c r="G262" s="185"/>
      <c r="H262" s="14">
        <f t="shared" si="17"/>
        <v>0</v>
      </c>
      <c r="I262" s="23"/>
      <c r="J262" s="14">
        <f t="shared" si="18"/>
        <v>0</v>
      </c>
      <c r="K262" s="15"/>
      <c r="L262" s="16" t="str">
        <f t="shared" si="19"/>
        <v>Juin</v>
      </c>
    </row>
    <row r="263" spans="1:12" ht="20.25">
      <c r="A263" s="13">
        <v>256</v>
      </c>
      <c r="B263" s="625" t="s">
        <v>1592</v>
      </c>
      <c r="C263" s="625" t="s">
        <v>2585</v>
      </c>
      <c r="D263" s="136"/>
      <c r="E263" s="14">
        <f t="shared" si="15"/>
        <v>0</v>
      </c>
      <c r="F263" s="14">
        <f t="shared" si="16"/>
        <v>0</v>
      </c>
      <c r="G263" s="185"/>
      <c r="H263" s="14">
        <f t="shared" si="17"/>
        <v>0</v>
      </c>
      <c r="I263" s="23"/>
      <c r="J263" s="14">
        <f t="shared" si="18"/>
        <v>0</v>
      </c>
      <c r="K263" s="15"/>
      <c r="L263" s="16" t="str">
        <f t="shared" si="19"/>
        <v>Juin</v>
      </c>
    </row>
    <row r="264" spans="1:12" ht="20.25">
      <c r="A264" s="13">
        <v>257</v>
      </c>
      <c r="B264" s="625" t="s">
        <v>1596</v>
      </c>
      <c r="C264" s="625" t="s">
        <v>2509</v>
      </c>
      <c r="D264" s="136"/>
      <c r="E264" s="14">
        <f t="shared" ref="E264:E327" si="20">IF(D264=0,K264/2,D264)</f>
        <v>0</v>
      </c>
      <c r="F264" s="14">
        <f t="shared" ref="F264:F327" si="21">E264*2</f>
        <v>0</v>
      </c>
      <c r="G264" s="185"/>
      <c r="H264" s="14">
        <f t="shared" ref="H264:H327" si="22">MAX(F264,G264*2)</f>
        <v>0</v>
      </c>
      <c r="I264" s="23"/>
      <c r="J264" s="14">
        <f t="shared" ref="J264:J327" si="23">MAX(H264,I264*2)</f>
        <v>0</v>
      </c>
      <c r="K264" s="15"/>
      <c r="L264" s="16" t="str">
        <f t="shared" ref="L264:L327" si="24">IF(ISBLANK(I264),IF(ISBLANK(G264),"Juin","Synthèse"),"Rattrapage")</f>
        <v>Juin</v>
      </c>
    </row>
    <row r="265" spans="1:12" ht="26.25">
      <c r="A265" s="13">
        <v>258</v>
      </c>
      <c r="B265" s="625" t="s">
        <v>1599</v>
      </c>
      <c r="C265" s="625" t="s">
        <v>2474</v>
      </c>
      <c r="D265" s="136"/>
      <c r="E265" s="14">
        <f t="shared" si="20"/>
        <v>0</v>
      </c>
      <c r="F265" s="14">
        <f t="shared" si="21"/>
        <v>0</v>
      </c>
      <c r="G265" s="183"/>
      <c r="H265" s="14">
        <f t="shared" si="22"/>
        <v>0</v>
      </c>
      <c r="I265" s="23"/>
      <c r="J265" s="14">
        <f t="shared" si="23"/>
        <v>0</v>
      </c>
      <c r="K265" s="15"/>
      <c r="L265" s="16" t="str">
        <f t="shared" si="24"/>
        <v>Juin</v>
      </c>
    </row>
    <row r="266" spans="1:12" ht="20.25">
      <c r="A266" s="13">
        <v>259</v>
      </c>
      <c r="B266" s="625" t="s">
        <v>2696</v>
      </c>
      <c r="C266" s="625" t="s">
        <v>2697</v>
      </c>
      <c r="D266" s="136"/>
      <c r="E266" s="14">
        <f t="shared" si="20"/>
        <v>0</v>
      </c>
      <c r="F266" s="14">
        <f t="shared" si="21"/>
        <v>0</v>
      </c>
      <c r="G266" s="185"/>
      <c r="H266" s="14">
        <f t="shared" si="22"/>
        <v>0</v>
      </c>
      <c r="I266" s="23"/>
      <c r="J266" s="14">
        <f t="shared" si="23"/>
        <v>0</v>
      </c>
      <c r="K266" s="15"/>
      <c r="L266" s="16" t="str">
        <f t="shared" si="24"/>
        <v>Juin</v>
      </c>
    </row>
    <row r="267" spans="1:12" ht="20.25">
      <c r="A267" s="13">
        <v>260</v>
      </c>
      <c r="B267" s="625" t="s">
        <v>2696</v>
      </c>
      <c r="C267" s="625" t="s">
        <v>2582</v>
      </c>
      <c r="D267" s="136"/>
      <c r="E267" s="14">
        <f t="shared" si="20"/>
        <v>0</v>
      </c>
      <c r="F267" s="14">
        <f t="shared" si="21"/>
        <v>0</v>
      </c>
      <c r="G267" s="185"/>
      <c r="H267" s="14">
        <f t="shared" si="22"/>
        <v>0</v>
      </c>
      <c r="I267" s="23"/>
      <c r="J267" s="14">
        <f t="shared" si="23"/>
        <v>0</v>
      </c>
      <c r="K267" s="15"/>
      <c r="L267" s="16" t="str">
        <f t="shared" si="24"/>
        <v>Juin</v>
      </c>
    </row>
    <row r="268" spans="1:12" ht="20.25">
      <c r="A268" s="13">
        <v>261</v>
      </c>
      <c r="B268" s="625" t="s">
        <v>1610</v>
      </c>
      <c r="C268" s="625" t="s">
        <v>2698</v>
      </c>
      <c r="D268" s="136"/>
      <c r="E268" s="14">
        <f t="shared" si="20"/>
        <v>0</v>
      </c>
      <c r="F268" s="14">
        <f t="shared" si="21"/>
        <v>0</v>
      </c>
      <c r="G268" s="185"/>
      <c r="H268" s="14">
        <f t="shared" si="22"/>
        <v>0</v>
      </c>
      <c r="I268" s="23"/>
      <c r="J268" s="14">
        <f t="shared" si="23"/>
        <v>0</v>
      </c>
      <c r="K268" s="15"/>
      <c r="L268" s="16" t="str">
        <f t="shared" si="24"/>
        <v>Juin</v>
      </c>
    </row>
    <row r="269" spans="1:12" ht="20.25">
      <c r="A269" s="13">
        <v>262</v>
      </c>
      <c r="B269" s="625" t="s">
        <v>1615</v>
      </c>
      <c r="C269" s="625" t="s">
        <v>2670</v>
      </c>
      <c r="D269" s="136"/>
      <c r="E269" s="14">
        <f t="shared" si="20"/>
        <v>0</v>
      </c>
      <c r="F269" s="14">
        <f t="shared" si="21"/>
        <v>0</v>
      </c>
      <c r="G269" s="185"/>
      <c r="H269" s="14">
        <f t="shared" si="22"/>
        <v>0</v>
      </c>
      <c r="I269" s="23"/>
      <c r="J269" s="14">
        <f t="shared" si="23"/>
        <v>0</v>
      </c>
      <c r="K269" s="15"/>
      <c r="L269" s="16" t="str">
        <f t="shared" si="24"/>
        <v>Juin</v>
      </c>
    </row>
    <row r="270" spans="1:12" ht="20.25">
      <c r="A270" s="13">
        <v>263</v>
      </c>
      <c r="B270" s="625" t="s">
        <v>2699</v>
      </c>
      <c r="C270" s="625" t="s">
        <v>2486</v>
      </c>
      <c r="D270" s="136"/>
      <c r="E270" s="14">
        <f t="shared" si="20"/>
        <v>0</v>
      </c>
      <c r="F270" s="14">
        <f t="shared" si="21"/>
        <v>0</v>
      </c>
      <c r="G270" s="185"/>
      <c r="H270" s="14">
        <f t="shared" si="22"/>
        <v>0</v>
      </c>
      <c r="I270" s="23"/>
      <c r="J270" s="14">
        <f t="shared" si="23"/>
        <v>0</v>
      </c>
      <c r="K270" s="15"/>
      <c r="L270" s="16" t="str">
        <f t="shared" si="24"/>
        <v>Juin</v>
      </c>
    </row>
    <row r="271" spans="1:12" ht="20.25">
      <c r="A271" s="13">
        <v>264</v>
      </c>
      <c r="B271" s="625" t="s">
        <v>2700</v>
      </c>
      <c r="C271" s="625" t="s">
        <v>2701</v>
      </c>
      <c r="D271" s="136"/>
      <c r="E271" s="14">
        <f t="shared" si="20"/>
        <v>0</v>
      </c>
      <c r="F271" s="14">
        <f t="shared" si="21"/>
        <v>0</v>
      </c>
      <c r="G271" s="185"/>
      <c r="H271" s="14">
        <f t="shared" si="22"/>
        <v>0</v>
      </c>
      <c r="I271" s="23"/>
      <c r="J271" s="14">
        <f t="shared" si="23"/>
        <v>0</v>
      </c>
      <c r="K271" s="15"/>
      <c r="L271" s="16" t="str">
        <f t="shared" si="24"/>
        <v>Juin</v>
      </c>
    </row>
    <row r="272" spans="1:12" ht="18.75">
      <c r="A272" s="13">
        <v>265</v>
      </c>
      <c r="B272" s="625" t="s">
        <v>1627</v>
      </c>
      <c r="C272" s="625" t="s">
        <v>2702</v>
      </c>
      <c r="D272" s="136"/>
      <c r="E272" s="14">
        <f t="shared" si="20"/>
        <v>0</v>
      </c>
      <c r="F272" s="14">
        <f t="shared" si="21"/>
        <v>0</v>
      </c>
      <c r="G272" s="184"/>
      <c r="H272" s="14">
        <f t="shared" si="22"/>
        <v>0</v>
      </c>
      <c r="I272" s="23"/>
      <c r="J272" s="14">
        <f t="shared" si="23"/>
        <v>0</v>
      </c>
      <c r="K272" s="15"/>
      <c r="L272" s="16" t="str">
        <f t="shared" si="24"/>
        <v>Juin</v>
      </c>
    </row>
    <row r="273" spans="1:12" ht="20.25">
      <c r="A273" s="13">
        <v>266</v>
      </c>
      <c r="B273" s="625" t="s">
        <v>1632</v>
      </c>
      <c r="C273" s="625" t="s">
        <v>2703</v>
      </c>
      <c r="D273" s="137"/>
      <c r="E273" s="14">
        <f t="shared" si="20"/>
        <v>0</v>
      </c>
      <c r="F273" s="14">
        <f t="shared" si="21"/>
        <v>0</v>
      </c>
      <c r="G273" s="185"/>
      <c r="H273" s="14">
        <f t="shared" si="22"/>
        <v>0</v>
      </c>
      <c r="I273" s="23"/>
      <c r="J273" s="14">
        <f t="shared" si="23"/>
        <v>0</v>
      </c>
      <c r="K273" s="15"/>
      <c r="L273" s="16" t="str">
        <f t="shared" si="24"/>
        <v>Juin</v>
      </c>
    </row>
    <row r="274" spans="1:12" ht="18.75">
      <c r="A274" s="13">
        <v>267</v>
      </c>
      <c r="B274" s="625" t="s">
        <v>2704</v>
      </c>
      <c r="C274" s="625" t="s">
        <v>2693</v>
      </c>
      <c r="D274" s="136"/>
      <c r="E274" s="14">
        <f t="shared" si="20"/>
        <v>0</v>
      </c>
      <c r="F274" s="14">
        <f t="shared" si="21"/>
        <v>0</v>
      </c>
      <c r="G274" s="184"/>
      <c r="H274" s="14">
        <f t="shared" si="22"/>
        <v>0</v>
      </c>
      <c r="I274" s="23"/>
      <c r="J274" s="14">
        <f t="shared" si="23"/>
        <v>0</v>
      </c>
      <c r="K274" s="15"/>
      <c r="L274" s="16" t="str">
        <f t="shared" si="24"/>
        <v>Juin</v>
      </c>
    </row>
    <row r="275" spans="1:12" ht="20.25">
      <c r="A275" s="13">
        <v>268</v>
      </c>
      <c r="B275" s="625" t="s">
        <v>271</v>
      </c>
      <c r="C275" s="625" t="s">
        <v>2705</v>
      </c>
      <c r="D275" s="136"/>
      <c r="E275" s="14">
        <f t="shared" si="20"/>
        <v>0</v>
      </c>
      <c r="F275" s="14">
        <f t="shared" si="21"/>
        <v>0</v>
      </c>
      <c r="G275" s="185"/>
      <c r="H275" s="14">
        <f t="shared" si="22"/>
        <v>0</v>
      </c>
      <c r="I275" s="23"/>
      <c r="J275" s="14">
        <f t="shared" si="23"/>
        <v>0</v>
      </c>
      <c r="K275" s="15"/>
      <c r="L275" s="16" t="str">
        <f t="shared" si="24"/>
        <v>Juin</v>
      </c>
    </row>
    <row r="276" spans="1:12" ht="20.25">
      <c r="A276" s="13">
        <v>269</v>
      </c>
      <c r="B276" s="625" t="s">
        <v>1642</v>
      </c>
      <c r="C276" s="625" t="s">
        <v>2491</v>
      </c>
      <c r="D276" s="137"/>
      <c r="E276" s="14">
        <f t="shared" si="20"/>
        <v>0</v>
      </c>
      <c r="F276" s="14">
        <f t="shared" si="21"/>
        <v>0</v>
      </c>
      <c r="G276" s="185"/>
      <c r="H276" s="14">
        <f t="shared" si="22"/>
        <v>0</v>
      </c>
      <c r="I276" s="23"/>
      <c r="J276" s="14">
        <f t="shared" si="23"/>
        <v>0</v>
      </c>
      <c r="K276" s="15"/>
      <c r="L276" s="16" t="str">
        <f t="shared" si="24"/>
        <v>Juin</v>
      </c>
    </row>
    <row r="277" spans="1:12" ht="18.75">
      <c r="A277" s="13">
        <v>270</v>
      </c>
      <c r="B277" s="625" t="s">
        <v>2706</v>
      </c>
      <c r="C277" s="625" t="s">
        <v>2707</v>
      </c>
      <c r="D277" s="136"/>
      <c r="E277" s="14">
        <f t="shared" si="20"/>
        <v>0</v>
      </c>
      <c r="F277" s="14">
        <f t="shared" si="21"/>
        <v>0</v>
      </c>
      <c r="G277" s="184"/>
      <c r="H277" s="14">
        <f t="shared" si="22"/>
        <v>0</v>
      </c>
      <c r="I277" s="23"/>
      <c r="J277" s="14">
        <f t="shared" si="23"/>
        <v>0</v>
      </c>
      <c r="K277" s="15"/>
      <c r="L277" s="16" t="str">
        <f t="shared" si="24"/>
        <v>Juin</v>
      </c>
    </row>
    <row r="278" spans="1:12" ht="18.75">
      <c r="A278" s="13">
        <v>271</v>
      </c>
      <c r="B278" s="625" t="s">
        <v>1654</v>
      </c>
      <c r="C278" s="625" t="s">
        <v>2708</v>
      </c>
      <c r="D278" s="136"/>
      <c r="E278" s="14">
        <f t="shared" si="20"/>
        <v>0</v>
      </c>
      <c r="F278" s="14">
        <f t="shared" si="21"/>
        <v>0</v>
      </c>
      <c r="G278" s="184"/>
      <c r="H278" s="14">
        <f t="shared" si="22"/>
        <v>0</v>
      </c>
      <c r="I278" s="23"/>
      <c r="J278" s="14">
        <f t="shared" si="23"/>
        <v>0</v>
      </c>
      <c r="K278" s="15"/>
      <c r="L278" s="16" t="str">
        <f t="shared" si="24"/>
        <v>Juin</v>
      </c>
    </row>
    <row r="279" spans="1:12" ht="20.25">
      <c r="A279" s="13">
        <v>272</v>
      </c>
      <c r="B279" s="625" t="s">
        <v>1659</v>
      </c>
      <c r="C279" s="625" t="s">
        <v>2709</v>
      </c>
      <c r="D279" s="136"/>
      <c r="E279" s="14">
        <f t="shared" si="20"/>
        <v>0</v>
      </c>
      <c r="F279" s="14">
        <f t="shared" si="21"/>
        <v>0</v>
      </c>
      <c r="G279" s="185"/>
      <c r="H279" s="14">
        <f t="shared" si="22"/>
        <v>0</v>
      </c>
      <c r="I279" s="23"/>
      <c r="J279" s="14">
        <f t="shared" si="23"/>
        <v>0</v>
      </c>
      <c r="K279" s="15"/>
      <c r="L279" s="16" t="str">
        <f t="shared" si="24"/>
        <v>Juin</v>
      </c>
    </row>
    <row r="280" spans="1:12" ht="20.25">
      <c r="A280" s="13">
        <v>273</v>
      </c>
      <c r="B280" s="625" t="s">
        <v>1665</v>
      </c>
      <c r="C280" s="625" t="s">
        <v>2630</v>
      </c>
      <c r="D280" s="136"/>
      <c r="E280" s="14">
        <f t="shared" si="20"/>
        <v>0</v>
      </c>
      <c r="F280" s="14">
        <f t="shared" si="21"/>
        <v>0</v>
      </c>
      <c r="G280" s="185"/>
      <c r="H280" s="14">
        <f t="shared" si="22"/>
        <v>0</v>
      </c>
      <c r="I280" s="23"/>
      <c r="J280" s="14">
        <f t="shared" si="23"/>
        <v>0</v>
      </c>
      <c r="K280" s="15"/>
      <c r="L280" s="16" t="str">
        <f t="shared" si="24"/>
        <v>Juin</v>
      </c>
    </row>
    <row r="281" spans="1:12" ht="20.25">
      <c r="A281" s="13">
        <v>274</v>
      </c>
      <c r="B281" s="625" t="s">
        <v>2710</v>
      </c>
      <c r="C281" s="625" t="s">
        <v>2711</v>
      </c>
      <c r="D281" s="136"/>
      <c r="E281" s="14">
        <f t="shared" si="20"/>
        <v>0</v>
      </c>
      <c r="F281" s="14">
        <f t="shared" si="21"/>
        <v>0</v>
      </c>
      <c r="G281" s="185"/>
      <c r="H281" s="14">
        <f t="shared" si="22"/>
        <v>0</v>
      </c>
      <c r="I281" s="23"/>
      <c r="J281" s="14">
        <f t="shared" si="23"/>
        <v>0</v>
      </c>
      <c r="K281" s="15"/>
      <c r="L281" s="16" t="str">
        <f t="shared" si="24"/>
        <v>Juin</v>
      </c>
    </row>
    <row r="282" spans="1:12" ht="20.25">
      <c r="A282" s="13">
        <v>275</v>
      </c>
      <c r="B282" s="625" t="s">
        <v>1673</v>
      </c>
      <c r="C282" s="625" t="s">
        <v>2463</v>
      </c>
      <c r="D282" s="137"/>
      <c r="E282" s="14">
        <f t="shared" si="20"/>
        <v>0</v>
      </c>
      <c r="F282" s="14">
        <f t="shared" si="21"/>
        <v>0</v>
      </c>
      <c r="G282" s="185"/>
      <c r="H282" s="14">
        <f t="shared" si="22"/>
        <v>0</v>
      </c>
      <c r="I282" s="23"/>
      <c r="J282" s="14">
        <f t="shared" si="23"/>
        <v>0</v>
      </c>
      <c r="K282" s="15"/>
      <c r="L282" s="16" t="str">
        <f t="shared" si="24"/>
        <v>Juin</v>
      </c>
    </row>
    <row r="283" spans="1:12" ht="20.25">
      <c r="A283" s="13">
        <v>276</v>
      </c>
      <c r="B283" s="625" t="s">
        <v>1676</v>
      </c>
      <c r="C283" s="625" t="s">
        <v>2431</v>
      </c>
      <c r="D283" s="137"/>
      <c r="E283" s="14">
        <f t="shared" si="20"/>
        <v>0</v>
      </c>
      <c r="F283" s="14">
        <f t="shared" si="21"/>
        <v>0</v>
      </c>
      <c r="G283" s="185"/>
      <c r="H283" s="14">
        <f t="shared" si="22"/>
        <v>0</v>
      </c>
      <c r="I283" s="23"/>
      <c r="J283" s="14">
        <f t="shared" si="23"/>
        <v>0</v>
      </c>
      <c r="K283" s="15"/>
      <c r="L283" s="16" t="str">
        <f t="shared" si="24"/>
        <v>Juin</v>
      </c>
    </row>
    <row r="284" spans="1:12" ht="20.25">
      <c r="A284" s="13">
        <v>277</v>
      </c>
      <c r="B284" s="625" t="s">
        <v>277</v>
      </c>
      <c r="C284" s="625" t="s">
        <v>2712</v>
      </c>
      <c r="D284" s="136"/>
      <c r="E284" s="14">
        <f t="shared" si="20"/>
        <v>0</v>
      </c>
      <c r="F284" s="14">
        <f t="shared" si="21"/>
        <v>0</v>
      </c>
      <c r="G284" s="185"/>
      <c r="H284" s="14">
        <f t="shared" si="22"/>
        <v>0</v>
      </c>
      <c r="I284" s="23"/>
      <c r="J284" s="14">
        <f t="shared" si="23"/>
        <v>0</v>
      </c>
      <c r="K284" s="15"/>
      <c r="L284" s="16" t="str">
        <f t="shared" si="24"/>
        <v>Juin</v>
      </c>
    </row>
    <row r="285" spans="1:12" ht="20.25">
      <c r="A285" s="13">
        <v>278</v>
      </c>
      <c r="B285" s="625" t="s">
        <v>1682</v>
      </c>
      <c r="C285" s="625" t="s">
        <v>2449</v>
      </c>
      <c r="D285" s="136"/>
      <c r="E285" s="14">
        <f t="shared" si="20"/>
        <v>0</v>
      </c>
      <c r="F285" s="14">
        <f t="shared" si="21"/>
        <v>0</v>
      </c>
      <c r="G285" s="185"/>
      <c r="H285" s="14">
        <f t="shared" si="22"/>
        <v>0</v>
      </c>
      <c r="I285" s="23"/>
      <c r="J285" s="14">
        <f t="shared" si="23"/>
        <v>0</v>
      </c>
      <c r="K285" s="15"/>
      <c r="L285" s="16" t="str">
        <f t="shared" si="24"/>
        <v>Juin</v>
      </c>
    </row>
    <row r="286" spans="1:12" ht="20.25">
      <c r="A286" s="13">
        <v>279</v>
      </c>
      <c r="B286" s="625" t="s">
        <v>1682</v>
      </c>
      <c r="C286" s="625" t="s">
        <v>2462</v>
      </c>
      <c r="D286" s="136"/>
      <c r="E286" s="14">
        <f t="shared" si="20"/>
        <v>0</v>
      </c>
      <c r="F286" s="14">
        <f t="shared" si="21"/>
        <v>0</v>
      </c>
      <c r="G286" s="185"/>
      <c r="H286" s="14">
        <f t="shared" si="22"/>
        <v>0</v>
      </c>
      <c r="I286" s="23"/>
      <c r="J286" s="14">
        <f t="shared" si="23"/>
        <v>0</v>
      </c>
      <c r="K286" s="15"/>
      <c r="L286" s="16" t="str">
        <f t="shared" si="24"/>
        <v>Juin</v>
      </c>
    </row>
    <row r="287" spans="1:12" ht="20.25">
      <c r="A287" s="13">
        <v>280</v>
      </c>
      <c r="B287" s="625" t="s">
        <v>1690</v>
      </c>
      <c r="C287" s="625" t="s">
        <v>2713</v>
      </c>
      <c r="D287" s="136"/>
      <c r="E287" s="14">
        <f t="shared" si="20"/>
        <v>0</v>
      </c>
      <c r="F287" s="14">
        <f t="shared" si="21"/>
        <v>0</v>
      </c>
      <c r="G287" s="185"/>
      <c r="H287" s="14">
        <f t="shared" si="22"/>
        <v>0</v>
      </c>
      <c r="I287" s="23"/>
      <c r="J287" s="14">
        <f t="shared" si="23"/>
        <v>0</v>
      </c>
      <c r="K287" s="15"/>
      <c r="L287" s="16" t="str">
        <f t="shared" si="24"/>
        <v>Juin</v>
      </c>
    </row>
    <row r="288" spans="1:12" ht="20.25">
      <c r="A288" s="13">
        <v>281</v>
      </c>
      <c r="B288" s="625" t="s">
        <v>2714</v>
      </c>
      <c r="C288" s="625" t="s">
        <v>2715</v>
      </c>
      <c r="D288" s="136"/>
      <c r="E288" s="14">
        <f t="shared" si="20"/>
        <v>0</v>
      </c>
      <c r="F288" s="14">
        <f t="shared" si="21"/>
        <v>0</v>
      </c>
      <c r="G288" s="185"/>
      <c r="H288" s="14">
        <f t="shared" si="22"/>
        <v>0</v>
      </c>
      <c r="I288" s="23"/>
      <c r="J288" s="14">
        <f t="shared" si="23"/>
        <v>0</v>
      </c>
      <c r="K288" s="15"/>
      <c r="L288" s="16" t="str">
        <f t="shared" si="24"/>
        <v>Juin</v>
      </c>
    </row>
    <row r="289" spans="1:12" ht="20.25">
      <c r="A289" s="13">
        <v>282</v>
      </c>
      <c r="B289" s="625" t="s">
        <v>281</v>
      </c>
      <c r="C289" s="625" t="s">
        <v>2716</v>
      </c>
      <c r="D289" s="136"/>
      <c r="E289" s="14">
        <f t="shared" si="20"/>
        <v>0</v>
      </c>
      <c r="F289" s="14">
        <f t="shared" si="21"/>
        <v>0</v>
      </c>
      <c r="G289" s="185"/>
      <c r="H289" s="14">
        <f t="shared" si="22"/>
        <v>0</v>
      </c>
      <c r="I289" s="23"/>
      <c r="J289" s="14">
        <f t="shared" si="23"/>
        <v>0</v>
      </c>
      <c r="K289" s="15"/>
      <c r="L289" s="16" t="str">
        <f t="shared" si="24"/>
        <v>Juin</v>
      </c>
    </row>
    <row r="290" spans="1:12" ht="20.25">
      <c r="A290" s="13">
        <v>283</v>
      </c>
      <c r="B290" s="625" t="s">
        <v>2717</v>
      </c>
      <c r="C290" s="625" t="s">
        <v>2531</v>
      </c>
      <c r="D290" s="136"/>
      <c r="E290" s="14">
        <f t="shared" si="20"/>
        <v>0</v>
      </c>
      <c r="F290" s="14">
        <f t="shared" si="21"/>
        <v>0</v>
      </c>
      <c r="G290" s="185"/>
      <c r="H290" s="14">
        <f t="shared" si="22"/>
        <v>0</v>
      </c>
      <c r="I290" s="23"/>
      <c r="J290" s="14">
        <f t="shared" si="23"/>
        <v>0</v>
      </c>
      <c r="K290" s="15"/>
      <c r="L290" s="16" t="str">
        <f t="shared" si="24"/>
        <v>Juin</v>
      </c>
    </row>
    <row r="291" spans="1:12" ht="26.25">
      <c r="A291" s="13">
        <v>284</v>
      </c>
      <c r="B291" s="625" t="s">
        <v>2718</v>
      </c>
      <c r="C291" s="625" t="s">
        <v>2719</v>
      </c>
      <c r="D291" s="136"/>
      <c r="E291" s="14">
        <f t="shared" si="20"/>
        <v>0</v>
      </c>
      <c r="F291" s="14">
        <f t="shared" si="21"/>
        <v>0</v>
      </c>
      <c r="G291" s="183"/>
      <c r="H291" s="14">
        <f t="shared" si="22"/>
        <v>0</v>
      </c>
      <c r="I291" s="23"/>
      <c r="J291" s="14">
        <f t="shared" si="23"/>
        <v>0</v>
      </c>
      <c r="K291" s="15"/>
      <c r="L291" s="16" t="str">
        <f t="shared" si="24"/>
        <v>Juin</v>
      </c>
    </row>
    <row r="292" spans="1:12" ht="20.25">
      <c r="A292" s="13">
        <v>285</v>
      </c>
      <c r="B292" s="625" t="s">
        <v>1715</v>
      </c>
      <c r="C292" s="625" t="s">
        <v>2720</v>
      </c>
      <c r="D292" s="136"/>
      <c r="E292" s="14">
        <f t="shared" si="20"/>
        <v>0</v>
      </c>
      <c r="F292" s="14">
        <f t="shared" si="21"/>
        <v>0</v>
      </c>
      <c r="G292" s="185"/>
      <c r="H292" s="14">
        <f t="shared" si="22"/>
        <v>0</v>
      </c>
      <c r="I292" s="23"/>
      <c r="J292" s="14">
        <f t="shared" si="23"/>
        <v>0</v>
      </c>
      <c r="K292" s="15"/>
      <c r="L292" s="16" t="str">
        <f t="shared" si="24"/>
        <v>Juin</v>
      </c>
    </row>
    <row r="293" spans="1:12" ht="20.25">
      <c r="A293" s="13">
        <v>286</v>
      </c>
      <c r="B293" s="625" t="s">
        <v>1722</v>
      </c>
      <c r="C293" s="625" t="s">
        <v>2721</v>
      </c>
      <c r="D293" s="137"/>
      <c r="E293" s="14">
        <f t="shared" si="20"/>
        <v>0</v>
      </c>
      <c r="F293" s="14">
        <f t="shared" si="21"/>
        <v>0</v>
      </c>
      <c r="G293" s="185"/>
      <c r="H293" s="14">
        <f t="shared" si="22"/>
        <v>0</v>
      </c>
      <c r="I293" s="23"/>
      <c r="J293" s="14">
        <f t="shared" si="23"/>
        <v>0</v>
      </c>
      <c r="K293" s="15"/>
      <c r="L293" s="16" t="str">
        <f t="shared" si="24"/>
        <v>Juin</v>
      </c>
    </row>
    <row r="294" spans="1:12" ht="20.25">
      <c r="A294" s="13">
        <v>287</v>
      </c>
      <c r="B294" s="625" t="s">
        <v>1727</v>
      </c>
      <c r="C294" s="625" t="s">
        <v>2550</v>
      </c>
      <c r="D294" s="136"/>
      <c r="E294" s="14">
        <f t="shared" si="20"/>
        <v>0</v>
      </c>
      <c r="F294" s="14">
        <f t="shared" si="21"/>
        <v>0</v>
      </c>
      <c r="G294" s="185"/>
      <c r="H294" s="14">
        <f t="shared" si="22"/>
        <v>0</v>
      </c>
      <c r="I294" s="23"/>
      <c r="J294" s="14">
        <f t="shared" si="23"/>
        <v>0</v>
      </c>
      <c r="K294" s="15"/>
      <c r="L294" s="16" t="str">
        <f t="shared" si="24"/>
        <v>Juin</v>
      </c>
    </row>
    <row r="295" spans="1:12" ht="20.25">
      <c r="A295" s="13">
        <v>288</v>
      </c>
      <c r="B295" s="625" t="s">
        <v>2722</v>
      </c>
      <c r="C295" s="625" t="s">
        <v>2723</v>
      </c>
      <c r="D295" s="137"/>
      <c r="E295" s="14">
        <f t="shared" si="20"/>
        <v>0</v>
      </c>
      <c r="F295" s="14">
        <f t="shared" si="21"/>
        <v>0</v>
      </c>
      <c r="G295" s="185"/>
      <c r="H295" s="14">
        <f t="shared" si="22"/>
        <v>0</v>
      </c>
      <c r="I295" s="23"/>
      <c r="J295" s="14">
        <f t="shared" si="23"/>
        <v>0</v>
      </c>
      <c r="K295" s="15"/>
      <c r="L295" s="16" t="str">
        <f t="shared" si="24"/>
        <v>Juin</v>
      </c>
    </row>
    <row r="296" spans="1:12" ht="18.75">
      <c r="A296" s="13">
        <v>289</v>
      </c>
      <c r="B296" s="625" t="s">
        <v>2724</v>
      </c>
      <c r="C296" s="625" t="s">
        <v>2725</v>
      </c>
      <c r="D296" s="136"/>
      <c r="E296" s="14">
        <f t="shared" si="20"/>
        <v>0</v>
      </c>
      <c r="F296" s="14">
        <f t="shared" si="21"/>
        <v>0</v>
      </c>
      <c r="G296" s="184"/>
      <c r="H296" s="14">
        <f t="shared" si="22"/>
        <v>0</v>
      </c>
      <c r="I296" s="23"/>
      <c r="J296" s="14">
        <f t="shared" si="23"/>
        <v>0</v>
      </c>
      <c r="K296" s="15"/>
      <c r="L296" s="16" t="str">
        <f t="shared" si="24"/>
        <v>Juin</v>
      </c>
    </row>
    <row r="297" spans="1:12" ht="20.25">
      <c r="A297" s="13">
        <v>290</v>
      </c>
      <c r="B297" s="625" t="s">
        <v>1741</v>
      </c>
      <c r="C297" s="625" t="s">
        <v>2726</v>
      </c>
      <c r="D297" s="136"/>
      <c r="E297" s="14">
        <f t="shared" si="20"/>
        <v>0</v>
      </c>
      <c r="F297" s="14">
        <f t="shared" si="21"/>
        <v>0</v>
      </c>
      <c r="G297" s="185"/>
      <c r="H297" s="14">
        <f t="shared" si="22"/>
        <v>0</v>
      </c>
      <c r="I297" s="23"/>
      <c r="J297" s="14">
        <f t="shared" si="23"/>
        <v>0</v>
      </c>
      <c r="K297" s="15"/>
      <c r="L297" s="16" t="str">
        <f t="shared" si="24"/>
        <v>Juin</v>
      </c>
    </row>
    <row r="298" spans="1:12" ht="20.25">
      <c r="A298" s="13">
        <v>291</v>
      </c>
      <c r="B298" s="625" t="s">
        <v>2727</v>
      </c>
      <c r="C298" s="625" t="s">
        <v>2728</v>
      </c>
      <c r="D298" s="136"/>
      <c r="E298" s="14">
        <f t="shared" si="20"/>
        <v>0</v>
      </c>
      <c r="F298" s="14">
        <f t="shared" si="21"/>
        <v>0</v>
      </c>
      <c r="G298" s="185"/>
      <c r="H298" s="14">
        <f t="shared" si="22"/>
        <v>0</v>
      </c>
      <c r="I298" s="23"/>
      <c r="J298" s="14">
        <f t="shared" si="23"/>
        <v>0</v>
      </c>
      <c r="K298" s="15"/>
      <c r="L298" s="16" t="str">
        <f t="shared" si="24"/>
        <v>Juin</v>
      </c>
    </row>
    <row r="299" spans="1:12" ht="18.75">
      <c r="A299" s="13">
        <v>292</v>
      </c>
      <c r="B299" s="625" t="s">
        <v>2729</v>
      </c>
      <c r="C299" s="625" t="s">
        <v>2693</v>
      </c>
      <c r="D299" s="136"/>
      <c r="E299" s="14">
        <f t="shared" si="20"/>
        <v>0</v>
      </c>
      <c r="F299" s="14">
        <f t="shared" si="21"/>
        <v>0</v>
      </c>
      <c r="G299" s="184"/>
      <c r="H299" s="14">
        <f t="shared" si="22"/>
        <v>0</v>
      </c>
      <c r="I299" s="23"/>
      <c r="J299" s="14">
        <f t="shared" si="23"/>
        <v>0</v>
      </c>
      <c r="K299" s="15"/>
      <c r="L299" s="16" t="str">
        <f t="shared" si="24"/>
        <v>Juin</v>
      </c>
    </row>
    <row r="300" spans="1:12" ht="20.25">
      <c r="A300" s="13">
        <v>293</v>
      </c>
      <c r="B300" s="625" t="s">
        <v>1753</v>
      </c>
      <c r="C300" s="625" t="s">
        <v>2730</v>
      </c>
      <c r="D300" s="136"/>
      <c r="E300" s="14">
        <f t="shared" si="20"/>
        <v>0</v>
      </c>
      <c r="F300" s="14">
        <f t="shared" si="21"/>
        <v>0</v>
      </c>
      <c r="G300" s="185"/>
      <c r="H300" s="14">
        <f t="shared" si="22"/>
        <v>0</v>
      </c>
      <c r="I300" s="23"/>
      <c r="J300" s="14">
        <f t="shared" si="23"/>
        <v>0</v>
      </c>
      <c r="K300" s="15"/>
      <c r="L300" s="16" t="str">
        <f t="shared" si="24"/>
        <v>Juin</v>
      </c>
    </row>
    <row r="301" spans="1:12" ht="20.25">
      <c r="A301" s="13">
        <v>294</v>
      </c>
      <c r="B301" s="625" t="s">
        <v>2731</v>
      </c>
      <c r="C301" s="625" t="s">
        <v>2732</v>
      </c>
      <c r="D301" s="136"/>
      <c r="E301" s="14">
        <f t="shared" si="20"/>
        <v>0</v>
      </c>
      <c r="F301" s="14">
        <f t="shared" si="21"/>
        <v>0</v>
      </c>
      <c r="G301" s="185"/>
      <c r="H301" s="14">
        <f t="shared" si="22"/>
        <v>0</v>
      </c>
      <c r="I301" s="23"/>
      <c r="J301" s="14">
        <f t="shared" si="23"/>
        <v>0</v>
      </c>
      <c r="K301" s="15"/>
      <c r="L301" s="16" t="str">
        <f t="shared" si="24"/>
        <v>Juin</v>
      </c>
    </row>
    <row r="302" spans="1:12" ht="18.75">
      <c r="A302" s="13">
        <v>295</v>
      </c>
      <c r="B302" s="625" t="s">
        <v>2733</v>
      </c>
      <c r="C302" s="625" t="s">
        <v>2734</v>
      </c>
      <c r="D302" s="136"/>
      <c r="E302" s="14">
        <f t="shared" si="20"/>
        <v>0</v>
      </c>
      <c r="F302" s="14">
        <f t="shared" si="21"/>
        <v>0</v>
      </c>
      <c r="G302" s="184"/>
      <c r="H302" s="14">
        <f t="shared" si="22"/>
        <v>0</v>
      </c>
      <c r="I302" s="23"/>
      <c r="J302" s="14">
        <f t="shared" si="23"/>
        <v>0</v>
      </c>
      <c r="K302" s="15"/>
      <c r="L302" s="16" t="str">
        <f t="shared" si="24"/>
        <v>Juin</v>
      </c>
    </row>
    <row r="303" spans="1:12" ht="20.25">
      <c r="A303" s="13">
        <v>296</v>
      </c>
      <c r="B303" s="625" t="s">
        <v>2735</v>
      </c>
      <c r="C303" s="625" t="s">
        <v>2565</v>
      </c>
      <c r="D303" s="136"/>
      <c r="E303" s="14">
        <f t="shared" si="20"/>
        <v>0</v>
      </c>
      <c r="F303" s="14">
        <f t="shared" si="21"/>
        <v>0</v>
      </c>
      <c r="G303" s="185"/>
      <c r="H303" s="14">
        <f t="shared" si="22"/>
        <v>0</v>
      </c>
      <c r="I303" s="23"/>
      <c r="J303" s="14">
        <f t="shared" si="23"/>
        <v>0</v>
      </c>
      <c r="K303" s="15"/>
      <c r="L303" s="16" t="str">
        <f t="shared" si="24"/>
        <v>Juin</v>
      </c>
    </row>
    <row r="304" spans="1:12" ht="26.25">
      <c r="A304" s="13">
        <v>297</v>
      </c>
      <c r="B304" s="625" t="s">
        <v>1770</v>
      </c>
      <c r="C304" s="625" t="s">
        <v>2480</v>
      </c>
      <c r="D304" s="137"/>
      <c r="E304" s="14">
        <f t="shared" si="20"/>
        <v>0</v>
      </c>
      <c r="F304" s="14">
        <f t="shared" si="21"/>
        <v>0</v>
      </c>
      <c r="G304" s="183"/>
      <c r="H304" s="14">
        <f t="shared" si="22"/>
        <v>0</v>
      </c>
      <c r="I304" s="23"/>
      <c r="J304" s="14">
        <f t="shared" si="23"/>
        <v>0</v>
      </c>
      <c r="K304" s="15"/>
      <c r="L304" s="16" t="str">
        <f t="shared" si="24"/>
        <v>Juin</v>
      </c>
    </row>
    <row r="305" spans="1:12" ht="20.25">
      <c r="A305" s="13">
        <v>298</v>
      </c>
      <c r="B305" s="625" t="s">
        <v>2736</v>
      </c>
      <c r="C305" s="625" t="s">
        <v>2737</v>
      </c>
      <c r="D305" s="136"/>
      <c r="E305" s="14">
        <f t="shared" si="20"/>
        <v>0</v>
      </c>
      <c r="F305" s="14">
        <f t="shared" si="21"/>
        <v>0</v>
      </c>
      <c r="G305" s="185"/>
      <c r="H305" s="14">
        <f t="shared" si="22"/>
        <v>0</v>
      </c>
      <c r="I305" s="23"/>
      <c r="J305" s="14">
        <f t="shared" si="23"/>
        <v>0</v>
      </c>
      <c r="K305" s="15"/>
      <c r="L305" s="16" t="str">
        <f t="shared" si="24"/>
        <v>Juin</v>
      </c>
    </row>
    <row r="306" spans="1:12" ht="20.25">
      <c r="A306" s="13">
        <v>299</v>
      </c>
      <c r="B306" s="625" t="s">
        <v>1778</v>
      </c>
      <c r="C306" s="625" t="s">
        <v>2463</v>
      </c>
      <c r="D306" s="136"/>
      <c r="E306" s="14">
        <f t="shared" si="20"/>
        <v>0</v>
      </c>
      <c r="F306" s="14">
        <f t="shared" si="21"/>
        <v>0</v>
      </c>
      <c r="G306" s="185"/>
      <c r="H306" s="14">
        <f t="shared" si="22"/>
        <v>0</v>
      </c>
      <c r="I306" s="23"/>
      <c r="J306" s="14">
        <f t="shared" si="23"/>
        <v>0</v>
      </c>
      <c r="K306" s="15"/>
      <c r="L306" s="16" t="str">
        <f t="shared" si="24"/>
        <v>Juin</v>
      </c>
    </row>
    <row r="307" spans="1:12" ht="18.75">
      <c r="A307" s="13">
        <v>300</v>
      </c>
      <c r="B307" s="625" t="s">
        <v>2738</v>
      </c>
      <c r="C307" s="625" t="s">
        <v>2610</v>
      </c>
      <c r="D307" s="136"/>
      <c r="E307" s="14">
        <f t="shared" si="20"/>
        <v>0</v>
      </c>
      <c r="F307" s="14">
        <f t="shared" si="21"/>
        <v>0</v>
      </c>
      <c r="G307" s="184"/>
      <c r="H307" s="14">
        <f t="shared" si="22"/>
        <v>0</v>
      </c>
      <c r="I307" s="23"/>
      <c r="J307" s="14">
        <f t="shared" si="23"/>
        <v>0</v>
      </c>
      <c r="K307" s="15"/>
      <c r="L307" s="16" t="str">
        <f t="shared" si="24"/>
        <v>Juin</v>
      </c>
    </row>
    <row r="308" spans="1:12" ht="20.25">
      <c r="A308" s="13">
        <v>301</v>
      </c>
      <c r="B308" s="625" t="s">
        <v>2739</v>
      </c>
      <c r="C308" s="625" t="s">
        <v>2740</v>
      </c>
      <c r="D308" s="136"/>
      <c r="E308" s="14">
        <f t="shared" si="20"/>
        <v>0</v>
      </c>
      <c r="F308" s="14">
        <f t="shared" si="21"/>
        <v>0</v>
      </c>
      <c r="G308" s="185"/>
      <c r="H308" s="14">
        <f t="shared" si="22"/>
        <v>0</v>
      </c>
      <c r="I308" s="23"/>
      <c r="J308" s="14">
        <f t="shared" si="23"/>
        <v>0</v>
      </c>
      <c r="K308" s="15"/>
      <c r="L308" s="16" t="str">
        <f t="shared" si="24"/>
        <v>Juin</v>
      </c>
    </row>
    <row r="309" spans="1:12" ht="20.25">
      <c r="A309" s="13">
        <v>302</v>
      </c>
      <c r="B309" s="625" t="s">
        <v>1790</v>
      </c>
      <c r="C309" s="625" t="s">
        <v>2741</v>
      </c>
      <c r="D309" s="137"/>
      <c r="E309" s="14">
        <f t="shared" si="20"/>
        <v>0</v>
      </c>
      <c r="F309" s="14">
        <f t="shared" si="21"/>
        <v>0</v>
      </c>
      <c r="G309" s="185"/>
      <c r="H309" s="14">
        <f t="shared" si="22"/>
        <v>0</v>
      </c>
      <c r="I309" s="23"/>
      <c r="J309" s="14">
        <f t="shared" si="23"/>
        <v>0</v>
      </c>
      <c r="K309" s="15"/>
      <c r="L309" s="16" t="str">
        <f t="shared" si="24"/>
        <v>Juin</v>
      </c>
    </row>
    <row r="310" spans="1:12" ht="20.25">
      <c r="A310" s="13">
        <v>303</v>
      </c>
      <c r="B310" s="625" t="s">
        <v>1794</v>
      </c>
      <c r="C310" s="625" t="s">
        <v>2742</v>
      </c>
      <c r="D310" s="136"/>
      <c r="E310" s="14">
        <f t="shared" si="20"/>
        <v>0</v>
      </c>
      <c r="F310" s="14">
        <f t="shared" si="21"/>
        <v>0</v>
      </c>
      <c r="G310" s="185"/>
      <c r="H310" s="14">
        <f t="shared" si="22"/>
        <v>0</v>
      </c>
      <c r="I310" s="23"/>
      <c r="J310" s="14">
        <f t="shared" si="23"/>
        <v>0</v>
      </c>
      <c r="K310" s="15"/>
      <c r="L310" s="16" t="str">
        <f t="shared" si="24"/>
        <v>Juin</v>
      </c>
    </row>
    <row r="311" spans="1:12" ht="20.25">
      <c r="A311" s="13">
        <v>304</v>
      </c>
      <c r="B311" s="625" t="s">
        <v>2743</v>
      </c>
      <c r="C311" s="625" t="s">
        <v>2744</v>
      </c>
      <c r="D311" s="136"/>
      <c r="E311" s="14">
        <f t="shared" si="20"/>
        <v>0</v>
      </c>
      <c r="F311" s="14">
        <f t="shared" si="21"/>
        <v>0</v>
      </c>
      <c r="G311" s="185"/>
      <c r="H311" s="14">
        <f t="shared" si="22"/>
        <v>0</v>
      </c>
      <c r="I311" s="23"/>
      <c r="J311" s="14">
        <f t="shared" si="23"/>
        <v>0</v>
      </c>
      <c r="K311" s="15"/>
      <c r="L311" s="16" t="str">
        <f t="shared" si="24"/>
        <v>Juin</v>
      </c>
    </row>
    <row r="312" spans="1:12" ht="26.25">
      <c r="A312" s="13">
        <v>305</v>
      </c>
      <c r="B312" s="625" t="s">
        <v>290</v>
      </c>
      <c r="C312" s="625" t="s">
        <v>2745</v>
      </c>
      <c r="D312" s="136"/>
      <c r="E312" s="14">
        <f t="shared" si="20"/>
        <v>0</v>
      </c>
      <c r="F312" s="14">
        <f t="shared" si="21"/>
        <v>0</v>
      </c>
      <c r="G312" s="183"/>
      <c r="H312" s="14">
        <f t="shared" si="22"/>
        <v>0</v>
      </c>
      <c r="I312" s="23"/>
      <c r="J312" s="14">
        <f t="shared" si="23"/>
        <v>0</v>
      </c>
      <c r="K312" s="15"/>
      <c r="L312" s="16" t="str">
        <f t="shared" si="24"/>
        <v>Juin</v>
      </c>
    </row>
    <row r="313" spans="1:12" ht="18.75">
      <c r="A313" s="13">
        <v>306</v>
      </c>
      <c r="B313" s="625" t="s">
        <v>2746</v>
      </c>
      <c r="C313" s="625" t="s">
        <v>2747</v>
      </c>
      <c r="D313" s="136"/>
      <c r="E313" s="14">
        <f t="shared" si="20"/>
        <v>0</v>
      </c>
      <c r="F313" s="14">
        <f t="shared" si="21"/>
        <v>0</v>
      </c>
      <c r="G313" s="184"/>
      <c r="H313" s="14">
        <f t="shared" si="22"/>
        <v>0</v>
      </c>
      <c r="I313" s="23"/>
      <c r="J313" s="14">
        <f t="shared" si="23"/>
        <v>0</v>
      </c>
      <c r="K313" s="15"/>
      <c r="L313" s="16" t="str">
        <f t="shared" si="24"/>
        <v>Juin</v>
      </c>
    </row>
    <row r="314" spans="1:12" ht="20.25">
      <c r="A314" s="13">
        <v>307</v>
      </c>
      <c r="B314" s="625" t="s">
        <v>2748</v>
      </c>
      <c r="C314" s="625" t="s">
        <v>2749</v>
      </c>
      <c r="D314" s="137"/>
      <c r="E314" s="14">
        <f t="shared" si="20"/>
        <v>0</v>
      </c>
      <c r="F314" s="14">
        <f t="shared" si="21"/>
        <v>0</v>
      </c>
      <c r="G314" s="185"/>
      <c r="H314" s="14">
        <f t="shared" si="22"/>
        <v>0</v>
      </c>
      <c r="I314" s="23"/>
      <c r="J314" s="14">
        <f t="shared" si="23"/>
        <v>0</v>
      </c>
      <c r="K314" s="15"/>
      <c r="L314" s="16" t="str">
        <f t="shared" si="24"/>
        <v>Juin</v>
      </c>
    </row>
    <row r="315" spans="1:12" ht="20.25">
      <c r="A315" s="13">
        <v>308</v>
      </c>
      <c r="B315" s="625" t="s">
        <v>292</v>
      </c>
      <c r="C315" s="625" t="s">
        <v>2431</v>
      </c>
      <c r="D315" s="136"/>
      <c r="E315" s="14">
        <f t="shared" si="20"/>
        <v>0</v>
      </c>
      <c r="F315" s="14">
        <f t="shared" si="21"/>
        <v>0</v>
      </c>
      <c r="G315" s="185"/>
      <c r="H315" s="14">
        <f t="shared" si="22"/>
        <v>0</v>
      </c>
      <c r="I315" s="23"/>
      <c r="J315" s="14">
        <f t="shared" si="23"/>
        <v>0</v>
      </c>
      <c r="K315" s="15"/>
      <c r="L315" s="16" t="str">
        <f t="shared" si="24"/>
        <v>Juin</v>
      </c>
    </row>
    <row r="316" spans="1:12" ht="20.25">
      <c r="A316" s="13">
        <v>309</v>
      </c>
      <c r="B316" s="625" t="s">
        <v>2750</v>
      </c>
      <c r="C316" s="625" t="s">
        <v>2751</v>
      </c>
      <c r="D316" s="136"/>
      <c r="E316" s="14">
        <f t="shared" si="20"/>
        <v>0</v>
      </c>
      <c r="F316" s="14">
        <f t="shared" si="21"/>
        <v>0</v>
      </c>
      <c r="G316" s="185"/>
      <c r="H316" s="14">
        <f t="shared" si="22"/>
        <v>0</v>
      </c>
      <c r="I316" s="23"/>
      <c r="J316" s="14">
        <f t="shared" si="23"/>
        <v>0</v>
      </c>
      <c r="K316" s="15"/>
      <c r="L316" s="16" t="str">
        <f t="shared" si="24"/>
        <v>Juin</v>
      </c>
    </row>
    <row r="317" spans="1:12" ht="20.25">
      <c r="A317" s="13">
        <v>310</v>
      </c>
      <c r="B317" s="625" t="s">
        <v>1826</v>
      </c>
      <c r="C317" s="625" t="s">
        <v>2598</v>
      </c>
      <c r="D317" s="136"/>
      <c r="E317" s="14">
        <f t="shared" si="20"/>
        <v>0</v>
      </c>
      <c r="F317" s="14">
        <f t="shared" si="21"/>
        <v>0</v>
      </c>
      <c r="G317" s="185"/>
      <c r="H317" s="14">
        <f t="shared" si="22"/>
        <v>0</v>
      </c>
      <c r="I317" s="23"/>
      <c r="J317" s="14">
        <f t="shared" si="23"/>
        <v>0</v>
      </c>
      <c r="K317" s="15"/>
      <c r="L317" s="16" t="str">
        <f t="shared" si="24"/>
        <v>Juin</v>
      </c>
    </row>
    <row r="318" spans="1:12" ht="20.25">
      <c r="A318" s="13">
        <v>311</v>
      </c>
      <c r="B318" s="625" t="s">
        <v>2752</v>
      </c>
      <c r="C318" s="625" t="s">
        <v>2753</v>
      </c>
      <c r="D318" s="136"/>
      <c r="E318" s="14">
        <f t="shared" si="20"/>
        <v>0</v>
      </c>
      <c r="F318" s="14">
        <f t="shared" si="21"/>
        <v>0</v>
      </c>
      <c r="G318" s="185"/>
      <c r="H318" s="14">
        <f t="shared" si="22"/>
        <v>0</v>
      </c>
      <c r="I318" s="23"/>
      <c r="J318" s="14">
        <f t="shared" si="23"/>
        <v>0</v>
      </c>
      <c r="K318" s="15"/>
      <c r="L318" s="16" t="str">
        <f t="shared" si="24"/>
        <v>Juin</v>
      </c>
    </row>
    <row r="319" spans="1:12" ht="20.25">
      <c r="A319" s="13">
        <v>312</v>
      </c>
      <c r="B319" s="625" t="s">
        <v>1835</v>
      </c>
      <c r="C319" s="625" t="s">
        <v>2754</v>
      </c>
      <c r="D319" s="136"/>
      <c r="E319" s="14">
        <f t="shared" si="20"/>
        <v>0</v>
      </c>
      <c r="F319" s="14">
        <f t="shared" si="21"/>
        <v>0</v>
      </c>
      <c r="G319" s="185"/>
      <c r="H319" s="14">
        <f t="shared" si="22"/>
        <v>0</v>
      </c>
      <c r="I319" s="23"/>
      <c r="J319" s="14">
        <f t="shared" si="23"/>
        <v>0</v>
      </c>
      <c r="K319" s="15"/>
      <c r="L319" s="16" t="str">
        <f t="shared" si="24"/>
        <v>Juin</v>
      </c>
    </row>
    <row r="320" spans="1:12" ht="18.75">
      <c r="A320" s="13">
        <v>313</v>
      </c>
      <c r="B320" s="625" t="s">
        <v>2755</v>
      </c>
      <c r="C320" s="625" t="s">
        <v>2756</v>
      </c>
      <c r="D320" s="136"/>
      <c r="E320" s="14">
        <f t="shared" si="20"/>
        <v>0</v>
      </c>
      <c r="F320" s="14">
        <f t="shared" si="21"/>
        <v>0</v>
      </c>
      <c r="G320" s="184"/>
      <c r="H320" s="14">
        <f t="shared" si="22"/>
        <v>0</v>
      </c>
      <c r="I320" s="23"/>
      <c r="J320" s="14">
        <f t="shared" si="23"/>
        <v>0</v>
      </c>
      <c r="K320" s="15"/>
      <c r="L320" s="16" t="str">
        <f t="shared" si="24"/>
        <v>Juin</v>
      </c>
    </row>
    <row r="321" spans="1:12" ht="20.25">
      <c r="A321" s="13">
        <v>314</v>
      </c>
      <c r="B321" s="625" t="s">
        <v>1843</v>
      </c>
      <c r="C321" s="625" t="s">
        <v>2757</v>
      </c>
      <c r="D321" s="137"/>
      <c r="E321" s="14">
        <f t="shared" si="20"/>
        <v>0</v>
      </c>
      <c r="F321" s="14">
        <f t="shared" si="21"/>
        <v>0</v>
      </c>
      <c r="G321" s="185"/>
      <c r="H321" s="14">
        <f t="shared" si="22"/>
        <v>0</v>
      </c>
      <c r="I321" s="23"/>
      <c r="J321" s="14">
        <f t="shared" si="23"/>
        <v>0</v>
      </c>
      <c r="K321" s="15"/>
      <c r="L321" s="16" t="str">
        <f t="shared" si="24"/>
        <v>Juin</v>
      </c>
    </row>
    <row r="322" spans="1:12" ht="20.25">
      <c r="A322" s="13">
        <v>315</v>
      </c>
      <c r="B322" s="625" t="s">
        <v>2758</v>
      </c>
      <c r="C322" s="625" t="s">
        <v>2759</v>
      </c>
      <c r="D322" s="136"/>
      <c r="E322" s="14">
        <f t="shared" si="20"/>
        <v>0</v>
      </c>
      <c r="F322" s="14">
        <f t="shared" si="21"/>
        <v>0</v>
      </c>
      <c r="G322" s="185"/>
      <c r="H322" s="14">
        <f t="shared" si="22"/>
        <v>0</v>
      </c>
      <c r="I322" s="23"/>
      <c r="J322" s="14">
        <f t="shared" si="23"/>
        <v>0</v>
      </c>
      <c r="K322" s="15"/>
      <c r="L322" s="16" t="str">
        <f t="shared" si="24"/>
        <v>Juin</v>
      </c>
    </row>
    <row r="323" spans="1:12" ht="18.75">
      <c r="A323" s="13">
        <v>316</v>
      </c>
      <c r="B323" s="625" t="s">
        <v>297</v>
      </c>
      <c r="C323" s="625" t="s">
        <v>2638</v>
      </c>
      <c r="D323" s="137"/>
      <c r="E323" s="14">
        <f t="shared" si="20"/>
        <v>0</v>
      </c>
      <c r="F323" s="14">
        <f t="shared" si="21"/>
        <v>0</v>
      </c>
      <c r="G323" s="184"/>
      <c r="H323" s="14">
        <f t="shared" si="22"/>
        <v>0</v>
      </c>
      <c r="I323" s="23"/>
      <c r="J323" s="14">
        <f t="shared" si="23"/>
        <v>0</v>
      </c>
      <c r="K323" s="15"/>
      <c r="L323" s="16" t="str">
        <f t="shared" si="24"/>
        <v>Juin</v>
      </c>
    </row>
    <row r="324" spans="1:12" ht="18.75">
      <c r="A324" s="13">
        <v>317</v>
      </c>
      <c r="B324" s="625" t="s">
        <v>1855</v>
      </c>
      <c r="C324" s="625" t="s">
        <v>2730</v>
      </c>
      <c r="D324" s="136"/>
      <c r="E324" s="14">
        <f t="shared" si="20"/>
        <v>0</v>
      </c>
      <c r="F324" s="14">
        <f t="shared" si="21"/>
        <v>0</v>
      </c>
      <c r="G324" s="184"/>
      <c r="H324" s="14">
        <f t="shared" si="22"/>
        <v>0</v>
      </c>
      <c r="I324" s="23"/>
      <c r="J324" s="14">
        <f t="shared" si="23"/>
        <v>0</v>
      </c>
      <c r="K324" s="15"/>
      <c r="L324" s="16" t="str">
        <f t="shared" si="24"/>
        <v>Juin</v>
      </c>
    </row>
    <row r="325" spans="1:12" ht="20.25">
      <c r="A325" s="13">
        <v>318</v>
      </c>
      <c r="B325" s="625" t="s">
        <v>2760</v>
      </c>
      <c r="C325" s="625" t="s">
        <v>2761</v>
      </c>
      <c r="D325" s="136"/>
      <c r="E325" s="14">
        <f t="shared" si="20"/>
        <v>0</v>
      </c>
      <c r="F325" s="14">
        <f t="shared" si="21"/>
        <v>0</v>
      </c>
      <c r="G325" s="185"/>
      <c r="H325" s="14">
        <f t="shared" si="22"/>
        <v>0</v>
      </c>
      <c r="I325" s="23"/>
      <c r="J325" s="14">
        <f t="shared" si="23"/>
        <v>0</v>
      </c>
      <c r="K325" s="15"/>
      <c r="L325" s="16" t="str">
        <f t="shared" si="24"/>
        <v>Juin</v>
      </c>
    </row>
    <row r="326" spans="1:12" ht="18.75">
      <c r="A326" s="13">
        <v>319</v>
      </c>
      <c r="B326" s="625" t="s">
        <v>1865</v>
      </c>
      <c r="C326" s="625" t="s">
        <v>2762</v>
      </c>
      <c r="D326" s="136"/>
      <c r="E326" s="14">
        <f t="shared" si="20"/>
        <v>0</v>
      </c>
      <c r="F326" s="14">
        <f t="shared" si="21"/>
        <v>0</v>
      </c>
      <c r="G326" s="184"/>
      <c r="H326" s="14">
        <f t="shared" si="22"/>
        <v>0</v>
      </c>
      <c r="I326" s="23"/>
      <c r="J326" s="14">
        <f t="shared" si="23"/>
        <v>0</v>
      </c>
      <c r="K326" s="15"/>
      <c r="L326" s="16" t="str">
        <f t="shared" si="24"/>
        <v>Juin</v>
      </c>
    </row>
    <row r="327" spans="1:12" ht="20.25">
      <c r="A327" s="13">
        <v>320</v>
      </c>
      <c r="B327" s="625" t="s">
        <v>2763</v>
      </c>
      <c r="C327" s="625" t="s">
        <v>2480</v>
      </c>
      <c r="D327" s="137"/>
      <c r="E327" s="14">
        <f t="shared" si="20"/>
        <v>0</v>
      </c>
      <c r="F327" s="14">
        <f t="shared" si="21"/>
        <v>0</v>
      </c>
      <c r="G327" s="185"/>
      <c r="H327" s="14">
        <f t="shared" si="22"/>
        <v>0</v>
      </c>
      <c r="I327" s="23"/>
      <c r="J327" s="14">
        <f t="shared" si="23"/>
        <v>0</v>
      </c>
      <c r="K327" s="15"/>
      <c r="L327" s="16" t="str">
        <f t="shared" si="24"/>
        <v>Juin</v>
      </c>
    </row>
    <row r="328" spans="1:12" ht="18.75">
      <c r="A328" s="13">
        <v>321</v>
      </c>
      <c r="B328" s="625" t="s">
        <v>2764</v>
      </c>
      <c r="C328" s="625" t="s">
        <v>2449</v>
      </c>
      <c r="D328" s="136"/>
      <c r="E328" s="14">
        <f t="shared" ref="E328:E391" si="25">IF(D328=0,K328/2,D328)</f>
        <v>0</v>
      </c>
      <c r="F328" s="14">
        <f t="shared" ref="F328:F391" si="26">E328*2</f>
        <v>0</v>
      </c>
      <c r="G328" s="184"/>
      <c r="H328" s="14">
        <f t="shared" ref="H328:H391" si="27">MAX(F328,G328*2)</f>
        <v>0</v>
      </c>
      <c r="I328" s="23"/>
      <c r="J328" s="14">
        <f t="shared" ref="J328:J391" si="28">MAX(H328,I328*2)</f>
        <v>0</v>
      </c>
      <c r="K328" s="15"/>
      <c r="L328" s="16" t="str">
        <f t="shared" ref="L328:L391" si="29">IF(ISBLANK(I328),IF(ISBLANK(G328),"Juin","Synthèse"),"Rattrapage")</f>
        <v>Juin</v>
      </c>
    </row>
    <row r="329" spans="1:12" ht="18.75">
      <c r="A329" s="13">
        <v>322</v>
      </c>
      <c r="B329" s="625" t="s">
        <v>2765</v>
      </c>
      <c r="C329" s="625" t="s">
        <v>2766</v>
      </c>
      <c r="D329" s="136"/>
      <c r="E329" s="14">
        <f t="shared" si="25"/>
        <v>0</v>
      </c>
      <c r="F329" s="14">
        <f t="shared" si="26"/>
        <v>0</v>
      </c>
      <c r="G329" s="184"/>
      <c r="H329" s="14">
        <f t="shared" si="27"/>
        <v>0</v>
      </c>
      <c r="I329" s="23"/>
      <c r="J329" s="14">
        <f t="shared" si="28"/>
        <v>0</v>
      </c>
      <c r="K329" s="15"/>
      <c r="L329" s="16" t="str">
        <f t="shared" si="29"/>
        <v>Juin</v>
      </c>
    </row>
    <row r="330" spans="1:12" ht="18.75">
      <c r="A330" s="13">
        <v>323</v>
      </c>
      <c r="B330" s="625" t="s">
        <v>1879</v>
      </c>
      <c r="C330" s="625" t="s">
        <v>2767</v>
      </c>
      <c r="D330" s="136"/>
      <c r="E330" s="14">
        <f t="shared" si="25"/>
        <v>0</v>
      </c>
      <c r="F330" s="14">
        <f t="shared" si="26"/>
        <v>0</v>
      </c>
      <c r="G330" s="184"/>
      <c r="H330" s="14">
        <f t="shared" si="27"/>
        <v>0</v>
      </c>
      <c r="I330" s="23"/>
      <c r="J330" s="14">
        <f t="shared" si="28"/>
        <v>0</v>
      </c>
      <c r="K330" s="15"/>
      <c r="L330" s="16" t="str">
        <f t="shared" si="29"/>
        <v>Juin</v>
      </c>
    </row>
    <row r="331" spans="1:12" ht="20.25">
      <c r="A331" s="13">
        <v>324</v>
      </c>
      <c r="B331" s="625" t="s">
        <v>2768</v>
      </c>
      <c r="C331" s="625" t="s">
        <v>2769</v>
      </c>
      <c r="D331" s="136"/>
      <c r="E331" s="14">
        <f t="shared" si="25"/>
        <v>0</v>
      </c>
      <c r="F331" s="14">
        <f t="shared" si="26"/>
        <v>0</v>
      </c>
      <c r="G331" s="185"/>
      <c r="H331" s="14">
        <f t="shared" si="27"/>
        <v>0</v>
      </c>
      <c r="I331" s="23"/>
      <c r="J331" s="14">
        <f t="shared" si="28"/>
        <v>0</v>
      </c>
      <c r="K331" s="15"/>
      <c r="L331" s="16" t="str">
        <f t="shared" si="29"/>
        <v>Juin</v>
      </c>
    </row>
    <row r="332" spans="1:12" ht="18.75">
      <c r="A332" s="13">
        <v>325</v>
      </c>
      <c r="B332" s="625" t="s">
        <v>1883</v>
      </c>
      <c r="C332" s="625" t="s">
        <v>2470</v>
      </c>
      <c r="D332" s="136"/>
      <c r="E332" s="14">
        <f t="shared" si="25"/>
        <v>0</v>
      </c>
      <c r="F332" s="14">
        <f t="shared" si="26"/>
        <v>0</v>
      </c>
      <c r="G332" s="184"/>
      <c r="H332" s="14">
        <f t="shared" si="27"/>
        <v>0</v>
      </c>
      <c r="I332" s="23"/>
      <c r="J332" s="14">
        <f t="shared" si="28"/>
        <v>0</v>
      </c>
      <c r="K332" s="15"/>
      <c r="L332" s="16" t="str">
        <f t="shared" si="29"/>
        <v>Juin</v>
      </c>
    </row>
    <row r="333" spans="1:12" ht="20.25">
      <c r="A333" s="13">
        <v>326</v>
      </c>
      <c r="B333" s="625" t="s">
        <v>2770</v>
      </c>
      <c r="C333" s="625" t="s">
        <v>2771</v>
      </c>
      <c r="D333" s="136"/>
      <c r="E333" s="14">
        <f t="shared" si="25"/>
        <v>0</v>
      </c>
      <c r="F333" s="14">
        <f t="shared" si="26"/>
        <v>0</v>
      </c>
      <c r="G333" s="185"/>
      <c r="H333" s="14">
        <f t="shared" si="27"/>
        <v>0</v>
      </c>
      <c r="I333" s="23"/>
      <c r="J333" s="14">
        <f t="shared" si="28"/>
        <v>0</v>
      </c>
      <c r="K333" s="15"/>
      <c r="L333" s="16" t="str">
        <f t="shared" si="29"/>
        <v>Juin</v>
      </c>
    </row>
    <row r="334" spans="1:12" ht="18.75">
      <c r="A334" s="13">
        <v>327</v>
      </c>
      <c r="B334" s="625" t="s">
        <v>2772</v>
      </c>
      <c r="C334" s="625" t="s">
        <v>2567</v>
      </c>
      <c r="D334" s="136"/>
      <c r="E334" s="14">
        <f t="shared" si="25"/>
        <v>0</v>
      </c>
      <c r="F334" s="14">
        <f t="shared" si="26"/>
        <v>0</v>
      </c>
      <c r="G334" s="184"/>
      <c r="H334" s="14">
        <f t="shared" si="27"/>
        <v>0</v>
      </c>
      <c r="I334" s="23"/>
      <c r="J334" s="14">
        <f t="shared" si="28"/>
        <v>0</v>
      </c>
      <c r="K334" s="15"/>
      <c r="L334" s="16" t="str">
        <f t="shared" si="29"/>
        <v>Juin</v>
      </c>
    </row>
    <row r="335" spans="1:12" ht="18.75">
      <c r="A335" s="13">
        <v>328</v>
      </c>
      <c r="B335" s="625" t="s">
        <v>2773</v>
      </c>
      <c r="C335" s="625" t="s">
        <v>2643</v>
      </c>
      <c r="D335" s="136"/>
      <c r="E335" s="14">
        <f t="shared" si="25"/>
        <v>0</v>
      </c>
      <c r="F335" s="14">
        <f t="shared" si="26"/>
        <v>0</v>
      </c>
      <c r="G335" s="184"/>
      <c r="H335" s="14">
        <f t="shared" si="27"/>
        <v>0</v>
      </c>
      <c r="I335" s="23"/>
      <c r="J335" s="14">
        <f t="shared" si="28"/>
        <v>0</v>
      </c>
      <c r="K335" s="15"/>
      <c r="L335" s="16" t="str">
        <f t="shared" si="29"/>
        <v>Juin</v>
      </c>
    </row>
    <row r="336" spans="1:12" ht="20.25">
      <c r="A336" s="13">
        <v>329</v>
      </c>
      <c r="B336" s="625" t="s">
        <v>2774</v>
      </c>
      <c r="C336" s="625" t="s">
        <v>2613</v>
      </c>
      <c r="D336" s="627"/>
      <c r="E336" s="14">
        <f t="shared" si="25"/>
        <v>0</v>
      </c>
      <c r="F336" s="14">
        <f t="shared" si="26"/>
        <v>0</v>
      </c>
      <c r="G336" s="185"/>
      <c r="H336" s="14">
        <f t="shared" si="27"/>
        <v>0</v>
      </c>
      <c r="I336" s="23"/>
      <c r="J336" s="14">
        <f t="shared" si="28"/>
        <v>0</v>
      </c>
      <c r="K336" s="15"/>
      <c r="L336" s="16" t="str">
        <f t="shared" si="29"/>
        <v>Juin</v>
      </c>
    </row>
    <row r="337" spans="1:12" ht="20.25">
      <c r="A337" s="13">
        <v>330</v>
      </c>
      <c r="B337" s="625" t="s">
        <v>301</v>
      </c>
      <c r="C337" s="625" t="s">
        <v>2585</v>
      </c>
      <c r="D337" s="627"/>
      <c r="E337" s="14">
        <f t="shared" si="25"/>
        <v>0</v>
      </c>
      <c r="F337" s="14">
        <f t="shared" si="26"/>
        <v>0</v>
      </c>
      <c r="G337" s="185"/>
      <c r="H337" s="14">
        <f t="shared" si="27"/>
        <v>0</v>
      </c>
      <c r="I337" s="23"/>
      <c r="J337" s="14">
        <f t="shared" si="28"/>
        <v>0</v>
      </c>
      <c r="K337" s="15"/>
      <c r="L337" s="16" t="str">
        <f t="shared" si="29"/>
        <v>Juin</v>
      </c>
    </row>
    <row r="338" spans="1:12" ht="20.25">
      <c r="A338" s="13">
        <v>331</v>
      </c>
      <c r="B338" s="625" t="s">
        <v>304</v>
      </c>
      <c r="C338" s="625" t="s">
        <v>2775</v>
      </c>
      <c r="D338" s="627"/>
      <c r="E338" s="14">
        <f t="shared" si="25"/>
        <v>0</v>
      </c>
      <c r="F338" s="14">
        <f t="shared" si="26"/>
        <v>0</v>
      </c>
      <c r="G338" s="185"/>
      <c r="H338" s="14">
        <f t="shared" si="27"/>
        <v>0</v>
      </c>
      <c r="I338" s="23"/>
      <c r="J338" s="14">
        <f t="shared" si="28"/>
        <v>0</v>
      </c>
      <c r="K338" s="15"/>
      <c r="L338" s="16" t="str">
        <f t="shared" si="29"/>
        <v>Juin</v>
      </c>
    </row>
    <row r="339" spans="1:12" ht="18.75">
      <c r="A339" s="13">
        <v>332</v>
      </c>
      <c r="B339" s="625" t="s">
        <v>2776</v>
      </c>
      <c r="C339" s="625" t="s">
        <v>2777</v>
      </c>
      <c r="D339" s="627"/>
      <c r="E339" s="14">
        <f t="shared" si="25"/>
        <v>0</v>
      </c>
      <c r="F339" s="14">
        <f t="shared" si="26"/>
        <v>0</v>
      </c>
      <c r="G339" s="184"/>
      <c r="H339" s="14">
        <f t="shared" si="27"/>
        <v>0</v>
      </c>
      <c r="I339" s="23"/>
      <c r="J339" s="14">
        <f t="shared" si="28"/>
        <v>0</v>
      </c>
      <c r="K339" s="15"/>
      <c r="L339" s="16" t="str">
        <f t="shared" si="29"/>
        <v>Juin</v>
      </c>
    </row>
    <row r="340" spans="1:12" ht="20.25">
      <c r="A340" s="13">
        <v>333</v>
      </c>
      <c r="B340" s="625" t="s">
        <v>2778</v>
      </c>
      <c r="C340" s="625" t="s">
        <v>2474</v>
      </c>
      <c r="D340" s="648"/>
      <c r="E340" s="14">
        <f t="shared" si="25"/>
        <v>0</v>
      </c>
      <c r="F340" s="14">
        <f t="shared" si="26"/>
        <v>0</v>
      </c>
      <c r="G340" s="185"/>
      <c r="H340" s="14">
        <f t="shared" si="27"/>
        <v>0</v>
      </c>
      <c r="I340" s="23"/>
      <c r="J340" s="14">
        <f t="shared" si="28"/>
        <v>0</v>
      </c>
      <c r="K340" s="15"/>
      <c r="L340" s="16" t="str">
        <f t="shared" si="29"/>
        <v>Juin</v>
      </c>
    </row>
    <row r="341" spans="1:12" ht="20.25">
      <c r="A341" s="13">
        <v>334</v>
      </c>
      <c r="B341" s="625" t="s">
        <v>2778</v>
      </c>
      <c r="C341" s="625" t="s">
        <v>2779</v>
      </c>
      <c r="D341" s="627"/>
      <c r="E341" s="14">
        <f t="shared" si="25"/>
        <v>0</v>
      </c>
      <c r="F341" s="14">
        <f t="shared" si="26"/>
        <v>0</v>
      </c>
      <c r="G341" s="185"/>
      <c r="H341" s="14">
        <f t="shared" si="27"/>
        <v>0</v>
      </c>
      <c r="I341" s="23"/>
      <c r="J341" s="14">
        <f t="shared" si="28"/>
        <v>0</v>
      </c>
      <c r="K341" s="15"/>
      <c r="L341" s="16" t="str">
        <f t="shared" si="29"/>
        <v>Juin</v>
      </c>
    </row>
    <row r="342" spans="1:12" ht="18.75">
      <c r="A342" s="13">
        <v>335</v>
      </c>
      <c r="B342" s="625" t="s">
        <v>2780</v>
      </c>
      <c r="C342" s="625" t="s">
        <v>2781</v>
      </c>
      <c r="D342" s="648"/>
      <c r="E342" s="14">
        <f t="shared" si="25"/>
        <v>0</v>
      </c>
      <c r="F342" s="14">
        <f t="shared" si="26"/>
        <v>0</v>
      </c>
      <c r="G342" s="184"/>
      <c r="H342" s="14">
        <f t="shared" si="27"/>
        <v>0</v>
      </c>
      <c r="I342" s="23"/>
      <c r="J342" s="14">
        <f t="shared" si="28"/>
        <v>0</v>
      </c>
      <c r="K342" s="15"/>
      <c r="L342" s="16" t="str">
        <f t="shared" si="29"/>
        <v>Juin</v>
      </c>
    </row>
    <row r="343" spans="1:12" ht="20.25">
      <c r="A343" s="13">
        <v>336</v>
      </c>
      <c r="B343" s="625" t="s">
        <v>2782</v>
      </c>
      <c r="C343" s="625" t="s">
        <v>2783</v>
      </c>
      <c r="D343" s="627"/>
      <c r="E343" s="14">
        <f t="shared" si="25"/>
        <v>0</v>
      </c>
      <c r="F343" s="14">
        <f t="shared" si="26"/>
        <v>0</v>
      </c>
      <c r="G343" s="185"/>
      <c r="H343" s="14">
        <f t="shared" si="27"/>
        <v>0</v>
      </c>
      <c r="I343" s="23"/>
      <c r="J343" s="14">
        <f t="shared" si="28"/>
        <v>0</v>
      </c>
      <c r="K343" s="15"/>
      <c r="L343" s="16" t="str">
        <f t="shared" si="29"/>
        <v>Juin</v>
      </c>
    </row>
    <row r="344" spans="1:12" ht="20.25">
      <c r="A344" s="13">
        <v>337</v>
      </c>
      <c r="B344" s="625" t="s">
        <v>2784</v>
      </c>
      <c r="C344" s="625" t="s">
        <v>2785</v>
      </c>
      <c r="D344" s="627"/>
      <c r="E344" s="14">
        <f t="shared" si="25"/>
        <v>0</v>
      </c>
      <c r="F344" s="14">
        <f t="shared" si="26"/>
        <v>0</v>
      </c>
      <c r="G344" s="185"/>
      <c r="H344" s="14">
        <f t="shared" si="27"/>
        <v>0</v>
      </c>
      <c r="I344" s="23"/>
      <c r="J344" s="14">
        <f t="shared" si="28"/>
        <v>0</v>
      </c>
      <c r="K344" s="15"/>
      <c r="L344" s="16" t="str">
        <f t="shared" si="29"/>
        <v>Juin</v>
      </c>
    </row>
    <row r="345" spans="1:12" ht="20.25">
      <c r="A345" s="13">
        <v>338</v>
      </c>
      <c r="B345" s="625" t="s">
        <v>308</v>
      </c>
      <c r="C345" s="625" t="s">
        <v>2786</v>
      </c>
      <c r="D345" s="627"/>
      <c r="E345" s="14">
        <f t="shared" si="25"/>
        <v>0</v>
      </c>
      <c r="F345" s="14">
        <f t="shared" si="26"/>
        <v>0</v>
      </c>
      <c r="G345" s="185"/>
      <c r="H345" s="14">
        <f t="shared" si="27"/>
        <v>0</v>
      </c>
      <c r="I345" s="23"/>
      <c r="J345" s="14">
        <f t="shared" si="28"/>
        <v>0</v>
      </c>
      <c r="K345" s="15"/>
      <c r="L345" s="16" t="str">
        <f t="shared" si="29"/>
        <v>Juin</v>
      </c>
    </row>
    <row r="346" spans="1:12" ht="20.25">
      <c r="A346" s="13">
        <v>339</v>
      </c>
      <c r="B346" s="625" t="s">
        <v>308</v>
      </c>
      <c r="C346" s="625" t="s">
        <v>2596</v>
      </c>
      <c r="D346" s="627"/>
      <c r="E346" s="14">
        <f t="shared" si="25"/>
        <v>0</v>
      </c>
      <c r="F346" s="14">
        <f t="shared" si="26"/>
        <v>0</v>
      </c>
      <c r="G346" s="185"/>
      <c r="H346" s="14">
        <f t="shared" si="27"/>
        <v>0</v>
      </c>
      <c r="I346" s="23"/>
      <c r="J346" s="14">
        <f t="shared" si="28"/>
        <v>0</v>
      </c>
      <c r="K346" s="15"/>
      <c r="L346" s="16" t="str">
        <f t="shared" si="29"/>
        <v>Juin</v>
      </c>
    </row>
    <row r="347" spans="1:12" ht="20.25">
      <c r="A347" s="13">
        <v>340</v>
      </c>
      <c r="B347" s="625" t="s">
        <v>310</v>
      </c>
      <c r="C347" s="625" t="s">
        <v>2787</v>
      </c>
      <c r="D347" s="649"/>
      <c r="E347" s="14">
        <f t="shared" si="25"/>
        <v>0</v>
      </c>
      <c r="F347" s="14">
        <f t="shared" si="26"/>
        <v>0</v>
      </c>
      <c r="G347" s="185"/>
      <c r="H347" s="14">
        <f t="shared" si="27"/>
        <v>0</v>
      </c>
      <c r="I347" s="23"/>
      <c r="J347" s="14">
        <f t="shared" si="28"/>
        <v>0</v>
      </c>
      <c r="K347" s="15"/>
      <c r="L347" s="16" t="str">
        <f t="shared" si="29"/>
        <v>Juin</v>
      </c>
    </row>
    <row r="348" spans="1:12" ht="20.25">
      <c r="A348" s="13">
        <v>341</v>
      </c>
      <c r="B348" s="625" t="s">
        <v>311</v>
      </c>
      <c r="C348" s="625" t="s">
        <v>312</v>
      </c>
      <c r="D348" s="136"/>
      <c r="E348" s="14">
        <f t="shared" si="25"/>
        <v>11</v>
      </c>
      <c r="F348" s="14">
        <f t="shared" si="26"/>
        <v>22</v>
      </c>
      <c r="G348" s="185"/>
      <c r="H348" s="14">
        <f t="shared" si="27"/>
        <v>22</v>
      </c>
      <c r="I348" s="23"/>
      <c r="J348" s="14">
        <f t="shared" si="28"/>
        <v>22</v>
      </c>
      <c r="K348" s="15">
        <v>22</v>
      </c>
      <c r="L348" s="16" t="str">
        <f t="shared" si="29"/>
        <v>Juin</v>
      </c>
    </row>
    <row r="349" spans="1:12" ht="20.25">
      <c r="A349" s="13">
        <v>342</v>
      </c>
      <c r="B349" s="625" t="s">
        <v>1955</v>
      </c>
      <c r="C349" s="625" t="s">
        <v>2788</v>
      </c>
      <c r="D349" s="136"/>
      <c r="E349" s="14">
        <f t="shared" si="25"/>
        <v>0</v>
      </c>
      <c r="F349" s="14">
        <f t="shared" si="26"/>
        <v>0</v>
      </c>
      <c r="G349" s="185"/>
      <c r="H349" s="14">
        <f t="shared" si="27"/>
        <v>0</v>
      </c>
      <c r="I349" s="23"/>
      <c r="J349" s="14">
        <f t="shared" si="28"/>
        <v>0</v>
      </c>
      <c r="K349" s="15"/>
      <c r="L349" s="16" t="str">
        <f t="shared" si="29"/>
        <v>Juin</v>
      </c>
    </row>
    <row r="350" spans="1:12" ht="20.25">
      <c r="A350" s="13">
        <v>343</v>
      </c>
      <c r="B350" s="625" t="s">
        <v>1960</v>
      </c>
      <c r="C350" s="625" t="s">
        <v>2789</v>
      </c>
      <c r="D350" s="136"/>
      <c r="E350" s="14">
        <f t="shared" si="25"/>
        <v>0</v>
      </c>
      <c r="F350" s="14">
        <f t="shared" si="26"/>
        <v>0</v>
      </c>
      <c r="G350" s="185"/>
      <c r="H350" s="14">
        <f t="shared" si="27"/>
        <v>0</v>
      </c>
      <c r="I350" s="23"/>
      <c r="J350" s="14">
        <f t="shared" si="28"/>
        <v>0</v>
      </c>
      <c r="K350" s="15"/>
      <c r="L350" s="16" t="str">
        <f t="shared" si="29"/>
        <v>Juin</v>
      </c>
    </row>
    <row r="351" spans="1:12" ht="20.25">
      <c r="A351" s="13">
        <v>344</v>
      </c>
      <c r="B351" s="625" t="s">
        <v>316</v>
      </c>
      <c r="C351" s="625" t="s">
        <v>2790</v>
      </c>
      <c r="D351" s="136"/>
      <c r="E351" s="14">
        <f t="shared" si="25"/>
        <v>0</v>
      </c>
      <c r="F351" s="14">
        <f t="shared" si="26"/>
        <v>0</v>
      </c>
      <c r="G351" s="185"/>
      <c r="H351" s="14">
        <f t="shared" si="27"/>
        <v>0</v>
      </c>
      <c r="I351" s="23"/>
      <c r="J351" s="14">
        <f t="shared" si="28"/>
        <v>0</v>
      </c>
      <c r="K351" s="15"/>
      <c r="L351" s="16" t="str">
        <f t="shared" si="29"/>
        <v>Juin</v>
      </c>
    </row>
    <row r="352" spans="1:12" ht="20.25">
      <c r="A352" s="13">
        <v>345</v>
      </c>
      <c r="B352" s="625" t="s">
        <v>2791</v>
      </c>
      <c r="C352" s="625" t="s">
        <v>2792</v>
      </c>
      <c r="D352" s="137"/>
      <c r="E352" s="14">
        <f t="shared" si="25"/>
        <v>0</v>
      </c>
      <c r="F352" s="14">
        <f t="shared" si="26"/>
        <v>0</v>
      </c>
      <c r="G352" s="185"/>
      <c r="H352" s="14">
        <f t="shared" si="27"/>
        <v>0</v>
      </c>
      <c r="I352" s="23"/>
      <c r="J352" s="14">
        <f t="shared" si="28"/>
        <v>0</v>
      </c>
      <c r="K352" s="15"/>
      <c r="L352" s="16" t="str">
        <f t="shared" si="29"/>
        <v>Juin</v>
      </c>
    </row>
    <row r="353" spans="1:12" ht="18.75">
      <c r="A353" s="13">
        <v>346</v>
      </c>
      <c r="B353" s="625" t="s">
        <v>1978</v>
      </c>
      <c r="C353" s="625" t="s">
        <v>2793</v>
      </c>
      <c r="D353" s="136"/>
      <c r="E353" s="14">
        <f t="shared" si="25"/>
        <v>0</v>
      </c>
      <c r="F353" s="14">
        <f t="shared" si="26"/>
        <v>0</v>
      </c>
      <c r="G353" s="184"/>
      <c r="H353" s="14">
        <f t="shared" si="27"/>
        <v>0</v>
      </c>
      <c r="I353" s="23"/>
      <c r="J353" s="14">
        <f t="shared" si="28"/>
        <v>0</v>
      </c>
      <c r="K353" s="15"/>
      <c r="L353" s="16" t="str">
        <f t="shared" si="29"/>
        <v>Juin</v>
      </c>
    </row>
    <row r="354" spans="1:12" ht="20.25">
      <c r="A354" s="13">
        <v>347</v>
      </c>
      <c r="B354" s="625" t="s">
        <v>2794</v>
      </c>
      <c r="C354" s="625" t="s">
        <v>2795</v>
      </c>
      <c r="D354" s="136"/>
      <c r="E354" s="14">
        <f t="shared" si="25"/>
        <v>0</v>
      </c>
      <c r="F354" s="14">
        <f t="shared" si="26"/>
        <v>0</v>
      </c>
      <c r="G354" s="185"/>
      <c r="H354" s="14">
        <f t="shared" si="27"/>
        <v>0</v>
      </c>
      <c r="I354" s="23"/>
      <c r="J354" s="14">
        <f t="shared" si="28"/>
        <v>0</v>
      </c>
      <c r="K354" s="15"/>
      <c r="L354" s="16" t="str">
        <f t="shared" si="29"/>
        <v>Juin</v>
      </c>
    </row>
    <row r="355" spans="1:12" ht="20.25">
      <c r="A355" s="13">
        <v>348</v>
      </c>
      <c r="B355" s="625" t="s">
        <v>1986</v>
      </c>
      <c r="C355" s="625" t="s">
        <v>2796</v>
      </c>
      <c r="D355" s="137"/>
      <c r="E355" s="14">
        <f t="shared" si="25"/>
        <v>0</v>
      </c>
      <c r="F355" s="14">
        <f t="shared" si="26"/>
        <v>0</v>
      </c>
      <c r="G355" s="185"/>
      <c r="H355" s="14">
        <f t="shared" si="27"/>
        <v>0</v>
      </c>
      <c r="I355" s="23"/>
      <c r="J355" s="14">
        <f t="shared" si="28"/>
        <v>0</v>
      </c>
      <c r="K355" s="15"/>
      <c r="L355" s="16" t="str">
        <f t="shared" si="29"/>
        <v>Juin</v>
      </c>
    </row>
    <row r="356" spans="1:12" ht="20.25">
      <c r="A356" s="13">
        <v>349</v>
      </c>
      <c r="B356" s="625" t="s">
        <v>321</v>
      </c>
      <c r="C356" s="625" t="s">
        <v>2797</v>
      </c>
      <c r="D356" s="136"/>
      <c r="E356" s="14">
        <f t="shared" si="25"/>
        <v>0</v>
      </c>
      <c r="F356" s="14">
        <f t="shared" si="26"/>
        <v>0</v>
      </c>
      <c r="G356" s="185"/>
      <c r="H356" s="14">
        <f t="shared" si="27"/>
        <v>0</v>
      </c>
      <c r="I356" s="23"/>
      <c r="J356" s="14">
        <f t="shared" si="28"/>
        <v>0</v>
      </c>
      <c r="K356" s="15"/>
      <c r="L356" s="16" t="str">
        <f t="shared" si="29"/>
        <v>Juin</v>
      </c>
    </row>
    <row r="357" spans="1:12" ht="18.75">
      <c r="A357" s="13">
        <v>350</v>
      </c>
      <c r="B357" s="625" t="s">
        <v>1995</v>
      </c>
      <c r="C357" s="625" t="s">
        <v>2779</v>
      </c>
      <c r="D357" s="136"/>
      <c r="E357" s="14">
        <f t="shared" si="25"/>
        <v>0</v>
      </c>
      <c r="F357" s="14">
        <f t="shared" si="26"/>
        <v>0</v>
      </c>
      <c r="G357" s="184"/>
      <c r="H357" s="14">
        <f t="shared" si="27"/>
        <v>0</v>
      </c>
      <c r="I357" s="23"/>
      <c r="J357" s="14">
        <f t="shared" si="28"/>
        <v>0</v>
      </c>
      <c r="K357" s="15"/>
      <c r="L357" s="16" t="str">
        <f t="shared" si="29"/>
        <v>Juin</v>
      </c>
    </row>
    <row r="358" spans="1:12" ht="18.75">
      <c r="A358" s="13">
        <v>351</v>
      </c>
      <c r="B358" s="625" t="s">
        <v>2000</v>
      </c>
      <c r="C358" s="625" t="s">
        <v>2798</v>
      </c>
      <c r="D358" s="136"/>
      <c r="E358" s="14">
        <f t="shared" si="25"/>
        <v>0</v>
      </c>
      <c r="F358" s="14">
        <f t="shared" si="26"/>
        <v>0</v>
      </c>
      <c r="G358" s="184"/>
      <c r="H358" s="14">
        <f t="shared" si="27"/>
        <v>0</v>
      </c>
      <c r="I358" s="23"/>
      <c r="J358" s="14">
        <f t="shared" si="28"/>
        <v>0</v>
      </c>
      <c r="K358" s="15"/>
      <c r="L358" s="16" t="str">
        <f t="shared" si="29"/>
        <v>Juin</v>
      </c>
    </row>
    <row r="359" spans="1:12" ht="20.25">
      <c r="A359" s="13">
        <v>352</v>
      </c>
      <c r="B359" s="625" t="s">
        <v>2799</v>
      </c>
      <c r="C359" s="625" t="s">
        <v>2800</v>
      </c>
      <c r="D359" s="136"/>
      <c r="E359" s="14">
        <f t="shared" si="25"/>
        <v>0</v>
      </c>
      <c r="F359" s="14">
        <f t="shared" si="26"/>
        <v>0</v>
      </c>
      <c r="G359" s="185"/>
      <c r="H359" s="14">
        <f t="shared" si="27"/>
        <v>0</v>
      </c>
      <c r="I359" s="23"/>
      <c r="J359" s="14">
        <f t="shared" si="28"/>
        <v>0</v>
      </c>
      <c r="K359" s="15"/>
      <c r="L359" s="16" t="str">
        <f t="shared" si="29"/>
        <v>Juin</v>
      </c>
    </row>
    <row r="360" spans="1:12" ht="18.75">
      <c r="A360" s="13">
        <v>353</v>
      </c>
      <c r="B360" s="625" t="s">
        <v>2801</v>
      </c>
      <c r="C360" s="625" t="s">
        <v>2802</v>
      </c>
      <c r="D360" s="136"/>
      <c r="E360" s="14">
        <f t="shared" si="25"/>
        <v>0</v>
      </c>
      <c r="F360" s="14">
        <f t="shared" si="26"/>
        <v>0</v>
      </c>
      <c r="G360" s="184"/>
      <c r="H360" s="14">
        <f t="shared" si="27"/>
        <v>0</v>
      </c>
      <c r="I360" s="23"/>
      <c r="J360" s="14">
        <f t="shared" si="28"/>
        <v>0</v>
      </c>
      <c r="K360" s="15"/>
      <c r="L360" s="16" t="str">
        <f t="shared" si="29"/>
        <v>Juin</v>
      </c>
    </row>
    <row r="361" spans="1:12" ht="18.75">
      <c r="A361" s="13">
        <v>354</v>
      </c>
      <c r="B361" s="625" t="s">
        <v>2803</v>
      </c>
      <c r="C361" s="625" t="s">
        <v>2463</v>
      </c>
      <c r="D361" s="136"/>
      <c r="E361" s="14">
        <f t="shared" si="25"/>
        <v>0</v>
      </c>
      <c r="F361" s="14">
        <f t="shared" si="26"/>
        <v>0</v>
      </c>
      <c r="G361" s="184"/>
      <c r="H361" s="14">
        <f t="shared" si="27"/>
        <v>0</v>
      </c>
      <c r="I361" s="23"/>
      <c r="J361" s="14">
        <f t="shared" si="28"/>
        <v>0</v>
      </c>
      <c r="K361" s="15"/>
      <c r="L361" s="16" t="str">
        <f t="shared" si="29"/>
        <v>Juin</v>
      </c>
    </row>
    <row r="362" spans="1:12" ht="26.25">
      <c r="A362" s="13">
        <v>355</v>
      </c>
      <c r="B362" s="625" t="s">
        <v>2019</v>
      </c>
      <c r="C362" s="625" t="s">
        <v>2463</v>
      </c>
      <c r="D362" s="136"/>
      <c r="E362" s="14">
        <f t="shared" si="25"/>
        <v>0</v>
      </c>
      <c r="F362" s="14">
        <f t="shared" si="26"/>
        <v>0</v>
      </c>
      <c r="G362" s="183"/>
      <c r="H362" s="14">
        <f t="shared" si="27"/>
        <v>0</v>
      </c>
      <c r="I362" s="23"/>
      <c r="J362" s="14">
        <f t="shared" si="28"/>
        <v>0</v>
      </c>
      <c r="K362" s="15"/>
      <c r="L362" s="16" t="str">
        <f t="shared" si="29"/>
        <v>Juin</v>
      </c>
    </row>
    <row r="363" spans="1:12" ht="20.25">
      <c r="A363" s="13">
        <v>356</v>
      </c>
      <c r="B363" s="625" t="s">
        <v>2023</v>
      </c>
      <c r="C363" s="625" t="s">
        <v>2804</v>
      </c>
      <c r="D363" s="136"/>
      <c r="E363" s="14">
        <f t="shared" si="25"/>
        <v>0</v>
      </c>
      <c r="F363" s="14">
        <f t="shared" si="26"/>
        <v>0</v>
      </c>
      <c r="G363" s="185"/>
      <c r="H363" s="14">
        <f t="shared" si="27"/>
        <v>0</v>
      </c>
      <c r="I363" s="23"/>
      <c r="J363" s="14">
        <f t="shared" si="28"/>
        <v>0</v>
      </c>
      <c r="K363" s="15"/>
      <c r="L363" s="16" t="str">
        <f t="shared" si="29"/>
        <v>Juin</v>
      </c>
    </row>
    <row r="364" spans="1:12" ht="18.75">
      <c r="A364" s="13">
        <v>357</v>
      </c>
      <c r="B364" s="625" t="s">
        <v>2028</v>
      </c>
      <c r="C364" s="625" t="s">
        <v>2805</v>
      </c>
      <c r="D364" s="136"/>
      <c r="E364" s="14">
        <f t="shared" si="25"/>
        <v>0</v>
      </c>
      <c r="F364" s="14">
        <f t="shared" si="26"/>
        <v>0</v>
      </c>
      <c r="G364" s="184"/>
      <c r="H364" s="14">
        <f t="shared" si="27"/>
        <v>0</v>
      </c>
      <c r="I364" s="23"/>
      <c r="J364" s="14">
        <f t="shared" si="28"/>
        <v>0</v>
      </c>
      <c r="K364" s="15"/>
      <c r="L364" s="16" t="str">
        <f t="shared" si="29"/>
        <v>Juin</v>
      </c>
    </row>
    <row r="365" spans="1:12" ht="20.25">
      <c r="A365" s="13">
        <v>358</v>
      </c>
      <c r="B365" s="625" t="s">
        <v>2806</v>
      </c>
      <c r="C365" s="625" t="s">
        <v>2493</v>
      </c>
      <c r="D365" s="137"/>
      <c r="E365" s="14">
        <f t="shared" si="25"/>
        <v>0</v>
      </c>
      <c r="F365" s="14">
        <f t="shared" si="26"/>
        <v>0</v>
      </c>
      <c r="G365" s="185"/>
      <c r="H365" s="14">
        <f t="shared" si="27"/>
        <v>0</v>
      </c>
      <c r="I365" s="23"/>
      <c r="J365" s="14">
        <f t="shared" si="28"/>
        <v>0</v>
      </c>
      <c r="K365" s="15"/>
      <c r="L365" s="16" t="str">
        <f t="shared" si="29"/>
        <v>Juin</v>
      </c>
    </row>
    <row r="366" spans="1:12" ht="26.25">
      <c r="A366" s="13">
        <v>359</v>
      </c>
      <c r="B366" s="625" t="s">
        <v>2807</v>
      </c>
      <c r="C366" s="625" t="s">
        <v>2808</v>
      </c>
      <c r="D366" s="136"/>
      <c r="E366" s="14">
        <f t="shared" si="25"/>
        <v>0</v>
      </c>
      <c r="F366" s="14">
        <f t="shared" si="26"/>
        <v>0</v>
      </c>
      <c r="G366" s="183"/>
      <c r="H366" s="14">
        <f t="shared" si="27"/>
        <v>0</v>
      </c>
      <c r="I366" s="23"/>
      <c r="J366" s="14">
        <f t="shared" si="28"/>
        <v>0</v>
      </c>
      <c r="K366" s="15"/>
      <c r="L366" s="16" t="str">
        <f t="shared" si="29"/>
        <v>Juin</v>
      </c>
    </row>
    <row r="367" spans="1:12" ht="26.25">
      <c r="A367" s="13">
        <v>360</v>
      </c>
      <c r="B367" s="625" t="s">
        <v>324</v>
      </c>
      <c r="C367" s="625" t="s">
        <v>2809</v>
      </c>
      <c r="D367" s="136"/>
      <c r="E367" s="14">
        <f t="shared" si="25"/>
        <v>0</v>
      </c>
      <c r="F367" s="14">
        <f t="shared" si="26"/>
        <v>0</v>
      </c>
      <c r="G367" s="183"/>
      <c r="H367" s="14">
        <f t="shared" si="27"/>
        <v>0</v>
      </c>
      <c r="I367" s="23"/>
      <c r="J367" s="14">
        <f t="shared" si="28"/>
        <v>0</v>
      </c>
      <c r="K367" s="15"/>
      <c r="L367" s="16" t="str">
        <f t="shared" si="29"/>
        <v>Juin</v>
      </c>
    </row>
    <row r="368" spans="1:12" ht="26.25">
      <c r="A368" s="13">
        <v>361</v>
      </c>
      <c r="B368" s="625" t="s">
        <v>2810</v>
      </c>
      <c r="C368" s="625" t="s">
        <v>2811</v>
      </c>
      <c r="D368" s="136"/>
      <c r="E368" s="14">
        <f t="shared" si="25"/>
        <v>0</v>
      </c>
      <c r="F368" s="14">
        <f t="shared" si="26"/>
        <v>0</v>
      </c>
      <c r="G368" s="183"/>
      <c r="H368" s="14">
        <f t="shared" si="27"/>
        <v>0</v>
      </c>
      <c r="I368" s="23"/>
      <c r="J368" s="14">
        <f t="shared" si="28"/>
        <v>0</v>
      </c>
      <c r="K368" s="15"/>
      <c r="L368" s="16" t="str">
        <f t="shared" si="29"/>
        <v>Juin</v>
      </c>
    </row>
    <row r="369" spans="1:12" ht="26.25">
      <c r="A369" s="13">
        <v>362</v>
      </c>
      <c r="B369" s="625" t="s">
        <v>2812</v>
      </c>
      <c r="C369" s="625" t="s">
        <v>2813</v>
      </c>
      <c r="D369" s="136"/>
      <c r="E369" s="14">
        <f t="shared" si="25"/>
        <v>0</v>
      </c>
      <c r="F369" s="14">
        <f t="shared" si="26"/>
        <v>0</v>
      </c>
      <c r="G369" s="183"/>
      <c r="H369" s="14">
        <f t="shared" si="27"/>
        <v>0</v>
      </c>
      <c r="I369" s="23"/>
      <c r="J369" s="14">
        <f t="shared" si="28"/>
        <v>0</v>
      </c>
      <c r="K369" s="15"/>
      <c r="L369" s="16" t="str">
        <f t="shared" si="29"/>
        <v>Juin</v>
      </c>
    </row>
    <row r="370" spans="1:12" ht="26.25">
      <c r="A370" s="13">
        <v>363</v>
      </c>
      <c r="B370" s="625" t="s">
        <v>2814</v>
      </c>
      <c r="C370" s="625" t="s">
        <v>2815</v>
      </c>
      <c r="D370" s="137"/>
      <c r="E370" s="14">
        <f t="shared" si="25"/>
        <v>0</v>
      </c>
      <c r="F370" s="14">
        <f t="shared" si="26"/>
        <v>0</v>
      </c>
      <c r="G370" s="183"/>
      <c r="H370" s="14">
        <f t="shared" si="27"/>
        <v>0</v>
      </c>
      <c r="I370" s="23"/>
      <c r="J370" s="14">
        <f t="shared" si="28"/>
        <v>0</v>
      </c>
      <c r="K370" s="15"/>
      <c r="L370" s="16" t="str">
        <f t="shared" si="29"/>
        <v>Juin</v>
      </c>
    </row>
    <row r="371" spans="1:12" ht="26.25">
      <c r="A371" s="13">
        <v>364</v>
      </c>
      <c r="B371" s="625" t="s">
        <v>2816</v>
      </c>
      <c r="C371" s="625" t="s">
        <v>2443</v>
      </c>
      <c r="D371" s="136"/>
      <c r="E371" s="14">
        <f t="shared" si="25"/>
        <v>0</v>
      </c>
      <c r="F371" s="14">
        <f t="shared" si="26"/>
        <v>0</v>
      </c>
      <c r="G371" s="183"/>
      <c r="H371" s="14">
        <f t="shared" si="27"/>
        <v>0</v>
      </c>
      <c r="I371" s="23"/>
      <c r="J371" s="14">
        <f t="shared" si="28"/>
        <v>0</v>
      </c>
      <c r="K371" s="15"/>
      <c r="L371" s="16" t="str">
        <f t="shared" si="29"/>
        <v>Juin</v>
      </c>
    </row>
    <row r="372" spans="1:12" ht="26.25">
      <c r="A372" s="13">
        <v>365</v>
      </c>
      <c r="B372" s="625" t="s">
        <v>325</v>
      </c>
      <c r="C372" s="625" t="s">
        <v>2512</v>
      </c>
      <c r="D372" s="136"/>
      <c r="E372" s="14">
        <f t="shared" si="25"/>
        <v>0</v>
      </c>
      <c r="F372" s="14">
        <f t="shared" si="26"/>
        <v>0</v>
      </c>
      <c r="G372" s="183"/>
      <c r="H372" s="14">
        <f t="shared" si="27"/>
        <v>0</v>
      </c>
      <c r="I372" s="23"/>
      <c r="J372" s="14">
        <f t="shared" si="28"/>
        <v>0</v>
      </c>
      <c r="K372" s="15"/>
      <c r="L372" s="16" t="str">
        <f t="shared" si="29"/>
        <v>Juin</v>
      </c>
    </row>
    <row r="373" spans="1:12" ht="26.25">
      <c r="A373" s="13">
        <v>366</v>
      </c>
      <c r="B373" s="625" t="s">
        <v>2817</v>
      </c>
      <c r="C373" s="625" t="s">
        <v>2818</v>
      </c>
      <c r="D373" s="136"/>
      <c r="E373" s="14">
        <f t="shared" si="25"/>
        <v>0</v>
      </c>
      <c r="F373" s="14">
        <f t="shared" si="26"/>
        <v>0</v>
      </c>
      <c r="G373" s="183"/>
      <c r="H373" s="14">
        <f t="shared" si="27"/>
        <v>0</v>
      </c>
      <c r="I373" s="23"/>
      <c r="J373" s="14">
        <f t="shared" si="28"/>
        <v>0</v>
      </c>
      <c r="K373" s="15"/>
      <c r="L373" s="16" t="str">
        <f t="shared" si="29"/>
        <v>Juin</v>
      </c>
    </row>
    <row r="374" spans="1:12" ht="26.25">
      <c r="A374" s="13">
        <v>367</v>
      </c>
      <c r="B374" s="625" t="s">
        <v>1966</v>
      </c>
      <c r="C374" s="625" t="s">
        <v>2819</v>
      </c>
      <c r="D374" s="136"/>
      <c r="E374" s="14">
        <f t="shared" si="25"/>
        <v>0</v>
      </c>
      <c r="F374" s="14">
        <f t="shared" si="26"/>
        <v>0</v>
      </c>
      <c r="G374" s="183"/>
      <c r="H374" s="14">
        <f t="shared" si="27"/>
        <v>0</v>
      </c>
      <c r="I374" s="23"/>
      <c r="J374" s="14">
        <f t="shared" si="28"/>
        <v>0</v>
      </c>
      <c r="K374" s="15"/>
      <c r="L374" s="16" t="str">
        <f t="shared" si="29"/>
        <v>Juin</v>
      </c>
    </row>
    <row r="375" spans="1:12" ht="26.25">
      <c r="A375" s="13">
        <v>368</v>
      </c>
      <c r="B375" s="625" t="s">
        <v>2069</v>
      </c>
      <c r="C375" s="625" t="s">
        <v>2521</v>
      </c>
      <c r="D375" s="136"/>
      <c r="E375" s="14">
        <f t="shared" si="25"/>
        <v>0</v>
      </c>
      <c r="F375" s="14">
        <f t="shared" si="26"/>
        <v>0</v>
      </c>
      <c r="G375" s="183"/>
      <c r="H375" s="14">
        <f t="shared" si="27"/>
        <v>0</v>
      </c>
      <c r="I375" s="23"/>
      <c r="J375" s="14">
        <f t="shared" si="28"/>
        <v>0</v>
      </c>
      <c r="K375" s="15"/>
      <c r="L375" s="16" t="str">
        <f t="shared" si="29"/>
        <v>Juin</v>
      </c>
    </row>
    <row r="376" spans="1:12" ht="26.25">
      <c r="A376" s="13">
        <v>369</v>
      </c>
      <c r="B376" s="625" t="s">
        <v>2820</v>
      </c>
      <c r="C376" s="625" t="s">
        <v>2821</v>
      </c>
      <c r="D376" s="136"/>
      <c r="E376" s="14">
        <f t="shared" si="25"/>
        <v>0</v>
      </c>
      <c r="F376" s="14">
        <f t="shared" si="26"/>
        <v>0</v>
      </c>
      <c r="G376" s="183"/>
      <c r="H376" s="14">
        <f t="shared" si="27"/>
        <v>0</v>
      </c>
      <c r="I376" s="23"/>
      <c r="J376" s="14">
        <f t="shared" si="28"/>
        <v>0</v>
      </c>
      <c r="K376" s="15"/>
      <c r="L376" s="16" t="str">
        <f t="shared" si="29"/>
        <v>Juin</v>
      </c>
    </row>
    <row r="377" spans="1:12" ht="26.25">
      <c r="A377" s="13">
        <v>370</v>
      </c>
      <c r="B377" s="625" t="s">
        <v>2822</v>
      </c>
      <c r="C377" s="625" t="s">
        <v>2823</v>
      </c>
      <c r="D377" s="136"/>
      <c r="E377" s="14">
        <f t="shared" si="25"/>
        <v>0</v>
      </c>
      <c r="F377" s="14">
        <f t="shared" si="26"/>
        <v>0</v>
      </c>
      <c r="G377" s="183"/>
      <c r="H377" s="14">
        <f t="shared" si="27"/>
        <v>0</v>
      </c>
      <c r="I377" s="23"/>
      <c r="J377" s="14">
        <f t="shared" si="28"/>
        <v>0</v>
      </c>
      <c r="K377" s="15"/>
      <c r="L377" s="16" t="str">
        <f t="shared" si="29"/>
        <v>Juin</v>
      </c>
    </row>
    <row r="378" spans="1:12" ht="18.75">
      <c r="A378" s="13">
        <v>371</v>
      </c>
      <c r="B378" s="625" t="s">
        <v>2083</v>
      </c>
      <c r="C378" s="625" t="s">
        <v>2490</v>
      </c>
      <c r="D378" s="136"/>
      <c r="E378" s="14">
        <f t="shared" si="25"/>
        <v>0</v>
      </c>
      <c r="F378" s="14">
        <f t="shared" si="26"/>
        <v>0</v>
      </c>
      <c r="G378" s="184"/>
      <c r="H378" s="14">
        <f t="shared" si="27"/>
        <v>0</v>
      </c>
      <c r="I378" s="23"/>
      <c r="J378" s="14">
        <f t="shared" si="28"/>
        <v>0</v>
      </c>
      <c r="K378" s="15"/>
      <c r="L378" s="16" t="str">
        <f t="shared" si="29"/>
        <v>Juin</v>
      </c>
    </row>
    <row r="379" spans="1:12" ht="26.25">
      <c r="A379" s="13">
        <v>372</v>
      </c>
      <c r="B379" s="625" t="s">
        <v>2083</v>
      </c>
      <c r="C379" s="625" t="s">
        <v>2419</v>
      </c>
      <c r="D379" s="137"/>
      <c r="E379" s="14">
        <f t="shared" si="25"/>
        <v>0</v>
      </c>
      <c r="F379" s="14">
        <f t="shared" si="26"/>
        <v>0</v>
      </c>
      <c r="G379" s="183"/>
      <c r="H379" s="14">
        <f t="shared" si="27"/>
        <v>0</v>
      </c>
      <c r="I379" s="23"/>
      <c r="J379" s="14">
        <f t="shared" si="28"/>
        <v>0</v>
      </c>
      <c r="K379" s="15"/>
      <c r="L379" s="16" t="str">
        <f t="shared" si="29"/>
        <v>Juin</v>
      </c>
    </row>
    <row r="380" spans="1:12" ht="26.25">
      <c r="A380" s="13">
        <v>373</v>
      </c>
      <c r="B380" s="625" t="s">
        <v>2087</v>
      </c>
      <c r="C380" s="625" t="s">
        <v>2824</v>
      </c>
      <c r="D380" s="136"/>
      <c r="E380" s="14">
        <f t="shared" si="25"/>
        <v>0</v>
      </c>
      <c r="F380" s="14">
        <f t="shared" si="26"/>
        <v>0</v>
      </c>
      <c r="G380" s="183"/>
      <c r="H380" s="14">
        <f t="shared" si="27"/>
        <v>0</v>
      </c>
      <c r="I380" s="23"/>
      <c r="J380" s="14">
        <f t="shared" si="28"/>
        <v>0</v>
      </c>
      <c r="K380" s="15"/>
      <c r="L380" s="16" t="str">
        <f t="shared" si="29"/>
        <v>Juin</v>
      </c>
    </row>
    <row r="381" spans="1:12" ht="18.75">
      <c r="A381" s="13">
        <v>374</v>
      </c>
      <c r="B381" s="625" t="s">
        <v>2825</v>
      </c>
      <c r="C381" s="625" t="s">
        <v>2565</v>
      </c>
      <c r="D381" s="136"/>
      <c r="E381" s="14">
        <f t="shared" si="25"/>
        <v>0</v>
      </c>
      <c r="F381" s="14">
        <f t="shared" si="26"/>
        <v>0</v>
      </c>
      <c r="G381" s="184"/>
      <c r="H381" s="14">
        <f t="shared" si="27"/>
        <v>0</v>
      </c>
      <c r="I381" s="23"/>
      <c r="J381" s="14">
        <f t="shared" si="28"/>
        <v>0</v>
      </c>
      <c r="K381" s="15"/>
      <c r="L381" s="16" t="str">
        <f t="shared" si="29"/>
        <v>Juin</v>
      </c>
    </row>
    <row r="382" spans="1:12" ht="26.25">
      <c r="A382" s="13">
        <v>375</v>
      </c>
      <c r="B382" s="625" t="s">
        <v>329</v>
      </c>
      <c r="C382" s="625" t="s">
        <v>2826</v>
      </c>
      <c r="D382" s="136"/>
      <c r="E382" s="14">
        <f t="shared" si="25"/>
        <v>0</v>
      </c>
      <c r="F382" s="14">
        <f t="shared" si="26"/>
        <v>0</v>
      </c>
      <c r="G382" s="183"/>
      <c r="H382" s="14">
        <f t="shared" si="27"/>
        <v>0</v>
      </c>
      <c r="I382" s="23"/>
      <c r="J382" s="14">
        <f t="shared" si="28"/>
        <v>0</v>
      </c>
      <c r="K382" s="15"/>
      <c r="L382" s="16" t="str">
        <f t="shared" si="29"/>
        <v>Juin</v>
      </c>
    </row>
    <row r="383" spans="1:12" ht="26.25">
      <c r="A383" s="13">
        <v>376</v>
      </c>
      <c r="B383" s="625" t="s">
        <v>2827</v>
      </c>
      <c r="C383" s="625" t="s">
        <v>2828</v>
      </c>
      <c r="D383" s="137"/>
      <c r="E383" s="14">
        <f t="shared" si="25"/>
        <v>0</v>
      </c>
      <c r="F383" s="14">
        <f t="shared" si="26"/>
        <v>0</v>
      </c>
      <c r="G383" s="183"/>
      <c r="H383" s="14">
        <f t="shared" si="27"/>
        <v>0</v>
      </c>
      <c r="I383" s="23"/>
      <c r="J383" s="14">
        <f t="shared" si="28"/>
        <v>0</v>
      </c>
      <c r="K383" s="15"/>
      <c r="L383" s="16" t="str">
        <f t="shared" si="29"/>
        <v>Juin</v>
      </c>
    </row>
    <row r="384" spans="1:12" ht="26.25">
      <c r="A384" s="13">
        <v>377</v>
      </c>
      <c r="B384" s="625" t="s">
        <v>2829</v>
      </c>
      <c r="C384" s="625" t="s">
        <v>2490</v>
      </c>
      <c r="D384" s="136"/>
      <c r="E384" s="14">
        <f t="shared" si="25"/>
        <v>0</v>
      </c>
      <c r="F384" s="14">
        <f t="shared" si="26"/>
        <v>0</v>
      </c>
      <c r="G384" s="183"/>
      <c r="H384" s="14">
        <f t="shared" si="27"/>
        <v>0</v>
      </c>
      <c r="I384" s="23"/>
      <c r="J384" s="14">
        <f t="shared" si="28"/>
        <v>0</v>
      </c>
      <c r="K384" s="15"/>
      <c r="L384" s="16" t="str">
        <f t="shared" si="29"/>
        <v>Juin</v>
      </c>
    </row>
    <row r="385" spans="1:12" ht="26.25">
      <c r="A385" s="13">
        <v>378</v>
      </c>
      <c r="B385" s="625" t="s">
        <v>2830</v>
      </c>
      <c r="C385" s="625" t="s">
        <v>2598</v>
      </c>
      <c r="D385" s="137"/>
      <c r="E385" s="14">
        <f t="shared" si="25"/>
        <v>0</v>
      </c>
      <c r="F385" s="14">
        <f t="shared" si="26"/>
        <v>0</v>
      </c>
      <c r="G385" s="183"/>
      <c r="H385" s="14">
        <f t="shared" si="27"/>
        <v>0</v>
      </c>
      <c r="I385" s="23"/>
      <c r="J385" s="14">
        <f t="shared" si="28"/>
        <v>0</v>
      </c>
      <c r="K385" s="15"/>
      <c r="L385" s="16" t="str">
        <f t="shared" si="29"/>
        <v>Juin</v>
      </c>
    </row>
    <row r="386" spans="1:12" ht="26.25">
      <c r="A386" s="13">
        <v>379</v>
      </c>
      <c r="B386" s="625" t="s">
        <v>2831</v>
      </c>
      <c r="C386" s="625" t="s">
        <v>2469</v>
      </c>
      <c r="D386" s="136"/>
      <c r="E386" s="14">
        <f t="shared" si="25"/>
        <v>0</v>
      </c>
      <c r="F386" s="14">
        <f t="shared" si="26"/>
        <v>0</v>
      </c>
      <c r="G386" s="183"/>
      <c r="H386" s="14">
        <f t="shared" si="27"/>
        <v>0</v>
      </c>
      <c r="I386" s="23"/>
      <c r="J386" s="14">
        <f t="shared" si="28"/>
        <v>0</v>
      </c>
      <c r="K386" s="15"/>
      <c r="L386" s="16" t="str">
        <f t="shared" si="29"/>
        <v>Juin</v>
      </c>
    </row>
    <row r="387" spans="1:12" ht="26.25">
      <c r="A387" s="13">
        <v>380</v>
      </c>
      <c r="B387" s="625" t="s">
        <v>2832</v>
      </c>
      <c r="C387" s="625" t="s">
        <v>2833</v>
      </c>
      <c r="D387" s="136"/>
      <c r="E387" s="14">
        <f t="shared" si="25"/>
        <v>0</v>
      </c>
      <c r="F387" s="14">
        <f t="shared" si="26"/>
        <v>0</v>
      </c>
      <c r="G387" s="183"/>
      <c r="H387" s="14">
        <f t="shared" si="27"/>
        <v>0</v>
      </c>
      <c r="I387" s="23"/>
      <c r="J387" s="14">
        <f t="shared" si="28"/>
        <v>0</v>
      </c>
      <c r="K387" s="15"/>
      <c r="L387" s="16" t="str">
        <f t="shared" si="29"/>
        <v>Juin</v>
      </c>
    </row>
    <row r="388" spans="1:12" ht="26.25">
      <c r="A388" s="13">
        <v>381</v>
      </c>
      <c r="B388" s="625" t="s">
        <v>2834</v>
      </c>
      <c r="C388" s="625" t="s">
        <v>2835</v>
      </c>
      <c r="D388" s="137"/>
      <c r="E388" s="14">
        <f t="shared" si="25"/>
        <v>0</v>
      </c>
      <c r="F388" s="14">
        <f t="shared" si="26"/>
        <v>0</v>
      </c>
      <c r="G388" s="183"/>
      <c r="H388" s="14">
        <f t="shared" si="27"/>
        <v>0</v>
      </c>
      <c r="I388" s="23"/>
      <c r="J388" s="14">
        <f t="shared" si="28"/>
        <v>0</v>
      </c>
      <c r="K388" s="15"/>
      <c r="L388" s="16" t="str">
        <f t="shared" si="29"/>
        <v>Juin</v>
      </c>
    </row>
    <row r="389" spans="1:12" ht="26.25">
      <c r="A389" s="13">
        <v>382</v>
      </c>
      <c r="B389" s="625" t="s">
        <v>2120</v>
      </c>
      <c r="C389" s="625" t="s">
        <v>2725</v>
      </c>
      <c r="D389" s="137"/>
      <c r="E389" s="14">
        <f t="shared" si="25"/>
        <v>0</v>
      </c>
      <c r="F389" s="14">
        <f t="shared" si="26"/>
        <v>0</v>
      </c>
      <c r="G389" s="183"/>
      <c r="H389" s="14">
        <f t="shared" si="27"/>
        <v>0</v>
      </c>
      <c r="I389" s="23"/>
      <c r="J389" s="14">
        <f t="shared" si="28"/>
        <v>0</v>
      </c>
      <c r="K389" s="15"/>
      <c r="L389" s="16" t="str">
        <f t="shared" si="29"/>
        <v>Juin</v>
      </c>
    </row>
    <row r="390" spans="1:12" ht="18.75">
      <c r="A390" s="13">
        <v>383</v>
      </c>
      <c r="B390" s="625" t="s">
        <v>2836</v>
      </c>
      <c r="C390" s="625" t="s">
        <v>2837</v>
      </c>
      <c r="D390" s="136"/>
      <c r="E390" s="14">
        <f t="shared" si="25"/>
        <v>0</v>
      </c>
      <c r="F390" s="14">
        <f t="shared" si="26"/>
        <v>0</v>
      </c>
      <c r="G390" s="184"/>
      <c r="H390" s="14">
        <f t="shared" si="27"/>
        <v>0</v>
      </c>
      <c r="I390" s="23"/>
      <c r="J390" s="14">
        <f t="shared" si="28"/>
        <v>0</v>
      </c>
      <c r="K390" s="15"/>
      <c r="L390" s="16" t="str">
        <f t="shared" si="29"/>
        <v>Juin</v>
      </c>
    </row>
    <row r="391" spans="1:12" ht="26.25">
      <c r="A391" s="13">
        <v>384</v>
      </c>
      <c r="B391" s="625" t="s">
        <v>2838</v>
      </c>
      <c r="C391" s="625" t="s">
        <v>2839</v>
      </c>
      <c r="D391" s="136"/>
      <c r="E391" s="14">
        <f t="shared" si="25"/>
        <v>0</v>
      </c>
      <c r="F391" s="14">
        <f t="shared" si="26"/>
        <v>0</v>
      </c>
      <c r="G391" s="183"/>
      <c r="H391" s="14">
        <f t="shared" si="27"/>
        <v>0</v>
      </c>
      <c r="I391" s="23"/>
      <c r="J391" s="14">
        <f t="shared" si="28"/>
        <v>0</v>
      </c>
      <c r="K391" s="15"/>
      <c r="L391" s="16" t="str">
        <f t="shared" si="29"/>
        <v>Juin</v>
      </c>
    </row>
    <row r="392" spans="1:12" ht="26.25">
      <c r="A392" s="13">
        <v>385</v>
      </c>
      <c r="B392" s="625" t="s">
        <v>2840</v>
      </c>
      <c r="C392" s="625" t="s">
        <v>2613</v>
      </c>
      <c r="D392" s="136"/>
      <c r="E392" s="14">
        <f t="shared" ref="E392:E455" si="30">IF(D392=0,K392/2,D392)</f>
        <v>0</v>
      </c>
      <c r="F392" s="14">
        <f t="shared" ref="F392:F455" si="31">E392*2</f>
        <v>0</v>
      </c>
      <c r="G392" s="183"/>
      <c r="H392" s="14">
        <f t="shared" ref="H392:H455" si="32">MAX(F392,G392*2)</f>
        <v>0</v>
      </c>
      <c r="I392" s="23"/>
      <c r="J392" s="14">
        <f t="shared" ref="J392:J455" si="33">MAX(H392,I392*2)</f>
        <v>0</v>
      </c>
      <c r="K392" s="15"/>
      <c r="L392" s="16" t="str">
        <f t="shared" ref="L392:L455" si="34">IF(ISBLANK(I392),IF(ISBLANK(G392),"Juin","Synthèse"),"Rattrapage")</f>
        <v>Juin</v>
      </c>
    </row>
    <row r="393" spans="1:12" ht="26.25">
      <c r="A393" s="13">
        <v>386</v>
      </c>
      <c r="B393" s="625" t="s">
        <v>2137</v>
      </c>
      <c r="C393" s="625" t="s">
        <v>2689</v>
      </c>
      <c r="D393" s="137"/>
      <c r="E393" s="14">
        <f t="shared" si="30"/>
        <v>0</v>
      </c>
      <c r="F393" s="14">
        <f t="shared" si="31"/>
        <v>0</v>
      </c>
      <c r="G393" s="183"/>
      <c r="H393" s="14">
        <f t="shared" si="32"/>
        <v>0</v>
      </c>
      <c r="I393" s="23"/>
      <c r="J393" s="14">
        <f t="shared" si="33"/>
        <v>0</v>
      </c>
      <c r="K393" s="15"/>
      <c r="L393" s="16" t="str">
        <f t="shared" si="34"/>
        <v>Juin</v>
      </c>
    </row>
    <row r="394" spans="1:12" ht="26.25">
      <c r="A394" s="13">
        <v>387</v>
      </c>
      <c r="B394" s="625" t="s">
        <v>2141</v>
      </c>
      <c r="C394" s="625" t="s">
        <v>2841</v>
      </c>
      <c r="D394" s="137"/>
      <c r="E394" s="14">
        <f t="shared" si="30"/>
        <v>0</v>
      </c>
      <c r="F394" s="14">
        <f t="shared" si="31"/>
        <v>0</v>
      </c>
      <c r="G394" s="183"/>
      <c r="H394" s="14">
        <f t="shared" si="32"/>
        <v>0</v>
      </c>
      <c r="I394" s="23"/>
      <c r="J394" s="14">
        <f t="shared" si="33"/>
        <v>0</v>
      </c>
      <c r="K394" s="15"/>
      <c r="L394" s="16" t="str">
        <f t="shared" si="34"/>
        <v>Juin</v>
      </c>
    </row>
    <row r="395" spans="1:12" ht="26.25">
      <c r="A395" s="13">
        <v>388</v>
      </c>
      <c r="B395" s="625" t="s">
        <v>181</v>
      </c>
      <c r="C395" s="625" t="s">
        <v>2545</v>
      </c>
      <c r="D395" s="136"/>
      <c r="E395" s="14">
        <f t="shared" si="30"/>
        <v>0</v>
      </c>
      <c r="F395" s="14">
        <f t="shared" si="31"/>
        <v>0</v>
      </c>
      <c r="G395" s="183"/>
      <c r="H395" s="14">
        <f t="shared" si="32"/>
        <v>0</v>
      </c>
      <c r="I395" s="23"/>
      <c r="J395" s="14">
        <f t="shared" si="33"/>
        <v>0</v>
      </c>
      <c r="K395" s="15"/>
      <c r="L395" s="16" t="str">
        <f t="shared" si="34"/>
        <v>Juin</v>
      </c>
    </row>
    <row r="396" spans="1:12" ht="26.25">
      <c r="A396" s="13">
        <v>389</v>
      </c>
      <c r="B396" s="625" t="s">
        <v>2150</v>
      </c>
      <c r="C396" s="625" t="s">
        <v>2842</v>
      </c>
      <c r="D396" s="136"/>
      <c r="E396" s="14">
        <f t="shared" si="30"/>
        <v>0</v>
      </c>
      <c r="F396" s="14">
        <f t="shared" si="31"/>
        <v>0</v>
      </c>
      <c r="G396" s="183"/>
      <c r="H396" s="14">
        <f t="shared" si="32"/>
        <v>0</v>
      </c>
      <c r="I396" s="23"/>
      <c r="J396" s="14">
        <f t="shared" si="33"/>
        <v>0</v>
      </c>
      <c r="K396" s="15"/>
      <c r="L396" s="16" t="str">
        <f t="shared" si="34"/>
        <v>Juin</v>
      </c>
    </row>
    <row r="397" spans="1:12" ht="26.25">
      <c r="A397" s="13">
        <v>390</v>
      </c>
      <c r="B397" s="625" t="s">
        <v>2843</v>
      </c>
      <c r="C397" s="625" t="s">
        <v>2844</v>
      </c>
      <c r="D397" s="136"/>
      <c r="E397" s="14">
        <f t="shared" si="30"/>
        <v>0</v>
      </c>
      <c r="F397" s="14">
        <f t="shared" si="31"/>
        <v>0</v>
      </c>
      <c r="G397" s="183"/>
      <c r="H397" s="14">
        <f t="shared" si="32"/>
        <v>0</v>
      </c>
      <c r="I397" s="23"/>
      <c r="J397" s="14">
        <f t="shared" si="33"/>
        <v>0</v>
      </c>
      <c r="K397" s="15"/>
      <c r="L397" s="16" t="str">
        <f t="shared" si="34"/>
        <v>Juin</v>
      </c>
    </row>
    <row r="398" spans="1:12" ht="18.75">
      <c r="A398" s="13">
        <v>391</v>
      </c>
      <c r="B398" s="625" t="s">
        <v>2845</v>
      </c>
      <c r="C398" s="625" t="s">
        <v>2605</v>
      </c>
      <c r="D398" s="136"/>
      <c r="E398" s="14">
        <f t="shared" si="30"/>
        <v>0</v>
      </c>
      <c r="F398" s="14">
        <f t="shared" si="31"/>
        <v>0</v>
      </c>
      <c r="G398" s="184"/>
      <c r="H398" s="14">
        <f t="shared" si="32"/>
        <v>0</v>
      </c>
      <c r="I398" s="23"/>
      <c r="J398" s="14">
        <f t="shared" si="33"/>
        <v>0</v>
      </c>
      <c r="K398" s="15"/>
      <c r="L398" s="16" t="str">
        <f t="shared" si="34"/>
        <v>Juin</v>
      </c>
    </row>
    <row r="399" spans="1:12" ht="26.25">
      <c r="A399" s="13">
        <v>392</v>
      </c>
      <c r="B399" s="625" t="s">
        <v>2846</v>
      </c>
      <c r="C399" s="625" t="s">
        <v>2725</v>
      </c>
      <c r="D399" s="137"/>
      <c r="E399" s="14">
        <f t="shared" si="30"/>
        <v>0</v>
      </c>
      <c r="F399" s="14">
        <f t="shared" si="31"/>
        <v>0</v>
      </c>
      <c r="G399" s="183"/>
      <c r="H399" s="14">
        <f t="shared" si="32"/>
        <v>0</v>
      </c>
      <c r="I399" s="23"/>
      <c r="J399" s="14">
        <f t="shared" si="33"/>
        <v>0</v>
      </c>
      <c r="K399" s="15"/>
      <c r="L399" s="16" t="str">
        <f t="shared" si="34"/>
        <v>Juin</v>
      </c>
    </row>
    <row r="400" spans="1:12" ht="18.75">
      <c r="A400" s="13">
        <v>393</v>
      </c>
      <c r="B400" s="625" t="s">
        <v>2847</v>
      </c>
      <c r="C400" s="625" t="s">
        <v>2848</v>
      </c>
      <c r="D400" s="136"/>
      <c r="E400" s="14">
        <f t="shared" si="30"/>
        <v>0</v>
      </c>
      <c r="F400" s="14">
        <f t="shared" si="31"/>
        <v>0</v>
      </c>
      <c r="G400" s="184"/>
      <c r="H400" s="14">
        <f t="shared" si="32"/>
        <v>0</v>
      </c>
      <c r="I400" s="23"/>
      <c r="J400" s="14">
        <f t="shared" si="33"/>
        <v>0</v>
      </c>
      <c r="K400" s="15"/>
      <c r="L400" s="16" t="str">
        <f t="shared" si="34"/>
        <v>Juin</v>
      </c>
    </row>
    <row r="401" spans="1:12" ht="26.25">
      <c r="A401" s="13">
        <v>394</v>
      </c>
      <c r="B401" s="625" t="s">
        <v>2172</v>
      </c>
      <c r="C401" s="625" t="s">
        <v>2809</v>
      </c>
      <c r="D401" s="136"/>
      <c r="E401" s="14">
        <f t="shared" si="30"/>
        <v>0</v>
      </c>
      <c r="F401" s="14">
        <f t="shared" si="31"/>
        <v>0</v>
      </c>
      <c r="G401" s="183"/>
      <c r="H401" s="14">
        <f t="shared" si="32"/>
        <v>0</v>
      </c>
      <c r="I401" s="23"/>
      <c r="J401" s="14">
        <f t="shared" si="33"/>
        <v>0</v>
      </c>
      <c r="K401" s="15"/>
      <c r="L401" s="16" t="str">
        <f t="shared" si="34"/>
        <v>Juin</v>
      </c>
    </row>
    <row r="402" spans="1:12" ht="26.25">
      <c r="A402" s="13">
        <v>395</v>
      </c>
      <c r="B402" s="625" t="s">
        <v>2849</v>
      </c>
      <c r="C402" s="625" t="s">
        <v>2429</v>
      </c>
      <c r="D402" s="136"/>
      <c r="E402" s="14">
        <f t="shared" si="30"/>
        <v>0</v>
      </c>
      <c r="F402" s="14">
        <f t="shared" si="31"/>
        <v>0</v>
      </c>
      <c r="G402" s="183"/>
      <c r="H402" s="14">
        <f t="shared" si="32"/>
        <v>0</v>
      </c>
      <c r="I402" s="23"/>
      <c r="J402" s="14">
        <f t="shared" si="33"/>
        <v>0</v>
      </c>
      <c r="K402" s="15"/>
      <c r="L402" s="16" t="str">
        <f t="shared" si="34"/>
        <v>Juin</v>
      </c>
    </row>
    <row r="403" spans="1:12" ht="26.25">
      <c r="A403" s="13">
        <v>396</v>
      </c>
      <c r="B403" s="625" t="s">
        <v>2850</v>
      </c>
      <c r="C403" s="625" t="s">
        <v>2851</v>
      </c>
      <c r="D403" s="136"/>
      <c r="E403" s="14">
        <f t="shared" si="30"/>
        <v>0</v>
      </c>
      <c r="F403" s="14">
        <f t="shared" si="31"/>
        <v>0</v>
      </c>
      <c r="G403" s="183"/>
      <c r="H403" s="14">
        <f t="shared" si="32"/>
        <v>0</v>
      </c>
      <c r="I403" s="23"/>
      <c r="J403" s="14">
        <f t="shared" si="33"/>
        <v>0</v>
      </c>
      <c r="K403" s="15"/>
      <c r="L403" s="16" t="str">
        <f t="shared" si="34"/>
        <v>Juin</v>
      </c>
    </row>
    <row r="404" spans="1:12" ht="26.25">
      <c r="A404" s="13">
        <v>397</v>
      </c>
      <c r="B404" s="625" t="s">
        <v>2852</v>
      </c>
      <c r="C404" s="625" t="s">
        <v>2493</v>
      </c>
      <c r="D404" s="136"/>
      <c r="E404" s="14">
        <f t="shared" si="30"/>
        <v>0</v>
      </c>
      <c r="F404" s="14">
        <f t="shared" si="31"/>
        <v>0</v>
      </c>
      <c r="G404" s="183"/>
      <c r="H404" s="14">
        <f t="shared" si="32"/>
        <v>0</v>
      </c>
      <c r="I404" s="23"/>
      <c r="J404" s="14">
        <f t="shared" si="33"/>
        <v>0</v>
      </c>
      <c r="K404" s="15"/>
      <c r="L404" s="16" t="str">
        <f t="shared" si="34"/>
        <v>Juin</v>
      </c>
    </row>
    <row r="405" spans="1:12" ht="20.25">
      <c r="A405" s="13">
        <v>398</v>
      </c>
      <c r="B405" s="625" t="s">
        <v>2853</v>
      </c>
      <c r="C405" s="625" t="s">
        <v>2581</v>
      </c>
      <c r="D405" s="136"/>
      <c r="E405" s="14">
        <f t="shared" si="30"/>
        <v>0</v>
      </c>
      <c r="F405" s="14">
        <f t="shared" si="31"/>
        <v>0</v>
      </c>
      <c r="G405" s="186"/>
      <c r="H405" s="14">
        <f t="shared" si="32"/>
        <v>0</v>
      </c>
      <c r="I405" s="23"/>
      <c r="J405" s="14">
        <f t="shared" si="33"/>
        <v>0</v>
      </c>
      <c r="K405" s="15"/>
      <c r="L405" s="16" t="str">
        <f t="shared" si="34"/>
        <v>Juin</v>
      </c>
    </row>
    <row r="406" spans="1:12" ht="26.25">
      <c r="A406" s="13">
        <v>399</v>
      </c>
      <c r="B406" s="625" t="s">
        <v>2854</v>
      </c>
      <c r="C406" s="625" t="s">
        <v>2855</v>
      </c>
      <c r="D406" s="136"/>
      <c r="E406" s="14">
        <f t="shared" si="30"/>
        <v>0</v>
      </c>
      <c r="F406" s="14">
        <f t="shared" si="31"/>
        <v>0</v>
      </c>
      <c r="G406" s="183"/>
      <c r="H406" s="14">
        <f t="shared" si="32"/>
        <v>0</v>
      </c>
      <c r="I406" s="23"/>
      <c r="J406" s="14">
        <f t="shared" si="33"/>
        <v>0</v>
      </c>
      <c r="K406" s="15"/>
      <c r="L406" s="16" t="str">
        <f t="shared" si="34"/>
        <v>Juin</v>
      </c>
    </row>
    <row r="407" spans="1:12" ht="26.25">
      <c r="A407" s="13">
        <v>400</v>
      </c>
      <c r="B407" s="625" t="s">
        <v>2856</v>
      </c>
      <c r="C407" s="625" t="s">
        <v>2857</v>
      </c>
      <c r="D407" s="136"/>
      <c r="E407" s="14">
        <f t="shared" si="30"/>
        <v>0</v>
      </c>
      <c r="F407" s="14">
        <f t="shared" si="31"/>
        <v>0</v>
      </c>
      <c r="G407" s="183"/>
      <c r="H407" s="14">
        <f t="shared" si="32"/>
        <v>0</v>
      </c>
      <c r="I407" s="23"/>
      <c r="J407" s="14">
        <f t="shared" si="33"/>
        <v>0</v>
      </c>
      <c r="K407" s="15"/>
      <c r="L407" s="16" t="str">
        <f t="shared" si="34"/>
        <v>Juin</v>
      </c>
    </row>
    <row r="408" spans="1:12" ht="26.25">
      <c r="A408" s="13">
        <v>401</v>
      </c>
      <c r="B408" s="625" t="s">
        <v>2856</v>
      </c>
      <c r="C408" s="625" t="s">
        <v>2858</v>
      </c>
      <c r="D408" s="136"/>
      <c r="E408" s="14">
        <f t="shared" si="30"/>
        <v>0</v>
      </c>
      <c r="F408" s="14">
        <f t="shared" si="31"/>
        <v>0</v>
      </c>
      <c r="G408" s="183"/>
      <c r="H408" s="14">
        <f t="shared" si="32"/>
        <v>0</v>
      </c>
      <c r="I408" s="23"/>
      <c r="J408" s="14">
        <f t="shared" si="33"/>
        <v>0</v>
      </c>
      <c r="K408" s="15"/>
      <c r="L408" s="16" t="str">
        <f t="shared" si="34"/>
        <v>Juin</v>
      </c>
    </row>
    <row r="409" spans="1:12" ht="26.25">
      <c r="A409" s="13">
        <v>402</v>
      </c>
      <c r="B409" s="625" t="s">
        <v>334</v>
      </c>
      <c r="C409" s="625" t="s">
        <v>330</v>
      </c>
      <c r="D409" s="136"/>
      <c r="E409" s="14">
        <f t="shared" si="30"/>
        <v>0</v>
      </c>
      <c r="F409" s="14">
        <f t="shared" si="31"/>
        <v>0</v>
      </c>
      <c r="G409" s="183"/>
      <c r="H409" s="14">
        <f t="shared" si="32"/>
        <v>0</v>
      </c>
      <c r="I409" s="23"/>
      <c r="J409" s="14">
        <f t="shared" si="33"/>
        <v>0</v>
      </c>
      <c r="K409" s="15"/>
      <c r="L409" s="16" t="str">
        <f t="shared" si="34"/>
        <v>Juin</v>
      </c>
    </row>
    <row r="410" spans="1:12" ht="26.25">
      <c r="A410" s="13">
        <v>403</v>
      </c>
      <c r="B410" s="625" t="s">
        <v>2859</v>
      </c>
      <c r="C410" s="625" t="s">
        <v>2535</v>
      </c>
      <c r="D410" s="136"/>
      <c r="E410" s="14">
        <f t="shared" si="30"/>
        <v>0</v>
      </c>
      <c r="F410" s="14">
        <f t="shared" si="31"/>
        <v>0</v>
      </c>
      <c r="G410" s="183"/>
      <c r="H410" s="14">
        <f t="shared" si="32"/>
        <v>0</v>
      </c>
      <c r="I410" s="23"/>
      <c r="J410" s="14">
        <f t="shared" si="33"/>
        <v>0</v>
      </c>
      <c r="K410" s="15"/>
      <c r="L410" s="16" t="str">
        <f t="shared" si="34"/>
        <v>Juin</v>
      </c>
    </row>
    <row r="411" spans="1:12" ht="26.25">
      <c r="A411" s="13">
        <v>404</v>
      </c>
      <c r="B411" s="625" t="s">
        <v>337</v>
      </c>
      <c r="C411" s="625" t="s">
        <v>2753</v>
      </c>
      <c r="D411" s="136"/>
      <c r="E411" s="14">
        <f t="shared" si="30"/>
        <v>0</v>
      </c>
      <c r="F411" s="14">
        <f t="shared" si="31"/>
        <v>0</v>
      </c>
      <c r="G411" s="183"/>
      <c r="H411" s="14">
        <f t="shared" si="32"/>
        <v>0</v>
      </c>
      <c r="I411" s="23"/>
      <c r="J411" s="14">
        <f t="shared" si="33"/>
        <v>0</v>
      </c>
      <c r="K411" s="15"/>
      <c r="L411" s="16" t="str">
        <f t="shared" si="34"/>
        <v>Juin</v>
      </c>
    </row>
    <row r="412" spans="1:12" ht="26.25">
      <c r="A412" s="13">
        <v>405</v>
      </c>
      <c r="B412" s="625" t="s">
        <v>2860</v>
      </c>
      <c r="C412" s="625" t="s">
        <v>2861</v>
      </c>
      <c r="D412" s="136"/>
      <c r="E412" s="14">
        <f t="shared" si="30"/>
        <v>0</v>
      </c>
      <c r="F412" s="14">
        <f t="shared" si="31"/>
        <v>0</v>
      </c>
      <c r="G412" s="183"/>
      <c r="H412" s="14">
        <f t="shared" si="32"/>
        <v>0</v>
      </c>
      <c r="I412" s="23"/>
      <c r="J412" s="14">
        <f t="shared" si="33"/>
        <v>0</v>
      </c>
      <c r="K412" s="15"/>
      <c r="L412" s="16" t="str">
        <f t="shared" si="34"/>
        <v>Juin</v>
      </c>
    </row>
    <row r="413" spans="1:12" ht="18.75">
      <c r="A413" s="13">
        <v>406</v>
      </c>
      <c r="B413" s="625" t="s">
        <v>2862</v>
      </c>
      <c r="C413" s="625" t="s">
        <v>2863</v>
      </c>
      <c r="D413" s="138"/>
      <c r="E413" s="14">
        <f t="shared" si="30"/>
        <v>0</v>
      </c>
      <c r="F413" s="14">
        <f t="shared" si="31"/>
        <v>0</v>
      </c>
      <c r="G413" s="184"/>
      <c r="H413" s="14">
        <f t="shared" si="32"/>
        <v>0</v>
      </c>
      <c r="I413" s="23"/>
      <c r="J413" s="14">
        <f t="shared" si="33"/>
        <v>0</v>
      </c>
      <c r="K413" s="15"/>
      <c r="L413" s="16" t="str">
        <f t="shared" si="34"/>
        <v>Juin</v>
      </c>
    </row>
    <row r="414" spans="1:12" ht="26.25">
      <c r="A414" s="13">
        <v>407</v>
      </c>
      <c r="B414" s="625" t="s">
        <v>2864</v>
      </c>
      <c r="C414" s="625" t="s">
        <v>2682</v>
      </c>
      <c r="D414" s="137"/>
      <c r="E414" s="14">
        <f t="shared" si="30"/>
        <v>0</v>
      </c>
      <c r="F414" s="14">
        <f t="shared" si="31"/>
        <v>0</v>
      </c>
      <c r="G414" s="183"/>
      <c r="H414" s="14">
        <f t="shared" si="32"/>
        <v>0</v>
      </c>
      <c r="I414" s="23"/>
      <c r="J414" s="14">
        <f t="shared" si="33"/>
        <v>0</v>
      </c>
      <c r="K414" s="15"/>
      <c r="L414" s="16" t="str">
        <f t="shared" si="34"/>
        <v>Juin</v>
      </c>
    </row>
    <row r="415" spans="1:12" ht="26.25">
      <c r="A415" s="13">
        <v>408</v>
      </c>
      <c r="B415" s="625" t="s">
        <v>2222</v>
      </c>
      <c r="C415" s="625" t="s">
        <v>2865</v>
      </c>
      <c r="D415" s="136"/>
      <c r="E415" s="14">
        <f t="shared" si="30"/>
        <v>0</v>
      </c>
      <c r="F415" s="14">
        <f t="shared" si="31"/>
        <v>0</v>
      </c>
      <c r="G415" s="183"/>
      <c r="H415" s="14">
        <f t="shared" si="32"/>
        <v>0</v>
      </c>
      <c r="I415" s="23"/>
      <c r="J415" s="14">
        <f t="shared" si="33"/>
        <v>0</v>
      </c>
      <c r="K415" s="15"/>
      <c r="L415" s="16" t="str">
        <f t="shared" si="34"/>
        <v>Juin</v>
      </c>
    </row>
    <row r="416" spans="1:12" ht="26.25">
      <c r="A416" s="13">
        <v>409</v>
      </c>
      <c r="B416" s="625" t="s">
        <v>2866</v>
      </c>
      <c r="C416" s="625" t="s">
        <v>2867</v>
      </c>
      <c r="D416" s="136"/>
      <c r="E416" s="14">
        <f t="shared" si="30"/>
        <v>0</v>
      </c>
      <c r="F416" s="14">
        <f t="shared" si="31"/>
        <v>0</v>
      </c>
      <c r="G416" s="183"/>
      <c r="H416" s="14">
        <f t="shared" si="32"/>
        <v>0</v>
      </c>
      <c r="I416" s="23"/>
      <c r="J416" s="14">
        <f t="shared" si="33"/>
        <v>0</v>
      </c>
      <c r="K416" s="15"/>
      <c r="L416" s="16" t="str">
        <f t="shared" si="34"/>
        <v>Juin</v>
      </c>
    </row>
    <row r="417" spans="1:12" ht="26.25">
      <c r="A417" s="13">
        <v>410</v>
      </c>
      <c r="B417" s="625" t="s">
        <v>338</v>
      </c>
      <c r="C417" s="625" t="s">
        <v>2745</v>
      </c>
      <c r="D417" s="136"/>
      <c r="E417" s="14">
        <f t="shared" si="30"/>
        <v>0</v>
      </c>
      <c r="F417" s="14">
        <f t="shared" si="31"/>
        <v>0</v>
      </c>
      <c r="G417" s="183"/>
      <c r="H417" s="14">
        <f t="shared" si="32"/>
        <v>0</v>
      </c>
      <c r="I417" s="23"/>
      <c r="J417" s="14">
        <f t="shared" si="33"/>
        <v>0</v>
      </c>
      <c r="K417" s="15"/>
      <c r="L417" s="16" t="str">
        <f t="shared" si="34"/>
        <v>Juin</v>
      </c>
    </row>
    <row r="418" spans="1:12" ht="18.75">
      <c r="A418" s="13">
        <v>411</v>
      </c>
      <c r="B418" s="625" t="s">
        <v>2868</v>
      </c>
      <c r="C418" s="625" t="s">
        <v>2869</v>
      </c>
      <c r="D418" s="136"/>
      <c r="E418" s="14">
        <f t="shared" si="30"/>
        <v>0</v>
      </c>
      <c r="F418" s="14">
        <f t="shared" si="31"/>
        <v>0</v>
      </c>
      <c r="G418" s="184"/>
      <c r="H418" s="14">
        <f t="shared" si="32"/>
        <v>0</v>
      </c>
      <c r="I418" s="23"/>
      <c r="J418" s="14">
        <f t="shared" si="33"/>
        <v>0</v>
      </c>
      <c r="K418" s="15"/>
      <c r="L418" s="16" t="str">
        <f t="shared" si="34"/>
        <v>Juin</v>
      </c>
    </row>
    <row r="419" spans="1:12" ht="26.25">
      <c r="A419" s="13">
        <v>412</v>
      </c>
      <c r="B419" s="625" t="s">
        <v>2241</v>
      </c>
      <c r="C419" s="625" t="s">
        <v>2509</v>
      </c>
      <c r="D419" s="136"/>
      <c r="E419" s="14">
        <f t="shared" si="30"/>
        <v>0</v>
      </c>
      <c r="F419" s="14">
        <f t="shared" si="31"/>
        <v>0</v>
      </c>
      <c r="G419" s="183"/>
      <c r="H419" s="14">
        <f t="shared" si="32"/>
        <v>0</v>
      </c>
      <c r="I419" s="23"/>
      <c r="J419" s="14">
        <f t="shared" si="33"/>
        <v>0</v>
      </c>
      <c r="K419" s="15"/>
      <c r="L419" s="16" t="str">
        <f t="shared" si="34"/>
        <v>Juin</v>
      </c>
    </row>
    <row r="420" spans="1:12" ht="26.25">
      <c r="A420" s="13">
        <v>413</v>
      </c>
      <c r="B420" s="625" t="s">
        <v>2245</v>
      </c>
      <c r="C420" s="625" t="s">
        <v>2870</v>
      </c>
      <c r="D420" s="136"/>
      <c r="E420" s="14">
        <f t="shared" si="30"/>
        <v>0</v>
      </c>
      <c r="F420" s="14">
        <f t="shared" si="31"/>
        <v>0</v>
      </c>
      <c r="G420" s="183"/>
      <c r="H420" s="14">
        <f t="shared" si="32"/>
        <v>0</v>
      </c>
      <c r="I420" s="23"/>
      <c r="J420" s="14">
        <f t="shared" si="33"/>
        <v>0</v>
      </c>
      <c r="K420" s="15"/>
      <c r="L420" s="16" t="str">
        <f t="shared" si="34"/>
        <v>Juin</v>
      </c>
    </row>
    <row r="421" spans="1:12" ht="18.75">
      <c r="A421" s="13">
        <v>414</v>
      </c>
      <c r="B421" s="625" t="s">
        <v>339</v>
      </c>
      <c r="C421" s="625" t="s">
        <v>2871</v>
      </c>
      <c r="D421" s="136"/>
      <c r="E421" s="14">
        <f t="shared" si="30"/>
        <v>0</v>
      </c>
      <c r="F421" s="14">
        <f t="shared" si="31"/>
        <v>0</v>
      </c>
      <c r="G421" s="184"/>
      <c r="H421" s="14">
        <f t="shared" si="32"/>
        <v>0</v>
      </c>
      <c r="I421" s="23"/>
      <c r="J421" s="14">
        <f t="shared" si="33"/>
        <v>0</v>
      </c>
      <c r="K421" s="15"/>
      <c r="L421" s="16" t="str">
        <f t="shared" si="34"/>
        <v>Juin</v>
      </c>
    </row>
    <row r="422" spans="1:12" ht="26.25">
      <c r="A422" s="13">
        <v>415</v>
      </c>
      <c r="B422" s="625" t="s">
        <v>2872</v>
      </c>
      <c r="C422" s="625" t="s">
        <v>2873</v>
      </c>
      <c r="D422" s="136"/>
      <c r="E422" s="14">
        <f t="shared" si="30"/>
        <v>0</v>
      </c>
      <c r="F422" s="14">
        <f t="shared" si="31"/>
        <v>0</v>
      </c>
      <c r="G422" s="183"/>
      <c r="H422" s="14">
        <f t="shared" si="32"/>
        <v>0</v>
      </c>
      <c r="I422" s="23"/>
      <c r="J422" s="14">
        <f t="shared" si="33"/>
        <v>0</v>
      </c>
      <c r="K422" s="15"/>
      <c r="L422" s="16" t="str">
        <f t="shared" si="34"/>
        <v>Juin</v>
      </c>
    </row>
    <row r="423" spans="1:12" ht="26.25">
      <c r="A423" s="13">
        <v>416</v>
      </c>
      <c r="B423" s="625" t="s">
        <v>2258</v>
      </c>
      <c r="C423" s="625" t="s">
        <v>2540</v>
      </c>
      <c r="D423" s="136"/>
      <c r="E423" s="14">
        <f t="shared" si="30"/>
        <v>0</v>
      </c>
      <c r="F423" s="14">
        <f t="shared" si="31"/>
        <v>0</v>
      </c>
      <c r="G423" s="183"/>
      <c r="H423" s="14">
        <f t="shared" si="32"/>
        <v>0</v>
      </c>
      <c r="I423" s="23"/>
      <c r="J423" s="14">
        <f t="shared" si="33"/>
        <v>0</v>
      </c>
      <c r="K423" s="15"/>
      <c r="L423" s="16" t="str">
        <f t="shared" si="34"/>
        <v>Juin</v>
      </c>
    </row>
    <row r="424" spans="1:12" ht="26.25">
      <c r="A424" s="13">
        <v>417</v>
      </c>
      <c r="B424" s="625" t="s">
        <v>341</v>
      </c>
      <c r="C424" s="625" t="s">
        <v>254</v>
      </c>
      <c r="D424" s="136"/>
      <c r="E424" s="14">
        <f t="shared" si="30"/>
        <v>11.5</v>
      </c>
      <c r="F424" s="14">
        <f t="shared" si="31"/>
        <v>23</v>
      </c>
      <c r="G424" s="183"/>
      <c r="H424" s="14">
        <f t="shared" si="32"/>
        <v>23</v>
      </c>
      <c r="I424" s="23"/>
      <c r="J424" s="14">
        <f t="shared" si="33"/>
        <v>23</v>
      </c>
      <c r="K424" s="15">
        <v>23</v>
      </c>
      <c r="L424" s="16" t="str">
        <f t="shared" si="34"/>
        <v>Juin</v>
      </c>
    </row>
    <row r="425" spans="1:12" ht="26.25">
      <c r="A425" s="13">
        <v>418</v>
      </c>
      <c r="B425" s="625" t="s">
        <v>2874</v>
      </c>
      <c r="C425" s="625" t="s">
        <v>2875</v>
      </c>
      <c r="D425" s="136"/>
      <c r="E425" s="14">
        <f t="shared" si="30"/>
        <v>0</v>
      </c>
      <c r="F425" s="14">
        <f t="shared" si="31"/>
        <v>0</v>
      </c>
      <c r="G425" s="187"/>
      <c r="H425" s="14">
        <f t="shared" si="32"/>
        <v>0</v>
      </c>
      <c r="I425" s="23"/>
      <c r="J425" s="14">
        <f t="shared" si="33"/>
        <v>0</v>
      </c>
      <c r="K425" s="15"/>
      <c r="L425" s="16" t="str">
        <f t="shared" si="34"/>
        <v>Juin</v>
      </c>
    </row>
    <row r="426" spans="1:12" ht="18.75">
      <c r="A426" s="13">
        <v>419</v>
      </c>
      <c r="B426" s="625" t="s">
        <v>2876</v>
      </c>
      <c r="C426" s="625" t="s">
        <v>2877</v>
      </c>
      <c r="D426" s="136"/>
      <c r="E426" s="14">
        <f t="shared" si="30"/>
        <v>0</v>
      </c>
      <c r="F426" s="14">
        <f t="shared" si="31"/>
        <v>0</v>
      </c>
      <c r="G426" s="18"/>
      <c r="H426" s="14">
        <f t="shared" si="32"/>
        <v>0</v>
      </c>
      <c r="I426" s="23"/>
      <c r="J426" s="14">
        <f t="shared" si="33"/>
        <v>0</v>
      </c>
      <c r="K426" s="15"/>
      <c r="L426" s="16" t="str">
        <f t="shared" si="34"/>
        <v>Juin</v>
      </c>
    </row>
    <row r="427" spans="1:12" ht="26.25">
      <c r="A427" s="13">
        <v>420</v>
      </c>
      <c r="B427" s="625" t="s">
        <v>2878</v>
      </c>
      <c r="C427" s="625" t="s">
        <v>2879</v>
      </c>
      <c r="D427" s="136"/>
      <c r="E427" s="14">
        <f t="shared" si="30"/>
        <v>0</v>
      </c>
      <c r="F427" s="14">
        <f t="shared" si="31"/>
        <v>0</v>
      </c>
      <c r="G427" s="187"/>
      <c r="H427" s="14">
        <f t="shared" si="32"/>
        <v>0</v>
      </c>
      <c r="I427" s="23"/>
      <c r="J427" s="14">
        <f t="shared" si="33"/>
        <v>0</v>
      </c>
      <c r="K427" s="15"/>
      <c r="L427" s="16" t="str">
        <f t="shared" si="34"/>
        <v>Juin</v>
      </c>
    </row>
    <row r="428" spans="1:12" ht="26.25">
      <c r="A428" s="13">
        <v>421</v>
      </c>
      <c r="B428" s="625" t="s">
        <v>2271</v>
      </c>
      <c r="C428" s="625" t="s">
        <v>2557</v>
      </c>
      <c r="D428" s="136"/>
      <c r="E428" s="14">
        <f t="shared" si="30"/>
        <v>0</v>
      </c>
      <c r="F428" s="14">
        <f t="shared" si="31"/>
        <v>0</v>
      </c>
      <c r="G428" s="187"/>
      <c r="H428" s="14">
        <f t="shared" si="32"/>
        <v>0</v>
      </c>
      <c r="I428" s="23"/>
      <c r="J428" s="14">
        <f t="shared" si="33"/>
        <v>0</v>
      </c>
      <c r="K428" s="15"/>
      <c r="L428" s="16" t="str">
        <f t="shared" si="34"/>
        <v>Juin</v>
      </c>
    </row>
    <row r="429" spans="1:12" ht="26.25">
      <c r="A429" s="13">
        <v>422</v>
      </c>
      <c r="B429" s="625" t="s">
        <v>2880</v>
      </c>
      <c r="C429" s="625" t="s">
        <v>2881</v>
      </c>
      <c r="D429" s="137"/>
      <c r="E429" s="14">
        <f t="shared" si="30"/>
        <v>0</v>
      </c>
      <c r="F429" s="14">
        <f t="shared" si="31"/>
        <v>0</v>
      </c>
      <c r="G429" s="187"/>
      <c r="H429" s="14">
        <f t="shared" si="32"/>
        <v>0</v>
      </c>
      <c r="I429" s="23"/>
      <c r="J429" s="14">
        <f t="shared" si="33"/>
        <v>0</v>
      </c>
      <c r="K429" s="15"/>
      <c r="L429" s="16" t="str">
        <f t="shared" si="34"/>
        <v>Juin</v>
      </c>
    </row>
    <row r="430" spans="1:12" ht="26.25">
      <c r="A430" s="13">
        <v>423</v>
      </c>
      <c r="B430" s="625" t="s">
        <v>347</v>
      </c>
      <c r="C430" s="625" t="s">
        <v>2466</v>
      </c>
      <c r="D430" s="136"/>
      <c r="E430" s="14">
        <f t="shared" si="30"/>
        <v>0</v>
      </c>
      <c r="F430" s="14">
        <f t="shared" si="31"/>
        <v>0</v>
      </c>
      <c r="G430" s="187"/>
      <c r="H430" s="14">
        <f t="shared" si="32"/>
        <v>0</v>
      </c>
      <c r="I430" s="23"/>
      <c r="J430" s="14">
        <f t="shared" si="33"/>
        <v>0</v>
      </c>
      <c r="K430" s="15"/>
      <c r="L430" s="16" t="str">
        <f t="shared" si="34"/>
        <v>Juin</v>
      </c>
    </row>
    <row r="431" spans="1:12" ht="26.25">
      <c r="A431" s="13">
        <v>424</v>
      </c>
      <c r="B431" s="625" t="s">
        <v>347</v>
      </c>
      <c r="C431" s="625" t="s">
        <v>2882</v>
      </c>
      <c r="D431" s="136"/>
      <c r="E431" s="14">
        <f t="shared" si="30"/>
        <v>0</v>
      </c>
      <c r="F431" s="14">
        <f t="shared" si="31"/>
        <v>0</v>
      </c>
      <c r="G431" s="187"/>
      <c r="H431" s="14">
        <f t="shared" si="32"/>
        <v>0</v>
      </c>
      <c r="I431" s="23"/>
      <c r="J431" s="14">
        <f t="shared" si="33"/>
        <v>0</v>
      </c>
      <c r="K431" s="15"/>
      <c r="L431" s="16" t="str">
        <f t="shared" si="34"/>
        <v>Juin</v>
      </c>
    </row>
    <row r="432" spans="1:12" ht="18.75">
      <c r="A432" s="13">
        <v>425</v>
      </c>
      <c r="B432" s="625" t="s">
        <v>347</v>
      </c>
      <c r="C432" s="625" t="s">
        <v>2639</v>
      </c>
      <c r="D432" s="136"/>
      <c r="E432" s="14">
        <f t="shared" si="30"/>
        <v>0</v>
      </c>
      <c r="F432" s="14">
        <f t="shared" si="31"/>
        <v>0</v>
      </c>
      <c r="G432" s="18"/>
      <c r="H432" s="14">
        <f t="shared" si="32"/>
        <v>0</v>
      </c>
      <c r="I432" s="23"/>
      <c r="J432" s="14">
        <f t="shared" si="33"/>
        <v>0</v>
      </c>
      <c r="K432" s="15"/>
      <c r="L432" s="16" t="str">
        <f t="shared" si="34"/>
        <v>Juin</v>
      </c>
    </row>
    <row r="433" spans="1:12" ht="26.25">
      <c r="A433" s="13">
        <v>426</v>
      </c>
      <c r="B433" s="625" t="s">
        <v>2288</v>
      </c>
      <c r="C433" s="625" t="s">
        <v>2883</v>
      </c>
      <c r="D433" s="136"/>
      <c r="E433" s="14">
        <f t="shared" si="30"/>
        <v>0</v>
      </c>
      <c r="F433" s="14">
        <f t="shared" si="31"/>
        <v>0</v>
      </c>
      <c r="G433" s="187"/>
      <c r="H433" s="14">
        <f t="shared" si="32"/>
        <v>0</v>
      </c>
      <c r="I433" s="23"/>
      <c r="J433" s="14">
        <f t="shared" si="33"/>
        <v>0</v>
      </c>
      <c r="K433" s="15"/>
      <c r="L433" s="16" t="str">
        <f t="shared" si="34"/>
        <v>Juin</v>
      </c>
    </row>
    <row r="434" spans="1:12" ht="26.25">
      <c r="A434" s="13">
        <v>427</v>
      </c>
      <c r="B434" s="625" t="s">
        <v>2292</v>
      </c>
      <c r="C434" s="625" t="s">
        <v>2884</v>
      </c>
      <c r="D434" s="136"/>
      <c r="E434" s="14">
        <f t="shared" si="30"/>
        <v>0</v>
      </c>
      <c r="F434" s="14">
        <f t="shared" si="31"/>
        <v>0</v>
      </c>
      <c r="G434" s="187"/>
      <c r="H434" s="14">
        <f t="shared" si="32"/>
        <v>0</v>
      </c>
      <c r="I434" s="23"/>
      <c r="J434" s="14">
        <f t="shared" si="33"/>
        <v>0</v>
      </c>
      <c r="K434" s="15"/>
      <c r="L434" s="16" t="str">
        <f t="shared" si="34"/>
        <v>Juin</v>
      </c>
    </row>
    <row r="435" spans="1:12" ht="18.75">
      <c r="A435" s="13">
        <v>428</v>
      </c>
      <c r="B435" s="625" t="s">
        <v>2301</v>
      </c>
      <c r="C435" s="625" t="s">
        <v>2540</v>
      </c>
      <c r="D435" s="136"/>
      <c r="E435" s="14">
        <f t="shared" si="30"/>
        <v>0</v>
      </c>
      <c r="F435" s="14">
        <f t="shared" si="31"/>
        <v>0</v>
      </c>
      <c r="G435" s="18"/>
      <c r="H435" s="14">
        <f t="shared" si="32"/>
        <v>0</v>
      </c>
      <c r="I435" s="23"/>
      <c r="J435" s="14">
        <f t="shared" si="33"/>
        <v>0</v>
      </c>
      <c r="K435" s="15"/>
      <c r="L435" s="16" t="str">
        <f t="shared" si="34"/>
        <v>Juin</v>
      </c>
    </row>
    <row r="436" spans="1:12" ht="18.75">
      <c r="A436" s="13">
        <v>429</v>
      </c>
      <c r="B436" s="625" t="s">
        <v>2885</v>
      </c>
      <c r="C436" s="625" t="s">
        <v>2728</v>
      </c>
      <c r="D436" s="138"/>
      <c r="E436" s="14">
        <f t="shared" si="30"/>
        <v>0</v>
      </c>
      <c r="F436" s="14">
        <f t="shared" si="31"/>
        <v>0</v>
      </c>
      <c r="G436" s="18"/>
      <c r="H436" s="14">
        <f t="shared" si="32"/>
        <v>0</v>
      </c>
      <c r="I436" s="23"/>
      <c r="J436" s="14">
        <f t="shared" si="33"/>
        <v>0</v>
      </c>
      <c r="K436" s="15"/>
      <c r="L436" s="16" t="str">
        <f t="shared" si="34"/>
        <v>Juin</v>
      </c>
    </row>
    <row r="437" spans="1:12" ht="26.25">
      <c r="A437" s="13">
        <v>430</v>
      </c>
      <c r="B437" s="625" t="s">
        <v>2886</v>
      </c>
      <c r="C437" s="625" t="s">
        <v>2887</v>
      </c>
      <c r="D437" s="136"/>
      <c r="E437" s="14">
        <f t="shared" si="30"/>
        <v>0</v>
      </c>
      <c r="F437" s="14">
        <f t="shared" si="31"/>
        <v>0</v>
      </c>
      <c r="G437" s="187"/>
      <c r="H437" s="14">
        <f t="shared" si="32"/>
        <v>0</v>
      </c>
      <c r="I437" s="23"/>
      <c r="J437" s="14">
        <f t="shared" si="33"/>
        <v>0</v>
      </c>
      <c r="K437" s="15"/>
      <c r="L437" s="16" t="str">
        <f t="shared" si="34"/>
        <v>Juin</v>
      </c>
    </row>
    <row r="438" spans="1:12" ht="18.75">
      <c r="A438" s="13">
        <v>431</v>
      </c>
      <c r="B438" s="625" t="s">
        <v>2888</v>
      </c>
      <c r="C438" s="625" t="s">
        <v>2453</v>
      </c>
      <c r="D438" s="136"/>
      <c r="E438" s="14">
        <f t="shared" si="30"/>
        <v>0</v>
      </c>
      <c r="F438" s="14">
        <f t="shared" si="31"/>
        <v>0</v>
      </c>
      <c r="G438" s="18"/>
      <c r="H438" s="14">
        <f t="shared" si="32"/>
        <v>0</v>
      </c>
      <c r="I438" s="23"/>
      <c r="J438" s="14">
        <f t="shared" si="33"/>
        <v>0</v>
      </c>
      <c r="K438" s="15"/>
      <c r="L438" s="16" t="str">
        <f t="shared" si="34"/>
        <v>Juin</v>
      </c>
    </row>
    <row r="439" spans="1:12" ht="26.25">
      <c r="A439" s="13">
        <v>432</v>
      </c>
      <c r="B439" s="625" t="s">
        <v>2889</v>
      </c>
      <c r="C439" s="625" t="s">
        <v>2890</v>
      </c>
      <c r="D439" s="136"/>
      <c r="E439" s="14">
        <f t="shared" si="30"/>
        <v>0</v>
      </c>
      <c r="F439" s="14">
        <f t="shared" si="31"/>
        <v>0</v>
      </c>
      <c r="G439" s="187"/>
      <c r="H439" s="14">
        <f t="shared" si="32"/>
        <v>0</v>
      </c>
      <c r="I439" s="23"/>
      <c r="J439" s="14">
        <f t="shared" si="33"/>
        <v>0</v>
      </c>
      <c r="K439" s="15"/>
      <c r="L439" s="16" t="str">
        <f t="shared" si="34"/>
        <v>Juin</v>
      </c>
    </row>
    <row r="440" spans="1:12" ht="26.25">
      <c r="A440" s="13">
        <v>433</v>
      </c>
      <c r="B440" s="625" t="s">
        <v>2889</v>
      </c>
      <c r="C440" s="625" t="s">
        <v>2891</v>
      </c>
      <c r="D440" s="136"/>
      <c r="E440" s="14">
        <f t="shared" si="30"/>
        <v>0</v>
      </c>
      <c r="F440" s="14">
        <f t="shared" si="31"/>
        <v>0</v>
      </c>
      <c r="G440" s="187"/>
      <c r="H440" s="14">
        <f t="shared" si="32"/>
        <v>0</v>
      </c>
      <c r="I440" s="23"/>
      <c r="J440" s="14">
        <f t="shared" si="33"/>
        <v>0</v>
      </c>
      <c r="K440" s="15"/>
      <c r="L440" s="16" t="str">
        <f t="shared" si="34"/>
        <v>Juin</v>
      </c>
    </row>
    <row r="441" spans="1:12" ht="26.25">
      <c r="A441" s="13">
        <v>434</v>
      </c>
      <c r="B441" s="625" t="s">
        <v>2892</v>
      </c>
      <c r="C441" s="625" t="s">
        <v>2893</v>
      </c>
      <c r="D441" s="136"/>
      <c r="E441" s="14">
        <f t="shared" si="30"/>
        <v>0</v>
      </c>
      <c r="F441" s="14">
        <f t="shared" si="31"/>
        <v>0</v>
      </c>
      <c r="G441" s="187"/>
      <c r="H441" s="14">
        <f t="shared" si="32"/>
        <v>0</v>
      </c>
      <c r="I441" s="23"/>
      <c r="J441" s="14">
        <f t="shared" si="33"/>
        <v>0</v>
      </c>
      <c r="K441" s="15"/>
      <c r="L441" s="16" t="str">
        <f t="shared" si="34"/>
        <v>Juin</v>
      </c>
    </row>
    <row r="442" spans="1:12" ht="18.75">
      <c r="A442" s="13">
        <v>435</v>
      </c>
      <c r="B442" s="625" t="s">
        <v>2894</v>
      </c>
      <c r="C442" s="625" t="s">
        <v>2895</v>
      </c>
      <c r="D442" s="136"/>
      <c r="E442" s="14">
        <f t="shared" si="30"/>
        <v>0</v>
      </c>
      <c r="F442" s="14">
        <f t="shared" si="31"/>
        <v>0</v>
      </c>
      <c r="G442" s="18"/>
      <c r="H442" s="14">
        <f t="shared" si="32"/>
        <v>0</v>
      </c>
      <c r="I442" s="23"/>
      <c r="J442" s="14">
        <f t="shared" si="33"/>
        <v>0</v>
      </c>
      <c r="K442" s="15"/>
      <c r="L442" s="16" t="str">
        <f t="shared" si="34"/>
        <v>Juin</v>
      </c>
    </row>
    <row r="443" spans="1:12" ht="26.25">
      <c r="A443" s="13">
        <v>436</v>
      </c>
      <c r="B443" s="625" t="s">
        <v>2894</v>
      </c>
      <c r="C443" s="625" t="s">
        <v>2730</v>
      </c>
      <c r="D443" s="136"/>
      <c r="E443" s="14">
        <f t="shared" si="30"/>
        <v>0</v>
      </c>
      <c r="F443" s="14">
        <f t="shared" si="31"/>
        <v>0</v>
      </c>
      <c r="G443" s="187"/>
      <c r="H443" s="14">
        <f t="shared" si="32"/>
        <v>0</v>
      </c>
      <c r="I443" s="23"/>
      <c r="J443" s="14">
        <f t="shared" si="33"/>
        <v>0</v>
      </c>
      <c r="K443" s="15"/>
      <c r="L443" s="16" t="str">
        <f t="shared" si="34"/>
        <v>Juin</v>
      </c>
    </row>
    <row r="444" spans="1:12" ht="26.25">
      <c r="A444" s="13">
        <v>437</v>
      </c>
      <c r="B444" s="625" t="s">
        <v>2896</v>
      </c>
      <c r="C444" s="625" t="s">
        <v>2897</v>
      </c>
      <c r="D444" s="136"/>
      <c r="E444" s="14">
        <f t="shared" si="30"/>
        <v>0</v>
      </c>
      <c r="F444" s="14">
        <f t="shared" si="31"/>
        <v>0</v>
      </c>
      <c r="G444" s="187"/>
      <c r="H444" s="14">
        <f t="shared" si="32"/>
        <v>0</v>
      </c>
      <c r="I444" s="23"/>
      <c r="J444" s="14">
        <f t="shared" si="33"/>
        <v>0</v>
      </c>
      <c r="K444" s="15"/>
      <c r="L444" s="16" t="str">
        <f t="shared" si="34"/>
        <v>Juin</v>
      </c>
    </row>
    <row r="445" spans="1:12" ht="26.25">
      <c r="A445" s="13">
        <v>438</v>
      </c>
      <c r="B445" s="625" t="s">
        <v>2898</v>
      </c>
      <c r="C445" s="625" t="s">
        <v>2899</v>
      </c>
      <c r="D445" s="136"/>
      <c r="E445" s="14">
        <f t="shared" si="30"/>
        <v>0</v>
      </c>
      <c r="F445" s="14">
        <f t="shared" si="31"/>
        <v>0</v>
      </c>
      <c r="G445" s="187"/>
      <c r="H445" s="14">
        <f t="shared" si="32"/>
        <v>0</v>
      </c>
      <c r="I445" s="23"/>
      <c r="J445" s="14">
        <f t="shared" si="33"/>
        <v>0</v>
      </c>
      <c r="K445" s="15"/>
      <c r="L445" s="16" t="str">
        <f t="shared" si="34"/>
        <v>Juin</v>
      </c>
    </row>
    <row r="446" spans="1:12" ht="26.25">
      <c r="A446" s="13">
        <v>439</v>
      </c>
      <c r="B446" s="625" t="s">
        <v>2349</v>
      </c>
      <c r="C446" s="625" t="s">
        <v>2900</v>
      </c>
      <c r="D446" s="136"/>
      <c r="E446" s="14">
        <f t="shared" si="30"/>
        <v>0</v>
      </c>
      <c r="F446" s="14">
        <f t="shared" si="31"/>
        <v>0</v>
      </c>
      <c r="G446" s="188"/>
      <c r="H446" s="14">
        <f t="shared" si="32"/>
        <v>0</v>
      </c>
      <c r="I446" s="23"/>
      <c r="J446" s="14">
        <f t="shared" si="33"/>
        <v>0</v>
      </c>
      <c r="K446" s="15"/>
      <c r="L446" s="16" t="str">
        <f t="shared" si="34"/>
        <v>Juin</v>
      </c>
    </row>
    <row r="447" spans="1:12" ht="18.75">
      <c r="A447" s="13">
        <v>440</v>
      </c>
      <c r="B447" s="625" t="s">
        <v>2901</v>
      </c>
      <c r="C447" s="625" t="s">
        <v>2902</v>
      </c>
      <c r="D447" s="136"/>
      <c r="E447" s="14">
        <f t="shared" si="30"/>
        <v>0</v>
      </c>
      <c r="F447" s="14">
        <f t="shared" si="31"/>
        <v>0</v>
      </c>
      <c r="G447" s="18"/>
      <c r="H447" s="14">
        <f t="shared" si="32"/>
        <v>0</v>
      </c>
      <c r="I447" s="23"/>
      <c r="J447" s="14">
        <f t="shared" si="33"/>
        <v>0</v>
      </c>
      <c r="K447" s="15"/>
      <c r="L447" s="16" t="str">
        <f t="shared" si="34"/>
        <v>Juin</v>
      </c>
    </row>
    <row r="448" spans="1:12" ht="26.25">
      <c r="A448" s="13">
        <v>441</v>
      </c>
      <c r="B448" s="625" t="s">
        <v>2358</v>
      </c>
      <c r="C448" s="625" t="s">
        <v>2903</v>
      </c>
      <c r="D448" s="136"/>
      <c r="E448" s="14">
        <f t="shared" si="30"/>
        <v>0</v>
      </c>
      <c r="F448" s="14">
        <f t="shared" si="31"/>
        <v>0</v>
      </c>
      <c r="G448" s="187"/>
      <c r="H448" s="14">
        <f t="shared" si="32"/>
        <v>0</v>
      </c>
      <c r="I448" s="23"/>
      <c r="J448" s="14">
        <f t="shared" si="33"/>
        <v>0</v>
      </c>
      <c r="K448" s="15"/>
      <c r="L448" s="16" t="str">
        <f t="shared" si="34"/>
        <v>Juin</v>
      </c>
    </row>
    <row r="449" spans="1:12" ht="18.75">
      <c r="A449" s="13">
        <v>442</v>
      </c>
      <c r="B449" s="625" t="s">
        <v>2361</v>
      </c>
      <c r="C449" s="625" t="s">
        <v>2628</v>
      </c>
      <c r="D449" s="136"/>
      <c r="E449" s="14">
        <f t="shared" si="30"/>
        <v>0</v>
      </c>
      <c r="F449" s="14">
        <f t="shared" si="31"/>
        <v>0</v>
      </c>
      <c r="G449" s="18"/>
      <c r="H449" s="14">
        <f t="shared" si="32"/>
        <v>0</v>
      </c>
      <c r="I449" s="23"/>
      <c r="J449" s="14">
        <f t="shared" si="33"/>
        <v>0</v>
      </c>
      <c r="K449" s="15"/>
      <c r="L449" s="16" t="str">
        <f t="shared" si="34"/>
        <v>Juin</v>
      </c>
    </row>
    <row r="450" spans="1:12" ht="18.75">
      <c r="A450" s="13">
        <v>443</v>
      </c>
      <c r="B450" s="625" t="s">
        <v>2904</v>
      </c>
      <c r="C450" s="625" t="s">
        <v>2449</v>
      </c>
      <c r="D450" s="136"/>
      <c r="E450" s="14">
        <f t="shared" si="30"/>
        <v>0</v>
      </c>
      <c r="F450" s="14">
        <f t="shared" si="31"/>
        <v>0</v>
      </c>
      <c r="G450" s="18"/>
      <c r="H450" s="14">
        <f t="shared" si="32"/>
        <v>0</v>
      </c>
      <c r="I450" s="23"/>
      <c r="J450" s="14">
        <f t="shared" si="33"/>
        <v>0</v>
      </c>
      <c r="K450" s="15"/>
      <c r="L450" s="16" t="str">
        <f t="shared" si="34"/>
        <v>Juin</v>
      </c>
    </row>
    <row r="451" spans="1:12" ht="18.75">
      <c r="A451" s="13">
        <v>444</v>
      </c>
      <c r="B451" s="625" t="s">
        <v>2368</v>
      </c>
      <c r="C451" s="625" t="s">
        <v>2602</v>
      </c>
      <c r="D451" s="136"/>
      <c r="E451" s="14">
        <f t="shared" si="30"/>
        <v>0</v>
      </c>
      <c r="F451" s="14">
        <f t="shared" si="31"/>
        <v>0</v>
      </c>
      <c r="G451" s="18"/>
      <c r="H451" s="14">
        <f t="shared" si="32"/>
        <v>0</v>
      </c>
      <c r="I451" s="23"/>
      <c r="J451" s="14">
        <f t="shared" si="33"/>
        <v>0</v>
      </c>
      <c r="K451" s="15"/>
      <c r="L451" s="16" t="str">
        <f t="shared" si="34"/>
        <v>Juin</v>
      </c>
    </row>
    <row r="452" spans="1:12" ht="18.75">
      <c r="A452" s="13">
        <v>445</v>
      </c>
      <c r="B452" s="625" t="s">
        <v>2368</v>
      </c>
      <c r="C452" s="625" t="s">
        <v>2905</v>
      </c>
      <c r="D452" s="136"/>
      <c r="E452" s="14">
        <f t="shared" si="30"/>
        <v>0</v>
      </c>
      <c r="F452" s="14">
        <f t="shared" si="31"/>
        <v>0</v>
      </c>
      <c r="G452" s="18"/>
      <c r="H452" s="14">
        <f t="shared" si="32"/>
        <v>0</v>
      </c>
      <c r="I452" s="23"/>
      <c r="J452" s="14">
        <f t="shared" si="33"/>
        <v>0</v>
      </c>
      <c r="K452" s="15"/>
      <c r="L452" s="16" t="str">
        <f t="shared" si="34"/>
        <v>Juin</v>
      </c>
    </row>
    <row r="453" spans="1:12" ht="26.25">
      <c r="A453" s="13">
        <v>446</v>
      </c>
      <c r="B453" s="625" t="s">
        <v>2906</v>
      </c>
      <c r="C453" s="625" t="s">
        <v>2907</v>
      </c>
      <c r="D453" s="136"/>
      <c r="E453" s="14">
        <f t="shared" si="30"/>
        <v>0</v>
      </c>
      <c r="F453" s="14">
        <f t="shared" si="31"/>
        <v>0</v>
      </c>
      <c r="G453" s="187"/>
      <c r="H453" s="14">
        <f t="shared" si="32"/>
        <v>0</v>
      </c>
      <c r="I453" s="23"/>
      <c r="J453" s="14">
        <f t="shared" si="33"/>
        <v>0</v>
      </c>
      <c r="K453" s="15"/>
      <c r="L453" s="16" t="str">
        <f t="shared" si="34"/>
        <v>Juin</v>
      </c>
    </row>
    <row r="454" spans="1:12" ht="26.25">
      <c r="A454" s="13">
        <v>447</v>
      </c>
      <c r="B454" s="625" t="s">
        <v>2377</v>
      </c>
      <c r="C454" s="625" t="s">
        <v>2908</v>
      </c>
      <c r="D454" s="136"/>
      <c r="E454" s="14">
        <f t="shared" si="30"/>
        <v>0</v>
      </c>
      <c r="F454" s="14">
        <f t="shared" si="31"/>
        <v>0</v>
      </c>
      <c r="G454" s="187"/>
      <c r="H454" s="14">
        <f t="shared" si="32"/>
        <v>0</v>
      </c>
      <c r="I454" s="23"/>
      <c r="J454" s="14">
        <f t="shared" si="33"/>
        <v>0</v>
      </c>
      <c r="K454" s="15"/>
      <c r="L454" s="16" t="str">
        <f t="shared" si="34"/>
        <v>Juin</v>
      </c>
    </row>
    <row r="455" spans="1:12" ht="26.25">
      <c r="A455" s="13">
        <v>448</v>
      </c>
      <c r="B455" s="625" t="s">
        <v>2909</v>
      </c>
      <c r="C455" s="625" t="s">
        <v>2910</v>
      </c>
      <c r="D455" s="136"/>
      <c r="E455" s="14">
        <f t="shared" si="30"/>
        <v>0</v>
      </c>
      <c r="F455" s="14">
        <f t="shared" si="31"/>
        <v>0</v>
      </c>
      <c r="G455" s="187"/>
      <c r="H455" s="14">
        <f t="shared" si="32"/>
        <v>0</v>
      </c>
      <c r="I455" s="23"/>
      <c r="J455" s="14">
        <f t="shared" si="33"/>
        <v>0</v>
      </c>
      <c r="K455" s="15"/>
      <c r="L455" s="16" t="str">
        <f t="shared" si="34"/>
        <v>Juin</v>
      </c>
    </row>
    <row r="456" spans="1:12" ht="26.25">
      <c r="A456" s="13">
        <v>449</v>
      </c>
      <c r="B456" s="625" t="s">
        <v>2911</v>
      </c>
      <c r="C456" s="625" t="s">
        <v>2861</v>
      </c>
      <c r="D456" s="136"/>
      <c r="E456" s="14">
        <f t="shared" ref="E456:E460" si="35">IF(D456=0,K456/2,D456)</f>
        <v>0</v>
      </c>
      <c r="F456" s="14">
        <f t="shared" ref="F456:F460" si="36">E456*2</f>
        <v>0</v>
      </c>
      <c r="G456" s="187"/>
      <c r="H456" s="14">
        <f t="shared" ref="H456:H460" si="37">MAX(F456,G456*2)</f>
        <v>0</v>
      </c>
      <c r="I456" s="23"/>
      <c r="J456" s="14">
        <f t="shared" ref="J456:J460" si="38">MAX(H456,I456*2)</f>
        <v>0</v>
      </c>
      <c r="K456" s="15"/>
      <c r="L456" s="16" t="str">
        <f t="shared" ref="L456:L459" si="39">IF(ISBLANK(I456),IF(ISBLANK(G456),"Juin","Synthèse"),"Rattrapage")</f>
        <v>Juin</v>
      </c>
    </row>
    <row r="457" spans="1:12" ht="18.75">
      <c r="A457" s="13">
        <v>450</v>
      </c>
      <c r="B457" s="625" t="s">
        <v>2393</v>
      </c>
      <c r="C457" s="625" t="s">
        <v>2912</v>
      </c>
      <c r="D457" s="136"/>
      <c r="E457" s="14">
        <f t="shared" si="35"/>
        <v>0</v>
      </c>
      <c r="F457" s="14">
        <f t="shared" si="36"/>
        <v>0</v>
      </c>
      <c r="G457" s="18"/>
      <c r="H457" s="14">
        <f t="shared" si="37"/>
        <v>0</v>
      </c>
      <c r="I457" s="23"/>
      <c r="J457" s="14">
        <f t="shared" si="38"/>
        <v>0</v>
      </c>
      <c r="K457" s="15"/>
      <c r="L457" s="16" t="str">
        <f t="shared" si="39"/>
        <v>Juin</v>
      </c>
    </row>
    <row r="458" spans="1:12" ht="26.25">
      <c r="A458" s="13">
        <v>451</v>
      </c>
      <c r="B458" s="625" t="s">
        <v>352</v>
      </c>
      <c r="C458" s="625" t="s">
        <v>2431</v>
      </c>
      <c r="D458" s="136"/>
      <c r="E458" s="14">
        <f t="shared" si="35"/>
        <v>0</v>
      </c>
      <c r="F458" s="14">
        <f t="shared" si="36"/>
        <v>0</v>
      </c>
      <c r="G458" s="187"/>
      <c r="H458" s="14">
        <f t="shared" si="37"/>
        <v>0</v>
      </c>
      <c r="I458" s="23"/>
      <c r="J458" s="14">
        <f t="shared" si="38"/>
        <v>0</v>
      </c>
      <c r="K458" s="15"/>
      <c r="L458" s="16" t="str">
        <f t="shared" si="39"/>
        <v>Juin</v>
      </c>
    </row>
    <row r="459" spans="1:12" ht="18.75">
      <c r="A459" s="13">
        <v>452</v>
      </c>
      <c r="B459" s="647" t="s">
        <v>2913</v>
      </c>
      <c r="C459" s="647" t="s">
        <v>2664</v>
      </c>
      <c r="D459" s="136"/>
      <c r="E459" s="14">
        <f t="shared" si="35"/>
        <v>0</v>
      </c>
      <c r="F459" s="14">
        <f t="shared" si="36"/>
        <v>0</v>
      </c>
      <c r="G459" s="18"/>
      <c r="H459" s="14">
        <f t="shared" si="37"/>
        <v>0</v>
      </c>
      <c r="I459" s="23"/>
      <c r="J459" s="14">
        <f t="shared" si="38"/>
        <v>0</v>
      </c>
      <c r="K459" s="15"/>
      <c r="L459" s="16" t="str">
        <f t="shared" si="39"/>
        <v>Juin</v>
      </c>
    </row>
    <row r="460" spans="1:12" ht="18.75">
      <c r="A460" s="645"/>
      <c r="B460" s="646"/>
      <c r="C460" s="646"/>
      <c r="D460" s="85">
        <f t="shared" ref="D460:K460" si="40">COUNTA(D8:D459)</f>
        <v>0</v>
      </c>
      <c r="E460" s="14">
        <f t="shared" si="35"/>
        <v>1.5</v>
      </c>
      <c r="F460" s="14">
        <f t="shared" si="36"/>
        <v>3</v>
      </c>
      <c r="G460" s="85">
        <f t="shared" si="40"/>
        <v>0</v>
      </c>
      <c r="H460" s="14">
        <f t="shared" si="37"/>
        <v>3</v>
      </c>
      <c r="I460" s="85">
        <f t="shared" si="40"/>
        <v>0</v>
      </c>
      <c r="J460" s="14">
        <f t="shared" si="38"/>
        <v>3</v>
      </c>
      <c r="K460" s="85">
        <f t="shared" si="40"/>
        <v>3</v>
      </c>
      <c r="L460" s="16"/>
    </row>
  </sheetData>
  <sortState ref="B12:L562">
    <sortCondition ref="B12:B562"/>
    <sortCondition ref="C12:C562"/>
  </sortState>
  <conditionalFormatting sqref="L7:L460">
    <cfRule type="cellIs" dxfId="49" priority="3" operator="equal">
      <formula>"Rattrapage"</formula>
    </cfRule>
    <cfRule type="cellIs" dxfId="48" priority="4" operator="equal">
      <formula>"Synthèse"</formula>
    </cfRule>
    <cfRule type="cellIs" dxfId="47" priority="5" operator="equal">
      <formula>"Juin"</formula>
    </cfRule>
  </conditionalFormatting>
  <dataValidations count="2">
    <dataValidation type="decimal" allowBlank="1" showInputMessage="1" showErrorMessage="1" sqref="K7:K459">
      <formula1>20</formula1>
      <formula2>40</formula2>
    </dataValidation>
    <dataValidation type="decimal" allowBlank="1" showInputMessage="1" showErrorMessage="1" sqref="I8:I459">
      <formula1>0</formula1>
      <formula2>20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P459"/>
  <sheetViews>
    <sheetView zoomScale="120" zoomScaleNormal="120" workbookViewId="0">
      <selection activeCell="F5" sqref="F5"/>
    </sheetView>
  </sheetViews>
  <sheetFormatPr baseColWidth="10" defaultRowHeight="15"/>
  <cols>
    <col min="1" max="1" width="5" style="1" bestFit="1" customWidth="1"/>
    <col min="2" max="2" width="23.7109375" style="1" bestFit="1" customWidth="1"/>
    <col min="3" max="3" width="26.42578125" style="1" customWidth="1"/>
    <col min="4" max="4" width="8.5703125" style="1" customWidth="1"/>
    <col min="5" max="5" width="6.5703125" style="1" customWidth="1"/>
    <col min="6" max="6" width="8.42578125" style="1" customWidth="1"/>
    <col min="7" max="7" width="9.140625" style="1" customWidth="1"/>
    <col min="8" max="8" width="11.5703125" style="1"/>
    <col min="9" max="9" width="8.140625" style="1" customWidth="1"/>
    <col min="10" max="10" width="11.42578125" style="1" bestFit="1" customWidth="1"/>
    <col min="11" max="11" width="8.5703125" customWidth="1"/>
    <col min="12" max="12" width="8.42578125" customWidth="1"/>
    <col min="15" max="15" width="18.85546875" customWidth="1"/>
    <col min="16" max="16" width="21.140625" customWidth="1"/>
  </cols>
  <sheetData>
    <row r="1" spans="1:16" ht="20.25">
      <c r="C1" s="3" t="s">
        <v>0</v>
      </c>
    </row>
    <row r="2" spans="1:16" ht="23.25">
      <c r="A2" s="31"/>
      <c r="B2" s="31"/>
      <c r="C2" s="32" t="s">
        <v>1</v>
      </c>
      <c r="D2" s="33"/>
      <c r="E2" s="31"/>
      <c r="F2" s="32"/>
      <c r="G2" s="34"/>
    </row>
    <row r="3" spans="1:16" ht="23.25">
      <c r="A3" s="31"/>
      <c r="B3" s="31"/>
      <c r="C3" s="32" t="s">
        <v>402</v>
      </c>
      <c r="D3" s="33"/>
      <c r="E3" s="31"/>
      <c r="F3" s="32"/>
      <c r="G3" s="34"/>
    </row>
    <row r="4" spans="1:16" ht="23.25">
      <c r="A4" s="31"/>
      <c r="B4" s="31"/>
      <c r="C4" s="32" t="s">
        <v>2</v>
      </c>
      <c r="D4" s="33"/>
      <c r="E4" s="31"/>
      <c r="F4" s="32"/>
      <c r="G4" s="34"/>
    </row>
    <row r="5" spans="1:16" ht="23.25">
      <c r="A5" s="31"/>
      <c r="B5" s="31"/>
      <c r="C5" s="32" t="s">
        <v>20</v>
      </c>
      <c r="D5" s="33"/>
      <c r="E5" s="31"/>
      <c r="F5" s="32"/>
      <c r="G5" s="34"/>
    </row>
    <row r="6" spans="1:16" ht="24" thickBot="1">
      <c r="A6" s="31"/>
      <c r="B6" s="33" t="s">
        <v>2918</v>
      </c>
      <c r="C6" s="34"/>
      <c r="D6" s="33"/>
      <c r="E6" s="32"/>
      <c r="F6" s="32"/>
      <c r="G6" s="34"/>
    </row>
    <row r="7" spans="1:16" s="12" customFormat="1" ht="16.5" thickBot="1">
      <c r="A7" s="35" t="s">
        <v>4</v>
      </c>
      <c r="B7" s="35" t="s">
        <v>5</v>
      </c>
      <c r="C7" s="35" t="s">
        <v>6</v>
      </c>
      <c r="D7" s="36" t="s">
        <v>7</v>
      </c>
      <c r="E7" s="37" t="s">
        <v>8</v>
      </c>
      <c r="F7" s="7" t="s">
        <v>9</v>
      </c>
      <c r="G7" s="7" t="s">
        <v>10</v>
      </c>
      <c r="H7" s="8" t="s">
        <v>401</v>
      </c>
      <c r="I7" s="7" t="s">
        <v>11</v>
      </c>
      <c r="J7" s="9" t="s">
        <v>12</v>
      </c>
      <c r="K7" s="7" t="s">
        <v>11</v>
      </c>
      <c r="L7" s="10" t="s">
        <v>13</v>
      </c>
      <c r="M7" s="11" t="s">
        <v>14</v>
      </c>
      <c r="O7" s="97" t="s">
        <v>370</v>
      </c>
      <c r="P7" s="97" t="s">
        <v>371</v>
      </c>
    </row>
    <row r="8" spans="1:16" ht="18.75">
      <c r="A8" s="38">
        <v>1</v>
      </c>
      <c r="B8" s="625" t="s">
        <v>468</v>
      </c>
      <c r="C8" s="625" t="s">
        <v>2412</v>
      </c>
      <c r="D8" s="630">
        <v>3.75</v>
      </c>
      <c r="E8" s="116"/>
      <c r="F8" s="656">
        <f t="shared" ref="F8" si="0">(D8+E8)/2</f>
        <v>1.875</v>
      </c>
      <c r="G8" s="656">
        <f t="shared" ref="G8" si="1">F8*3</f>
        <v>5.625</v>
      </c>
      <c r="H8" s="680"/>
      <c r="I8" s="656">
        <f t="shared" ref="I8" si="2">MAX(G8,H8*3)</f>
        <v>5.625</v>
      </c>
      <c r="J8" s="681"/>
      <c r="K8" s="656">
        <f t="shared" ref="K8" si="3">MAX(I8,J8*3)</f>
        <v>5.625</v>
      </c>
      <c r="L8" s="642"/>
      <c r="M8" s="16" t="str">
        <f t="shared" ref="M8" si="4">IF(ISBLANK(J8),IF(ISBLANK(H8),"Juin","Synthèse"),"Rattrapage")</f>
        <v>Juin</v>
      </c>
      <c r="N8" t="str">
        <f>IF(AND(B8=O8,C8=P8),"oui","non")</f>
        <v>non</v>
      </c>
      <c r="O8" s="108"/>
      <c r="P8" s="108"/>
    </row>
    <row r="9" spans="1:16" ht="18.75">
      <c r="A9" s="38">
        <v>2</v>
      </c>
      <c r="B9" s="625" t="s">
        <v>481</v>
      </c>
      <c r="C9" s="625" t="s">
        <v>2413</v>
      </c>
      <c r="D9" s="630">
        <v>0.25</v>
      </c>
      <c r="E9" s="117"/>
      <c r="F9" s="656">
        <f t="shared" ref="F9:F72" si="5">(D9+E9)/2</f>
        <v>0.125</v>
      </c>
      <c r="G9" s="656">
        <f t="shared" ref="G9:G72" si="6">F9*3</f>
        <v>0.375</v>
      </c>
      <c r="H9" s="680"/>
      <c r="I9" s="656">
        <f t="shared" ref="I9:I72" si="7">MAX(G9,H9*3)</f>
        <v>0.375</v>
      </c>
      <c r="J9" s="681"/>
      <c r="K9" s="656">
        <f t="shared" ref="K9:K72" si="8">MAX(I9,J9*3)</f>
        <v>0.375</v>
      </c>
      <c r="L9" s="642"/>
      <c r="M9" s="16" t="str">
        <f t="shared" ref="M9:M72" si="9">IF(ISBLANK(J9),IF(ISBLANK(H9),"Juin","Synthèse"),"Rattrapage")</f>
        <v>Juin</v>
      </c>
      <c r="N9" t="str">
        <f t="shared" ref="N9:N72" si="10">IF(AND(B9=O9,C9=P9),"oui","non")</f>
        <v>non</v>
      </c>
      <c r="O9" s="108"/>
      <c r="P9" s="108"/>
    </row>
    <row r="10" spans="1:16" ht="18.75">
      <c r="A10" s="38">
        <v>3</v>
      </c>
      <c r="B10" s="625" t="s">
        <v>489</v>
      </c>
      <c r="C10" s="625" t="s">
        <v>2414</v>
      </c>
      <c r="D10" s="630">
        <v>0.5</v>
      </c>
      <c r="E10" s="117"/>
      <c r="F10" s="656">
        <f t="shared" si="5"/>
        <v>0.25</v>
      </c>
      <c r="G10" s="656">
        <f t="shared" si="6"/>
        <v>0.75</v>
      </c>
      <c r="H10" s="680"/>
      <c r="I10" s="656">
        <f t="shared" si="7"/>
        <v>0.75</v>
      </c>
      <c r="J10" s="681"/>
      <c r="K10" s="656">
        <f t="shared" si="8"/>
        <v>0.75</v>
      </c>
      <c r="L10" s="642"/>
      <c r="M10" s="16" t="str">
        <f t="shared" si="9"/>
        <v>Juin</v>
      </c>
      <c r="N10" t="str">
        <f t="shared" si="10"/>
        <v>non</v>
      </c>
      <c r="O10" s="108"/>
      <c r="P10" s="108"/>
    </row>
    <row r="11" spans="1:16" ht="18.75">
      <c r="A11" s="38">
        <v>4</v>
      </c>
      <c r="B11" s="625" t="s">
        <v>42</v>
      </c>
      <c r="C11" s="625" t="s">
        <v>2415</v>
      </c>
      <c r="D11" s="630">
        <v>2</v>
      </c>
      <c r="E11" s="117"/>
      <c r="F11" s="656">
        <f t="shared" si="5"/>
        <v>1</v>
      </c>
      <c r="G11" s="656">
        <f t="shared" si="6"/>
        <v>3</v>
      </c>
      <c r="H11" s="680"/>
      <c r="I11" s="656">
        <f t="shared" si="7"/>
        <v>3</v>
      </c>
      <c r="J11" s="681"/>
      <c r="K11" s="656">
        <f t="shared" si="8"/>
        <v>3</v>
      </c>
      <c r="L11" s="642"/>
      <c r="M11" s="16" t="str">
        <f t="shared" si="9"/>
        <v>Juin</v>
      </c>
      <c r="N11" t="str">
        <f t="shared" si="10"/>
        <v>non</v>
      </c>
      <c r="O11" s="108"/>
      <c r="P11" s="108"/>
    </row>
    <row r="12" spans="1:16" ht="18.75">
      <c r="A12" s="38">
        <v>5</v>
      </c>
      <c r="B12" s="625" t="s">
        <v>116</v>
      </c>
      <c r="C12" s="625" t="s">
        <v>2416</v>
      </c>
      <c r="D12" s="630">
        <v>5</v>
      </c>
      <c r="E12" s="117"/>
      <c r="F12" s="656">
        <f t="shared" si="5"/>
        <v>2.5</v>
      </c>
      <c r="G12" s="656">
        <f t="shared" si="6"/>
        <v>7.5</v>
      </c>
      <c r="H12" s="680"/>
      <c r="I12" s="656">
        <f t="shared" si="7"/>
        <v>7.5</v>
      </c>
      <c r="J12" s="681"/>
      <c r="K12" s="656">
        <f t="shared" si="8"/>
        <v>7.5</v>
      </c>
      <c r="L12" s="642"/>
      <c r="M12" s="16" t="str">
        <f t="shared" si="9"/>
        <v>Juin</v>
      </c>
      <c r="N12" t="str">
        <f t="shared" si="10"/>
        <v>non</v>
      </c>
      <c r="O12" s="108"/>
      <c r="P12" s="108"/>
    </row>
    <row r="13" spans="1:16" ht="18.75">
      <c r="A13" s="38">
        <v>6</v>
      </c>
      <c r="B13" s="625" t="s">
        <v>2417</v>
      </c>
      <c r="C13" s="625" t="s">
        <v>2418</v>
      </c>
      <c r="D13" s="631">
        <v>6</v>
      </c>
      <c r="E13" s="117"/>
      <c r="F13" s="656">
        <f t="shared" si="5"/>
        <v>3</v>
      </c>
      <c r="G13" s="656">
        <f t="shared" si="6"/>
        <v>9</v>
      </c>
      <c r="H13" s="680"/>
      <c r="I13" s="656">
        <f t="shared" si="7"/>
        <v>9</v>
      </c>
      <c r="J13" s="681"/>
      <c r="K13" s="656">
        <f t="shared" si="8"/>
        <v>9</v>
      </c>
      <c r="L13" s="642"/>
      <c r="M13" s="16" t="str">
        <f t="shared" si="9"/>
        <v>Juin</v>
      </c>
      <c r="N13" t="str">
        <f t="shared" si="10"/>
        <v>non</v>
      </c>
      <c r="O13" s="108"/>
      <c r="P13" s="108"/>
    </row>
    <row r="14" spans="1:16" ht="18.75">
      <c r="A14" s="38">
        <v>7</v>
      </c>
      <c r="B14" s="625" t="s">
        <v>513</v>
      </c>
      <c r="C14" s="625" t="s">
        <v>2419</v>
      </c>
      <c r="D14" s="630">
        <v>3.5</v>
      </c>
      <c r="E14" s="117"/>
      <c r="F14" s="656">
        <f t="shared" si="5"/>
        <v>1.75</v>
      </c>
      <c r="G14" s="656">
        <f t="shared" si="6"/>
        <v>5.25</v>
      </c>
      <c r="H14" s="680"/>
      <c r="I14" s="656">
        <f t="shared" si="7"/>
        <v>5.25</v>
      </c>
      <c r="J14" s="681"/>
      <c r="K14" s="656">
        <f t="shared" si="8"/>
        <v>5.25</v>
      </c>
      <c r="L14" s="642"/>
      <c r="M14" s="16" t="str">
        <f t="shared" si="9"/>
        <v>Juin</v>
      </c>
      <c r="N14" t="str">
        <f t="shared" si="10"/>
        <v>non</v>
      </c>
      <c r="O14" s="108"/>
      <c r="P14" s="108"/>
    </row>
    <row r="15" spans="1:16" ht="18.75">
      <c r="A15" s="38">
        <v>8</v>
      </c>
      <c r="B15" s="625" t="s">
        <v>2420</v>
      </c>
      <c r="C15" s="625" t="s">
        <v>2421</v>
      </c>
      <c r="D15" s="630">
        <v>1.5</v>
      </c>
      <c r="E15" s="117"/>
      <c r="F15" s="656">
        <f t="shared" si="5"/>
        <v>0.75</v>
      </c>
      <c r="G15" s="656">
        <f t="shared" si="6"/>
        <v>2.25</v>
      </c>
      <c r="H15" s="680"/>
      <c r="I15" s="656">
        <f t="shared" si="7"/>
        <v>2.25</v>
      </c>
      <c r="J15" s="681"/>
      <c r="K15" s="656">
        <f t="shared" si="8"/>
        <v>2.25</v>
      </c>
      <c r="L15" s="642"/>
      <c r="M15" s="16" t="str">
        <f t="shared" si="9"/>
        <v>Juin</v>
      </c>
      <c r="N15" t="str">
        <f t="shared" si="10"/>
        <v>non</v>
      </c>
      <c r="O15" s="108"/>
      <c r="P15" s="108"/>
    </row>
    <row r="16" spans="1:16" ht="18.75">
      <c r="A16" s="38">
        <v>9</v>
      </c>
      <c r="B16" s="625" t="s">
        <v>523</v>
      </c>
      <c r="C16" s="625" t="s">
        <v>2422</v>
      </c>
      <c r="D16" s="630">
        <v>5</v>
      </c>
      <c r="E16" s="117"/>
      <c r="F16" s="656">
        <f t="shared" si="5"/>
        <v>2.5</v>
      </c>
      <c r="G16" s="656">
        <f t="shared" si="6"/>
        <v>7.5</v>
      </c>
      <c r="H16" s="680"/>
      <c r="I16" s="656">
        <f t="shared" si="7"/>
        <v>7.5</v>
      </c>
      <c r="J16" s="681"/>
      <c r="K16" s="656">
        <f t="shared" si="8"/>
        <v>7.5</v>
      </c>
      <c r="L16" s="642"/>
      <c r="M16" s="16" t="str">
        <f t="shared" si="9"/>
        <v>Juin</v>
      </c>
      <c r="N16" t="str">
        <f t="shared" si="10"/>
        <v>non</v>
      </c>
      <c r="O16" s="108"/>
      <c r="P16" s="108"/>
    </row>
    <row r="17" spans="1:16" ht="18.75">
      <c r="A17" s="38">
        <v>10</v>
      </c>
      <c r="B17" s="625" t="s">
        <v>529</v>
      </c>
      <c r="C17" s="625" t="s">
        <v>2423</v>
      </c>
      <c r="D17" s="630">
        <v>1.5</v>
      </c>
      <c r="E17" s="117"/>
      <c r="F17" s="656">
        <f t="shared" si="5"/>
        <v>0.75</v>
      </c>
      <c r="G17" s="656">
        <f t="shared" si="6"/>
        <v>2.25</v>
      </c>
      <c r="H17" s="680"/>
      <c r="I17" s="656">
        <f t="shared" si="7"/>
        <v>2.25</v>
      </c>
      <c r="J17" s="681"/>
      <c r="K17" s="656">
        <f t="shared" si="8"/>
        <v>2.25</v>
      </c>
      <c r="L17" s="642"/>
      <c r="M17" s="16" t="str">
        <f t="shared" si="9"/>
        <v>Juin</v>
      </c>
      <c r="N17" t="str">
        <f t="shared" si="10"/>
        <v>non</v>
      </c>
      <c r="O17" s="108"/>
      <c r="P17" s="108"/>
    </row>
    <row r="18" spans="1:16" ht="18.75">
      <c r="A18" s="38">
        <v>11</v>
      </c>
      <c r="B18" s="625" t="s">
        <v>2424</v>
      </c>
      <c r="C18" s="625" t="s">
        <v>2425</v>
      </c>
      <c r="D18" s="630">
        <v>6</v>
      </c>
      <c r="E18" s="117"/>
      <c r="F18" s="656">
        <f t="shared" si="5"/>
        <v>3</v>
      </c>
      <c r="G18" s="656">
        <f t="shared" si="6"/>
        <v>9</v>
      </c>
      <c r="H18" s="680"/>
      <c r="I18" s="656">
        <f t="shared" si="7"/>
        <v>9</v>
      </c>
      <c r="J18" s="681"/>
      <c r="K18" s="656">
        <f t="shared" si="8"/>
        <v>9</v>
      </c>
      <c r="L18" s="642"/>
      <c r="M18" s="16" t="str">
        <f t="shared" si="9"/>
        <v>Juin</v>
      </c>
      <c r="N18" t="str">
        <f t="shared" si="10"/>
        <v>non</v>
      </c>
      <c r="O18" s="108"/>
      <c r="P18" s="108"/>
    </row>
    <row r="19" spans="1:16" ht="18.75">
      <c r="A19" s="38">
        <v>12</v>
      </c>
      <c r="B19" s="625" t="s">
        <v>2426</v>
      </c>
      <c r="C19" s="625" t="s">
        <v>2427</v>
      </c>
      <c r="D19" s="630">
        <v>5</v>
      </c>
      <c r="E19" s="117"/>
      <c r="F19" s="656">
        <f t="shared" si="5"/>
        <v>2.5</v>
      </c>
      <c r="G19" s="656">
        <f t="shared" si="6"/>
        <v>7.5</v>
      </c>
      <c r="H19" s="680"/>
      <c r="I19" s="656">
        <f t="shared" si="7"/>
        <v>7.5</v>
      </c>
      <c r="J19" s="681"/>
      <c r="K19" s="656">
        <f t="shared" si="8"/>
        <v>7.5</v>
      </c>
      <c r="L19" s="642"/>
      <c r="M19" s="16" t="str">
        <f t="shared" si="9"/>
        <v>Juin</v>
      </c>
      <c r="N19" t="str">
        <f t="shared" si="10"/>
        <v>non</v>
      </c>
      <c r="O19" s="108"/>
      <c r="P19" s="108"/>
    </row>
    <row r="20" spans="1:16" ht="18.75">
      <c r="A20" s="38">
        <v>13</v>
      </c>
      <c r="B20" s="625" t="s">
        <v>546</v>
      </c>
      <c r="C20" s="625" t="s">
        <v>2428</v>
      </c>
      <c r="D20" s="630">
        <v>2</v>
      </c>
      <c r="E20" s="117"/>
      <c r="F20" s="656">
        <f t="shared" si="5"/>
        <v>1</v>
      </c>
      <c r="G20" s="656">
        <f t="shared" si="6"/>
        <v>3</v>
      </c>
      <c r="H20" s="680"/>
      <c r="I20" s="656">
        <f t="shared" si="7"/>
        <v>3</v>
      </c>
      <c r="J20" s="681"/>
      <c r="K20" s="656">
        <f t="shared" si="8"/>
        <v>3</v>
      </c>
      <c r="L20" s="642"/>
      <c r="M20" s="16" t="str">
        <f t="shared" si="9"/>
        <v>Juin</v>
      </c>
      <c r="N20" t="str">
        <f t="shared" si="10"/>
        <v>non</v>
      </c>
      <c r="O20" s="108"/>
      <c r="P20" s="108"/>
    </row>
    <row r="21" spans="1:16" ht="18.75">
      <c r="A21" s="38">
        <v>14</v>
      </c>
      <c r="B21" s="625" t="s">
        <v>551</v>
      </c>
      <c r="C21" s="625" t="s">
        <v>2429</v>
      </c>
      <c r="D21" s="630">
        <v>5</v>
      </c>
      <c r="E21" s="117"/>
      <c r="F21" s="656">
        <f t="shared" si="5"/>
        <v>2.5</v>
      </c>
      <c r="G21" s="656">
        <f t="shared" si="6"/>
        <v>7.5</v>
      </c>
      <c r="H21" s="680"/>
      <c r="I21" s="656">
        <f t="shared" si="7"/>
        <v>7.5</v>
      </c>
      <c r="J21" s="681"/>
      <c r="K21" s="656">
        <f t="shared" si="8"/>
        <v>7.5</v>
      </c>
      <c r="L21" s="642"/>
      <c r="M21" s="16" t="str">
        <f t="shared" si="9"/>
        <v>Juin</v>
      </c>
      <c r="N21" t="str">
        <f t="shared" si="10"/>
        <v>non</v>
      </c>
      <c r="O21" s="108"/>
      <c r="P21" s="108"/>
    </row>
    <row r="22" spans="1:16" ht="18.75">
      <c r="A22" s="38">
        <v>15</v>
      </c>
      <c r="B22" s="625" t="s">
        <v>2430</v>
      </c>
      <c r="C22" s="625" t="s">
        <v>2431</v>
      </c>
      <c r="D22" s="630">
        <v>3</v>
      </c>
      <c r="E22" s="118"/>
      <c r="F22" s="656">
        <f t="shared" si="5"/>
        <v>1.5</v>
      </c>
      <c r="G22" s="656">
        <f t="shared" si="6"/>
        <v>4.5</v>
      </c>
      <c r="H22" s="680"/>
      <c r="I22" s="656">
        <f t="shared" si="7"/>
        <v>4.5</v>
      </c>
      <c r="J22" s="681"/>
      <c r="K22" s="656">
        <f t="shared" si="8"/>
        <v>4.5</v>
      </c>
      <c r="L22" s="642"/>
      <c r="M22" s="16" t="str">
        <f t="shared" si="9"/>
        <v>Juin</v>
      </c>
      <c r="N22" t="str">
        <f t="shared" si="10"/>
        <v>non</v>
      </c>
      <c r="O22" s="108"/>
      <c r="P22" s="108"/>
    </row>
    <row r="23" spans="1:16" ht="18.75">
      <c r="A23" s="38">
        <v>16</v>
      </c>
      <c r="B23" s="625" t="s">
        <v>2430</v>
      </c>
      <c r="C23" s="625" t="s">
        <v>2432</v>
      </c>
      <c r="D23" s="630">
        <v>5</v>
      </c>
      <c r="E23" s="117"/>
      <c r="F23" s="656">
        <f t="shared" si="5"/>
        <v>2.5</v>
      </c>
      <c r="G23" s="656">
        <f t="shared" si="6"/>
        <v>7.5</v>
      </c>
      <c r="H23" s="680"/>
      <c r="I23" s="656">
        <f t="shared" si="7"/>
        <v>7.5</v>
      </c>
      <c r="J23" s="681"/>
      <c r="K23" s="656">
        <f t="shared" si="8"/>
        <v>7.5</v>
      </c>
      <c r="L23" s="642"/>
      <c r="M23" s="16" t="str">
        <f t="shared" si="9"/>
        <v>Juin</v>
      </c>
      <c r="N23" t="str">
        <f t="shared" si="10"/>
        <v>non</v>
      </c>
      <c r="O23" s="108"/>
      <c r="P23" s="108"/>
    </row>
    <row r="24" spans="1:16" ht="18.75">
      <c r="A24" s="38">
        <v>17</v>
      </c>
      <c r="B24" s="625" t="s">
        <v>559</v>
      </c>
      <c r="C24" s="625" t="s">
        <v>2433</v>
      </c>
      <c r="D24" s="630">
        <v>4.25</v>
      </c>
      <c r="E24" s="117"/>
      <c r="F24" s="656">
        <f t="shared" si="5"/>
        <v>2.125</v>
      </c>
      <c r="G24" s="656">
        <f t="shared" si="6"/>
        <v>6.375</v>
      </c>
      <c r="H24" s="680"/>
      <c r="I24" s="656">
        <f t="shared" si="7"/>
        <v>6.375</v>
      </c>
      <c r="J24" s="681"/>
      <c r="K24" s="656">
        <f t="shared" si="8"/>
        <v>6.375</v>
      </c>
      <c r="L24" s="642"/>
      <c r="M24" s="16" t="str">
        <f t="shared" si="9"/>
        <v>Juin</v>
      </c>
      <c r="N24" t="str">
        <f t="shared" si="10"/>
        <v>non</v>
      </c>
      <c r="O24" s="108"/>
      <c r="P24" s="108"/>
    </row>
    <row r="25" spans="1:16" ht="18.75">
      <c r="A25" s="38">
        <v>18</v>
      </c>
      <c r="B25" s="625" t="s">
        <v>564</v>
      </c>
      <c r="C25" s="625" t="s">
        <v>2434</v>
      </c>
      <c r="D25" s="630">
        <v>4</v>
      </c>
      <c r="E25" s="117"/>
      <c r="F25" s="656">
        <f t="shared" si="5"/>
        <v>2</v>
      </c>
      <c r="G25" s="656">
        <f t="shared" si="6"/>
        <v>6</v>
      </c>
      <c r="H25" s="680"/>
      <c r="I25" s="656">
        <f t="shared" si="7"/>
        <v>6</v>
      </c>
      <c r="J25" s="681"/>
      <c r="K25" s="656">
        <f t="shared" si="8"/>
        <v>6</v>
      </c>
      <c r="L25" s="642"/>
      <c r="M25" s="16" t="str">
        <f t="shared" si="9"/>
        <v>Juin</v>
      </c>
      <c r="N25" t="str">
        <f t="shared" si="10"/>
        <v>non</v>
      </c>
      <c r="O25" s="108"/>
      <c r="P25" s="108"/>
    </row>
    <row r="26" spans="1:16" ht="18.75">
      <c r="A26" s="38">
        <v>19</v>
      </c>
      <c r="B26" s="625" t="s">
        <v>568</v>
      </c>
      <c r="C26" s="625" t="s">
        <v>2435</v>
      </c>
      <c r="D26" s="630">
        <v>0</v>
      </c>
      <c r="E26" s="117"/>
      <c r="F26" s="656">
        <f t="shared" si="5"/>
        <v>0</v>
      </c>
      <c r="G26" s="656">
        <f t="shared" si="6"/>
        <v>0</v>
      </c>
      <c r="H26" s="680"/>
      <c r="I26" s="656">
        <f t="shared" si="7"/>
        <v>0</v>
      </c>
      <c r="J26" s="681"/>
      <c r="K26" s="656">
        <f t="shared" si="8"/>
        <v>0</v>
      </c>
      <c r="L26" s="642"/>
      <c r="M26" s="16" t="str">
        <f t="shared" si="9"/>
        <v>Juin</v>
      </c>
      <c r="N26" t="str">
        <f t="shared" si="10"/>
        <v>non</v>
      </c>
      <c r="O26" s="108"/>
      <c r="P26" s="108"/>
    </row>
    <row r="27" spans="1:16" ht="18.75">
      <c r="A27" s="38">
        <v>20</v>
      </c>
      <c r="B27" s="625" t="s">
        <v>2436</v>
      </c>
      <c r="C27" s="625" t="s">
        <v>2437</v>
      </c>
      <c r="D27" s="630">
        <v>6</v>
      </c>
      <c r="E27" s="117"/>
      <c r="F27" s="656">
        <f t="shared" si="5"/>
        <v>3</v>
      </c>
      <c r="G27" s="656">
        <f t="shared" si="6"/>
        <v>9</v>
      </c>
      <c r="H27" s="680"/>
      <c r="I27" s="656">
        <f t="shared" si="7"/>
        <v>9</v>
      </c>
      <c r="J27" s="681"/>
      <c r="K27" s="656">
        <f t="shared" si="8"/>
        <v>9</v>
      </c>
      <c r="L27" s="642"/>
      <c r="M27" s="16" t="str">
        <f t="shared" si="9"/>
        <v>Juin</v>
      </c>
      <c r="N27" t="str">
        <f t="shared" si="10"/>
        <v>non</v>
      </c>
      <c r="O27" s="108"/>
      <c r="P27" s="108"/>
    </row>
    <row r="28" spans="1:16" ht="18.75">
      <c r="A28" s="38">
        <v>21</v>
      </c>
      <c r="B28" s="625" t="s">
        <v>69</v>
      </c>
      <c r="C28" s="625" t="s">
        <v>2438</v>
      </c>
      <c r="D28" s="630">
        <v>3.75</v>
      </c>
      <c r="E28" s="117"/>
      <c r="F28" s="656">
        <f t="shared" si="5"/>
        <v>1.875</v>
      </c>
      <c r="G28" s="656">
        <f t="shared" si="6"/>
        <v>5.625</v>
      </c>
      <c r="H28" s="680"/>
      <c r="I28" s="656">
        <f t="shared" si="7"/>
        <v>5.625</v>
      </c>
      <c r="J28" s="681"/>
      <c r="K28" s="656">
        <f t="shared" si="8"/>
        <v>5.625</v>
      </c>
      <c r="L28" s="642"/>
      <c r="M28" s="16" t="str">
        <f t="shared" si="9"/>
        <v>Juin</v>
      </c>
      <c r="N28" t="str">
        <f t="shared" si="10"/>
        <v>non</v>
      </c>
      <c r="O28" s="108"/>
      <c r="P28" s="108"/>
    </row>
    <row r="29" spans="1:16" ht="18.75">
      <c r="A29" s="38">
        <v>22</v>
      </c>
      <c r="B29" s="625" t="s">
        <v>2439</v>
      </c>
      <c r="C29" s="625" t="s">
        <v>2440</v>
      </c>
      <c r="D29" s="630">
        <v>1.75</v>
      </c>
      <c r="E29" s="117"/>
      <c r="F29" s="656">
        <f t="shared" si="5"/>
        <v>0.875</v>
      </c>
      <c r="G29" s="656">
        <f t="shared" si="6"/>
        <v>2.625</v>
      </c>
      <c r="H29" s="680"/>
      <c r="I29" s="656">
        <f t="shared" si="7"/>
        <v>2.625</v>
      </c>
      <c r="J29" s="681"/>
      <c r="K29" s="656">
        <f t="shared" si="8"/>
        <v>2.625</v>
      </c>
      <c r="L29" s="642"/>
      <c r="M29" s="16" t="str">
        <f t="shared" si="9"/>
        <v>Juin</v>
      </c>
      <c r="N29" t="str">
        <f t="shared" si="10"/>
        <v>non</v>
      </c>
      <c r="O29" s="108"/>
      <c r="P29" s="108"/>
    </row>
    <row r="30" spans="1:16" ht="18.75">
      <c r="A30" s="38">
        <v>23</v>
      </c>
      <c r="B30" s="625" t="s">
        <v>592</v>
      </c>
      <c r="C30" s="625" t="s">
        <v>2441</v>
      </c>
      <c r="D30" s="630">
        <v>3</v>
      </c>
      <c r="E30" s="117"/>
      <c r="F30" s="656">
        <f t="shared" si="5"/>
        <v>1.5</v>
      </c>
      <c r="G30" s="656">
        <f t="shared" si="6"/>
        <v>4.5</v>
      </c>
      <c r="H30" s="680"/>
      <c r="I30" s="656">
        <f t="shared" si="7"/>
        <v>4.5</v>
      </c>
      <c r="J30" s="681"/>
      <c r="K30" s="656">
        <f t="shared" si="8"/>
        <v>4.5</v>
      </c>
      <c r="L30" s="642"/>
      <c r="M30" s="16" t="str">
        <f t="shared" si="9"/>
        <v>Juin</v>
      </c>
      <c r="N30" t="str">
        <f t="shared" si="10"/>
        <v>non</v>
      </c>
      <c r="O30" s="108"/>
      <c r="P30" s="108"/>
    </row>
    <row r="31" spans="1:16" ht="18.75">
      <c r="A31" s="38">
        <v>24</v>
      </c>
      <c r="B31" s="625" t="s">
        <v>2442</v>
      </c>
      <c r="C31" s="625" t="s">
        <v>2443</v>
      </c>
      <c r="D31" s="630">
        <v>1</v>
      </c>
      <c r="E31" s="117"/>
      <c r="F31" s="656">
        <f t="shared" si="5"/>
        <v>0.5</v>
      </c>
      <c r="G31" s="656">
        <f t="shared" si="6"/>
        <v>1.5</v>
      </c>
      <c r="H31" s="680"/>
      <c r="I31" s="656">
        <f t="shared" si="7"/>
        <v>1.5</v>
      </c>
      <c r="J31" s="681"/>
      <c r="K31" s="656">
        <f t="shared" si="8"/>
        <v>1.5</v>
      </c>
      <c r="L31" s="642"/>
      <c r="M31" s="16" t="str">
        <f t="shared" si="9"/>
        <v>Juin</v>
      </c>
      <c r="N31" t="str">
        <f t="shared" si="10"/>
        <v>non</v>
      </c>
      <c r="O31" s="108"/>
      <c r="P31" s="108"/>
    </row>
    <row r="32" spans="1:16" ht="18.75">
      <c r="A32" s="38">
        <v>25</v>
      </c>
      <c r="B32" s="625" t="s">
        <v>603</v>
      </c>
      <c r="C32" s="625" t="s">
        <v>2444</v>
      </c>
      <c r="D32" s="630">
        <v>7</v>
      </c>
      <c r="E32" s="117"/>
      <c r="F32" s="656">
        <f t="shared" si="5"/>
        <v>3.5</v>
      </c>
      <c r="G32" s="656">
        <f t="shared" si="6"/>
        <v>10.5</v>
      </c>
      <c r="H32" s="680"/>
      <c r="I32" s="656">
        <f t="shared" si="7"/>
        <v>10.5</v>
      </c>
      <c r="J32" s="681"/>
      <c r="K32" s="656">
        <f t="shared" si="8"/>
        <v>10.5</v>
      </c>
      <c r="L32" s="642"/>
      <c r="M32" s="16" t="str">
        <f t="shared" si="9"/>
        <v>Juin</v>
      </c>
      <c r="N32" t="str">
        <f t="shared" si="10"/>
        <v>non</v>
      </c>
      <c r="O32" s="108"/>
      <c r="P32" s="108"/>
    </row>
    <row r="33" spans="1:16" ht="18.75">
      <c r="A33" s="38">
        <v>26</v>
      </c>
      <c r="B33" s="625" t="s">
        <v>2445</v>
      </c>
      <c r="C33" s="625" t="s">
        <v>2446</v>
      </c>
      <c r="D33" s="630">
        <v>3</v>
      </c>
      <c r="E33" s="117"/>
      <c r="F33" s="656">
        <f t="shared" si="5"/>
        <v>1.5</v>
      </c>
      <c r="G33" s="656">
        <f t="shared" si="6"/>
        <v>4.5</v>
      </c>
      <c r="H33" s="680"/>
      <c r="I33" s="656">
        <f t="shared" si="7"/>
        <v>4.5</v>
      </c>
      <c r="J33" s="681"/>
      <c r="K33" s="656">
        <f t="shared" si="8"/>
        <v>4.5</v>
      </c>
      <c r="L33" s="642"/>
      <c r="M33" s="16" t="str">
        <f t="shared" si="9"/>
        <v>Juin</v>
      </c>
      <c r="N33" t="str">
        <f t="shared" si="10"/>
        <v>non</v>
      </c>
      <c r="O33" s="108"/>
      <c r="P33" s="108"/>
    </row>
    <row r="34" spans="1:16" ht="18.75">
      <c r="A34" s="38">
        <v>27</v>
      </c>
      <c r="B34" s="625" t="s">
        <v>135</v>
      </c>
      <c r="C34" s="625" t="s">
        <v>2447</v>
      </c>
      <c r="D34" s="630">
        <v>2.5</v>
      </c>
      <c r="E34" s="117"/>
      <c r="F34" s="656">
        <f t="shared" si="5"/>
        <v>1.25</v>
      </c>
      <c r="G34" s="656">
        <f t="shared" si="6"/>
        <v>3.75</v>
      </c>
      <c r="H34" s="680"/>
      <c r="I34" s="656">
        <f t="shared" si="7"/>
        <v>3.75</v>
      </c>
      <c r="J34" s="681"/>
      <c r="K34" s="656">
        <f t="shared" si="8"/>
        <v>3.75</v>
      </c>
      <c r="L34" s="642"/>
      <c r="M34" s="16" t="str">
        <f t="shared" si="9"/>
        <v>Juin</v>
      </c>
      <c r="N34" t="str">
        <f t="shared" si="10"/>
        <v>non</v>
      </c>
      <c r="O34" s="108"/>
      <c r="P34" s="108"/>
    </row>
    <row r="35" spans="1:16" ht="18.75">
      <c r="A35" s="38">
        <v>28</v>
      </c>
      <c r="B35" s="625" t="s">
        <v>2448</v>
      </c>
      <c r="C35" s="625" t="s">
        <v>2449</v>
      </c>
      <c r="D35" s="630">
        <v>1</v>
      </c>
      <c r="E35" s="117"/>
      <c r="F35" s="656">
        <f t="shared" si="5"/>
        <v>0.5</v>
      </c>
      <c r="G35" s="656">
        <f t="shared" si="6"/>
        <v>1.5</v>
      </c>
      <c r="H35" s="680"/>
      <c r="I35" s="656">
        <f t="shared" si="7"/>
        <v>1.5</v>
      </c>
      <c r="J35" s="681"/>
      <c r="K35" s="656">
        <f t="shared" si="8"/>
        <v>1.5</v>
      </c>
      <c r="L35" s="642"/>
      <c r="M35" s="16" t="str">
        <f t="shared" si="9"/>
        <v>Juin</v>
      </c>
      <c r="N35" t="str">
        <f t="shared" si="10"/>
        <v>non</v>
      </c>
      <c r="O35" s="108"/>
      <c r="P35" s="108"/>
    </row>
    <row r="36" spans="1:16" ht="18.75">
      <c r="A36" s="38">
        <v>29</v>
      </c>
      <c r="B36" s="625" t="s">
        <v>624</v>
      </c>
      <c r="C36" s="625" t="s">
        <v>2450</v>
      </c>
      <c r="D36" s="630">
        <v>2.5</v>
      </c>
      <c r="E36" s="117"/>
      <c r="F36" s="656">
        <f t="shared" si="5"/>
        <v>1.25</v>
      </c>
      <c r="G36" s="656">
        <f t="shared" si="6"/>
        <v>3.75</v>
      </c>
      <c r="H36" s="680"/>
      <c r="I36" s="656">
        <f t="shared" si="7"/>
        <v>3.75</v>
      </c>
      <c r="J36" s="681"/>
      <c r="K36" s="656">
        <f t="shared" si="8"/>
        <v>3.75</v>
      </c>
      <c r="L36" s="642"/>
      <c r="M36" s="16" t="str">
        <f t="shared" si="9"/>
        <v>Juin</v>
      </c>
      <c r="N36" t="str">
        <f t="shared" si="10"/>
        <v>non</v>
      </c>
      <c r="O36" s="108"/>
      <c r="P36" s="108"/>
    </row>
    <row r="37" spans="1:16" ht="18.75">
      <c r="A37" s="38">
        <v>30</v>
      </c>
      <c r="B37" s="625" t="s">
        <v>624</v>
      </c>
      <c r="C37" s="625" t="s">
        <v>2451</v>
      </c>
      <c r="D37" s="630">
        <v>4</v>
      </c>
      <c r="E37" s="117"/>
      <c r="F37" s="656">
        <f t="shared" si="5"/>
        <v>2</v>
      </c>
      <c r="G37" s="656">
        <f t="shared" si="6"/>
        <v>6</v>
      </c>
      <c r="H37" s="680"/>
      <c r="I37" s="656">
        <f t="shared" si="7"/>
        <v>6</v>
      </c>
      <c r="J37" s="681"/>
      <c r="K37" s="656">
        <f t="shared" si="8"/>
        <v>6</v>
      </c>
      <c r="L37" s="642"/>
      <c r="M37" s="16" t="str">
        <f t="shared" si="9"/>
        <v>Juin</v>
      </c>
      <c r="N37" t="str">
        <f t="shared" si="10"/>
        <v>non</v>
      </c>
      <c r="O37" s="108"/>
      <c r="P37" s="108"/>
    </row>
    <row r="38" spans="1:16" ht="18.75">
      <c r="A38" s="38">
        <v>31</v>
      </c>
      <c r="B38" s="625" t="s">
        <v>2452</v>
      </c>
      <c r="C38" s="625" t="s">
        <v>2453</v>
      </c>
      <c r="D38" s="630">
        <v>6</v>
      </c>
      <c r="E38" s="117"/>
      <c r="F38" s="656">
        <f t="shared" si="5"/>
        <v>3</v>
      </c>
      <c r="G38" s="656">
        <f t="shared" si="6"/>
        <v>9</v>
      </c>
      <c r="H38" s="680"/>
      <c r="I38" s="656">
        <f t="shared" si="7"/>
        <v>9</v>
      </c>
      <c r="J38" s="681"/>
      <c r="K38" s="656">
        <f t="shared" si="8"/>
        <v>9</v>
      </c>
      <c r="L38" s="642"/>
      <c r="M38" s="16" t="str">
        <f t="shared" si="9"/>
        <v>Juin</v>
      </c>
      <c r="N38" t="str">
        <f t="shared" si="10"/>
        <v>non</v>
      </c>
      <c r="O38" s="108"/>
      <c r="P38" s="108"/>
    </row>
    <row r="39" spans="1:16" ht="18.75">
      <c r="A39" s="38">
        <v>32</v>
      </c>
      <c r="B39" s="625" t="s">
        <v>2452</v>
      </c>
      <c r="C39" s="625" t="s">
        <v>2454</v>
      </c>
      <c r="D39" s="630">
        <v>5.5</v>
      </c>
      <c r="E39" s="117"/>
      <c r="F39" s="656">
        <f t="shared" si="5"/>
        <v>2.75</v>
      </c>
      <c r="G39" s="656">
        <f t="shared" si="6"/>
        <v>8.25</v>
      </c>
      <c r="H39" s="680"/>
      <c r="I39" s="656">
        <f t="shared" si="7"/>
        <v>8.25</v>
      </c>
      <c r="J39" s="681"/>
      <c r="K39" s="656">
        <f t="shared" si="8"/>
        <v>8.25</v>
      </c>
      <c r="L39" s="642"/>
      <c r="M39" s="16" t="str">
        <f t="shared" si="9"/>
        <v>Juin</v>
      </c>
      <c r="N39" t="str">
        <f t="shared" si="10"/>
        <v>non</v>
      </c>
      <c r="O39" s="108"/>
      <c r="P39" s="108"/>
    </row>
    <row r="40" spans="1:16" ht="18.75">
      <c r="A40" s="38">
        <v>33</v>
      </c>
      <c r="B40" s="625" t="s">
        <v>645</v>
      </c>
      <c r="C40" s="625" t="s">
        <v>2455</v>
      </c>
      <c r="D40" s="630">
        <v>1.5</v>
      </c>
      <c r="E40" s="117"/>
      <c r="F40" s="656">
        <f t="shared" si="5"/>
        <v>0.75</v>
      </c>
      <c r="G40" s="656">
        <f t="shared" si="6"/>
        <v>2.25</v>
      </c>
      <c r="H40" s="680"/>
      <c r="I40" s="656">
        <f t="shared" si="7"/>
        <v>2.25</v>
      </c>
      <c r="J40" s="681"/>
      <c r="K40" s="656">
        <f t="shared" si="8"/>
        <v>2.25</v>
      </c>
      <c r="L40" s="642"/>
      <c r="M40" s="16" t="str">
        <f t="shared" si="9"/>
        <v>Juin</v>
      </c>
      <c r="N40" t="str">
        <f t="shared" si="10"/>
        <v>non</v>
      </c>
      <c r="O40" s="108"/>
      <c r="P40" s="108"/>
    </row>
    <row r="41" spans="1:16" ht="18.75">
      <c r="A41" s="38">
        <v>34</v>
      </c>
      <c r="B41" s="625" t="s">
        <v>2456</v>
      </c>
      <c r="C41" s="625" t="s">
        <v>119</v>
      </c>
      <c r="D41" s="631">
        <v>5</v>
      </c>
      <c r="E41" s="117"/>
      <c r="F41" s="656">
        <f t="shared" si="5"/>
        <v>2.5</v>
      </c>
      <c r="G41" s="656">
        <f t="shared" si="6"/>
        <v>7.5</v>
      </c>
      <c r="H41" s="680"/>
      <c r="I41" s="656">
        <f t="shared" si="7"/>
        <v>7.5</v>
      </c>
      <c r="J41" s="681"/>
      <c r="K41" s="656">
        <f t="shared" si="8"/>
        <v>7.5</v>
      </c>
      <c r="L41" s="642"/>
      <c r="M41" s="16" t="str">
        <f t="shared" si="9"/>
        <v>Juin</v>
      </c>
      <c r="N41" t="str">
        <f t="shared" si="10"/>
        <v>non</v>
      </c>
      <c r="O41" s="108"/>
      <c r="P41" s="108"/>
    </row>
    <row r="42" spans="1:16" ht="18.75">
      <c r="A42" s="38">
        <v>35</v>
      </c>
      <c r="B42" s="625" t="s">
        <v>2457</v>
      </c>
      <c r="C42" s="625" t="s">
        <v>2458</v>
      </c>
      <c r="D42" s="630">
        <v>10</v>
      </c>
      <c r="E42" s="117"/>
      <c r="F42" s="656">
        <f t="shared" si="5"/>
        <v>5</v>
      </c>
      <c r="G42" s="656">
        <f t="shared" si="6"/>
        <v>15</v>
      </c>
      <c r="H42" s="680"/>
      <c r="I42" s="656">
        <f t="shared" si="7"/>
        <v>15</v>
      </c>
      <c r="J42" s="681"/>
      <c r="K42" s="656">
        <f t="shared" si="8"/>
        <v>15</v>
      </c>
      <c r="L42" s="642"/>
      <c r="M42" s="16" t="str">
        <f t="shared" si="9"/>
        <v>Juin</v>
      </c>
      <c r="N42" t="str">
        <f t="shared" si="10"/>
        <v>non</v>
      </c>
      <c r="O42" s="108"/>
      <c r="P42" s="108"/>
    </row>
    <row r="43" spans="1:16" ht="18.75">
      <c r="A43" s="38">
        <v>36</v>
      </c>
      <c r="B43" s="625" t="s">
        <v>659</v>
      </c>
      <c r="C43" s="625" t="s">
        <v>2459</v>
      </c>
      <c r="D43" s="630">
        <v>9</v>
      </c>
      <c r="E43" s="119"/>
      <c r="F43" s="656">
        <f t="shared" si="5"/>
        <v>4.5</v>
      </c>
      <c r="G43" s="656">
        <f t="shared" si="6"/>
        <v>13.5</v>
      </c>
      <c r="H43" s="680"/>
      <c r="I43" s="656">
        <f t="shared" si="7"/>
        <v>13.5</v>
      </c>
      <c r="J43" s="681"/>
      <c r="K43" s="656">
        <f t="shared" si="8"/>
        <v>13.5</v>
      </c>
      <c r="L43" s="642"/>
      <c r="M43" s="16" t="str">
        <f t="shared" si="9"/>
        <v>Juin</v>
      </c>
      <c r="N43" t="str">
        <f t="shared" si="10"/>
        <v>non</v>
      </c>
      <c r="O43" s="108"/>
      <c r="P43" s="108"/>
    </row>
    <row r="44" spans="1:16" ht="18.75">
      <c r="A44" s="38">
        <v>37</v>
      </c>
      <c r="B44" s="625" t="s">
        <v>664</v>
      </c>
      <c r="C44" s="625" t="s">
        <v>2460</v>
      </c>
      <c r="D44" s="630">
        <v>1.5</v>
      </c>
      <c r="E44" s="117"/>
      <c r="F44" s="656">
        <f t="shared" si="5"/>
        <v>0.75</v>
      </c>
      <c r="G44" s="656">
        <f t="shared" si="6"/>
        <v>2.25</v>
      </c>
      <c r="H44" s="680"/>
      <c r="I44" s="656">
        <f t="shared" si="7"/>
        <v>2.25</v>
      </c>
      <c r="J44" s="681"/>
      <c r="K44" s="656">
        <f t="shared" si="8"/>
        <v>2.25</v>
      </c>
      <c r="L44" s="642"/>
      <c r="M44" s="16" t="str">
        <f t="shared" si="9"/>
        <v>Juin</v>
      </c>
      <c r="N44" t="str">
        <f t="shared" si="10"/>
        <v>non</v>
      </c>
      <c r="O44" s="108"/>
      <c r="P44" s="108"/>
    </row>
    <row r="45" spans="1:16" ht="18.75">
      <c r="A45" s="38">
        <v>38</v>
      </c>
      <c r="B45" s="625" t="s">
        <v>2461</v>
      </c>
      <c r="C45" s="625" t="s">
        <v>2451</v>
      </c>
      <c r="D45" s="630">
        <v>1.5</v>
      </c>
      <c r="E45" s="117"/>
      <c r="F45" s="656">
        <f t="shared" si="5"/>
        <v>0.75</v>
      </c>
      <c r="G45" s="656">
        <f t="shared" si="6"/>
        <v>2.25</v>
      </c>
      <c r="H45" s="680"/>
      <c r="I45" s="656">
        <f t="shared" si="7"/>
        <v>2.25</v>
      </c>
      <c r="J45" s="681"/>
      <c r="K45" s="656">
        <f t="shared" si="8"/>
        <v>2.25</v>
      </c>
      <c r="L45" s="642"/>
      <c r="M45" s="16" t="str">
        <f t="shared" si="9"/>
        <v>Juin</v>
      </c>
      <c r="N45" t="str">
        <f t="shared" si="10"/>
        <v>non</v>
      </c>
      <c r="O45" s="108"/>
      <c r="P45" s="108"/>
    </row>
    <row r="46" spans="1:16" ht="18.75">
      <c r="A46" s="38">
        <v>39</v>
      </c>
      <c r="B46" s="625" t="s">
        <v>673</v>
      </c>
      <c r="C46" s="625" t="s">
        <v>2462</v>
      </c>
      <c r="D46" s="630">
        <v>0.75</v>
      </c>
      <c r="E46" s="117"/>
      <c r="F46" s="656">
        <f t="shared" si="5"/>
        <v>0.375</v>
      </c>
      <c r="G46" s="656">
        <f t="shared" si="6"/>
        <v>1.125</v>
      </c>
      <c r="H46" s="680"/>
      <c r="I46" s="656">
        <f t="shared" si="7"/>
        <v>1.125</v>
      </c>
      <c r="J46" s="681"/>
      <c r="K46" s="656">
        <f t="shared" si="8"/>
        <v>1.125</v>
      </c>
      <c r="L46" s="642"/>
      <c r="M46" s="16" t="str">
        <f t="shared" si="9"/>
        <v>Juin</v>
      </c>
      <c r="N46" t="str">
        <f t="shared" si="10"/>
        <v>non</v>
      </c>
      <c r="O46" s="108"/>
      <c r="P46" s="108"/>
    </row>
    <row r="47" spans="1:16" ht="18.75">
      <c r="A47" s="38">
        <v>40</v>
      </c>
      <c r="B47" s="625" t="s">
        <v>677</v>
      </c>
      <c r="C47" s="625" t="s">
        <v>2463</v>
      </c>
      <c r="D47" s="630">
        <v>1</v>
      </c>
      <c r="E47" s="117"/>
      <c r="F47" s="656">
        <f t="shared" si="5"/>
        <v>0.5</v>
      </c>
      <c r="G47" s="656">
        <f t="shared" si="6"/>
        <v>1.5</v>
      </c>
      <c r="H47" s="680"/>
      <c r="I47" s="656">
        <f t="shared" si="7"/>
        <v>1.5</v>
      </c>
      <c r="J47" s="681"/>
      <c r="K47" s="656">
        <f t="shared" si="8"/>
        <v>1.5</v>
      </c>
      <c r="L47" s="642"/>
      <c r="M47" s="16" t="str">
        <f t="shared" si="9"/>
        <v>Juin</v>
      </c>
      <c r="N47" t="str">
        <f t="shared" si="10"/>
        <v>non</v>
      </c>
      <c r="O47" s="108"/>
      <c r="P47" s="108"/>
    </row>
    <row r="48" spans="1:16" ht="18.75">
      <c r="A48" s="38">
        <v>41</v>
      </c>
      <c r="B48" s="625" t="s">
        <v>677</v>
      </c>
      <c r="C48" s="625" t="s">
        <v>2464</v>
      </c>
      <c r="D48" s="630">
        <v>1.5</v>
      </c>
      <c r="E48" s="117"/>
      <c r="F48" s="656">
        <f t="shared" si="5"/>
        <v>0.75</v>
      </c>
      <c r="G48" s="656">
        <f t="shared" si="6"/>
        <v>2.25</v>
      </c>
      <c r="H48" s="680"/>
      <c r="I48" s="656">
        <f t="shared" si="7"/>
        <v>2.25</v>
      </c>
      <c r="J48" s="681"/>
      <c r="K48" s="656">
        <f t="shared" si="8"/>
        <v>2.25</v>
      </c>
      <c r="L48" s="642"/>
      <c r="M48" s="16" t="str">
        <f t="shared" si="9"/>
        <v>Juin</v>
      </c>
      <c r="N48" t="str">
        <f t="shared" si="10"/>
        <v>non</v>
      </c>
      <c r="O48" s="108"/>
      <c r="P48" s="108"/>
    </row>
    <row r="49" spans="1:16" ht="18.75">
      <c r="A49" s="38">
        <v>42</v>
      </c>
      <c r="B49" s="625" t="s">
        <v>682</v>
      </c>
      <c r="C49" s="625" t="s">
        <v>2465</v>
      </c>
      <c r="D49" s="630">
        <v>3.5</v>
      </c>
      <c r="E49" s="117"/>
      <c r="F49" s="656">
        <f t="shared" si="5"/>
        <v>1.75</v>
      </c>
      <c r="G49" s="656">
        <f t="shared" si="6"/>
        <v>5.25</v>
      </c>
      <c r="H49" s="680"/>
      <c r="I49" s="656">
        <f t="shared" si="7"/>
        <v>5.25</v>
      </c>
      <c r="J49" s="681"/>
      <c r="K49" s="656">
        <f t="shared" si="8"/>
        <v>5.25</v>
      </c>
      <c r="L49" s="642"/>
      <c r="M49" s="16" t="str">
        <f t="shared" si="9"/>
        <v>Juin</v>
      </c>
      <c r="N49" t="str">
        <f t="shared" si="10"/>
        <v>non</v>
      </c>
      <c r="O49" s="108"/>
      <c r="P49" s="108"/>
    </row>
    <row r="50" spans="1:16" ht="18.75">
      <c r="A50" s="38">
        <v>43</v>
      </c>
      <c r="B50" s="625" t="s">
        <v>111</v>
      </c>
      <c r="C50" s="625" t="s">
        <v>2466</v>
      </c>
      <c r="D50" s="630">
        <v>0.75</v>
      </c>
      <c r="E50" s="117"/>
      <c r="F50" s="656">
        <f t="shared" si="5"/>
        <v>0.375</v>
      </c>
      <c r="G50" s="656">
        <f t="shared" si="6"/>
        <v>1.125</v>
      </c>
      <c r="H50" s="680"/>
      <c r="I50" s="656">
        <f t="shared" si="7"/>
        <v>1.125</v>
      </c>
      <c r="J50" s="681"/>
      <c r="K50" s="656">
        <f t="shared" si="8"/>
        <v>1.125</v>
      </c>
      <c r="L50" s="642"/>
      <c r="M50" s="16" t="str">
        <f t="shared" si="9"/>
        <v>Juin</v>
      </c>
      <c r="N50" t="str">
        <f t="shared" si="10"/>
        <v>non</v>
      </c>
      <c r="O50" s="108"/>
      <c r="P50" s="108"/>
    </row>
    <row r="51" spans="1:16" ht="18.75">
      <c r="A51" s="38">
        <v>44</v>
      </c>
      <c r="B51" s="625" t="s">
        <v>111</v>
      </c>
      <c r="C51" s="625" t="s">
        <v>2467</v>
      </c>
      <c r="D51" s="630">
        <v>4.5</v>
      </c>
      <c r="E51" s="117"/>
      <c r="F51" s="656">
        <f t="shared" si="5"/>
        <v>2.25</v>
      </c>
      <c r="G51" s="656">
        <f t="shared" si="6"/>
        <v>6.75</v>
      </c>
      <c r="H51" s="680"/>
      <c r="I51" s="656">
        <f t="shared" si="7"/>
        <v>6.75</v>
      </c>
      <c r="J51" s="681"/>
      <c r="K51" s="656">
        <f t="shared" si="8"/>
        <v>6.75</v>
      </c>
      <c r="L51" s="642"/>
      <c r="M51" s="16" t="str">
        <f t="shared" si="9"/>
        <v>Juin</v>
      </c>
      <c r="N51" t="str">
        <f t="shared" si="10"/>
        <v>non</v>
      </c>
      <c r="O51" s="108"/>
      <c r="P51" s="108"/>
    </row>
    <row r="52" spans="1:16" ht="18.75">
      <c r="A52" s="38">
        <v>45</v>
      </c>
      <c r="B52" s="625" t="s">
        <v>2468</v>
      </c>
      <c r="C52" s="625" t="s">
        <v>2469</v>
      </c>
      <c r="D52" s="630">
        <v>2</v>
      </c>
      <c r="E52" s="117"/>
      <c r="F52" s="656">
        <f t="shared" si="5"/>
        <v>1</v>
      </c>
      <c r="G52" s="656">
        <f t="shared" si="6"/>
        <v>3</v>
      </c>
      <c r="H52" s="680"/>
      <c r="I52" s="656">
        <f t="shared" si="7"/>
        <v>3</v>
      </c>
      <c r="J52" s="681"/>
      <c r="K52" s="656">
        <f t="shared" si="8"/>
        <v>3</v>
      </c>
      <c r="L52" s="642"/>
      <c r="M52" s="16" t="str">
        <f t="shared" si="9"/>
        <v>Juin</v>
      </c>
      <c r="N52" t="str">
        <f t="shared" si="10"/>
        <v>non</v>
      </c>
      <c r="O52" s="108"/>
      <c r="P52" s="108"/>
    </row>
    <row r="53" spans="1:16" ht="18.75">
      <c r="A53" s="38">
        <v>46</v>
      </c>
      <c r="B53" s="625" t="s">
        <v>696</v>
      </c>
      <c r="C53" s="625" t="s">
        <v>2470</v>
      </c>
      <c r="D53" s="630">
        <v>3.5</v>
      </c>
      <c r="E53" s="117"/>
      <c r="F53" s="656">
        <f t="shared" si="5"/>
        <v>1.75</v>
      </c>
      <c r="G53" s="656">
        <f t="shared" si="6"/>
        <v>5.25</v>
      </c>
      <c r="H53" s="680"/>
      <c r="I53" s="656">
        <f t="shared" si="7"/>
        <v>5.25</v>
      </c>
      <c r="J53" s="681"/>
      <c r="K53" s="656">
        <f t="shared" si="8"/>
        <v>5.25</v>
      </c>
      <c r="L53" s="642"/>
      <c r="M53" s="16" t="str">
        <f t="shared" si="9"/>
        <v>Juin</v>
      </c>
      <c r="N53" t="str">
        <f t="shared" si="10"/>
        <v>non</v>
      </c>
      <c r="O53" s="108"/>
      <c r="P53" s="108"/>
    </row>
    <row r="54" spans="1:16" ht="18.75">
      <c r="A54" s="38">
        <v>47</v>
      </c>
      <c r="B54" s="625" t="s">
        <v>2471</v>
      </c>
      <c r="C54" s="625" t="s">
        <v>2472</v>
      </c>
      <c r="D54" s="630">
        <v>14</v>
      </c>
      <c r="E54" s="119"/>
      <c r="F54" s="656">
        <f t="shared" si="5"/>
        <v>7</v>
      </c>
      <c r="G54" s="656">
        <f t="shared" si="6"/>
        <v>21</v>
      </c>
      <c r="H54" s="680"/>
      <c r="I54" s="656">
        <f t="shared" si="7"/>
        <v>21</v>
      </c>
      <c r="J54" s="681"/>
      <c r="K54" s="656">
        <f t="shared" si="8"/>
        <v>21</v>
      </c>
      <c r="L54" s="642"/>
      <c r="M54" s="16" t="str">
        <f t="shared" si="9"/>
        <v>Juin</v>
      </c>
      <c r="N54" t="str">
        <f t="shared" si="10"/>
        <v>non</v>
      </c>
      <c r="O54" s="108"/>
      <c r="P54" s="108"/>
    </row>
    <row r="55" spans="1:16" ht="18.75">
      <c r="A55" s="38">
        <v>48</v>
      </c>
      <c r="B55" s="625" t="s">
        <v>703</v>
      </c>
      <c r="C55" s="625" t="s">
        <v>2473</v>
      </c>
      <c r="D55" s="630">
        <v>3</v>
      </c>
      <c r="E55" s="117"/>
      <c r="F55" s="656">
        <f t="shared" si="5"/>
        <v>1.5</v>
      </c>
      <c r="G55" s="656">
        <f t="shared" si="6"/>
        <v>4.5</v>
      </c>
      <c r="H55" s="680"/>
      <c r="I55" s="656">
        <f t="shared" si="7"/>
        <v>4.5</v>
      </c>
      <c r="J55" s="681"/>
      <c r="K55" s="656">
        <f t="shared" si="8"/>
        <v>4.5</v>
      </c>
      <c r="L55" s="642"/>
      <c r="M55" s="16" t="str">
        <f t="shared" si="9"/>
        <v>Juin</v>
      </c>
      <c r="N55" t="str">
        <f t="shared" si="10"/>
        <v>non</v>
      </c>
      <c r="O55" s="108"/>
      <c r="P55" s="108"/>
    </row>
    <row r="56" spans="1:16" ht="18.75">
      <c r="A56" s="38">
        <v>49</v>
      </c>
      <c r="B56" s="625" t="s">
        <v>707</v>
      </c>
      <c r="C56" s="625" t="s">
        <v>2474</v>
      </c>
      <c r="D56" s="630">
        <v>1.75</v>
      </c>
      <c r="E56" s="117"/>
      <c r="F56" s="656">
        <f t="shared" si="5"/>
        <v>0.875</v>
      </c>
      <c r="G56" s="656">
        <f t="shared" si="6"/>
        <v>2.625</v>
      </c>
      <c r="H56" s="680"/>
      <c r="I56" s="656">
        <f t="shared" si="7"/>
        <v>2.625</v>
      </c>
      <c r="J56" s="681"/>
      <c r="K56" s="656">
        <f t="shared" si="8"/>
        <v>2.625</v>
      </c>
      <c r="L56" s="642"/>
      <c r="M56" s="16" t="str">
        <f t="shared" si="9"/>
        <v>Juin</v>
      </c>
      <c r="N56" t="str">
        <f t="shared" si="10"/>
        <v>non</v>
      </c>
      <c r="O56" s="108"/>
      <c r="P56" s="108"/>
    </row>
    <row r="57" spans="1:16" ht="18.75">
      <c r="A57" s="38">
        <v>50</v>
      </c>
      <c r="B57" s="625" t="s">
        <v>707</v>
      </c>
      <c r="C57" s="625" t="s">
        <v>2454</v>
      </c>
      <c r="D57" s="630">
        <v>2.5</v>
      </c>
      <c r="E57" s="117"/>
      <c r="F57" s="656">
        <f t="shared" si="5"/>
        <v>1.25</v>
      </c>
      <c r="G57" s="656">
        <f t="shared" si="6"/>
        <v>3.75</v>
      </c>
      <c r="H57" s="680"/>
      <c r="I57" s="656">
        <f t="shared" si="7"/>
        <v>3.75</v>
      </c>
      <c r="J57" s="681"/>
      <c r="K57" s="656">
        <f t="shared" si="8"/>
        <v>3.75</v>
      </c>
      <c r="L57" s="642"/>
      <c r="M57" s="16" t="str">
        <f t="shared" si="9"/>
        <v>Juin</v>
      </c>
      <c r="N57" t="str">
        <f t="shared" si="10"/>
        <v>non</v>
      </c>
      <c r="O57" s="108"/>
      <c r="P57" s="108"/>
    </row>
    <row r="58" spans="1:16" ht="18.75">
      <c r="A58" s="38">
        <v>51</v>
      </c>
      <c r="B58" s="625" t="s">
        <v>2475</v>
      </c>
      <c r="C58" s="625" t="s">
        <v>2432</v>
      </c>
      <c r="D58" s="630">
        <v>5</v>
      </c>
      <c r="E58" s="117"/>
      <c r="F58" s="656">
        <f t="shared" si="5"/>
        <v>2.5</v>
      </c>
      <c r="G58" s="656">
        <f t="shared" si="6"/>
        <v>7.5</v>
      </c>
      <c r="H58" s="680"/>
      <c r="I58" s="656">
        <f t="shared" si="7"/>
        <v>7.5</v>
      </c>
      <c r="J58" s="681"/>
      <c r="K58" s="656">
        <f t="shared" si="8"/>
        <v>7.5</v>
      </c>
      <c r="L58" s="642"/>
      <c r="M58" s="16" t="str">
        <f t="shared" si="9"/>
        <v>Juin</v>
      </c>
      <c r="N58" t="str">
        <f t="shared" si="10"/>
        <v>non</v>
      </c>
      <c r="O58" s="108"/>
      <c r="P58" s="108"/>
    </row>
    <row r="59" spans="1:16" ht="18.75">
      <c r="A59" s="38">
        <v>52</v>
      </c>
      <c r="B59" s="625" t="s">
        <v>721</v>
      </c>
      <c r="C59" s="625" t="s">
        <v>2476</v>
      </c>
      <c r="D59" s="631">
        <v>6.5</v>
      </c>
      <c r="E59" s="117"/>
      <c r="F59" s="656">
        <f t="shared" si="5"/>
        <v>3.25</v>
      </c>
      <c r="G59" s="656">
        <f t="shared" si="6"/>
        <v>9.75</v>
      </c>
      <c r="H59" s="680"/>
      <c r="I59" s="656">
        <f t="shared" si="7"/>
        <v>9.75</v>
      </c>
      <c r="J59" s="681"/>
      <c r="K59" s="656">
        <f t="shared" si="8"/>
        <v>9.75</v>
      </c>
      <c r="L59" s="642"/>
      <c r="M59" s="16" t="str">
        <f t="shared" si="9"/>
        <v>Juin</v>
      </c>
      <c r="N59" t="str">
        <f t="shared" si="10"/>
        <v>non</v>
      </c>
      <c r="O59" s="108"/>
      <c r="P59" s="108"/>
    </row>
    <row r="60" spans="1:16" ht="18.75">
      <c r="A60" s="38">
        <v>53</v>
      </c>
      <c r="B60" s="625" t="s">
        <v>2477</v>
      </c>
      <c r="C60" s="625" t="s">
        <v>2478</v>
      </c>
      <c r="D60" s="630">
        <v>3</v>
      </c>
      <c r="E60" s="117"/>
      <c r="F60" s="656">
        <f t="shared" si="5"/>
        <v>1.5</v>
      </c>
      <c r="G60" s="656">
        <f t="shared" si="6"/>
        <v>4.5</v>
      </c>
      <c r="H60" s="680"/>
      <c r="I60" s="656">
        <f t="shared" si="7"/>
        <v>4.5</v>
      </c>
      <c r="J60" s="681"/>
      <c r="K60" s="656">
        <f t="shared" si="8"/>
        <v>4.5</v>
      </c>
      <c r="L60" s="642"/>
      <c r="M60" s="16" t="str">
        <f t="shared" si="9"/>
        <v>Juin</v>
      </c>
      <c r="N60" t="str">
        <f t="shared" si="10"/>
        <v>non</v>
      </c>
      <c r="O60" s="108"/>
      <c r="P60" s="108"/>
    </row>
    <row r="61" spans="1:16" ht="18.75">
      <c r="A61" s="38">
        <v>54</v>
      </c>
      <c r="B61" s="625" t="s">
        <v>731</v>
      </c>
      <c r="C61" s="625" t="s">
        <v>2479</v>
      </c>
      <c r="D61" s="630">
        <v>12</v>
      </c>
      <c r="E61" s="117"/>
      <c r="F61" s="656">
        <f t="shared" si="5"/>
        <v>6</v>
      </c>
      <c r="G61" s="656">
        <f t="shared" si="6"/>
        <v>18</v>
      </c>
      <c r="H61" s="680"/>
      <c r="I61" s="656">
        <f t="shared" si="7"/>
        <v>18</v>
      </c>
      <c r="J61" s="681"/>
      <c r="K61" s="656">
        <f t="shared" si="8"/>
        <v>18</v>
      </c>
      <c r="L61" s="642"/>
      <c r="M61" s="16" t="str">
        <f t="shared" si="9"/>
        <v>Juin</v>
      </c>
      <c r="N61" t="str">
        <f t="shared" si="10"/>
        <v>non</v>
      </c>
      <c r="O61" s="108"/>
      <c r="P61" s="108"/>
    </row>
    <row r="62" spans="1:16" ht="18.75">
      <c r="A62" s="38">
        <v>55</v>
      </c>
      <c r="B62" s="625" t="s">
        <v>736</v>
      </c>
      <c r="C62" s="625" t="s">
        <v>2480</v>
      </c>
      <c r="D62" s="630">
        <v>2.5</v>
      </c>
      <c r="E62" s="117"/>
      <c r="F62" s="656">
        <f t="shared" si="5"/>
        <v>1.25</v>
      </c>
      <c r="G62" s="656">
        <f t="shared" si="6"/>
        <v>3.75</v>
      </c>
      <c r="H62" s="680"/>
      <c r="I62" s="656">
        <f t="shared" si="7"/>
        <v>3.75</v>
      </c>
      <c r="J62" s="681"/>
      <c r="K62" s="656">
        <f t="shared" si="8"/>
        <v>3.75</v>
      </c>
      <c r="L62" s="642"/>
      <c r="M62" s="16" t="str">
        <f t="shared" si="9"/>
        <v>Juin</v>
      </c>
      <c r="N62" t="str">
        <f t="shared" si="10"/>
        <v>non</v>
      </c>
      <c r="O62" s="108"/>
      <c r="P62" s="108"/>
    </row>
    <row r="63" spans="1:16" ht="18.75">
      <c r="A63" s="38">
        <v>56</v>
      </c>
      <c r="B63" s="625" t="s">
        <v>740</v>
      </c>
      <c r="C63" s="625" t="s">
        <v>2481</v>
      </c>
      <c r="D63" s="630">
        <v>1</v>
      </c>
      <c r="E63" s="117"/>
      <c r="F63" s="656">
        <f t="shared" si="5"/>
        <v>0.5</v>
      </c>
      <c r="G63" s="656">
        <f t="shared" si="6"/>
        <v>1.5</v>
      </c>
      <c r="H63" s="680"/>
      <c r="I63" s="656">
        <f t="shared" si="7"/>
        <v>1.5</v>
      </c>
      <c r="J63" s="681"/>
      <c r="K63" s="656">
        <f t="shared" si="8"/>
        <v>1.5</v>
      </c>
      <c r="L63" s="642"/>
      <c r="M63" s="16" t="str">
        <f t="shared" si="9"/>
        <v>Juin</v>
      </c>
      <c r="N63" t="str">
        <f t="shared" si="10"/>
        <v>non</v>
      </c>
      <c r="O63" s="108"/>
      <c r="P63" s="108"/>
    </row>
    <row r="64" spans="1:16" ht="18.75">
      <c r="A64" s="38">
        <v>57</v>
      </c>
      <c r="B64" s="625" t="s">
        <v>2482</v>
      </c>
      <c r="C64" s="625" t="s">
        <v>2483</v>
      </c>
      <c r="D64" s="630">
        <v>2.5</v>
      </c>
      <c r="E64" s="117"/>
      <c r="F64" s="656">
        <f t="shared" si="5"/>
        <v>1.25</v>
      </c>
      <c r="G64" s="656">
        <f t="shared" si="6"/>
        <v>3.75</v>
      </c>
      <c r="H64" s="680"/>
      <c r="I64" s="656">
        <f t="shared" si="7"/>
        <v>3.75</v>
      </c>
      <c r="J64" s="681"/>
      <c r="K64" s="656">
        <f t="shared" si="8"/>
        <v>3.75</v>
      </c>
      <c r="L64" s="642"/>
      <c r="M64" s="16" t="str">
        <f t="shared" si="9"/>
        <v>Juin</v>
      </c>
      <c r="N64" t="str">
        <f t="shared" si="10"/>
        <v>non</v>
      </c>
      <c r="O64" s="108"/>
      <c r="P64" s="108"/>
    </row>
    <row r="65" spans="1:16" ht="18.75">
      <c r="A65" s="38">
        <v>58</v>
      </c>
      <c r="B65" s="625" t="s">
        <v>2484</v>
      </c>
      <c r="C65" s="625" t="s">
        <v>2485</v>
      </c>
      <c r="D65" s="630">
        <v>3</v>
      </c>
      <c r="E65" s="117"/>
      <c r="F65" s="656">
        <f t="shared" si="5"/>
        <v>1.5</v>
      </c>
      <c r="G65" s="656">
        <f t="shared" si="6"/>
        <v>4.5</v>
      </c>
      <c r="H65" s="680"/>
      <c r="I65" s="656">
        <f t="shared" si="7"/>
        <v>4.5</v>
      </c>
      <c r="J65" s="681"/>
      <c r="K65" s="656">
        <f t="shared" si="8"/>
        <v>4.5</v>
      </c>
      <c r="L65" s="642"/>
      <c r="M65" s="16" t="str">
        <f t="shared" si="9"/>
        <v>Juin</v>
      </c>
      <c r="N65" t="str">
        <f t="shared" si="10"/>
        <v>non</v>
      </c>
      <c r="O65" s="108"/>
      <c r="P65" s="108"/>
    </row>
    <row r="66" spans="1:16" ht="18.75">
      <c r="A66" s="38">
        <v>59</v>
      </c>
      <c r="B66" s="625" t="s">
        <v>754</v>
      </c>
      <c r="C66" s="625" t="s">
        <v>2486</v>
      </c>
      <c r="D66" s="630">
        <v>2</v>
      </c>
      <c r="E66" s="117"/>
      <c r="F66" s="656">
        <f t="shared" si="5"/>
        <v>1</v>
      </c>
      <c r="G66" s="656">
        <f t="shared" si="6"/>
        <v>3</v>
      </c>
      <c r="H66" s="680"/>
      <c r="I66" s="656">
        <f t="shared" si="7"/>
        <v>3</v>
      </c>
      <c r="J66" s="681"/>
      <c r="K66" s="656">
        <f t="shared" si="8"/>
        <v>3</v>
      </c>
      <c r="L66" s="642"/>
      <c r="M66" s="16" t="str">
        <f t="shared" si="9"/>
        <v>Juin</v>
      </c>
      <c r="N66" t="str">
        <f t="shared" si="10"/>
        <v>non</v>
      </c>
      <c r="O66" s="108"/>
      <c r="P66" s="108"/>
    </row>
    <row r="67" spans="1:16" ht="18.75">
      <c r="A67" s="38">
        <v>60</v>
      </c>
      <c r="B67" s="625" t="s">
        <v>2487</v>
      </c>
      <c r="C67" s="625" t="s">
        <v>2488</v>
      </c>
      <c r="D67" s="630">
        <v>4</v>
      </c>
      <c r="E67" s="117"/>
      <c r="F67" s="656">
        <f t="shared" si="5"/>
        <v>2</v>
      </c>
      <c r="G67" s="656">
        <f t="shared" si="6"/>
        <v>6</v>
      </c>
      <c r="H67" s="680"/>
      <c r="I67" s="656">
        <f t="shared" si="7"/>
        <v>6</v>
      </c>
      <c r="J67" s="681"/>
      <c r="K67" s="656">
        <f t="shared" si="8"/>
        <v>6</v>
      </c>
      <c r="L67" s="642"/>
      <c r="M67" s="16" t="str">
        <f t="shared" si="9"/>
        <v>Juin</v>
      </c>
      <c r="N67" t="str">
        <f t="shared" si="10"/>
        <v>non</v>
      </c>
      <c r="O67" s="108"/>
      <c r="P67" s="108"/>
    </row>
    <row r="68" spans="1:16" ht="18.75">
      <c r="A68" s="38">
        <v>61</v>
      </c>
      <c r="B68" s="625" t="s">
        <v>2489</v>
      </c>
      <c r="C68" s="625" t="s">
        <v>2490</v>
      </c>
      <c r="D68" s="630">
        <v>5</v>
      </c>
      <c r="E68" s="117"/>
      <c r="F68" s="656">
        <f t="shared" si="5"/>
        <v>2.5</v>
      </c>
      <c r="G68" s="656">
        <f t="shared" si="6"/>
        <v>7.5</v>
      </c>
      <c r="H68" s="680"/>
      <c r="I68" s="656">
        <f t="shared" si="7"/>
        <v>7.5</v>
      </c>
      <c r="J68" s="681"/>
      <c r="K68" s="656">
        <f t="shared" si="8"/>
        <v>7.5</v>
      </c>
      <c r="L68" s="642"/>
      <c r="M68" s="16" t="str">
        <f t="shared" si="9"/>
        <v>Juin</v>
      </c>
      <c r="N68" t="str">
        <f t="shared" si="10"/>
        <v>non</v>
      </c>
      <c r="O68" s="108"/>
      <c r="P68" s="108"/>
    </row>
    <row r="69" spans="1:16" ht="18.75">
      <c r="A69" s="38">
        <v>62</v>
      </c>
      <c r="B69" s="625" t="s">
        <v>767</v>
      </c>
      <c r="C69" s="625" t="s">
        <v>2491</v>
      </c>
      <c r="D69" s="630">
        <v>12</v>
      </c>
      <c r="E69" s="117"/>
      <c r="F69" s="656">
        <f t="shared" si="5"/>
        <v>6</v>
      </c>
      <c r="G69" s="656">
        <f t="shared" si="6"/>
        <v>18</v>
      </c>
      <c r="H69" s="680"/>
      <c r="I69" s="656">
        <f t="shared" si="7"/>
        <v>18</v>
      </c>
      <c r="J69" s="681"/>
      <c r="K69" s="656">
        <f t="shared" si="8"/>
        <v>18</v>
      </c>
      <c r="L69" s="642"/>
      <c r="M69" s="16" t="str">
        <f t="shared" si="9"/>
        <v>Juin</v>
      </c>
      <c r="N69" t="str">
        <f t="shared" si="10"/>
        <v>non</v>
      </c>
      <c r="O69" s="108"/>
      <c r="P69" s="108"/>
    </row>
    <row r="70" spans="1:16" ht="18.75">
      <c r="A70" s="38">
        <v>63</v>
      </c>
      <c r="B70" s="625" t="s">
        <v>771</v>
      </c>
      <c r="C70" s="625" t="s">
        <v>2492</v>
      </c>
      <c r="D70" s="630">
        <v>12.5</v>
      </c>
      <c r="E70" s="117"/>
      <c r="F70" s="656">
        <f t="shared" si="5"/>
        <v>6.25</v>
      </c>
      <c r="G70" s="656">
        <f t="shared" si="6"/>
        <v>18.75</v>
      </c>
      <c r="H70" s="680"/>
      <c r="I70" s="656">
        <f t="shared" si="7"/>
        <v>18.75</v>
      </c>
      <c r="J70" s="681"/>
      <c r="K70" s="656">
        <f t="shared" si="8"/>
        <v>18.75</v>
      </c>
      <c r="L70" s="642"/>
      <c r="M70" s="16" t="str">
        <f t="shared" si="9"/>
        <v>Juin</v>
      </c>
      <c r="N70" t="str">
        <f t="shared" si="10"/>
        <v>non</v>
      </c>
      <c r="O70" s="108"/>
      <c r="P70" s="108"/>
    </row>
    <row r="71" spans="1:16" ht="18.75">
      <c r="A71" s="38">
        <v>64</v>
      </c>
      <c r="B71" s="625" t="s">
        <v>775</v>
      </c>
      <c r="C71" s="625" t="s">
        <v>2493</v>
      </c>
      <c r="D71" s="630">
        <v>7</v>
      </c>
      <c r="E71" s="117"/>
      <c r="F71" s="656">
        <f t="shared" si="5"/>
        <v>3.5</v>
      </c>
      <c r="G71" s="656">
        <f t="shared" si="6"/>
        <v>10.5</v>
      </c>
      <c r="H71" s="680"/>
      <c r="I71" s="656">
        <f t="shared" si="7"/>
        <v>10.5</v>
      </c>
      <c r="J71" s="681"/>
      <c r="K71" s="656">
        <f t="shared" si="8"/>
        <v>10.5</v>
      </c>
      <c r="L71" s="642"/>
      <c r="M71" s="16" t="str">
        <f t="shared" si="9"/>
        <v>Juin</v>
      </c>
      <c r="N71" t="str">
        <f t="shared" si="10"/>
        <v>non</v>
      </c>
      <c r="O71" s="108"/>
      <c r="P71" s="108"/>
    </row>
    <row r="72" spans="1:16" ht="18.75">
      <c r="A72" s="38">
        <v>65</v>
      </c>
      <c r="B72" s="625" t="s">
        <v>779</v>
      </c>
      <c r="C72" s="625" t="s">
        <v>2494</v>
      </c>
      <c r="D72" s="630">
        <v>3.5</v>
      </c>
      <c r="E72" s="117"/>
      <c r="F72" s="656">
        <f t="shared" si="5"/>
        <v>1.75</v>
      </c>
      <c r="G72" s="656">
        <f t="shared" si="6"/>
        <v>5.25</v>
      </c>
      <c r="H72" s="680"/>
      <c r="I72" s="656">
        <f t="shared" si="7"/>
        <v>5.25</v>
      </c>
      <c r="J72" s="681"/>
      <c r="K72" s="656">
        <f t="shared" si="8"/>
        <v>5.25</v>
      </c>
      <c r="L72" s="642"/>
      <c r="M72" s="16" t="str">
        <f t="shared" si="9"/>
        <v>Juin</v>
      </c>
      <c r="N72" t="str">
        <f t="shared" si="10"/>
        <v>non</v>
      </c>
      <c r="O72" s="108"/>
      <c r="P72" s="108"/>
    </row>
    <row r="73" spans="1:16" ht="18.75">
      <c r="A73" s="38">
        <v>66</v>
      </c>
      <c r="B73" s="625" t="s">
        <v>141</v>
      </c>
      <c r="C73" s="625" t="s">
        <v>2495</v>
      </c>
      <c r="D73" s="630">
        <v>5</v>
      </c>
      <c r="E73" s="117"/>
      <c r="F73" s="656">
        <f t="shared" ref="F73:F136" si="11">(D73+E73)/2</f>
        <v>2.5</v>
      </c>
      <c r="G73" s="656">
        <f t="shared" ref="G73:G136" si="12">F73*3</f>
        <v>7.5</v>
      </c>
      <c r="H73" s="680"/>
      <c r="I73" s="656">
        <f t="shared" ref="I73:I136" si="13">MAX(G73,H73*3)</f>
        <v>7.5</v>
      </c>
      <c r="J73" s="681"/>
      <c r="K73" s="656">
        <f t="shared" ref="K73:K136" si="14">MAX(I73,J73*3)</f>
        <v>7.5</v>
      </c>
      <c r="L73" s="642"/>
      <c r="M73" s="16" t="str">
        <f t="shared" ref="M73:M136" si="15">IF(ISBLANK(J73),IF(ISBLANK(H73),"Juin","Synthèse"),"Rattrapage")</f>
        <v>Juin</v>
      </c>
      <c r="N73" t="str">
        <f t="shared" ref="N73:N136" si="16">IF(AND(B73=O73,C73=P73),"oui","non")</f>
        <v>non</v>
      </c>
      <c r="O73" s="108"/>
      <c r="P73" s="108"/>
    </row>
    <row r="74" spans="1:16" ht="18.75">
      <c r="A74" s="38">
        <v>67</v>
      </c>
      <c r="B74" s="625" t="s">
        <v>2496</v>
      </c>
      <c r="C74" s="625" t="s">
        <v>2440</v>
      </c>
      <c r="D74" s="630">
        <v>0</v>
      </c>
      <c r="E74" s="117"/>
      <c r="F74" s="656">
        <f t="shared" si="11"/>
        <v>0</v>
      </c>
      <c r="G74" s="656">
        <f t="shared" si="12"/>
        <v>0</v>
      </c>
      <c r="H74" s="680"/>
      <c r="I74" s="656">
        <f t="shared" si="13"/>
        <v>0</v>
      </c>
      <c r="J74" s="681"/>
      <c r="K74" s="656">
        <f t="shared" si="14"/>
        <v>0</v>
      </c>
      <c r="L74" s="642"/>
      <c r="M74" s="16" t="str">
        <f t="shared" si="15"/>
        <v>Juin</v>
      </c>
      <c r="N74" t="str">
        <f t="shared" si="16"/>
        <v>non</v>
      </c>
      <c r="O74" s="108"/>
      <c r="P74" s="108"/>
    </row>
    <row r="75" spans="1:16" ht="18.75">
      <c r="A75" s="38">
        <v>68</v>
      </c>
      <c r="B75" s="625" t="s">
        <v>2497</v>
      </c>
      <c r="C75" s="625" t="s">
        <v>2498</v>
      </c>
      <c r="D75" s="630">
        <v>7</v>
      </c>
      <c r="E75" s="118"/>
      <c r="F75" s="656">
        <f t="shared" si="11"/>
        <v>3.5</v>
      </c>
      <c r="G75" s="656">
        <f t="shared" si="12"/>
        <v>10.5</v>
      </c>
      <c r="H75" s="680"/>
      <c r="I75" s="656">
        <f t="shared" si="13"/>
        <v>10.5</v>
      </c>
      <c r="J75" s="681"/>
      <c r="K75" s="656">
        <f t="shared" si="14"/>
        <v>10.5</v>
      </c>
      <c r="L75" s="642"/>
      <c r="M75" s="16" t="str">
        <f t="shared" si="15"/>
        <v>Juin</v>
      </c>
      <c r="N75" t="str">
        <f t="shared" si="16"/>
        <v>non</v>
      </c>
      <c r="O75" s="108"/>
      <c r="P75" s="108"/>
    </row>
    <row r="76" spans="1:16" ht="18.75">
      <c r="A76" s="38">
        <v>69</v>
      </c>
      <c r="B76" s="625" t="s">
        <v>2499</v>
      </c>
      <c r="C76" s="625" t="s">
        <v>2500</v>
      </c>
      <c r="D76" s="630">
        <v>0.75</v>
      </c>
      <c r="E76" s="117"/>
      <c r="F76" s="656">
        <f t="shared" si="11"/>
        <v>0.375</v>
      </c>
      <c r="G76" s="656">
        <f t="shared" si="12"/>
        <v>1.125</v>
      </c>
      <c r="H76" s="680"/>
      <c r="I76" s="656">
        <f t="shared" si="13"/>
        <v>1.125</v>
      </c>
      <c r="J76" s="681"/>
      <c r="K76" s="656">
        <f t="shared" si="14"/>
        <v>1.125</v>
      </c>
      <c r="L76" s="642"/>
      <c r="M76" s="16" t="str">
        <f t="shared" si="15"/>
        <v>Juin</v>
      </c>
      <c r="N76" t="str">
        <f t="shared" si="16"/>
        <v>non</v>
      </c>
      <c r="O76" s="108"/>
      <c r="P76" s="108"/>
    </row>
    <row r="77" spans="1:16" ht="18.75">
      <c r="A77" s="38">
        <v>70</v>
      </c>
      <c r="B77" s="625" t="s">
        <v>797</v>
      </c>
      <c r="C77" s="625" t="s">
        <v>2501</v>
      </c>
      <c r="D77" s="630">
        <v>3.5</v>
      </c>
      <c r="E77" s="117"/>
      <c r="F77" s="656">
        <f t="shared" si="11"/>
        <v>1.75</v>
      </c>
      <c r="G77" s="656">
        <f t="shared" si="12"/>
        <v>5.25</v>
      </c>
      <c r="H77" s="680"/>
      <c r="I77" s="656">
        <f t="shared" si="13"/>
        <v>5.25</v>
      </c>
      <c r="J77" s="681"/>
      <c r="K77" s="656">
        <f t="shared" si="14"/>
        <v>5.25</v>
      </c>
      <c r="L77" s="642"/>
      <c r="M77" s="16" t="str">
        <f t="shared" si="15"/>
        <v>Juin</v>
      </c>
      <c r="N77" t="str">
        <f t="shared" si="16"/>
        <v>non</v>
      </c>
      <c r="O77" s="108"/>
      <c r="P77" s="108"/>
    </row>
    <row r="78" spans="1:16" ht="18.75">
      <c r="A78" s="38">
        <v>71</v>
      </c>
      <c r="B78" s="625" t="s">
        <v>811</v>
      </c>
      <c r="C78" s="625" t="s">
        <v>2431</v>
      </c>
      <c r="D78" s="630">
        <v>5</v>
      </c>
      <c r="E78" s="117"/>
      <c r="F78" s="656">
        <f t="shared" si="11"/>
        <v>2.5</v>
      </c>
      <c r="G78" s="656">
        <f t="shared" si="12"/>
        <v>7.5</v>
      </c>
      <c r="H78" s="680"/>
      <c r="I78" s="656">
        <f t="shared" si="13"/>
        <v>7.5</v>
      </c>
      <c r="J78" s="681"/>
      <c r="K78" s="656">
        <f t="shared" si="14"/>
        <v>7.5</v>
      </c>
      <c r="L78" s="642"/>
      <c r="M78" s="16" t="str">
        <f t="shared" si="15"/>
        <v>Juin</v>
      </c>
      <c r="N78" t="str">
        <f t="shared" si="16"/>
        <v>non</v>
      </c>
      <c r="O78" s="108"/>
      <c r="P78" s="108"/>
    </row>
    <row r="79" spans="1:16" ht="18.75">
      <c r="A79" s="38">
        <v>72</v>
      </c>
      <c r="B79" s="625" t="s">
        <v>814</v>
      </c>
      <c r="C79" s="625" t="s">
        <v>2474</v>
      </c>
      <c r="D79" s="630">
        <v>2</v>
      </c>
      <c r="E79" s="117"/>
      <c r="F79" s="656">
        <f t="shared" si="11"/>
        <v>1</v>
      </c>
      <c r="G79" s="656">
        <f t="shared" si="12"/>
        <v>3</v>
      </c>
      <c r="H79" s="680"/>
      <c r="I79" s="656">
        <f t="shared" si="13"/>
        <v>3</v>
      </c>
      <c r="J79" s="681"/>
      <c r="K79" s="656">
        <f t="shared" si="14"/>
        <v>3</v>
      </c>
      <c r="L79" s="642"/>
      <c r="M79" s="16" t="str">
        <f t="shared" si="15"/>
        <v>Juin</v>
      </c>
      <c r="N79" t="str">
        <f t="shared" si="16"/>
        <v>non</v>
      </c>
      <c r="O79" s="108"/>
      <c r="P79" s="108"/>
    </row>
    <row r="80" spans="1:16" ht="18.75">
      <c r="A80" s="38">
        <v>73</v>
      </c>
      <c r="B80" s="625" t="s">
        <v>820</v>
      </c>
      <c r="C80" s="625" t="s">
        <v>2502</v>
      </c>
      <c r="D80" s="630">
        <v>0.75</v>
      </c>
      <c r="E80" s="117"/>
      <c r="F80" s="656">
        <f t="shared" si="11"/>
        <v>0.375</v>
      </c>
      <c r="G80" s="656">
        <f t="shared" si="12"/>
        <v>1.125</v>
      </c>
      <c r="H80" s="680"/>
      <c r="I80" s="656">
        <f t="shared" si="13"/>
        <v>1.125</v>
      </c>
      <c r="J80" s="681"/>
      <c r="K80" s="656">
        <f t="shared" si="14"/>
        <v>1.125</v>
      </c>
      <c r="L80" s="642"/>
      <c r="M80" s="16" t="str">
        <f t="shared" si="15"/>
        <v>Juin</v>
      </c>
      <c r="N80" t="str">
        <f t="shared" si="16"/>
        <v>non</v>
      </c>
      <c r="O80" s="108"/>
      <c r="P80" s="108"/>
    </row>
    <row r="81" spans="1:16" ht="18.75">
      <c r="A81" s="38">
        <v>74</v>
      </c>
      <c r="B81" s="625" t="s">
        <v>806</v>
      </c>
      <c r="C81" s="625" t="s">
        <v>2503</v>
      </c>
      <c r="D81" s="630">
        <v>0.5</v>
      </c>
      <c r="E81" s="117"/>
      <c r="F81" s="656">
        <f t="shared" si="11"/>
        <v>0.25</v>
      </c>
      <c r="G81" s="656">
        <f t="shared" si="12"/>
        <v>0.75</v>
      </c>
      <c r="H81" s="680"/>
      <c r="I81" s="656">
        <f t="shared" si="13"/>
        <v>0.75</v>
      </c>
      <c r="J81" s="681"/>
      <c r="K81" s="656">
        <f t="shared" si="14"/>
        <v>0.75</v>
      </c>
      <c r="L81" s="642"/>
      <c r="M81" s="16" t="str">
        <f t="shared" si="15"/>
        <v>Juin</v>
      </c>
      <c r="N81" t="str">
        <f t="shared" si="16"/>
        <v>non</v>
      </c>
      <c r="O81" s="108"/>
      <c r="P81" s="108"/>
    </row>
    <row r="82" spans="1:16" ht="18.75">
      <c r="A82" s="38">
        <v>75</v>
      </c>
      <c r="B82" s="625" t="s">
        <v>823</v>
      </c>
      <c r="C82" s="625" t="s">
        <v>2504</v>
      </c>
      <c r="D82" s="630">
        <v>5</v>
      </c>
      <c r="E82" s="117"/>
      <c r="F82" s="656">
        <f t="shared" si="11"/>
        <v>2.5</v>
      </c>
      <c r="G82" s="656">
        <f t="shared" si="12"/>
        <v>7.5</v>
      </c>
      <c r="H82" s="680"/>
      <c r="I82" s="656">
        <f t="shared" si="13"/>
        <v>7.5</v>
      </c>
      <c r="J82" s="681"/>
      <c r="K82" s="656">
        <f t="shared" si="14"/>
        <v>7.5</v>
      </c>
      <c r="L82" s="642"/>
      <c r="M82" s="16" t="str">
        <f t="shared" si="15"/>
        <v>Juin</v>
      </c>
      <c r="N82" t="str">
        <f t="shared" si="16"/>
        <v>non</v>
      </c>
      <c r="O82" s="108"/>
      <c r="P82" s="108"/>
    </row>
    <row r="83" spans="1:16" ht="18.75">
      <c r="A83" s="38">
        <v>9</v>
      </c>
      <c r="B83" s="625" t="s">
        <v>827</v>
      </c>
      <c r="C83" s="625" t="s">
        <v>2505</v>
      </c>
      <c r="D83" s="630">
        <v>0.5</v>
      </c>
      <c r="E83" s="117"/>
      <c r="F83" s="656">
        <f t="shared" si="11"/>
        <v>0.25</v>
      </c>
      <c r="G83" s="656">
        <f t="shared" si="12"/>
        <v>0.75</v>
      </c>
      <c r="H83" s="680"/>
      <c r="I83" s="656">
        <f t="shared" si="13"/>
        <v>0.75</v>
      </c>
      <c r="J83" s="681"/>
      <c r="K83" s="656">
        <f t="shared" si="14"/>
        <v>0.75</v>
      </c>
      <c r="L83" s="642"/>
      <c r="M83" s="16" t="str">
        <f t="shared" si="15"/>
        <v>Juin</v>
      </c>
      <c r="N83" t="str">
        <f t="shared" si="16"/>
        <v>non</v>
      </c>
      <c r="O83" s="108"/>
      <c r="P83" s="108"/>
    </row>
    <row r="84" spans="1:16" ht="18.75">
      <c r="A84" s="38">
        <v>77</v>
      </c>
      <c r="B84" s="625" t="s">
        <v>832</v>
      </c>
      <c r="C84" s="625" t="s">
        <v>2506</v>
      </c>
      <c r="D84" s="630">
        <v>2</v>
      </c>
      <c r="E84" s="117"/>
      <c r="F84" s="656">
        <f t="shared" si="11"/>
        <v>1</v>
      </c>
      <c r="G84" s="656">
        <f t="shared" si="12"/>
        <v>3</v>
      </c>
      <c r="H84" s="680"/>
      <c r="I84" s="656">
        <f t="shared" si="13"/>
        <v>3</v>
      </c>
      <c r="J84" s="681"/>
      <c r="K84" s="656">
        <f t="shared" si="14"/>
        <v>3</v>
      </c>
      <c r="L84" s="642"/>
      <c r="M84" s="16" t="str">
        <f t="shared" si="15"/>
        <v>Juin</v>
      </c>
      <c r="N84" t="str">
        <f t="shared" si="16"/>
        <v>non</v>
      </c>
      <c r="O84" s="108"/>
      <c r="P84" s="108"/>
    </row>
    <row r="85" spans="1:16" ht="18.75">
      <c r="A85" s="38">
        <v>78</v>
      </c>
      <c r="B85" s="625" t="s">
        <v>2507</v>
      </c>
      <c r="C85" s="625" t="s">
        <v>2508</v>
      </c>
      <c r="D85" s="630">
        <v>2.5</v>
      </c>
      <c r="E85" s="117"/>
      <c r="F85" s="656">
        <f t="shared" si="11"/>
        <v>1.25</v>
      </c>
      <c r="G85" s="656">
        <f t="shared" si="12"/>
        <v>3.75</v>
      </c>
      <c r="H85" s="680"/>
      <c r="I85" s="656">
        <f t="shared" si="13"/>
        <v>3.75</v>
      </c>
      <c r="J85" s="681"/>
      <c r="K85" s="656">
        <f t="shared" si="14"/>
        <v>3.75</v>
      </c>
      <c r="L85" s="642"/>
      <c r="M85" s="16" t="str">
        <f t="shared" si="15"/>
        <v>Juin</v>
      </c>
      <c r="N85" t="str">
        <f t="shared" si="16"/>
        <v>non</v>
      </c>
      <c r="O85" s="108"/>
      <c r="P85" s="108"/>
    </row>
    <row r="86" spans="1:16" ht="18.75">
      <c r="A86" s="38">
        <v>79</v>
      </c>
      <c r="B86" s="625" t="s">
        <v>840</v>
      </c>
      <c r="C86" s="625" t="s">
        <v>2509</v>
      </c>
      <c r="D86" s="630">
        <v>4</v>
      </c>
      <c r="E86" s="117"/>
      <c r="F86" s="656">
        <f t="shared" si="11"/>
        <v>2</v>
      </c>
      <c r="G86" s="656">
        <f t="shared" si="12"/>
        <v>6</v>
      </c>
      <c r="H86" s="680"/>
      <c r="I86" s="656">
        <f t="shared" si="13"/>
        <v>6</v>
      </c>
      <c r="J86" s="681"/>
      <c r="K86" s="656">
        <f t="shared" si="14"/>
        <v>6</v>
      </c>
      <c r="L86" s="642"/>
      <c r="M86" s="16" t="str">
        <f t="shared" si="15"/>
        <v>Juin</v>
      </c>
      <c r="N86" t="str">
        <f t="shared" si="16"/>
        <v>non</v>
      </c>
      <c r="O86" s="108"/>
      <c r="P86" s="108"/>
    </row>
    <row r="87" spans="1:16" ht="18.75">
      <c r="A87" s="38">
        <v>80</v>
      </c>
      <c r="B87" s="625" t="s">
        <v>844</v>
      </c>
      <c r="C87" s="625" t="s">
        <v>2510</v>
      </c>
      <c r="D87" s="630">
        <v>1.5</v>
      </c>
      <c r="E87" s="117"/>
      <c r="F87" s="656">
        <f t="shared" si="11"/>
        <v>0.75</v>
      </c>
      <c r="G87" s="656">
        <f t="shared" si="12"/>
        <v>2.25</v>
      </c>
      <c r="H87" s="680"/>
      <c r="I87" s="656">
        <f t="shared" si="13"/>
        <v>2.25</v>
      </c>
      <c r="J87" s="681"/>
      <c r="K87" s="656">
        <f t="shared" si="14"/>
        <v>2.25</v>
      </c>
      <c r="L87" s="642"/>
      <c r="M87" s="16" t="str">
        <f t="shared" si="15"/>
        <v>Juin</v>
      </c>
      <c r="N87" t="str">
        <f t="shared" si="16"/>
        <v>non</v>
      </c>
      <c r="O87" s="108"/>
      <c r="P87" s="108"/>
    </row>
    <row r="88" spans="1:16" ht="18.75">
      <c r="A88" s="38">
        <v>81</v>
      </c>
      <c r="B88" s="625" t="s">
        <v>2511</v>
      </c>
      <c r="C88" s="625" t="s">
        <v>2512</v>
      </c>
      <c r="D88" s="630">
        <v>0.75</v>
      </c>
      <c r="E88" s="117"/>
      <c r="F88" s="656">
        <f t="shared" si="11"/>
        <v>0.375</v>
      </c>
      <c r="G88" s="656">
        <f t="shared" si="12"/>
        <v>1.125</v>
      </c>
      <c r="H88" s="680"/>
      <c r="I88" s="656">
        <f t="shared" si="13"/>
        <v>1.125</v>
      </c>
      <c r="J88" s="681"/>
      <c r="K88" s="656">
        <f t="shared" si="14"/>
        <v>1.125</v>
      </c>
      <c r="L88" s="642"/>
      <c r="M88" s="16" t="str">
        <f t="shared" si="15"/>
        <v>Juin</v>
      </c>
      <c r="N88" t="str">
        <f t="shared" si="16"/>
        <v>non</v>
      </c>
      <c r="O88" s="108"/>
      <c r="P88" s="108"/>
    </row>
    <row r="89" spans="1:16" ht="18.75">
      <c r="A89" s="38">
        <v>82</v>
      </c>
      <c r="B89" s="625" t="s">
        <v>2513</v>
      </c>
      <c r="C89" s="625" t="s">
        <v>2514</v>
      </c>
      <c r="D89" s="630">
        <v>4.25</v>
      </c>
      <c r="E89" s="117"/>
      <c r="F89" s="656">
        <f t="shared" si="11"/>
        <v>2.125</v>
      </c>
      <c r="G89" s="656">
        <f t="shared" si="12"/>
        <v>6.375</v>
      </c>
      <c r="H89" s="680"/>
      <c r="I89" s="656">
        <f t="shared" si="13"/>
        <v>6.375</v>
      </c>
      <c r="J89" s="681"/>
      <c r="K89" s="656">
        <f t="shared" si="14"/>
        <v>6.375</v>
      </c>
      <c r="L89" s="642"/>
      <c r="M89" s="16" t="str">
        <f t="shared" si="15"/>
        <v>Juin</v>
      </c>
      <c r="N89" t="str">
        <f t="shared" si="16"/>
        <v>non</v>
      </c>
      <c r="O89" s="108"/>
      <c r="P89" s="108"/>
    </row>
    <row r="90" spans="1:16" ht="18.75">
      <c r="A90" s="38">
        <v>83</v>
      </c>
      <c r="B90" s="625" t="s">
        <v>856</v>
      </c>
      <c r="C90" s="625" t="s">
        <v>2515</v>
      </c>
      <c r="D90" s="630">
        <v>14.5</v>
      </c>
      <c r="E90" s="117"/>
      <c r="F90" s="656">
        <f t="shared" si="11"/>
        <v>7.25</v>
      </c>
      <c r="G90" s="656">
        <f t="shared" si="12"/>
        <v>21.75</v>
      </c>
      <c r="H90" s="680"/>
      <c r="I90" s="656">
        <f t="shared" si="13"/>
        <v>21.75</v>
      </c>
      <c r="J90" s="681"/>
      <c r="K90" s="656">
        <f t="shared" si="14"/>
        <v>21.75</v>
      </c>
      <c r="L90" s="642"/>
      <c r="M90" s="16" t="str">
        <f t="shared" si="15"/>
        <v>Juin</v>
      </c>
      <c r="N90" t="str">
        <f t="shared" si="16"/>
        <v>non</v>
      </c>
      <c r="O90" s="108"/>
      <c r="P90" s="108"/>
    </row>
    <row r="91" spans="1:16" ht="18.75">
      <c r="A91" s="38">
        <v>84</v>
      </c>
      <c r="B91" s="625" t="s">
        <v>856</v>
      </c>
      <c r="C91" s="625" t="s">
        <v>2516</v>
      </c>
      <c r="D91" s="631">
        <v>8.5</v>
      </c>
      <c r="E91" s="120"/>
      <c r="F91" s="656">
        <f t="shared" si="11"/>
        <v>4.25</v>
      </c>
      <c r="G91" s="656">
        <f t="shared" si="12"/>
        <v>12.75</v>
      </c>
      <c r="H91" s="680"/>
      <c r="I91" s="656">
        <f t="shared" si="13"/>
        <v>12.75</v>
      </c>
      <c r="J91" s="681"/>
      <c r="K91" s="656">
        <f t="shared" si="14"/>
        <v>12.75</v>
      </c>
      <c r="L91" s="642"/>
      <c r="M91" s="16" t="str">
        <f t="shared" si="15"/>
        <v>Juin</v>
      </c>
      <c r="N91" t="str">
        <f t="shared" si="16"/>
        <v>non</v>
      </c>
      <c r="O91" s="108"/>
      <c r="P91" s="108"/>
    </row>
    <row r="92" spans="1:16" ht="18.75">
      <c r="A92" s="38">
        <v>85</v>
      </c>
      <c r="B92" s="625" t="s">
        <v>2517</v>
      </c>
      <c r="C92" s="625" t="s">
        <v>2518</v>
      </c>
      <c r="D92" s="630">
        <v>0.75</v>
      </c>
      <c r="E92" s="117"/>
      <c r="F92" s="656">
        <f t="shared" si="11"/>
        <v>0.375</v>
      </c>
      <c r="G92" s="656">
        <f t="shared" si="12"/>
        <v>1.125</v>
      </c>
      <c r="H92" s="680"/>
      <c r="I92" s="656">
        <f t="shared" si="13"/>
        <v>1.125</v>
      </c>
      <c r="J92" s="681"/>
      <c r="K92" s="656">
        <f t="shared" si="14"/>
        <v>1.125</v>
      </c>
      <c r="L92" s="642"/>
      <c r="M92" s="16" t="str">
        <f t="shared" si="15"/>
        <v>Juin</v>
      </c>
      <c r="N92" t="str">
        <f t="shared" si="16"/>
        <v>non</v>
      </c>
      <c r="O92" s="108"/>
      <c r="P92" s="108"/>
    </row>
    <row r="93" spans="1:16" ht="18.75">
      <c r="A93" s="38">
        <v>86</v>
      </c>
      <c r="B93" s="625" t="s">
        <v>162</v>
      </c>
      <c r="C93" s="625" t="s">
        <v>2519</v>
      </c>
      <c r="D93" s="630">
        <v>5</v>
      </c>
      <c r="E93" s="117"/>
      <c r="F93" s="656">
        <f t="shared" si="11"/>
        <v>2.5</v>
      </c>
      <c r="G93" s="656">
        <f t="shared" si="12"/>
        <v>7.5</v>
      </c>
      <c r="H93" s="680"/>
      <c r="I93" s="656">
        <f t="shared" si="13"/>
        <v>7.5</v>
      </c>
      <c r="J93" s="681"/>
      <c r="K93" s="656">
        <f t="shared" si="14"/>
        <v>7.5</v>
      </c>
      <c r="L93" s="642"/>
      <c r="M93" s="16" t="str">
        <f t="shared" si="15"/>
        <v>Juin</v>
      </c>
      <c r="N93" t="str">
        <f t="shared" si="16"/>
        <v>non</v>
      </c>
      <c r="O93" s="108"/>
      <c r="P93" s="108"/>
    </row>
    <row r="94" spans="1:16" ht="18.75">
      <c r="A94" s="38">
        <v>87</v>
      </c>
      <c r="B94" s="625" t="s">
        <v>878</v>
      </c>
      <c r="C94" s="625" t="s">
        <v>2474</v>
      </c>
      <c r="D94" s="630">
        <v>5.5</v>
      </c>
      <c r="E94" s="117"/>
      <c r="F94" s="656">
        <f t="shared" si="11"/>
        <v>2.75</v>
      </c>
      <c r="G94" s="656">
        <f t="shared" si="12"/>
        <v>8.25</v>
      </c>
      <c r="H94" s="680"/>
      <c r="I94" s="656">
        <f t="shared" si="13"/>
        <v>8.25</v>
      </c>
      <c r="J94" s="681"/>
      <c r="K94" s="656">
        <f t="shared" si="14"/>
        <v>8.25</v>
      </c>
      <c r="L94" s="642"/>
      <c r="M94" s="16" t="str">
        <f t="shared" si="15"/>
        <v>Juin</v>
      </c>
      <c r="N94" t="str">
        <f t="shared" si="16"/>
        <v>non</v>
      </c>
      <c r="O94" s="108"/>
      <c r="P94" s="108"/>
    </row>
    <row r="95" spans="1:16" ht="18.75">
      <c r="A95" s="38">
        <v>88</v>
      </c>
      <c r="B95" s="625" t="s">
        <v>2520</v>
      </c>
      <c r="C95" s="625" t="s">
        <v>2521</v>
      </c>
      <c r="D95" s="630">
        <v>3</v>
      </c>
      <c r="E95" s="117"/>
      <c r="F95" s="656">
        <f t="shared" si="11"/>
        <v>1.5</v>
      </c>
      <c r="G95" s="656">
        <f t="shared" si="12"/>
        <v>4.5</v>
      </c>
      <c r="H95" s="680"/>
      <c r="I95" s="656">
        <f t="shared" si="13"/>
        <v>4.5</v>
      </c>
      <c r="J95" s="681"/>
      <c r="K95" s="656">
        <f t="shared" si="14"/>
        <v>4.5</v>
      </c>
      <c r="L95" s="642"/>
      <c r="M95" s="16" t="str">
        <f t="shared" si="15"/>
        <v>Juin</v>
      </c>
      <c r="N95" t="str">
        <f t="shared" si="16"/>
        <v>non</v>
      </c>
      <c r="O95" s="108"/>
      <c r="P95" s="108"/>
    </row>
    <row r="96" spans="1:16" ht="18.75">
      <c r="A96" s="38">
        <v>89</v>
      </c>
      <c r="B96" s="625" t="s">
        <v>163</v>
      </c>
      <c r="C96" s="625" t="s">
        <v>2522</v>
      </c>
      <c r="D96" s="630">
        <v>2.75</v>
      </c>
      <c r="E96" s="117"/>
      <c r="F96" s="656">
        <f t="shared" si="11"/>
        <v>1.375</v>
      </c>
      <c r="G96" s="656">
        <f t="shared" si="12"/>
        <v>4.125</v>
      </c>
      <c r="H96" s="680"/>
      <c r="I96" s="656">
        <f t="shared" si="13"/>
        <v>4.125</v>
      </c>
      <c r="J96" s="681"/>
      <c r="K96" s="656">
        <f t="shared" si="14"/>
        <v>4.125</v>
      </c>
      <c r="L96" s="642"/>
      <c r="M96" s="16" t="str">
        <f t="shared" si="15"/>
        <v>Juin</v>
      </c>
      <c r="N96" t="str">
        <f t="shared" si="16"/>
        <v>non</v>
      </c>
      <c r="O96" s="108"/>
      <c r="P96" s="108"/>
    </row>
    <row r="97" spans="1:16" ht="18.75">
      <c r="A97" s="38">
        <v>90</v>
      </c>
      <c r="B97" s="625" t="s">
        <v>163</v>
      </c>
      <c r="C97" s="625" t="s">
        <v>2523</v>
      </c>
      <c r="D97" s="630">
        <v>1</v>
      </c>
      <c r="E97" s="117"/>
      <c r="F97" s="656">
        <f t="shared" si="11"/>
        <v>0.5</v>
      </c>
      <c r="G97" s="656">
        <f t="shared" si="12"/>
        <v>1.5</v>
      </c>
      <c r="H97" s="680"/>
      <c r="I97" s="656">
        <f t="shared" si="13"/>
        <v>1.5</v>
      </c>
      <c r="J97" s="681"/>
      <c r="K97" s="656">
        <f t="shared" si="14"/>
        <v>1.5</v>
      </c>
      <c r="L97" s="642"/>
      <c r="M97" s="16" t="str">
        <f t="shared" si="15"/>
        <v>Juin</v>
      </c>
      <c r="N97" t="str">
        <f t="shared" si="16"/>
        <v>non</v>
      </c>
      <c r="O97" s="108"/>
      <c r="P97" s="108"/>
    </row>
    <row r="98" spans="1:16" ht="18.75">
      <c r="A98" s="38">
        <v>91</v>
      </c>
      <c r="B98" s="625" t="s">
        <v>2524</v>
      </c>
      <c r="C98" s="625" t="s">
        <v>2525</v>
      </c>
      <c r="D98" s="630">
        <v>10.5</v>
      </c>
      <c r="E98" s="117"/>
      <c r="F98" s="656">
        <f t="shared" si="11"/>
        <v>5.25</v>
      </c>
      <c r="G98" s="656">
        <f t="shared" si="12"/>
        <v>15.75</v>
      </c>
      <c r="H98" s="680"/>
      <c r="I98" s="656">
        <f t="shared" si="13"/>
        <v>15.75</v>
      </c>
      <c r="J98" s="681"/>
      <c r="K98" s="656">
        <f t="shared" si="14"/>
        <v>15.75</v>
      </c>
      <c r="L98" s="642"/>
      <c r="M98" s="16" t="str">
        <f t="shared" si="15"/>
        <v>Juin</v>
      </c>
      <c r="N98" t="str">
        <f t="shared" si="16"/>
        <v>non</v>
      </c>
      <c r="O98" s="108"/>
      <c r="P98" s="108"/>
    </row>
    <row r="99" spans="1:16" ht="18.75">
      <c r="A99" s="38">
        <v>92</v>
      </c>
      <c r="B99" s="625" t="s">
        <v>2526</v>
      </c>
      <c r="C99" s="625" t="s">
        <v>2527</v>
      </c>
      <c r="D99" s="630">
        <v>3.25</v>
      </c>
      <c r="E99" s="117"/>
      <c r="F99" s="656">
        <f t="shared" si="11"/>
        <v>1.625</v>
      </c>
      <c r="G99" s="656">
        <f t="shared" si="12"/>
        <v>4.875</v>
      </c>
      <c r="H99" s="680"/>
      <c r="I99" s="656">
        <f t="shared" si="13"/>
        <v>4.875</v>
      </c>
      <c r="J99" s="681"/>
      <c r="K99" s="656">
        <f t="shared" si="14"/>
        <v>4.875</v>
      </c>
      <c r="L99" s="642"/>
      <c r="M99" s="16" t="str">
        <f t="shared" si="15"/>
        <v>Juin</v>
      </c>
      <c r="N99" t="str">
        <f t="shared" si="16"/>
        <v>non</v>
      </c>
      <c r="O99" s="108"/>
      <c r="P99" s="108"/>
    </row>
    <row r="100" spans="1:16" ht="18.75">
      <c r="A100" s="38">
        <v>93</v>
      </c>
      <c r="B100" s="625" t="s">
        <v>2528</v>
      </c>
      <c r="C100" s="625" t="s">
        <v>2521</v>
      </c>
      <c r="D100" s="630">
        <v>1.5</v>
      </c>
      <c r="E100" s="117"/>
      <c r="F100" s="656">
        <f t="shared" si="11"/>
        <v>0.75</v>
      </c>
      <c r="G100" s="656">
        <f t="shared" si="12"/>
        <v>2.25</v>
      </c>
      <c r="H100" s="680"/>
      <c r="I100" s="656">
        <f t="shared" si="13"/>
        <v>2.25</v>
      </c>
      <c r="J100" s="681"/>
      <c r="K100" s="656">
        <f t="shared" si="14"/>
        <v>2.25</v>
      </c>
      <c r="L100" s="642"/>
      <c r="M100" s="16" t="str">
        <f t="shared" si="15"/>
        <v>Juin</v>
      </c>
      <c r="N100" t="str">
        <f t="shared" si="16"/>
        <v>non</v>
      </c>
      <c r="O100" s="108"/>
      <c r="P100" s="108"/>
    </row>
    <row r="101" spans="1:16" ht="18.75">
      <c r="A101" s="38">
        <v>94</v>
      </c>
      <c r="B101" s="625" t="s">
        <v>2529</v>
      </c>
      <c r="C101" s="625" t="s">
        <v>2454</v>
      </c>
      <c r="D101" s="630">
        <v>4</v>
      </c>
      <c r="E101" s="117"/>
      <c r="F101" s="656">
        <f t="shared" si="11"/>
        <v>2</v>
      </c>
      <c r="G101" s="656">
        <f t="shared" si="12"/>
        <v>6</v>
      </c>
      <c r="H101" s="680"/>
      <c r="I101" s="656">
        <f t="shared" si="13"/>
        <v>6</v>
      </c>
      <c r="J101" s="681"/>
      <c r="K101" s="656">
        <f t="shared" si="14"/>
        <v>6</v>
      </c>
      <c r="L101" s="642"/>
      <c r="M101" s="16" t="str">
        <f t="shared" si="15"/>
        <v>Juin</v>
      </c>
      <c r="N101" t="str">
        <f t="shared" si="16"/>
        <v>non</v>
      </c>
      <c r="O101" s="108"/>
      <c r="P101" s="108"/>
    </row>
    <row r="102" spans="1:16" ht="18.75">
      <c r="A102" s="38">
        <v>95</v>
      </c>
      <c r="B102" s="625" t="s">
        <v>2530</v>
      </c>
      <c r="C102" s="625" t="s">
        <v>2531</v>
      </c>
      <c r="D102" s="630">
        <v>5</v>
      </c>
      <c r="E102" s="120"/>
      <c r="F102" s="656">
        <f t="shared" si="11"/>
        <v>2.5</v>
      </c>
      <c r="G102" s="656">
        <f t="shared" si="12"/>
        <v>7.5</v>
      </c>
      <c r="H102" s="680"/>
      <c r="I102" s="656">
        <f t="shared" si="13"/>
        <v>7.5</v>
      </c>
      <c r="J102" s="681"/>
      <c r="K102" s="656">
        <f t="shared" si="14"/>
        <v>7.5</v>
      </c>
      <c r="L102" s="642"/>
      <c r="M102" s="16" t="str">
        <f t="shared" si="15"/>
        <v>Juin</v>
      </c>
      <c r="N102" t="str">
        <f t="shared" si="16"/>
        <v>non</v>
      </c>
      <c r="O102" s="108"/>
      <c r="P102" s="108"/>
    </row>
    <row r="103" spans="1:16" ht="18.75">
      <c r="A103" s="38">
        <v>96</v>
      </c>
      <c r="B103" s="625" t="s">
        <v>2532</v>
      </c>
      <c r="C103" s="625" t="s">
        <v>2533</v>
      </c>
      <c r="D103" s="630">
        <v>1</v>
      </c>
      <c r="E103" s="117"/>
      <c r="F103" s="656">
        <f t="shared" si="11"/>
        <v>0.5</v>
      </c>
      <c r="G103" s="656">
        <f t="shared" si="12"/>
        <v>1.5</v>
      </c>
      <c r="H103" s="680"/>
      <c r="I103" s="656">
        <f t="shared" si="13"/>
        <v>1.5</v>
      </c>
      <c r="J103" s="681"/>
      <c r="K103" s="656">
        <f t="shared" si="14"/>
        <v>1.5</v>
      </c>
      <c r="L103" s="642"/>
      <c r="M103" s="16" t="str">
        <f t="shared" si="15"/>
        <v>Juin</v>
      </c>
      <c r="N103" t="str">
        <f t="shared" si="16"/>
        <v>non</v>
      </c>
      <c r="O103" s="108"/>
      <c r="P103" s="108"/>
    </row>
    <row r="104" spans="1:16" ht="18.75">
      <c r="A104" s="38">
        <v>97</v>
      </c>
      <c r="B104" s="625" t="s">
        <v>919</v>
      </c>
      <c r="C104" s="625" t="s">
        <v>2480</v>
      </c>
      <c r="D104" s="630">
        <v>2.5</v>
      </c>
      <c r="E104" s="117"/>
      <c r="F104" s="656">
        <f t="shared" si="11"/>
        <v>1.25</v>
      </c>
      <c r="G104" s="656">
        <f t="shared" si="12"/>
        <v>3.75</v>
      </c>
      <c r="H104" s="680"/>
      <c r="I104" s="656">
        <f t="shared" si="13"/>
        <v>3.75</v>
      </c>
      <c r="J104" s="681"/>
      <c r="K104" s="656">
        <f t="shared" si="14"/>
        <v>3.75</v>
      </c>
      <c r="L104" s="642"/>
      <c r="M104" s="16" t="str">
        <f t="shared" si="15"/>
        <v>Juin</v>
      </c>
      <c r="N104" t="str">
        <f t="shared" si="16"/>
        <v>non</v>
      </c>
      <c r="O104" s="108"/>
      <c r="P104" s="108"/>
    </row>
    <row r="105" spans="1:16" ht="18.75">
      <c r="A105" s="38">
        <v>98</v>
      </c>
      <c r="B105" s="625" t="s">
        <v>2534</v>
      </c>
      <c r="C105" s="625" t="s">
        <v>2535</v>
      </c>
      <c r="D105" s="630">
        <v>2.25</v>
      </c>
      <c r="E105" s="117"/>
      <c r="F105" s="656">
        <f t="shared" si="11"/>
        <v>1.125</v>
      </c>
      <c r="G105" s="656">
        <f t="shared" si="12"/>
        <v>3.375</v>
      </c>
      <c r="H105" s="680"/>
      <c r="I105" s="656">
        <f t="shared" si="13"/>
        <v>3.375</v>
      </c>
      <c r="J105" s="681"/>
      <c r="K105" s="656">
        <f t="shared" si="14"/>
        <v>3.375</v>
      </c>
      <c r="L105" s="642"/>
      <c r="M105" s="16" t="str">
        <f t="shared" si="15"/>
        <v>Juin</v>
      </c>
      <c r="N105" t="str">
        <f t="shared" si="16"/>
        <v>non</v>
      </c>
      <c r="O105" s="108"/>
      <c r="P105" s="108"/>
    </row>
    <row r="106" spans="1:16" ht="18.75">
      <c r="A106" s="38">
        <v>99</v>
      </c>
      <c r="B106" s="625" t="s">
        <v>2536</v>
      </c>
      <c r="C106" s="625" t="s">
        <v>2537</v>
      </c>
      <c r="D106" s="630">
        <v>3</v>
      </c>
      <c r="E106" s="117"/>
      <c r="F106" s="656">
        <f t="shared" si="11"/>
        <v>1.5</v>
      </c>
      <c r="G106" s="656">
        <f t="shared" si="12"/>
        <v>4.5</v>
      </c>
      <c r="H106" s="680"/>
      <c r="I106" s="656">
        <f t="shared" si="13"/>
        <v>4.5</v>
      </c>
      <c r="J106" s="681"/>
      <c r="K106" s="656">
        <f t="shared" si="14"/>
        <v>4.5</v>
      </c>
      <c r="L106" s="642"/>
      <c r="M106" s="16" t="str">
        <f t="shared" si="15"/>
        <v>Juin</v>
      </c>
      <c r="N106" t="str">
        <f t="shared" si="16"/>
        <v>non</v>
      </c>
      <c r="O106" s="108"/>
      <c r="P106" s="108"/>
    </row>
    <row r="107" spans="1:16" ht="18.75">
      <c r="A107" s="38">
        <v>100</v>
      </c>
      <c r="B107" s="625" t="s">
        <v>935</v>
      </c>
      <c r="C107" s="625" t="s">
        <v>2538</v>
      </c>
      <c r="D107" s="630">
        <v>1.25</v>
      </c>
      <c r="E107" s="117"/>
      <c r="F107" s="656">
        <f t="shared" si="11"/>
        <v>0.625</v>
      </c>
      <c r="G107" s="656">
        <f t="shared" si="12"/>
        <v>1.875</v>
      </c>
      <c r="H107" s="680"/>
      <c r="I107" s="656">
        <f t="shared" si="13"/>
        <v>1.875</v>
      </c>
      <c r="J107" s="681"/>
      <c r="K107" s="656">
        <f t="shared" si="14"/>
        <v>1.875</v>
      </c>
      <c r="L107" s="642"/>
      <c r="M107" s="16" t="str">
        <f t="shared" si="15"/>
        <v>Juin</v>
      </c>
      <c r="N107" t="str">
        <f t="shared" si="16"/>
        <v>non</v>
      </c>
      <c r="O107" s="108"/>
      <c r="P107" s="108"/>
    </row>
    <row r="108" spans="1:16" ht="18.75">
      <c r="A108" s="38">
        <v>101</v>
      </c>
      <c r="B108" s="625" t="s">
        <v>939</v>
      </c>
      <c r="C108" s="625" t="s">
        <v>2539</v>
      </c>
      <c r="D108" s="630">
        <v>0.75</v>
      </c>
      <c r="E108" s="117"/>
      <c r="F108" s="656">
        <f t="shared" si="11"/>
        <v>0.375</v>
      </c>
      <c r="G108" s="656">
        <f t="shared" si="12"/>
        <v>1.125</v>
      </c>
      <c r="H108" s="680"/>
      <c r="I108" s="656">
        <f t="shared" si="13"/>
        <v>1.125</v>
      </c>
      <c r="J108" s="681"/>
      <c r="K108" s="656">
        <f t="shared" si="14"/>
        <v>1.125</v>
      </c>
      <c r="L108" s="642"/>
      <c r="M108" s="16" t="str">
        <f t="shared" si="15"/>
        <v>Juin</v>
      </c>
      <c r="N108" t="str">
        <f t="shared" si="16"/>
        <v>non</v>
      </c>
      <c r="O108" s="108"/>
      <c r="P108" s="108"/>
    </row>
    <row r="109" spans="1:16" ht="18.75">
      <c r="A109" s="38">
        <v>102</v>
      </c>
      <c r="B109" s="625" t="s">
        <v>942</v>
      </c>
      <c r="C109" s="625" t="s">
        <v>2540</v>
      </c>
      <c r="D109" s="631">
        <v>3</v>
      </c>
      <c r="E109" s="117"/>
      <c r="F109" s="656">
        <f t="shared" si="11"/>
        <v>1.5</v>
      </c>
      <c r="G109" s="656">
        <f t="shared" si="12"/>
        <v>4.5</v>
      </c>
      <c r="H109" s="680"/>
      <c r="I109" s="656">
        <f t="shared" si="13"/>
        <v>4.5</v>
      </c>
      <c r="J109" s="681"/>
      <c r="K109" s="656">
        <f t="shared" si="14"/>
        <v>4.5</v>
      </c>
      <c r="L109" s="642"/>
      <c r="M109" s="16" t="str">
        <f t="shared" si="15"/>
        <v>Juin</v>
      </c>
      <c r="N109" t="str">
        <f t="shared" si="16"/>
        <v>non</v>
      </c>
      <c r="O109" s="108"/>
      <c r="P109" s="108"/>
    </row>
    <row r="110" spans="1:16" ht="18.75">
      <c r="A110" s="38">
        <v>103</v>
      </c>
      <c r="B110" s="625" t="s">
        <v>2541</v>
      </c>
      <c r="C110" s="625" t="s">
        <v>2542</v>
      </c>
      <c r="D110" s="630">
        <v>5</v>
      </c>
      <c r="E110" s="117"/>
      <c r="F110" s="656">
        <f t="shared" si="11"/>
        <v>2.5</v>
      </c>
      <c r="G110" s="656">
        <f t="shared" si="12"/>
        <v>7.5</v>
      </c>
      <c r="H110" s="680"/>
      <c r="I110" s="656">
        <f t="shared" si="13"/>
        <v>7.5</v>
      </c>
      <c r="J110" s="681"/>
      <c r="K110" s="656">
        <f t="shared" si="14"/>
        <v>7.5</v>
      </c>
      <c r="L110" s="642"/>
      <c r="M110" s="16" t="str">
        <f t="shared" si="15"/>
        <v>Juin</v>
      </c>
      <c r="N110" t="str">
        <f t="shared" si="16"/>
        <v>non</v>
      </c>
      <c r="O110" s="108"/>
      <c r="P110" s="108"/>
    </row>
    <row r="111" spans="1:16" ht="18.75">
      <c r="A111" s="38">
        <v>104</v>
      </c>
      <c r="B111" s="625" t="s">
        <v>949</v>
      </c>
      <c r="C111" s="625" t="s">
        <v>2543</v>
      </c>
      <c r="D111" s="630">
        <v>1.5</v>
      </c>
      <c r="E111" s="117"/>
      <c r="F111" s="656">
        <f t="shared" si="11"/>
        <v>0.75</v>
      </c>
      <c r="G111" s="656">
        <f t="shared" si="12"/>
        <v>2.25</v>
      </c>
      <c r="H111" s="680"/>
      <c r="I111" s="656">
        <f t="shared" si="13"/>
        <v>2.25</v>
      </c>
      <c r="J111" s="681"/>
      <c r="K111" s="656">
        <f t="shared" si="14"/>
        <v>2.25</v>
      </c>
      <c r="L111" s="642"/>
      <c r="M111" s="16" t="str">
        <f t="shared" si="15"/>
        <v>Juin</v>
      </c>
      <c r="N111" t="str">
        <f t="shared" si="16"/>
        <v>non</v>
      </c>
      <c r="O111" s="108"/>
      <c r="P111" s="108"/>
    </row>
    <row r="112" spans="1:16" ht="18.75">
      <c r="A112" s="38">
        <v>105</v>
      </c>
      <c r="B112" s="625" t="s">
        <v>949</v>
      </c>
      <c r="C112" s="625" t="s">
        <v>2463</v>
      </c>
      <c r="D112" s="630">
        <v>3.5</v>
      </c>
      <c r="E112" s="117"/>
      <c r="F112" s="656">
        <f t="shared" si="11"/>
        <v>1.75</v>
      </c>
      <c r="G112" s="656">
        <f t="shared" si="12"/>
        <v>5.25</v>
      </c>
      <c r="H112" s="680"/>
      <c r="I112" s="656">
        <f t="shared" si="13"/>
        <v>5.25</v>
      </c>
      <c r="J112" s="681"/>
      <c r="K112" s="656">
        <f t="shared" si="14"/>
        <v>5.25</v>
      </c>
      <c r="L112" s="642"/>
      <c r="M112" s="16" t="str">
        <f t="shared" si="15"/>
        <v>Juin</v>
      </c>
      <c r="N112" t="str">
        <f t="shared" si="16"/>
        <v>non</v>
      </c>
      <c r="O112" s="108"/>
      <c r="P112" s="108"/>
    </row>
    <row r="113" spans="1:16" ht="18.75">
      <c r="A113" s="38">
        <v>106</v>
      </c>
      <c r="B113" s="625" t="s">
        <v>2544</v>
      </c>
      <c r="C113" s="625" t="s">
        <v>2545</v>
      </c>
      <c r="D113" s="630">
        <v>8.5</v>
      </c>
      <c r="E113" s="117"/>
      <c r="F113" s="656">
        <f t="shared" si="11"/>
        <v>4.25</v>
      </c>
      <c r="G113" s="656">
        <f t="shared" si="12"/>
        <v>12.75</v>
      </c>
      <c r="H113" s="680"/>
      <c r="I113" s="656">
        <f t="shared" si="13"/>
        <v>12.75</v>
      </c>
      <c r="J113" s="681"/>
      <c r="K113" s="656">
        <f t="shared" si="14"/>
        <v>12.75</v>
      </c>
      <c r="L113" s="642"/>
      <c r="M113" s="16" t="str">
        <f t="shared" si="15"/>
        <v>Juin</v>
      </c>
      <c r="N113" t="str">
        <f t="shared" si="16"/>
        <v>non</v>
      </c>
      <c r="O113" s="108"/>
      <c r="P113" s="108"/>
    </row>
    <row r="114" spans="1:16" ht="18.75">
      <c r="A114" s="38">
        <v>107</v>
      </c>
      <c r="B114" s="625" t="s">
        <v>961</v>
      </c>
      <c r="C114" s="625" t="s">
        <v>2546</v>
      </c>
      <c r="D114" s="630">
        <v>1.5</v>
      </c>
      <c r="E114" s="117"/>
      <c r="F114" s="656">
        <f t="shared" si="11"/>
        <v>0.75</v>
      </c>
      <c r="G114" s="656">
        <f t="shared" si="12"/>
        <v>2.25</v>
      </c>
      <c r="H114" s="680"/>
      <c r="I114" s="656">
        <f t="shared" si="13"/>
        <v>2.25</v>
      </c>
      <c r="J114" s="681"/>
      <c r="K114" s="656">
        <f t="shared" si="14"/>
        <v>2.25</v>
      </c>
      <c r="L114" s="642"/>
      <c r="M114" s="16" t="str">
        <f t="shared" si="15"/>
        <v>Juin</v>
      </c>
      <c r="N114" t="str">
        <f t="shared" si="16"/>
        <v>non</v>
      </c>
      <c r="O114" s="108"/>
      <c r="P114" s="108"/>
    </row>
    <row r="115" spans="1:16" ht="18.75">
      <c r="A115" s="38">
        <v>108</v>
      </c>
      <c r="B115" s="625" t="s">
        <v>967</v>
      </c>
      <c r="C115" s="625" t="s">
        <v>2474</v>
      </c>
      <c r="D115" s="631">
        <v>11</v>
      </c>
      <c r="E115" s="117"/>
      <c r="F115" s="656">
        <f t="shared" si="11"/>
        <v>5.5</v>
      </c>
      <c r="G115" s="656">
        <f t="shared" si="12"/>
        <v>16.5</v>
      </c>
      <c r="H115" s="680"/>
      <c r="I115" s="656">
        <f t="shared" si="13"/>
        <v>16.5</v>
      </c>
      <c r="J115" s="681"/>
      <c r="K115" s="656">
        <f t="shared" si="14"/>
        <v>16.5</v>
      </c>
      <c r="L115" s="642"/>
      <c r="M115" s="16" t="str">
        <f t="shared" si="15"/>
        <v>Juin</v>
      </c>
      <c r="N115" t="str">
        <f t="shared" si="16"/>
        <v>non</v>
      </c>
      <c r="O115" s="108"/>
      <c r="P115" s="108"/>
    </row>
    <row r="116" spans="1:16" ht="18.75">
      <c r="A116" s="38">
        <v>109</v>
      </c>
      <c r="B116" s="625" t="s">
        <v>184</v>
      </c>
      <c r="C116" s="625" t="s">
        <v>2547</v>
      </c>
      <c r="D116" s="630">
        <v>3.5</v>
      </c>
      <c r="E116" s="117"/>
      <c r="F116" s="656">
        <f t="shared" si="11"/>
        <v>1.75</v>
      </c>
      <c r="G116" s="656">
        <f t="shared" si="12"/>
        <v>5.25</v>
      </c>
      <c r="H116" s="680"/>
      <c r="I116" s="656">
        <f t="shared" si="13"/>
        <v>5.25</v>
      </c>
      <c r="J116" s="681"/>
      <c r="K116" s="656">
        <f t="shared" si="14"/>
        <v>5.25</v>
      </c>
      <c r="L116" s="642"/>
      <c r="M116" s="16" t="str">
        <f t="shared" si="15"/>
        <v>Juin</v>
      </c>
      <c r="N116" t="str">
        <f t="shared" si="16"/>
        <v>non</v>
      </c>
      <c r="O116" s="108"/>
      <c r="P116" s="108"/>
    </row>
    <row r="117" spans="1:16" ht="18.75">
      <c r="A117" s="38">
        <v>110</v>
      </c>
      <c r="B117" s="625" t="s">
        <v>2548</v>
      </c>
      <c r="C117" s="625" t="s">
        <v>2453</v>
      </c>
      <c r="D117" s="630">
        <v>0.75</v>
      </c>
      <c r="E117" s="117"/>
      <c r="F117" s="656">
        <f t="shared" si="11"/>
        <v>0.375</v>
      </c>
      <c r="G117" s="656">
        <f t="shared" si="12"/>
        <v>1.125</v>
      </c>
      <c r="H117" s="680"/>
      <c r="I117" s="656">
        <f t="shared" si="13"/>
        <v>1.125</v>
      </c>
      <c r="J117" s="681"/>
      <c r="K117" s="656">
        <f t="shared" si="14"/>
        <v>1.125</v>
      </c>
      <c r="L117" s="642"/>
      <c r="M117" s="16" t="str">
        <f t="shared" si="15"/>
        <v>Juin</v>
      </c>
      <c r="N117" t="str">
        <f t="shared" si="16"/>
        <v>non</v>
      </c>
      <c r="O117" s="108"/>
      <c r="P117" s="108"/>
    </row>
    <row r="118" spans="1:16" ht="18.75">
      <c r="A118" s="38">
        <v>111</v>
      </c>
      <c r="B118" s="625" t="s">
        <v>978</v>
      </c>
      <c r="C118" s="625" t="s">
        <v>119</v>
      </c>
      <c r="D118" s="630">
        <v>2.25</v>
      </c>
      <c r="E118" s="117"/>
      <c r="F118" s="656">
        <f t="shared" si="11"/>
        <v>1.125</v>
      </c>
      <c r="G118" s="656">
        <f t="shared" si="12"/>
        <v>3.375</v>
      </c>
      <c r="H118" s="680"/>
      <c r="I118" s="656">
        <f t="shared" si="13"/>
        <v>3.375</v>
      </c>
      <c r="J118" s="681"/>
      <c r="K118" s="656">
        <f t="shared" si="14"/>
        <v>3.375</v>
      </c>
      <c r="L118" s="642"/>
      <c r="M118" s="16" t="str">
        <f t="shared" si="15"/>
        <v>Juin</v>
      </c>
      <c r="N118" t="str">
        <f t="shared" si="16"/>
        <v>non</v>
      </c>
      <c r="O118" s="108"/>
      <c r="P118" s="108"/>
    </row>
    <row r="119" spans="1:16" ht="18.75">
      <c r="A119" s="38">
        <v>112</v>
      </c>
      <c r="B119" s="625" t="s">
        <v>2549</v>
      </c>
      <c r="C119" s="625" t="s">
        <v>2550</v>
      </c>
      <c r="D119" s="630">
        <v>7</v>
      </c>
      <c r="E119" s="117"/>
      <c r="F119" s="656">
        <f t="shared" si="11"/>
        <v>3.5</v>
      </c>
      <c r="G119" s="656">
        <f t="shared" si="12"/>
        <v>10.5</v>
      </c>
      <c r="H119" s="680"/>
      <c r="I119" s="656">
        <f t="shared" si="13"/>
        <v>10.5</v>
      </c>
      <c r="J119" s="681"/>
      <c r="K119" s="656">
        <f t="shared" si="14"/>
        <v>10.5</v>
      </c>
      <c r="L119" s="642"/>
      <c r="M119" s="16" t="str">
        <f t="shared" si="15"/>
        <v>Juin</v>
      </c>
      <c r="N119" t="str">
        <f t="shared" si="16"/>
        <v>non</v>
      </c>
      <c r="O119" s="108"/>
      <c r="P119" s="108"/>
    </row>
    <row r="120" spans="1:16" ht="18.75">
      <c r="A120" s="38">
        <v>113</v>
      </c>
      <c r="B120" s="625" t="s">
        <v>2551</v>
      </c>
      <c r="C120" s="625" t="s">
        <v>2480</v>
      </c>
      <c r="D120" s="630">
        <v>4</v>
      </c>
      <c r="E120" s="117"/>
      <c r="F120" s="656">
        <f t="shared" si="11"/>
        <v>2</v>
      </c>
      <c r="G120" s="656">
        <f t="shared" si="12"/>
        <v>6</v>
      </c>
      <c r="H120" s="680"/>
      <c r="I120" s="656">
        <f t="shared" si="13"/>
        <v>6</v>
      </c>
      <c r="J120" s="681"/>
      <c r="K120" s="656">
        <f t="shared" si="14"/>
        <v>6</v>
      </c>
      <c r="L120" s="642"/>
      <c r="M120" s="16" t="str">
        <f t="shared" si="15"/>
        <v>Juin</v>
      </c>
      <c r="N120" t="str">
        <f t="shared" si="16"/>
        <v>non</v>
      </c>
      <c r="O120" s="108"/>
      <c r="P120" s="108"/>
    </row>
    <row r="121" spans="1:16" ht="18.75">
      <c r="A121" s="38">
        <v>114</v>
      </c>
      <c r="B121" s="625" t="s">
        <v>988</v>
      </c>
      <c r="C121" s="625" t="s">
        <v>2552</v>
      </c>
      <c r="D121" s="630">
        <v>4.5</v>
      </c>
      <c r="E121" s="117"/>
      <c r="F121" s="656">
        <f t="shared" si="11"/>
        <v>2.25</v>
      </c>
      <c r="G121" s="656">
        <f t="shared" si="12"/>
        <v>6.75</v>
      </c>
      <c r="H121" s="680"/>
      <c r="I121" s="656">
        <f t="shared" si="13"/>
        <v>6.75</v>
      </c>
      <c r="J121" s="681"/>
      <c r="K121" s="656">
        <f t="shared" si="14"/>
        <v>6.75</v>
      </c>
      <c r="L121" s="642"/>
      <c r="M121" s="16" t="str">
        <f t="shared" si="15"/>
        <v>Juin</v>
      </c>
      <c r="N121" t="str">
        <f t="shared" si="16"/>
        <v>non</v>
      </c>
      <c r="O121" s="108"/>
      <c r="P121" s="108"/>
    </row>
    <row r="122" spans="1:16" ht="18.75">
      <c r="A122" s="38">
        <v>115</v>
      </c>
      <c r="B122" s="625" t="s">
        <v>994</v>
      </c>
      <c r="C122" s="625" t="s">
        <v>2553</v>
      </c>
      <c r="D122" s="630">
        <v>3.75</v>
      </c>
      <c r="E122" s="117"/>
      <c r="F122" s="656">
        <f t="shared" si="11"/>
        <v>1.875</v>
      </c>
      <c r="G122" s="656">
        <f t="shared" si="12"/>
        <v>5.625</v>
      </c>
      <c r="H122" s="680"/>
      <c r="I122" s="656">
        <f t="shared" si="13"/>
        <v>5.625</v>
      </c>
      <c r="J122" s="681"/>
      <c r="K122" s="656">
        <f t="shared" si="14"/>
        <v>5.625</v>
      </c>
      <c r="L122" s="642"/>
      <c r="M122" s="16" t="str">
        <f t="shared" si="15"/>
        <v>Juin</v>
      </c>
      <c r="N122" t="str">
        <f t="shared" si="16"/>
        <v>non</v>
      </c>
      <c r="O122" s="108"/>
      <c r="P122" s="108"/>
    </row>
    <row r="123" spans="1:16" ht="18.75">
      <c r="A123" s="38">
        <v>116</v>
      </c>
      <c r="B123" s="625" t="s">
        <v>2554</v>
      </c>
      <c r="C123" s="625" t="s">
        <v>2555</v>
      </c>
      <c r="D123" s="630">
        <v>3.75</v>
      </c>
      <c r="E123" s="117"/>
      <c r="F123" s="656">
        <f t="shared" si="11"/>
        <v>1.875</v>
      </c>
      <c r="G123" s="656">
        <f t="shared" si="12"/>
        <v>5.625</v>
      </c>
      <c r="H123" s="680"/>
      <c r="I123" s="656">
        <f t="shared" si="13"/>
        <v>5.625</v>
      </c>
      <c r="J123" s="681"/>
      <c r="K123" s="656">
        <f t="shared" si="14"/>
        <v>5.625</v>
      </c>
      <c r="L123" s="642"/>
      <c r="M123" s="16" t="str">
        <f t="shared" si="15"/>
        <v>Juin</v>
      </c>
      <c r="N123" t="str">
        <f t="shared" si="16"/>
        <v>non</v>
      </c>
      <c r="O123" s="108"/>
      <c r="P123" s="108"/>
    </row>
    <row r="124" spans="1:16" ht="18.75">
      <c r="A124" s="38">
        <v>117</v>
      </c>
      <c r="B124" s="625" t="s">
        <v>1003</v>
      </c>
      <c r="C124" s="625" t="s">
        <v>2556</v>
      </c>
      <c r="D124" s="630">
        <v>2.25</v>
      </c>
      <c r="E124" s="117"/>
      <c r="F124" s="656">
        <f t="shared" si="11"/>
        <v>1.125</v>
      </c>
      <c r="G124" s="656">
        <f t="shared" si="12"/>
        <v>3.375</v>
      </c>
      <c r="H124" s="680"/>
      <c r="I124" s="656">
        <f t="shared" si="13"/>
        <v>3.375</v>
      </c>
      <c r="J124" s="681"/>
      <c r="K124" s="656">
        <f t="shared" si="14"/>
        <v>3.375</v>
      </c>
      <c r="L124" s="642"/>
      <c r="M124" s="16" t="str">
        <f t="shared" si="15"/>
        <v>Juin</v>
      </c>
      <c r="N124" t="str">
        <f t="shared" si="16"/>
        <v>non</v>
      </c>
      <c r="O124" s="108"/>
      <c r="P124" s="108"/>
    </row>
    <row r="125" spans="1:16" ht="18.75">
      <c r="A125" s="38">
        <v>118</v>
      </c>
      <c r="B125" s="625" t="s">
        <v>190</v>
      </c>
      <c r="C125" s="625" t="s">
        <v>2557</v>
      </c>
      <c r="D125" s="630">
        <v>3.75</v>
      </c>
      <c r="E125" s="117"/>
      <c r="F125" s="656">
        <f t="shared" si="11"/>
        <v>1.875</v>
      </c>
      <c r="G125" s="656">
        <f t="shared" si="12"/>
        <v>5.625</v>
      </c>
      <c r="H125" s="680"/>
      <c r="I125" s="656">
        <f t="shared" si="13"/>
        <v>5.625</v>
      </c>
      <c r="J125" s="681"/>
      <c r="K125" s="656">
        <f t="shared" si="14"/>
        <v>5.625</v>
      </c>
      <c r="L125" s="642"/>
      <c r="M125" s="16" t="str">
        <f t="shared" si="15"/>
        <v>Juin</v>
      </c>
      <c r="N125" t="str">
        <f t="shared" si="16"/>
        <v>non</v>
      </c>
      <c r="O125" s="108"/>
      <c r="P125" s="108"/>
    </row>
    <row r="126" spans="1:16" ht="18.75">
      <c r="A126" s="38">
        <v>119</v>
      </c>
      <c r="B126" s="625" t="s">
        <v>2558</v>
      </c>
      <c r="C126" s="625" t="s">
        <v>2559</v>
      </c>
      <c r="D126" s="630">
        <v>1.5</v>
      </c>
      <c r="E126" s="117"/>
      <c r="F126" s="656">
        <f t="shared" si="11"/>
        <v>0.75</v>
      </c>
      <c r="G126" s="656">
        <f t="shared" si="12"/>
        <v>2.25</v>
      </c>
      <c r="H126" s="680"/>
      <c r="I126" s="656">
        <f t="shared" si="13"/>
        <v>2.25</v>
      </c>
      <c r="J126" s="681"/>
      <c r="K126" s="656">
        <f t="shared" si="14"/>
        <v>2.25</v>
      </c>
      <c r="L126" s="642"/>
      <c r="M126" s="16" t="str">
        <f t="shared" si="15"/>
        <v>Juin</v>
      </c>
      <c r="N126" t="str">
        <f t="shared" si="16"/>
        <v>non</v>
      </c>
      <c r="O126" s="108"/>
      <c r="P126" s="108"/>
    </row>
    <row r="127" spans="1:16" ht="18.75">
      <c r="A127" s="38">
        <v>120</v>
      </c>
      <c r="B127" s="625" t="s">
        <v>1019</v>
      </c>
      <c r="C127" s="625" t="s">
        <v>2560</v>
      </c>
      <c r="D127" s="630">
        <v>2</v>
      </c>
      <c r="E127" s="117"/>
      <c r="F127" s="656">
        <f t="shared" si="11"/>
        <v>1</v>
      </c>
      <c r="G127" s="656">
        <f t="shared" si="12"/>
        <v>3</v>
      </c>
      <c r="H127" s="680"/>
      <c r="I127" s="656">
        <f t="shared" si="13"/>
        <v>3</v>
      </c>
      <c r="J127" s="681"/>
      <c r="K127" s="656">
        <f t="shared" si="14"/>
        <v>3</v>
      </c>
      <c r="L127" s="642"/>
      <c r="M127" s="16" t="str">
        <f t="shared" si="15"/>
        <v>Juin</v>
      </c>
      <c r="N127" t="str">
        <f t="shared" si="16"/>
        <v>non</v>
      </c>
      <c r="O127" s="108"/>
      <c r="P127" s="108"/>
    </row>
    <row r="128" spans="1:16" ht="18.75">
      <c r="A128" s="38">
        <v>121</v>
      </c>
      <c r="B128" s="625" t="s">
        <v>1028</v>
      </c>
      <c r="C128" s="625" t="s">
        <v>2561</v>
      </c>
      <c r="D128" s="630">
        <v>3.5</v>
      </c>
      <c r="E128" s="117"/>
      <c r="F128" s="656">
        <f t="shared" si="11"/>
        <v>1.75</v>
      </c>
      <c r="G128" s="656">
        <f t="shared" si="12"/>
        <v>5.25</v>
      </c>
      <c r="H128" s="680"/>
      <c r="I128" s="656">
        <f t="shared" si="13"/>
        <v>5.25</v>
      </c>
      <c r="J128" s="681"/>
      <c r="K128" s="656">
        <f t="shared" si="14"/>
        <v>5.25</v>
      </c>
      <c r="L128" s="642"/>
      <c r="M128" s="16" t="str">
        <f t="shared" si="15"/>
        <v>Juin</v>
      </c>
      <c r="N128" t="str">
        <f t="shared" si="16"/>
        <v>non</v>
      </c>
      <c r="O128" s="108"/>
      <c r="P128" s="108"/>
    </row>
    <row r="129" spans="1:16" ht="18.75">
      <c r="A129" s="38">
        <v>122</v>
      </c>
      <c r="B129" s="625" t="s">
        <v>1033</v>
      </c>
      <c r="C129" s="625" t="s">
        <v>2562</v>
      </c>
      <c r="D129" s="630">
        <v>3</v>
      </c>
      <c r="E129" s="117"/>
      <c r="F129" s="656">
        <f t="shared" si="11"/>
        <v>1.5</v>
      </c>
      <c r="G129" s="656">
        <f t="shared" si="12"/>
        <v>4.5</v>
      </c>
      <c r="H129" s="680"/>
      <c r="I129" s="656">
        <f t="shared" si="13"/>
        <v>4.5</v>
      </c>
      <c r="J129" s="681"/>
      <c r="K129" s="656">
        <f t="shared" si="14"/>
        <v>4.5</v>
      </c>
      <c r="L129" s="642"/>
      <c r="M129" s="16" t="str">
        <f t="shared" si="15"/>
        <v>Juin</v>
      </c>
      <c r="N129" t="str">
        <f t="shared" si="16"/>
        <v>non</v>
      </c>
      <c r="O129" s="108"/>
      <c r="P129" s="108"/>
    </row>
    <row r="130" spans="1:16" ht="18.75">
      <c r="A130" s="38">
        <v>123</v>
      </c>
      <c r="B130" s="625" t="s">
        <v>2563</v>
      </c>
      <c r="C130" s="625" t="s">
        <v>2522</v>
      </c>
      <c r="D130" s="630">
        <v>1.5</v>
      </c>
      <c r="E130" s="117"/>
      <c r="F130" s="656">
        <f t="shared" si="11"/>
        <v>0.75</v>
      </c>
      <c r="G130" s="656">
        <f t="shared" si="12"/>
        <v>2.25</v>
      </c>
      <c r="H130" s="680"/>
      <c r="I130" s="656">
        <f t="shared" si="13"/>
        <v>2.25</v>
      </c>
      <c r="J130" s="681"/>
      <c r="K130" s="656">
        <f t="shared" si="14"/>
        <v>2.25</v>
      </c>
      <c r="L130" s="642"/>
      <c r="M130" s="16" t="str">
        <f t="shared" si="15"/>
        <v>Juin</v>
      </c>
      <c r="N130" t="str">
        <f t="shared" si="16"/>
        <v>non</v>
      </c>
      <c r="O130" s="108"/>
      <c r="P130" s="108"/>
    </row>
    <row r="131" spans="1:16" ht="18.75">
      <c r="A131" s="38">
        <v>124</v>
      </c>
      <c r="B131" s="625" t="s">
        <v>2564</v>
      </c>
      <c r="C131" s="625" t="s">
        <v>2509</v>
      </c>
      <c r="D131" s="630">
        <v>14</v>
      </c>
      <c r="E131" s="117"/>
      <c r="F131" s="656">
        <f t="shared" si="11"/>
        <v>7</v>
      </c>
      <c r="G131" s="656">
        <f t="shared" si="12"/>
        <v>21</v>
      </c>
      <c r="H131" s="680"/>
      <c r="I131" s="656">
        <f t="shared" si="13"/>
        <v>21</v>
      </c>
      <c r="J131" s="681"/>
      <c r="K131" s="656">
        <f t="shared" si="14"/>
        <v>21</v>
      </c>
      <c r="L131" s="642"/>
      <c r="M131" s="16" t="str">
        <f t="shared" si="15"/>
        <v>Juin</v>
      </c>
      <c r="N131" t="str">
        <f t="shared" si="16"/>
        <v>non</v>
      </c>
      <c r="O131" s="108"/>
      <c r="P131" s="108"/>
    </row>
    <row r="132" spans="1:16" ht="18.75">
      <c r="A132" s="38">
        <v>125</v>
      </c>
      <c r="B132" s="625" t="s">
        <v>1050</v>
      </c>
      <c r="C132" s="625" t="s">
        <v>2565</v>
      </c>
      <c r="D132" s="630">
        <v>1.5</v>
      </c>
      <c r="E132" s="117"/>
      <c r="F132" s="656">
        <f t="shared" si="11"/>
        <v>0.75</v>
      </c>
      <c r="G132" s="656">
        <f t="shared" si="12"/>
        <v>2.25</v>
      </c>
      <c r="H132" s="680"/>
      <c r="I132" s="656">
        <f t="shared" si="13"/>
        <v>2.25</v>
      </c>
      <c r="J132" s="681"/>
      <c r="K132" s="656">
        <f t="shared" si="14"/>
        <v>2.25</v>
      </c>
      <c r="L132" s="642"/>
      <c r="M132" s="16" t="str">
        <f t="shared" si="15"/>
        <v>Juin</v>
      </c>
      <c r="N132" t="str">
        <f t="shared" si="16"/>
        <v>non</v>
      </c>
      <c r="O132" s="108"/>
      <c r="P132" s="108"/>
    </row>
    <row r="133" spans="1:16" ht="18.75">
      <c r="A133" s="38">
        <v>126</v>
      </c>
      <c r="B133" s="625" t="s">
        <v>2566</v>
      </c>
      <c r="C133" s="625" t="s">
        <v>2567</v>
      </c>
      <c r="D133" s="630">
        <v>1</v>
      </c>
      <c r="E133" s="117"/>
      <c r="F133" s="656">
        <f t="shared" si="11"/>
        <v>0.5</v>
      </c>
      <c r="G133" s="656">
        <f t="shared" si="12"/>
        <v>1.5</v>
      </c>
      <c r="H133" s="680"/>
      <c r="I133" s="656">
        <f t="shared" si="13"/>
        <v>1.5</v>
      </c>
      <c r="J133" s="681"/>
      <c r="K133" s="656">
        <f t="shared" si="14"/>
        <v>1.5</v>
      </c>
      <c r="L133" s="642"/>
      <c r="M133" s="16" t="str">
        <f t="shared" si="15"/>
        <v>Juin</v>
      </c>
      <c r="N133" t="str">
        <f t="shared" si="16"/>
        <v>non</v>
      </c>
      <c r="O133" s="108"/>
      <c r="P133" s="108"/>
    </row>
    <row r="134" spans="1:16" ht="18.75">
      <c r="A134" s="38">
        <v>127</v>
      </c>
      <c r="B134" s="625" t="s">
        <v>196</v>
      </c>
      <c r="C134" s="625" t="s">
        <v>2568</v>
      </c>
      <c r="D134" s="630">
        <v>8.5</v>
      </c>
      <c r="E134" s="118"/>
      <c r="F134" s="656">
        <f t="shared" si="11"/>
        <v>4.25</v>
      </c>
      <c r="G134" s="656">
        <f t="shared" si="12"/>
        <v>12.75</v>
      </c>
      <c r="H134" s="680"/>
      <c r="I134" s="656">
        <f t="shared" si="13"/>
        <v>12.75</v>
      </c>
      <c r="J134" s="681"/>
      <c r="K134" s="656">
        <f t="shared" si="14"/>
        <v>12.75</v>
      </c>
      <c r="L134" s="642"/>
      <c r="M134" s="16" t="str">
        <f t="shared" si="15"/>
        <v>Juin</v>
      </c>
      <c r="N134" t="str">
        <f t="shared" si="16"/>
        <v>non</v>
      </c>
      <c r="O134" s="108"/>
      <c r="P134" s="108"/>
    </row>
    <row r="135" spans="1:16" ht="18.75">
      <c r="A135" s="651">
        <v>128</v>
      </c>
      <c r="B135" s="625" t="s">
        <v>2569</v>
      </c>
      <c r="C135" s="625" t="s">
        <v>2473</v>
      </c>
      <c r="D135" s="630">
        <v>1.25</v>
      </c>
      <c r="E135" s="118"/>
      <c r="F135" s="656">
        <f t="shared" si="11"/>
        <v>0.625</v>
      </c>
      <c r="G135" s="656">
        <f t="shared" si="12"/>
        <v>1.875</v>
      </c>
      <c r="H135" s="680"/>
      <c r="I135" s="656">
        <f t="shared" si="13"/>
        <v>1.875</v>
      </c>
      <c r="J135" s="681"/>
      <c r="K135" s="656">
        <f t="shared" si="14"/>
        <v>1.875</v>
      </c>
      <c r="L135" s="642"/>
      <c r="M135" s="16" t="str">
        <f t="shared" si="15"/>
        <v>Juin</v>
      </c>
      <c r="N135" t="str">
        <f t="shared" si="16"/>
        <v>non</v>
      </c>
      <c r="O135" s="108"/>
      <c r="P135" s="108"/>
    </row>
    <row r="136" spans="1:16" ht="18.75">
      <c r="A136" s="651">
        <v>129</v>
      </c>
      <c r="B136" s="625" t="s">
        <v>200</v>
      </c>
      <c r="C136" s="625" t="s">
        <v>2570</v>
      </c>
      <c r="D136" s="630">
        <v>2.25</v>
      </c>
      <c r="E136" s="120"/>
      <c r="F136" s="656">
        <f t="shared" si="11"/>
        <v>1.125</v>
      </c>
      <c r="G136" s="656">
        <f t="shared" si="12"/>
        <v>3.375</v>
      </c>
      <c r="H136" s="680"/>
      <c r="I136" s="656">
        <f t="shared" si="13"/>
        <v>3.375</v>
      </c>
      <c r="J136" s="681"/>
      <c r="K136" s="656">
        <f t="shared" si="14"/>
        <v>3.375</v>
      </c>
      <c r="L136" s="642"/>
      <c r="M136" s="16" t="str">
        <f t="shared" si="15"/>
        <v>Juin</v>
      </c>
      <c r="N136" t="str">
        <f t="shared" si="16"/>
        <v>non</v>
      </c>
      <c r="O136" s="108"/>
      <c r="P136" s="108"/>
    </row>
    <row r="137" spans="1:16" s="192" customFormat="1" ht="18.75">
      <c r="A137" s="651">
        <v>130</v>
      </c>
      <c r="B137" s="625" t="s">
        <v>1068</v>
      </c>
      <c r="C137" s="625" t="s">
        <v>2571</v>
      </c>
      <c r="D137" s="630">
        <v>6</v>
      </c>
      <c r="E137" s="118"/>
      <c r="F137" s="656">
        <f t="shared" ref="F137:F200" si="17">(D137+E137)/2</f>
        <v>3</v>
      </c>
      <c r="G137" s="656">
        <f t="shared" ref="G137:G200" si="18">F137*3</f>
        <v>9</v>
      </c>
      <c r="H137" s="680"/>
      <c r="I137" s="656">
        <f t="shared" ref="I137:I200" si="19">MAX(G137,H137*3)</f>
        <v>9</v>
      </c>
      <c r="J137" s="681"/>
      <c r="K137" s="656">
        <f t="shared" ref="K137:K200" si="20">MAX(I137,J137*3)</f>
        <v>9</v>
      </c>
      <c r="L137" s="642"/>
      <c r="M137" s="16" t="str">
        <f t="shared" ref="M137:M200" si="21">IF(ISBLANK(J137),IF(ISBLANK(H137),"Juin","Synthèse"),"Rattrapage")</f>
        <v>Juin</v>
      </c>
      <c r="N137" s="192" t="str">
        <f t="shared" ref="N137:N200" si="22">IF(AND(B137=O137,C137=P137),"oui","non")</f>
        <v>non</v>
      </c>
      <c r="O137" s="172"/>
      <c r="P137" s="172"/>
    </row>
    <row r="138" spans="1:16" ht="18.75">
      <c r="A138" s="651">
        <v>131</v>
      </c>
      <c r="B138" s="625" t="s">
        <v>1072</v>
      </c>
      <c r="C138" s="625" t="s">
        <v>2572</v>
      </c>
      <c r="D138" s="630">
        <v>3</v>
      </c>
      <c r="E138" s="118"/>
      <c r="F138" s="656">
        <f t="shared" si="17"/>
        <v>1.5</v>
      </c>
      <c r="G138" s="656">
        <f t="shared" si="18"/>
        <v>4.5</v>
      </c>
      <c r="H138" s="680"/>
      <c r="I138" s="656">
        <f t="shared" si="19"/>
        <v>4.5</v>
      </c>
      <c r="J138" s="681"/>
      <c r="K138" s="656">
        <f t="shared" si="20"/>
        <v>4.5</v>
      </c>
      <c r="L138" s="642"/>
      <c r="M138" s="16" t="str">
        <f t="shared" si="21"/>
        <v>Juin</v>
      </c>
      <c r="N138" t="str">
        <f t="shared" si="22"/>
        <v>non</v>
      </c>
      <c r="O138" s="108"/>
      <c r="P138" s="108"/>
    </row>
    <row r="139" spans="1:16" ht="18.75">
      <c r="A139" s="651">
        <v>132</v>
      </c>
      <c r="B139" s="625" t="s">
        <v>2573</v>
      </c>
      <c r="C139" s="625" t="s">
        <v>2502</v>
      </c>
      <c r="D139" s="630">
        <v>3</v>
      </c>
      <c r="E139" s="118"/>
      <c r="F139" s="656">
        <f t="shared" si="17"/>
        <v>1.5</v>
      </c>
      <c r="G139" s="656">
        <f t="shared" si="18"/>
        <v>4.5</v>
      </c>
      <c r="H139" s="680"/>
      <c r="I139" s="656">
        <f t="shared" si="19"/>
        <v>4.5</v>
      </c>
      <c r="J139" s="681"/>
      <c r="K139" s="656">
        <f t="shared" si="20"/>
        <v>4.5</v>
      </c>
      <c r="L139" s="642"/>
      <c r="M139" s="16" t="str">
        <f t="shared" si="21"/>
        <v>Juin</v>
      </c>
      <c r="N139" t="str">
        <f t="shared" si="22"/>
        <v>non</v>
      </c>
      <c r="O139" s="108"/>
      <c r="P139" s="108"/>
    </row>
    <row r="140" spans="1:16" ht="18.75">
      <c r="A140" s="651">
        <v>133</v>
      </c>
      <c r="B140" s="625" t="s">
        <v>2574</v>
      </c>
      <c r="C140" s="625" t="s">
        <v>2575</v>
      </c>
      <c r="D140" s="630">
        <v>2</v>
      </c>
      <c r="E140" s="118"/>
      <c r="F140" s="656">
        <f t="shared" si="17"/>
        <v>1</v>
      </c>
      <c r="G140" s="656">
        <f t="shared" si="18"/>
        <v>3</v>
      </c>
      <c r="H140" s="680"/>
      <c r="I140" s="656">
        <f t="shared" si="19"/>
        <v>3</v>
      </c>
      <c r="J140" s="681"/>
      <c r="K140" s="656">
        <f t="shared" si="20"/>
        <v>3</v>
      </c>
      <c r="L140" s="642"/>
      <c r="M140" s="16" t="str">
        <f t="shared" si="21"/>
        <v>Juin</v>
      </c>
      <c r="N140" t="str">
        <f t="shared" si="22"/>
        <v>non</v>
      </c>
      <c r="O140" s="108"/>
      <c r="P140" s="108"/>
    </row>
    <row r="141" spans="1:16" ht="18.75">
      <c r="A141" s="651">
        <v>134</v>
      </c>
      <c r="B141" s="625" t="s">
        <v>1087</v>
      </c>
      <c r="C141" s="625" t="s">
        <v>2481</v>
      </c>
      <c r="D141" s="630">
        <v>5</v>
      </c>
      <c r="E141" s="117"/>
      <c r="F141" s="656">
        <f t="shared" si="17"/>
        <v>2.5</v>
      </c>
      <c r="G141" s="656">
        <f t="shared" si="18"/>
        <v>7.5</v>
      </c>
      <c r="H141" s="680"/>
      <c r="I141" s="656">
        <f t="shared" si="19"/>
        <v>7.5</v>
      </c>
      <c r="J141" s="681"/>
      <c r="K141" s="656">
        <f t="shared" si="20"/>
        <v>7.5</v>
      </c>
      <c r="L141" s="642"/>
      <c r="M141" s="16" t="str">
        <f t="shared" si="21"/>
        <v>Juin</v>
      </c>
      <c r="N141" t="str">
        <f t="shared" si="22"/>
        <v>non</v>
      </c>
      <c r="O141" s="108"/>
      <c r="P141" s="108"/>
    </row>
    <row r="142" spans="1:16" ht="18.75">
      <c r="A142" s="38">
        <v>135</v>
      </c>
      <c r="B142" s="625" t="s">
        <v>1090</v>
      </c>
      <c r="C142" s="625" t="s">
        <v>2576</v>
      </c>
      <c r="D142" s="630">
        <v>3.5</v>
      </c>
      <c r="E142" s="117"/>
      <c r="F142" s="656">
        <f t="shared" si="17"/>
        <v>1.75</v>
      </c>
      <c r="G142" s="656">
        <f t="shared" si="18"/>
        <v>5.25</v>
      </c>
      <c r="H142" s="680"/>
      <c r="I142" s="656">
        <f t="shared" si="19"/>
        <v>5.25</v>
      </c>
      <c r="J142" s="681"/>
      <c r="K142" s="656">
        <f t="shared" si="20"/>
        <v>5.25</v>
      </c>
      <c r="L142" s="642"/>
      <c r="M142" s="16" t="str">
        <f t="shared" si="21"/>
        <v>Juin</v>
      </c>
      <c r="N142" t="str">
        <f t="shared" si="22"/>
        <v>non</v>
      </c>
      <c r="O142" s="108"/>
      <c r="P142" s="108"/>
    </row>
    <row r="143" spans="1:16" ht="18.75">
      <c r="A143" s="38">
        <v>136</v>
      </c>
      <c r="B143" s="625" t="s">
        <v>2577</v>
      </c>
      <c r="C143" s="625" t="s">
        <v>2578</v>
      </c>
      <c r="D143" s="630">
        <v>2.5</v>
      </c>
      <c r="E143" s="117"/>
      <c r="F143" s="656">
        <f t="shared" si="17"/>
        <v>1.25</v>
      </c>
      <c r="G143" s="656">
        <f t="shared" si="18"/>
        <v>3.75</v>
      </c>
      <c r="H143" s="680"/>
      <c r="I143" s="656">
        <f t="shared" si="19"/>
        <v>3.75</v>
      </c>
      <c r="J143" s="681"/>
      <c r="K143" s="656">
        <f t="shared" si="20"/>
        <v>3.75</v>
      </c>
      <c r="L143" s="642"/>
      <c r="M143" s="16" t="str">
        <f t="shared" si="21"/>
        <v>Juin</v>
      </c>
      <c r="N143" t="str">
        <f t="shared" si="22"/>
        <v>non</v>
      </c>
      <c r="O143" s="108"/>
      <c r="P143" s="108"/>
    </row>
    <row r="144" spans="1:16" ht="18.75">
      <c r="A144" s="38">
        <v>137</v>
      </c>
      <c r="B144" s="625" t="s">
        <v>1099</v>
      </c>
      <c r="C144" s="625" t="s">
        <v>2579</v>
      </c>
      <c r="D144" s="630">
        <v>2</v>
      </c>
      <c r="E144" s="117"/>
      <c r="F144" s="656">
        <f t="shared" si="17"/>
        <v>1</v>
      </c>
      <c r="G144" s="656">
        <f t="shared" si="18"/>
        <v>3</v>
      </c>
      <c r="H144" s="680"/>
      <c r="I144" s="656">
        <f t="shared" si="19"/>
        <v>3</v>
      </c>
      <c r="J144" s="681"/>
      <c r="K144" s="656">
        <f t="shared" si="20"/>
        <v>3</v>
      </c>
      <c r="L144" s="642"/>
      <c r="M144" s="16" t="str">
        <f t="shared" si="21"/>
        <v>Juin</v>
      </c>
      <c r="N144" t="str">
        <f t="shared" si="22"/>
        <v>non</v>
      </c>
      <c r="O144" s="108"/>
      <c r="P144" s="108"/>
    </row>
    <row r="145" spans="1:16" ht="18.75">
      <c r="A145" s="38">
        <v>138</v>
      </c>
      <c r="B145" s="625" t="s">
        <v>1103</v>
      </c>
      <c r="C145" s="625" t="s">
        <v>2580</v>
      </c>
      <c r="D145" s="630">
        <v>1.75</v>
      </c>
      <c r="E145" s="117"/>
      <c r="F145" s="656">
        <f t="shared" si="17"/>
        <v>0.875</v>
      </c>
      <c r="G145" s="656">
        <f t="shared" si="18"/>
        <v>2.625</v>
      </c>
      <c r="H145" s="680"/>
      <c r="I145" s="656">
        <f t="shared" si="19"/>
        <v>2.625</v>
      </c>
      <c r="J145" s="681"/>
      <c r="K145" s="656">
        <f t="shared" si="20"/>
        <v>2.625</v>
      </c>
      <c r="L145" s="642"/>
      <c r="M145" s="16" t="str">
        <f t="shared" si="21"/>
        <v>Juin</v>
      </c>
      <c r="N145" t="str">
        <f t="shared" si="22"/>
        <v>non</v>
      </c>
      <c r="O145" s="108"/>
      <c r="P145" s="108"/>
    </row>
    <row r="146" spans="1:16" ht="18.75">
      <c r="A146" s="38">
        <v>139</v>
      </c>
      <c r="B146" s="625" t="s">
        <v>1107</v>
      </c>
      <c r="C146" s="625" t="s">
        <v>2581</v>
      </c>
      <c r="D146" s="630">
        <v>3</v>
      </c>
      <c r="E146" s="117"/>
      <c r="F146" s="656">
        <f t="shared" si="17"/>
        <v>1.5</v>
      </c>
      <c r="G146" s="656">
        <f t="shared" si="18"/>
        <v>4.5</v>
      </c>
      <c r="H146" s="680"/>
      <c r="I146" s="656">
        <f t="shared" si="19"/>
        <v>4.5</v>
      </c>
      <c r="J146" s="681"/>
      <c r="K146" s="656">
        <f t="shared" si="20"/>
        <v>4.5</v>
      </c>
      <c r="L146" s="642"/>
      <c r="M146" s="16" t="str">
        <f t="shared" si="21"/>
        <v>Juin</v>
      </c>
      <c r="N146" t="str">
        <f t="shared" si="22"/>
        <v>non</v>
      </c>
      <c r="O146" s="108"/>
      <c r="P146" s="108"/>
    </row>
    <row r="147" spans="1:16" ht="18.75">
      <c r="A147" s="38">
        <v>140</v>
      </c>
      <c r="B147" s="625" t="s">
        <v>1111</v>
      </c>
      <c r="C147" s="625" t="s">
        <v>2582</v>
      </c>
      <c r="D147" s="630">
        <v>2.25</v>
      </c>
      <c r="E147" s="117"/>
      <c r="F147" s="656">
        <f t="shared" si="17"/>
        <v>1.125</v>
      </c>
      <c r="G147" s="656">
        <f t="shared" si="18"/>
        <v>3.375</v>
      </c>
      <c r="H147" s="680"/>
      <c r="I147" s="656">
        <f t="shared" si="19"/>
        <v>3.375</v>
      </c>
      <c r="J147" s="681"/>
      <c r="K147" s="656">
        <f t="shared" si="20"/>
        <v>3.375</v>
      </c>
      <c r="L147" s="642"/>
      <c r="M147" s="16" t="str">
        <f t="shared" si="21"/>
        <v>Juin</v>
      </c>
      <c r="N147" t="str">
        <f t="shared" si="22"/>
        <v>non</v>
      </c>
      <c r="O147" s="108"/>
      <c r="P147" s="108"/>
    </row>
    <row r="148" spans="1:16" ht="18.75">
      <c r="A148" s="38">
        <v>141</v>
      </c>
      <c r="B148" s="625" t="s">
        <v>1114</v>
      </c>
      <c r="C148" s="625" t="s">
        <v>2431</v>
      </c>
      <c r="D148" s="630">
        <v>2</v>
      </c>
      <c r="E148" s="117"/>
      <c r="F148" s="656">
        <f t="shared" si="17"/>
        <v>1</v>
      </c>
      <c r="G148" s="656">
        <f t="shared" si="18"/>
        <v>3</v>
      </c>
      <c r="H148" s="680"/>
      <c r="I148" s="656">
        <f t="shared" si="19"/>
        <v>3</v>
      </c>
      <c r="J148" s="681"/>
      <c r="K148" s="656">
        <f t="shared" si="20"/>
        <v>3</v>
      </c>
      <c r="L148" s="642"/>
      <c r="M148" s="16" t="str">
        <f t="shared" si="21"/>
        <v>Juin</v>
      </c>
      <c r="N148" t="str">
        <f t="shared" si="22"/>
        <v>non</v>
      </c>
      <c r="O148" s="108"/>
      <c r="P148" s="108"/>
    </row>
    <row r="149" spans="1:16" ht="18.75">
      <c r="A149" s="38">
        <v>142</v>
      </c>
      <c r="B149" s="625" t="s">
        <v>1118</v>
      </c>
      <c r="C149" s="625" t="s">
        <v>2583</v>
      </c>
      <c r="D149" s="630">
        <v>7.25</v>
      </c>
      <c r="E149" s="117"/>
      <c r="F149" s="656">
        <f t="shared" si="17"/>
        <v>3.625</v>
      </c>
      <c r="G149" s="656">
        <f t="shared" si="18"/>
        <v>10.875</v>
      </c>
      <c r="H149" s="680"/>
      <c r="I149" s="656">
        <f t="shared" si="19"/>
        <v>10.875</v>
      </c>
      <c r="J149" s="681"/>
      <c r="K149" s="656">
        <f t="shared" si="20"/>
        <v>10.875</v>
      </c>
      <c r="L149" s="642"/>
      <c r="M149" s="16" t="str">
        <f t="shared" si="21"/>
        <v>Juin</v>
      </c>
      <c r="N149" t="str">
        <f t="shared" si="22"/>
        <v>non</v>
      </c>
      <c r="O149" s="108"/>
      <c r="P149" s="108"/>
    </row>
    <row r="150" spans="1:16" ht="18.75">
      <c r="A150" s="38">
        <v>143</v>
      </c>
      <c r="B150" s="625" t="s">
        <v>2584</v>
      </c>
      <c r="C150" s="625" t="s">
        <v>2585</v>
      </c>
      <c r="D150" s="630">
        <v>5</v>
      </c>
      <c r="E150" s="117"/>
      <c r="F150" s="656">
        <f t="shared" si="17"/>
        <v>2.5</v>
      </c>
      <c r="G150" s="656">
        <f t="shared" si="18"/>
        <v>7.5</v>
      </c>
      <c r="H150" s="680"/>
      <c r="I150" s="656">
        <f t="shared" si="19"/>
        <v>7.5</v>
      </c>
      <c r="J150" s="681"/>
      <c r="K150" s="656">
        <f t="shared" si="20"/>
        <v>7.5</v>
      </c>
      <c r="L150" s="642"/>
      <c r="M150" s="16" t="str">
        <f t="shared" si="21"/>
        <v>Juin</v>
      </c>
      <c r="N150" t="str">
        <f t="shared" si="22"/>
        <v>non</v>
      </c>
      <c r="O150" s="108"/>
      <c r="P150" s="108"/>
    </row>
    <row r="151" spans="1:16" ht="18.75">
      <c r="A151" s="38">
        <v>144</v>
      </c>
      <c r="B151" s="625" t="s">
        <v>2586</v>
      </c>
      <c r="C151" s="625" t="s">
        <v>2509</v>
      </c>
      <c r="D151" s="630">
        <v>10</v>
      </c>
      <c r="E151" s="117"/>
      <c r="F151" s="656">
        <f t="shared" si="17"/>
        <v>5</v>
      </c>
      <c r="G151" s="656">
        <f t="shared" si="18"/>
        <v>15</v>
      </c>
      <c r="H151" s="680"/>
      <c r="I151" s="656">
        <f t="shared" si="19"/>
        <v>15</v>
      </c>
      <c r="J151" s="681"/>
      <c r="K151" s="656">
        <f t="shared" si="20"/>
        <v>15</v>
      </c>
      <c r="L151" s="642"/>
      <c r="M151" s="16" t="str">
        <f t="shared" si="21"/>
        <v>Juin</v>
      </c>
      <c r="N151" t="str">
        <f t="shared" si="22"/>
        <v>non</v>
      </c>
      <c r="O151" s="108"/>
      <c r="P151" s="108"/>
    </row>
    <row r="152" spans="1:16" ht="18.75">
      <c r="A152" s="38">
        <v>145</v>
      </c>
      <c r="B152" s="625" t="s">
        <v>215</v>
      </c>
      <c r="C152" s="625" t="s">
        <v>2587</v>
      </c>
      <c r="D152" s="630">
        <v>1.25</v>
      </c>
      <c r="E152" s="117"/>
      <c r="F152" s="656">
        <f t="shared" si="17"/>
        <v>0.625</v>
      </c>
      <c r="G152" s="656">
        <f t="shared" si="18"/>
        <v>1.875</v>
      </c>
      <c r="H152" s="680"/>
      <c r="I152" s="656">
        <f t="shared" si="19"/>
        <v>1.875</v>
      </c>
      <c r="J152" s="681"/>
      <c r="K152" s="656">
        <f t="shared" si="20"/>
        <v>1.875</v>
      </c>
      <c r="L152" s="642"/>
      <c r="M152" s="16" t="str">
        <f t="shared" si="21"/>
        <v>Juin</v>
      </c>
      <c r="N152" t="str">
        <f t="shared" si="22"/>
        <v>non</v>
      </c>
      <c r="O152" s="108"/>
      <c r="P152" s="108"/>
    </row>
    <row r="153" spans="1:16" ht="18.75">
      <c r="A153" s="38">
        <v>146</v>
      </c>
      <c r="B153" s="625" t="s">
        <v>1135</v>
      </c>
      <c r="C153" s="625" t="s">
        <v>2588</v>
      </c>
      <c r="D153" s="630">
        <v>2.5</v>
      </c>
      <c r="E153" s="117"/>
      <c r="F153" s="656">
        <f t="shared" si="17"/>
        <v>1.25</v>
      </c>
      <c r="G153" s="656">
        <f t="shared" si="18"/>
        <v>3.75</v>
      </c>
      <c r="H153" s="680"/>
      <c r="I153" s="656">
        <f t="shared" si="19"/>
        <v>3.75</v>
      </c>
      <c r="J153" s="681"/>
      <c r="K153" s="656">
        <f t="shared" si="20"/>
        <v>3.75</v>
      </c>
      <c r="L153" s="642"/>
      <c r="M153" s="16" t="str">
        <f t="shared" si="21"/>
        <v>Juin</v>
      </c>
      <c r="N153" t="str">
        <f t="shared" si="22"/>
        <v>non</v>
      </c>
      <c r="O153" s="108"/>
      <c r="P153" s="108"/>
    </row>
    <row r="154" spans="1:16" ht="18.75">
      <c r="A154" s="38">
        <v>147</v>
      </c>
      <c r="B154" s="625" t="s">
        <v>1139</v>
      </c>
      <c r="C154" s="625" t="s">
        <v>2589</v>
      </c>
      <c r="D154" s="630">
        <v>1</v>
      </c>
      <c r="E154" s="117"/>
      <c r="F154" s="656">
        <f t="shared" si="17"/>
        <v>0.5</v>
      </c>
      <c r="G154" s="656">
        <f t="shared" si="18"/>
        <v>1.5</v>
      </c>
      <c r="H154" s="680"/>
      <c r="I154" s="656">
        <f t="shared" si="19"/>
        <v>1.5</v>
      </c>
      <c r="J154" s="681"/>
      <c r="K154" s="656">
        <f t="shared" si="20"/>
        <v>1.5</v>
      </c>
      <c r="L154" s="642"/>
      <c r="M154" s="16" t="str">
        <f t="shared" si="21"/>
        <v>Juin</v>
      </c>
      <c r="N154" t="str">
        <f t="shared" si="22"/>
        <v>non</v>
      </c>
      <c r="O154" s="108"/>
      <c r="P154" s="108"/>
    </row>
    <row r="155" spans="1:16" ht="18.75">
      <c r="A155" s="38">
        <v>148</v>
      </c>
      <c r="B155" s="625" t="s">
        <v>1142</v>
      </c>
      <c r="C155" s="625" t="s">
        <v>2590</v>
      </c>
      <c r="D155" s="630">
        <v>4</v>
      </c>
      <c r="E155" s="117"/>
      <c r="F155" s="656">
        <f t="shared" si="17"/>
        <v>2</v>
      </c>
      <c r="G155" s="656">
        <f t="shared" si="18"/>
        <v>6</v>
      </c>
      <c r="H155" s="680"/>
      <c r="I155" s="656">
        <f t="shared" si="19"/>
        <v>6</v>
      </c>
      <c r="J155" s="681"/>
      <c r="K155" s="656">
        <f t="shared" si="20"/>
        <v>6</v>
      </c>
      <c r="L155" s="642"/>
      <c r="M155" s="16" t="str">
        <f t="shared" si="21"/>
        <v>Juin</v>
      </c>
      <c r="N155" t="str">
        <f t="shared" si="22"/>
        <v>non</v>
      </c>
      <c r="O155" s="108"/>
      <c r="P155" s="108"/>
    </row>
    <row r="156" spans="1:16" ht="18.75">
      <c r="A156" s="38">
        <v>149</v>
      </c>
      <c r="B156" s="625" t="s">
        <v>1145</v>
      </c>
      <c r="C156" s="625" t="s">
        <v>2508</v>
      </c>
      <c r="D156" s="630">
        <v>0.25</v>
      </c>
      <c r="E156" s="117"/>
      <c r="F156" s="656">
        <f t="shared" si="17"/>
        <v>0.125</v>
      </c>
      <c r="G156" s="656">
        <f t="shared" si="18"/>
        <v>0.375</v>
      </c>
      <c r="H156" s="680"/>
      <c r="I156" s="656">
        <f t="shared" si="19"/>
        <v>0.375</v>
      </c>
      <c r="J156" s="681"/>
      <c r="K156" s="656">
        <f t="shared" si="20"/>
        <v>0.375</v>
      </c>
      <c r="L156" s="642"/>
      <c r="M156" s="16" t="str">
        <f t="shared" si="21"/>
        <v>Juin</v>
      </c>
      <c r="N156" t="str">
        <f t="shared" si="22"/>
        <v>non</v>
      </c>
      <c r="O156" s="108"/>
      <c r="P156" s="108"/>
    </row>
    <row r="157" spans="1:16" ht="18.75">
      <c r="A157" s="38">
        <v>150</v>
      </c>
      <c r="B157" s="625" t="s">
        <v>2591</v>
      </c>
      <c r="C157" s="625" t="s">
        <v>2508</v>
      </c>
      <c r="D157" s="630">
        <v>2</v>
      </c>
      <c r="E157" s="117"/>
      <c r="F157" s="656">
        <f t="shared" si="17"/>
        <v>1</v>
      </c>
      <c r="G157" s="656">
        <f t="shared" si="18"/>
        <v>3</v>
      </c>
      <c r="H157" s="680"/>
      <c r="I157" s="656">
        <f t="shared" si="19"/>
        <v>3</v>
      </c>
      <c r="J157" s="681"/>
      <c r="K157" s="656">
        <f t="shared" si="20"/>
        <v>3</v>
      </c>
      <c r="L157" s="642"/>
      <c r="M157" s="16" t="str">
        <f t="shared" si="21"/>
        <v>Juin</v>
      </c>
      <c r="N157" t="str">
        <f t="shared" si="22"/>
        <v>non</v>
      </c>
      <c r="O157" s="108"/>
      <c r="P157" s="108"/>
    </row>
    <row r="158" spans="1:16" ht="18.75">
      <c r="A158" s="38">
        <v>151</v>
      </c>
      <c r="B158" s="625" t="s">
        <v>1153</v>
      </c>
      <c r="C158" s="625" t="s">
        <v>2592</v>
      </c>
      <c r="D158" s="630">
        <v>2.5</v>
      </c>
      <c r="E158" s="117"/>
      <c r="F158" s="656">
        <f t="shared" si="17"/>
        <v>1.25</v>
      </c>
      <c r="G158" s="656">
        <f t="shared" si="18"/>
        <v>3.75</v>
      </c>
      <c r="H158" s="680"/>
      <c r="I158" s="656">
        <f t="shared" si="19"/>
        <v>3.75</v>
      </c>
      <c r="J158" s="681"/>
      <c r="K158" s="656">
        <f t="shared" si="20"/>
        <v>3.75</v>
      </c>
      <c r="L158" s="642"/>
      <c r="M158" s="16" t="str">
        <f t="shared" si="21"/>
        <v>Juin</v>
      </c>
      <c r="N158" t="str">
        <f t="shared" si="22"/>
        <v>non</v>
      </c>
      <c r="O158" s="108"/>
      <c r="P158" s="108"/>
    </row>
    <row r="159" spans="1:16" ht="18.75">
      <c r="A159" s="38">
        <v>152</v>
      </c>
      <c r="B159" s="625" t="s">
        <v>2593</v>
      </c>
      <c r="C159" s="625" t="s">
        <v>2594</v>
      </c>
      <c r="D159" s="630">
        <v>4</v>
      </c>
      <c r="E159" s="117"/>
      <c r="F159" s="656">
        <f t="shared" si="17"/>
        <v>2</v>
      </c>
      <c r="G159" s="656">
        <f t="shared" si="18"/>
        <v>6</v>
      </c>
      <c r="H159" s="680"/>
      <c r="I159" s="656">
        <f t="shared" si="19"/>
        <v>6</v>
      </c>
      <c r="J159" s="681"/>
      <c r="K159" s="656">
        <f t="shared" si="20"/>
        <v>6</v>
      </c>
      <c r="L159" s="642"/>
      <c r="M159" s="16" t="str">
        <f t="shared" si="21"/>
        <v>Juin</v>
      </c>
      <c r="N159" t="str">
        <f t="shared" si="22"/>
        <v>non</v>
      </c>
      <c r="O159" s="108"/>
      <c r="P159" s="108"/>
    </row>
    <row r="160" spans="1:16" ht="18.75">
      <c r="A160" s="38">
        <v>153</v>
      </c>
      <c r="B160" s="625" t="s">
        <v>2595</v>
      </c>
      <c r="C160" s="625" t="s">
        <v>2596</v>
      </c>
      <c r="D160" s="630">
        <v>3.75</v>
      </c>
      <c r="E160" s="117"/>
      <c r="F160" s="656">
        <f t="shared" si="17"/>
        <v>1.875</v>
      </c>
      <c r="G160" s="656">
        <f t="shared" si="18"/>
        <v>5.625</v>
      </c>
      <c r="H160" s="680"/>
      <c r="I160" s="656">
        <f t="shared" si="19"/>
        <v>5.625</v>
      </c>
      <c r="J160" s="681"/>
      <c r="K160" s="656">
        <f t="shared" si="20"/>
        <v>5.625</v>
      </c>
      <c r="L160" s="642"/>
      <c r="M160" s="16" t="str">
        <f t="shared" si="21"/>
        <v>Juin</v>
      </c>
      <c r="N160" t="str">
        <f t="shared" si="22"/>
        <v>non</v>
      </c>
      <c r="O160" s="108"/>
      <c r="P160" s="108"/>
    </row>
    <row r="161" spans="1:16" ht="18.75">
      <c r="A161" s="38">
        <v>154</v>
      </c>
      <c r="B161" s="625" t="s">
        <v>2597</v>
      </c>
      <c r="C161" s="625" t="s">
        <v>2598</v>
      </c>
      <c r="D161" s="630">
        <v>2.5</v>
      </c>
      <c r="E161" s="117"/>
      <c r="F161" s="656">
        <f t="shared" si="17"/>
        <v>1.25</v>
      </c>
      <c r="G161" s="656">
        <f t="shared" si="18"/>
        <v>3.75</v>
      </c>
      <c r="H161" s="680"/>
      <c r="I161" s="656">
        <f t="shared" si="19"/>
        <v>3.75</v>
      </c>
      <c r="J161" s="681"/>
      <c r="K161" s="656">
        <f t="shared" si="20"/>
        <v>3.75</v>
      </c>
      <c r="L161" s="642"/>
      <c r="M161" s="16" t="str">
        <f t="shared" si="21"/>
        <v>Juin</v>
      </c>
      <c r="N161" t="str">
        <f t="shared" si="22"/>
        <v>non</v>
      </c>
      <c r="O161" s="108"/>
      <c r="P161" s="108"/>
    </row>
    <row r="162" spans="1:16" ht="18.75">
      <c r="A162" s="38">
        <v>155</v>
      </c>
      <c r="B162" s="625" t="s">
        <v>1169</v>
      </c>
      <c r="C162" s="625" t="s">
        <v>2599</v>
      </c>
      <c r="D162" s="630">
        <v>2</v>
      </c>
      <c r="E162" s="117"/>
      <c r="F162" s="656">
        <f t="shared" si="17"/>
        <v>1</v>
      </c>
      <c r="G162" s="656">
        <f t="shared" si="18"/>
        <v>3</v>
      </c>
      <c r="H162" s="680"/>
      <c r="I162" s="656">
        <f t="shared" si="19"/>
        <v>3</v>
      </c>
      <c r="J162" s="681"/>
      <c r="K162" s="656">
        <f t="shared" si="20"/>
        <v>3</v>
      </c>
      <c r="L162" s="642"/>
      <c r="M162" s="16" t="str">
        <f t="shared" si="21"/>
        <v>Juin</v>
      </c>
      <c r="N162" t="str">
        <f t="shared" si="22"/>
        <v>non</v>
      </c>
      <c r="O162" s="108"/>
      <c r="P162" s="108"/>
    </row>
    <row r="163" spans="1:16" ht="18.75">
      <c r="A163" s="38">
        <v>156</v>
      </c>
      <c r="B163" s="625" t="s">
        <v>1176</v>
      </c>
      <c r="C163" s="625" t="s">
        <v>2600</v>
      </c>
      <c r="D163" s="630">
        <v>1.5</v>
      </c>
      <c r="E163" s="117"/>
      <c r="F163" s="656">
        <f t="shared" si="17"/>
        <v>0.75</v>
      </c>
      <c r="G163" s="656">
        <f t="shared" si="18"/>
        <v>2.25</v>
      </c>
      <c r="H163" s="680"/>
      <c r="I163" s="656">
        <f t="shared" si="19"/>
        <v>2.25</v>
      </c>
      <c r="J163" s="681"/>
      <c r="K163" s="656">
        <f t="shared" si="20"/>
        <v>2.25</v>
      </c>
      <c r="L163" s="642"/>
      <c r="M163" s="16" t="str">
        <f t="shared" si="21"/>
        <v>Juin</v>
      </c>
      <c r="N163" t="str">
        <f t="shared" si="22"/>
        <v>non</v>
      </c>
      <c r="O163" s="108"/>
      <c r="P163" s="108"/>
    </row>
    <row r="164" spans="1:16" ht="18.75">
      <c r="A164" s="38">
        <v>157</v>
      </c>
      <c r="B164" s="625" t="s">
        <v>2601</v>
      </c>
      <c r="C164" s="625" t="s">
        <v>2602</v>
      </c>
      <c r="D164" s="630">
        <v>6.5</v>
      </c>
      <c r="E164" s="117"/>
      <c r="F164" s="656">
        <f t="shared" si="17"/>
        <v>3.25</v>
      </c>
      <c r="G164" s="656">
        <f t="shared" si="18"/>
        <v>9.75</v>
      </c>
      <c r="H164" s="680"/>
      <c r="I164" s="656">
        <f t="shared" si="19"/>
        <v>9.75</v>
      </c>
      <c r="J164" s="681"/>
      <c r="K164" s="656">
        <f t="shared" si="20"/>
        <v>9.75</v>
      </c>
      <c r="L164" s="642"/>
      <c r="M164" s="16" t="str">
        <f t="shared" si="21"/>
        <v>Juin</v>
      </c>
      <c r="N164" t="str">
        <f t="shared" si="22"/>
        <v>non</v>
      </c>
      <c r="O164" s="108"/>
      <c r="P164" s="108"/>
    </row>
    <row r="165" spans="1:16" ht="18.75">
      <c r="A165" s="38">
        <v>158</v>
      </c>
      <c r="B165" s="625" t="s">
        <v>222</v>
      </c>
      <c r="C165" s="625" t="s">
        <v>224</v>
      </c>
      <c r="D165" s="630">
        <v>2</v>
      </c>
      <c r="E165" s="121"/>
      <c r="F165" s="656">
        <f t="shared" si="17"/>
        <v>1</v>
      </c>
      <c r="G165" s="656">
        <f t="shared" si="18"/>
        <v>3</v>
      </c>
      <c r="H165" s="680"/>
      <c r="I165" s="656">
        <f t="shared" si="19"/>
        <v>3</v>
      </c>
      <c r="J165" s="681"/>
      <c r="K165" s="656">
        <f t="shared" si="20"/>
        <v>3</v>
      </c>
      <c r="L165" s="642"/>
      <c r="M165" s="16" t="str">
        <f t="shared" si="21"/>
        <v>Juin</v>
      </c>
      <c r="N165" t="str">
        <f t="shared" si="22"/>
        <v>non</v>
      </c>
      <c r="O165" s="108"/>
      <c r="P165" s="108"/>
    </row>
    <row r="166" spans="1:16" ht="18.75">
      <c r="A166" s="38">
        <v>159</v>
      </c>
      <c r="B166" s="625" t="s">
        <v>227</v>
      </c>
      <c r="C166" s="625" t="s">
        <v>2603</v>
      </c>
      <c r="D166" s="630">
        <v>1.25</v>
      </c>
      <c r="E166" s="121"/>
      <c r="F166" s="656">
        <f t="shared" si="17"/>
        <v>0.625</v>
      </c>
      <c r="G166" s="656">
        <f t="shared" si="18"/>
        <v>1.875</v>
      </c>
      <c r="H166" s="680"/>
      <c r="I166" s="656">
        <f t="shared" si="19"/>
        <v>1.875</v>
      </c>
      <c r="J166" s="681"/>
      <c r="K166" s="656">
        <f t="shared" si="20"/>
        <v>1.875</v>
      </c>
      <c r="L166" s="642"/>
      <c r="M166" s="16" t="str">
        <f t="shared" si="21"/>
        <v>Juin</v>
      </c>
      <c r="N166" t="str">
        <f t="shared" si="22"/>
        <v>non</v>
      </c>
      <c r="O166" s="108"/>
      <c r="P166" s="108"/>
    </row>
    <row r="167" spans="1:16" ht="18.75">
      <c r="A167" s="38">
        <v>160</v>
      </c>
      <c r="B167" s="625" t="s">
        <v>1190</v>
      </c>
      <c r="C167" s="625" t="s">
        <v>2604</v>
      </c>
      <c r="D167" s="630">
        <v>4.25</v>
      </c>
      <c r="E167" s="121"/>
      <c r="F167" s="656">
        <f t="shared" si="17"/>
        <v>2.125</v>
      </c>
      <c r="G167" s="656">
        <f t="shared" si="18"/>
        <v>6.375</v>
      </c>
      <c r="H167" s="680"/>
      <c r="I167" s="656">
        <f t="shared" si="19"/>
        <v>6.375</v>
      </c>
      <c r="J167" s="681"/>
      <c r="K167" s="656">
        <f t="shared" si="20"/>
        <v>6.375</v>
      </c>
      <c r="L167" s="642"/>
      <c r="M167" s="16" t="str">
        <f t="shared" si="21"/>
        <v>Juin</v>
      </c>
      <c r="N167" t="str">
        <f t="shared" si="22"/>
        <v>non</v>
      </c>
      <c r="O167" s="108"/>
      <c r="P167" s="108"/>
    </row>
    <row r="168" spans="1:16" ht="18.75">
      <c r="A168" s="38">
        <v>161</v>
      </c>
      <c r="B168" s="625" t="s">
        <v>1194</v>
      </c>
      <c r="C168" s="625" t="s">
        <v>2491</v>
      </c>
      <c r="D168" s="630">
        <v>3.5</v>
      </c>
      <c r="E168" s="121"/>
      <c r="F168" s="656">
        <f t="shared" si="17"/>
        <v>1.75</v>
      </c>
      <c r="G168" s="656">
        <f t="shared" si="18"/>
        <v>5.25</v>
      </c>
      <c r="H168" s="680"/>
      <c r="I168" s="656">
        <f t="shared" si="19"/>
        <v>5.25</v>
      </c>
      <c r="J168" s="681"/>
      <c r="K168" s="656">
        <f t="shared" si="20"/>
        <v>5.25</v>
      </c>
      <c r="L168" s="642"/>
      <c r="M168" s="16" t="str">
        <f t="shared" si="21"/>
        <v>Juin</v>
      </c>
      <c r="N168" t="str">
        <f t="shared" si="22"/>
        <v>non</v>
      </c>
      <c r="O168" s="108"/>
      <c r="P168" s="108"/>
    </row>
    <row r="169" spans="1:16" ht="18.75">
      <c r="A169" s="38">
        <v>162</v>
      </c>
      <c r="B169" s="625" t="s">
        <v>1197</v>
      </c>
      <c r="C169" s="625" t="s">
        <v>2605</v>
      </c>
      <c r="D169" s="630">
        <v>3</v>
      </c>
      <c r="E169" s="121"/>
      <c r="F169" s="656">
        <f t="shared" si="17"/>
        <v>1.5</v>
      </c>
      <c r="G169" s="656">
        <f t="shared" si="18"/>
        <v>4.5</v>
      </c>
      <c r="H169" s="680"/>
      <c r="I169" s="656">
        <f t="shared" si="19"/>
        <v>4.5</v>
      </c>
      <c r="J169" s="681"/>
      <c r="K169" s="656">
        <f t="shared" si="20"/>
        <v>4.5</v>
      </c>
      <c r="L169" s="642"/>
      <c r="M169" s="16" t="str">
        <f t="shared" si="21"/>
        <v>Juin</v>
      </c>
      <c r="N169" t="str">
        <f t="shared" si="22"/>
        <v>non</v>
      </c>
      <c r="O169" s="108"/>
      <c r="P169" s="108"/>
    </row>
    <row r="170" spans="1:16" ht="18.75">
      <c r="A170" s="38">
        <v>163</v>
      </c>
      <c r="B170" s="625" t="s">
        <v>229</v>
      </c>
      <c r="C170" s="625" t="s">
        <v>2474</v>
      </c>
      <c r="D170" s="630">
        <v>5</v>
      </c>
      <c r="E170" s="121"/>
      <c r="F170" s="656">
        <f t="shared" si="17"/>
        <v>2.5</v>
      </c>
      <c r="G170" s="656">
        <f t="shared" si="18"/>
        <v>7.5</v>
      </c>
      <c r="H170" s="680"/>
      <c r="I170" s="656">
        <f t="shared" si="19"/>
        <v>7.5</v>
      </c>
      <c r="J170" s="681"/>
      <c r="K170" s="656">
        <f t="shared" si="20"/>
        <v>7.5</v>
      </c>
      <c r="L170" s="642"/>
      <c r="M170" s="16" t="str">
        <f t="shared" si="21"/>
        <v>Juin</v>
      </c>
      <c r="N170" t="str">
        <f t="shared" si="22"/>
        <v>non</v>
      </c>
      <c r="O170" s="108"/>
      <c r="P170" s="108"/>
    </row>
    <row r="171" spans="1:16" ht="18.75">
      <c r="A171" s="38">
        <v>164</v>
      </c>
      <c r="B171" s="625" t="s">
        <v>1204</v>
      </c>
      <c r="C171" s="625" t="s">
        <v>2606</v>
      </c>
      <c r="D171" s="630">
        <v>1</v>
      </c>
      <c r="E171" s="121"/>
      <c r="F171" s="656">
        <f t="shared" si="17"/>
        <v>0.5</v>
      </c>
      <c r="G171" s="656">
        <f t="shared" si="18"/>
        <v>1.5</v>
      </c>
      <c r="H171" s="680"/>
      <c r="I171" s="656">
        <f t="shared" si="19"/>
        <v>1.5</v>
      </c>
      <c r="J171" s="681"/>
      <c r="K171" s="656">
        <f t="shared" si="20"/>
        <v>1.5</v>
      </c>
      <c r="L171" s="642"/>
      <c r="M171" s="16" t="str">
        <f t="shared" si="21"/>
        <v>Juin</v>
      </c>
      <c r="N171" t="str">
        <f t="shared" si="22"/>
        <v>non</v>
      </c>
      <c r="O171" s="108"/>
      <c r="P171" s="108"/>
    </row>
    <row r="172" spans="1:16" ht="18.75">
      <c r="A172" s="38">
        <v>165</v>
      </c>
      <c r="B172" s="625" t="s">
        <v>1209</v>
      </c>
      <c r="C172" s="625" t="s">
        <v>2466</v>
      </c>
      <c r="D172" s="630">
        <v>1.25</v>
      </c>
      <c r="E172" s="121"/>
      <c r="F172" s="656">
        <f t="shared" si="17"/>
        <v>0.625</v>
      </c>
      <c r="G172" s="656">
        <f t="shared" si="18"/>
        <v>1.875</v>
      </c>
      <c r="H172" s="680"/>
      <c r="I172" s="656">
        <f t="shared" si="19"/>
        <v>1.875</v>
      </c>
      <c r="J172" s="681"/>
      <c r="K172" s="656">
        <f t="shared" si="20"/>
        <v>1.875</v>
      </c>
      <c r="L172" s="642"/>
      <c r="M172" s="16" t="str">
        <f t="shared" si="21"/>
        <v>Juin</v>
      </c>
      <c r="N172" t="str">
        <f t="shared" si="22"/>
        <v>non</v>
      </c>
      <c r="O172" s="108"/>
      <c r="P172" s="108"/>
    </row>
    <row r="173" spans="1:16" ht="18.75">
      <c r="A173" s="38">
        <v>166</v>
      </c>
      <c r="B173" s="625" t="s">
        <v>2607</v>
      </c>
      <c r="C173" s="625" t="s">
        <v>2608</v>
      </c>
      <c r="D173" s="630">
        <v>6</v>
      </c>
      <c r="E173" s="121"/>
      <c r="F173" s="656">
        <f t="shared" si="17"/>
        <v>3</v>
      </c>
      <c r="G173" s="656">
        <f t="shared" si="18"/>
        <v>9</v>
      </c>
      <c r="H173" s="680"/>
      <c r="I173" s="656">
        <f t="shared" si="19"/>
        <v>9</v>
      </c>
      <c r="J173" s="681"/>
      <c r="K173" s="656">
        <f t="shared" si="20"/>
        <v>9</v>
      </c>
      <c r="L173" s="642"/>
      <c r="M173" s="16" t="str">
        <f t="shared" si="21"/>
        <v>Juin</v>
      </c>
      <c r="N173" t="str">
        <f t="shared" si="22"/>
        <v>non</v>
      </c>
      <c r="O173" s="108"/>
      <c r="P173" s="108"/>
    </row>
    <row r="174" spans="1:16" ht="18.75">
      <c r="A174" s="38">
        <v>167</v>
      </c>
      <c r="B174" s="625" t="s">
        <v>2609</v>
      </c>
      <c r="C174" s="625" t="s">
        <v>2610</v>
      </c>
      <c r="D174" s="630">
        <v>2.5</v>
      </c>
      <c r="E174" s="121"/>
      <c r="F174" s="656">
        <f t="shared" si="17"/>
        <v>1.25</v>
      </c>
      <c r="G174" s="656">
        <f t="shared" si="18"/>
        <v>3.75</v>
      </c>
      <c r="H174" s="680"/>
      <c r="I174" s="656">
        <f t="shared" si="19"/>
        <v>3.75</v>
      </c>
      <c r="J174" s="681"/>
      <c r="K174" s="656">
        <f t="shared" si="20"/>
        <v>3.75</v>
      </c>
      <c r="L174" s="642"/>
      <c r="M174" s="16" t="str">
        <f t="shared" si="21"/>
        <v>Juin</v>
      </c>
      <c r="N174" t="str">
        <f t="shared" si="22"/>
        <v>non</v>
      </c>
      <c r="O174" s="108"/>
      <c r="P174" s="108"/>
    </row>
    <row r="175" spans="1:16" ht="18.75">
      <c r="A175" s="38">
        <v>168</v>
      </c>
      <c r="B175" s="625" t="s">
        <v>2611</v>
      </c>
      <c r="C175" s="625" t="s">
        <v>2612</v>
      </c>
      <c r="D175" s="630">
        <v>1.5</v>
      </c>
      <c r="E175" s="121"/>
      <c r="F175" s="656">
        <f t="shared" si="17"/>
        <v>0.75</v>
      </c>
      <c r="G175" s="656">
        <f t="shared" si="18"/>
        <v>2.25</v>
      </c>
      <c r="H175" s="680"/>
      <c r="I175" s="656">
        <f t="shared" si="19"/>
        <v>2.25</v>
      </c>
      <c r="J175" s="681"/>
      <c r="K175" s="656">
        <f t="shared" si="20"/>
        <v>2.25</v>
      </c>
      <c r="L175" s="642"/>
      <c r="M175" s="16" t="str">
        <f t="shared" si="21"/>
        <v>Juin</v>
      </c>
      <c r="N175" t="str">
        <f t="shared" si="22"/>
        <v>non</v>
      </c>
      <c r="O175" s="108"/>
      <c r="P175" s="108"/>
    </row>
    <row r="176" spans="1:16" ht="18.75">
      <c r="A176" s="38">
        <v>169</v>
      </c>
      <c r="B176" s="625" t="s">
        <v>233</v>
      </c>
      <c r="C176" s="625" t="s">
        <v>2613</v>
      </c>
      <c r="D176" s="630">
        <v>4.25</v>
      </c>
      <c r="E176" s="121"/>
      <c r="F176" s="656">
        <f t="shared" si="17"/>
        <v>2.125</v>
      </c>
      <c r="G176" s="656">
        <f t="shared" si="18"/>
        <v>6.375</v>
      </c>
      <c r="H176" s="680"/>
      <c r="I176" s="656">
        <f t="shared" si="19"/>
        <v>6.375</v>
      </c>
      <c r="J176" s="681"/>
      <c r="K176" s="656">
        <f t="shared" si="20"/>
        <v>6.375</v>
      </c>
      <c r="L176" s="642"/>
      <c r="M176" s="16" t="str">
        <f t="shared" si="21"/>
        <v>Juin</v>
      </c>
      <c r="N176" t="str">
        <f t="shared" si="22"/>
        <v>non</v>
      </c>
      <c r="O176" s="108"/>
      <c r="P176" s="108"/>
    </row>
    <row r="177" spans="1:16" ht="18.75">
      <c r="A177" s="38">
        <v>170</v>
      </c>
      <c r="B177" s="625" t="s">
        <v>1231</v>
      </c>
      <c r="C177" s="625" t="s">
        <v>2614</v>
      </c>
      <c r="D177" s="630">
        <v>6</v>
      </c>
      <c r="E177" s="121"/>
      <c r="F177" s="656">
        <f t="shared" si="17"/>
        <v>3</v>
      </c>
      <c r="G177" s="656">
        <f t="shared" si="18"/>
        <v>9</v>
      </c>
      <c r="H177" s="680"/>
      <c r="I177" s="656">
        <f t="shared" si="19"/>
        <v>9</v>
      </c>
      <c r="J177" s="681"/>
      <c r="K177" s="656">
        <f t="shared" si="20"/>
        <v>9</v>
      </c>
      <c r="L177" s="642"/>
      <c r="M177" s="16" t="str">
        <f t="shared" si="21"/>
        <v>Juin</v>
      </c>
      <c r="N177" t="str">
        <f t="shared" si="22"/>
        <v>non</v>
      </c>
      <c r="O177" s="108"/>
      <c r="P177" s="108"/>
    </row>
    <row r="178" spans="1:16" ht="18.75">
      <c r="A178" s="38">
        <v>171</v>
      </c>
      <c r="B178" s="625" t="s">
        <v>1236</v>
      </c>
      <c r="C178" s="625" t="s">
        <v>2615</v>
      </c>
      <c r="D178" s="630">
        <v>8</v>
      </c>
      <c r="E178" s="121"/>
      <c r="F178" s="656">
        <f t="shared" si="17"/>
        <v>4</v>
      </c>
      <c r="G178" s="656">
        <f t="shared" si="18"/>
        <v>12</v>
      </c>
      <c r="H178" s="680"/>
      <c r="I178" s="656">
        <f t="shared" si="19"/>
        <v>12</v>
      </c>
      <c r="J178" s="681"/>
      <c r="K178" s="656">
        <f t="shared" si="20"/>
        <v>12</v>
      </c>
      <c r="L178" s="642"/>
      <c r="M178" s="16" t="str">
        <f t="shared" si="21"/>
        <v>Juin</v>
      </c>
      <c r="N178" t="str">
        <f t="shared" si="22"/>
        <v>non</v>
      </c>
      <c r="O178" s="108"/>
      <c r="P178" s="108"/>
    </row>
    <row r="179" spans="1:16" ht="18.75">
      <c r="A179" s="38">
        <v>172</v>
      </c>
      <c r="B179" s="625" t="s">
        <v>1241</v>
      </c>
      <c r="C179" s="625" t="s">
        <v>2449</v>
      </c>
      <c r="D179" s="630">
        <v>5</v>
      </c>
      <c r="E179" s="121"/>
      <c r="F179" s="656">
        <f t="shared" si="17"/>
        <v>2.5</v>
      </c>
      <c r="G179" s="656">
        <f t="shared" si="18"/>
        <v>7.5</v>
      </c>
      <c r="H179" s="680"/>
      <c r="I179" s="656">
        <f t="shared" si="19"/>
        <v>7.5</v>
      </c>
      <c r="J179" s="681"/>
      <c r="K179" s="656">
        <f t="shared" si="20"/>
        <v>7.5</v>
      </c>
      <c r="L179" s="642"/>
      <c r="M179" s="16" t="str">
        <f t="shared" si="21"/>
        <v>Juin</v>
      </c>
      <c r="N179" t="str">
        <f t="shared" si="22"/>
        <v>non</v>
      </c>
      <c r="O179" s="108"/>
      <c r="P179" s="108"/>
    </row>
    <row r="180" spans="1:16" ht="18.75">
      <c r="A180" s="38">
        <v>173</v>
      </c>
      <c r="B180" s="625" t="s">
        <v>1244</v>
      </c>
      <c r="C180" s="625" t="s">
        <v>2616</v>
      </c>
      <c r="D180" s="630">
        <v>12.75</v>
      </c>
      <c r="E180" s="121"/>
      <c r="F180" s="656">
        <f t="shared" si="17"/>
        <v>6.375</v>
      </c>
      <c r="G180" s="656">
        <f t="shared" si="18"/>
        <v>19.125</v>
      </c>
      <c r="H180" s="680"/>
      <c r="I180" s="656">
        <f t="shared" si="19"/>
        <v>19.125</v>
      </c>
      <c r="J180" s="681"/>
      <c r="K180" s="656">
        <f t="shared" si="20"/>
        <v>19.125</v>
      </c>
      <c r="L180" s="642"/>
      <c r="M180" s="16" t="str">
        <f t="shared" si="21"/>
        <v>Juin</v>
      </c>
      <c r="N180" t="str">
        <f t="shared" si="22"/>
        <v>non</v>
      </c>
      <c r="O180" s="108"/>
      <c r="P180" s="108"/>
    </row>
    <row r="181" spans="1:16" ht="18.75">
      <c r="A181" s="38">
        <v>174</v>
      </c>
      <c r="B181" s="625" t="s">
        <v>1247</v>
      </c>
      <c r="C181" s="625" t="s">
        <v>2617</v>
      </c>
      <c r="D181" s="630">
        <v>0</v>
      </c>
      <c r="E181" s="121"/>
      <c r="F181" s="656">
        <f t="shared" si="17"/>
        <v>0</v>
      </c>
      <c r="G181" s="656">
        <f t="shared" si="18"/>
        <v>0</v>
      </c>
      <c r="H181" s="680"/>
      <c r="I181" s="656">
        <f t="shared" si="19"/>
        <v>0</v>
      </c>
      <c r="J181" s="681"/>
      <c r="K181" s="656">
        <f t="shared" si="20"/>
        <v>0</v>
      </c>
      <c r="L181" s="642"/>
      <c r="M181" s="16" t="str">
        <f t="shared" si="21"/>
        <v>Juin</v>
      </c>
      <c r="N181" t="str">
        <f t="shared" si="22"/>
        <v>non</v>
      </c>
      <c r="O181" s="108"/>
      <c r="P181" s="108"/>
    </row>
    <row r="182" spans="1:16" ht="18.75">
      <c r="A182" s="38">
        <v>175</v>
      </c>
      <c r="B182" s="625" t="s">
        <v>1252</v>
      </c>
      <c r="C182" s="625" t="s">
        <v>2462</v>
      </c>
      <c r="D182" s="630">
        <v>0.25</v>
      </c>
      <c r="E182" s="121"/>
      <c r="F182" s="656">
        <f t="shared" si="17"/>
        <v>0.125</v>
      </c>
      <c r="G182" s="656">
        <f t="shared" si="18"/>
        <v>0.375</v>
      </c>
      <c r="H182" s="680"/>
      <c r="I182" s="656">
        <f t="shared" si="19"/>
        <v>0.375</v>
      </c>
      <c r="J182" s="681"/>
      <c r="K182" s="656">
        <f t="shared" si="20"/>
        <v>0.375</v>
      </c>
      <c r="L182" s="642"/>
      <c r="M182" s="16" t="str">
        <f t="shared" si="21"/>
        <v>Juin</v>
      </c>
      <c r="N182" t="str">
        <f t="shared" si="22"/>
        <v>non</v>
      </c>
      <c r="O182" s="108"/>
      <c r="P182" s="108"/>
    </row>
    <row r="183" spans="1:16" ht="18.75">
      <c r="A183" s="38">
        <v>176</v>
      </c>
      <c r="B183" s="625" t="s">
        <v>1255</v>
      </c>
      <c r="C183" s="625" t="s">
        <v>2615</v>
      </c>
      <c r="D183" s="630">
        <v>3.25</v>
      </c>
      <c r="E183" s="121"/>
      <c r="F183" s="656">
        <f t="shared" si="17"/>
        <v>1.625</v>
      </c>
      <c r="G183" s="656">
        <f t="shared" si="18"/>
        <v>4.875</v>
      </c>
      <c r="H183" s="680"/>
      <c r="I183" s="656">
        <f t="shared" si="19"/>
        <v>4.875</v>
      </c>
      <c r="J183" s="681"/>
      <c r="K183" s="656">
        <f t="shared" si="20"/>
        <v>4.875</v>
      </c>
      <c r="L183" s="642"/>
      <c r="M183" s="16" t="str">
        <f t="shared" si="21"/>
        <v>Juin</v>
      </c>
      <c r="N183" t="str">
        <f t="shared" si="22"/>
        <v>non</v>
      </c>
      <c r="O183" s="108"/>
      <c r="P183" s="108"/>
    </row>
    <row r="184" spans="1:16" ht="18.75">
      <c r="A184" s="38">
        <v>177</v>
      </c>
      <c r="B184" s="625" t="s">
        <v>1258</v>
      </c>
      <c r="C184" s="625" t="s">
        <v>2432</v>
      </c>
      <c r="D184" s="631">
        <v>17.5</v>
      </c>
      <c r="E184" s="121"/>
      <c r="F184" s="656">
        <f t="shared" si="17"/>
        <v>8.75</v>
      </c>
      <c r="G184" s="656">
        <f t="shared" si="18"/>
        <v>26.25</v>
      </c>
      <c r="H184" s="680"/>
      <c r="I184" s="656">
        <f t="shared" si="19"/>
        <v>26.25</v>
      </c>
      <c r="J184" s="681"/>
      <c r="K184" s="656">
        <f t="shared" si="20"/>
        <v>26.25</v>
      </c>
      <c r="L184" s="642"/>
      <c r="M184" s="16" t="str">
        <f t="shared" si="21"/>
        <v>Juin</v>
      </c>
      <c r="N184" t="str">
        <f t="shared" si="22"/>
        <v>non</v>
      </c>
      <c r="O184" s="108"/>
      <c r="P184" s="108"/>
    </row>
    <row r="185" spans="1:16" ht="18.75">
      <c r="A185" s="38">
        <v>178</v>
      </c>
      <c r="B185" s="625" t="s">
        <v>1262</v>
      </c>
      <c r="C185" s="625" t="s">
        <v>2618</v>
      </c>
      <c r="D185" s="630">
        <v>5</v>
      </c>
      <c r="E185" s="121"/>
      <c r="F185" s="656">
        <f t="shared" si="17"/>
        <v>2.5</v>
      </c>
      <c r="G185" s="656">
        <f t="shared" si="18"/>
        <v>7.5</v>
      </c>
      <c r="H185" s="680"/>
      <c r="I185" s="656">
        <f t="shared" si="19"/>
        <v>7.5</v>
      </c>
      <c r="J185" s="681"/>
      <c r="K185" s="656">
        <f t="shared" si="20"/>
        <v>7.5</v>
      </c>
      <c r="L185" s="642"/>
      <c r="M185" s="16" t="str">
        <f t="shared" si="21"/>
        <v>Juin</v>
      </c>
      <c r="N185" t="str">
        <f t="shared" si="22"/>
        <v>non</v>
      </c>
      <c r="O185" s="108"/>
      <c r="P185" s="108"/>
    </row>
    <row r="186" spans="1:16" ht="18.75">
      <c r="A186" s="38">
        <v>179</v>
      </c>
      <c r="B186" s="625" t="s">
        <v>2619</v>
      </c>
      <c r="C186" s="625" t="s">
        <v>2620</v>
      </c>
      <c r="D186" s="630">
        <v>6</v>
      </c>
      <c r="E186" s="121"/>
      <c r="F186" s="656">
        <f t="shared" si="17"/>
        <v>3</v>
      </c>
      <c r="G186" s="656">
        <f t="shared" si="18"/>
        <v>9</v>
      </c>
      <c r="H186" s="680"/>
      <c r="I186" s="656">
        <f t="shared" si="19"/>
        <v>9</v>
      </c>
      <c r="J186" s="681"/>
      <c r="K186" s="656">
        <f t="shared" si="20"/>
        <v>9</v>
      </c>
      <c r="L186" s="642"/>
      <c r="M186" s="16" t="str">
        <f t="shared" si="21"/>
        <v>Juin</v>
      </c>
      <c r="N186" t="str">
        <f t="shared" si="22"/>
        <v>non</v>
      </c>
      <c r="O186" s="108"/>
      <c r="P186" s="108"/>
    </row>
    <row r="187" spans="1:16" ht="18.75">
      <c r="A187" s="38">
        <v>180</v>
      </c>
      <c r="B187" s="625" t="s">
        <v>1273</v>
      </c>
      <c r="C187" s="625" t="s">
        <v>2621</v>
      </c>
      <c r="D187" s="631">
        <v>6.5</v>
      </c>
      <c r="E187" s="121"/>
      <c r="F187" s="656">
        <f t="shared" si="17"/>
        <v>3.25</v>
      </c>
      <c r="G187" s="656">
        <f t="shared" si="18"/>
        <v>9.75</v>
      </c>
      <c r="H187" s="680"/>
      <c r="I187" s="656">
        <f t="shared" si="19"/>
        <v>9.75</v>
      </c>
      <c r="J187" s="681"/>
      <c r="K187" s="656">
        <f t="shared" si="20"/>
        <v>9.75</v>
      </c>
      <c r="L187" s="642"/>
      <c r="M187" s="16" t="str">
        <f t="shared" si="21"/>
        <v>Juin</v>
      </c>
      <c r="N187" t="str">
        <f t="shared" si="22"/>
        <v>non</v>
      </c>
      <c r="O187" s="108"/>
      <c r="P187" s="108"/>
    </row>
    <row r="188" spans="1:16" ht="18.75">
      <c r="A188" s="38">
        <v>181</v>
      </c>
      <c r="B188" s="625" t="s">
        <v>1277</v>
      </c>
      <c r="C188" s="625" t="s">
        <v>2582</v>
      </c>
      <c r="D188" s="630">
        <v>2</v>
      </c>
      <c r="E188" s="121"/>
      <c r="F188" s="656">
        <f t="shared" si="17"/>
        <v>1</v>
      </c>
      <c r="G188" s="656">
        <f t="shared" si="18"/>
        <v>3</v>
      </c>
      <c r="H188" s="680"/>
      <c r="I188" s="656">
        <f t="shared" si="19"/>
        <v>3</v>
      </c>
      <c r="J188" s="681"/>
      <c r="K188" s="656">
        <f t="shared" si="20"/>
        <v>3</v>
      </c>
      <c r="L188" s="642"/>
      <c r="M188" s="16" t="str">
        <f t="shared" si="21"/>
        <v>Juin</v>
      </c>
      <c r="N188" t="str">
        <f t="shared" si="22"/>
        <v>non</v>
      </c>
      <c r="O188" s="108"/>
      <c r="P188" s="108"/>
    </row>
    <row r="189" spans="1:16" ht="18.75">
      <c r="A189" s="38">
        <v>182</v>
      </c>
      <c r="B189" s="625" t="s">
        <v>238</v>
      </c>
      <c r="C189" s="625" t="s">
        <v>2622</v>
      </c>
      <c r="D189" s="630">
        <v>2.25</v>
      </c>
      <c r="E189" s="121"/>
      <c r="F189" s="656">
        <f t="shared" si="17"/>
        <v>1.125</v>
      </c>
      <c r="G189" s="656">
        <f t="shared" si="18"/>
        <v>3.375</v>
      </c>
      <c r="H189" s="680"/>
      <c r="I189" s="656">
        <f t="shared" si="19"/>
        <v>3.375</v>
      </c>
      <c r="J189" s="681"/>
      <c r="K189" s="656">
        <f t="shared" si="20"/>
        <v>3.375</v>
      </c>
      <c r="L189" s="642"/>
      <c r="M189" s="16" t="str">
        <f t="shared" si="21"/>
        <v>Juin</v>
      </c>
      <c r="N189" t="str">
        <f t="shared" si="22"/>
        <v>non</v>
      </c>
      <c r="O189" s="108"/>
      <c r="P189" s="108"/>
    </row>
    <row r="190" spans="1:16" ht="18.75">
      <c r="A190" s="38">
        <v>183</v>
      </c>
      <c r="B190" s="625" t="s">
        <v>1285</v>
      </c>
      <c r="C190" s="625" t="s">
        <v>2581</v>
      </c>
      <c r="D190" s="630">
        <v>2.5</v>
      </c>
      <c r="E190" s="121"/>
      <c r="F190" s="656">
        <f t="shared" si="17"/>
        <v>1.25</v>
      </c>
      <c r="G190" s="656">
        <f t="shared" si="18"/>
        <v>3.75</v>
      </c>
      <c r="H190" s="680"/>
      <c r="I190" s="656">
        <f t="shared" si="19"/>
        <v>3.75</v>
      </c>
      <c r="J190" s="681"/>
      <c r="K190" s="656">
        <f t="shared" si="20"/>
        <v>3.75</v>
      </c>
      <c r="L190" s="642"/>
      <c r="M190" s="16" t="str">
        <f t="shared" si="21"/>
        <v>Juin</v>
      </c>
      <c r="N190" t="str">
        <f t="shared" si="22"/>
        <v>non</v>
      </c>
      <c r="O190" s="108"/>
      <c r="P190" s="108"/>
    </row>
    <row r="191" spans="1:16" ht="18.75">
      <c r="A191" s="38">
        <v>184</v>
      </c>
      <c r="B191" s="625" t="s">
        <v>1290</v>
      </c>
      <c r="C191" s="625" t="s">
        <v>2623</v>
      </c>
      <c r="D191" s="631">
        <v>14</v>
      </c>
      <c r="E191" s="121"/>
      <c r="F191" s="656">
        <f t="shared" si="17"/>
        <v>7</v>
      </c>
      <c r="G191" s="656">
        <f t="shared" si="18"/>
        <v>21</v>
      </c>
      <c r="H191" s="680"/>
      <c r="I191" s="656">
        <f t="shared" si="19"/>
        <v>21</v>
      </c>
      <c r="J191" s="681"/>
      <c r="K191" s="656">
        <f t="shared" si="20"/>
        <v>21</v>
      </c>
      <c r="L191" s="642"/>
      <c r="M191" s="16" t="str">
        <f t="shared" si="21"/>
        <v>Juin</v>
      </c>
      <c r="N191" t="str">
        <f t="shared" si="22"/>
        <v>non</v>
      </c>
      <c r="O191" s="108"/>
      <c r="P191" s="108"/>
    </row>
    <row r="192" spans="1:16" ht="18.75">
      <c r="A192" s="38">
        <v>185</v>
      </c>
      <c r="B192" s="625" t="s">
        <v>2624</v>
      </c>
      <c r="C192" s="625" t="s">
        <v>2625</v>
      </c>
      <c r="D192" s="630">
        <v>1</v>
      </c>
      <c r="E192" s="121"/>
      <c r="F192" s="656">
        <f t="shared" si="17"/>
        <v>0.5</v>
      </c>
      <c r="G192" s="656">
        <f t="shared" si="18"/>
        <v>1.5</v>
      </c>
      <c r="H192" s="680"/>
      <c r="I192" s="656">
        <f t="shared" si="19"/>
        <v>1.5</v>
      </c>
      <c r="J192" s="681"/>
      <c r="K192" s="656">
        <f t="shared" si="20"/>
        <v>1.5</v>
      </c>
      <c r="L192" s="642"/>
      <c r="M192" s="16" t="str">
        <f t="shared" si="21"/>
        <v>Juin</v>
      </c>
      <c r="N192" t="str">
        <f t="shared" si="22"/>
        <v>non</v>
      </c>
      <c r="O192" s="108"/>
      <c r="P192" s="108"/>
    </row>
    <row r="193" spans="1:16" ht="18.75">
      <c r="A193" s="38">
        <v>186</v>
      </c>
      <c r="B193" s="625" t="s">
        <v>2626</v>
      </c>
      <c r="C193" s="625" t="s">
        <v>2627</v>
      </c>
      <c r="D193" s="630">
        <v>2</v>
      </c>
      <c r="E193" s="121"/>
      <c r="F193" s="656">
        <f t="shared" si="17"/>
        <v>1</v>
      </c>
      <c r="G193" s="656">
        <f t="shared" si="18"/>
        <v>3</v>
      </c>
      <c r="H193" s="680"/>
      <c r="I193" s="656">
        <f t="shared" si="19"/>
        <v>3</v>
      </c>
      <c r="J193" s="681"/>
      <c r="K193" s="656">
        <f t="shared" si="20"/>
        <v>3</v>
      </c>
      <c r="L193" s="642"/>
      <c r="M193" s="16" t="str">
        <f t="shared" si="21"/>
        <v>Juin</v>
      </c>
      <c r="N193" t="str">
        <f t="shared" si="22"/>
        <v>non</v>
      </c>
      <c r="O193" s="108"/>
      <c r="P193" s="108"/>
    </row>
    <row r="194" spans="1:16" ht="18.75">
      <c r="A194" s="38">
        <v>187</v>
      </c>
      <c r="B194" s="625" t="s">
        <v>261</v>
      </c>
      <c r="C194" s="625" t="s">
        <v>2628</v>
      </c>
      <c r="D194" s="630">
        <v>10</v>
      </c>
      <c r="E194" s="121"/>
      <c r="F194" s="656">
        <f t="shared" si="17"/>
        <v>5</v>
      </c>
      <c r="G194" s="656">
        <f t="shared" si="18"/>
        <v>15</v>
      </c>
      <c r="H194" s="680"/>
      <c r="I194" s="656">
        <f t="shared" si="19"/>
        <v>15</v>
      </c>
      <c r="J194" s="681"/>
      <c r="K194" s="656">
        <f t="shared" si="20"/>
        <v>15</v>
      </c>
      <c r="L194" s="642"/>
      <c r="M194" s="16" t="str">
        <f t="shared" si="21"/>
        <v>Juin</v>
      </c>
      <c r="N194" t="str">
        <f t="shared" si="22"/>
        <v>non</v>
      </c>
      <c r="O194" s="108"/>
      <c r="P194" s="108"/>
    </row>
    <row r="195" spans="1:16" ht="18.75">
      <c r="A195" s="38">
        <v>188</v>
      </c>
      <c r="B195" s="625" t="s">
        <v>1308</v>
      </c>
      <c r="C195" s="625" t="s">
        <v>2466</v>
      </c>
      <c r="D195" s="630">
        <v>5</v>
      </c>
      <c r="E195" s="121"/>
      <c r="F195" s="656">
        <f t="shared" si="17"/>
        <v>2.5</v>
      </c>
      <c r="G195" s="656">
        <f t="shared" si="18"/>
        <v>7.5</v>
      </c>
      <c r="H195" s="680"/>
      <c r="I195" s="656">
        <f t="shared" si="19"/>
        <v>7.5</v>
      </c>
      <c r="J195" s="681"/>
      <c r="K195" s="656">
        <f t="shared" si="20"/>
        <v>7.5</v>
      </c>
      <c r="L195" s="642"/>
      <c r="M195" s="16" t="str">
        <f t="shared" si="21"/>
        <v>Juin</v>
      </c>
      <c r="N195" t="str">
        <f t="shared" si="22"/>
        <v>non</v>
      </c>
      <c r="O195" s="108"/>
      <c r="P195" s="108"/>
    </row>
    <row r="196" spans="1:16" ht="18.75">
      <c r="A196" s="38">
        <v>189</v>
      </c>
      <c r="B196" s="625" t="s">
        <v>2629</v>
      </c>
      <c r="C196" s="625" t="s">
        <v>2473</v>
      </c>
      <c r="D196" s="630">
        <v>2.25</v>
      </c>
      <c r="E196" s="121"/>
      <c r="F196" s="656">
        <f t="shared" si="17"/>
        <v>1.125</v>
      </c>
      <c r="G196" s="656">
        <f t="shared" si="18"/>
        <v>3.375</v>
      </c>
      <c r="H196" s="680"/>
      <c r="I196" s="656">
        <f t="shared" si="19"/>
        <v>3.375</v>
      </c>
      <c r="J196" s="681"/>
      <c r="K196" s="656">
        <f t="shared" si="20"/>
        <v>3.375</v>
      </c>
      <c r="L196" s="642"/>
      <c r="M196" s="16" t="str">
        <f t="shared" si="21"/>
        <v>Juin</v>
      </c>
      <c r="N196" t="str">
        <f t="shared" si="22"/>
        <v>non</v>
      </c>
      <c r="O196" s="108"/>
      <c r="P196" s="108"/>
    </row>
    <row r="197" spans="1:16" ht="18.75">
      <c r="A197" s="38">
        <v>190</v>
      </c>
      <c r="B197" s="625" t="s">
        <v>1315</v>
      </c>
      <c r="C197" s="625" t="s">
        <v>2630</v>
      </c>
      <c r="D197" s="630">
        <v>0.25</v>
      </c>
      <c r="E197" s="121"/>
      <c r="F197" s="656">
        <f t="shared" si="17"/>
        <v>0.125</v>
      </c>
      <c r="G197" s="656">
        <f t="shared" si="18"/>
        <v>0.375</v>
      </c>
      <c r="H197" s="680"/>
      <c r="I197" s="656">
        <f t="shared" si="19"/>
        <v>0.375</v>
      </c>
      <c r="J197" s="681"/>
      <c r="K197" s="656">
        <f t="shared" si="20"/>
        <v>0.375</v>
      </c>
      <c r="L197" s="642"/>
      <c r="M197" s="16" t="str">
        <f t="shared" si="21"/>
        <v>Juin</v>
      </c>
      <c r="N197" t="str">
        <f t="shared" si="22"/>
        <v>non</v>
      </c>
      <c r="O197" s="108"/>
      <c r="P197" s="108"/>
    </row>
    <row r="198" spans="1:16" ht="18.75">
      <c r="A198" s="38">
        <v>191</v>
      </c>
      <c r="B198" s="625" t="s">
        <v>1315</v>
      </c>
      <c r="C198" s="625" t="s">
        <v>2540</v>
      </c>
      <c r="D198" s="630">
        <v>1.25</v>
      </c>
      <c r="E198" s="121"/>
      <c r="F198" s="656">
        <f t="shared" si="17"/>
        <v>0.625</v>
      </c>
      <c r="G198" s="656">
        <f t="shared" si="18"/>
        <v>1.875</v>
      </c>
      <c r="H198" s="680"/>
      <c r="I198" s="656">
        <f t="shared" si="19"/>
        <v>1.875</v>
      </c>
      <c r="J198" s="681"/>
      <c r="K198" s="656">
        <f t="shared" si="20"/>
        <v>1.875</v>
      </c>
      <c r="L198" s="642"/>
      <c r="M198" s="16" t="str">
        <f t="shared" si="21"/>
        <v>Juin</v>
      </c>
      <c r="N198" t="str">
        <f t="shared" si="22"/>
        <v>non</v>
      </c>
      <c r="O198" s="108"/>
      <c r="P198" s="108"/>
    </row>
    <row r="199" spans="1:16" ht="18.75">
      <c r="A199" s="38">
        <v>192</v>
      </c>
      <c r="B199" s="625" t="s">
        <v>1322</v>
      </c>
      <c r="C199" s="625" t="s">
        <v>2631</v>
      </c>
      <c r="D199" s="630">
        <v>2.75</v>
      </c>
      <c r="E199" s="121"/>
      <c r="F199" s="656">
        <f t="shared" si="17"/>
        <v>1.375</v>
      </c>
      <c r="G199" s="656">
        <f t="shared" si="18"/>
        <v>4.125</v>
      </c>
      <c r="H199" s="680"/>
      <c r="I199" s="656">
        <f t="shared" si="19"/>
        <v>4.125</v>
      </c>
      <c r="J199" s="681"/>
      <c r="K199" s="656">
        <f t="shared" si="20"/>
        <v>4.125</v>
      </c>
      <c r="L199" s="642"/>
      <c r="M199" s="16" t="str">
        <f t="shared" si="21"/>
        <v>Juin</v>
      </c>
      <c r="N199" t="str">
        <f t="shared" si="22"/>
        <v>non</v>
      </c>
      <c r="O199" s="108"/>
      <c r="P199" s="108"/>
    </row>
    <row r="200" spans="1:16" ht="18.75">
      <c r="A200" s="38">
        <v>193</v>
      </c>
      <c r="B200" s="625" t="s">
        <v>1327</v>
      </c>
      <c r="C200" s="625" t="s">
        <v>2632</v>
      </c>
      <c r="D200" s="630">
        <v>5.5</v>
      </c>
      <c r="E200" s="121"/>
      <c r="F200" s="656">
        <f t="shared" si="17"/>
        <v>2.75</v>
      </c>
      <c r="G200" s="656">
        <f t="shared" si="18"/>
        <v>8.25</v>
      </c>
      <c r="H200" s="680"/>
      <c r="I200" s="656">
        <f t="shared" si="19"/>
        <v>8.25</v>
      </c>
      <c r="J200" s="681"/>
      <c r="K200" s="656">
        <f t="shared" si="20"/>
        <v>8.25</v>
      </c>
      <c r="L200" s="642"/>
      <c r="M200" s="16" t="str">
        <f t="shared" si="21"/>
        <v>Juin</v>
      </c>
      <c r="N200" t="str">
        <f t="shared" si="22"/>
        <v>non</v>
      </c>
      <c r="O200" s="108"/>
      <c r="P200" s="108"/>
    </row>
    <row r="201" spans="1:16" ht="18.75">
      <c r="A201" s="38">
        <v>194</v>
      </c>
      <c r="B201" s="625" t="s">
        <v>2633</v>
      </c>
      <c r="C201" s="625" t="s">
        <v>2613</v>
      </c>
      <c r="D201" s="631">
        <v>6</v>
      </c>
      <c r="E201" s="121"/>
      <c r="F201" s="656">
        <f t="shared" ref="F201:F264" si="23">(D201+E201)/2</f>
        <v>3</v>
      </c>
      <c r="G201" s="656">
        <f t="shared" ref="G201:G264" si="24">F201*3</f>
        <v>9</v>
      </c>
      <c r="H201" s="680"/>
      <c r="I201" s="656">
        <f t="shared" ref="I201:I264" si="25">MAX(G201,H201*3)</f>
        <v>9</v>
      </c>
      <c r="J201" s="681"/>
      <c r="K201" s="656">
        <f t="shared" ref="K201:K264" si="26">MAX(I201,J201*3)</f>
        <v>9</v>
      </c>
      <c r="L201" s="642"/>
      <c r="M201" s="16" t="str">
        <f t="shared" ref="M201:M264" si="27">IF(ISBLANK(J201),IF(ISBLANK(H201),"Juin","Synthèse"),"Rattrapage")</f>
        <v>Juin</v>
      </c>
      <c r="N201" t="str">
        <f t="shared" ref="N201:N264" si="28">IF(AND(B201=O201,C201=P201),"oui","non")</f>
        <v>non</v>
      </c>
      <c r="O201" s="108"/>
      <c r="P201" s="108"/>
    </row>
    <row r="202" spans="1:16" ht="18.75">
      <c r="A202" s="38">
        <v>195</v>
      </c>
      <c r="B202" s="625" t="s">
        <v>1336</v>
      </c>
      <c r="C202" s="625" t="s">
        <v>2634</v>
      </c>
      <c r="D202" s="630">
        <v>10</v>
      </c>
      <c r="E202" s="121"/>
      <c r="F202" s="656">
        <f t="shared" si="23"/>
        <v>5</v>
      </c>
      <c r="G202" s="656">
        <f t="shared" si="24"/>
        <v>15</v>
      </c>
      <c r="H202" s="680"/>
      <c r="I202" s="656">
        <f t="shared" si="25"/>
        <v>15</v>
      </c>
      <c r="J202" s="681"/>
      <c r="K202" s="656">
        <f t="shared" si="26"/>
        <v>15</v>
      </c>
      <c r="L202" s="642"/>
      <c r="M202" s="16" t="str">
        <f t="shared" si="27"/>
        <v>Juin</v>
      </c>
      <c r="N202" t="str">
        <f t="shared" si="28"/>
        <v>non</v>
      </c>
      <c r="O202" s="108"/>
      <c r="P202" s="108"/>
    </row>
    <row r="203" spans="1:16" ht="18.75">
      <c r="A203" s="38">
        <v>196</v>
      </c>
      <c r="B203" s="625" t="s">
        <v>2635</v>
      </c>
      <c r="C203" s="625" t="s">
        <v>2636</v>
      </c>
      <c r="D203" s="630">
        <v>1.5</v>
      </c>
      <c r="E203" s="121"/>
      <c r="F203" s="656">
        <f t="shared" si="23"/>
        <v>0.75</v>
      </c>
      <c r="G203" s="656">
        <f t="shared" si="24"/>
        <v>2.25</v>
      </c>
      <c r="H203" s="680"/>
      <c r="I203" s="656">
        <f t="shared" si="25"/>
        <v>2.25</v>
      </c>
      <c r="J203" s="681"/>
      <c r="K203" s="656">
        <f t="shared" si="26"/>
        <v>2.25</v>
      </c>
      <c r="L203" s="642"/>
      <c r="M203" s="16" t="str">
        <f t="shared" si="27"/>
        <v>Juin</v>
      </c>
      <c r="N203" t="str">
        <f t="shared" si="28"/>
        <v>non</v>
      </c>
      <c r="O203" s="108"/>
      <c r="P203" s="108"/>
    </row>
    <row r="204" spans="1:16" ht="18.75">
      <c r="A204" s="38">
        <v>197</v>
      </c>
      <c r="B204" s="625" t="s">
        <v>1345</v>
      </c>
      <c r="C204" s="625" t="s">
        <v>2637</v>
      </c>
      <c r="D204" s="630">
        <v>0</v>
      </c>
      <c r="E204" s="121"/>
      <c r="F204" s="656">
        <f t="shared" si="23"/>
        <v>0</v>
      </c>
      <c r="G204" s="656">
        <f t="shared" si="24"/>
        <v>0</v>
      </c>
      <c r="H204" s="680"/>
      <c r="I204" s="656">
        <f t="shared" si="25"/>
        <v>0</v>
      </c>
      <c r="J204" s="681"/>
      <c r="K204" s="656">
        <f t="shared" si="26"/>
        <v>0</v>
      </c>
      <c r="L204" s="642"/>
      <c r="M204" s="16" t="str">
        <f t="shared" si="27"/>
        <v>Juin</v>
      </c>
      <c r="N204" t="str">
        <f t="shared" si="28"/>
        <v>non</v>
      </c>
      <c r="O204" s="108"/>
      <c r="P204" s="108"/>
    </row>
    <row r="205" spans="1:16" ht="18.75">
      <c r="A205" s="38">
        <v>198</v>
      </c>
      <c r="B205" s="625" t="s">
        <v>1349</v>
      </c>
      <c r="C205" s="625" t="s">
        <v>2638</v>
      </c>
      <c r="D205" s="630">
        <v>0</v>
      </c>
      <c r="E205" s="121"/>
      <c r="F205" s="656">
        <f t="shared" si="23"/>
        <v>0</v>
      </c>
      <c r="G205" s="656">
        <f t="shared" si="24"/>
        <v>0</v>
      </c>
      <c r="H205" s="680"/>
      <c r="I205" s="656">
        <f t="shared" si="25"/>
        <v>0</v>
      </c>
      <c r="J205" s="681"/>
      <c r="K205" s="656">
        <f t="shared" si="26"/>
        <v>0</v>
      </c>
      <c r="L205" s="642"/>
      <c r="M205" s="16" t="str">
        <f t="shared" si="27"/>
        <v>Juin</v>
      </c>
      <c r="N205" t="str">
        <f t="shared" si="28"/>
        <v>non</v>
      </c>
      <c r="O205" s="108"/>
      <c r="P205" s="108"/>
    </row>
    <row r="206" spans="1:16" ht="18.75">
      <c r="A206" s="38">
        <v>199</v>
      </c>
      <c r="B206" s="625" t="s">
        <v>1349</v>
      </c>
      <c r="C206" s="625" t="s">
        <v>2639</v>
      </c>
      <c r="D206" s="630">
        <v>0.5</v>
      </c>
      <c r="E206" s="121"/>
      <c r="F206" s="656">
        <f t="shared" si="23"/>
        <v>0.25</v>
      </c>
      <c r="G206" s="656">
        <f t="shared" si="24"/>
        <v>0.75</v>
      </c>
      <c r="H206" s="680"/>
      <c r="I206" s="656">
        <f t="shared" si="25"/>
        <v>0.75</v>
      </c>
      <c r="J206" s="681"/>
      <c r="K206" s="656">
        <f t="shared" si="26"/>
        <v>0.75</v>
      </c>
      <c r="L206" s="642"/>
      <c r="M206" s="16" t="str">
        <f t="shared" si="27"/>
        <v>Juin</v>
      </c>
      <c r="N206" t="str">
        <f t="shared" si="28"/>
        <v>non</v>
      </c>
      <c r="O206" s="108"/>
      <c r="P206" s="108"/>
    </row>
    <row r="207" spans="1:16" ht="18.75">
      <c r="A207" s="38">
        <v>200</v>
      </c>
      <c r="B207" s="625" t="s">
        <v>1359</v>
      </c>
      <c r="C207" s="625" t="s">
        <v>2640</v>
      </c>
      <c r="D207" s="630">
        <v>9.5</v>
      </c>
      <c r="E207" s="121"/>
      <c r="F207" s="656">
        <f t="shared" si="23"/>
        <v>4.75</v>
      </c>
      <c r="G207" s="656">
        <f t="shared" si="24"/>
        <v>14.25</v>
      </c>
      <c r="H207" s="680"/>
      <c r="I207" s="656">
        <f t="shared" si="25"/>
        <v>14.25</v>
      </c>
      <c r="J207" s="681"/>
      <c r="K207" s="656">
        <f t="shared" si="26"/>
        <v>14.25</v>
      </c>
      <c r="L207" s="642"/>
      <c r="M207" s="16" t="str">
        <f t="shared" si="27"/>
        <v>Juin</v>
      </c>
      <c r="N207" t="str">
        <f t="shared" si="28"/>
        <v>non</v>
      </c>
      <c r="O207" s="108"/>
      <c r="P207" s="108"/>
    </row>
    <row r="208" spans="1:16" ht="18.75">
      <c r="A208" s="38">
        <v>201</v>
      </c>
      <c r="B208" s="625" t="s">
        <v>243</v>
      </c>
      <c r="C208" s="625" t="s">
        <v>2641</v>
      </c>
      <c r="D208" s="630">
        <v>2.5</v>
      </c>
      <c r="E208" s="121"/>
      <c r="F208" s="656">
        <f t="shared" si="23"/>
        <v>1.25</v>
      </c>
      <c r="G208" s="656">
        <f t="shared" si="24"/>
        <v>3.75</v>
      </c>
      <c r="H208" s="680"/>
      <c r="I208" s="656">
        <f t="shared" si="25"/>
        <v>3.75</v>
      </c>
      <c r="J208" s="681"/>
      <c r="K208" s="656">
        <f t="shared" si="26"/>
        <v>3.75</v>
      </c>
      <c r="L208" s="642"/>
      <c r="M208" s="16" t="str">
        <f t="shared" si="27"/>
        <v>Juin</v>
      </c>
      <c r="N208" t="str">
        <f t="shared" si="28"/>
        <v>non</v>
      </c>
      <c r="O208" s="108"/>
      <c r="P208" s="108"/>
    </row>
    <row r="209" spans="1:16" ht="18.75">
      <c r="A209" s="38">
        <v>202</v>
      </c>
      <c r="B209" s="625" t="s">
        <v>2642</v>
      </c>
      <c r="C209" s="625" t="s">
        <v>2643</v>
      </c>
      <c r="D209" s="630">
        <v>0.75</v>
      </c>
      <c r="E209" s="121"/>
      <c r="F209" s="656">
        <f t="shared" si="23"/>
        <v>0.375</v>
      </c>
      <c r="G209" s="656">
        <f t="shared" si="24"/>
        <v>1.125</v>
      </c>
      <c r="H209" s="680"/>
      <c r="I209" s="656">
        <f t="shared" si="25"/>
        <v>1.125</v>
      </c>
      <c r="J209" s="681"/>
      <c r="K209" s="656">
        <f t="shared" si="26"/>
        <v>1.125</v>
      </c>
      <c r="L209" s="642"/>
      <c r="M209" s="16" t="str">
        <f t="shared" si="27"/>
        <v>Juin</v>
      </c>
      <c r="N209" t="str">
        <f t="shared" si="28"/>
        <v>non</v>
      </c>
      <c r="O209" s="108"/>
      <c r="P209" s="108"/>
    </row>
    <row r="210" spans="1:16" ht="18.75">
      <c r="A210" s="38">
        <v>203</v>
      </c>
      <c r="B210" s="625" t="s">
        <v>1373</v>
      </c>
      <c r="C210" s="625" t="s">
        <v>2644</v>
      </c>
      <c r="D210" s="631">
        <v>9</v>
      </c>
      <c r="E210" s="121"/>
      <c r="F210" s="656">
        <f t="shared" si="23"/>
        <v>4.5</v>
      </c>
      <c r="G210" s="656">
        <f t="shared" si="24"/>
        <v>13.5</v>
      </c>
      <c r="H210" s="680"/>
      <c r="I210" s="656">
        <f t="shared" si="25"/>
        <v>13.5</v>
      </c>
      <c r="J210" s="681"/>
      <c r="K210" s="656">
        <f t="shared" si="26"/>
        <v>13.5</v>
      </c>
      <c r="L210" s="642"/>
      <c r="M210" s="16" t="str">
        <f t="shared" si="27"/>
        <v>Juin</v>
      </c>
      <c r="N210" t="str">
        <f t="shared" si="28"/>
        <v>non</v>
      </c>
      <c r="O210" s="108"/>
      <c r="P210" s="108"/>
    </row>
    <row r="211" spans="1:16" ht="18.75">
      <c r="A211" s="38">
        <v>204</v>
      </c>
      <c r="B211" s="625" t="s">
        <v>1379</v>
      </c>
      <c r="C211" s="625" t="s">
        <v>2645</v>
      </c>
      <c r="D211" s="630">
        <v>2.5</v>
      </c>
      <c r="E211" s="121"/>
      <c r="F211" s="656">
        <f t="shared" si="23"/>
        <v>1.25</v>
      </c>
      <c r="G211" s="656">
        <f t="shared" si="24"/>
        <v>3.75</v>
      </c>
      <c r="H211" s="680"/>
      <c r="I211" s="656">
        <f t="shared" si="25"/>
        <v>3.75</v>
      </c>
      <c r="J211" s="681"/>
      <c r="K211" s="656">
        <f t="shared" si="26"/>
        <v>3.75</v>
      </c>
      <c r="L211" s="642"/>
      <c r="M211" s="16" t="str">
        <f t="shared" si="27"/>
        <v>Juin</v>
      </c>
      <c r="N211" t="str">
        <f t="shared" si="28"/>
        <v>non</v>
      </c>
      <c r="O211" s="108"/>
      <c r="P211" s="108"/>
    </row>
    <row r="212" spans="1:16" ht="18.75">
      <c r="A212" s="38">
        <v>205</v>
      </c>
      <c r="B212" s="625" t="s">
        <v>1382</v>
      </c>
      <c r="C212" s="625" t="s">
        <v>2490</v>
      </c>
      <c r="D212" s="631">
        <v>16.75</v>
      </c>
      <c r="E212" s="121"/>
      <c r="F212" s="656">
        <f t="shared" si="23"/>
        <v>8.375</v>
      </c>
      <c r="G212" s="656">
        <f t="shared" si="24"/>
        <v>25.125</v>
      </c>
      <c r="H212" s="680"/>
      <c r="I212" s="656">
        <f t="shared" si="25"/>
        <v>25.125</v>
      </c>
      <c r="J212" s="681"/>
      <c r="K212" s="656">
        <f t="shared" si="26"/>
        <v>25.125</v>
      </c>
      <c r="L212" s="642"/>
      <c r="M212" s="16" t="str">
        <f t="shared" si="27"/>
        <v>Juin</v>
      </c>
      <c r="N212" t="str">
        <f t="shared" si="28"/>
        <v>non</v>
      </c>
      <c r="O212" s="108"/>
      <c r="P212" s="108"/>
    </row>
    <row r="213" spans="1:16" ht="18.75">
      <c r="A213" s="38">
        <v>206</v>
      </c>
      <c r="B213" s="625" t="s">
        <v>2646</v>
      </c>
      <c r="C213" s="625" t="s">
        <v>2647</v>
      </c>
      <c r="D213" s="630">
        <v>0.5</v>
      </c>
      <c r="E213" s="121"/>
      <c r="F213" s="656">
        <f t="shared" si="23"/>
        <v>0.25</v>
      </c>
      <c r="G213" s="656">
        <f t="shared" si="24"/>
        <v>0.75</v>
      </c>
      <c r="H213" s="680"/>
      <c r="I213" s="656">
        <f t="shared" si="25"/>
        <v>0.75</v>
      </c>
      <c r="J213" s="681"/>
      <c r="K213" s="656">
        <f t="shared" si="26"/>
        <v>0.75</v>
      </c>
      <c r="L213" s="642"/>
      <c r="M213" s="16" t="str">
        <f t="shared" si="27"/>
        <v>Juin</v>
      </c>
      <c r="N213" t="str">
        <f t="shared" si="28"/>
        <v>non</v>
      </c>
      <c r="O213" s="108"/>
      <c r="P213" s="108"/>
    </row>
    <row r="214" spans="1:16" ht="18.75">
      <c r="A214" s="38">
        <v>207</v>
      </c>
      <c r="B214" s="625" t="s">
        <v>1391</v>
      </c>
      <c r="C214" s="625" t="s">
        <v>2648</v>
      </c>
      <c r="D214" s="630">
        <v>6</v>
      </c>
      <c r="E214" s="121"/>
      <c r="F214" s="656">
        <f t="shared" si="23"/>
        <v>3</v>
      </c>
      <c r="G214" s="656">
        <f t="shared" si="24"/>
        <v>9</v>
      </c>
      <c r="H214" s="680"/>
      <c r="I214" s="656">
        <f t="shared" si="25"/>
        <v>9</v>
      </c>
      <c r="J214" s="681"/>
      <c r="K214" s="656">
        <f t="shared" si="26"/>
        <v>9</v>
      </c>
      <c r="L214" s="642"/>
      <c r="M214" s="16" t="str">
        <f t="shared" si="27"/>
        <v>Juin</v>
      </c>
      <c r="N214" t="str">
        <f t="shared" si="28"/>
        <v>non</v>
      </c>
      <c r="O214" s="108"/>
      <c r="P214" s="108"/>
    </row>
    <row r="215" spans="1:16" ht="18.75">
      <c r="A215" s="38">
        <v>208</v>
      </c>
      <c r="B215" s="625" t="s">
        <v>246</v>
      </c>
      <c r="C215" s="625" t="s">
        <v>2509</v>
      </c>
      <c r="D215" s="630">
        <v>1.5</v>
      </c>
      <c r="E215" s="121"/>
      <c r="F215" s="656">
        <f t="shared" si="23"/>
        <v>0.75</v>
      </c>
      <c r="G215" s="656">
        <f t="shared" si="24"/>
        <v>2.25</v>
      </c>
      <c r="H215" s="680"/>
      <c r="I215" s="656">
        <f t="shared" si="25"/>
        <v>2.25</v>
      </c>
      <c r="J215" s="681"/>
      <c r="K215" s="656">
        <f t="shared" si="26"/>
        <v>2.25</v>
      </c>
      <c r="L215" s="642"/>
      <c r="M215" s="16" t="str">
        <f t="shared" si="27"/>
        <v>Juin</v>
      </c>
      <c r="N215" t="str">
        <f t="shared" si="28"/>
        <v>non</v>
      </c>
      <c r="O215" s="108"/>
      <c r="P215" s="108"/>
    </row>
    <row r="216" spans="1:16" ht="18.75">
      <c r="A216" s="38">
        <v>209</v>
      </c>
      <c r="B216" s="625" t="s">
        <v>2649</v>
      </c>
      <c r="C216" s="625" t="s">
        <v>2622</v>
      </c>
      <c r="D216" s="630">
        <v>5</v>
      </c>
      <c r="E216" s="121"/>
      <c r="F216" s="656">
        <f t="shared" si="23"/>
        <v>2.5</v>
      </c>
      <c r="G216" s="656">
        <f t="shared" si="24"/>
        <v>7.5</v>
      </c>
      <c r="H216" s="680"/>
      <c r="I216" s="656">
        <f t="shared" si="25"/>
        <v>7.5</v>
      </c>
      <c r="J216" s="681"/>
      <c r="K216" s="656">
        <f t="shared" si="26"/>
        <v>7.5</v>
      </c>
      <c r="L216" s="642"/>
      <c r="M216" s="16" t="str">
        <f t="shared" si="27"/>
        <v>Juin</v>
      </c>
      <c r="N216" t="str">
        <f t="shared" si="28"/>
        <v>non</v>
      </c>
      <c r="O216" s="108"/>
      <c r="P216" s="108"/>
    </row>
    <row r="217" spans="1:16" ht="18.75">
      <c r="A217" s="38">
        <v>210</v>
      </c>
      <c r="B217" s="625" t="s">
        <v>2650</v>
      </c>
      <c r="C217" s="625" t="s">
        <v>2651</v>
      </c>
      <c r="D217" s="630">
        <v>5</v>
      </c>
      <c r="E217" s="121"/>
      <c r="F217" s="656">
        <f t="shared" si="23"/>
        <v>2.5</v>
      </c>
      <c r="G217" s="656">
        <f t="shared" si="24"/>
        <v>7.5</v>
      </c>
      <c r="H217" s="680"/>
      <c r="I217" s="656">
        <f t="shared" si="25"/>
        <v>7.5</v>
      </c>
      <c r="J217" s="681"/>
      <c r="K217" s="656">
        <f t="shared" si="26"/>
        <v>7.5</v>
      </c>
      <c r="L217" s="642"/>
      <c r="M217" s="16" t="str">
        <f t="shared" si="27"/>
        <v>Juin</v>
      </c>
      <c r="N217" t="str">
        <f t="shared" si="28"/>
        <v>non</v>
      </c>
      <c r="O217" s="108"/>
      <c r="P217" s="108"/>
    </row>
    <row r="218" spans="1:16" ht="18.75">
      <c r="A218" s="38">
        <v>211</v>
      </c>
      <c r="B218" s="625" t="s">
        <v>2650</v>
      </c>
      <c r="C218" s="625" t="s">
        <v>2652</v>
      </c>
      <c r="D218" s="630">
        <v>0.75</v>
      </c>
      <c r="E218" s="121"/>
      <c r="F218" s="656">
        <f t="shared" si="23"/>
        <v>0.375</v>
      </c>
      <c r="G218" s="656">
        <f t="shared" si="24"/>
        <v>1.125</v>
      </c>
      <c r="H218" s="680"/>
      <c r="I218" s="656">
        <f t="shared" si="25"/>
        <v>1.125</v>
      </c>
      <c r="J218" s="681"/>
      <c r="K218" s="656">
        <f t="shared" si="26"/>
        <v>1.125</v>
      </c>
      <c r="L218" s="642"/>
      <c r="M218" s="16" t="str">
        <f t="shared" si="27"/>
        <v>Juin</v>
      </c>
      <c r="N218" t="str">
        <f t="shared" si="28"/>
        <v>non</v>
      </c>
      <c r="O218" s="108"/>
      <c r="P218" s="108"/>
    </row>
    <row r="219" spans="1:16" ht="18.75">
      <c r="A219" s="38">
        <v>212</v>
      </c>
      <c r="B219" s="625" t="s">
        <v>250</v>
      </c>
      <c r="C219" s="625" t="s">
        <v>2653</v>
      </c>
      <c r="D219" s="630">
        <v>12.5</v>
      </c>
      <c r="E219" s="121"/>
      <c r="F219" s="656">
        <f t="shared" si="23"/>
        <v>6.25</v>
      </c>
      <c r="G219" s="656">
        <f t="shared" si="24"/>
        <v>18.75</v>
      </c>
      <c r="H219" s="680"/>
      <c r="I219" s="656">
        <f t="shared" si="25"/>
        <v>18.75</v>
      </c>
      <c r="J219" s="681"/>
      <c r="K219" s="656">
        <f t="shared" si="26"/>
        <v>18.75</v>
      </c>
      <c r="L219" s="642"/>
      <c r="M219" s="16" t="str">
        <f t="shared" si="27"/>
        <v>Juin</v>
      </c>
      <c r="N219" t="str">
        <f t="shared" si="28"/>
        <v>non</v>
      </c>
      <c r="O219" s="108"/>
      <c r="P219" s="108"/>
    </row>
    <row r="220" spans="1:16" ht="18.75">
      <c r="A220" s="38">
        <v>213</v>
      </c>
      <c r="B220" s="625" t="s">
        <v>2654</v>
      </c>
      <c r="C220" s="625" t="s">
        <v>2628</v>
      </c>
      <c r="D220" s="630">
        <v>5</v>
      </c>
      <c r="E220" s="121"/>
      <c r="F220" s="656">
        <f t="shared" si="23"/>
        <v>2.5</v>
      </c>
      <c r="G220" s="656">
        <f t="shared" si="24"/>
        <v>7.5</v>
      </c>
      <c r="H220" s="680"/>
      <c r="I220" s="656">
        <f t="shared" si="25"/>
        <v>7.5</v>
      </c>
      <c r="J220" s="681"/>
      <c r="K220" s="656">
        <f t="shared" si="26"/>
        <v>7.5</v>
      </c>
      <c r="L220" s="642"/>
      <c r="M220" s="16" t="str">
        <f t="shared" si="27"/>
        <v>Juin</v>
      </c>
      <c r="N220" t="str">
        <f t="shared" si="28"/>
        <v>non</v>
      </c>
      <c r="O220" s="108"/>
      <c r="P220" s="108"/>
    </row>
    <row r="221" spans="1:16" ht="18.75">
      <c r="A221" s="38">
        <v>214</v>
      </c>
      <c r="B221" s="625" t="s">
        <v>1419</v>
      </c>
      <c r="C221" s="625" t="s">
        <v>2453</v>
      </c>
      <c r="D221" s="630">
        <v>12</v>
      </c>
      <c r="E221" s="121"/>
      <c r="F221" s="656">
        <f t="shared" si="23"/>
        <v>6</v>
      </c>
      <c r="G221" s="656">
        <f t="shared" si="24"/>
        <v>18</v>
      </c>
      <c r="H221" s="680"/>
      <c r="I221" s="656">
        <f t="shared" si="25"/>
        <v>18</v>
      </c>
      <c r="J221" s="681"/>
      <c r="K221" s="656">
        <f t="shared" si="26"/>
        <v>18</v>
      </c>
      <c r="L221" s="642"/>
      <c r="M221" s="16" t="str">
        <f t="shared" si="27"/>
        <v>Juin</v>
      </c>
      <c r="N221" t="str">
        <f t="shared" si="28"/>
        <v>non</v>
      </c>
      <c r="O221" s="108"/>
      <c r="P221" s="108"/>
    </row>
    <row r="222" spans="1:16" ht="18.75">
      <c r="A222" s="38">
        <v>215</v>
      </c>
      <c r="B222" s="625" t="s">
        <v>2655</v>
      </c>
      <c r="C222" s="625" t="s">
        <v>2656</v>
      </c>
      <c r="D222" s="630">
        <v>5.5</v>
      </c>
      <c r="E222" s="121"/>
      <c r="F222" s="656">
        <f t="shared" si="23"/>
        <v>2.75</v>
      </c>
      <c r="G222" s="656">
        <f t="shared" si="24"/>
        <v>8.25</v>
      </c>
      <c r="H222" s="680"/>
      <c r="I222" s="656">
        <f t="shared" si="25"/>
        <v>8.25</v>
      </c>
      <c r="J222" s="681"/>
      <c r="K222" s="656">
        <f t="shared" si="26"/>
        <v>8.25</v>
      </c>
      <c r="L222" s="642"/>
      <c r="M222" s="16" t="str">
        <f t="shared" si="27"/>
        <v>Juin</v>
      </c>
      <c r="N222" t="str">
        <f t="shared" si="28"/>
        <v>non</v>
      </c>
      <c r="O222" s="108"/>
      <c r="P222" s="108"/>
    </row>
    <row r="223" spans="1:16" ht="18.75">
      <c r="A223" s="38">
        <v>216</v>
      </c>
      <c r="B223" s="625" t="s">
        <v>2657</v>
      </c>
      <c r="C223" s="625" t="s">
        <v>2658</v>
      </c>
      <c r="D223" s="630">
        <v>4</v>
      </c>
      <c r="E223" s="121"/>
      <c r="F223" s="656">
        <f t="shared" si="23"/>
        <v>2</v>
      </c>
      <c r="G223" s="656">
        <f t="shared" si="24"/>
        <v>6</v>
      </c>
      <c r="H223" s="680"/>
      <c r="I223" s="656">
        <f t="shared" si="25"/>
        <v>6</v>
      </c>
      <c r="J223" s="681"/>
      <c r="K223" s="656">
        <f t="shared" si="26"/>
        <v>6</v>
      </c>
      <c r="L223" s="642"/>
      <c r="M223" s="16" t="str">
        <f t="shared" si="27"/>
        <v>Juin</v>
      </c>
      <c r="N223" t="str">
        <f t="shared" si="28"/>
        <v>non</v>
      </c>
      <c r="O223" s="108"/>
      <c r="P223" s="108"/>
    </row>
    <row r="224" spans="1:16" ht="18.75">
      <c r="A224" s="38">
        <v>217</v>
      </c>
      <c r="B224" s="625" t="s">
        <v>2659</v>
      </c>
      <c r="C224" s="625" t="s">
        <v>2596</v>
      </c>
      <c r="D224" s="630">
        <v>2.5</v>
      </c>
      <c r="E224" s="121"/>
      <c r="F224" s="656">
        <f t="shared" si="23"/>
        <v>1.25</v>
      </c>
      <c r="G224" s="656">
        <f t="shared" si="24"/>
        <v>3.75</v>
      </c>
      <c r="H224" s="680"/>
      <c r="I224" s="656">
        <f t="shared" si="25"/>
        <v>3.75</v>
      </c>
      <c r="J224" s="681"/>
      <c r="K224" s="656">
        <f t="shared" si="26"/>
        <v>3.75</v>
      </c>
      <c r="L224" s="642"/>
      <c r="M224" s="16" t="str">
        <f t="shared" si="27"/>
        <v>Juin</v>
      </c>
      <c r="N224" t="str">
        <f t="shared" si="28"/>
        <v>non</v>
      </c>
      <c r="O224" s="108"/>
      <c r="P224" s="108"/>
    </row>
    <row r="225" spans="1:16" ht="18.75">
      <c r="A225" s="38">
        <v>218</v>
      </c>
      <c r="B225" s="625" t="s">
        <v>1435</v>
      </c>
      <c r="C225" s="625" t="s">
        <v>2660</v>
      </c>
      <c r="D225" s="630">
        <v>2</v>
      </c>
      <c r="E225" s="121"/>
      <c r="F225" s="656">
        <f t="shared" si="23"/>
        <v>1</v>
      </c>
      <c r="G225" s="656">
        <f t="shared" si="24"/>
        <v>3</v>
      </c>
      <c r="H225" s="680"/>
      <c r="I225" s="656">
        <f t="shared" si="25"/>
        <v>3</v>
      </c>
      <c r="J225" s="681"/>
      <c r="K225" s="656">
        <f t="shared" si="26"/>
        <v>3</v>
      </c>
      <c r="L225" s="642"/>
      <c r="M225" s="16" t="str">
        <f t="shared" si="27"/>
        <v>Juin</v>
      </c>
      <c r="N225" t="str">
        <f t="shared" si="28"/>
        <v>non</v>
      </c>
      <c r="O225" s="108"/>
      <c r="P225" s="108"/>
    </row>
    <row r="226" spans="1:16" ht="18.75">
      <c r="A226" s="38">
        <v>219</v>
      </c>
      <c r="B226" s="625" t="s">
        <v>2661</v>
      </c>
      <c r="C226" s="625" t="s">
        <v>2662</v>
      </c>
      <c r="D226" s="630">
        <v>2.5</v>
      </c>
      <c r="E226" s="121"/>
      <c r="F226" s="656">
        <f t="shared" si="23"/>
        <v>1.25</v>
      </c>
      <c r="G226" s="656">
        <f t="shared" si="24"/>
        <v>3.75</v>
      </c>
      <c r="H226" s="680"/>
      <c r="I226" s="656">
        <f t="shared" si="25"/>
        <v>3.75</v>
      </c>
      <c r="J226" s="681"/>
      <c r="K226" s="656">
        <f t="shared" si="26"/>
        <v>3.75</v>
      </c>
      <c r="L226" s="642"/>
      <c r="M226" s="16" t="str">
        <f t="shared" si="27"/>
        <v>Juin</v>
      </c>
      <c r="N226" t="str">
        <f t="shared" si="28"/>
        <v>non</v>
      </c>
      <c r="O226" s="108"/>
      <c r="P226" s="108"/>
    </row>
    <row r="227" spans="1:16" ht="18.75">
      <c r="A227" s="38">
        <v>220</v>
      </c>
      <c r="B227" s="625" t="s">
        <v>1445</v>
      </c>
      <c r="C227" s="625" t="s">
        <v>2663</v>
      </c>
      <c r="D227" s="630">
        <v>0.75</v>
      </c>
      <c r="E227" s="121"/>
      <c r="F227" s="656">
        <f t="shared" si="23"/>
        <v>0.375</v>
      </c>
      <c r="G227" s="656">
        <f t="shared" si="24"/>
        <v>1.125</v>
      </c>
      <c r="H227" s="680"/>
      <c r="I227" s="656">
        <f t="shared" si="25"/>
        <v>1.125</v>
      </c>
      <c r="J227" s="681"/>
      <c r="K227" s="656">
        <f t="shared" si="26"/>
        <v>1.125</v>
      </c>
      <c r="L227" s="642"/>
      <c r="M227" s="16" t="str">
        <f t="shared" si="27"/>
        <v>Juin</v>
      </c>
      <c r="N227" t="str">
        <f t="shared" si="28"/>
        <v>non</v>
      </c>
      <c r="O227" s="108"/>
      <c r="P227" s="108"/>
    </row>
    <row r="228" spans="1:16" ht="18.75">
      <c r="A228" s="38">
        <v>221</v>
      </c>
      <c r="B228" s="625" t="s">
        <v>1449</v>
      </c>
      <c r="C228" s="625" t="s">
        <v>2447</v>
      </c>
      <c r="D228" s="630">
        <v>0.75</v>
      </c>
      <c r="E228" s="121"/>
      <c r="F228" s="656">
        <f t="shared" si="23"/>
        <v>0.375</v>
      </c>
      <c r="G228" s="656">
        <f t="shared" si="24"/>
        <v>1.125</v>
      </c>
      <c r="H228" s="680"/>
      <c r="I228" s="656">
        <f t="shared" si="25"/>
        <v>1.125</v>
      </c>
      <c r="J228" s="681"/>
      <c r="K228" s="656">
        <f t="shared" si="26"/>
        <v>1.125</v>
      </c>
      <c r="L228" s="642"/>
      <c r="M228" s="16" t="str">
        <f t="shared" si="27"/>
        <v>Juin</v>
      </c>
      <c r="N228" t="str">
        <f t="shared" si="28"/>
        <v>non</v>
      </c>
      <c r="O228" s="108"/>
      <c r="P228" s="108"/>
    </row>
    <row r="229" spans="1:16" ht="18.75">
      <c r="A229" s="38">
        <v>222</v>
      </c>
      <c r="B229" s="625" t="s">
        <v>1453</v>
      </c>
      <c r="C229" s="625" t="s">
        <v>2664</v>
      </c>
      <c r="D229" s="631">
        <v>5</v>
      </c>
      <c r="E229" s="121"/>
      <c r="F229" s="656">
        <f t="shared" si="23"/>
        <v>2.5</v>
      </c>
      <c r="G229" s="656">
        <f t="shared" si="24"/>
        <v>7.5</v>
      </c>
      <c r="H229" s="680"/>
      <c r="I229" s="656">
        <f t="shared" si="25"/>
        <v>7.5</v>
      </c>
      <c r="J229" s="681"/>
      <c r="K229" s="656">
        <f t="shared" si="26"/>
        <v>7.5</v>
      </c>
      <c r="L229" s="642"/>
      <c r="M229" s="16" t="str">
        <f t="shared" si="27"/>
        <v>Juin</v>
      </c>
      <c r="N229" t="str">
        <f t="shared" si="28"/>
        <v>non</v>
      </c>
      <c r="O229" s="108"/>
      <c r="P229" s="108"/>
    </row>
    <row r="230" spans="1:16" ht="18.75">
      <c r="A230" s="38">
        <v>223</v>
      </c>
      <c r="B230" s="625" t="s">
        <v>1456</v>
      </c>
      <c r="C230" s="625" t="s">
        <v>2636</v>
      </c>
      <c r="D230" s="630">
        <v>9</v>
      </c>
      <c r="E230" s="121"/>
      <c r="F230" s="656">
        <f t="shared" si="23"/>
        <v>4.5</v>
      </c>
      <c r="G230" s="656">
        <f t="shared" si="24"/>
        <v>13.5</v>
      </c>
      <c r="H230" s="680"/>
      <c r="I230" s="656">
        <f t="shared" si="25"/>
        <v>13.5</v>
      </c>
      <c r="J230" s="681"/>
      <c r="K230" s="656">
        <f t="shared" si="26"/>
        <v>13.5</v>
      </c>
      <c r="L230" s="642"/>
      <c r="M230" s="16" t="str">
        <f t="shared" si="27"/>
        <v>Juin</v>
      </c>
      <c r="N230" t="str">
        <f t="shared" si="28"/>
        <v>non</v>
      </c>
      <c r="O230" s="108"/>
      <c r="P230" s="108"/>
    </row>
    <row r="231" spans="1:16" ht="18.75">
      <c r="A231" s="38">
        <v>224</v>
      </c>
      <c r="B231" s="625" t="s">
        <v>1461</v>
      </c>
      <c r="C231" s="625" t="s">
        <v>2665</v>
      </c>
      <c r="D231" s="630">
        <v>1.5</v>
      </c>
      <c r="E231" s="121"/>
      <c r="F231" s="656">
        <f t="shared" si="23"/>
        <v>0.75</v>
      </c>
      <c r="G231" s="656">
        <f t="shared" si="24"/>
        <v>2.25</v>
      </c>
      <c r="H231" s="680"/>
      <c r="I231" s="656">
        <f t="shared" si="25"/>
        <v>2.25</v>
      </c>
      <c r="J231" s="681"/>
      <c r="K231" s="656">
        <f t="shared" si="26"/>
        <v>2.25</v>
      </c>
      <c r="L231" s="642"/>
      <c r="M231" s="16" t="str">
        <f t="shared" si="27"/>
        <v>Juin</v>
      </c>
      <c r="N231" t="str">
        <f t="shared" si="28"/>
        <v>non</v>
      </c>
      <c r="O231" s="108"/>
      <c r="P231" s="108"/>
    </row>
    <row r="232" spans="1:16" ht="18.75">
      <c r="A232" s="38">
        <v>225</v>
      </c>
      <c r="B232" s="625" t="s">
        <v>2666</v>
      </c>
      <c r="C232" s="625" t="s">
        <v>2667</v>
      </c>
      <c r="D232" s="630">
        <v>4</v>
      </c>
      <c r="E232" s="121"/>
      <c r="F232" s="656">
        <f t="shared" si="23"/>
        <v>2</v>
      </c>
      <c r="G232" s="656">
        <f t="shared" si="24"/>
        <v>6</v>
      </c>
      <c r="H232" s="680"/>
      <c r="I232" s="656">
        <f t="shared" si="25"/>
        <v>6</v>
      </c>
      <c r="J232" s="681"/>
      <c r="K232" s="656">
        <f t="shared" si="26"/>
        <v>6</v>
      </c>
      <c r="L232" s="642"/>
      <c r="M232" s="16" t="str">
        <f t="shared" si="27"/>
        <v>Juin</v>
      </c>
      <c r="N232" t="str">
        <f t="shared" si="28"/>
        <v>non</v>
      </c>
      <c r="O232" s="108"/>
      <c r="P232" s="108"/>
    </row>
    <row r="233" spans="1:16" ht="18.75">
      <c r="A233" s="38">
        <v>226</v>
      </c>
      <c r="B233" s="625" t="s">
        <v>256</v>
      </c>
      <c r="C233" s="625" t="s">
        <v>2668</v>
      </c>
      <c r="D233" s="630">
        <v>0.25</v>
      </c>
      <c r="E233" s="121"/>
      <c r="F233" s="656">
        <f t="shared" si="23"/>
        <v>0.125</v>
      </c>
      <c r="G233" s="656">
        <f t="shared" si="24"/>
        <v>0.375</v>
      </c>
      <c r="H233" s="680"/>
      <c r="I233" s="656">
        <f t="shared" si="25"/>
        <v>0.375</v>
      </c>
      <c r="J233" s="681"/>
      <c r="K233" s="656">
        <f t="shared" si="26"/>
        <v>0.375</v>
      </c>
      <c r="L233" s="642"/>
      <c r="M233" s="16" t="str">
        <f t="shared" si="27"/>
        <v>Juin</v>
      </c>
      <c r="N233" t="str">
        <f t="shared" si="28"/>
        <v>non</v>
      </c>
      <c r="O233" s="108"/>
      <c r="P233" s="108"/>
    </row>
    <row r="234" spans="1:16" ht="18.75">
      <c r="A234" s="38">
        <v>227</v>
      </c>
      <c r="B234" s="625" t="s">
        <v>2669</v>
      </c>
      <c r="C234" s="625" t="s">
        <v>2670</v>
      </c>
      <c r="D234" s="630">
        <v>7</v>
      </c>
      <c r="E234" s="121"/>
      <c r="F234" s="656">
        <f t="shared" si="23"/>
        <v>3.5</v>
      </c>
      <c r="G234" s="656">
        <f t="shared" si="24"/>
        <v>10.5</v>
      </c>
      <c r="H234" s="680"/>
      <c r="I234" s="656">
        <f t="shared" si="25"/>
        <v>10.5</v>
      </c>
      <c r="J234" s="681"/>
      <c r="K234" s="656">
        <f t="shared" si="26"/>
        <v>10.5</v>
      </c>
      <c r="L234" s="642"/>
      <c r="M234" s="16" t="str">
        <f t="shared" si="27"/>
        <v>Juin</v>
      </c>
      <c r="N234" t="str">
        <f t="shared" si="28"/>
        <v>non</v>
      </c>
      <c r="O234" s="108"/>
      <c r="P234" s="108"/>
    </row>
    <row r="235" spans="1:16" ht="18.75">
      <c r="A235" s="38">
        <v>228</v>
      </c>
      <c r="B235" s="625" t="s">
        <v>1480</v>
      </c>
      <c r="C235" s="625" t="s">
        <v>2671</v>
      </c>
      <c r="D235" s="630">
        <v>4.25</v>
      </c>
      <c r="E235" s="121"/>
      <c r="F235" s="656">
        <f t="shared" si="23"/>
        <v>2.125</v>
      </c>
      <c r="G235" s="656">
        <f t="shared" si="24"/>
        <v>6.375</v>
      </c>
      <c r="H235" s="680"/>
      <c r="I235" s="656">
        <f t="shared" si="25"/>
        <v>6.375</v>
      </c>
      <c r="J235" s="681"/>
      <c r="K235" s="656">
        <f t="shared" si="26"/>
        <v>6.375</v>
      </c>
      <c r="L235" s="642"/>
      <c r="M235" s="16" t="str">
        <f t="shared" si="27"/>
        <v>Juin</v>
      </c>
      <c r="N235" t="str">
        <f t="shared" si="28"/>
        <v>non</v>
      </c>
      <c r="O235" s="108"/>
      <c r="P235" s="108"/>
    </row>
    <row r="236" spans="1:16" ht="18.75">
      <c r="A236" s="38">
        <v>229</v>
      </c>
      <c r="B236" s="625" t="s">
        <v>2672</v>
      </c>
      <c r="C236" s="625" t="s">
        <v>2636</v>
      </c>
      <c r="D236" s="630">
        <v>0.5</v>
      </c>
      <c r="E236" s="121"/>
      <c r="F236" s="656">
        <f t="shared" si="23"/>
        <v>0.25</v>
      </c>
      <c r="G236" s="656">
        <f t="shared" si="24"/>
        <v>0.75</v>
      </c>
      <c r="H236" s="680"/>
      <c r="I236" s="656">
        <f t="shared" si="25"/>
        <v>0.75</v>
      </c>
      <c r="J236" s="681"/>
      <c r="K236" s="656">
        <f t="shared" si="26"/>
        <v>0.75</v>
      </c>
      <c r="L236" s="642"/>
      <c r="M236" s="16" t="str">
        <f t="shared" si="27"/>
        <v>Juin</v>
      </c>
      <c r="N236" t="str">
        <f t="shared" si="28"/>
        <v>non</v>
      </c>
      <c r="O236" s="108"/>
      <c r="P236" s="108"/>
    </row>
    <row r="237" spans="1:16" ht="18.75">
      <c r="A237" s="38">
        <v>230</v>
      </c>
      <c r="B237" s="625" t="s">
        <v>2673</v>
      </c>
      <c r="C237" s="625" t="s">
        <v>2674</v>
      </c>
      <c r="D237" s="630">
        <v>2</v>
      </c>
      <c r="E237" s="121"/>
      <c r="F237" s="656">
        <f t="shared" si="23"/>
        <v>1</v>
      </c>
      <c r="G237" s="656">
        <f t="shared" si="24"/>
        <v>3</v>
      </c>
      <c r="H237" s="680"/>
      <c r="I237" s="656">
        <f t="shared" si="25"/>
        <v>3</v>
      </c>
      <c r="J237" s="681"/>
      <c r="K237" s="656">
        <f t="shared" si="26"/>
        <v>3</v>
      </c>
      <c r="L237" s="642"/>
      <c r="M237" s="16" t="str">
        <f t="shared" si="27"/>
        <v>Juin</v>
      </c>
      <c r="N237" t="str">
        <f t="shared" si="28"/>
        <v>non</v>
      </c>
      <c r="O237" s="108"/>
      <c r="P237" s="108"/>
    </row>
    <row r="238" spans="1:16" ht="18.75">
      <c r="A238" s="38">
        <v>231</v>
      </c>
      <c r="B238" s="625" t="s">
        <v>1496</v>
      </c>
      <c r="C238" s="625" t="s">
        <v>2462</v>
      </c>
      <c r="D238" s="630">
        <v>1.5</v>
      </c>
      <c r="E238" s="121"/>
      <c r="F238" s="656">
        <f t="shared" si="23"/>
        <v>0.75</v>
      </c>
      <c r="G238" s="656">
        <f t="shared" si="24"/>
        <v>2.25</v>
      </c>
      <c r="H238" s="680"/>
      <c r="I238" s="656">
        <f t="shared" si="25"/>
        <v>2.25</v>
      </c>
      <c r="J238" s="681"/>
      <c r="K238" s="656">
        <f t="shared" si="26"/>
        <v>2.25</v>
      </c>
      <c r="L238" s="642"/>
      <c r="M238" s="16" t="str">
        <f t="shared" si="27"/>
        <v>Juin</v>
      </c>
      <c r="N238" t="str">
        <f t="shared" si="28"/>
        <v>non</v>
      </c>
      <c r="O238" s="108"/>
      <c r="P238" s="108"/>
    </row>
    <row r="239" spans="1:16" ht="18.75">
      <c r="A239" s="38">
        <v>232</v>
      </c>
      <c r="B239" s="625" t="s">
        <v>2675</v>
      </c>
      <c r="C239" s="625" t="s">
        <v>2676</v>
      </c>
      <c r="D239" s="630">
        <v>0.75</v>
      </c>
      <c r="E239" s="121"/>
      <c r="F239" s="656">
        <f t="shared" si="23"/>
        <v>0.375</v>
      </c>
      <c r="G239" s="656">
        <f t="shared" si="24"/>
        <v>1.125</v>
      </c>
      <c r="H239" s="680"/>
      <c r="I239" s="656">
        <f t="shared" si="25"/>
        <v>1.125</v>
      </c>
      <c r="J239" s="681"/>
      <c r="K239" s="656">
        <f t="shared" si="26"/>
        <v>1.125</v>
      </c>
      <c r="L239" s="642"/>
      <c r="M239" s="16" t="str">
        <f t="shared" si="27"/>
        <v>Juin</v>
      </c>
      <c r="N239" t="str">
        <f t="shared" si="28"/>
        <v>non</v>
      </c>
      <c r="O239" s="108"/>
      <c r="P239" s="108"/>
    </row>
    <row r="240" spans="1:16" ht="18.75">
      <c r="A240" s="38">
        <v>233</v>
      </c>
      <c r="B240" s="625" t="s">
        <v>1489</v>
      </c>
      <c r="C240" s="625" t="s">
        <v>2481</v>
      </c>
      <c r="D240" s="630">
        <v>1.5</v>
      </c>
      <c r="E240" s="121"/>
      <c r="F240" s="656">
        <f t="shared" si="23"/>
        <v>0.75</v>
      </c>
      <c r="G240" s="656">
        <f t="shared" si="24"/>
        <v>2.25</v>
      </c>
      <c r="H240" s="680"/>
      <c r="I240" s="656">
        <f t="shared" si="25"/>
        <v>2.25</v>
      </c>
      <c r="J240" s="681"/>
      <c r="K240" s="656">
        <f t="shared" si="26"/>
        <v>2.25</v>
      </c>
      <c r="L240" s="642"/>
      <c r="M240" s="16" t="str">
        <f t="shared" si="27"/>
        <v>Juin</v>
      </c>
      <c r="N240" t="str">
        <f t="shared" si="28"/>
        <v>non</v>
      </c>
      <c r="O240" s="108"/>
      <c r="P240" s="108"/>
    </row>
    <row r="241" spans="1:16" ht="18.75">
      <c r="A241" s="38">
        <v>234</v>
      </c>
      <c r="B241" s="625" t="s">
        <v>2677</v>
      </c>
      <c r="C241" s="625" t="s">
        <v>2678</v>
      </c>
      <c r="D241" s="630">
        <v>5</v>
      </c>
      <c r="E241" s="121"/>
      <c r="F241" s="656">
        <f t="shared" si="23"/>
        <v>2.5</v>
      </c>
      <c r="G241" s="656">
        <f t="shared" si="24"/>
        <v>7.5</v>
      </c>
      <c r="H241" s="680"/>
      <c r="I241" s="656">
        <f t="shared" si="25"/>
        <v>7.5</v>
      </c>
      <c r="J241" s="681"/>
      <c r="K241" s="656">
        <f t="shared" si="26"/>
        <v>7.5</v>
      </c>
      <c r="L241" s="642"/>
      <c r="M241" s="16" t="str">
        <f t="shared" si="27"/>
        <v>Juin</v>
      </c>
      <c r="N241" t="str">
        <f t="shared" si="28"/>
        <v>non</v>
      </c>
      <c r="O241" s="108"/>
      <c r="P241" s="108"/>
    </row>
    <row r="242" spans="1:16" ht="18.75">
      <c r="A242" s="38">
        <v>235</v>
      </c>
      <c r="B242" s="625" t="s">
        <v>1509</v>
      </c>
      <c r="C242" s="625" t="s">
        <v>2449</v>
      </c>
      <c r="D242" s="631">
        <v>13.5</v>
      </c>
      <c r="E242" s="121"/>
      <c r="F242" s="656">
        <f t="shared" si="23"/>
        <v>6.75</v>
      </c>
      <c r="G242" s="656">
        <f t="shared" si="24"/>
        <v>20.25</v>
      </c>
      <c r="H242" s="680"/>
      <c r="I242" s="656">
        <f t="shared" si="25"/>
        <v>20.25</v>
      </c>
      <c r="J242" s="681"/>
      <c r="K242" s="656">
        <f t="shared" si="26"/>
        <v>20.25</v>
      </c>
      <c r="L242" s="642"/>
      <c r="M242" s="16" t="str">
        <f t="shared" si="27"/>
        <v>Juin</v>
      </c>
      <c r="N242" t="str">
        <f t="shared" si="28"/>
        <v>non</v>
      </c>
      <c r="O242" s="110"/>
      <c r="P242" s="110"/>
    </row>
    <row r="243" spans="1:16" ht="18.75">
      <c r="A243" s="38">
        <v>236</v>
      </c>
      <c r="B243" s="625" t="s">
        <v>2679</v>
      </c>
      <c r="C243" s="625" t="s">
        <v>2416</v>
      </c>
      <c r="D243" s="630">
        <v>7.5</v>
      </c>
      <c r="E243" s="121"/>
      <c r="F243" s="656">
        <f t="shared" si="23"/>
        <v>3.75</v>
      </c>
      <c r="G243" s="656">
        <f t="shared" si="24"/>
        <v>11.25</v>
      </c>
      <c r="H243" s="680"/>
      <c r="I243" s="656">
        <f t="shared" si="25"/>
        <v>11.25</v>
      </c>
      <c r="J243" s="681"/>
      <c r="K243" s="656">
        <f t="shared" si="26"/>
        <v>11.25</v>
      </c>
      <c r="L243" s="642"/>
      <c r="M243" s="16" t="str">
        <f t="shared" si="27"/>
        <v>Juin</v>
      </c>
      <c r="N243" t="str">
        <f t="shared" si="28"/>
        <v>non</v>
      </c>
      <c r="O243" s="110"/>
      <c r="P243" s="110"/>
    </row>
    <row r="244" spans="1:16" ht="18.75">
      <c r="A244" s="38">
        <v>237</v>
      </c>
      <c r="B244" s="625" t="s">
        <v>2680</v>
      </c>
      <c r="C244" s="625" t="s">
        <v>2480</v>
      </c>
      <c r="D244" s="630">
        <v>14.75</v>
      </c>
      <c r="E244" s="121"/>
      <c r="F244" s="656">
        <f t="shared" si="23"/>
        <v>7.375</v>
      </c>
      <c r="G244" s="656">
        <f t="shared" si="24"/>
        <v>22.125</v>
      </c>
      <c r="H244" s="680"/>
      <c r="I244" s="656">
        <f t="shared" si="25"/>
        <v>22.125</v>
      </c>
      <c r="J244" s="681"/>
      <c r="K244" s="656">
        <f t="shared" si="26"/>
        <v>22.125</v>
      </c>
      <c r="L244" s="642"/>
      <c r="M244" s="16" t="str">
        <f t="shared" si="27"/>
        <v>Juin</v>
      </c>
      <c r="N244" t="str">
        <f t="shared" si="28"/>
        <v>non</v>
      </c>
      <c r="O244" s="108"/>
      <c r="P244" s="108"/>
    </row>
    <row r="245" spans="1:16" ht="18.75">
      <c r="A245" s="38">
        <v>238</v>
      </c>
      <c r="B245" s="625" t="s">
        <v>1518</v>
      </c>
      <c r="C245" s="625" t="s">
        <v>2490</v>
      </c>
      <c r="D245" s="630">
        <v>2.25</v>
      </c>
      <c r="E245" s="121"/>
      <c r="F245" s="656">
        <f t="shared" si="23"/>
        <v>1.125</v>
      </c>
      <c r="G245" s="656">
        <f t="shared" si="24"/>
        <v>3.375</v>
      </c>
      <c r="H245" s="680"/>
      <c r="I245" s="656">
        <f t="shared" si="25"/>
        <v>3.375</v>
      </c>
      <c r="J245" s="681"/>
      <c r="K245" s="656">
        <f t="shared" si="26"/>
        <v>3.375</v>
      </c>
      <c r="L245" s="642"/>
      <c r="M245" s="16" t="str">
        <f t="shared" si="27"/>
        <v>Juin</v>
      </c>
      <c r="N245" t="str">
        <f t="shared" si="28"/>
        <v>non</v>
      </c>
      <c r="O245" s="108"/>
      <c r="P245" s="108"/>
    </row>
    <row r="246" spans="1:16" ht="18.75">
      <c r="A246" s="38">
        <v>239</v>
      </c>
      <c r="B246" s="625" t="s">
        <v>1518</v>
      </c>
      <c r="C246" s="625" t="s">
        <v>2681</v>
      </c>
      <c r="D246" s="630">
        <v>0.5</v>
      </c>
      <c r="E246" s="121"/>
      <c r="F246" s="656">
        <f t="shared" si="23"/>
        <v>0.25</v>
      </c>
      <c r="G246" s="656">
        <f t="shared" si="24"/>
        <v>0.75</v>
      </c>
      <c r="H246" s="680"/>
      <c r="I246" s="656">
        <f t="shared" si="25"/>
        <v>0.75</v>
      </c>
      <c r="J246" s="681"/>
      <c r="K246" s="656">
        <f t="shared" si="26"/>
        <v>0.75</v>
      </c>
      <c r="L246" s="642"/>
      <c r="M246" s="16" t="str">
        <f t="shared" si="27"/>
        <v>Juin</v>
      </c>
      <c r="N246" t="str">
        <f t="shared" si="28"/>
        <v>non</v>
      </c>
      <c r="O246" s="108"/>
      <c r="P246" s="108"/>
    </row>
    <row r="247" spans="1:16" ht="18.75">
      <c r="A247" s="38">
        <v>240</v>
      </c>
      <c r="B247" s="625" t="s">
        <v>1525</v>
      </c>
      <c r="C247" s="625" t="s">
        <v>2682</v>
      </c>
      <c r="D247" s="630">
        <v>10</v>
      </c>
      <c r="E247" s="121"/>
      <c r="F247" s="656">
        <f t="shared" si="23"/>
        <v>5</v>
      </c>
      <c r="G247" s="656">
        <f t="shared" si="24"/>
        <v>15</v>
      </c>
      <c r="H247" s="680"/>
      <c r="I247" s="656">
        <f t="shared" si="25"/>
        <v>15</v>
      </c>
      <c r="J247" s="681"/>
      <c r="K247" s="656">
        <f t="shared" si="26"/>
        <v>15</v>
      </c>
      <c r="L247" s="642"/>
      <c r="M247" s="16" t="str">
        <f t="shared" si="27"/>
        <v>Juin</v>
      </c>
      <c r="N247" t="str">
        <f t="shared" si="28"/>
        <v>non</v>
      </c>
      <c r="O247" s="108"/>
      <c r="P247" s="108"/>
    </row>
    <row r="248" spans="1:16" ht="18.75">
      <c r="A248" s="38">
        <v>241</v>
      </c>
      <c r="B248" s="625" t="s">
        <v>1530</v>
      </c>
      <c r="C248" s="625" t="s">
        <v>2508</v>
      </c>
      <c r="D248" s="630">
        <v>1.5</v>
      </c>
      <c r="E248" s="121"/>
      <c r="F248" s="656">
        <f t="shared" si="23"/>
        <v>0.75</v>
      </c>
      <c r="G248" s="656">
        <f t="shared" si="24"/>
        <v>2.25</v>
      </c>
      <c r="H248" s="680"/>
      <c r="I248" s="656">
        <f t="shared" si="25"/>
        <v>2.25</v>
      </c>
      <c r="J248" s="681"/>
      <c r="K248" s="656">
        <f t="shared" si="26"/>
        <v>2.25</v>
      </c>
      <c r="L248" s="642"/>
      <c r="M248" s="16" t="str">
        <f t="shared" si="27"/>
        <v>Juin</v>
      </c>
      <c r="N248" t="str">
        <f t="shared" si="28"/>
        <v>non</v>
      </c>
      <c r="O248" s="108"/>
      <c r="P248" s="108"/>
    </row>
    <row r="249" spans="1:16" ht="18.75">
      <c r="A249" s="38">
        <v>242</v>
      </c>
      <c r="B249" s="625" t="s">
        <v>2683</v>
      </c>
      <c r="C249" s="625" t="s">
        <v>2684</v>
      </c>
      <c r="D249" s="630">
        <v>2.5</v>
      </c>
      <c r="E249" s="121"/>
      <c r="F249" s="656">
        <f t="shared" si="23"/>
        <v>1.25</v>
      </c>
      <c r="G249" s="656">
        <f t="shared" si="24"/>
        <v>3.75</v>
      </c>
      <c r="H249" s="680"/>
      <c r="I249" s="656">
        <f t="shared" si="25"/>
        <v>3.75</v>
      </c>
      <c r="J249" s="681"/>
      <c r="K249" s="656">
        <f t="shared" si="26"/>
        <v>3.75</v>
      </c>
      <c r="L249" s="642"/>
      <c r="M249" s="16" t="str">
        <f t="shared" si="27"/>
        <v>Juin</v>
      </c>
      <c r="N249" t="str">
        <f t="shared" si="28"/>
        <v>non</v>
      </c>
      <c r="O249" s="108"/>
      <c r="P249" s="108"/>
    </row>
    <row r="250" spans="1:16" ht="18.75">
      <c r="A250" s="38">
        <v>243</v>
      </c>
      <c r="B250" s="625" t="s">
        <v>2685</v>
      </c>
      <c r="C250" s="625" t="s">
        <v>2686</v>
      </c>
      <c r="D250" s="630">
        <v>0</v>
      </c>
      <c r="E250" s="121"/>
      <c r="F250" s="656">
        <f t="shared" si="23"/>
        <v>0</v>
      </c>
      <c r="G250" s="656">
        <f t="shared" si="24"/>
        <v>0</v>
      </c>
      <c r="H250" s="680"/>
      <c r="I250" s="656">
        <f t="shared" si="25"/>
        <v>0</v>
      </c>
      <c r="J250" s="681"/>
      <c r="K250" s="656">
        <f t="shared" si="26"/>
        <v>0</v>
      </c>
      <c r="L250" s="642"/>
      <c r="M250" s="16" t="str">
        <f t="shared" si="27"/>
        <v>Juin</v>
      </c>
      <c r="N250" t="str">
        <f t="shared" si="28"/>
        <v>non</v>
      </c>
      <c r="O250" s="108"/>
      <c r="P250" s="108"/>
    </row>
    <row r="251" spans="1:16" ht="18.75">
      <c r="A251" s="38">
        <v>244</v>
      </c>
      <c r="B251" s="625" t="s">
        <v>2687</v>
      </c>
      <c r="C251" s="625" t="s">
        <v>2688</v>
      </c>
      <c r="D251" s="630">
        <v>1.5</v>
      </c>
      <c r="E251" s="121"/>
      <c r="F251" s="656">
        <f t="shared" si="23"/>
        <v>0.75</v>
      </c>
      <c r="G251" s="656">
        <f t="shared" si="24"/>
        <v>2.25</v>
      </c>
      <c r="H251" s="680"/>
      <c r="I251" s="656">
        <f t="shared" si="25"/>
        <v>2.25</v>
      </c>
      <c r="J251" s="681"/>
      <c r="K251" s="656">
        <f t="shared" si="26"/>
        <v>2.25</v>
      </c>
      <c r="L251" s="642"/>
      <c r="M251" s="16" t="str">
        <f t="shared" si="27"/>
        <v>Juin</v>
      </c>
      <c r="N251" t="str">
        <f t="shared" si="28"/>
        <v>non</v>
      </c>
      <c r="O251" s="108"/>
      <c r="P251" s="108"/>
    </row>
    <row r="252" spans="1:16" ht="18.75">
      <c r="A252" s="38">
        <v>245</v>
      </c>
      <c r="B252" s="625" t="s">
        <v>264</v>
      </c>
      <c r="C252" s="625" t="s">
        <v>2689</v>
      </c>
      <c r="D252" s="630">
        <v>3</v>
      </c>
      <c r="E252" s="121"/>
      <c r="F252" s="656">
        <f t="shared" si="23"/>
        <v>1.5</v>
      </c>
      <c r="G252" s="656">
        <f t="shared" si="24"/>
        <v>4.5</v>
      </c>
      <c r="H252" s="680"/>
      <c r="I252" s="656">
        <f t="shared" si="25"/>
        <v>4.5</v>
      </c>
      <c r="J252" s="681"/>
      <c r="K252" s="656">
        <f t="shared" si="26"/>
        <v>4.5</v>
      </c>
      <c r="L252" s="642"/>
      <c r="M252" s="16" t="str">
        <f t="shared" si="27"/>
        <v>Juin</v>
      </c>
      <c r="N252" t="str">
        <f t="shared" si="28"/>
        <v>non</v>
      </c>
      <c r="O252" s="108"/>
      <c r="P252" s="108"/>
    </row>
    <row r="253" spans="1:16" ht="18.75">
      <c r="A253" s="38">
        <v>246</v>
      </c>
      <c r="B253" s="625" t="s">
        <v>264</v>
      </c>
      <c r="C253" s="625" t="s">
        <v>2470</v>
      </c>
      <c r="D253" s="630">
        <v>1.5</v>
      </c>
      <c r="E253" s="121"/>
      <c r="F253" s="656">
        <f t="shared" si="23"/>
        <v>0.75</v>
      </c>
      <c r="G253" s="656">
        <f t="shared" si="24"/>
        <v>2.25</v>
      </c>
      <c r="H253" s="680"/>
      <c r="I253" s="656">
        <f t="shared" si="25"/>
        <v>2.25</v>
      </c>
      <c r="J253" s="681"/>
      <c r="K253" s="656">
        <f t="shared" si="26"/>
        <v>2.25</v>
      </c>
      <c r="L253" s="642"/>
      <c r="M253" s="16" t="str">
        <f t="shared" si="27"/>
        <v>Juin</v>
      </c>
      <c r="N253" t="str">
        <f t="shared" si="28"/>
        <v>non</v>
      </c>
      <c r="O253" s="108"/>
      <c r="P253" s="108"/>
    </row>
    <row r="254" spans="1:16" ht="18.75">
      <c r="A254" s="38">
        <v>247</v>
      </c>
      <c r="B254" s="625" t="s">
        <v>1557</v>
      </c>
      <c r="C254" s="625" t="s">
        <v>2690</v>
      </c>
      <c r="D254" s="630">
        <v>2</v>
      </c>
      <c r="E254" s="121"/>
      <c r="F254" s="656">
        <f t="shared" si="23"/>
        <v>1</v>
      </c>
      <c r="G254" s="656">
        <f t="shared" si="24"/>
        <v>3</v>
      </c>
      <c r="H254" s="680"/>
      <c r="I254" s="656">
        <f t="shared" si="25"/>
        <v>3</v>
      </c>
      <c r="J254" s="681"/>
      <c r="K254" s="656">
        <f t="shared" si="26"/>
        <v>3</v>
      </c>
      <c r="L254" s="642"/>
      <c r="M254" s="16" t="str">
        <f t="shared" si="27"/>
        <v>Juin</v>
      </c>
      <c r="N254" t="str">
        <f t="shared" si="28"/>
        <v>non</v>
      </c>
      <c r="O254" s="108"/>
      <c r="P254" s="108"/>
    </row>
    <row r="255" spans="1:16" ht="18.75">
      <c r="A255" s="38">
        <v>248</v>
      </c>
      <c r="B255" s="625" t="s">
        <v>1553</v>
      </c>
      <c r="C255" s="625" t="s">
        <v>2453</v>
      </c>
      <c r="D255" s="630">
        <v>1.5</v>
      </c>
      <c r="E255" s="121"/>
      <c r="F255" s="656">
        <f t="shared" si="23"/>
        <v>0.75</v>
      </c>
      <c r="G255" s="656">
        <f t="shared" si="24"/>
        <v>2.25</v>
      </c>
      <c r="H255" s="680"/>
      <c r="I255" s="656">
        <f t="shared" si="25"/>
        <v>2.25</v>
      </c>
      <c r="J255" s="681"/>
      <c r="K255" s="656">
        <f t="shared" si="26"/>
        <v>2.25</v>
      </c>
      <c r="L255" s="642"/>
      <c r="M255" s="16" t="str">
        <f t="shared" si="27"/>
        <v>Juin</v>
      </c>
      <c r="N255" t="str">
        <f t="shared" si="28"/>
        <v>non</v>
      </c>
      <c r="O255" s="108"/>
      <c r="P255" s="108"/>
    </row>
    <row r="256" spans="1:16" ht="18.75">
      <c r="A256" s="38">
        <v>249</v>
      </c>
      <c r="B256" s="625" t="s">
        <v>1560</v>
      </c>
      <c r="C256" s="625" t="s">
        <v>2648</v>
      </c>
      <c r="D256" s="630">
        <v>2</v>
      </c>
      <c r="E256" s="121"/>
      <c r="F256" s="656">
        <f t="shared" si="23"/>
        <v>1</v>
      </c>
      <c r="G256" s="656">
        <f t="shared" si="24"/>
        <v>3</v>
      </c>
      <c r="H256" s="680"/>
      <c r="I256" s="656">
        <f t="shared" si="25"/>
        <v>3</v>
      </c>
      <c r="J256" s="681"/>
      <c r="K256" s="656">
        <f t="shared" si="26"/>
        <v>3</v>
      </c>
      <c r="L256" s="642"/>
      <c r="M256" s="16" t="str">
        <f t="shared" si="27"/>
        <v>Juin</v>
      </c>
      <c r="N256" t="str">
        <f t="shared" si="28"/>
        <v>non</v>
      </c>
      <c r="O256" s="108"/>
      <c r="P256" s="108"/>
    </row>
    <row r="257" spans="1:16" ht="18.75">
      <c r="A257" s="38">
        <v>250</v>
      </c>
      <c r="B257" s="625" t="s">
        <v>1566</v>
      </c>
      <c r="C257" s="625" t="s">
        <v>2531</v>
      </c>
      <c r="D257" s="630">
        <v>2.5</v>
      </c>
      <c r="E257" s="121"/>
      <c r="F257" s="656">
        <f t="shared" si="23"/>
        <v>1.25</v>
      </c>
      <c r="G257" s="656">
        <f t="shared" si="24"/>
        <v>3.75</v>
      </c>
      <c r="H257" s="680"/>
      <c r="I257" s="656">
        <f t="shared" si="25"/>
        <v>3.75</v>
      </c>
      <c r="J257" s="681"/>
      <c r="K257" s="656">
        <f t="shared" si="26"/>
        <v>3.75</v>
      </c>
      <c r="L257" s="642"/>
      <c r="M257" s="16" t="str">
        <f t="shared" si="27"/>
        <v>Juin</v>
      </c>
      <c r="N257" t="str">
        <f t="shared" si="28"/>
        <v>non</v>
      </c>
      <c r="O257" s="108"/>
      <c r="P257" s="108"/>
    </row>
    <row r="258" spans="1:16" ht="18.75">
      <c r="A258" s="38">
        <v>251</v>
      </c>
      <c r="B258" s="625" t="s">
        <v>267</v>
      </c>
      <c r="C258" s="625" t="s">
        <v>2691</v>
      </c>
      <c r="D258" s="630">
        <v>3.5</v>
      </c>
      <c r="E258" s="121"/>
      <c r="F258" s="656">
        <f t="shared" si="23"/>
        <v>1.75</v>
      </c>
      <c r="G258" s="656">
        <f t="shared" si="24"/>
        <v>5.25</v>
      </c>
      <c r="H258" s="680"/>
      <c r="I258" s="656">
        <f t="shared" si="25"/>
        <v>5.25</v>
      </c>
      <c r="J258" s="681"/>
      <c r="K258" s="656">
        <f t="shared" si="26"/>
        <v>5.25</v>
      </c>
      <c r="L258" s="642"/>
      <c r="M258" s="16" t="str">
        <f t="shared" si="27"/>
        <v>Juin</v>
      </c>
      <c r="N258" t="str">
        <f t="shared" si="28"/>
        <v>non</v>
      </c>
      <c r="O258" s="108"/>
      <c r="P258" s="108"/>
    </row>
    <row r="259" spans="1:16" ht="18.75">
      <c r="A259" s="38">
        <v>252</v>
      </c>
      <c r="B259" s="625" t="s">
        <v>2692</v>
      </c>
      <c r="C259" s="625" t="s">
        <v>2693</v>
      </c>
      <c r="D259" s="630">
        <v>6</v>
      </c>
      <c r="E259" s="121"/>
      <c r="F259" s="656">
        <f t="shared" si="23"/>
        <v>3</v>
      </c>
      <c r="G259" s="656">
        <f t="shared" si="24"/>
        <v>9</v>
      </c>
      <c r="H259" s="680"/>
      <c r="I259" s="656">
        <f t="shared" si="25"/>
        <v>9</v>
      </c>
      <c r="J259" s="681"/>
      <c r="K259" s="656">
        <f t="shared" si="26"/>
        <v>9</v>
      </c>
      <c r="L259" s="642"/>
      <c r="M259" s="16" t="str">
        <f t="shared" si="27"/>
        <v>Juin</v>
      </c>
      <c r="N259" t="str">
        <f t="shared" si="28"/>
        <v>non</v>
      </c>
      <c r="O259" s="108"/>
      <c r="P259" s="108"/>
    </row>
    <row r="260" spans="1:16" ht="18.75">
      <c r="A260" s="38">
        <v>253</v>
      </c>
      <c r="B260" s="625" t="s">
        <v>1580</v>
      </c>
      <c r="C260" s="625" t="s">
        <v>2694</v>
      </c>
      <c r="D260" s="630">
        <v>0.75</v>
      </c>
      <c r="E260" s="121"/>
      <c r="F260" s="656">
        <f t="shared" si="23"/>
        <v>0.375</v>
      </c>
      <c r="G260" s="656">
        <f t="shared" si="24"/>
        <v>1.125</v>
      </c>
      <c r="H260" s="680"/>
      <c r="I260" s="656">
        <f t="shared" si="25"/>
        <v>1.125</v>
      </c>
      <c r="J260" s="681"/>
      <c r="K260" s="656">
        <f t="shared" si="26"/>
        <v>1.125</v>
      </c>
      <c r="L260" s="642"/>
      <c r="M260" s="16" t="str">
        <f t="shared" si="27"/>
        <v>Juin</v>
      </c>
      <c r="N260" t="str">
        <f t="shared" si="28"/>
        <v>non</v>
      </c>
      <c r="O260" s="108"/>
      <c r="P260" s="108"/>
    </row>
    <row r="261" spans="1:16" ht="18.75">
      <c r="A261" s="38">
        <v>254</v>
      </c>
      <c r="B261" s="625" t="s">
        <v>1585</v>
      </c>
      <c r="C261" s="625" t="s">
        <v>2695</v>
      </c>
      <c r="D261" s="630">
        <v>1</v>
      </c>
      <c r="E261" s="121"/>
      <c r="F261" s="656">
        <f t="shared" si="23"/>
        <v>0.5</v>
      </c>
      <c r="G261" s="656">
        <f t="shared" si="24"/>
        <v>1.5</v>
      </c>
      <c r="H261" s="680"/>
      <c r="I261" s="656">
        <f t="shared" si="25"/>
        <v>1.5</v>
      </c>
      <c r="J261" s="681"/>
      <c r="K261" s="656">
        <f t="shared" si="26"/>
        <v>1.5</v>
      </c>
      <c r="L261" s="642"/>
      <c r="M261" s="16" t="str">
        <f t="shared" si="27"/>
        <v>Juin</v>
      </c>
      <c r="N261" t="str">
        <f t="shared" si="28"/>
        <v>non</v>
      </c>
      <c r="O261" s="108"/>
      <c r="P261" s="108"/>
    </row>
    <row r="262" spans="1:16" ht="18.75">
      <c r="A262" s="38">
        <v>255</v>
      </c>
      <c r="B262" s="625" t="s">
        <v>1585</v>
      </c>
      <c r="C262" s="625" t="s">
        <v>2628</v>
      </c>
      <c r="D262" s="630">
        <v>1</v>
      </c>
      <c r="E262" s="121"/>
      <c r="F262" s="656">
        <f t="shared" si="23"/>
        <v>0.5</v>
      </c>
      <c r="G262" s="656">
        <f t="shared" si="24"/>
        <v>1.5</v>
      </c>
      <c r="H262" s="680"/>
      <c r="I262" s="656">
        <f t="shared" si="25"/>
        <v>1.5</v>
      </c>
      <c r="J262" s="681"/>
      <c r="K262" s="656">
        <f t="shared" si="26"/>
        <v>1.5</v>
      </c>
      <c r="L262" s="642"/>
      <c r="M262" s="16" t="str">
        <f t="shared" si="27"/>
        <v>Juin</v>
      </c>
      <c r="N262" t="str">
        <f t="shared" si="28"/>
        <v>non</v>
      </c>
      <c r="O262" s="108"/>
      <c r="P262" s="108"/>
    </row>
    <row r="263" spans="1:16" ht="18.75">
      <c r="A263" s="38">
        <v>256</v>
      </c>
      <c r="B263" s="625" t="s">
        <v>1592</v>
      </c>
      <c r="C263" s="625" t="s">
        <v>2585</v>
      </c>
      <c r="D263" s="630">
        <v>3</v>
      </c>
      <c r="E263" s="121"/>
      <c r="F263" s="656">
        <f t="shared" si="23"/>
        <v>1.5</v>
      </c>
      <c r="G263" s="656">
        <f t="shared" si="24"/>
        <v>4.5</v>
      </c>
      <c r="H263" s="680"/>
      <c r="I263" s="656">
        <f t="shared" si="25"/>
        <v>4.5</v>
      </c>
      <c r="J263" s="681"/>
      <c r="K263" s="656">
        <f t="shared" si="26"/>
        <v>4.5</v>
      </c>
      <c r="L263" s="642"/>
      <c r="M263" s="16" t="str">
        <f t="shared" si="27"/>
        <v>Juin</v>
      </c>
      <c r="N263" t="str">
        <f t="shared" si="28"/>
        <v>non</v>
      </c>
      <c r="O263" s="108"/>
      <c r="P263" s="108"/>
    </row>
    <row r="264" spans="1:16" ht="18.75">
      <c r="A264" s="38">
        <v>257</v>
      </c>
      <c r="B264" s="625" t="s">
        <v>1596</v>
      </c>
      <c r="C264" s="625" t="s">
        <v>2509</v>
      </c>
      <c r="D264" s="631">
        <v>9.5</v>
      </c>
      <c r="E264" s="121"/>
      <c r="F264" s="656">
        <f t="shared" si="23"/>
        <v>4.75</v>
      </c>
      <c r="G264" s="656">
        <f t="shared" si="24"/>
        <v>14.25</v>
      </c>
      <c r="H264" s="680"/>
      <c r="I264" s="656">
        <f t="shared" si="25"/>
        <v>14.25</v>
      </c>
      <c r="J264" s="681"/>
      <c r="K264" s="656">
        <f t="shared" si="26"/>
        <v>14.25</v>
      </c>
      <c r="L264" s="642"/>
      <c r="M264" s="16" t="str">
        <f t="shared" si="27"/>
        <v>Juin</v>
      </c>
      <c r="N264" t="str">
        <f t="shared" si="28"/>
        <v>non</v>
      </c>
      <c r="O264" s="108"/>
      <c r="P264" s="108"/>
    </row>
    <row r="265" spans="1:16" ht="18.75">
      <c r="A265" s="38">
        <v>258</v>
      </c>
      <c r="B265" s="625" t="s">
        <v>1599</v>
      </c>
      <c r="C265" s="625" t="s">
        <v>2474</v>
      </c>
      <c r="D265" s="630">
        <v>2.5</v>
      </c>
      <c r="E265" s="121"/>
      <c r="F265" s="656">
        <f t="shared" ref="F265:F328" si="29">(D265+E265)/2</f>
        <v>1.25</v>
      </c>
      <c r="G265" s="656">
        <f t="shared" ref="G265:G328" si="30">F265*3</f>
        <v>3.75</v>
      </c>
      <c r="H265" s="680"/>
      <c r="I265" s="656">
        <f t="shared" ref="I265:I328" si="31">MAX(G265,H265*3)</f>
        <v>3.75</v>
      </c>
      <c r="J265" s="681"/>
      <c r="K265" s="656">
        <f t="shared" ref="K265:K328" si="32">MAX(I265,J265*3)</f>
        <v>3.75</v>
      </c>
      <c r="L265" s="642"/>
      <c r="M265" s="16" t="str">
        <f t="shared" ref="M265:M328" si="33">IF(ISBLANK(J265),IF(ISBLANK(H265),"Juin","Synthèse"),"Rattrapage")</f>
        <v>Juin</v>
      </c>
      <c r="N265" t="str">
        <f t="shared" ref="N265:N328" si="34">IF(AND(B265=O265,C265=P265),"oui","non")</f>
        <v>non</v>
      </c>
      <c r="O265" s="108"/>
      <c r="P265" s="108"/>
    </row>
    <row r="266" spans="1:16" ht="18.75">
      <c r="A266" s="38">
        <v>259</v>
      </c>
      <c r="B266" s="625" t="s">
        <v>2696</v>
      </c>
      <c r="C266" s="625" t="s">
        <v>2697</v>
      </c>
      <c r="D266" s="630">
        <v>1.25</v>
      </c>
      <c r="E266" s="121"/>
      <c r="F266" s="656">
        <f t="shared" si="29"/>
        <v>0.625</v>
      </c>
      <c r="G266" s="656">
        <f t="shared" si="30"/>
        <v>1.875</v>
      </c>
      <c r="H266" s="680"/>
      <c r="I266" s="656">
        <f t="shared" si="31"/>
        <v>1.875</v>
      </c>
      <c r="J266" s="681"/>
      <c r="K266" s="656">
        <f t="shared" si="32"/>
        <v>1.875</v>
      </c>
      <c r="L266" s="642"/>
      <c r="M266" s="16" t="str">
        <f t="shared" si="33"/>
        <v>Juin</v>
      </c>
      <c r="N266" t="str">
        <f t="shared" si="34"/>
        <v>non</v>
      </c>
      <c r="O266" s="108"/>
      <c r="P266" s="108"/>
    </row>
    <row r="267" spans="1:16" ht="18.75">
      <c r="A267" s="38">
        <v>260</v>
      </c>
      <c r="B267" s="625" t="s">
        <v>2696</v>
      </c>
      <c r="C267" s="625" t="s">
        <v>2582</v>
      </c>
      <c r="D267" s="630">
        <v>2.75</v>
      </c>
      <c r="E267" s="121"/>
      <c r="F267" s="656">
        <f t="shared" si="29"/>
        <v>1.375</v>
      </c>
      <c r="G267" s="656">
        <f t="shared" si="30"/>
        <v>4.125</v>
      </c>
      <c r="H267" s="680"/>
      <c r="I267" s="656">
        <f t="shared" si="31"/>
        <v>4.125</v>
      </c>
      <c r="J267" s="681"/>
      <c r="K267" s="656">
        <f t="shared" si="32"/>
        <v>4.125</v>
      </c>
      <c r="L267" s="642"/>
      <c r="M267" s="16" t="str">
        <f t="shared" si="33"/>
        <v>Juin</v>
      </c>
      <c r="N267" t="str">
        <f t="shared" si="34"/>
        <v>non</v>
      </c>
      <c r="O267" s="108"/>
      <c r="P267" s="108"/>
    </row>
    <row r="268" spans="1:16" ht="18.75">
      <c r="A268" s="38">
        <v>261</v>
      </c>
      <c r="B268" s="625" t="s">
        <v>1610</v>
      </c>
      <c r="C268" s="625" t="s">
        <v>2698</v>
      </c>
      <c r="D268" s="630">
        <v>4</v>
      </c>
      <c r="E268" s="121"/>
      <c r="F268" s="656">
        <f t="shared" si="29"/>
        <v>2</v>
      </c>
      <c r="G268" s="656">
        <f t="shared" si="30"/>
        <v>6</v>
      </c>
      <c r="H268" s="680"/>
      <c r="I268" s="656">
        <f t="shared" si="31"/>
        <v>6</v>
      </c>
      <c r="J268" s="681"/>
      <c r="K268" s="656">
        <f t="shared" si="32"/>
        <v>6</v>
      </c>
      <c r="L268" s="642"/>
      <c r="M268" s="16" t="str">
        <f t="shared" si="33"/>
        <v>Juin</v>
      </c>
      <c r="N268" t="str">
        <f t="shared" si="34"/>
        <v>non</v>
      </c>
      <c r="O268" s="108"/>
      <c r="P268" s="108"/>
    </row>
    <row r="269" spans="1:16" ht="18.75">
      <c r="A269" s="38">
        <v>262</v>
      </c>
      <c r="B269" s="625" t="s">
        <v>1615</v>
      </c>
      <c r="C269" s="625" t="s">
        <v>2670</v>
      </c>
      <c r="D269" s="630">
        <v>9</v>
      </c>
      <c r="E269" s="121"/>
      <c r="F269" s="656">
        <f t="shared" si="29"/>
        <v>4.5</v>
      </c>
      <c r="G269" s="656">
        <f t="shared" si="30"/>
        <v>13.5</v>
      </c>
      <c r="H269" s="680"/>
      <c r="I269" s="656">
        <f t="shared" si="31"/>
        <v>13.5</v>
      </c>
      <c r="J269" s="681"/>
      <c r="K269" s="656">
        <f t="shared" si="32"/>
        <v>13.5</v>
      </c>
      <c r="L269" s="642"/>
      <c r="M269" s="16" t="str">
        <f t="shared" si="33"/>
        <v>Juin</v>
      </c>
      <c r="N269" t="str">
        <f t="shared" si="34"/>
        <v>non</v>
      </c>
      <c r="O269" s="108"/>
      <c r="P269" s="108"/>
    </row>
    <row r="270" spans="1:16" ht="18.75">
      <c r="A270" s="38">
        <v>263</v>
      </c>
      <c r="B270" s="625" t="s">
        <v>2699</v>
      </c>
      <c r="C270" s="625" t="s">
        <v>2486</v>
      </c>
      <c r="D270" s="630">
        <v>5.75</v>
      </c>
      <c r="E270" s="121"/>
      <c r="F270" s="656">
        <f t="shared" si="29"/>
        <v>2.875</v>
      </c>
      <c r="G270" s="656">
        <f t="shared" si="30"/>
        <v>8.625</v>
      </c>
      <c r="H270" s="680"/>
      <c r="I270" s="656">
        <f t="shared" si="31"/>
        <v>8.625</v>
      </c>
      <c r="J270" s="681"/>
      <c r="K270" s="656">
        <f t="shared" si="32"/>
        <v>8.625</v>
      </c>
      <c r="L270" s="642"/>
      <c r="M270" s="16" t="str">
        <f t="shared" si="33"/>
        <v>Juin</v>
      </c>
      <c r="N270" t="str">
        <f t="shared" si="34"/>
        <v>non</v>
      </c>
      <c r="O270" s="108"/>
      <c r="P270" s="108"/>
    </row>
    <row r="271" spans="1:16" ht="18.75">
      <c r="A271" s="38">
        <v>264</v>
      </c>
      <c r="B271" s="625" t="s">
        <v>2700</v>
      </c>
      <c r="C271" s="625" t="s">
        <v>2701</v>
      </c>
      <c r="D271" s="630">
        <v>0.5</v>
      </c>
      <c r="E271" s="121"/>
      <c r="F271" s="656">
        <f t="shared" si="29"/>
        <v>0.25</v>
      </c>
      <c r="G271" s="656">
        <f t="shared" si="30"/>
        <v>0.75</v>
      </c>
      <c r="H271" s="680"/>
      <c r="I271" s="656">
        <f t="shared" si="31"/>
        <v>0.75</v>
      </c>
      <c r="J271" s="681"/>
      <c r="K271" s="656">
        <f t="shared" si="32"/>
        <v>0.75</v>
      </c>
      <c r="L271" s="642"/>
      <c r="M271" s="16" t="str">
        <f t="shared" si="33"/>
        <v>Juin</v>
      </c>
      <c r="N271" t="str">
        <f t="shared" si="34"/>
        <v>non</v>
      </c>
      <c r="O271" s="108"/>
      <c r="P271" s="108"/>
    </row>
    <row r="272" spans="1:16" ht="18.75">
      <c r="A272" s="38">
        <v>265</v>
      </c>
      <c r="B272" s="625" t="s">
        <v>1627</v>
      </c>
      <c r="C272" s="625" t="s">
        <v>2702</v>
      </c>
      <c r="D272" s="630">
        <v>0.5</v>
      </c>
      <c r="E272" s="121"/>
      <c r="F272" s="656">
        <f t="shared" si="29"/>
        <v>0.25</v>
      </c>
      <c r="G272" s="656">
        <f t="shared" si="30"/>
        <v>0.75</v>
      </c>
      <c r="H272" s="680"/>
      <c r="I272" s="656">
        <f t="shared" si="31"/>
        <v>0.75</v>
      </c>
      <c r="J272" s="681"/>
      <c r="K272" s="656">
        <f t="shared" si="32"/>
        <v>0.75</v>
      </c>
      <c r="L272" s="642"/>
      <c r="M272" s="16" t="str">
        <f t="shared" si="33"/>
        <v>Juin</v>
      </c>
      <c r="N272" t="str">
        <f t="shared" si="34"/>
        <v>non</v>
      </c>
      <c r="O272" s="108"/>
      <c r="P272" s="108"/>
    </row>
    <row r="273" spans="1:16" ht="18.75">
      <c r="A273" s="38">
        <v>266</v>
      </c>
      <c r="B273" s="625" t="s">
        <v>1632</v>
      </c>
      <c r="C273" s="625" t="s">
        <v>2703</v>
      </c>
      <c r="D273" s="630">
        <v>3</v>
      </c>
      <c r="E273" s="121"/>
      <c r="F273" s="656">
        <f t="shared" si="29"/>
        <v>1.5</v>
      </c>
      <c r="G273" s="656">
        <f t="shared" si="30"/>
        <v>4.5</v>
      </c>
      <c r="H273" s="680"/>
      <c r="I273" s="656">
        <f t="shared" si="31"/>
        <v>4.5</v>
      </c>
      <c r="J273" s="681"/>
      <c r="K273" s="656">
        <f t="shared" si="32"/>
        <v>4.5</v>
      </c>
      <c r="L273" s="642"/>
      <c r="M273" s="16" t="str">
        <f t="shared" si="33"/>
        <v>Juin</v>
      </c>
      <c r="N273" t="str">
        <f t="shared" si="34"/>
        <v>non</v>
      </c>
      <c r="O273" s="108"/>
      <c r="P273" s="108"/>
    </row>
    <row r="274" spans="1:16" ht="18.75">
      <c r="A274" s="38">
        <v>267</v>
      </c>
      <c r="B274" s="625" t="s">
        <v>2704</v>
      </c>
      <c r="C274" s="625" t="s">
        <v>2693</v>
      </c>
      <c r="D274" s="630">
        <v>3</v>
      </c>
      <c r="E274" s="121"/>
      <c r="F274" s="656">
        <f t="shared" si="29"/>
        <v>1.5</v>
      </c>
      <c r="G274" s="656">
        <f t="shared" si="30"/>
        <v>4.5</v>
      </c>
      <c r="H274" s="680"/>
      <c r="I274" s="656">
        <f t="shared" si="31"/>
        <v>4.5</v>
      </c>
      <c r="J274" s="681"/>
      <c r="K274" s="656">
        <f t="shared" si="32"/>
        <v>4.5</v>
      </c>
      <c r="L274" s="642"/>
      <c r="M274" s="16" t="str">
        <f t="shared" si="33"/>
        <v>Juin</v>
      </c>
      <c r="N274" t="str">
        <f t="shared" si="34"/>
        <v>non</v>
      </c>
      <c r="O274" s="108"/>
      <c r="P274" s="108"/>
    </row>
    <row r="275" spans="1:16" ht="18.75">
      <c r="A275" s="38">
        <v>268</v>
      </c>
      <c r="B275" s="625" t="s">
        <v>271</v>
      </c>
      <c r="C275" s="625" t="s">
        <v>2705</v>
      </c>
      <c r="D275" s="630">
        <v>2</v>
      </c>
      <c r="E275" s="121"/>
      <c r="F275" s="656">
        <f t="shared" si="29"/>
        <v>1</v>
      </c>
      <c r="G275" s="656">
        <f t="shared" si="30"/>
        <v>3</v>
      </c>
      <c r="H275" s="680"/>
      <c r="I275" s="656">
        <f t="shared" si="31"/>
        <v>3</v>
      </c>
      <c r="J275" s="681"/>
      <c r="K275" s="656">
        <f t="shared" si="32"/>
        <v>3</v>
      </c>
      <c r="L275" s="642"/>
      <c r="M275" s="16" t="str">
        <f t="shared" si="33"/>
        <v>Juin</v>
      </c>
      <c r="N275" t="str">
        <f t="shared" si="34"/>
        <v>non</v>
      </c>
      <c r="O275" s="108"/>
      <c r="P275" s="108"/>
    </row>
    <row r="276" spans="1:16" ht="18.75">
      <c r="A276" s="38">
        <v>269</v>
      </c>
      <c r="B276" s="625" t="s">
        <v>1642</v>
      </c>
      <c r="C276" s="625" t="s">
        <v>2491</v>
      </c>
      <c r="D276" s="630">
        <v>2.5</v>
      </c>
      <c r="E276" s="121"/>
      <c r="F276" s="656">
        <f t="shared" si="29"/>
        <v>1.25</v>
      </c>
      <c r="G276" s="656">
        <f t="shared" si="30"/>
        <v>3.75</v>
      </c>
      <c r="H276" s="680"/>
      <c r="I276" s="656">
        <f t="shared" si="31"/>
        <v>3.75</v>
      </c>
      <c r="J276" s="681"/>
      <c r="K276" s="656">
        <f t="shared" si="32"/>
        <v>3.75</v>
      </c>
      <c r="L276" s="642"/>
      <c r="M276" s="16" t="str">
        <f t="shared" si="33"/>
        <v>Juin</v>
      </c>
      <c r="N276" t="str">
        <f t="shared" si="34"/>
        <v>non</v>
      </c>
      <c r="O276" s="108"/>
      <c r="P276" s="108"/>
    </row>
    <row r="277" spans="1:16" ht="18.75">
      <c r="A277" s="38">
        <v>270</v>
      </c>
      <c r="B277" s="625" t="s">
        <v>2706</v>
      </c>
      <c r="C277" s="625" t="s">
        <v>2707</v>
      </c>
      <c r="D277" s="631">
        <v>5.5</v>
      </c>
      <c r="E277" s="121"/>
      <c r="F277" s="656">
        <f t="shared" si="29"/>
        <v>2.75</v>
      </c>
      <c r="G277" s="656">
        <f t="shared" si="30"/>
        <v>8.25</v>
      </c>
      <c r="H277" s="680"/>
      <c r="I277" s="656">
        <f t="shared" si="31"/>
        <v>8.25</v>
      </c>
      <c r="J277" s="681"/>
      <c r="K277" s="656">
        <f t="shared" si="32"/>
        <v>8.25</v>
      </c>
      <c r="L277" s="642"/>
      <c r="M277" s="16" t="str">
        <f t="shared" si="33"/>
        <v>Juin</v>
      </c>
      <c r="N277" t="str">
        <f t="shared" si="34"/>
        <v>non</v>
      </c>
      <c r="O277" s="108"/>
      <c r="P277" s="108"/>
    </row>
    <row r="278" spans="1:16" ht="18.75">
      <c r="A278" s="38">
        <v>271</v>
      </c>
      <c r="B278" s="625" t="s">
        <v>1654</v>
      </c>
      <c r="C278" s="625" t="s">
        <v>2708</v>
      </c>
      <c r="D278" s="630">
        <v>6.75</v>
      </c>
      <c r="E278" s="121"/>
      <c r="F278" s="656">
        <f t="shared" si="29"/>
        <v>3.375</v>
      </c>
      <c r="G278" s="656">
        <f t="shared" si="30"/>
        <v>10.125</v>
      </c>
      <c r="H278" s="680"/>
      <c r="I278" s="656">
        <f t="shared" si="31"/>
        <v>10.125</v>
      </c>
      <c r="J278" s="681"/>
      <c r="K278" s="656">
        <f t="shared" si="32"/>
        <v>10.125</v>
      </c>
      <c r="L278" s="642"/>
      <c r="M278" s="16" t="str">
        <f t="shared" si="33"/>
        <v>Juin</v>
      </c>
      <c r="N278" t="str">
        <f t="shared" si="34"/>
        <v>non</v>
      </c>
      <c r="O278" s="108"/>
      <c r="P278" s="108"/>
    </row>
    <row r="279" spans="1:16" ht="18.75">
      <c r="A279" s="38">
        <v>272</v>
      </c>
      <c r="B279" s="625" t="s">
        <v>1659</v>
      </c>
      <c r="C279" s="625" t="s">
        <v>2709</v>
      </c>
      <c r="D279" s="630">
        <v>2</v>
      </c>
      <c r="E279" s="121"/>
      <c r="F279" s="656">
        <f t="shared" si="29"/>
        <v>1</v>
      </c>
      <c r="G279" s="656">
        <f t="shared" si="30"/>
        <v>3</v>
      </c>
      <c r="H279" s="680"/>
      <c r="I279" s="656">
        <f t="shared" si="31"/>
        <v>3</v>
      </c>
      <c r="J279" s="681"/>
      <c r="K279" s="656">
        <f t="shared" si="32"/>
        <v>3</v>
      </c>
      <c r="L279" s="642"/>
      <c r="M279" s="16" t="str">
        <f t="shared" si="33"/>
        <v>Juin</v>
      </c>
      <c r="N279" t="str">
        <f t="shared" si="34"/>
        <v>non</v>
      </c>
      <c r="O279" s="108"/>
      <c r="P279" s="108"/>
    </row>
    <row r="280" spans="1:16" ht="18.75">
      <c r="A280" s="38">
        <v>273</v>
      </c>
      <c r="B280" s="625" t="s">
        <v>1665</v>
      </c>
      <c r="C280" s="625" t="s">
        <v>2630</v>
      </c>
      <c r="D280" s="630">
        <v>1.25</v>
      </c>
      <c r="E280" s="121"/>
      <c r="F280" s="656">
        <f t="shared" si="29"/>
        <v>0.625</v>
      </c>
      <c r="G280" s="656">
        <f t="shared" si="30"/>
        <v>1.875</v>
      </c>
      <c r="H280" s="680"/>
      <c r="I280" s="656">
        <f t="shared" si="31"/>
        <v>1.875</v>
      </c>
      <c r="J280" s="681"/>
      <c r="K280" s="656">
        <f t="shared" si="32"/>
        <v>1.875</v>
      </c>
      <c r="L280" s="642"/>
      <c r="M280" s="16" t="str">
        <f t="shared" si="33"/>
        <v>Juin</v>
      </c>
      <c r="N280" t="str">
        <f t="shared" si="34"/>
        <v>non</v>
      </c>
      <c r="O280" s="108"/>
      <c r="P280" s="108"/>
    </row>
    <row r="281" spans="1:16" ht="18.75">
      <c r="A281" s="38">
        <v>274</v>
      </c>
      <c r="B281" s="625" t="s">
        <v>2710</v>
      </c>
      <c r="C281" s="625" t="s">
        <v>2711</v>
      </c>
      <c r="D281" s="631">
        <v>11</v>
      </c>
      <c r="E281" s="121"/>
      <c r="F281" s="656">
        <f t="shared" si="29"/>
        <v>5.5</v>
      </c>
      <c r="G281" s="656">
        <f t="shared" si="30"/>
        <v>16.5</v>
      </c>
      <c r="H281" s="680"/>
      <c r="I281" s="656">
        <f t="shared" si="31"/>
        <v>16.5</v>
      </c>
      <c r="J281" s="681"/>
      <c r="K281" s="656">
        <f t="shared" si="32"/>
        <v>16.5</v>
      </c>
      <c r="L281" s="642"/>
      <c r="M281" s="16" t="str">
        <f t="shared" si="33"/>
        <v>Juin</v>
      </c>
      <c r="N281" t="str">
        <f t="shared" si="34"/>
        <v>non</v>
      </c>
      <c r="O281" s="108"/>
      <c r="P281" s="108"/>
    </row>
    <row r="282" spans="1:16" ht="18.75">
      <c r="A282" s="38">
        <v>275</v>
      </c>
      <c r="B282" s="625" t="s">
        <v>1673</v>
      </c>
      <c r="C282" s="625" t="s">
        <v>2463</v>
      </c>
      <c r="D282" s="631">
        <v>8.5</v>
      </c>
      <c r="E282" s="121"/>
      <c r="F282" s="656">
        <f t="shared" si="29"/>
        <v>4.25</v>
      </c>
      <c r="G282" s="656">
        <f t="shared" si="30"/>
        <v>12.75</v>
      </c>
      <c r="H282" s="680"/>
      <c r="I282" s="656">
        <f t="shared" si="31"/>
        <v>12.75</v>
      </c>
      <c r="J282" s="681"/>
      <c r="K282" s="656">
        <f t="shared" si="32"/>
        <v>12.75</v>
      </c>
      <c r="L282" s="642"/>
      <c r="M282" s="16" t="str">
        <f t="shared" si="33"/>
        <v>Juin</v>
      </c>
      <c r="N282" t="str">
        <f t="shared" si="34"/>
        <v>non</v>
      </c>
      <c r="O282" s="108"/>
      <c r="P282" s="108"/>
    </row>
    <row r="283" spans="1:16" ht="18.75">
      <c r="A283" s="38">
        <v>276</v>
      </c>
      <c r="B283" s="625" t="s">
        <v>1676</v>
      </c>
      <c r="C283" s="625" t="s">
        <v>2431</v>
      </c>
      <c r="D283" s="631">
        <v>11.5</v>
      </c>
      <c r="E283" s="121"/>
      <c r="F283" s="656">
        <f t="shared" si="29"/>
        <v>5.75</v>
      </c>
      <c r="G283" s="656">
        <f t="shared" si="30"/>
        <v>17.25</v>
      </c>
      <c r="H283" s="680"/>
      <c r="I283" s="656">
        <f t="shared" si="31"/>
        <v>17.25</v>
      </c>
      <c r="J283" s="681"/>
      <c r="K283" s="656">
        <f t="shared" si="32"/>
        <v>17.25</v>
      </c>
      <c r="L283" s="642"/>
      <c r="M283" s="16" t="str">
        <f t="shared" si="33"/>
        <v>Juin</v>
      </c>
      <c r="N283" t="str">
        <f t="shared" si="34"/>
        <v>non</v>
      </c>
      <c r="O283" s="108"/>
      <c r="P283" s="108"/>
    </row>
    <row r="284" spans="1:16" ht="18.75">
      <c r="A284" s="38">
        <v>277</v>
      </c>
      <c r="B284" s="625" t="s">
        <v>277</v>
      </c>
      <c r="C284" s="625" t="s">
        <v>2712</v>
      </c>
      <c r="D284" s="630">
        <v>1</v>
      </c>
      <c r="E284" s="121"/>
      <c r="F284" s="656">
        <f t="shared" si="29"/>
        <v>0.5</v>
      </c>
      <c r="G284" s="656">
        <f t="shared" si="30"/>
        <v>1.5</v>
      </c>
      <c r="H284" s="680"/>
      <c r="I284" s="656">
        <f t="shared" si="31"/>
        <v>1.5</v>
      </c>
      <c r="J284" s="681"/>
      <c r="K284" s="656">
        <f t="shared" si="32"/>
        <v>1.5</v>
      </c>
      <c r="L284" s="642"/>
      <c r="M284" s="16" t="str">
        <f t="shared" si="33"/>
        <v>Juin</v>
      </c>
      <c r="N284" t="str">
        <f t="shared" si="34"/>
        <v>non</v>
      </c>
      <c r="O284" s="108"/>
      <c r="P284" s="108"/>
    </row>
    <row r="285" spans="1:16" ht="18.75">
      <c r="A285" s="38">
        <v>278</v>
      </c>
      <c r="B285" s="625" t="s">
        <v>1682</v>
      </c>
      <c r="C285" s="625" t="s">
        <v>2449</v>
      </c>
      <c r="D285" s="630">
        <v>5</v>
      </c>
      <c r="E285" s="121"/>
      <c r="F285" s="656">
        <f t="shared" si="29"/>
        <v>2.5</v>
      </c>
      <c r="G285" s="656">
        <f t="shared" si="30"/>
        <v>7.5</v>
      </c>
      <c r="H285" s="680"/>
      <c r="I285" s="656">
        <f t="shared" si="31"/>
        <v>7.5</v>
      </c>
      <c r="J285" s="681"/>
      <c r="K285" s="656">
        <f t="shared" si="32"/>
        <v>7.5</v>
      </c>
      <c r="L285" s="642"/>
      <c r="M285" s="16" t="str">
        <f t="shared" si="33"/>
        <v>Juin</v>
      </c>
      <c r="N285" t="str">
        <f t="shared" si="34"/>
        <v>non</v>
      </c>
      <c r="O285" s="108"/>
      <c r="P285" s="108"/>
    </row>
    <row r="286" spans="1:16" ht="18.75">
      <c r="A286" s="38">
        <v>279</v>
      </c>
      <c r="B286" s="625" t="s">
        <v>1682</v>
      </c>
      <c r="C286" s="625" t="s">
        <v>2462</v>
      </c>
      <c r="D286" s="630">
        <v>5</v>
      </c>
      <c r="E286" s="121"/>
      <c r="F286" s="656">
        <f t="shared" si="29"/>
        <v>2.5</v>
      </c>
      <c r="G286" s="656">
        <f t="shared" si="30"/>
        <v>7.5</v>
      </c>
      <c r="H286" s="680"/>
      <c r="I286" s="656">
        <f t="shared" si="31"/>
        <v>7.5</v>
      </c>
      <c r="J286" s="681"/>
      <c r="K286" s="656">
        <f t="shared" si="32"/>
        <v>7.5</v>
      </c>
      <c r="L286" s="642"/>
      <c r="M286" s="16" t="str">
        <f t="shared" si="33"/>
        <v>Juin</v>
      </c>
      <c r="N286" t="str">
        <f t="shared" si="34"/>
        <v>non</v>
      </c>
      <c r="O286" s="108"/>
      <c r="P286" s="108"/>
    </row>
    <row r="287" spans="1:16" ht="18.75">
      <c r="A287" s="38">
        <v>280</v>
      </c>
      <c r="B287" s="625" t="s">
        <v>1690</v>
      </c>
      <c r="C287" s="625" t="s">
        <v>2713</v>
      </c>
      <c r="D287" s="630">
        <v>6</v>
      </c>
      <c r="E287" s="121"/>
      <c r="F287" s="656">
        <f t="shared" si="29"/>
        <v>3</v>
      </c>
      <c r="G287" s="656">
        <f t="shared" si="30"/>
        <v>9</v>
      </c>
      <c r="H287" s="680"/>
      <c r="I287" s="656">
        <f t="shared" si="31"/>
        <v>9</v>
      </c>
      <c r="J287" s="681"/>
      <c r="K287" s="656">
        <f t="shared" si="32"/>
        <v>9</v>
      </c>
      <c r="L287" s="642"/>
      <c r="M287" s="16" t="str">
        <f t="shared" si="33"/>
        <v>Juin</v>
      </c>
      <c r="N287" t="str">
        <f t="shared" si="34"/>
        <v>non</v>
      </c>
      <c r="O287" s="108"/>
      <c r="P287" s="108"/>
    </row>
    <row r="288" spans="1:16" ht="18.75">
      <c r="A288" s="38">
        <v>281</v>
      </c>
      <c r="B288" s="625" t="s">
        <v>2714</v>
      </c>
      <c r="C288" s="625" t="s">
        <v>2715</v>
      </c>
      <c r="D288" s="630">
        <v>3</v>
      </c>
      <c r="E288" s="121"/>
      <c r="F288" s="656">
        <f t="shared" si="29"/>
        <v>1.5</v>
      </c>
      <c r="G288" s="656">
        <f t="shared" si="30"/>
        <v>4.5</v>
      </c>
      <c r="H288" s="680"/>
      <c r="I288" s="656">
        <f t="shared" si="31"/>
        <v>4.5</v>
      </c>
      <c r="J288" s="681"/>
      <c r="K288" s="656">
        <f t="shared" si="32"/>
        <v>4.5</v>
      </c>
      <c r="L288" s="642"/>
      <c r="M288" s="16" t="str">
        <f t="shared" si="33"/>
        <v>Juin</v>
      </c>
      <c r="N288" t="str">
        <f t="shared" si="34"/>
        <v>non</v>
      </c>
      <c r="O288" s="108"/>
      <c r="P288" s="108"/>
    </row>
    <row r="289" spans="1:16" ht="18.75">
      <c r="A289" s="38">
        <v>282</v>
      </c>
      <c r="B289" s="625" t="s">
        <v>281</v>
      </c>
      <c r="C289" s="625" t="s">
        <v>2716</v>
      </c>
      <c r="D289" s="630">
        <v>3.5</v>
      </c>
      <c r="E289" s="121"/>
      <c r="F289" s="656">
        <f t="shared" si="29"/>
        <v>1.75</v>
      </c>
      <c r="G289" s="656">
        <f t="shared" si="30"/>
        <v>5.25</v>
      </c>
      <c r="H289" s="680"/>
      <c r="I289" s="656">
        <f t="shared" si="31"/>
        <v>5.25</v>
      </c>
      <c r="J289" s="681"/>
      <c r="K289" s="656">
        <f t="shared" si="32"/>
        <v>5.25</v>
      </c>
      <c r="L289" s="642"/>
      <c r="M289" s="16" t="str">
        <f t="shared" si="33"/>
        <v>Juin</v>
      </c>
      <c r="N289" t="str">
        <f t="shared" si="34"/>
        <v>non</v>
      </c>
      <c r="O289" s="108"/>
      <c r="P289" s="108"/>
    </row>
    <row r="290" spans="1:16" ht="18.75">
      <c r="A290" s="38">
        <v>283</v>
      </c>
      <c r="B290" s="625" t="s">
        <v>2717</v>
      </c>
      <c r="C290" s="625" t="s">
        <v>2531</v>
      </c>
      <c r="D290" s="630">
        <v>6</v>
      </c>
      <c r="E290" s="121"/>
      <c r="F290" s="656">
        <f t="shared" si="29"/>
        <v>3</v>
      </c>
      <c r="G290" s="656">
        <f t="shared" si="30"/>
        <v>9</v>
      </c>
      <c r="H290" s="680"/>
      <c r="I290" s="656">
        <f t="shared" si="31"/>
        <v>9</v>
      </c>
      <c r="J290" s="681"/>
      <c r="K290" s="656">
        <f t="shared" si="32"/>
        <v>9</v>
      </c>
      <c r="L290" s="642"/>
      <c r="M290" s="16" t="str">
        <f t="shared" si="33"/>
        <v>Juin</v>
      </c>
      <c r="N290" t="str">
        <f t="shared" si="34"/>
        <v>non</v>
      </c>
      <c r="O290" s="108"/>
      <c r="P290" s="108"/>
    </row>
    <row r="291" spans="1:16" ht="18.75">
      <c r="A291" s="38">
        <v>284</v>
      </c>
      <c r="B291" s="625" t="s">
        <v>2718</v>
      </c>
      <c r="C291" s="625" t="s">
        <v>2719</v>
      </c>
      <c r="D291" s="630">
        <v>5.5</v>
      </c>
      <c r="E291" s="121"/>
      <c r="F291" s="656">
        <f t="shared" si="29"/>
        <v>2.75</v>
      </c>
      <c r="G291" s="656">
        <f t="shared" si="30"/>
        <v>8.25</v>
      </c>
      <c r="H291" s="680"/>
      <c r="I291" s="656">
        <f t="shared" si="31"/>
        <v>8.25</v>
      </c>
      <c r="J291" s="681"/>
      <c r="K291" s="656">
        <f t="shared" si="32"/>
        <v>8.25</v>
      </c>
      <c r="L291" s="642"/>
      <c r="M291" s="16" t="str">
        <f t="shared" si="33"/>
        <v>Juin</v>
      </c>
      <c r="N291" t="str">
        <f t="shared" si="34"/>
        <v>non</v>
      </c>
      <c r="O291" s="108"/>
      <c r="P291" s="108"/>
    </row>
    <row r="292" spans="1:16" ht="18.75">
      <c r="A292" s="38">
        <v>285</v>
      </c>
      <c r="B292" s="625" t="s">
        <v>1715</v>
      </c>
      <c r="C292" s="625" t="s">
        <v>2720</v>
      </c>
      <c r="D292" s="630">
        <v>1.25</v>
      </c>
      <c r="E292" s="121"/>
      <c r="F292" s="656">
        <f t="shared" si="29"/>
        <v>0.625</v>
      </c>
      <c r="G292" s="656">
        <f t="shared" si="30"/>
        <v>1.875</v>
      </c>
      <c r="H292" s="680"/>
      <c r="I292" s="656">
        <f t="shared" si="31"/>
        <v>1.875</v>
      </c>
      <c r="J292" s="681"/>
      <c r="K292" s="656">
        <f t="shared" si="32"/>
        <v>1.875</v>
      </c>
      <c r="L292" s="642"/>
      <c r="M292" s="16" t="str">
        <f t="shared" si="33"/>
        <v>Juin</v>
      </c>
      <c r="N292" t="str">
        <f t="shared" si="34"/>
        <v>non</v>
      </c>
      <c r="O292" s="108"/>
      <c r="P292" s="108"/>
    </row>
    <row r="293" spans="1:16" ht="18.75">
      <c r="A293" s="38">
        <v>286</v>
      </c>
      <c r="B293" s="625" t="s">
        <v>1722</v>
      </c>
      <c r="C293" s="625" t="s">
        <v>2721</v>
      </c>
      <c r="D293" s="630">
        <v>6.5</v>
      </c>
      <c r="E293" s="121"/>
      <c r="F293" s="656">
        <f t="shared" si="29"/>
        <v>3.25</v>
      </c>
      <c r="G293" s="656">
        <f t="shared" si="30"/>
        <v>9.75</v>
      </c>
      <c r="H293" s="680"/>
      <c r="I293" s="656">
        <f t="shared" si="31"/>
        <v>9.75</v>
      </c>
      <c r="J293" s="681"/>
      <c r="K293" s="656">
        <f t="shared" si="32"/>
        <v>9.75</v>
      </c>
      <c r="L293" s="642"/>
      <c r="M293" s="16" t="str">
        <f t="shared" si="33"/>
        <v>Juin</v>
      </c>
      <c r="N293" t="str">
        <f t="shared" si="34"/>
        <v>non</v>
      </c>
      <c r="O293" s="108"/>
      <c r="P293" s="108"/>
    </row>
    <row r="294" spans="1:16" ht="18.75">
      <c r="A294" s="38">
        <v>287</v>
      </c>
      <c r="B294" s="625" t="s">
        <v>1727</v>
      </c>
      <c r="C294" s="625" t="s">
        <v>2550</v>
      </c>
      <c r="D294" s="630">
        <v>7.5</v>
      </c>
      <c r="E294" s="121"/>
      <c r="F294" s="656">
        <f t="shared" si="29"/>
        <v>3.75</v>
      </c>
      <c r="G294" s="656">
        <f t="shared" si="30"/>
        <v>11.25</v>
      </c>
      <c r="H294" s="680"/>
      <c r="I294" s="656">
        <f t="shared" si="31"/>
        <v>11.25</v>
      </c>
      <c r="J294" s="681"/>
      <c r="K294" s="656">
        <f t="shared" si="32"/>
        <v>11.25</v>
      </c>
      <c r="L294" s="642"/>
      <c r="M294" s="16" t="str">
        <f t="shared" si="33"/>
        <v>Juin</v>
      </c>
      <c r="N294" t="str">
        <f t="shared" si="34"/>
        <v>non</v>
      </c>
      <c r="O294" s="108"/>
      <c r="P294" s="108"/>
    </row>
    <row r="295" spans="1:16" ht="18.75">
      <c r="A295" s="38">
        <v>288</v>
      </c>
      <c r="B295" s="625" t="s">
        <v>2722</v>
      </c>
      <c r="C295" s="625" t="s">
        <v>2723</v>
      </c>
      <c r="D295" s="631">
        <v>5</v>
      </c>
      <c r="E295" s="121"/>
      <c r="F295" s="656">
        <f t="shared" si="29"/>
        <v>2.5</v>
      </c>
      <c r="G295" s="656">
        <f t="shared" si="30"/>
        <v>7.5</v>
      </c>
      <c r="H295" s="680"/>
      <c r="I295" s="656">
        <f t="shared" si="31"/>
        <v>7.5</v>
      </c>
      <c r="J295" s="681"/>
      <c r="K295" s="656">
        <f t="shared" si="32"/>
        <v>7.5</v>
      </c>
      <c r="L295" s="642"/>
      <c r="M295" s="16" t="str">
        <f t="shared" si="33"/>
        <v>Juin</v>
      </c>
      <c r="N295" t="str">
        <f t="shared" si="34"/>
        <v>non</v>
      </c>
      <c r="O295" s="108"/>
      <c r="P295" s="108"/>
    </row>
    <row r="296" spans="1:16" ht="18.75">
      <c r="A296" s="38">
        <v>289</v>
      </c>
      <c r="B296" s="625" t="s">
        <v>2724</v>
      </c>
      <c r="C296" s="625" t="s">
        <v>2725</v>
      </c>
      <c r="D296" s="630">
        <v>4</v>
      </c>
      <c r="E296" s="121"/>
      <c r="F296" s="656">
        <f t="shared" si="29"/>
        <v>2</v>
      </c>
      <c r="G296" s="656">
        <f t="shared" si="30"/>
        <v>6</v>
      </c>
      <c r="H296" s="680"/>
      <c r="I296" s="656">
        <f t="shared" si="31"/>
        <v>6</v>
      </c>
      <c r="J296" s="681"/>
      <c r="K296" s="656">
        <f t="shared" si="32"/>
        <v>6</v>
      </c>
      <c r="L296" s="642"/>
      <c r="M296" s="16" t="str">
        <f t="shared" si="33"/>
        <v>Juin</v>
      </c>
      <c r="N296" t="str">
        <f t="shared" si="34"/>
        <v>non</v>
      </c>
      <c r="O296" s="108"/>
      <c r="P296" s="108"/>
    </row>
    <row r="297" spans="1:16" ht="18.75">
      <c r="A297" s="38">
        <v>290</v>
      </c>
      <c r="B297" s="625" t="s">
        <v>1741</v>
      </c>
      <c r="C297" s="625" t="s">
        <v>2726</v>
      </c>
      <c r="D297" s="630">
        <v>5</v>
      </c>
      <c r="E297" s="121"/>
      <c r="F297" s="656">
        <f t="shared" si="29"/>
        <v>2.5</v>
      </c>
      <c r="G297" s="656">
        <f t="shared" si="30"/>
        <v>7.5</v>
      </c>
      <c r="H297" s="680"/>
      <c r="I297" s="656">
        <f t="shared" si="31"/>
        <v>7.5</v>
      </c>
      <c r="J297" s="681"/>
      <c r="K297" s="656">
        <f t="shared" si="32"/>
        <v>7.5</v>
      </c>
      <c r="L297" s="642"/>
      <c r="M297" s="16" t="str">
        <f t="shared" si="33"/>
        <v>Juin</v>
      </c>
      <c r="N297" t="str">
        <f t="shared" si="34"/>
        <v>non</v>
      </c>
      <c r="O297" s="108"/>
      <c r="P297" s="108"/>
    </row>
    <row r="298" spans="1:16" ht="18.75">
      <c r="A298" s="38">
        <v>291</v>
      </c>
      <c r="B298" s="625" t="s">
        <v>2727</v>
      </c>
      <c r="C298" s="625" t="s">
        <v>2728</v>
      </c>
      <c r="D298" s="630">
        <v>1</v>
      </c>
      <c r="E298" s="121"/>
      <c r="F298" s="656">
        <f t="shared" si="29"/>
        <v>0.5</v>
      </c>
      <c r="G298" s="656">
        <f t="shared" si="30"/>
        <v>1.5</v>
      </c>
      <c r="H298" s="680"/>
      <c r="I298" s="656">
        <f t="shared" si="31"/>
        <v>1.5</v>
      </c>
      <c r="J298" s="681"/>
      <c r="K298" s="656">
        <f t="shared" si="32"/>
        <v>1.5</v>
      </c>
      <c r="L298" s="642"/>
      <c r="M298" s="16" t="str">
        <f t="shared" si="33"/>
        <v>Juin</v>
      </c>
      <c r="N298" t="str">
        <f t="shared" si="34"/>
        <v>non</v>
      </c>
      <c r="O298" s="108"/>
      <c r="P298" s="108"/>
    </row>
    <row r="299" spans="1:16" ht="18.75">
      <c r="A299" s="38">
        <v>292</v>
      </c>
      <c r="B299" s="625" t="s">
        <v>2729</v>
      </c>
      <c r="C299" s="625" t="s">
        <v>2693</v>
      </c>
      <c r="D299" s="630">
        <v>2.25</v>
      </c>
      <c r="E299" s="121"/>
      <c r="F299" s="656">
        <f t="shared" si="29"/>
        <v>1.125</v>
      </c>
      <c r="G299" s="656">
        <f t="shared" si="30"/>
        <v>3.375</v>
      </c>
      <c r="H299" s="680"/>
      <c r="I299" s="656">
        <f t="shared" si="31"/>
        <v>3.375</v>
      </c>
      <c r="J299" s="681"/>
      <c r="K299" s="656">
        <f t="shared" si="32"/>
        <v>3.375</v>
      </c>
      <c r="L299" s="642"/>
      <c r="M299" s="16" t="str">
        <f t="shared" si="33"/>
        <v>Juin</v>
      </c>
      <c r="N299" t="str">
        <f t="shared" si="34"/>
        <v>non</v>
      </c>
      <c r="O299" s="108"/>
      <c r="P299" s="108"/>
    </row>
    <row r="300" spans="1:16" ht="18.75">
      <c r="A300" s="38">
        <v>293</v>
      </c>
      <c r="B300" s="625" t="s">
        <v>1753</v>
      </c>
      <c r="C300" s="625" t="s">
        <v>2730</v>
      </c>
      <c r="D300" s="630">
        <v>3.75</v>
      </c>
      <c r="E300" s="121"/>
      <c r="F300" s="656">
        <f t="shared" si="29"/>
        <v>1.875</v>
      </c>
      <c r="G300" s="656">
        <f t="shared" si="30"/>
        <v>5.625</v>
      </c>
      <c r="H300" s="680"/>
      <c r="I300" s="656">
        <f t="shared" si="31"/>
        <v>5.625</v>
      </c>
      <c r="J300" s="681"/>
      <c r="K300" s="656">
        <f t="shared" si="32"/>
        <v>5.625</v>
      </c>
      <c r="L300" s="642"/>
      <c r="M300" s="16" t="str">
        <f t="shared" si="33"/>
        <v>Juin</v>
      </c>
      <c r="N300" t="str">
        <f t="shared" si="34"/>
        <v>non</v>
      </c>
      <c r="O300" s="108"/>
      <c r="P300" s="108"/>
    </row>
    <row r="301" spans="1:16" ht="18.75">
      <c r="A301" s="38">
        <v>294</v>
      </c>
      <c r="B301" s="625" t="s">
        <v>2731</v>
      </c>
      <c r="C301" s="625" t="s">
        <v>2732</v>
      </c>
      <c r="D301" s="630">
        <v>0.25</v>
      </c>
      <c r="E301" s="121"/>
      <c r="F301" s="656">
        <f t="shared" si="29"/>
        <v>0.125</v>
      </c>
      <c r="G301" s="656">
        <f t="shared" si="30"/>
        <v>0.375</v>
      </c>
      <c r="H301" s="680"/>
      <c r="I301" s="656">
        <f t="shared" si="31"/>
        <v>0.375</v>
      </c>
      <c r="J301" s="681"/>
      <c r="K301" s="656">
        <f t="shared" si="32"/>
        <v>0.375</v>
      </c>
      <c r="L301" s="642"/>
      <c r="M301" s="16" t="str">
        <f t="shared" si="33"/>
        <v>Juin</v>
      </c>
      <c r="N301" t="str">
        <f t="shared" si="34"/>
        <v>non</v>
      </c>
      <c r="O301" s="108"/>
      <c r="P301" s="108"/>
    </row>
    <row r="302" spans="1:16" ht="18.75">
      <c r="A302" s="38">
        <v>295</v>
      </c>
      <c r="B302" s="625" t="s">
        <v>2733</v>
      </c>
      <c r="C302" s="625" t="s">
        <v>2734</v>
      </c>
      <c r="D302" s="630">
        <v>3.5</v>
      </c>
      <c r="E302" s="121"/>
      <c r="F302" s="656">
        <f t="shared" si="29"/>
        <v>1.75</v>
      </c>
      <c r="G302" s="656">
        <f t="shared" si="30"/>
        <v>5.25</v>
      </c>
      <c r="H302" s="680"/>
      <c r="I302" s="656">
        <f t="shared" si="31"/>
        <v>5.25</v>
      </c>
      <c r="J302" s="681"/>
      <c r="K302" s="656">
        <f t="shared" si="32"/>
        <v>5.25</v>
      </c>
      <c r="L302" s="642"/>
      <c r="M302" s="16" t="str">
        <f t="shared" si="33"/>
        <v>Juin</v>
      </c>
      <c r="N302" t="str">
        <f t="shared" si="34"/>
        <v>non</v>
      </c>
      <c r="O302" s="108"/>
      <c r="P302" s="108"/>
    </row>
    <row r="303" spans="1:16" ht="18.75">
      <c r="A303" s="38">
        <v>296</v>
      </c>
      <c r="B303" s="625" t="s">
        <v>2735</v>
      </c>
      <c r="C303" s="625" t="s">
        <v>2565</v>
      </c>
      <c r="D303" s="630">
        <v>1.5</v>
      </c>
      <c r="E303" s="121"/>
      <c r="F303" s="656">
        <f t="shared" si="29"/>
        <v>0.75</v>
      </c>
      <c r="G303" s="656">
        <f t="shared" si="30"/>
        <v>2.25</v>
      </c>
      <c r="H303" s="680"/>
      <c r="I303" s="656">
        <f t="shared" si="31"/>
        <v>2.25</v>
      </c>
      <c r="J303" s="681"/>
      <c r="K303" s="656">
        <f t="shared" si="32"/>
        <v>2.25</v>
      </c>
      <c r="L303" s="642"/>
      <c r="M303" s="16" t="str">
        <f t="shared" si="33"/>
        <v>Juin</v>
      </c>
      <c r="N303" t="str">
        <f t="shared" si="34"/>
        <v>non</v>
      </c>
      <c r="O303" s="108"/>
      <c r="P303" s="108"/>
    </row>
    <row r="304" spans="1:16" ht="18.75">
      <c r="A304" s="38">
        <v>297</v>
      </c>
      <c r="B304" s="625" t="s">
        <v>1770</v>
      </c>
      <c r="C304" s="625" t="s">
        <v>2480</v>
      </c>
      <c r="D304" s="630">
        <v>2</v>
      </c>
      <c r="E304" s="121"/>
      <c r="F304" s="656">
        <f t="shared" si="29"/>
        <v>1</v>
      </c>
      <c r="G304" s="656">
        <f t="shared" si="30"/>
        <v>3</v>
      </c>
      <c r="H304" s="680"/>
      <c r="I304" s="656">
        <f t="shared" si="31"/>
        <v>3</v>
      </c>
      <c r="J304" s="681"/>
      <c r="K304" s="656">
        <f t="shared" si="32"/>
        <v>3</v>
      </c>
      <c r="L304" s="642"/>
      <c r="M304" s="16" t="str">
        <f t="shared" si="33"/>
        <v>Juin</v>
      </c>
      <c r="N304" t="str">
        <f t="shared" si="34"/>
        <v>non</v>
      </c>
      <c r="O304" s="108"/>
      <c r="P304" s="108"/>
    </row>
    <row r="305" spans="1:16" ht="18.75">
      <c r="A305" s="38">
        <v>298</v>
      </c>
      <c r="B305" s="625" t="s">
        <v>2736</v>
      </c>
      <c r="C305" s="625" t="s">
        <v>2737</v>
      </c>
      <c r="D305" s="630">
        <v>1.25</v>
      </c>
      <c r="E305" s="121"/>
      <c r="F305" s="656">
        <f t="shared" si="29"/>
        <v>0.625</v>
      </c>
      <c r="G305" s="656">
        <f t="shared" si="30"/>
        <v>1.875</v>
      </c>
      <c r="H305" s="680"/>
      <c r="I305" s="656">
        <f t="shared" si="31"/>
        <v>1.875</v>
      </c>
      <c r="J305" s="681"/>
      <c r="K305" s="656">
        <f t="shared" si="32"/>
        <v>1.875</v>
      </c>
      <c r="L305" s="642"/>
      <c r="M305" s="16" t="str">
        <f t="shared" si="33"/>
        <v>Juin</v>
      </c>
      <c r="N305" t="str">
        <f t="shared" si="34"/>
        <v>non</v>
      </c>
      <c r="O305" s="108"/>
      <c r="P305" s="108"/>
    </row>
    <row r="306" spans="1:16" ht="18.75">
      <c r="A306" s="38">
        <v>299</v>
      </c>
      <c r="B306" s="625" t="s">
        <v>1778</v>
      </c>
      <c r="C306" s="625" t="s">
        <v>2463</v>
      </c>
      <c r="D306" s="630">
        <v>4.5</v>
      </c>
      <c r="E306" s="121"/>
      <c r="F306" s="656">
        <f t="shared" si="29"/>
        <v>2.25</v>
      </c>
      <c r="G306" s="656">
        <f t="shared" si="30"/>
        <v>6.75</v>
      </c>
      <c r="H306" s="680"/>
      <c r="I306" s="656">
        <f t="shared" si="31"/>
        <v>6.75</v>
      </c>
      <c r="J306" s="681"/>
      <c r="K306" s="656">
        <f t="shared" si="32"/>
        <v>6.75</v>
      </c>
      <c r="L306" s="642"/>
      <c r="M306" s="16" t="str">
        <f t="shared" si="33"/>
        <v>Juin</v>
      </c>
      <c r="N306" t="str">
        <f t="shared" si="34"/>
        <v>non</v>
      </c>
      <c r="O306" s="108"/>
      <c r="P306" s="108"/>
    </row>
    <row r="307" spans="1:16" ht="18.75">
      <c r="A307" s="38">
        <v>300</v>
      </c>
      <c r="B307" s="625" t="s">
        <v>2738</v>
      </c>
      <c r="C307" s="625" t="s">
        <v>2610</v>
      </c>
      <c r="D307" s="631">
        <v>8.5</v>
      </c>
      <c r="E307" s="121"/>
      <c r="F307" s="656">
        <f t="shared" si="29"/>
        <v>4.25</v>
      </c>
      <c r="G307" s="656">
        <f t="shared" si="30"/>
        <v>12.75</v>
      </c>
      <c r="H307" s="680"/>
      <c r="I307" s="656">
        <f t="shared" si="31"/>
        <v>12.75</v>
      </c>
      <c r="J307" s="681"/>
      <c r="K307" s="656">
        <f t="shared" si="32"/>
        <v>12.75</v>
      </c>
      <c r="L307" s="642"/>
      <c r="M307" s="16" t="str">
        <f t="shared" si="33"/>
        <v>Juin</v>
      </c>
      <c r="N307" t="str">
        <f t="shared" si="34"/>
        <v>non</v>
      </c>
      <c r="O307" s="108"/>
      <c r="P307" s="108"/>
    </row>
    <row r="308" spans="1:16" ht="18.75">
      <c r="A308" s="38">
        <v>301</v>
      </c>
      <c r="B308" s="625" t="s">
        <v>2739</v>
      </c>
      <c r="C308" s="625" t="s">
        <v>2740</v>
      </c>
      <c r="D308" s="631">
        <v>12</v>
      </c>
      <c r="E308" s="121"/>
      <c r="F308" s="656">
        <f t="shared" si="29"/>
        <v>6</v>
      </c>
      <c r="G308" s="656">
        <f t="shared" si="30"/>
        <v>18</v>
      </c>
      <c r="H308" s="680"/>
      <c r="I308" s="656">
        <f t="shared" si="31"/>
        <v>18</v>
      </c>
      <c r="J308" s="681"/>
      <c r="K308" s="656">
        <f t="shared" si="32"/>
        <v>18</v>
      </c>
      <c r="L308" s="642"/>
      <c r="M308" s="16" t="str">
        <f t="shared" si="33"/>
        <v>Juin</v>
      </c>
      <c r="N308" t="str">
        <f t="shared" si="34"/>
        <v>non</v>
      </c>
      <c r="O308" s="108"/>
      <c r="P308" s="108"/>
    </row>
    <row r="309" spans="1:16" ht="18.75">
      <c r="A309" s="38">
        <v>302</v>
      </c>
      <c r="B309" s="625" t="s">
        <v>1790</v>
      </c>
      <c r="C309" s="625" t="s">
        <v>2741</v>
      </c>
      <c r="D309" s="630">
        <v>2</v>
      </c>
      <c r="E309" s="121"/>
      <c r="F309" s="656">
        <f t="shared" si="29"/>
        <v>1</v>
      </c>
      <c r="G309" s="656">
        <f t="shared" si="30"/>
        <v>3</v>
      </c>
      <c r="H309" s="680"/>
      <c r="I309" s="656">
        <f t="shared" si="31"/>
        <v>3</v>
      </c>
      <c r="J309" s="681"/>
      <c r="K309" s="656">
        <f t="shared" si="32"/>
        <v>3</v>
      </c>
      <c r="L309" s="642"/>
      <c r="M309" s="16" t="str">
        <f t="shared" si="33"/>
        <v>Juin</v>
      </c>
      <c r="N309" t="str">
        <f t="shared" si="34"/>
        <v>non</v>
      </c>
      <c r="O309" s="108"/>
      <c r="P309" s="108"/>
    </row>
    <row r="310" spans="1:16" ht="18.75">
      <c r="A310" s="38">
        <v>303</v>
      </c>
      <c r="B310" s="625" t="s">
        <v>1794</v>
      </c>
      <c r="C310" s="625" t="s">
        <v>2742</v>
      </c>
      <c r="D310" s="630">
        <v>3.5</v>
      </c>
      <c r="E310" s="121"/>
      <c r="F310" s="656">
        <f t="shared" si="29"/>
        <v>1.75</v>
      </c>
      <c r="G310" s="656">
        <f t="shared" si="30"/>
        <v>5.25</v>
      </c>
      <c r="H310" s="680"/>
      <c r="I310" s="656">
        <f t="shared" si="31"/>
        <v>5.25</v>
      </c>
      <c r="J310" s="681"/>
      <c r="K310" s="656">
        <f t="shared" si="32"/>
        <v>5.25</v>
      </c>
      <c r="L310" s="642"/>
      <c r="M310" s="16" t="str">
        <f t="shared" si="33"/>
        <v>Juin</v>
      </c>
      <c r="N310" t="str">
        <f t="shared" si="34"/>
        <v>non</v>
      </c>
      <c r="O310" s="108"/>
      <c r="P310" s="108"/>
    </row>
    <row r="311" spans="1:16" ht="18.75">
      <c r="A311" s="38">
        <v>304</v>
      </c>
      <c r="B311" s="625" t="s">
        <v>2743</v>
      </c>
      <c r="C311" s="625" t="s">
        <v>2744</v>
      </c>
      <c r="D311" s="630">
        <v>5</v>
      </c>
      <c r="E311" s="121"/>
      <c r="F311" s="656">
        <f t="shared" si="29"/>
        <v>2.5</v>
      </c>
      <c r="G311" s="656">
        <f t="shared" si="30"/>
        <v>7.5</v>
      </c>
      <c r="H311" s="680"/>
      <c r="I311" s="656">
        <f t="shared" si="31"/>
        <v>7.5</v>
      </c>
      <c r="J311" s="681"/>
      <c r="K311" s="656">
        <f t="shared" si="32"/>
        <v>7.5</v>
      </c>
      <c r="L311" s="642"/>
      <c r="M311" s="16" t="str">
        <f t="shared" si="33"/>
        <v>Juin</v>
      </c>
      <c r="N311" t="str">
        <f t="shared" si="34"/>
        <v>non</v>
      </c>
      <c r="O311" s="108"/>
      <c r="P311" s="108"/>
    </row>
    <row r="312" spans="1:16" ht="18.75">
      <c r="A312" s="38">
        <v>305</v>
      </c>
      <c r="B312" s="625" t="s">
        <v>290</v>
      </c>
      <c r="C312" s="625" t="s">
        <v>2745</v>
      </c>
      <c r="D312" s="630">
        <v>3.5</v>
      </c>
      <c r="E312" s="121"/>
      <c r="F312" s="656">
        <f t="shared" si="29"/>
        <v>1.75</v>
      </c>
      <c r="G312" s="656">
        <f t="shared" si="30"/>
        <v>5.25</v>
      </c>
      <c r="H312" s="680"/>
      <c r="I312" s="656">
        <f t="shared" si="31"/>
        <v>5.25</v>
      </c>
      <c r="J312" s="681"/>
      <c r="K312" s="656">
        <f t="shared" si="32"/>
        <v>5.25</v>
      </c>
      <c r="L312" s="642"/>
      <c r="M312" s="16" t="str">
        <f t="shared" si="33"/>
        <v>Juin</v>
      </c>
      <c r="N312" t="str">
        <f t="shared" si="34"/>
        <v>non</v>
      </c>
      <c r="O312" s="108"/>
      <c r="P312" s="108"/>
    </row>
    <row r="313" spans="1:16" ht="18.75">
      <c r="A313" s="38">
        <v>306</v>
      </c>
      <c r="B313" s="625" t="s">
        <v>2746</v>
      </c>
      <c r="C313" s="625" t="s">
        <v>2747</v>
      </c>
      <c r="D313" s="630">
        <v>0.75</v>
      </c>
      <c r="E313" s="121"/>
      <c r="F313" s="656">
        <f t="shared" si="29"/>
        <v>0.375</v>
      </c>
      <c r="G313" s="656">
        <f t="shared" si="30"/>
        <v>1.125</v>
      </c>
      <c r="H313" s="680"/>
      <c r="I313" s="656">
        <f t="shared" si="31"/>
        <v>1.125</v>
      </c>
      <c r="J313" s="681"/>
      <c r="K313" s="656">
        <f t="shared" si="32"/>
        <v>1.125</v>
      </c>
      <c r="L313" s="642"/>
      <c r="M313" s="16" t="str">
        <f t="shared" si="33"/>
        <v>Juin</v>
      </c>
      <c r="N313" t="str">
        <f t="shared" si="34"/>
        <v>non</v>
      </c>
      <c r="O313" s="108"/>
      <c r="P313" s="108"/>
    </row>
    <row r="314" spans="1:16" ht="18.75">
      <c r="A314" s="38">
        <v>307</v>
      </c>
      <c r="B314" s="625" t="s">
        <v>2748</v>
      </c>
      <c r="C314" s="625" t="s">
        <v>2749</v>
      </c>
      <c r="D314" s="630">
        <v>3.5</v>
      </c>
      <c r="E314" s="121"/>
      <c r="F314" s="656">
        <f t="shared" si="29"/>
        <v>1.75</v>
      </c>
      <c r="G314" s="656">
        <f t="shared" si="30"/>
        <v>5.25</v>
      </c>
      <c r="H314" s="680"/>
      <c r="I314" s="656">
        <f t="shared" si="31"/>
        <v>5.25</v>
      </c>
      <c r="J314" s="681"/>
      <c r="K314" s="656">
        <f t="shared" si="32"/>
        <v>5.25</v>
      </c>
      <c r="L314" s="642"/>
      <c r="M314" s="16" t="str">
        <f t="shared" si="33"/>
        <v>Juin</v>
      </c>
      <c r="N314" t="str">
        <f t="shared" si="34"/>
        <v>non</v>
      </c>
      <c r="O314" s="108"/>
      <c r="P314" s="108"/>
    </row>
    <row r="315" spans="1:16" ht="18.75">
      <c r="A315" s="38">
        <v>308</v>
      </c>
      <c r="B315" s="625" t="s">
        <v>292</v>
      </c>
      <c r="C315" s="625" t="s">
        <v>2431</v>
      </c>
      <c r="D315" s="630">
        <v>2.5</v>
      </c>
      <c r="E315" s="121"/>
      <c r="F315" s="656">
        <f t="shared" si="29"/>
        <v>1.25</v>
      </c>
      <c r="G315" s="656">
        <f t="shared" si="30"/>
        <v>3.75</v>
      </c>
      <c r="H315" s="680"/>
      <c r="I315" s="656">
        <f t="shared" si="31"/>
        <v>3.75</v>
      </c>
      <c r="J315" s="681"/>
      <c r="K315" s="656">
        <f t="shared" si="32"/>
        <v>3.75</v>
      </c>
      <c r="L315" s="642"/>
      <c r="M315" s="16" t="str">
        <f t="shared" si="33"/>
        <v>Juin</v>
      </c>
      <c r="N315" t="str">
        <f t="shared" si="34"/>
        <v>non</v>
      </c>
      <c r="O315" s="108"/>
      <c r="P315" s="108"/>
    </row>
    <row r="316" spans="1:16" ht="18.75">
      <c r="A316" s="38">
        <v>309</v>
      </c>
      <c r="B316" s="625" t="s">
        <v>2750</v>
      </c>
      <c r="C316" s="625" t="s">
        <v>2751</v>
      </c>
      <c r="D316" s="630">
        <v>1.75</v>
      </c>
      <c r="E316" s="121"/>
      <c r="F316" s="656">
        <f t="shared" si="29"/>
        <v>0.875</v>
      </c>
      <c r="G316" s="656">
        <f t="shared" si="30"/>
        <v>2.625</v>
      </c>
      <c r="H316" s="680"/>
      <c r="I316" s="656">
        <f t="shared" si="31"/>
        <v>2.625</v>
      </c>
      <c r="J316" s="681"/>
      <c r="K316" s="656">
        <f t="shared" si="32"/>
        <v>2.625</v>
      </c>
      <c r="L316" s="642"/>
      <c r="M316" s="16" t="str">
        <f t="shared" si="33"/>
        <v>Juin</v>
      </c>
      <c r="N316" t="str">
        <f t="shared" si="34"/>
        <v>non</v>
      </c>
      <c r="O316" s="108"/>
      <c r="P316" s="108"/>
    </row>
    <row r="317" spans="1:16" ht="18.75">
      <c r="A317" s="38">
        <v>310</v>
      </c>
      <c r="B317" s="625" t="s">
        <v>1826</v>
      </c>
      <c r="C317" s="625" t="s">
        <v>2598</v>
      </c>
      <c r="D317" s="630">
        <v>3.25</v>
      </c>
      <c r="E317" s="121"/>
      <c r="F317" s="656">
        <f t="shared" si="29"/>
        <v>1.625</v>
      </c>
      <c r="G317" s="656">
        <f t="shared" si="30"/>
        <v>4.875</v>
      </c>
      <c r="H317" s="680"/>
      <c r="I317" s="656">
        <f t="shared" si="31"/>
        <v>4.875</v>
      </c>
      <c r="J317" s="681"/>
      <c r="K317" s="656">
        <f t="shared" si="32"/>
        <v>4.875</v>
      </c>
      <c r="L317" s="642"/>
      <c r="M317" s="16" t="str">
        <f t="shared" si="33"/>
        <v>Juin</v>
      </c>
      <c r="N317" t="str">
        <f t="shared" si="34"/>
        <v>non</v>
      </c>
      <c r="O317" s="108"/>
      <c r="P317" s="108"/>
    </row>
    <row r="318" spans="1:16" ht="18.75">
      <c r="A318" s="38">
        <v>311</v>
      </c>
      <c r="B318" s="625" t="s">
        <v>2752</v>
      </c>
      <c r="C318" s="625" t="s">
        <v>2753</v>
      </c>
      <c r="D318" s="630">
        <v>12</v>
      </c>
      <c r="E318" s="121"/>
      <c r="F318" s="656">
        <f t="shared" si="29"/>
        <v>6</v>
      </c>
      <c r="G318" s="656">
        <f t="shared" si="30"/>
        <v>18</v>
      </c>
      <c r="H318" s="680"/>
      <c r="I318" s="656">
        <f t="shared" si="31"/>
        <v>18</v>
      </c>
      <c r="J318" s="681"/>
      <c r="K318" s="656">
        <f t="shared" si="32"/>
        <v>18</v>
      </c>
      <c r="L318" s="642"/>
      <c r="M318" s="16" t="str">
        <f t="shared" si="33"/>
        <v>Juin</v>
      </c>
      <c r="N318" t="str">
        <f t="shared" si="34"/>
        <v>non</v>
      </c>
      <c r="O318" s="108"/>
      <c r="P318" s="108"/>
    </row>
    <row r="319" spans="1:16" ht="18.75">
      <c r="A319" s="38">
        <v>312</v>
      </c>
      <c r="B319" s="625" t="s">
        <v>1835</v>
      </c>
      <c r="C319" s="625" t="s">
        <v>2754</v>
      </c>
      <c r="D319" s="630">
        <v>1.25</v>
      </c>
      <c r="E319" s="121"/>
      <c r="F319" s="656">
        <f t="shared" si="29"/>
        <v>0.625</v>
      </c>
      <c r="G319" s="656">
        <f t="shared" si="30"/>
        <v>1.875</v>
      </c>
      <c r="H319" s="680"/>
      <c r="I319" s="656">
        <f t="shared" si="31"/>
        <v>1.875</v>
      </c>
      <c r="J319" s="681"/>
      <c r="K319" s="656">
        <f t="shared" si="32"/>
        <v>1.875</v>
      </c>
      <c r="L319" s="642"/>
      <c r="M319" s="16" t="str">
        <f t="shared" si="33"/>
        <v>Juin</v>
      </c>
      <c r="N319" t="str">
        <f t="shared" si="34"/>
        <v>non</v>
      </c>
      <c r="O319" s="108"/>
      <c r="P319" s="108"/>
    </row>
    <row r="320" spans="1:16" ht="18.75">
      <c r="A320" s="38">
        <v>313</v>
      </c>
      <c r="B320" s="625" t="s">
        <v>2755</v>
      </c>
      <c r="C320" s="625" t="s">
        <v>2756</v>
      </c>
      <c r="D320" s="630">
        <v>0</v>
      </c>
      <c r="E320" s="121"/>
      <c r="F320" s="656">
        <f t="shared" si="29"/>
        <v>0</v>
      </c>
      <c r="G320" s="656">
        <f t="shared" si="30"/>
        <v>0</v>
      </c>
      <c r="H320" s="680"/>
      <c r="I320" s="656">
        <f t="shared" si="31"/>
        <v>0</v>
      </c>
      <c r="J320" s="681"/>
      <c r="K320" s="656">
        <f t="shared" si="32"/>
        <v>0</v>
      </c>
      <c r="L320" s="642"/>
      <c r="M320" s="16" t="str">
        <f t="shared" si="33"/>
        <v>Juin</v>
      </c>
      <c r="N320" t="str">
        <f t="shared" si="34"/>
        <v>non</v>
      </c>
      <c r="O320" s="108"/>
      <c r="P320" s="108"/>
    </row>
    <row r="321" spans="1:16" ht="18.75">
      <c r="A321" s="38">
        <v>314</v>
      </c>
      <c r="B321" s="625" t="s">
        <v>1843</v>
      </c>
      <c r="C321" s="625" t="s">
        <v>2757</v>
      </c>
      <c r="D321" s="630">
        <v>5</v>
      </c>
      <c r="E321" s="121"/>
      <c r="F321" s="656">
        <f t="shared" si="29"/>
        <v>2.5</v>
      </c>
      <c r="G321" s="656">
        <f t="shared" si="30"/>
        <v>7.5</v>
      </c>
      <c r="H321" s="680"/>
      <c r="I321" s="656">
        <f t="shared" si="31"/>
        <v>7.5</v>
      </c>
      <c r="J321" s="681"/>
      <c r="K321" s="656">
        <f t="shared" si="32"/>
        <v>7.5</v>
      </c>
      <c r="L321" s="642"/>
      <c r="M321" s="16" t="str">
        <f t="shared" si="33"/>
        <v>Juin</v>
      </c>
      <c r="N321" t="str">
        <f t="shared" si="34"/>
        <v>non</v>
      </c>
      <c r="O321" s="108"/>
      <c r="P321" s="108"/>
    </row>
    <row r="322" spans="1:16" ht="18.75">
      <c r="A322" s="38">
        <v>315</v>
      </c>
      <c r="B322" s="625" t="s">
        <v>2758</v>
      </c>
      <c r="C322" s="625" t="s">
        <v>2759</v>
      </c>
      <c r="D322" s="630">
        <v>0.5</v>
      </c>
      <c r="E322" s="121"/>
      <c r="F322" s="656">
        <f t="shared" si="29"/>
        <v>0.25</v>
      </c>
      <c r="G322" s="656">
        <f t="shared" si="30"/>
        <v>0.75</v>
      </c>
      <c r="H322" s="680"/>
      <c r="I322" s="656">
        <f t="shared" si="31"/>
        <v>0.75</v>
      </c>
      <c r="J322" s="681"/>
      <c r="K322" s="656">
        <f t="shared" si="32"/>
        <v>0.75</v>
      </c>
      <c r="L322" s="642"/>
      <c r="M322" s="16" t="str">
        <f t="shared" si="33"/>
        <v>Juin</v>
      </c>
      <c r="N322" t="str">
        <f t="shared" si="34"/>
        <v>non</v>
      </c>
      <c r="O322" s="108"/>
      <c r="P322" s="108"/>
    </row>
    <row r="323" spans="1:16" ht="18.75">
      <c r="A323" s="38">
        <v>316</v>
      </c>
      <c r="B323" s="625" t="s">
        <v>297</v>
      </c>
      <c r="C323" s="625" t="s">
        <v>2638</v>
      </c>
      <c r="D323" s="630">
        <v>2.25</v>
      </c>
      <c r="E323" s="121"/>
      <c r="F323" s="656">
        <f t="shared" si="29"/>
        <v>1.125</v>
      </c>
      <c r="G323" s="656">
        <f t="shared" si="30"/>
        <v>3.375</v>
      </c>
      <c r="H323" s="680"/>
      <c r="I323" s="656">
        <f t="shared" si="31"/>
        <v>3.375</v>
      </c>
      <c r="J323" s="681"/>
      <c r="K323" s="656">
        <f t="shared" si="32"/>
        <v>3.375</v>
      </c>
      <c r="L323" s="642"/>
      <c r="M323" s="16" t="str">
        <f t="shared" si="33"/>
        <v>Juin</v>
      </c>
      <c r="N323" t="str">
        <f t="shared" si="34"/>
        <v>non</v>
      </c>
      <c r="O323" s="108"/>
      <c r="P323" s="108"/>
    </row>
    <row r="324" spans="1:16" ht="18.75">
      <c r="A324" s="38">
        <v>317</v>
      </c>
      <c r="B324" s="625" t="s">
        <v>1855</v>
      </c>
      <c r="C324" s="625" t="s">
        <v>2730</v>
      </c>
      <c r="D324" s="630">
        <v>2.75</v>
      </c>
      <c r="E324" s="121"/>
      <c r="F324" s="656">
        <f t="shared" si="29"/>
        <v>1.375</v>
      </c>
      <c r="G324" s="656">
        <f t="shared" si="30"/>
        <v>4.125</v>
      </c>
      <c r="H324" s="680"/>
      <c r="I324" s="656">
        <f t="shared" si="31"/>
        <v>4.125</v>
      </c>
      <c r="J324" s="681"/>
      <c r="K324" s="656">
        <f t="shared" si="32"/>
        <v>4.125</v>
      </c>
      <c r="L324" s="642"/>
      <c r="M324" s="16" t="str">
        <f t="shared" si="33"/>
        <v>Juin</v>
      </c>
      <c r="N324" t="str">
        <f t="shared" si="34"/>
        <v>non</v>
      </c>
      <c r="O324" s="108"/>
      <c r="P324" s="108"/>
    </row>
    <row r="325" spans="1:16" ht="18.75">
      <c r="A325" s="38">
        <v>318</v>
      </c>
      <c r="B325" s="625" t="s">
        <v>2760</v>
      </c>
      <c r="C325" s="625" t="s">
        <v>2761</v>
      </c>
      <c r="D325" s="630">
        <v>1</v>
      </c>
      <c r="E325" s="121"/>
      <c r="F325" s="656">
        <f t="shared" si="29"/>
        <v>0.5</v>
      </c>
      <c r="G325" s="656">
        <f t="shared" si="30"/>
        <v>1.5</v>
      </c>
      <c r="H325" s="680"/>
      <c r="I325" s="656">
        <f t="shared" si="31"/>
        <v>1.5</v>
      </c>
      <c r="J325" s="681"/>
      <c r="K325" s="656">
        <f t="shared" si="32"/>
        <v>1.5</v>
      </c>
      <c r="L325" s="642"/>
      <c r="M325" s="16" t="str">
        <f t="shared" si="33"/>
        <v>Juin</v>
      </c>
      <c r="N325" t="str">
        <f t="shared" si="34"/>
        <v>non</v>
      </c>
      <c r="O325" s="108"/>
      <c r="P325" s="108"/>
    </row>
    <row r="326" spans="1:16" ht="18.75">
      <c r="A326" s="38">
        <v>319</v>
      </c>
      <c r="B326" s="625" t="s">
        <v>1865</v>
      </c>
      <c r="C326" s="625" t="s">
        <v>2762</v>
      </c>
      <c r="D326" s="631">
        <v>7</v>
      </c>
      <c r="E326" s="121"/>
      <c r="F326" s="656">
        <f t="shared" si="29"/>
        <v>3.5</v>
      </c>
      <c r="G326" s="656">
        <f t="shared" si="30"/>
        <v>10.5</v>
      </c>
      <c r="H326" s="680"/>
      <c r="I326" s="656">
        <f t="shared" si="31"/>
        <v>10.5</v>
      </c>
      <c r="J326" s="681"/>
      <c r="K326" s="656">
        <f t="shared" si="32"/>
        <v>10.5</v>
      </c>
      <c r="L326" s="642"/>
      <c r="M326" s="16" t="str">
        <f t="shared" si="33"/>
        <v>Juin</v>
      </c>
      <c r="N326" t="str">
        <f t="shared" si="34"/>
        <v>non</v>
      </c>
      <c r="O326" s="108"/>
      <c r="P326" s="108"/>
    </row>
    <row r="327" spans="1:16" ht="18.75">
      <c r="A327" s="38">
        <v>320</v>
      </c>
      <c r="B327" s="625" t="s">
        <v>2763</v>
      </c>
      <c r="C327" s="625" t="s">
        <v>2480</v>
      </c>
      <c r="D327" s="630">
        <v>1.25</v>
      </c>
      <c r="E327" s="121"/>
      <c r="F327" s="656">
        <f t="shared" si="29"/>
        <v>0.625</v>
      </c>
      <c r="G327" s="656">
        <f t="shared" si="30"/>
        <v>1.875</v>
      </c>
      <c r="H327" s="680"/>
      <c r="I327" s="656">
        <f t="shared" si="31"/>
        <v>1.875</v>
      </c>
      <c r="J327" s="681"/>
      <c r="K327" s="656">
        <f t="shared" si="32"/>
        <v>1.875</v>
      </c>
      <c r="L327" s="642"/>
      <c r="M327" s="16" t="str">
        <f t="shared" si="33"/>
        <v>Juin</v>
      </c>
      <c r="N327" t="str">
        <f t="shared" si="34"/>
        <v>non</v>
      </c>
      <c r="O327" s="108"/>
      <c r="P327" s="108"/>
    </row>
    <row r="328" spans="1:16" ht="18.75">
      <c r="A328" s="38">
        <v>321</v>
      </c>
      <c r="B328" s="625" t="s">
        <v>2764</v>
      </c>
      <c r="C328" s="625" t="s">
        <v>2449</v>
      </c>
      <c r="D328" s="630">
        <v>2.5</v>
      </c>
      <c r="E328" s="121"/>
      <c r="F328" s="656">
        <f t="shared" si="29"/>
        <v>1.25</v>
      </c>
      <c r="G328" s="656">
        <f t="shared" si="30"/>
        <v>3.75</v>
      </c>
      <c r="H328" s="680"/>
      <c r="I328" s="656">
        <f t="shared" si="31"/>
        <v>3.75</v>
      </c>
      <c r="J328" s="681"/>
      <c r="K328" s="656">
        <f t="shared" si="32"/>
        <v>3.75</v>
      </c>
      <c r="L328" s="642"/>
      <c r="M328" s="16" t="str">
        <f t="shared" si="33"/>
        <v>Juin</v>
      </c>
      <c r="N328" t="str">
        <f t="shared" si="34"/>
        <v>non</v>
      </c>
      <c r="O328" s="108"/>
      <c r="P328" s="108"/>
    </row>
    <row r="329" spans="1:16" ht="18.75">
      <c r="A329" s="38">
        <v>322</v>
      </c>
      <c r="B329" s="625" t="s">
        <v>2765</v>
      </c>
      <c r="C329" s="625" t="s">
        <v>2766</v>
      </c>
      <c r="D329" s="630">
        <v>2</v>
      </c>
      <c r="E329" s="121"/>
      <c r="F329" s="656">
        <f t="shared" ref="F329:F392" si="35">(D329+E329)/2</f>
        <v>1</v>
      </c>
      <c r="G329" s="656">
        <f t="shared" ref="G329:G392" si="36">F329*3</f>
        <v>3</v>
      </c>
      <c r="H329" s="680"/>
      <c r="I329" s="656">
        <f t="shared" ref="I329:I392" si="37">MAX(G329,H329*3)</f>
        <v>3</v>
      </c>
      <c r="J329" s="681"/>
      <c r="K329" s="656">
        <f t="shared" ref="K329:K392" si="38">MAX(I329,J329*3)</f>
        <v>3</v>
      </c>
      <c r="L329" s="642"/>
      <c r="M329" s="16" t="str">
        <f t="shared" ref="M329:M392" si="39">IF(ISBLANK(J329),IF(ISBLANK(H329),"Juin","Synthèse"),"Rattrapage")</f>
        <v>Juin</v>
      </c>
      <c r="N329" t="str">
        <f t="shared" ref="N329:N392" si="40">IF(AND(B329=O329,C329=P329),"oui","non")</f>
        <v>non</v>
      </c>
      <c r="O329" s="108"/>
      <c r="P329" s="108"/>
    </row>
    <row r="330" spans="1:16" ht="18.75">
      <c r="A330" s="38">
        <v>323</v>
      </c>
      <c r="B330" s="625" t="s">
        <v>1879</v>
      </c>
      <c r="C330" s="625" t="s">
        <v>2767</v>
      </c>
      <c r="D330" s="630">
        <v>3</v>
      </c>
      <c r="E330" s="121"/>
      <c r="F330" s="656">
        <f t="shared" si="35"/>
        <v>1.5</v>
      </c>
      <c r="G330" s="656">
        <f t="shared" si="36"/>
        <v>4.5</v>
      </c>
      <c r="H330" s="680"/>
      <c r="I330" s="656">
        <f t="shared" si="37"/>
        <v>4.5</v>
      </c>
      <c r="J330" s="681"/>
      <c r="K330" s="656">
        <f t="shared" si="38"/>
        <v>4.5</v>
      </c>
      <c r="L330" s="642"/>
      <c r="M330" s="16" t="str">
        <f t="shared" si="39"/>
        <v>Juin</v>
      </c>
      <c r="N330" t="str">
        <f t="shared" si="40"/>
        <v>non</v>
      </c>
      <c r="O330" s="108"/>
      <c r="P330" s="108"/>
    </row>
    <row r="331" spans="1:16" ht="18.75">
      <c r="A331" s="38">
        <v>324</v>
      </c>
      <c r="B331" s="625" t="s">
        <v>2768</v>
      </c>
      <c r="C331" s="625" t="s">
        <v>2769</v>
      </c>
      <c r="D331" s="630">
        <v>1.25</v>
      </c>
      <c r="E331" s="121"/>
      <c r="F331" s="656">
        <f t="shared" si="35"/>
        <v>0.625</v>
      </c>
      <c r="G331" s="656">
        <f t="shared" si="36"/>
        <v>1.875</v>
      </c>
      <c r="H331" s="680"/>
      <c r="I331" s="656">
        <f t="shared" si="37"/>
        <v>1.875</v>
      </c>
      <c r="J331" s="681"/>
      <c r="K331" s="656">
        <f t="shared" si="38"/>
        <v>1.875</v>
      </c>
      <c r="L331" s="642"/>
      <c r="M331" s="16" t="str">
        <f t="shared" si="39"/>
        <v>Juin</v>
      </c>
      <c r="N331" t="str">
        <f t="shared" si="40"/>
        <v>non</v>
      </c>
      <c r="O331" s="108"/>
      <c r="P331" s="108"/>
    </row>
    <row r="332" spans="1:16" ht="18.75">
      <c r="A332" s="38">
        <v>325</v>
      </c>
      <c r="B332" s="625" t="s">
        <v>1883</v>
      </c>
      <c r="C332" s="625" t="s">
        <v>2470</v>
      </c>
      <c r="D332" s="630">
        <v>1.25</v>
      </c>
      <c r="E332" s="121"/>
      <c r="F332" s="656">
        <f t="shared" si="35"/>
        <v>0.625</v>
      </c>
      <c r="G332" s="656">
        <f t="shared" si="36"/>
        <v>1.875</v>
      </c>
      <c r="H332" s="680"/>
      <c r="I332" s="656">
        <f t="shared" si="37"/>
        <v>1.875</v>
      </c>
      <c r="J332" s="681"/>
      <c r="K332" s="656">
        <f t="shared" si="38"/>
        <v>1.875</v>
      </c>
      <c r="L332" s="642"/>
      <c r="M332" s="16" t="str">
        <f t="shared" si="39"/>
        <v>Juin</v>
      </c>
      <c r="N332" t="str">
        <f t="shared" si="40"/>
        <v>non</v>
      </c>
      <c r="O332" s="108"/>
      <c r="P332" s="108"/>
    </row>
    <row r="333" spans="1:16" ht="18.75">
      <c r="A333" s="38">
        <v>326</v>
      </c>
      <c r="B333" s="625" t="s">
        <v>2770</v>
      </c>
      <c r="C333" s="625" t="s">
        <v>2771</v>
      </c>
      <c r="D333" s="630">
        <v>3.5</v>
      </c>
      <c r="E333" s="121"/>
      <c r="F333" s="656">
        <f t="shared" si="35"/>
        <v>1.75</v>
      </c>
      <c r="G333" s="656">
        <f t="shared" si="36"/>
        <v>5.25</v>
      </c>
      <c r="H333" s="680"/>
      <c r="I333" s="656">
        <f t="shared" si="37"/>
        <v>5.25</v>
      </c>
      <c r="J333" s="681"/>
      <c r="K333" s="656">
        <f t="shared" si="38"/>
        <v>5.25</v>
      </c>
      <c r="L333" s="642"/>
      <c r="M333" s="16" t="str">
        <f t="shared" si="39"/>
        <v>Juin</v>
      </c>
      <c r="N333" t="str">
        <f t="shared" si="40"/>
        <v>non</v>
      </c>
      <c r="O333" s="108"/>
      <c r="P333" s="108"/>
    </row>
    <row r="334" spans="1:16" ht="18.75">
      <c r="A334" s="38">
        <v>327</v>
      </c>
      <c r="B334" s="625" t="s">
        <v>2772</v>
      </c>
      <c r="C334" s="625" t="s">
        <v>2567</v>
      </c>
      <c r="D334" s="631">
        <v>6</v>
      </c>
      <c r="E334" s="121"/>
      <c r="F334" s="656">
        <f t="shared" si="35"/>
        <v>3</v>
      </c>
      <c r="G334" s="656">
        <f t="shared" si="36"/>
        <v>9</v>
      </c>
      <c r="H334" s="680"/>
      <c r="I334" s="656">
        <f t="shared" si="37"/>
        <v>9</v>
      </c>
      <c r="J334" s="681"/>
      <c r="K334" s="656">
        <f t="shared" si="38"/>
        <v>9</v>
      </c>
      <c r="L334" s="642"/>
      <c r="M334" s="16" t="str">
        <f t="shared" si="39"/>
        <v>Juin</v>
      </c>
      <c r="N334" t="str">
        <f t="shared" si="40"/>
        <v>non</v>
      </c>
      <c r="O334" s="108"/>
      <c r="P334" s="108"/>
    </row>
    <row r="335" spans="1:16" ht="18.75">
      <c r="A335" s="38">
        <v>328</v>
      </c>
      <c r="B335" s="625" t="s">
        <v>2773</v>
      </c>
      <c r="C335" s="625" t="s">
        <v>2643</v>
      </c>
      <c r="D335" s="630">
        <v>5</v>
      </c>
      <c r="E335" s="121"/>
      <c r="F335" s="656">
        <f t="shared" si="35"/>
        <v>2.5</v>
      </c>
      <c r="G335" s="656">
        <f t="shared" si="36"/>
        <v>7.5</v>
      </c>
      <c r="H335" s="680"/>
      <c r="I335" s="656">
        <f t="shared" si="37"/>
        <v>7.5</v>
      </c>
      <c r="J335" s="681"/>
      <c r="K335" s="656">
        <f t="shared" si="38"/>
        <v>7.5</v>
      </c>
      <c r="L335" s="642"/>
      <c r="M335" s="16" t="str">
        <f t="shared" si="39"/>
        <v>Juin</v>
      </c>
      <c r="N335" t="str">
        <f t="shared" si="40"/>
        <v>non</v>
      </c>
      <c r="O335" s="108"/>
      <c r="P335" s="108"/>
    </row>
    <row r="336" spans="1:16" ht="18.75">
      <c r="A336" s="38">
        <v>329</v>
      </c>
      <c r="B336" s="625" t="s">
        <v>2774</v>
      </c>
      <c r="C336" s="625" t="s">
        <v>2613</v>
      </c>
      <c r="D336" s="630">
        <v>2</v>
      </c>
      <c r="E336" s="121"/>
      <c r="F336" s="656">
        <f t="shared" si="35"/>
        <v>1</v>
      </c>
      <c r="G336" s="656">
        <f t="shared" si="36"/>
        <v>3</v>
      </c>
      <c r="H336" s="680"/>
      <c r="I336" s="656">
        <f t="shared" si="37"/>
        <v>3</v>
      </c>
      <c r="J336" s="681"/>
      <c r="K336" s="656">
        <f t="shared" si="38"/>
        <v>3</v>
      </c>
      <c r="L336" s="642"/>
      <c r="M336" s="16" t="str">
        <f t="shared" si="39"/>
        <v>Juin</v>
      </c>
      <c r="N336" t="str">
        <f t="shared" si="40"/>
        <v>non</v>
      </c>
      <c r="O336" s="108"/>
      <c r="P336" s="108"/>
    </row>
    <row r="337" spans="1:16" ht="18.75">
      <c r="A337" s="38">
        <v>330</v>
      </c>
      <c r="B337" s="625" t="s">
        <v>301</v>
      </c>
      <c r="C337" s="625" t="s">
        <v>2585</v>
      </c>
      <c r="D337" s="630">
        <v>1</v>
      </c>
      <c r="E337" s="121"/>
      <c r="F337" s="656">
        <f t="shared" si="35"/>
        <v>0.5</v>
      </c>
      <c r="G337" s="656">
        <f t="shared" si="36"/>
        <v>1.5</v>
      </c>
      <c r="H337" s="680"/>
      <c r="I337" s="656">
        <f t="shared" si="37"/>
        <v>1.5</v>
      </c>
      <c r="J337" s="681"/>
      <c r="K337" s="656">
        <f t="shared" si="38"/>
        <v>1.5</v>
      </c>
      <c r="L337" s="642"/>
      <c r="M337" s="16" t="str">
        <f t="shared" si="39"/>
        <v>Juin</v>
      </c>
      <c r="N337" t="str">
        <f t="shared" si="40"/>
        <v>non</v>
      </c>
      <c r="O337" s="108"/>
      <c r="P337" s="108"/>
    </row>
    <row r="338" spans="1:16" ht="18.75">
      <c r="A338" s="38">
        <v>331</v>
      </c>
      <c r="B338" s="625" t="s">
        <v>304</v>
      </c>
      <c r="C338" s="625" t="s">
        <v>2775</v>
      </c>
      <c r="D338" s="630">
        <v>3.75</v>
      </c>
      <c r="E338" s="121"/>
      <c r="F338" s="656">
        <f t="shared" si="35"/>
        <v>1.875</v>
      </c>
      <c r="G338" s="656">
        <f t="shared" si="36"/>
        <v>5.625</v>
      </c>
      <c r="H338" s="680"/>
      <c r="I338" s="656">
        <f t="shared" si="37"/>
        <v>5.625</v>
      </c>
      <c r="J338" s="681"/>
      <c r="K338" s="656">
        <f t="shared" si="38"/>
        <v>5.625</v>
      </c>
      <c r="L338" s="642"/>
      <c r="M338" s="16" t="str">
        <f t="shared" si="39"/>
        <v>Juin</v>
      </c>
      <c r="N338" t="str">
        <f t="shared" si="40"/>
        <v>non</v>
      </c>
      <c r="O338" s="108"/>
      <c r="P338" s="108"/>
    </row>
    <row r="339" spans="1:16" ht="18.75">
      <c r="A339" s="38">
        <v>332</v>
      </c>
      <c r="B339" s="625" t="s">
        <v>2776</v>
      </c>
      <c r="C339" s="625" t="s">
        <v>2777</v>
      </c>
      <c r="D339" s="630">
        <v>1.25</v>
      </c>
      <c r="E339" s="121"/>
      <c r="F339" s="656">
        <f t="shared" si="35"/>
        <v>0.625</v>
      </c>
      <c r="G339" s="656">
        <f t="shared" si="36"/>
        <v>1.875</v>
      </c>
      <c r="H339" s="680"/>
      <c r="I339" s="656">
        <f t="shared" si="37"/>
        <v>1.875</v>
      </c>
      <c r="J339" s="681"/>
      <c r="K339" s="656">
        <f t="shared" si="38"/>
        <v>1.875</v>
      </c>
      <c r="L339" s="642"/>
      <c r="M339" s="16" t="str">
        <f t="shared" si="39"/>
        <v>Juin</v>
      </c>
      <c r="N339" t="str">
        <f t="shared" si="40"/>
        <v>non</v>
      </c>
      <c r="O339" s="108"/>
      <c r="P339" s="108"/>
    </row>
    <row r="340" spans="1:16" ht="18.75">
      <c r="A340" s="38">
        <v>333</v>
      </c>
      <c r="B340" s="625" t="s">
        <v>2778</v>
      </c>
      <c r="C340" s="625" t="s">
        <v>2474</v>
      </c>
      <c r="D340" s="630">
        <v>2.5</v>
      </c>
      <c r="E340" s="121"/>
      <c r="F340" s="656">
        <f t="shared" si="35"/>
        <v>1.25</v>
      </c>
      <c r="G340" s="656">
        <f t="shared" si="36"/>
        <v>3.75</v>
      </c>
      <c r="H340" s="680"/>
      <c r="I340" s="656">
        <f t="shared" si="37"/>
        <v>3.75</v>
      </c>
      <c r="J340" s="681"/>
      <c r="K340" s="656">
        <f t="shared" si="38"/>
        <v>3.75</v>
      </c>
      <c r="L340" s="642"/>
      <c r="M340" s="16" t="str">
        <f t="shared" si="39"/>
        <v>Juin</v>
      </c>
      <c r="N340" t="str">
        <f t="shared" si="40"/>
        <v>non</v>
      </c>
      <c r="O340" s="108"/>
      <c r="P340" s="108"/>
    </row>
    <row r="341" spans="1:16" ht="18.75">
      <c r="A341" s="38">
        <v>334</v>
      </c>
      <c r="B341" s="625" t="s">
        <v>2778</v>
      </c>
      <c r="C341" s="625" t="s">
        <v>2779</v>
      </c>
      <c r="D341" s="630">
        <v>3.5</v>
      </c>
      <c r="E341" s="121"/>
      <c r="F341" s="656">
        <f t="shared" si="35"/>
        <v>1.75</v>
      </c>
      <c r="G341" s="656">
        <f t="shared" si="36"/>
        <v>5.25</v>
      </c>
      <c r="H341" s="680"/>
      <c r="I341" s="656">
        <f t="shared" si="37"/>
        <v>5.25</v>
      </c>
      <c r="J341" s="681"/>
      <c r="K341" s="656">
        <f t="shared" si="38"/>
        <v>5.25</v>
      </c>
      <c r="L341" s="642"/>
      <c r="M341" s="16" t="str">
        <f t="shared" si="39"/>
        <v>Juin</v>
      </c>
      <c r="N341" t="str">
        <f t="shared" si="40"/>
        <v>non</v>
      </c>
      <c r="O341" s="108"/>
      <c r="P341" s="108"/>
    </row>
    <row r="342" spans="1:16" ht="18.75">
      <c r="A342" s="38">
        <v>335</v>
      </c>
      <c r="B342" s="625" t="s">
        <v>2780</v>
      </c>
      <c r="C342" s="625" t="s">
        <v>2781</v>
      </c>
      <c r="D342" s="630">
        <v>3.75</v>
      </c>
      <c r="E342" s="121"/>
      <c r="F342" s="656">
        <f t="shared" si="35"/>
        <v>1.875</v>
      </c>
      <c r="G342" s="656">
        <f t="shared" si="36"/>
        <v>5.625</v>
      </c>
      <c r="H342" s="680"/>
      <c r="I342" s="656">
        <f t="shared" si="37"/>
        <v>5.625</v>
      </c>
      <c r="J342" s="681"/>
      <c r="K342" s="656">
        <f t="shared" si="38"/>
        <v>5.625</v>
      </c>
      <c r="L342" s="642"/>
      <c r="M342" s="16" t="str">
        <f t="shared" si="39"/>
        <v>Juin</v>
      </c>
      <c r="N342" t="str">
        <f t="shared" si="40"/>
        <v>non</v>
      </c>
      <c r="O342" s="108"/>
      <c r="P342" s="108"/>
    </row>
    <row r="343" spans="1:16" ht="18.75">
      <c r="A343" s="38">
        <v>336</v>
      </c>
      <c r="B343" s="625" t="s">
        <v>2782</v>
      </c>
      <c r="C343" s="625" t="s">
        <v>2783</v>
      </c>
      <c r="D343" s="630">
        <v>3</v>
      </c>
      <c r="E343" s="121"/>
      <c r="F343" s="656">
        <f t="shared" si="35"/>
        <v>1.5</v>
      </c>
      <c r="G343" s="656">
        <f t="shared" si="36"/>
        <v>4.5</v>
      </c>
      <c r="H343" s="680"/>
      <c r="I343" s="656">
        <f t="shared" si="37"/>
        <v>4.5</v>
      </c>
      <c r="J343" s="681"/>
      <c r="K343" s="656">
        <f t="shared" si="38"/>
        <v>4.5</v>
      </c>
      <c r="L343" s="642"/>
      <c r="M343" s="16" t="str">
        <f t="shared" si="39"/>
        <v>Juin</v>
      </c>
      <c r="N343" t="str">
        <f t="shared" si="40"/>
        <v>non</v>
      </c>
      <c r="O343" s="108"/>
      <c r="P343" s="108"/>
    </row>
    <row r="344" spans="1:16" ht="18.75">
      <c r="A344" s="38">
        <v>337</v>
      </c>
      <c r="B344" s="625" t="s">
        <v>2784</v>
      </c>
      <c r="C344" s="625" t="s">
        <v>2785</v>
      </c>
      <c r="D344" s="630">
        <v>3</v>
      </c>
      <c r="E344" s="121"/>
      <c r="F344" s="656">
        <f t="shared" si="35"/>
        <v>1.5</v>
      </c>
      <c r="G344" s="656">
        <f t="shared" si="36"/>
        <v>4.5</v>
      </c>
      <c r="H344" s="680"/>
      <c r="I344" s="656">
        <f t="shared" si="37"/>
        <v>4.5</v>
      </c>
      <c r="J344" s="681"/>
      <c r="K344" s="656">
        <f t="shared" si="38"/>
        <v>4.5</v>
      </c>
      <c r="L344" s="642"/>
      <c r="M344" s="16" t="str">
        <f t="shared" si="39"/>
        <v>Juin</v>
      </c>
      <c r="N344" t="str">
        <f t="shared" si="40"/>
        <v>non</v>
      </c>
      <c r="O344" s="108"/>
      <c r="P344" s="108"/>
    </row>
    <row r="345" spans="1:16" ht="18.75">
      <c r="A345" s="38">
        <v>338</v>
      </c>
      <c r="B345" s="625" t="s">
        <v>308</v>
      </c>
      <c r="C345" s="625" t="s">
        <v>2786</v>
      </c>
      <c r="D345" s="630">
        <v>3.75</v>
      </c>
      <c r="E345" s="121"/>
      <c r="F345" s="656">
        <f t="shared" si="35"/>
        <v>1.875</v>
      </c>
      <c r="G345" s="656">
        <f t="shared" si="36"/>
        <v>5.625</v>
      </c>
      <c r="H345" s="680"/>
      <c r="I345" s="656">
        <f t="shared" si="37"/>
        <v>5.625</v>
      </c>
      <c r="J345" s="681"/>
      <c r="K345" s="656">
        <f t="shared" si="38"/>
        <v>5.625</v>
      </c>
      <c r="L345" s="642"/>
      <c r="M345" s="16" t="str">
        <f t="shared" si="39"/>
        <v>Juin</v>
      </c>
      <c r="N345" t="str">
        <f t="shared" si="40"/>
        <v>non</v>
      </c>
      <c r="O345" s="108"/>
      <c r="P345" s="108"/>
    </row>
    <row r="346" spans="1:16" ht="18.75">
      <c r="A346" s="38">
        <v>339</v>
      </c>
      <c r="B346" s="625" t="s">
        <v>308</v>
      </c>
      <c r="C346" s="625" t="s">
        <v>2596</v>
      </c>
      <c r="D346" s="630">
        <v>3.75</v>
      </c>
      <c r="E346" s="121"/>
      <c r="F346" s="656">
        <f t="shared" si="35"/>
        <v>1.875</v>
      </c>
      <c r="G346" s="656">
        <f t="shared" si="36"/>
        <v>5.625</v>
      </c>
      <c r="H346" s="680"/>
      <c r="I346" s="656">
        <f t="shared" si="37"/>
        <v>5.625</v>
      </c>
      <c r="J346" s="681"/>
      <c r="K346" s="656">
        <f t="shared" si="38"/>
        <v>5.625</v>
      </c>
      <c r="L346" s="642"/>
      <c r="M346" s="16" t="str">
        <f t="shared" si="39"/>
        <v>Juin</v>
      </c>
      <c r="N346" t="str">
        <f t="shared" si="40"/>
        <v>non</v>
      </c>
      <c r="O346" s="108"/>
      <c r="P346" s="108"/>
    </row>
    <row r="347" spans="1:16" ht="18.75">
      <c r="A347" s="38">
        <v>340</v>
      </c>
      <c r="B347" s="625" t="s">
        <v>310</v>
      </c>
      <c r="C347" s="625" t="s">
        <v>2787</v>
      </c>
      <c r="D347" s="630">
        <v>0.5</v>
      </c>
      <c r="E347" s="121"/>
      <c r="F347" s="656">
        <f t="shared" si="35"/>
        <v>0.25</v>
      </c>
      <c r="G347" s="656">
        <f t="shared" si="36"/>
        <v>0.75</v>
      </c>
      <c r="H347" s="680"/>
      <c r="I347" s="656">
        <f t="shared" si="37"/>
        <v>0.75</v>
      </c>
      <c r="J347" s="681"/>
      <c r="K347" s="656">
        <f t="shared" si="38"/>
        <v>0.75</v>
      </c>
      <c r="L347" s="642"/>
      <c r="M347" s="16" t="str">
        <f t="shared" si="39"/>
        <v>Juin</v>
      </c>
      <c r="N347" t="str">
        <f t="shared" si="40"/>
        <v>non</v>
      </c>
      <c r="O347" s="108"/>
      <c r="P347" s="108"/>
    </row>
    <row r="348" spans="1:16" ht="18.75">
      <c r="A348" s="38">
        <v>341</v>
      </c>
      <c r="B348" s="625" t="s">
        <v>311</v>
      </c>
      <c r="C348" s="625" t="s">
        <v>312</v>
      </c>
      <c r="D348" s="630">
        <v>1.25</v>
      </c>
      <c r="E348" s="121"/>
      <c r="F348" s="656">
        <f t="shared" si="35"/>
        <v>0.625</v>
      </c>
      <c r="G348" s="656">
        <f t="shared" si="36"/>
        <v>1.875</v>
      </c>
      <c r="H348" s="680"/>
      <c r="I348" s="656">
        <f t="shared" si="37"/>
        <v>1.875</v>
      </c>
      <c r="J348" s="681"/>
      <c r="K348" s="656">
        <f t="shared" si="38"/>
        <v>1.875</v>
      </c>
      <c r="L348" s="642"/>
      <c r="M348" s="16" t="str">
        <f t="shared" si="39"/>
        <v>Juin</v>
      </c>
      <c r="N348" t="str">
        <f t="shared" si="40"/>
        <v>non</v>
      </c>
      <c r="O348" s="108"/>
      <c r="P348" s="108"/>
    </row>
    <row r="349" spans="1:16" ht="18.75">
      <c r="A349" s="38">
        <v>342</v>
      </c>
      <c r="B349" s="625" t="s">
        <v>1955</v>
      </c>
      <c r="C349" s="625" t="s">
        <v>2788</v>
      </c>
      <c r="D349" s="630">
        <v>2.25</v>
      </c>
      <c r="E349" s="121"/>
      <c r="F349" s="656">
        <f t="shared" si="35"/>
        <v>1.125</v>
      </c>
      <c r="G349" s="656">
        <f t="shared" si="36"/>
        <v>3.375</v>
      </c>
      <c r="H349" s="680"/>
      <c r="I349" s="656">
        <f t="shared" si="37"/>
        <v>3.375</v>
      </c>
      <c r="J349" s="681"/>
      <c r="K349" s="656">
        <f t="shared" si="38"/>
        <v>3.375</v>
      </c>
      <c r="L349" s="642"/>
      <c r="M349" s="16" t="str">
        <f t="shared" si="39"/>
        <v>Juin</v>
      </c>
      <c r="N349" t="str">
        <f t="shared" si="40"/>
        <v>non</v>
      </c>
      <c r="O349" s="108"/>
      <c r="P349" s="108"/>
    </row>
    <row r="350" spans="1:16" ht="18.75">
      <c r="A350" s="38">
        <v>343</v>
      </c>
      <c r="B350" s="625" t="s">
        <v>1960</v>
      </c>
      <c r="C350" s="625" t="s">
        <v>2789</v>
      </c>
      <c r="D350" s="630">
        <v>7</v>
      </c>
      <c r="E350" s="121"/>
      <c r="F350" s="656">
        <f t="shared" si="35"/>
        <v>3.5</v>
      </c>
      <c r="G350" s="656">
        <f t="shared" si="36"/>
        <v>10.5</v>
      </c>
      <c r="H350" s="680"/>
      <c r="I350" s="656">
        <f t="shared" si="37"/>
        <v>10.5</v>
      </c>
      <c r="J350" s="681"/>
      <c r="K350" s="656">
        <f t="shared" si="38"/>
        <v>10.5</v>
      </c>
      <c r="L350" s="642"/>
      <c r="M350" s="16" t="str">
        <f t="shared" si="39"/>
        <v>Juin</v>
      </c>
      <c r="N350" t="str">
        <f t="shared" si="40"/>
        <v>non</v>
      </c>
      <c r="O350" s="108"/>
      <c r="P350" s="108"/>
    </row>
    <row r="351" spans="1:16" ht="18.75">
      <c r="A351" s="38">
        <v>344</v>
      </c>
      <c r="B351" s="625" t="s">
        <v>316</v>
      </c>
      <c r="C351" s="625" t="s">
        <v>2790</v>
      </c>
      <c r="D351" s="630">
        <v>1</v>
      </c>
      <c r="E351" s="121"/>
      <c r="F351" s="656">
        <f t="shared" si="35"/>
        <v>0.5</v>
      </c>
      <c r="G351" s="656">
        <f t="shared" si="36"/>
        <v>1.5</v>
      </c>
      <c r="H351" s="680"/>
      <c r="I351" s="656">
        <f t="shared" si="37"/>
        <v>1.5</v>
      </c>
      <c r="J351" s="681"/>
      <c r="K351" s="656">
        <f t="shared" si="38"/>
        <v>1.5</v>
      </c>
      <c r="L351" s="642"/>
      <c r="M351" s="16" t="str">
        <f t="shared" si="39"/>
        <v>Juin</v>
      </c>
      <c r="N351" t="str">
        <f t="shared" si="40"/>
        <v>non</v>
      </c>
      <c r="O351" s="108"/>
      <c r="P351" s="108"/>
    </row>
    <row r="352" spans="1:16" ht="18.75">
      <c r="A352" s="38">
        <v>345</v>
      </c>
      <c r="B352" s="625" t="s">
        <v>2791</v>
      </c>
      <c r="C352" s="625" t="s">
        <v>2792</v>
      </c>
      <c r="D352" s="630">
        <v>2</v>
      </c>
      <c r="E352" s="121"/>
      <c r="F352" s="656">
        <f t="shared" si="35"/>
        <v>1</v>
      </c>
      <c r="G352" s="656">
        <f t="shared" si="36"/>
        <v>3</v>
      </c>
      <c r="H352" s="680"/>
      <c r="I352" s="656">
        <f t="shared" si="37"/>
        <v>3</v>
      </c>
      <c r="J352" s="681"/>
      <c r="K352" s="656">
        <f t="shared" si="38"/>
        <v>3</v>
      </c>
      <c r="L352" s="642"/>
      <c r="M352" s="16" t="str">
        <f t="shared" si="39"/>
        <v>Juin</v>
      </c>
      <c r="N352" t="str">
        <f t="shared" si="40"/>
        <v>non</v>
      </c>
      <c r="O352" s="108"/>
      <c r="P352" s="108"/>
    </row>
    <row r="353" spans="1:16" ht="18.75">
      <c r="A353" s="38">
        <v>346</v>
      </c>
      <c r="B353" s="625" t="s">
        <v>1978</v>
      </c>
      <c r="C353" s="625" t="s">
        <v>2793</v>
      </c>
      <c r="D353" s="630">
        <v>1.25</v>
      </c>
      <c r="E353" s="121"/>
      <c r="F353" s="656">
        <f t="shared" si="35"/>
        <v>0.625</v>
      </c>
      <c r="G353" s="656">
        <f t="shared" si="36"/>
        <v>1.875</v>
      </c>
      <c r="H353" s="680"/>
      <c r="I353" s="656">
        <f t="shared" si="37"/>
        <v>1.875</v>
      </c>
      <c r="J353" s="681"/>
      <c r="K353" s="656">
        <f t="shared" si="38"/>
        <v>1.875</v>
      </c>
      <c r="L353" s="642"/>
      <c r="M353" s="16" t="str">
        <f t="shared" si="39"/>
        <v>Juin</v>
      </c>
      <c r="N353" t="str">
        <f t="shared" si="40"/>
        <v>non</v>
      </c>
      <c r="O353" s="108"/>
      <c r="P353" s="108"/>
    </row>
    <row r="354" spans="1:16" ht="18.75">
      <c r="A354" s="38">
        <v>347</v>
      </c>
      <c r="B354" s="625" t="s">
        <v>2794</v>
      </c>
      <c r="C354" s="625" t="s">
        <v>2795</v>
      </c>
      <c r="D354" s="630">
        <v>12.5</v>
      </c>
      <c r="E354" s="121"/>
      <c r="F354" s="656">
        <f t="shared" si="35"/>
        <v>6.25</v>
      </c>
      <c r="G354" s="656">
        <f t="shared" si="36"/>
        <v>18.75</v>
      </c>
      <c r="H354" s="680"/>
      <c r="I354" s="656">
        <f t="shared" si="37"/>
        <v>18.75</v>
      </c>
      <c r="J354" s="681"/>
      <c r="K354" s="656">
        <f t="shared" si="38"/>
        <v>18.75</v>
      </c>
      <c r="L354" s="642"/>
      <c r="M354" s="16" t="str">
        <f t="shared" si="39"/>
        <v>Juin</v>
      </c>
      <c r="N354" t="str">
        <f t="shared" si="40"/>
        <v>non</v>
      </c>
      <c r="O354" s="108"/>
      <c r="P354" s="108"/>
    </row>
    <row r="355" spans="1:16" ht="18.75">
      <c r="A355" s="38">
        <v>348</v>
      </c>
      <c r="B355" s="625" t="s">
        <v>1986</v>
      </c>
      <c r="C355" s="625" t="s">
        <v>2796</v>
      </c>
      <c r="D355" s="630">
        <v>1.25</v>
      </c>
      <c r="E355" s="121"/>
      <c r="F355" s="656">
        <f t="shared" si="35"/>
        <v>0.625</v>
      </c>
      <c r="G355" s="656">
        <f t="shared" si="36"/>
        <v>1.875</v>
      </c>
      <c r="H355" s="680"/>
      <c r="I355" s="656">
        <f t="shared" si="37"/>
        <v>1.875</v>
      </c>
      <c r="J355" s="681"/>
      <c r="K355" s="656">
        <f t="shared" si="38"/>
        <v>1.875</v>
      </c>
      <c r="L355" s="642"/>
      <c r="M355" s="16" t="str">
        <f t="shared" si="39"/>
        <v>Juin</v>
      </c>
      <c r="N355" t="str">
        <f t="shared" si="40"/>
        <v>non</v>
      </c>
      <c r="O355" s="108"/>
      <c r="P355" s="108"/>
    </row>
    <row r="356" spans="1:16" ht="18.75">
      <c r="A356" s="38">
        <v>349</v>
      </c>
      <c r="B356" s="625" t="s">
        <v>321</v>
      </c>
      <c r="C356" s="625" t="s">
        <v>2797</v>
      </c>
      <c r="D356" s="630">
        <v>1</v>
      </c>
      <c r="E356" s="121"/>
      <c r="F356" s="656">
        <f t="shared" si="35"/>
        <v>0.5</v>
      </c>
      <c r="G356" s="656">
        <f t="shared" si="36"/>
        <v>1.5</v>
      </c>
      <c r="H356" s="680"/>
      <c r="I356" s="656">
        <f t="shared" si="37"/>
        <v>1.5</v>
      </c>
      <c r="J356" s="681"/>
      <c r="K356" s="656">
        <f t="shared" si="38"/>
        <v>1.5</v>
      </c>
      <c r="L356" s="642"/>
      <c r="M356" s="16" t="str">
        <f t="shared" si="39"/>
        <v>Juin</v>
      </c>
      <c r="N356" t="str">
        <f t="shared" si="40"/>
        <v>non</v>
      </c>
      <c r="O356" s="108"/>
      <c r="P356" s="108"/>
    </row>
    <row r="357" spans="1:16" ht="18.75">
      <c r="A357" s="38">
        <v>350</v>
      </c>
      <c r="B357" s="625" t="s">
        <v>1995</v>
      </c>
      <c r="C357" s="625" t="s">
        <v>2779</v>
      </c>
      <c r="D357" s="630">
        <v>5.5</v>
      </c>
      <c r="E357" s="121"/>
      <c r="F357" s="656">
        <f t="shared" si="35"/>
        <v>2.75</v>
      </c>
      <c r="G357" s="656">
        <f t="shared" si="36"/>
        <v>8.25</v>
      </c>
      <c r="H357" s="680"/>
      <c r="I357" s="656">
        <f t="shared" si="37"/>
        <v>8.25</v>
      </c>
      <c r="J357" s="681"/>
      <c r="K357" s="656">
        <f t="shared" si="38"/>
        <v>8.25</v>
      </c>
      <c r="L357" s="642"/>
      <c r="M357" s="16" t="str">
        <f t="shared" si="39"/>
        <v>Juin</v>
      </c>
      <c r="N357" t="str">
        <f t="shared" si="40"/>
        <v>non</v>
      </c>
      <c r="O357" s="108"/>
      <c r="P357" s="108"/>
    </row>
    <row r="358" spans="1:16" ht="18.75">
      <c r="A358" s="38">
        <v>351</v>
      </c>
      <c r="B358" s="625" t="s">
        <v>2000</v>
      </c>
      <c r="C358" s="625" t="s">
        <v>2798</v>
      </c>
      <c r="D358" s="630">
        <v>3.25</v>
      </c>
      <c r="E358" s="121"/>
      <c r="F358" s="656">
        <f t="shared" si="35"/>
        <v>1.625</v>
      </c>
      <c r="G358" s="656">
        <f t="shared" si="36"/>
        <v>4.875</v>
      </c>
      <c r="H358" s="680"/>
      <c r="I358" s="656">
        <f t="shared" si="37"/>
        <v>4.875</v>
      </c>
      <c r="J358" s="681"/>
      <c r="K358" s="656">
        <f t="shared" si="38"/>
        <v>4.875</v>
      </c>
      <c r="L358" s="642"/>
      <c r="M358" s="16" t="str">
        <f t="shared" si="39"/>
        <v>Juin</v>
      </c>
      <c r="N358" t="str">
        <f t="shared" si="40"/>
        <v>non</v>
      </c>
      <c r="O358" s="108"/>
      <c r="P358" s="108"/>
    </row>
    <row r="359" spans="1:16" ht="18.75">
      <c r="A359" s="38">
        <v>352</v>
      </c>
      <c r="B359" s="625" t="s">
        <v>2799</v>
      </c>
      <c r="C359" s="625" t="s">
        <v>2800</v>
      </c>
      <c r="D359" s="630">
        <v>2.25</v>
      </c>
      <c r="E359" s="121"/>
      <c r="F359" s="656">
        <f t="shared" si="35"/>
        <v>1.125</v>
      </c>
      <c r="G359" s="656">
        <f t="shared" si="36"/>
        <v>3.375</v>
      </c>
      <c r="H359" s="680"/>
      <c r="I359" s="656">
        <f t="shared" si="37"/>
        <v>3.375</v>
      </c>
      <c r="J359" s="681"/>
      <c r="K359" s="656">
        <f t="shared" si="38"/>
        <v>3.375</v>
      </c>
      <c r="L359" s="642"/>
      <c r="M359" s="16" t="str">
        <f t="shared" si="39"/>
        <v>Juin</v>
      </c>
      <c r="N359" t="str">
        <f t="shared" si="40"/>
        <v>non</v>
      </c>
      <c r="O359" s="108"/>
      <c r="P359" s="108"/>
    </row>
    <row r="360" spans="1:16" ht="18.75">
      <c r="A360" s="38">
        <v>353</v>
      </c>
      <c r="B360" s="625" t="s">
        <v>2801</v>
      </c>
      <c r="C360" s="625" t="s">
        <v>2802</v>
      </c>
      <c r="D360" s="630">
        <v>2</v>
      </c>
      <c r="E360" s="121"/>
      <c r="F360" s="656">
        <f t="shared" si="35"/>
        <v>1</v>
      </c>
      <c r="G360" s="656">
        <f t="shared" si="36"/>
        <v>3</v>
      </c>
      <c r="H360" s="680"/>
      <c r="I360" s="656">
        <f t="shared" si="37"/>
        <v>3</v>
      </c>
      <c r="J360" s="681"/>
      <c r="K360" s="656">
        <f t="shared" si="38"/>
        <v>3</v>
      </c>
      <c r="L360" s="642"/>
      <c r="M360" s="16" t="str">
        <f t="shared" si="39"/>
        <v>Juin</v>
      </c>
      <c r="N360" t="str">
        <f t="shared" si="40"/>
        <v>non</v>
      </c>
      <c r="O360" s="108"/>
      <c r="P360" s="108"/>
    </row>
    <row r="361" spans="1:16" ht="18.75">
      <c r="A361" s="38">
        <v>354</v>
      </c>
      <c r="B361" s="625" t="s">
        <v>2803</v>
      </c>
      <c r="C361" s="625" t="s">
        <v>2463</v>
      </c>
      <c r="D361" s="630">
        <v>0.5</v>
      </c>
      <c r="E361" s="121"/>
      <c r="F361" s="656">
        <f t="shared" si="35"/>
        <v>0.25</v>
      </c>
      <c r="G361" s="656">
        <f t="shared" si="36"/>
        <v>0.75</v>
      </c>
      <c r="H361" s="680"/>
      <c r="I361" s="656">
        <f t="shared" si="37"/>
        <v>0.75</v>
      </c>
      <c r="J361" s="681"/>
      <c r="K361" s="656">
        <f t="shared" si="38"/>
        <v>0.75</v>
      </c>
      <c r="L361" s="642"/>
      <c r="M361" s="16" t="str">
        <f t="shared" si="39"/>
        <v>Juin</v>
      </c>
      <c r="N361" t="str">
        <f t="shared" si="40"/>
        <v>non</v>
      </c>
      <c r="O361" s="108"/>
      <c r="P361" s="108"/>
    </row>
    <row r="362" spans="1:16" ht="18.75">
      <c r="A362" s="38">
        <v>355</v>
      </c>
      <c r="B362" s="625" t="s">
        <v>2019</v>
      </c>
      <c r="C362" s="625" t="s">
        <v>2463</v>
      </c>
      <c r="D362" s="630">
        <v>5</v>
      </c>
      <c r="E362" s="121"/>
      <c r="F362" s="656">
        <f t="shared" si="35"/>
        <v>2.5</v>
      </c>
      <c r="G362" s="656">
        <f t="shared" si="36"/>
        <v>7.5</v>
      </c>
      <c r="H362" s="680"/>
      <c r="I362" s="656">
        <f t="shared" si="37"/>
        <v>7.5</v>
      </c>
      <c r="J362" s="681"/>
      <c r="K362" s="656">
        <f t="shared" si="38"/>
        <v>7.5</v>
      </c>
      <c r="L362" s="642"/>
      <c r="M362" s="16" t="str">
        <f t="shared" si="39"/>
        <v>Juin</v>
      </c>
      <c r="N362" t="str">
        <f t="shared" si="40"/>
        <v>non</v>
      </c>
      <c r="O362" s="108"/>
      <c r="P362" s="108"/>
    </row>
    <row r="363" spans="1:16" ht="18.75">
      <c r="A363" s="38">
        <v>356</v>
      </c>
      <c r="B363" s="625" t="s">
        <v>2023</v>
      </c>
      <c r="C363" s="625" t="s">
        <v>2804</v>
      </c>
      <c r="D363" s="630">
        <v>0.75</v>
      </c>
      <c r="E363" s="121"/>
      <c r="F363" s="656">
        <f t="shared" si="35"/>
        <v>0.375</v>
      </c>
      <c r="G363" s="656">
        <f t="shared" si="36"/>
        <v>1.125</v>
      </c>
      <c r="H363" s="680"/>
      <c r="I363" s="656">
        <f t="shared" si="37"/>
        <v>1.125</v>
      </c>
      <c r="J363" s="681"/>
      <c r="K363" s="656">
        <f t="shared" si="38"/>
        <v>1.125</v>
      </c>
      <c r="L363" s="642"/>
      <c r="M363" s="16" t="str">
        <f t="shared" si="39"/>
        <v>Juin</v>
      </c>
      <c r="N363" t="str">
        <f t="shared" si="40"/>
        <v>non</v>
      </c>
      <c r="O363" s="108"/>
      <c r="P363" s="108"/>
    </row>
    <row r="364" spans="1:16" ht="18.75">
      <c r="A364" s="38">
        <v>357</v>
      </c>
      <c r="B364" s="625" t="s">
        <v>2028</v>
      </c>
      <c r="C364" s="625" t="s">
        <v>2805</v>
      </c>
      <c r="D364" s="630">
        <v>1</v>
      </c>
      <c r="E364" s="121"/>
      <c r="F364" s="656">
        <f t="shared" si="35"/>
        <v>0.5</v>
      </c>
      <c r="G364" s="656">
        <f t="shared" si="36"/>
        <v>1.5</v>
      </c>
      <c r="H364" s="680"/>
      <c r="I364" s="656">
        <f t="shared" si="37"/>
        <v>1.5</v>
      </c>
      <c r="J364" s="681"/>
      <c r="K364" s="656">
        <f t="shared" si="38"/>
        <v>1.5</v>
      </c>
      <c r="L364" s="642"/>
      <c r="M364" s="16" t="str">
        <f t="shared" si="39"/>
        <v>Juin</v>
      </c>
      <c r="N364" t="str">
        <f t="shared" si="40"/>
        <v>non</v>
      </c>
      <c r="O364" s="108"/>
      <c r="P364" s="108"/>
    </row>
    <row r="365" spans="1:16" ht="18.75">
      <c r="A365" s="38">
        <v>358</v>
      </c>
      <c r="B365" s="625" t="s">
        <v>2806</v>
      </c>
      <c r="C365" s="625" t="s">
        <v>2493</v>
      </c>
      <c r="D365" s="630">
        <v>11</v>
      </c>
      <c r="E365" s="121"/>
      <c r="F365" s="656">
        <f t="shared" si="35"/>
        <v>5.5</v>
      </c>
      <c r="G365" s="656">
        <f t="shared" si="36"/>
        <v>16.5</v>
      </c>
      <c r="H365" s="680"/>
      <c r="I365" s="656">
        <f t="shared" si="37"/>
        <v>16.5</v>
      </c>
      <c r="J365" s="681"/>
      <c r="K365" s="656">
        <f t="shared" si="38"/>
        <v>16.5</v>
      </c>
      <c r="L365" s="642"/>
      <c r="M365" s="16" t="str">
        <f t="shared" si="39"/>
        <v>Juin</v>
      </c>
      <c r="N365" t="str">
        <f t="shared" si="40"/>
        <v>non</v>
      </c>
      <c r="O365" s="108"/>
      <c r="P365" s="108"/>
    </row>
    <row r="366" spans="1:16" ht="18.75">
      <c r="A366" s="38">
        <v>359</v>
      </c>
      <c r="B366" s="625" t="s">
        <v>2807</v>
      </c>
      <c r="C366" s="625" t="s">
        <v>2808</v>
      </c>
      <c r="D366" s="630">
        <v>3</v>
      </c>
      <c r="E366" s="121"/>
      <c r="F366" s="656">
        <f t="shared" si="35"/>
        <v>1.5</v>
      </c>
      <c r="G366" s="656">
        <f t="shared" si="36"/>
        <v>4.5</v>
      </c>
      <c r="H366" s="680"/>
      <c r="I366" s="656">
        <f t="shared" si="37"/>
        <v>4.5</v>
      </c>
      <c r="J366" s="681"/>
      <c r="K366" s="656">
        <f t="shared" si="38"/>
        <v>4.5</v>
      </c>
      <c r="L366" s="642"/>
      <c r="M366" s="16" t="str">
        <f t="shared" si="39"/>
        <v>Juin</v>
      </c>
      <c r="N366" t="str">
        <f t="shared" si="40"/>
        <v>non</v>
      </c>
      <c r="O366" s="108"/>
      <c r="P366" s="108"/>
    </row>
    <row r="367" spans="1:16" ht="18.75">
      <c r="A367" s="38">
        <v>360</v>
      </c>
      <c r="B367" s="625" t="s">
        <v>324</v>
      </c>
      <c r="C367" s="625" t="s">
        <v>2809</v>
      </c>
      <c r="D367" s="630">
        <v>6</v>
      </c>
      <c r="E367" s="121"/>
      <c r="F367" s="656">
        <f t="shared" si="35"/>
        <v>3</v>
      </c>
      <c r="G367" s="656">
        <f t="shared" si="36"/>
        <v>9</v>
      </c>
      <c r="H367" s="680"/>
      <c r="I367" s="656">
        <f t="shared" si="37"/>
        <v>9</v>
      </c>
      <c r="J367" s="681"/>
      <c r="K367" s="656">
        <f t="shared" si="38"/>
        <v>9</v>
      </c>
      <c r="L367" s="642"/>
      <c r="M367" s="16" t="str">
        <f t="shared" si="39"/>
        <v>Juin</v>
      </c>
      <c r="N367" t="str">
        <f t="shared" si="40"/>
        <v>non</v>
      </c>
      <c r="O367" s="108"/>
      <c r="P367" s="108"/>
    </row>
    <row r="368" spans="1:16" ht="18.75">
      <c r="A368" s="38">
        <v>361</v>
      </c>
      <c r="B368" s="625" t="s">
        <v>2810</v>
      </c>
      <c r="C368" s="625" t="s">
        <v>2811</v>
      </c>
      <c r="D368" s="630">
        <v>2</v>
      </c>
      <c r="E368" s="121"/>
      <c r="F368" s="656">
        <f t="shared" si="35"/>
        <v>1</v>
      </c>
      <c r="G368" s="656">
        <f t="shared" si="36"/>
        <v>3</v>
      </c>
      <c r="H368" s="680"/>
      <c r="I368" s="656">
        <f t="shared" si="37"/>
        <v>3</v>
      </c>
      <c r="J368" s="681"/>
      <c r="K368" s="656">
        <f t="shared" si="38"/>
        <v>3</v>
      </c>
      <c r="L368" s="642"/>
      <c r="M368" s="16" t="str">
        <f t="shared" si="39"/>
        <v>Juin</v>
      </c>
      <c r="N368" t="str">
        <f t="shared" si="40"/>
        <v>non</v>
      </c>
      <c r="O368" s="108"/>
      <c r="P368" s="108"/>
    </row>
    <row r="369" spans="1:16" ht="18.75">
      <c r="A369" s="38">
        <v>362</v>
      </c>
      <c r="B369" s="625" t="s">
        <v>2812</v>
      </c>
      <c r="C369" s="625" t="s">
        <v>2813</v>
      </c>
      <c r="D369" s="630">
        <v>7</v>
      </c>
      <c r="E369" s="121"/>
      <c r="F369" s="656">
        <f t="shared" si="35"/>
        <v>3.5</v>
      </c>
      <c r="G369" s="656">
        <f t="shared" si="36"/>
        <v>10.5</v>
      </c>
      <c r="H369" s="680"/>
      <c r="I369" s="656">
        <f t="shared" si="37"/>
        <v>10.5</v>
      </c>
      <c r="J369" s="681"/>
      <c r="K369" s="656">
        <f t="shared" si="38"/>
        <v>10.5</v>
      </c>
      <c r="L369" s="642"/>
      <c r="M369" s="16" t="str">
        <f t="shared" si="39"/>
        <v>Juin</v>
      </c>
      <c r="N369" t="str">
        <f t="shared" si="40"/>
        <v>non</v>
      </c>
      <c r="O369" s="108"/>
      <c r="P369" s="108"/>
    </row>
    <row r="370" spans="1:16" ht="18.75">
      <c r="A370" s="38">
        <v>363</v>
      </c>
      <c r="B370" s="625" t="s">
        <v>2814</v>
      </c>
      <c r="C370" s="625" t="s">
        <v>2815</v>
      </c>
      <c r="D370" s="630">
        <v>4.25</v>
      </c>
      <c r="E370" s="121"/>
      <c r="F370" s="656">
        <f t="shared" si="35"/>
        <v>2.125</v>
      </c>
      <c r="G370" s="656">
        <f t="shared" si="36"/>
        <v>6.375</v>
      </c>
      <c r="H370" s="680"/>
      <c r="I370" s="656">
        <f t="shared" si="37"/>
        <v>6.375</v>
      </c>
      <c r="J370" s="681"/>
      <c r="K370" s="656">
        <f t="shared" si="38"/>
        <v>6.375</v>
      </c>
      <c r="L370" s="642"/>
      <c r="M370" s="16" t="str">
        <f t="shared" si="39"/>
        <v>Juin</v>
      </c>
      <c r="N370" t="str">
        <f t="shared" si="40"/>
        <v>non</v>
      </c>
      <c r="O370" s="108"/>
      <c r="P370" s="108"/>
    </row>
    <row r="371" spans="1:16" ht="18.75">
      <c r="A371" s="38">
        <v>364</v>
      </c>
      <c r="B371" s="625" t="s">
        <v>2816</v>
      </c>
      <c r="C371" s="625" t="s">
        <v>2443</v>
      </c>
      <c r="D371" s="630">
        <v>2</v>
      </c>
      <c r="E371" s="121"/>
      <c r="F371" s="656">
        <f t="shared" si="35"/>
        <v>1</v>
      </c>
      <c r="G371" s="656">
        <f t="shared" si="36"/>
        <v>3</v>
      </c>
      <c r="H371" s="680"/>
      <c r="I371" s="656">
        <f t="shared" si="37"/>
        <v>3</v>
      </c>
      <c r="J371" s="681"/>
      <c r="K371" s="656">
        <f t="shared" si="38"/>
        <v>3</v>
      </c>
      <c r="L371" s="642"/>
      <c r="M371" s="16" t="str">
        <f t="shared" si="39"/>
        <v>Juin</v>
      </c>
      <c r="N371" t="str">
        <f t="shared" si="40"/>
        <v>non</v>
      </c>
      <c r="O371" s="108"/>
      <c r="P371" s="108"/>
    </row>
    <row r="372" spans="1:16" ht="18.75">
      <c r="A372" s="38">
        <v>365</v>
      </c>
      <c r="B372" s="625" t="s">
        <v>325</v>
      </c>
      <c r="C372" s="625" t="s">
        <v>2512</v>
      </c>
      <c r="D372" s="630">
        <v>0</v>
      </c>
      <c r="E372" s="121"/>
      <c r="F372" s="656">
        <f t="shared" si="35"/>
        <v>0</v>
      </c>
      <c r="G372" s="656">
        <f t="shared" si="36"/>
        <v>0</v>
      </c>
      <c r="H372" s="680"/>
      <c r="I372" s="656">
        <f t="shared" si="37"/>
        <v>0</v>
      </c>
      <c r="J372" s="681"/>
      <c r="K372" s="656">
        <f t="shared" si="38"/>
        <v>0</v>
      </c>
      <c r="L372" s="642"/>
      <c r="M372" s="16" t="str">
        <f t="shared" si="39"/>
        <v>Juin</v>
      </c>
      <c r="N372" t="str">
        <f t="shared" si="40"/>
        <v>non</v>
      </c>
      <c r="O372" s="108"/>
      <c r="P372" s="108"/>
    </row>
    <row r="373" spans="1:16" ht="18.75">
      <c r="A373" s="38">
        <v>366</v>
      </c>
      <c r="B373" s="625" t="s">
        <v>2817</v>
      </c>
      <c r="C373" s="625" t="s">
        <v>2818</v>
      </c>
      <c r="D373" s="630">
        <v>5</v>
      </c>
      <c r="E373" s="121"/>
      <c r="F373" s="656">
        <f t="shared" si="35"/>
        <v>2.5</v>
      </c>
      <c r="G373" s="656">
        <f t="shared" si="36"/>
        <v>7.5</v>
      </c>
      <c r="H373" s="680"/>
      <c r="I373" s="656">
        <f t="shared" si="37"/>
        <v>7.5</v>
      </c>
      <c r="J373" s="681"/>
      <c r="K373" s="656">
        <f t="shared" si="38"/>
        <v>7.5</v>
      </c>
      <c r="L373" s="642"/>
      <c r="M373" s="16" t="str">
        <f t="shared" si="39"/>
        <v>Juin</v>
      </c>
      <c r="N373" t="str">
        <f t="shared" si="40"/>
        <v>non</v>
      </c>
      <c r="O373" s="108"/>
      <c r="P373" s="108"/>
    </row>
    <row r="374" spans="1:16" ht="18.75">
      <c r="A374" s="38">
        <v>367</v>
      </c>
      <c r="B374" s="625" t="s">
        <v>1966</v>
      </c>
      <c r="C374" s="625" t="s">
        <v>2819</v>
      </c>
      <c r="D374" s="630">
        <v>3</v>
      </c>
      <c r="E374" s="121"/>
      <c r="F374" s="656">
        <f t="shared" si="35"/>
        <v>1.5</v>
      </c>
      <c r="G374" s="656">
        <f t="shared" si="36"/>
        <v>4.5</v>
      </c>
      <c r="H374" s="680"/>
      <c r="I374" s="656">
        <f t="shared" si="37"/>
        <v>4.5</v>
      </c>
      <c r="J374" s="681"/>
      <c r="K374" s="656">
        <f t="shared" si="38"/>
        <v>4.5</v>
      </c>
      <c r="L374" s="642"/>
      <c r="M374" s="16" t="str">
        <f t="shared" si="39"/>
        <v>Juin</v>
      </c>
      <c r="N374" t="str">
        <f t="shared" si="40"/>
        <v>non</v>
      </c>
      <c r="O374" s="108"/>
      <c r="P374" s="108"/>
    </row>
    <row r="375" spans="1:16" ht="18.75">
      <c r="A375" s="38">
        <v>368</v>
      </c>
      <c r="B375" s="625" t="s">
        <v>2069</v>
      </c>
      <c r="C375" s="625" t="s">
        <v>2521</v>
      </c>
      <c r="D375" s="630">
        <v>8.5</v>
      </c>
      <c r="E375" s="121"/>
      <c r="F375" s="656">
        <f t="shared" si="35"/>
        <v>4.25</v>
      </c>
      <c r="G375" s="656">
        <f t="shared" si="36"/>
        <v>12.75</v>
      </c>
      <c r="H375" s="680"/>
      <c r="I375" s="656">
        <f t="shared" si="37"/>
        <v>12.75</v>
      </c>
      <c r="J375" s="681"/>
      <c r="K375" s="656">
        <f t="shared" si="38"/>
        <v>12.75</v>
      </c>
      <c r="L375" s="642"/>
      <c r="M375" s="16" t="str">
        <f t="shared" si="39"/>
        <v>Juin</v>
      </c>
      <c r="N375" t="str">
        <f t="shared" si="40"/>
        <v>non</v>
      </c>
      <c r="O375" s="108"/>
      <c r="P375" s="108"/>
    </row>
    <row r="376" spans="1:16" ht="18.75">
      <c r="A376" s="38">
        <v>369</v>
      </c>
      <c r="B376" s="625" t="s">
        <v>2820</v>
      </c>
      <c r="C376" s="625" t="s">
        <v>2821</v>
      </c>
      <c r="D376" s="630">
        <v>0.25</v>
      </c>
      <c r="E376" s="121"/>
      <c r="F376" s="656">
        <f t="shared" si="35"/>
        <v>0.125</v>
      </c>
      <c r="G376" s="656">
        <f t="shared" si="36"/>
        <v>0.375</v>
      </c>
      <c r="H376" s="680"/>
      <c r="I376" s="656">
        <f t="shared" si="37"/>
        <v>0.375</v>
      </c>
      <c r="J376" s="681"/>
      <c r="K376" s="656">
        <f t="shared" si="38"/>
        <v>0.375</v>
      </c>
      <c r="L376" s="642"/>
      <c r="M376" s="16" t="str">
        <f t="shared" si="39"/>
        <v>Juin</v>
      </c>
      <c r="N376" t="str">
        <f t="shared" si="40"/>
        <v>non</v>
      </c>
      <c r="O376" s="108"/>
      <c r="P376" s="108"/>
    </row>
    <row r="377" spans="1:16" ht="18.75">
      <c r="A377" s="38">
        <v>370</v>
      </c>
      <c r="B377" s="625" t="s">
        <v>2822</v>
      </c>
      <c r="C377" s="625" t="s">
        <v>2823</v>
      </c>
      <c r="D377" s="630">
        <v>5</v>
      </c>
      <c r="E377" s="121"/>
      <c r="F377" s="656">
        <f t="shared" si="35"/>
        <v>2.5</v>
      </c>
      <c r="G377" s="656">
        <f t="shared" si="36"/>
        <v>7.5</v>
      </c>
      <c r="H377" s="680"/>
      <c r="I377" s="656">
        <f t="shared" si="37"/>
        <v>7.5</v>
      </c>
      <c r="J377" s="681"/>
      <c r="K377" s="656">
        <f t="shared" si="38"/>
        <v>7.5</v>
      </c>
      <c r="L377" s="642"/>
      <c r="M377" s="16" t="str">
        <f t="shared" si="39"/>
        <v>Juin</v>
      </c>
      <c r="N377" t="str">
        <f t="shared" si="40"/>
        <v>non</v>
      </c>
      <c r="O377" s="108"/>
      <c r="P377" s="108"/>
    </row>
    <row r="378" spans="1:16" ht="18.75">
      <c r="A378" s="38">
        <v>371</v>
      </c>
      <c r="B378" s="625" t="s">
        <v>2083</v>
      </c>
      <c r="C378" s="625" t="s">
        <v>2490</v>
      </c>
      <c r="D378" s="630">
        <v>7</v>
      </c>
      <c r="E378" s="121"/>
      <c r="F378" s="656">
        <f t="shared" si="35"/>
        <v>3.5</v>
      </c>
      <c r="G378" s="656">
        <f t="shared" si="36"/>
        <v>10.5</v>
      </c>
      <c r="H378" s="680"/>
      <c r="I378" s="656">
        <f t="shared" si="37"/>
        <v>10.5</v>
      </c>
      <c r="J378" s="681"/>
      <c r="K378" s="656">
        <f t="shared" si="38"/>
        <v>10.5</v>
      </c>
      <c r="L378" s="642"/>
      <c r="M378" s="16" t="str">
        <f t="shared" si="39"/>
        <v>Juin</v>
      </c>
      <c r="N378" t="str">
        <f t="shared" si="40"/>
        <v>non</v>
      </c>
      <c r="O378" s="108"/>
      <c r="P378" s="108"/>
    </row>
    <row r="379" spans="1:16" ht="18.75">
      <c r="A379" s="38">
        <v>372</v>
      </c>
      <c r="B379" s="625" t="s">
        <v>2083</v>
      </c>
      <c r="C379" s="625" t="s">
        <v>2419</v>
      </c>
      <c r="D379" s="630">
        <v>15.5</v>
      </c>
      <c r="E379" s="121"/>
      <c r="F379" s="656">
        <f t="shared" si="35"/>
        <v>7.75</v>
      </c>
      <c r="G379" s="656">
        <f t="shared" si="36"/>
        <v>23.25</v>
      </c>
      <c r="H379" s="680"/>
      <c r="I379" s="656">
        <f t="shared" si="37"/>
        <v>23.25</v>
      </c>
      <c r="J379" s="681"/>
      <c r="K379" s="656">
        <f t="shared" si="38"/>
        <v>23.25</v>
      </c>
      <c r="L379" s="642"/>
      <c r="M379" s="16" t="str">
        <f t="shared" si="39"/>
        <v>Juin</v>
      </c>
      <c r="N379" t="str">
        <f t="shared" si="40"/>
        <v>non</v>
      </c>
      <c r="O379" s="108"/>
      <c r="P379" s="108"/>
    </row>
    <row r="380" spans="1:16" ht="18.75">
      <c r="A380" s="38">
        <v>373</v>
      </c>
      <c r="B380" s="625" t="s">
        <v>2087</v>
      </c>
      <c r="C380" s="625" t="s">
        <v>2824</v>
      </c>
      <c r="D380" s="630">
        <v>3</v>
      </c>
      <c r="E380" s="121"/>
      <c r="F380" s="656">
        <f t="shared" si="35"/>
        <v>1.5</v>
      </c>
      <c r="G380" s="656">
        <f t="shared" si="36"/>
        <v>4.5</v>
      </c>
      <c r="H380" s="680"/>
      <c r="I380" s="656">
        <f t="shared" si="37"/>
        <v>4.5</v>
      </c>
      <c r="J380" s="681"/>
      <c r="K380" s="656">
        <f t="shared" si="38"/>
        <v>4.5</v>
      </c>
      <c r="L380" s="642"/>
      <c r="M380" s="16" t="str">
        <f t="shared" si="39"/>
        <v>Juin</v>
      </c>
      <c r="N380" t="str">
        <f t="shared" si="40"/>
        <v>non</v>
      </c>
      <c r="O380" s="108"/>
      <c r="P380" s="108"/>
    </row>
    <row r="381" spans="1:16" ht="18.75">
      <c r="A381" s="38">
        <v>374</v>
      </c>
      <c r="B381" s="625" t="s">
        <v>2825</v>
      </c>
      <c r="C381" s="625" t="s">
        <v>2565</v>
      </c>
      <c r="D381" s="630">
        <v>4</v>
      </c>
      <c r="E381" s="121"/>
      <c r="F381" s="656">
        <f t="shared" si="35"/>
        <v>2</v>
      </c>
      <c r="G381" s="656">
        <f t="shared" si="36"/>
        <v>6</v>
      </c>
      <c r="H381" s="680"/>
      <c r="I381" s="656">
        <f t="shared" si="37"/>
        <v>6</v>
      </c>
      <c r="J381" s="681"/>
      <c r="K381" s="656">
        <f t="shared" si="38"/>
        <v>6</v>
      </c>
      <c r="L381" s="642"/>
      <c r="M381" s="16" t="str">
        <f t="shared" si="39"/>
        <v>Juin</v>
      </c>
      <c r="N381" t="str">
        <f t="shared" si="40"/>
        <v>non</v>
      </c>
      <c r="O381" s="108"/>
      <c r="P381" s="108"/>
    </row>
    <row r="382" spans="1:16" ht="18.75">
      <c r="A382" s="38">
        <v>375</v>
      </c>
      <c r="B382" s="625" t="s">
        <v>329</v>
      </c>
      <c r="C382" s="625" t="s">
        <v>2826</v>
      </c>
      <c r="D382" s="630">
        <v>1.75</v>
      </c>
      <c r="E382" s="121"/>
      <c r="F382" s="656">
        <f t="shared" si="35"/>
        <v>0.875</v>
      </c>
      <c r="G382" s="656">
        <f t="shared" si="36"/>
        <v>2.625</v>
      </c>
      <c r="H382" s="680"/>
      <c r="I382" s="656">
        <f t="shared" si="37"/>
        <v>2.625</v>
      </c>
      <c r="J382" s="681"/>
      <c r="K382" s="656">
        <f t="shared" si="38"/>
        <v>2.625</v>
      </c>
      <c r="L382" s="642"/>
      <c r="M382" s="16" t="str">
        <f t="shared" si="39"/>
        <v>Juin</v>
      </c>
      <c r="N382" t="str">
        <f t="shared" si="40"/>
        <v>non</v>
      </c>
      <c r="O382" s="108"/>
      <c r="P382" s="108"/>
    </row>
    <row r="383" spans="1:16" ht="18.75">
      <c r="A383" s="38">
        <v>376</v>
      </c>
      <c r="B383" s="625" t="s">
        <v>2827</v>
      </c>
      <c r="C383" s="625" t="s">
        <v>2828</v>
      </c>
      <c r="D383" s="630">
        <v>2.5</v>
      </c>
      <c r="E383" s="121"/>
      <c r="F383" s="656">
        <f t="shared" si="35"/>
        <v>1.25</v>
      </c>
      <c r="G383" s="656">
        <f t="shared" si="36"/>
        <v>3.75</v>
      </c>
      <c r="H383" s="680"/>
      <c r="I383" s="656">
        <f t="shared" si="37"/>
        <v>3.75</v>
      </c>
      <c r="J383" s="681"/>
      <c r="K383" s="656">
        <f t="shared" si="38"/>
        <v>3.75</v>
      </c>
      <c r="L383" s="642"/>
      <c r="M383" s="16" t="str">
        <f t="shared" si="39"/>
        <v>Juin</v>
      </c>
      <c r="N383" t="str">
        <f t="shared" si="40"/>
        <v>non</v>
      </c>
      <c r="O383" s="108"/>
      <c r="P383" s="108"/>
    </row>
    <row r="384" spans="1:16" ht="18.75">
      <c r="A384" s="38">
        <v>377</v>
      </c>
      <c r="B384" s="625" t="s">
        <v>2829</v>
      </c>
      <c r="C384" s="625" t="s">
        <v>2490</v>
      </c>
      <c r="D384" s="630">
        <v>3</v>
      </c>
      <c r="E384" s="121"/>
      <c r="F384" s="656">
        <f t="shared" si="35"/>
        <v>1.5</v>
      </c>
      <c r="G384" s="656">
        <f t="shared" si="36"/>
        <v>4.5</v>
      </c>
      <c r="H384" s="680"/>
      <c r="I384" s="656">
        <f t="shared" si="37"/>
        <v>4.5</v>
      </c>
      <c r="J384" s="681"/>
      <c r="K384" s="656">
        <f t="shared" si="38"/>
        <v>4.5</v>
      </c>
      <c r="L384" s="642"/>
      <c r="M384" s="16" t="str">
        <f t="shared" si="39"/>
        <v>Juin</v>
      </c>
      <c r="N384" t="str">
        <f t="shared" si="40"/>
        <v>non</v>
      </c>
      <c r="O384" s="108"/>
      <c r="P384" s="108"/>
    </row>
    <row r="385" spans="1:16" ht="18.75">
      <c r="A385" s="38">
        <v>378</v>
      </c>
      <c r="B385" s="625" t="s">
        <v>2830</v>
      </c>
      <c r="C385" s="625" t="s">
        <v>2598</v>
      </c>
      <c r="D385" s="630">
        <v>1</v>
      </c>
      <c r="E385" s="121"/>
      <c r="F385" s="656">
        <f t="shared" si="35"/>
        <v>0.5</v>
      </c>
      <c r="G385" s="656">
        <f t="shared" si="36"/>
        <v>1.5</v>
      </c>
      <c r="H385" s="680"/>
      <c r="I385" s="656">
        <f t="shared" si="37"/>
        <v>1.5</v>
      </c>
      <c r="J385" s="681"/>
      <c r="K385" s="656">
        <f t="shared" si="38"/>
        <v>1.5</v>
      </c>
      <c r="L385" s="642"/>
      <c r="M385" s="16" t="str">
        <f t="shared" si="39"/>
        <v>Juin</v>
      </c>
      <c r="N385" t="str">
        <f t="shared" si="40"/>
        <v>non</v>
      </c>
      <c r="O385" s="108"/>
      <c r="P385" s="108"/>
    </row>
    <row r="386" spans="1:16" ht="18.75">
      <c r="A386" s="38">
        <v>379</v>
      </c>
      <c r="B386" s="625" t="s">
        <v>2831</v>
      </c>
      <c r="C386" s="625" t="s">
        <v>2469</v>
      </c>
      <c r="D386" s="630">
        <v>2</v>
      </c>
      <c r="E386" s="121"/>
      <c r="F386" s="656">
        <f t="shared" si="35"/>
        <v>1</v>
      </c>
      <c r="G386" s="656">
        <f t="shared" si="36"/>
        <v>3</v>
      </c>
      <c r="H386" s="680"/>
      <c r="I386" s="656">
        <f t="shared" si="37"/>
        <v>3</v>
      </c>
      <c r="J386" s="681"/>
      <c r="K386" s="656">
        <f t="shared" si="38"/>
        <v>3</v>
      </c>
      <c r="L386" s="642"/>
      <c r="M386" s="16" t="str">
        <f t="shared" si="39"/>
        <v>Juin</v>
      </c>
      <c r="N386" t="str">
        <f t="shared" si="40"/>
        <v>non</v>
      </c>
      <c r="O386" s="108"/>
      <c r="P386" s="108"/>
    </row>
    <row r="387" spans="1:16" ht="18.75">
      <c r="A387" s="38">
        <v>380</v>
      </c>
      <c r="B387" s="625" t="s">
        <v>2832</v>
      </c>
      <c r="C387" s="625" t="s">
        <v>2833</v>
      </c>
      <c r="D387" s="630">
        <v>5</v>
      </c>
      <c r="E387" s="121"/>
      <c r="F387" s="656">
        <f t="shared" si="35"/>
        <v>2.5</v>
      </c>
      <c r="G387" s="656">
        <f t="shared" si="36"/>
        <v>7.5</v>
      </c>
      <c r="H387" s="680"/>
      <c r="I387" s="656">
        <f t="shared" si="37"/>
        <v>7.5</v>
      </c>
      <c r="J387" s="681"/>
      <c r="K387" s="656">
        <f t="shared" si="38"/>
        <v>7.5</v>
      </c>
      <c r="L387" s="642"/>
      <c r="M387" s="16" t="str">
        <f t="shared" si="39"/>
        <v>Juin</v>
      </c>
      <c r="N387" t="str">
        <f t="shared" si="40"/>
        <v>non</v>
      </c>
      <c r="O387" s="108"/>
      <c r="P387" s="108"/>
    </row>
    <row r="388" spans="1:16" ht="18.75">
      <c r="A388" s="38">
        <v>381</v>
      </c>
      <c r="B388" s="625" t="s">
        <v>2834</v>
      </c>
      <c r="C388" s="625" t="s">
        <v>2835</v>
      </c>
      <c r="D388" s="631">
        <v>10</v>
      </c>
      <c r="E388" s="121"/>
      <c r="F388" s="656">
        <f t="shared" si="35"/>
        <v>5</v>
      </c>
      <c r="G388" s="656">
        <f t="shared" si="36"/>
        <v>15</v>
      </c>
      <c r="H388" s="680"/>
      <c r="I388" s="656">
        <f t="shared" si="37"/>
        <v>15</v>
      </c>
      <c r="J388" s="681"/>
      <c r="K388" s="656">
        <f t="shared" si="38"/>
        <v>15</v>
      </c>
      <c r="L388" s="642"/>
      <c r="M388" s="16" t="str">
        <f t="shared" si="39"/>
        <v>Juin</v>
      </c>
      <c r="N388" t="str">
        <f t="shared" si="40"/>
        <v>non</v>
      </c>
      <c r="O388" s="108"/>
      <c r="P388" s="108"/>
    </row>
    <row r="389" spans="1:16" ht="18.75">
      <c r="A389" s="38">
        <v>382</v>
      </c>
      <c r="B389" s="625" t="s">
        <v>2120</v>
      </c>
      <c r="C389" s="625" t="s">
        <v>2725</v>
      </c>
      <c r="D389" s="630">
        <v>4</v>
      </c>
      <c r="E389" s="121"/>
      <c r="F389" s="656">
        <f t="shared" si="35"/>
        <v>2</v>
      </c>
      <c r="G389" s="656">
        <f t="shared" si="36"/>
        <v>6</v>
      </c>
      <c r="H389" s="680"/>
      <c r="I389" s="656">
        <f t="shared" si="37"/>
        <v>6</v>
      </c>
      <c r="J389" s="681"/>
      <c r="K389" s="656">
        <f t="shared" si="38"/>
        <v>6</v>
      </c>
      <c r="L389" s="642"/>
      <c r="M389" s="16" t="str">
        <f t="shared" si="39"/>
        <v>Juin</v>
      </c>
      <c r="N389" t="str">
        <f t="shared" si="40"/>
        <v>non</v>
      </c>
      <c r="O389" s="108"/>
      <c r="P389" s="108"/>
    </row>
    <row r="390" spans="1:16" ht="18.75">
      <c r="A390" s="38">
        <v>383</v>
      </c>
      <c r="B390" s="625" t="s">
        <v>2836</v>
      </c>
      <c r="C390" s="625" t="s">
        <v>2837</v>
      </c>
      <c r="D390" s="630">
        <v>13.5</v>
      </c>
      <c r="E390" s="121"/>
      <c r="F390" s="656">
        <f t="shared" si="35"/>
        <v>6.75</v>
      </c>
      <c r="G390" s="656">
        <f t="shared" si="36"/>
        <v>20.25</v>
      </c>
      <c r="H390" s="680"/>
      <c r="I390" s="656">
        <f t="shared" si="37"/>
        <v>20.25</v>
      </c>
      <c r="J390" s="681"/>
      <c r="K390" s="656">
        <f t="shared" si="38"/>
        <v>20.25</v>
      </c>
      <c r="L390" s="642"/>
      <c r="M390" s="16" t="str">
        <f t="shared" si="39"/>
        <v>Juin</v>
      </c>
      <c r="N390" t="str">
        <f t="shared" si="40"/>
        <v>non</v>
      </c>
      <c r="O390" s="108"/>
      <c r="P390" s="108"/>
    </row>
    <row r="391" spans="1:16" ht="18.75">
      <c r="A391" s="38">
        <v>384</v>
      </c>
      <c r="B391" s="625" t="s">
        <v>2838</v>
      </c>
      <c r="C391" s="625" t="s">
        <v>2839</v>
      </c>
      <c r="D391" s="630">
        <v>6.5</v>
      </c>
      <c r="E391" s="121"/>
      <c r="F391" s="656">
        <f t="shared" si="35"/>
        <v>3.25</v>
      </c>
      <c r="G391" s="656">
        <f t="shared" si="36"/>
        <v>9.75</v>
      </c>
      <c r="H391" s="680"/>
      <c r="I391" s="656">
        <f t="shared" si="37"/>
        <v>9.75</v>
      </c>
      <c r="J391" s="681"/>
      <c r="K391" s="656">
        <f t="shared" si="38"/>
        <v>9.75</v>
      </c>
      <c r="L391" s="642"/>
      <c r="M391" s="16" t="str">
        <f t="shared" si="39"/>
        <v>Juin</v>
      </c>
      <c r="N391" t="str">
        <f t="shared" si="40"/>
        <v>non</v>
      </c>
      <c r="O391" s="108"/>
      <c r="P391" s="108"/>
    </row>
    <row r="392" spans="1:16" ht="18.75">
      <c r="A392" s="38">
        <v>385</v>
      </c>
      <c r="B392" s="625" t="s">
        <v>2840</v>
      </c>
      <c r="C392" s="625" t="s">
        <v>2613</v>
      </c>
      <c r="D392" s="630">
        <v>9</v>
      </c>
      <c r="E392" s="121"/>
      <c r="F392" s="656">
        <f t="shared" si="35"/>
        <v>4.5</v>
      </c>
      <c r="G392" s="656">
        <f t="shared" si="36"/>
        <v>13.5</v>
      </c>
      <c r="H392" s="680"/>
      <c r="I392" s="656">
        <f t="shared" si="37"/>
        <v>13.5</v>
      </c>
      <c r="J392" s="681"/>
      <c r="K392" s="656">
        <f t="shared" si="38"/>
        <v>13.5</v>
      </c>
      <c r="L392" s="642"/>
      <c r="M392" s="16" t="str">
        <f t="shared" si="39"/>
        <v>Juin</v>
      </c>
      <c r="N392" t="str">
        <f t="shared" si="40"/>
        <v>non</v>
      </c>
      <c r="O392" s="108"/>
      <c r="P392" s="108"/>
    </row>
    <row r="393" spans="1:16" ht="18.75">
      <c r="A393" s="38">
        <v>386</v>
      </c>
      <c r="B393" s="625" t="s">
        <v>2137</v>
      </c>
      <c r="C393" s="625" t="s">
        <v>2689</v>
      </c>
      <c r="D393" s="630">
        <v>3</v>
      </c>
      <c r="E393" s="121"/>
      <c r="F393" s="656">
        <f t="shared" ref="F393:F456" si="41">(D393+E393)/2</f>
        <v>1.5</v>
      </c>
      <c r="G393" s="656">
        <f t="shared" ref="G393:G456" si="42">F393*3</f>
        <v>4.5</v>
      </c>
      <c r="H393" s="680"/>
      <c r="I393" s="656">
        <f t="shared" ref="I393:I456" si="43">MAX(G393,H393*3)</f>
        <v>4.5</v>
      </c>
      <c r="J393" s="681"/>
      <c r="K393" s="656">
        <f t="shared" ref="K393:K456" si="44">MAX(I393,J393*3)</f>
        <v>4.5</v>
      </c>
      <c r="L393" s="642"/>
      <c r="M393" s="16" t="str">
        <f t="shared" ref="M393:M456" si="45">IF(ISBLANK(J393),IF(ISBLANK(H393),"Juin","Synthèse"),"Rattrapage")</f>
        <v>Juin</v>
      </c>
      <c r="N393" t="str">
        <f t="shared" ref="N393:N456" si="46">IF(AND(B393=O393,C393=P393),"oui","non")</f>
        <v>non</v>
      </c>
      <c r="O393" s="108"/>
      <c r="P393" s="108"/>
    </row>
    <row r="394" spans="1:16" ht="18.75">
      <c r="A394" s="38">
        <v>387</v>
      </c>
      <c r="B394" s="625" t="s">
        <v>2141</v>
      </c>
      <c r="C394" s="625" t="s">
        <v>2841</v>
      </c>
      <c r="D394" s="630">
        <v>1</v>
      </c>
      <c r="E394" s="121"/>
      <c r="F394" s="656">
        <f t="shared" si="41"/>
        <v>0.5</v>
      </c>
      <c r="G394" s="656">
        <f t="shared" si="42"/>
        <v>1.5</v>
      </c>
      <c r="H394" s="680"/>
      <c r="I394" s="656">
        <f t="shared" si="43"/>
        <v>1.5</v>
      </c>
      <c r="J394" s="681"/>
      <c r="K394" s="656">
        <f t="shared" si="44"/>
        <v>1.5</v>
      </c>
      <c r="L394" s="642"/>
      <c r="M394" s="16" t="str">
        <f t="shared" si="45"/>
        <v>Juin</v>
      </c>
      <c r="N394" t="str">
        <f t="shared" si="46"/>
        <v>non</v>
      </c>
      <c r="O394" s="108"/>
      <c r="P394" s="108"/>
    </row>
    <row r="395" spans="1:16" ht="18.75">
      <c r="A395" s="38">
        <v>388</v>
      </c>
      <c r="B395" s="625" t="s">
        <v>181</v>
      </c>
      <c r="C395" s="625" t="s">
        <v>2545</v>
      </c>
      <c r="D395" s="631">
        <v>5.5</v>
      </c>
      <c r="E395" s="121"/>
      <c r="F395" s="656">
        <f t="shared" si="41"/>
        <v>2.75</v>
      </c>
      <c r="G395" s="656">
        <f t="shared" si="42"/>
        <v>8.25</v>
      </c>
      <c r="H395" s="680"/>
      <c r="I395" s="656">
        <f t="shared" si="43"/>
        <v>8.25</v>
      </c>
      <c r="J395" s="681"/>
      <c r="K395" s="656">
        <f t="shared" si="44"/>
        <v>8.25</v>
      </c>
      <c r="L395" s="642"/>
      <c r="M395" s="16" t="str">
        <f t="shared" si="45"/>
        <v>Juin</v>
      </c>
      <c r="N395" t="str">
        <f t="shared" si="46"/>
        <v>non</v>
      </c>
      <c r="O395" s="108"/>
      <c r="P395" s="108"/>
    </row>
    <row r="396" spans="1:16" ht="18.75">
      <c r="A396" s="38">
        <v>389</v>
      </c>
      <c r="B396" s="625" t="s">
        <v>2150</v>
      </c>
      <c r="C396" s="625" t="s">
        <v>2842</v>
      </c>
      <c r="D396" s="630">
        <v>3</v>
      </c>
      <c r="E396" s="121"/>
      <c r="F396" s="656">
        <f t="shared" si="41"/>
        <v>1.5</v>
      </c>
      <c r="G396" s="656">
        <f t="shared" si="42"/>
        <v>4.5</v>
      </c>
      <c r="H396" s="680"/>
      <c r="I396" s="656">
        <f t="shared" si="43"/>
        <v>4.5</v>
      </c>
      <c r="J396" s="681"/>
      <c r="K396" s="656">
        <f t="shared" si="44"/>
        <v>4.5</v>
      </c>
      <c r="L396" s="642"/>
      <c r="M396" s="16" t="str">
        <f t="shared" si="45"/>
        <v>Juin</v>
      </c>
      <c r="N396" t="str">
        <f t="shared" si="46"/>
        <v>non</v>
      </c>
      <c r="O396" s="108"/>
      <c r="P396" s="108"/>
    </row>
    <row r="397" spans="1:16" ht="18.75">
      <c r="A397" s="38">
        <v>390</v>
      </c>
      <c r="B397" s="625" t="s">
        <v>2843</v>
      </c>
      <c r="C397" s="625" t="s">
        <v>2844</v>
      </c>
      <c r="D397" s="630">
        <v>6</v>
      </c>
      <c r="E397" s="121"/>
      <c r="F397" s="656">
        <f t="shared" si="41"/>
        <v>3</v>
      </c>
      <c r="G397" s="656">
        <f t="shared" si="42"/>
        <v>9</v>
      </c>
      <c r="H397" s="680"/>
      <c r="I397" s="656">
        <f t="shared" si="43"/>
        <v>9</v>
      </c>
      <c r="J397" s="681"/>
      <c r="K397" s="656">
        <f t="shared" si="44"/>
        <v>9</v>
      </c>
      <c r="L397" s="642"/>
      <c r="M397" s="16" t="str">
        <f t="shared" si="45"/>
        <v>Juin</v>
      </c>
      <c r="N397" t="str">
        <f t="shared" si="46"/>
        <v>non</v>
      </c>
      <c r="O397" s="108"/>
      <c r="P397" s="108"/>
    </row>
    <row r="398" spans="1:16" ht="18.75">
      <c r="A398" s="38">
        <v>391</v>
      </c>
      <c r="B398" s="625" t="s">
        <v>2845</v>
      </c>
      <c r="C398" s="625" t="s">
        <v>2605</v>
      </c>
      <c r="D398" s="630">
        <v>3</v>
      </c>
      <c r="E398" s="121"/>
      <c r="F398" s="656">
        <f t="shared" si="41"/>
        <v>1.5</v>
      </c>
      <c r="G398" s="656">
        <f t="shared" si="42"/>
        <v>4.5</v>
      </c>
      <c r="H398" s="680"/>
      <c r="I398" s="656">
        <f t="shared" si="43"/>
        <v>4.5</v>
      </c>
      <c r="J398" s="681"/>
      <c r="K398" s="656">
        <f t="shared" si="44"/>
        <v>4.5</v>
      </c>
      <c r="L398" s="642"/>
      <c r="M398" s="16" t="str">
        <f t="shared" si="45"/>
        <v>Juin</v>
      </c>
      <c r="N398" t="str">
        <f t="shared" si="46"/>
        <v>non</v>
      </c>
      <c r="O398" s="108"/>
      <c r="P398" s="108"/>
    </row>
    <row r="399" spans="1:16" ht="18.75">
      <c r="A399" s="38">
        <v>392</v>
      </c>
      <c r="B399" s="625" t="s">
        <v>2846</v>
      </c>
      <c r="C399" s="625" t="s">
        <v>2725</v>
      </c>
      <c r="D399" s="630">
        <v>5</v>
      </c>
      <c r="E399" s="121"/>
      <c r="F399" s="656">
        <f t="shared" si="41"/>
        <v>2.5</v>
      </c>
      <c r="G399" s="656">
        <f t="shared" si="42"/>
        <v>7.5</v>
      </c>
      <c r="H399" s="680"/>
      <c r="I399" s="656">
        <f t="shared" si="43"/>
        <v>7.5</v>
      </c>
      <c r="J399" s="681"/>
      <c r="K399" s="656">
        <f t="shared" si="44"/>
        <v>7.5</v>
      </c>
      <c r="L399" s="642"/>
      <c r="M399" s="16" t="str">
        <f t="shared" si="45"/>
        <v>Juin</v>
      </c>
      <c r="N399" t="str">
        <f t="shared" si="46"/>
        <v>non</v>
      </c>
      <c r="O399" s="108"/>
      <c r="P399" s="108"/>
    </row>
    <row r="400" spans="1:16" ht="18.75">
      <c r="A400" s="38">
        <v>393</v>
      </c>
      <c r="B400" s="625" t="s">
        <v>2847</v>
      </c>
      <c r="C400" s="625" t="s">
        <v>2848</v>
      </c>
      <c r="D400" s="631">
        <v>13</v>
      </c>
      <c r="E400" s="121"/>
      <c r="F400" s="656">
        <f t="shared" si="41"/>
        <v>6.5</v>
      </c>
      <c r="G400" s="656">
        <f t="shared" si="42"/>
        <v>19.5</v>
      </c>
      <c r="H400" s="680"/>
      <c r="I400" s="656">
        <f t="shared" si="43"/>
        <v>19.5</v>
      </c>
      <c r="J400" s="681"/>
      <c r="K400" s="656">
        <f t="shared" si="44"/>
        <v>19.5</v>
      </c>
      <c r="L400" s="642"/>
      <c r="M400" s="16" t="str">
        <f t="shared" si="45"/>
        <v>Juin</v>
      </c>
      <c r="N400" t="str">
        <f t="shared" si="46"/>
        <v>non</v>
      </c>
      <c r="O400" s="108"/>
      <c r="P400" s="108"/>
    </row>
    <row r="401" spans="1:16" ht="18.75">
      <c r="A401" s="38">
        <v>394</v>
      </c>
      <c r="B401" s="625" t="s">
        <v>2172</v>
      </c>
      <c r="C401" s="625" t="s">
        <v>2809</v>
      </c>
      <c r="D401" s="630">
        <v>6</v>
      </c>
      <c r="E401" s="121"/>
      <c r="F401" s="656">
        <f t="shared" si="41"/>
        <v>3</v>
      </c>
      <c r="G401" s="656">
        <f t="shared" si="42"/>
        <v>9</v>
      </c>
      <c r="H401" s="680"/>
      <c r="I401" s="656">
        <f t="shared" si="43"/>
        <v>9</v>
      </c>
      <c r="J401" s="681"/>
      <c r="K401" s="656">
        <f t="shared" si="44"/>
        <v>9</v>
      </c>
      <c r="L401" s="642"/>
      <c r="M401" s="16" t="str">
        <f t="shared" si="45"/>
        <v>Juin</v>
      </c>
      <c r="N401" t="str">
        <f t="shared" si="46"/>
        <v>non</v>
      </c>
      <c r="O401" s="108"/>
      <c r="P401" s="108"/>
    </row>
    <row r="402" spans="1:16" ht="18.75">
      <c r="A402" s="38">
        <v>395</v>
      </c>
      <c r="B402" s="625" t="s">
        <v>2849</v>
      </c>
      <c r="C402" s="625" t="s">
        <v>2429</v>
      </c>
      <c r="D402" s="631">
        <v>7.5</v>
      </c>
      <c r="E402" s="121"/>
      <c r="F402" s="656">
        <f t="shared" si="41"/>
        <v>3.75</v>
      </c>
      <c r="G402" s="656">
        <f t="shared" si="42"/>
        <v>11.25</v>
      </c>
      <c r="H402" s="680"/>
      <c r="I402" s="656">
        <f t="shared" si="43"/>
        <v>11.25</v>
      </c>
      <c r="J402" s="681"/>
      <c r="K402" s="656">
        <f t="shared" si="44"/>
        <v>11.25</v>
      </c>
      <c r="L402" s="642"/>
      <c r="M402" s="16" t="str">
        <f t="shared" si="45"/>
        <v>Juin</v>
      </c>
      <c r="N402" t="str">
        <f t="shared" si="46"/>
        <v>non</v>
      </c>
      <c r="O402" s="108"/>
      <c r="P402" s="108"/>
    </row>
    <row r="403" spans="1:16" ht="18.75">
      <c r="A403" s="38">
        <v>396</v>
      </c>
      <c r="B403" s="625" t="s">
        <v>2850</v>
      </c>
      <c r="C403" s="625" t="s">
        <v>2851</v>
      </c>
      <c r="D403" s="630">
        <v>0.5</v>
      </c>
      <c r="E403" s="121"/>
      <c r="F403" s="656">
        <f t="shared" si="41"/>
        <v>0.25</v>
      </c>
      <c r="G403" s="656">
        <f t="shared" si="42"/>
        <v>0.75</v>
      </c>
      <c r="H403" s="680"/>
      <c r="I403" s="656">
        <f t="shared" si="43"/>
        <v>0.75</v>
      </c>
      <c r="J403" s="681"/>
      <c r="K403" s="656">
        <f t="shared" si="44"/>
        <v>0.75</v>
      </c>
      <c r="L403" s="642"/>
      <c r="M403" s="16" t="str">
        <f t="shared" si="45"/>
        <v>Juin</v>
      </c>
      <c r="N403" t="str">
        <f t="shared" si="46"/>
        <v>non</v>
      </c>
      <c r="O403" s="108"/>
      <c r="P403" s="108"/>
    </row>
    <row r="404" spans="1:16" ht="18.75">
      <c r="A404" s="38">
        <v>397</v>
      </c>
      <c r="B404" s="625" t="s">
        <v>2852</v>
      </c>
      <c r="C404" s="625" t="s">
        <v>2493</v>
      </c>
      <c r="D404" s="630">
        <v>5.5</v>
      </c>
      <c r="E404" s="121"/>
      <c r="F404" s="656">
        <f t="shared" si="41"/>
        <v>2.75</v>
      </c>
      <c r="G404" s="656">
        <f t="shared" si="42"/>
        <v>8.25</v>
      </c>
      <c r="H404" s="680"/>
      <c r="I404" s="656">
        <f t="shared" si="43"/>
        <v>8.25</v>
      </c>
      <c r="J404" s="681"/>
      <c r="K404" s="656">
        <f t="shared" si="44"/>
        <v>8.25</v>
      </c>
      <c r="L404" s="642"/>
      <c r="M404" s="16" t="str">
        <f t="shared" si="45"/>
        <v>Juin</v>
      </c>
      <c r="N404" t="str">
        <f t="shared" si="46"/>
        <v>non</v>
      </c>
      <c r="O404" s="108"/>
      <c r="P404" s="108"/>
    </row>
    <row r="405" spans="1:16" ht="18.75">
      <c r="A405" s="38">
        <v>398</v>
      </c>
      <c r="B405" s="625" t="s">
        <v>2853</v>
      </c>
      <c r="C405" s="625" t="s">
        <v>2581</v>
      </c>
      <c r="D405" s="630">
        <v>5</v>
      </c>
      <c r="E405" s="121"/>
      <c r="F405" s="656">
        <f t="shared" si="41"/>
        <v>2.5</v>
      </c>
      <c r="G405" s="656">
        <f t="shared" si="42"/>
        <v>7.5</v>
      </c>
      <c r="H405" s="680"/>
      <c r="I405" s="656">
        <f t="shared" si="43"/>
        <v>7.5</v>
      </c>
      <c r="J405" s="681"/>
      <c r="K405" s="656">
        <f t="shared" si="44"/>
        <v>7.5</v>
      </c>
      <c r="L405" s="642"/>
      <c r="M405" s="16" t="str">
        <f t="shared" si="45"/>
        <v>Juin</v>
      </c>
      <c r="N405" t="str">
        <f t="shared" si="46"/>
        <v>non</v>
      </c>
      <c r="O405" s="108"/>
      <c r="P405" s="108"/>
    </row>
    <row r="406" spans="1:16" ht="18.75">
      <c r="A406" s="38">
        <v>399</v>
      </c>
      <c r="B406" s="625" t="s">
        <v>2854</v>
      </c>
      <c r="C406" s="625" t="s">
        <v>2855</v>
      </c>
      <c r="D406" s="630">
        <v>0.25</v>
      </c>
      <c r="E406" s="121"/>
      <c r="F406" s="656">
        <f t="shared" si="41"/>
        <v>0.125</v>
      </c>
      <c r="G406" s="656">
        <f t="shared" si="42"/>
        <v>0.375</v>
      </c>
      <c r="H406" s="680"/>
      <c r="I406" s="656">
        <f t="shared" si="43"/>
        <v>0.375</v>
      </c>
      <c r="J406" s="681"/>
      <c r="K406" s="656">
        <f t="shared" si="44"/>
        <v>0.375</v>
      </c>
      <c r="L406" s="642"/>
      <c r="M406" s="16" t="str">
        <f t="shared" si="45"/>
        <v>Juin</v>
      </c>
      <c r="N406" t="str">
        <f t="shared" si="46"/>
        <v>non</v>
      </c>
      <c r="O406" s="108"/>
      <c r="P406" s="108"/>
    </row>
    <row r="407" spans="1:16" ht="18.75">
      <c r="A407" s="38">
        <v>400</v>
      </c>
      <c r="B407" s="625" t="s">
        <v>2856</v>
      </c>
      <c r="C407" s="625" t="s">
        <v>2857</v>
      </c>
      <c r="D407" s="630">
        <v>0.5</v>
      </c>
      <c r="E407" s="121"/>
      <c r="F407" s="656">
        <f t="shared" si="41"/>
        <v>0.25</v>
      </c>
      <c r="G407" s="656">
        <f t="shared" si="42"/>
        <v>0.75</v>
      </c>
      <c r="H407" s="680"/>
      <c r="I407" s="656">
        <f t="shared" si="43"/>
        <v>0.75</v>
      </c>
      <c r="J407" s="681"/>
      <c r="K407" s="656">
        <f t="shared" si="44"/>
        <v>0.75</v>
      </c>
      <c r="L407" s="642"/>
      <c r="M407" s="16" t="str">
        <f t="shared" si="45"/>
        <v>Juin</v>
      </c>
      <c r="N407" t="str">
        <f t="shared" si="46"/>
        <v>non</v>
      </c>
      <c r="O407" s="108"/>
      <c r="P407" s="108"/>
    </row>
    <row r="408" spans="1:16" ht="18.75">
      <c r="A408" s="38">
        <v>401</v>
      </c>
      <c r="B408" s="625" t="s">
        <v>2856</v>
      </c>
      <c r="C408" s="625" t="s">
        <v>2858</v>
      </c>
      <c r="D408" s="630">
        <v>3.25</v>
      </c>
      <c r="E408" s="121"/>
      <c r="F408" s="656">
        <f t="shared" si="41"/>
        <v>1.625</v>
      </c>
      <c r="G408" s="656">
        <f t="shared" si="42"/>
        <v>4.875</v>
      </c>
      <c r="H408" s="680"/>
      <c r="I408" s="656">
        <f t="shared" si="43"/>
        <v>4.875</v>
      </c>
      <c r="J408" s="681"/>
      <c r="K408" s="656">
        <f t="shared" si="44"/>
        <v>4.875</v>
      </c>
      <c r="L408" s="642"/>
      <c r="M408" s="16" t="str">
        <f t="shared" si="45"/>
        <v>Juin</v>
      </c>
      <c r="N408" t="str">
        <f t="shared" si="46"/>
        <v>non</v>
      </c>
      <c r="O408" s="108"/>
      <c r="P408" s="108"/>
    </row>
    <row r="409" spans="1:16" ht="18.75">
      <c r="A409" s="38">
        <v>402</v>
      </c>
      <c r="B409" s="625" t="s">
        <v>334</v>
      </c>
      <c r="C409" s="625" t="s">
        <v>330</v>
      </c>
      <c r="D409" s="630">
        <v>0.5</v>
      </c>
      <c r="E409" s="121"/>
      <c r="F409" s="656">
        <f t="shared" si="41"/>
        <v>0.25</v>
      </c>
      <c r="G409" s="656">
        <f t="shared" si="42"/>
        <v>0.75</v>
      </c>
      <c r="H409" s="680"/>
      <c r="I409" s="656">
        <f t="shared" si="43"/>
        <v>0.75</v>
      </c>
      <c r="J409" s="681"/>
      <c r="K409" s="656">
        <f t="shared" si="44"/>
        <v>0.75</v>
      </c>
      <c r="L409" s="642"/>
      <c r="M409" s="16" t="str">
        <f t="shared" si="45"/>
        <v>Juin</v>
      </c>
      <c r="N409" t="str">
        <f t="shared" si="46"/>
        <v>non</v>
      </c>
      <c r="O409" s="108"/>
      <c r="P409" s="108"/>
    </row>
    <row r="410" spans="1:16" ht="18.75">
      <c r="A410" s="38">
        <v>403</v>
      </c>
      <c r="B410" s="625" t="s">
        <v>2859</v>
      </c>
      <c r="C410" s="625" t="s">
        <v>2535</v>
      </c>
      <c r="D410" s="630">
        <v>0</v>
      </c>
      <c r="E410" s="121"/>
      <c r="F410" s="656">
        <f t="shared" si="41"/>
        <v>0</v>
      </c>
      <c r="G410" s="656">
        <f t="shared" si="42"/>
        <v>0</v>
      </c>
      <c r="H410" s="680"/>
      <c r="I410" s="656">
        <f t="shared" si="43"/>
        <v>0</v>
      </c>
      <c r="J410" s="681"/>
      <c r="K410" s="656">
        <f t="shared" si="44"/>
        <v>0</v>
      </c>
      <c r="L410" s="642"/>
      <c r="M410" s="16" t="str">
        <f t="shared" si="45"/>
        <v>Juin</v>
      </c>
      <c r="N410" t="str">
        <f t="shared" si="46"/>
        <v>non</v>
      </c>
      <c r="O410" s="108"/>
      <c r="P410" s="108"/>
    </row>
    <row r="411" spans="1:16" ht="18.75">
      <c r="A411" s="38">
        <v>404</v>
      </c>
      <c r="B411" s="625" t="s">
        <v>337</v>
      </c>
      <c r="C411" s="625" t="s">
        <v>2753</v>
      </c>
      <c r="D411" s="630">
        <v>3.5</v>
      </c>
      <c r="E411" s="121"/>
      <c r="F411" s="656">
        <f t="shared" si="41"/>
        <v>1.75</v>
      </c>
      <c r="G411" s="656">
        <f t="shared" si="42"/>
        <v>5.25</v>
      </c>
      <c r="H411" s="680"/>
      <c r="I411" s="656">
        <f t="shared" si="43"/>
        <v>5.25</v>
      </c>
      <c r="J411" s="681"/>
      <c r="K411" s="656">
        <f t="shared" si="44"/>
        <v>5.25</v>
      </c>
      <c r="L411" s="642"/>
      <c r="M411" s="16" t="str">
        <f t="shared" si="45"/>
        <v>Juin</v>
      </c>
      <c r="N411" t="str">
        <f t="shared" si="46"/>
        <v>non</v>
      </c>
      <c r="O411" s="108"/>
      <c r="P411" s="108"/>
    </row>
    <row r="412" spans="1:16" ht="18.75">
      <c r="A412" s="38">
        <v>405</v>
      </c>
      <c r="B412" s="625" t="s">
        <v>2860</v>
      </c>
      <c r="C412" s="625" t="s">
        <v>2861</v>
      </c>
      <c r="D412" s="630">
        <v>0.5</v>
      </c>
      <c r="E412" s="121"/>
      <c r="F412" s="656">
        <f t="shared" si="41"/>
        <v>0.25</v>
      </c>
      <c r="G412" s="656">
        <f t="shared" si="42"/>
        <v>0.75</v>
      </c>
      <c r="H412" s="680"/>
      <c r="I412" s="656">
        <f t="shared" si="43"/>
        <v>0.75</v>
      </c>
      <c r="J412" s="681"/>
      <c r="K412" s="656">
        <f t="shared" si="44"/>
        <v>0.75</v>
      </c>
      <c r="L412" s="642"/>
      <c r="M412" s="16" t="str">
        <f t="shared" si="45"/>
        <v>Juin</v>
      </c>
      <c r="N412" t="str">
        <f t="shared" si="46"/>
        <v>non</v>
      </c>
      <c r="O412" s="108"/>
      <c r="P412" s="108"/>
    </row>
    <row r="413" spans="1:16" ht="18.75">
      <c r="A413" s="38">
        <v>406</v>
      </c>
      <c r="B413" s="625" t="s">
        <v>2862</v>
      </c>
      <c r="C413" s="625" t="s">
        <v>2863</v>
      </c>
      <c r="D413" s="630">
        <v>0.25</v>
      </c>
      <c r="E413" s="121"/>
      <c r="F413" s="656">
        <f t="shared" si="41"/>
        <v>0.125</v>
      </c>
      <c r="G413" s="656">
        <f t="shared" si="42"/>
        <v>0.375</v>
      </c>
      <c r="H413" s="680"/>
      <c r="I413" s="656">
        <f t="shared" si="43"/>
        <v>0.375</v>
      </c>
      <c r="J413" s="681"/>
      <c r="K413" s="656">
        <f t="shared" si="44"/>
        <v>0.375</v>
      </c>
      <c r="L413" s="642"/>
      <c r="M413" s="16" t="str">
        <f t="shared" si="45"/>
        <v>Juin</v>
      </c>
      <c r="N413" t="str">
        <f t="shared" si="46"/>
        <v>non</v>
      </c>
      <c r="O413" s="108"/>
      <c r="P413" s="108"/>
    </row>
    <row r="414" spans="1:16" ht="18.75">
      <c r="A414" s="38">
        <v>407</v>
      </c>
      <c r="B414" s="625" t="s">
        <v>2864</v>
      </c>
      <c r="C414" s="625" t="s">
        <v>2682</v>
      </c>
      <c r="D414" s="630">
        <v>4</v>
      </c>
      <c r="E414" s="121"/>
      <c r="F414" s="656">
        <f t="shared" si="41"/>
        <v>2</v>
      </c>
      <c r="G414" s="656">
        <f t="shared" si="42"/>
        <v>6</v>
      </c>
      <c r="H414" s="680"/>
      <c r="I414" s="656">
        <f t="shared" si="43"/>
        <v>6</v>
      </c>
      <c r="J414" s="681"/>
      <c r="K414" s="656">
        <f t="shared" si="44"/>
        <v>6</v>
      </c>
      <c r="L414" s="642"/>
      <c r="M414" s="16" t="str">
        <f t="shared" si="45"/>
        <v>Juin</v>
      </c>
      <c r="N414" t="str">
        <f t="shared" si="46"/>
        <v>non</v>
      </c>
      <c r="O414" s="108"/>
      <c r="P414" s="108"/>
    </row>
    <row r="415" spans="1:16" ht="18.75">
      <c r="A415" s="38">
        <v>408</v>
      </c>
      <c r="B415" s="625" t="s">
        <v>2222</v>
      </c>
      <c r="C415" s="625" t="s">
        <v>2865</v>
      </c>
      <c r="D415" s="631">
        <v>15</v>
      </c>
      <c r="E415" s="121"/>
      <c r="F415" s="656">
        <f t="shared" si="41"/>
        <v>7.5</v>
      </c>
      <c r="G415" s="656">
        <f t="shared" si="42"/>
        <v>22.5</v>
      </c>
      <c r="H415" s="680"/>
      <c r="I415" s="656">
        <f t="shared" si="43"/>
        <v>22.5</v>
      </c>
      <c r="J415" s="681"/>
      <c r="K415" s="656">
        <f t="shared" si="44"/>
        <v>22.5</v>
      </c>
      <c r="L415" s="642"/>
      <c r="M415" s="16" t="str">
        <f t="shared" si="45"/>
        <v>Juin</v>
      </c>
      <c r="N415" t="str">
        <f t="shared" si="46"/>
        <v>non</v>
      </c>
      <c r="O415" s="108"/>
      <c r="P415" s="108"/>
    </row>
    <row r="416" spans="1:16" ht="18.75">
      <c r="A416" s="38">
        <v>409</v>
      </c>
      <c r="B416" s="625" t="s">
        <v>2866</v>
      </c>
      <c r="C416" s="625" t="s">
        <v>2867</v>
      </c>
      <c r="D416" s="630">
        <v>5.5</v>
      </c>
      <c r="E416" s="121"/>
      <c r="F416" s="656">
        <f t="shared" si="41"/>
        <v>2.75</v>
      </c>
      <c r="G416" s="656">
        <f t="shared" si="42"/>
        <v>8.25</v>
      </c>
      <c r="H416" s="680"/>
      <c r="I416" s="656">
        <f t="shared" si="43"/>
        <v>8.25</v>
      </c>
      <c r="J416" s="681"/>
      <c r="K416" s="656">
        <f t="shared" si="44"/>
        <v>8.25</v>
      </c>
      <c r="L416" s="642"/>
      <c r="M416" s="16" t="str">
        <f t="shared" si="45"/>
        <v>Juin</v>
      </c>
      <c r="N416" t="str">
        <f t="shared" si="46"/>
        <v>non</v>
      </c>
      <c r="O416" s="108"/>
      <c r="P416" s="108"/>
    </row>
    <row r="417" spans="1:16" ht="18.75">
      <c r="A417" s="38">
        <v>410</v>
      </c>
      <c r="B417" s="625" t="s">
        <v>338</v>
      </c>
      <c r="C417" s="625" t="s">
        <v>2745</v>
      </c>
      <c r="D417" s="630">
        <v>0.25</v>
      </c>
      <c r="E417" s="121"/>
      <c r="F417" s="656">
        <f t="shared" si="41"/>
        <v>0.125</v>
      </c>
      <c r="G417" s="656">
        <f t="shared" si="42"/>
        <v>0.375</v>
      </c>
      <c r="H417" s="680"/>
      <c r="I417" s="656">
        <f t="shared" si="43"/>
        <v>0.375</v>
      </c>
      <c r="J417" s="681"/>
      <c r="K417" s="656">
        <f t="shared" si="44"/>
        <v>0.375</v>
      </c>
      <c r="L417" s="642"/>
      <c r="M417" s="16" t="str">
        <f t="shared" si="45"/>
        <v>Juin</v>
      </c>
      <c r="N417" t="str">
        <f t="shared" si="46"/>
        <v>non</v>
      </c>
      <c r="O417" s="108"/>
      <c r="P417" s="108"/>
    </row>
    <row r="418" spans="1:16" ht="18.75">
      <c r="A418" s="38">
        <v>411</v>
      </c>
      <c r="B418" s="625" t="s">
        <v>2868</v>
      </c>
      <c r="C418" s="625" t="s">
        <v>2869</v>
      </c>
      <c r="D418" s="630">
        <v>4.5</v>
      </c>
      <c r="E418" s="121"/>
      <c r="F418" s="656">
        <f t="shared" si="41"/>
        <v>2.25</v>
      </c>
      <c r="G418" s="656">
        <f t="shared" si="42"/>
        <v>6.75</v>
      </c>
      <c r="H418" s="680"/>
      <c r="I418" s="656">
        <f t="shared" si="43"/>
        <v>6.75</v>
      </c>
      <c r="J418" s="681"/>
      <c r="K418" s="656">
        <f t="shared" si="44"/>
        <v>6.75</v>
      </c>
      <c r="L418" s="642"/>
      <c r="M418" s="16" t="str">
        <f t="shared" si="45"/>
        <v>Juin</v>
      </c>
      <c r="N418" t="str">
        <f t="shared" si="46"/>
        <v>non</v>
      </c>
      <c r="O418" s="108"/>
      <c r="P418" s="108"/>
    </row>
    <row r="419" spans="1:16" ht="18.75">
      <c r="A419" s="38">
        <v>412</v>
      </c>
      <c r="B419" s="625" t="s">
        <v>2241</v>
      </c>
      <c r="C419" s="625" t="s">
        <v>2509</v>
      </c>
      <c r="D419" s="630">
        <v>8.5</v>
      </c>
      <c r="E419" s="121"/>
      <c r="F419" s="656">
        <f t="shared" si="41"/>
        <v>4.25</v>
      </c>
      <c r="G419" s="656">
        <f t="shared" si="42"/>
        <v>12.75</v>
      </c>
      <c r="H419" s="680"/>
      <c r="I419" s="656">
        <f t="shared" si="43"/>
        <v>12.75</v>
      </c>
      <c r="J419" s="681"/>
      <c r="K419" s="656">
        <f t="shared" si="44"/>
        <v>12.75</v>
      </c>
      <c r="L419" s="642"/>
      <c r="M419" s="16" t="str">
        <f t="shared" si="45"/>
        <v>Juin</v>
      </c>
      <c r="N419" t="str">
        <f t="shared" si="46"/>
        <v>non</v>
      </c>
      <c r="O419" s="108"/>
      <c r="P419" s="108"/>
    </row>
    <row r="420" spans="1:16" ht="18.75">
      <c r="A420" s="38">
        <v>413</v>
      </c>
      <c r="B420" s="625" t="s">
        <v>2245</v>
      </c>
      <c r="C420" s="625" t="s">
        <v>2870</v>
      </c>
      <c r="D420" s="630">
        <v>1.25</v>
      </c>
      <c r="E420" s="121"/>
      <c r="F420" s="656">
        <f t="shared" si="41"/>
        <v>0.625</v>
      </c>
      <c r="G420" s="656">
        <f t="shared" si="42"/>
        <v>1.875</v>
      </c>
      <c r="H420" s="680"/>
      <c r="I420" s="656">
        <f t="shared" si="43"/>
        <v>1.875</v>
      </c>
      <c r="J420" s="681"/>
      <c r="K420" s="656">
        <f t="shared" si="44"/>
        <v>1.875</v>
      </c>
      <c r="L420" s="642"/>
      <c r="M420" s="16" t="str">
        <f t="shared" si="45"/>
        <v>Juin</v>
      </c>
      <c r="N420" t="str">
        <f t="shared" si="46"/>
        <v>non</v>
      </c>
      <c r="O420" s="108"/>
      <c r="P420" s="108"/>
    </row>
    <row r="421" spans="1:16" ht="18.75">
      <c r="A421" s="38">
        <v>414</v>
      </c>
      <c r="B421" s="625" t="s">
        <v>339</v>
      </c>
      <c r="C421" s="625" t="s">
        <v>2871</v>
      </c>
      <c r="D421" s="630">
        <v>2</v>
      </c>
      <c r="E421" s="121"/>
      <c r="F421" s="656">
        <f t="shared" si="41"/>
        <v>1</v>
      </c>
      <c r="G421" s="656">
        <f t="shared" si="42"/>
        <v>3</v>
      </c>
      <c r="H421" s="680"/>
      <c r="I421" s="656">
        <f t="shared" si="43"/>
        <v>3</v>
      </c>
      <c r="J421" s="681"/>
      <c r="K421" s="656">
        <f t="shared" si="44"/>
        <v>3</v>
      </c>
      <c r="L421" s="642"/>
      <c r="M421" s="16" t="str">
        <f t="shared" si="45"/>
        <v>Juin</v>
      </c>
      <c r="N421" t="str">
        <f t="shared" si="46"/>
        <v>non</v>
      </c>
      <c r="O421" s="108"/>
      <c r="P421" s="108"/>
    </row>
    <row r="422" spans="1:16" ht="18.75">
      <c r="A422" s="38">
        <v>415</v>
      </c>
      <c r="B422" s="625" t="s">
        <v>2872</v>
      </c>
      <c r="C422" s="625" t="s">
        <v>2873</v>
      </c>
      <c r="D422" s="630">
        <v>3.5</v>
      </c>
      <c r="E422" s="121"/>
      <c r="F422" s="656">
        <f t="shared" si="41"/>
        <v>1.75</v>
      </c>
      <c r="G422" s="656">
        <f t="shared" si="42"/>
        <v>5.25</v>
      </c>
      <c r="H422" s="680"/>
      <c r="I422" s="656">
        <f t="shared" si="43"/>
        <v>5.25</v>
      </c>
      <c r="J422" s="681"/>
      <c r="K422" s="656">
        <f t="shared" si="44"/>
        <v>5.25</v>
      </c>
      <c r="L422" s="642"/>
      <c r="M422" s="16" t="str">
        <f t="shared" si="45"/>
        <v>Juin</v>
      </c>
      <c r="N422" t="str">
        <f t="shared" si="46"/>
        <v>non</v>
      </c>
      <c r="O422" s="108"/>
      <c r="P422" s="108"/>
    </row>
    <row r="423" spans="1:16" ht="18.75">
      <c r="A423" s="38">
        <v>416</v>
      </c>
      <c r="B423" s="625" t="s">
        <v>2258</v>
      </c>
      <c r="C423" s="625" t="s">
        <v>2540</v>
      </c>
      <c r="D423" s="630">
        <v>4</v>
      </c>
      <c r="E423" s="121"/>
      <c r="F423" s="656">
        <f t="shared" si="41"/>
        <v>2</v>
      </c>
      <c r="G423" s="656">
        <f t="shared" si="42"/>
        <v>6</v>
      </c>
      <c r="H423" s="680"/>
      <c r="I423" s="656">
        <f t="shared" si="43"/>
        <v>6</v>
      </c>
      <c r="J423" s="681"/>
      <c r="K423" s="656">
        <f t="shared" si="44"/>
        <v>6</v>
      </c>
      <c r="L423" s="642"/>
      <c r="M423" s="16" t="str">
        <f t="shared" si="45"/>
        <v>Juin</v>
      </c>
      <c r="N423" t="str">
        <f t="shared" si="46"/>
        <v>non</v>
      </c>
      <c r="O423" s="108"/>
      <c r="P423" s="108"/>
    </row>
    <row r="424" spans="1:16" ht="18.75">
      <c r="A424" s="38">
        <v>417</v>
      </c>
      <c r="B424" s="625" t="s">
        <v>341</v>
      </c>
      <c r="C424" s="625" t="s">
        <v>254</v>
      </c>
      <c r="D424" s="630">
        <v>0.25</v>
      </c>
      <c r="E424" s="121"/>
      <c r="F424" s="656">
        <f t="shared" si="41"/>
        <v>0.125</v>
      </c>
      <c r="G424" s="656">
        <f t="shared" si="42"/>
        <v>0.375</v>
      </c>
      <c r="H424" s="680"/>
      <c r="I424" s="656">
        <f t="shared" si="43"/>
        <v>0.375</v>
      </c>
      <c r="J424" s="681"/>
      <c r="K424" s="656">
        <f t="shared" si="44"/>
        <v>0.375</v>
      </c>
      <c r="L424" s="642"/>
      <c r="M424" s="16" t="str">
        <f t="shared" si="45"/>
        <v>Juin</v>
      </c>
      <c r="N424" t="str">
        <f t="shared" si="46"/>
        <v>non</v>
      </c>
      <c r="O424" s="108"/>
      <c r="P424" s="108"/>
    </row>
    <row r="425" spans="1:16" ht="18.75">
      <c r="A425" s="38">
        <v>418</v>
      </c>
      <c r="B425" s="625" t="s">
        <v>2874</v>
      </c>
      <c r="C425" s="625" t="s">
        <v>2875</v>
      </c>
      <c r="D425" s="630">
        <v>0.25</v>
      </c>
      <c r="E425" s="121"/>
      <c r="F425" s="656">
        <f t="shared" si="41"/>
        <v>0.125</v>
      </c>
      <c r="G425" s="656">
        <f t="shared" si="42"/>
        <v>0.375</v>
      </c>
      <c r="H425" s="680"/>
      <c r="I425" s="656">
        <f t="shared" si="43"/>
        <v>0.375</v>
      </c>
      <c r="J425" s="681"/>
      <c r="K425" s="656">
        <f t="shared" si="44"/>
        <v>0.375</v>
      </c>
      <c r="L425" s="642"/>
      <c r="M425" s="16" t="str">
        <f t="shared" si="45"/>
        <v>Juin</v>
      </c>
      <c r="N425" t="str">
        <f t="shared" si="46"/>
        <v>non</v>
      </c>
      <c r="O425" s="108"/>
      <c r="P425" s="108"/>
    </row>
    <row r="426" spans="1:16" ht="18.75">
      <c r="A426" s="38">
        <v>419</v>
      </c>
      <c r="B426" s="625" t="s">
        <v>2876</v>
      </c>
      <c r="C426" s="625" t="s">
        <v>2877</v>
      </c>
      <c r="D426" s="630">
        <v>5</v>
      </c>
      <c r="E426" s="121"/>
      <c r="F426" s="656">
        <f t="shared" si="41"/>
        <v>2.5</v>
      </c>
      <c r="G426" s="656">
        <f t="shared" si="42"/>
        <v>7.5</v>
      </c>
      <c r="H426" s="680"/>
      <c r="I426" s="656">
        <f t="shared" si="43"/>
        <v>7.5</v>
      </c>
      <c r="J426" s="681"/>
      <c r="K426" s="656">
        <f t="shared" si="44"/>
        <v>7.5</v>
      </c>
      <c r="L426" s="642"/>
      <c r="M426" s="16" t="str">
        <f t="shared" si="45"/>
        <v>Juin</v>
      </c>
      <c r="N426" t="str">
        <f t="shared" si="46"/>
        <v>non</v>
      </c>
      <c r="O426" s="108"/>
      <c r="P426" s="108"/>
    </row>
    <row r="427" spans="1:16" ht="18.75">
      <c r="A427" s="38">
        <v>420</v>
      </c>
      <c r="B427" s="625" t="s">
        <v>2878</v>
      </c>
      <c r="C427" s="625" t="s">
        <v>2879</v>
      </c>
      <c r="D427" s="630">
        <v>6.5</v>
      </c>
      <c r="E427" s="121"/>
      <c r="F427" s="656">
        <f t="shared" si="41"/>
        <v>3.25</v>
      </c>
      <c r="G427" s="656">
        <f t="shared" si="42"/>
        <v>9.75</v>
      </c>
      <c r="H427" s="680"/>
      <c r="I427" s="656">
        <f t="shared" si="43"/>
        <v>9.75</v>
      </c>
      <c r="J427" s="681"/>
      <c r="K427" s="656">
        <f t="shared" si="44"/>
        <v>9.75</v>
      </c>
      <c r="L427" s="642"/>
      <c r="M427" s="16" t="str">
        <f t="shared" si="45"/>
        <v>Juin</v>
      </c>
      <c r="N427" t="str">
        <f t="shared" si="46"/>
        <v>non</v>
      </c>
      <c r="O427" s="108"/>
      <c r="P427" s="108"/>
    </row>
    <row r="428" spans="1:16" ht="18.75">
      <c r="A428" s="38">
        <v>421</v>
      </c>
      <c r="B428" s="625" t="s">
        <v>2271</v>
      </c>
      <c r="C428" s="625" t="s">
        <v>2557</v>
      </c>
      <c r="D428" s="630">
        <v>5</v>
      </c>
      <c r="E428" s="121"/>
      <c r="F428" s="656">
        <f t="shared" si="41"/>
        <v>2.5</v>
      </c>
      <c r="G428" s="656">
        <f t="shared" si="42"/>
        <v>7.5</v>
      </c>
      <c r="H428" s="680"/>
      <c r="I428" s="656">
        <f t="shared" si="43"/>
        <v>7.5</v>
      </c>
      <c r="J428" s="681"/>
      <c r="K428" s="656">
        <f t="shared" si="44"/>
        <v>7.5</v>
      </c>
      <c r="L428" s="642"/>
      <c r="M428" s="16" t="str">
        <f t="shared" si="45"/>
        <v>Juin</v>
      </c>
      <c r="N428" t="str">
        <f t="shared" si="46"/>
        <v>non</v>
      </c>
      <c r="O428" s="108"/>
      <c r="P428" s="108"/>
    </row>
    <row r="429" spans="1:16" ht="18.75">
      <c r="A429" s="38">
        <v>422</v>
      </c>
      <c r="B429" s="625" t="s">
        <v>2880</v>
      </c>
      <c r="C429" s="625" t="s">
        <v>2881</v>
      </c>
      <c r="D429" s="630">
        <v>3</v>
      </c>
      <c r="E429" s="121"/>
      <c r="F429" s="656">
        <f t="shared" si="41"/>
        <v>1.5</v>
      </c>
      <c r="G429" s="656">
        <f t="shared" si="42"/>
        <v>4.5</v>
      </c>
      <c r="H429" s="680"/>
      <c r="I429" s="656">
        <f t="shared" si="43"/>
        <v>4.5</v>
      </c>
      <c r="J429" s="681"/>
      <c r="K429" s="656">
        <f t="shared" si="44"/>
        <v>4.5</v>
      </c>
      <c r="L429" s="642"/>
      <c r="M429" s="16" t="str">
        <f t="shared" si="45"/>
        <v>Juin</v>
      </c>
      <c r="N429" t="str">
        <f t="shared" si="46"/>
        <v>non</v>
      </c>
      <c r="O429" s="108"/>
      <c r="P429" s="108"/>
    </row>
    <row r="430" spans="1:16" ht="18.75">
      <c r="A430" s="38">
        <v>423</v>
      </c>
      <c r="B430" s="625" t="s">
        <v>347</v>
      </c>
      <c r="C430" s="625" t="s">
        <v>2466</v>
      </c>
      <c r="D430" s="630">
        <v>2</v>
      </c>
      <c r="E430" s="121"/>
      <c r="F430" s="656">
        <f t="shared" si="41"/>
        <v>1</v>
      </c>
      <c r="G430" s="656">
        <f t="shared" si="42"/>
        <v>3</v>
      </c>
      <c r="H430" s="680"/>
      <c r="I430" s="656">
        <f t="shared" si="43"/>
        <v>3</v>
      </c>
      <c r="J430" s="681"/>
      <c r="K430" s="656">
        <f t="shared" si="44"/>
        <v>3</v>
      </c>
      <c r="L430" s="642"/>
      <c r="M430" s="16" t="str">
        <f t="shared" si="45"/>
        <v>Juin</v>
      </c>
      <c r="N430" t="str">
        <f t="shared" si="46"/>
        <v>non</v>
      </c>
      <c r="O430" s="108"/>
      <c r="P430" s="108"/>
    </row>
    <row r="431" spans="1:16" ht="18.75">
      <c r="A431" s="38">
        <v>424</v>
      </c>
      <c r="B431" s="625" t="s">
        <v>347</v>
      </c>
      <c r="C431" s="625" t="s">
        <v>2882</v>
      </c>
      <c r="D431" s="630">
        <v>3.5</v>
      </c>
      <c r="E431" s="121"/>
      <c r="F431" s="656">
        <f t="shared" si="41"/>
        <v>1.75</v>
      </c>
      <c r="G431" s="656">
        <f t="shared" si="42"/>
        <v>5.25</v>
      </c>
      <c r="H431" s="680"/>
      <c r="I431" s="656">
        <f t="shared" si="43"/>
        <v>5.25</v>
      </c>
      <c r="J431" s="681"/>
      <c r="K431" s="656">
        <f t="shared" si="44"/>
        <v>5.25</v>
      </c>
      <c r="L431" s="642"/>
      <c r="M431" s="16" t="str">
        <f t="shared" si="45"/>
        <v>Juin</v>
      </c>
      <c r="N431" t="str">
        <f t="shared" si="46"/>
        <v>non</v>
      </c>
      <c r="O431" s="108"/>
      <c r="P431" s="108"/>
    </row>
    <row r="432" spans="1:16" ht="18.75">
      <c r="A432" s="38">
        <v>425</v>
      </c>
      <c r="B432" s="625" t="s">
        <v>347</v>
      </c>
      <c r="C432" s="625" t="s">
        <v>2639</v>
      </c>
      <c r="D432" s="630">
        <v>2</v>
      </c>
      <c r="E432" s="121"/>
      <c r="F432" s="656">
        <f t="shared" si="41"/>
        <v>1</v>
      </c>
      <c r="G432" s="656">
        <f t="shared" si="42"/>
        <v>3</v>
      </c>
      <c r="H432" s="680"/>
      <c r="I432" s="656">
        <f t="shared" si="43"/>
        <v>3</v>
      </c>
      <c r="J432" s="681"/>
      <c r="K432" s="656">
        <f t="shared" si="44"/>
        <v>3</v>
      </c>
      <c r="L432" s="642"/>
      <c r="M432" s="16" t="str">
        <f t="shared" si="45"/>
        <v>Juin</v>
      </c>
      <c r="N432" t="str">
        <f t="shared" si="46"/>
        <v>non</v>
      </c>
      <c r="O432" s="108"/>
      <c r="P432" s="108"/>
    </row>
    <row r="433" spans="1:16" ht="18.75">
      <c r="A433" s="38">
        <v>426</v>
      </c>
      <c r="B433" s="625" t="s">
        <v>2288</v>
      </c>
      <c r="C433" s="625" t="s">
        <v>2883</v>
      </c>
      <c r="D433" s="630">
        <v>1.5</v>
      </c>
      <c r="E433" s="121"/>
      <c r="F433" s="656">
        <f t="shared" si="41"/>
        <v>0.75</v>
      </c>
      <c r="G433" s="656">
        <f t="shared" si="42"/>
        <v>2.25</v>
      </c>
      <c r="H433" s="680"/>
      <c r="I433" s="656">
        <f t="shared" si="43"/>
        <v>2.25</v>
      </c>
      <c r="J433" s="681"/>
      <c r="K433" s="656">
        <f t="shared" si="44"/>
        <v>2.25</v>
      </c>
      <c r="L433" s="642"/>
      <c r="M433" s="16" t="str">
        <f t="shared" si="45"/>
        <v>Juin</v>
      </c>
      <c r="N433" t="str">
        <f t="shared" si="46"/>
        <v>non</v>
      </c>
      <c r="O433" s="108"/>
      <c r="P433" s="108"/>
    </row>
    <row r="434" spans="1:16" ht="18.75">
      <c r="A434" s="38">
        <v>427</v>
      </c>
      <c r="B434" s="625" t="s">
        <v>2292</v>
      </c>
      <c r="C434" s="625" t="s">
        <v>2884</v>
      </c>
      <c r="D434" s="630">
        <v>1.5</v>
      </c>
      <c r="E434" s="121"/>
      <c r="F434" s="656">
        <f t="shared" si="41"/>
        <v>0.75</v>
      </c>
      <c r="G434" s="656">
        <f t="shared" si="42"/>
        <v>2.25</v>
      </c>
      <c r="H434" s="680"/>
      <c r="I434" s="656">
        <f t="shared" si="43"/>
        <v>2.25</v>
      </c>
      <c r="J434" s="681"/>
      <c r="K434" s="656">
        <f t="shared" si="44"/>
        <v>2.25</v>
      </c>
      <c r="L434" s="642"/>
      <c r="M434" s="16" t="str">
        <f t="shared" si="45"/>
        <v>Juin</v>
      </c>
      <c r="N434" t="str">
        <f t="shared" si="46"/>
        <v>non</v>
      </c>
      <c r="O434" s="108"/>
      <c r="P434" s="108"/>
    </row>
    <row r="435" spans="1:16" ht="18.75">
      <c r="A435" s="38">
        <v>428</v>
      </c>
      <c r="B435" s="625" t="s">
        <v>2301</v>
      </c>
      <c r="C435" s="625" t="s">
        <v>2540</v>
      </c>
      <c r="D435" s="630">
        <v>2.5</v>
      </c>
      <c r="E435" s="121"/>
      <c r="F435" s="656">
        <f t="shared" si="41"/>
        <v>1.25</v>
      </c>
      <c r="G435" s="656">
        <f t="shared" si="42"/>
        <v>3.75</v>
      </c>
      <c r="H435" s="680"/>
      <c r="I435" s="656">
        <f t="shared" si="43"/>
        <v>3.75</v>
      </c>
      <c r="J435" s="681"/>
      <c r="K435" s="656">
        <f t="shared" si="44"/>
        <v>3.75</v>
      </c>
      <c r="L435" s="642"/>
      <c r="M435" s="16" t="str">
        <f t="shared" si="45"/>
        <v>Juin</v>
      </c>
      <c r="N435" t="str">
        <f t="shared" si="46"/>
        <v>non</v>
      </c>
      <c r="O435" s="108"/>
      <c r="P435" s="108"/>
    </row>
    <row r="436" spans="1:16" ht="18.75">
      <c r="A436" s="38">
        <v>429</v>
      </c>
      <c r="B436" s="625" t="s">
        <v>2885</v>
      </c>
      <c r="C436" s="625" t="s">
        <v>2728</v>
      </c>
      <c r="D436" s="630">
        <v>1.5</v>
      </c>
      <c r="E436" s="121"/>
      <c r="F436" s="656">
        <f t="shared" si="41"/>
        <v>0.75</v>
      </c>
      <c r="G436" s="656">
        <f t="shared" si="42"/>
        <v>2.25</v>
      </c>
      <c r="H436" s="680"/>
      <c r="I436" s="656">
        <f t="shared" si="43"/>
        <v>2.25</v>
      </c>
      <c r="J436" s="681"/>
      <c r="K436" s="656">
        <f t="shared" si="44"/>
        <v>2.25</v>
      </c>
      <c r="L436" s="642"/>
      <c r="M436" s="16" t="str">
        <f t="shared" si="45"/>
        <v>Juin</v>
      </c>
      <c r="N436" t="str">
        <f t="shared" si="46"/>
        <v>non</v>
      </c>
      <c r="O436" s="108"/>
      <c r="P436" s="108"/>
    </row>
    <row r="437" spans="1:16" ht="18.75">
      <c r="A437" s="38">
        <v>430</v>
      </c>
      <c r="B437" s="625" t="s">
        <v>2886</v>
      </c>
      <c r="C437" s="625" t="s">
        <v>2887</v>
      </c>
      <c r="D437" s="630">
        <v>0.75</v>
      </c>
      <c r="E437" s="121"/>
      <c r="F437" s="656">
        <f t="shared" si="41"/>
        <v>0.375</v>
      </c>
      <c r="G437" s="656">
        <f t="shared" si="42"/>
        <v>1.125</v>
      </c>
      <c r="H437" s="680"/>
      <c r="I437" s="656">
        <f t="shared" si="43"/>
        <v>1.125</v>
      </c>
      <c r="J437" s="681"/>
      <c r="K437" s="656">
        <f t="shared" si="44"/>
        <v>1.125</v>
      </c>
      <c r="L437" s="642"/>
      <c r="M437" s="16" t="str">
        <f t="shared" si="45"/>
        <v>Juin</v>
      </c>
      <c r="N437" t="str">
        <f t="shared" si="46"/>
        <v>non</v>
      </c>
      <c r="O437" s="108"/>
      <c r="P437" s="108"/>
    </row>
    <row r="438" spans="1:16" ht="18.75">
      <c r="A438" s="38">
        <v>431</v>
      </c>
      <c r="B438" s="625" t="s">
        <v>2888</v>
      </c>
      <c r="C438" s="625" t="s">
        <v>2453</v>
      </c>
      <c r="D438" s="630">
        <v>0.5</v>
      </c>
      <c r="E438" s="121"/>
      <c r="F438" s="656">
        <f t="shared" si="41"/>
        <v>0.25</v>
      </c>
      <c r="G438" s="656">
        <f t="shared" si="42"/>
        <v>0.75</v>
      </c>
      <c r="H438" s="680"/>
      <c r="I438" s="656">
        <f t="shared" si="43"/>
        <v>0.75</v>
      </c>
      <c r="J438" s="681"/>
      <c r="K438" s="656">
        <f t="shared" si="44"/>
        <v>0.75</v>
      </c>
      <c r="L438" s="642"/>
      <c r="M438" s="16" t="str">
        <f t="shared" si="45"/>
        <v>Juin</v>
      </c>
      <c r="N438" t="str">
        <f t="shared" si="46"/>
        <v>non</v>
      </c>
      <c r="O438" s="108"/>
      <c r="P438" s="108"/>
    </row>
    <row r="439" spans="1:16" ht="18.75">
      <c r="A439" s="38">
        <v>432</v>
      </c>
      <c r="B439" s="625" t="s">
        <v>2889</v>
      </c>
      <c r="C439" s="625" t="s">
        <v>2890</v>
      </c>
      <c r="D439" s="630">
        <v>1.5</v>
      </c>
      <c r="E439" s="121"/>
      <c r="F439" s="656">
        <f t="shared" si="41"/>
        <v>0.75</v>
      </c>
      <c r="G439" s="656">
        <f t="shared" si="42"/>
        <v>2.25</v>
      </c>
      <c r="H439" s="680"/>
      <c r="I439" s="656">
        <f t="shared" si="43"/>
        <v>2.25</v>
      </c>
      <c r="J439" s="681"/>
      <c r="K439" s="656">
        <f t="shared" si="44"/>
        <v>2.25</v>
      </c>
      <c r="L439" s="642"/>
      <c r="M439" s="16" t="str">
        <f t="shared" si="45"/>
        <v>Juin</v>
      </c>
      <c r="N439" t="str">
        <f t="shared" si="46"/>
        <v>non</v>
      </c>
      <c r="O439" s="108"/>
      <c r="P439" s="108"/>
    </row>
    <row r="440" spans="1:16" ht="18.75">
      <c r="A440" s="38">
        <v>433</v>
      </c>
      <c r="B440" s="625" t="s">
        <v>2889</v>
      </c>
      <c r="C440" s="625" t="s">
        <v>2891</v>
      </c>
      <c r="D440" s="630">
        <v>2.5</v>
      </c>
      <c r="E440" s="121"/>
      <c r="F440" s="656">
        <f t="shared" si="41"/>
        <v>1.25</v>
      </c>
      <c r="G440" s="656">
        <f t="shared" si="42"/>
        <v>3.75</v>
      </c>
      <c r="H440" s="680"/>
      <c r="I440" s="656">
        <f t="shared" si="43"/>
        <v>3.75</v>
      </c>
      <c r="J440" s="681"/>
      <c r="K440" s="656">
        <f t="shared" si="44"/>
        <v>3.75</v>
      </c>
      <c r="L440" s="642"/>
      <c r="M440" s="16" t="str">
        <f t="shared" si="45"/>
        <v>Juin</v>
      </c>
      <c r="N440" t="str">
        <f t="shared" si="46"/>
        <v>non</v>
      </c>
      <c r="O440" s="108"/>
      <c r="P440" s="108"/>
    </row>
    <row r="441" spans="1:16" ht="18.75">
      <c r="A441" s="38">
        <v>434</v>
      </c>
      <c r="B441" s="625" t="s">
        <v>2892</v>
      </c>
      <c r="C441" s="625" t="s">
        <v>2893</v>
      </c>
      <c r="D441" s="630">
        <v>3</v>
      </c>
      <c r="E441" s="121"/>
      <c r="F441" s="656">
        <f t="shared" si="41"/>
        <v>1.5</v>
      </c>
      <c r="G441" s="656">
        <f t="shared" si="42"/>
        <v>4.5</v>
      </c>
      <c r="H441" s="680"/>
      <c r="I441" s="656">
        <f t="shared" si="43"/>
        <v>4.5</v>
      </c>
      <c r="J441" s="681"/>
      <c r="K441" s="656">
        <f t="shared" si="44"/>
        <v>4.5</v>
      </c>
      <c r="L441" s="642"/>
      <c r="M441" s="16" t="str">
        <f t="shared" si="45"/>
        <v>Juin</v>
      </c>
      <c r="N441" t="str">
        <f t="shared" si="46"/>
        <v>non</v>
      </c>
      <c r="O441" s="108"/>
      <c r="P441" s="108"/>
    </row>
    <row r="442" spans="1:16" ht="18.75">
      <c r="A442" s="38">
        <v>435</v>
      </c>
      <c r="B442" s="625" t="s">
        <v>2894</v>
      </c>
      <c r="C442" s="625" t="s">
        <v>2895</v>
      </c>
      <c r="D442" s="630">
        <v>3.5</v>
      </c>
      <c r="E442" s="121"/>
      <c r="F442" s="656">
        <f t="shared" si="41"/>
        <v>1.75</v>
      </c>
      <c r="G442" s="656">
        <f t="shared" si="42"/>
        <v>5.25</v>
      </c>
      <c r="H442" s="680"/>
      <c r="I442" s="656">
        <f t="shared" si="43"/>
        <v>5.25</v>
      </c>
      <c r="J442" s="681"/>
      <c r="K442" s="656">
        <f t="shared" si="44"/>
        <v>5.25</v>
      </c>
      <c r="L442" s="642"/>
      <c r="M442" s="16" t="str">
        <f t="shared" si="45"/>
        <v>Juin</v>
      </c>
      <c r="N442" t="str">
        <f t="shared" si="46"/>
        <v>non</v>
      </c>
      <c r="O442" s="108"/>
      <c r="P442" s="108"/>
    </row>
    <row r="443" spans="1:16" ht="18.75">
      <c r="A443" s="38">
        <v>436</v>
      </c>
      <c r="B443" s="625" t="s">
        <v>2894</v>
      </c>
      <c r="C443" s="625" t="s">
        <v>2730</v>
      </c>
      <c r="D443" s="630">
        <v>0.75</v>
      </c>
      <c r="E443" s="121"/>
      <c r="F443" s="656">
        <f t="shared" si="41"/>
        <v>0.375</v>
      </c>
      <c r="G443" s="656">
        <f t="shared" si="42"/>
        <v>1.125</v>
      </c>
      <c r="H443" s="680"/>
      <c r="I443" s="656">
        <f t="shared" si="43"/>
        <v>1.125</v>
      </c>
      <c r="J443" s="681"/>
      <c r="K443" s="656">
        <f t="shared" si="44"/>
        <v>1.125</v>
      </c>
      <c r="L443" s="642"/>
      <c r="M443" s="16" t="str">
        <f t="shared" si="45"/>
        <v>Juin</v>
      </c>
      <c r="N443" t="str">
        <f t="shared" si="46"/>
        <v>non</v>
      </c>
      <c r="O443" s="108"/>
      <c r="P443" s="108"/>
    </row>
    <row r="444" spans="1:16" ht="18.75">
      <c r="A444" s="38">
        <v>437</v>
      </c>
      <c r="B444" s="625" t="s">
        <v>2896</v>
      </c>
      <c r="C444" s="625" t="s">
        <v>2897</v>
      </c>
      <c r="D444" s="630">
        <v>1.5</v>
      </c>
      <c r="E444" s="121"/>
      <c r="F444" s="656">
        <f t="shared" si="41"/>
        <v>0.75</v>
      </c>
      <c r="G444" s="656">
        <f t="shared" si="42"/>
        <v>2.25</v>
      </c>
      <c r="H444" s="680"/>
      <c r="I444" s="656">
        <f t="shared" si="43"/>
        <v>2.25</v>
      </c>
      <c r="J444" s="681"/>
      <c r="K444" s="656">
        <f t="shared" si="44"/>
        <v>2.25</v>
      </c>
      <c r="L444" s="642"/>
      <c r="M444" s="16" t="str">
        <f t="shared" si="45"/>
        <v>Juin</v>
      </c>
      <c r="N444" t="str">
        <f t="shared" si="46"/>
        <v>non</v>
      </c>
      <c r="O444" s="108"/>
      <c r="P444" s="108"/>
    </row>
    <row r="445" spans="1:16" ht="18.75">
      <c r="A445" s="38">
        <v>438</v>
      </c>
      <c r="B445" s="625" t="s">
        <v>2898</v>
      </c>
      <c r="C445" s="625" t="s">
        <v>2899</v>
      </c>
      <c r="D445" s="630">
        <v>1</v>
      </c>
      <c r="E445" s="121"/>
      <c r="F445" s="656">
        <f t="shared" si="41"/>
        <v>0.5</v>
      </c>
      <c r="G445" s="656">
        <f t="shared" si="42"/>
        <v>1.5</v>
      </c>
      <c r="H445" s="680"/>
      <c r="I445" s="656">
        <f t="shared" si="43"/>
        <v>1.5</v>
      </c>
      <c r="J445" s="681"/>
      <c r="K445" s="656">
        <f t="shared" si="44"/>
        <v>1.5</v>
      </c>
      <c r="L445" s="642"/>
      <c r="M445" s="16" t="str">
        <f t="shared" si="45"/>
        <v>Juin</v>
      </c>
      <c r="N445" t="str">
        <f t="shared" si="46"/>
        <v>non</v>
      </c>
      <c r="O445" s="108"/>
      <c r="P445" s="108"/>
    </row>
    <row r="446" spans="1:16" ht="18.75">
      <c r="A446" s="38">
        <v>439</v>
      </c>
      <c r="B446" s="625" t="s">
        <v>2349</v>
      </c>
      <c r="C446" s="625" t="s">
        <v>2900</v>
      </c>
      <c r="D446" s="630">
        <v>1</v>
      </c>
      <c r="E446" s="121"/>
      <c r="F446" s="656">
        <f t="shared" si="41"/>
        <v>0.5</v>
      </c>
      <c r="G446" s="656">
        <f t="shared" si="42"/>
        <v>1.5</v>
      </c>
      <c r="H446" s="680"/>
      <c r="I446" s="656">
        <f t="shared" si="43"/>
        <v>1.5</v>
      </c>
      <c r="J446" s="681"/>
      <c r="K446" s="656">
        <f t="shared" si="44"/>
        <v>1.5</v>
      </c>
      <c r="L446" s="642"/>
      <c r="M446" s="16" t="str">
        <f t="shared" si="45"/>
        <v>Juin</v>
      </c>
      <c r="N446" t="str">
        <f t="shared" si="46"/>
        <v>non</v>
      </c>
      <c r="O446" s="108"/>
      <c r="P446" s="108"/>
    </row>
    <row r="447" spans="1:16" ht="18.75">
      <c r="A447" s="38">
        <v>440</v>
      </c>
      <c r="B447" s="625" t="s">
        <v>2901</v>
      </c>
      <c r="C447" s="625" t="s">
        <v>2902</v>
      </c>
      <c r="D447" s="630">
        <v>1.5</v>
      </c>
      <c r="E447" s="121"/>
      <c r="F447" s="656">
        <f t="shared" si="41"/>
        <v>0.75</v>
      </c>
      <c r="G447" s="656">
        <f t="shared" si="42"/>
        <v>2.25</v>
      </c>
      <c r="H447" s="680"/>
      <c r="I447" s="656">
        <f t="shared" si="43"/>
        <v>2.25</v>
      </c>
      <c r="J447" s="681"/>
      <c r="K447" s="656">
        <f t="shared" si="44"/>
        <v>2.25</v>
      </c>
      <c r="L447" s="642"/>
      <c r="M447" s="16" t="str">
        <f t="shared" si="45"/>
        <v>Juin</v>
      </c>
      <c r="N447" t="str">
        <f t="shared" si="46"/>
        <v>non</v>
      </c>
      <c r="O447" s="108"/>
      <c r="P447" s="108"/>
    </row>
    <row r="448" spans="1:16" ht="18.75">
      <c r="A448" s="38">
        <v>441</v>
      </c>
      <c r="B448" s="625" t="s">
        <v>2358</v>
      </c>
      <c r="C448" s="625" t="s">
        <v>2903</v>
      </c>
      <c r="D448" s="630">
        <v>2.5</v>
      </c>
      <c r="E448" s="121"/>
      <c r="F448" s="656">
        <f t="shared" si="41"/>
        <v>1.25</v>
      </c>
      <c r="G448" s="656">
        <f t="shared" si="42"/>
        <v>3.75</v>
      </c>
      <c r="H448" s="680"/>
      <c r="I448" s="656">
        <f t="shared" si="43"/>
        <v>3.75</v>
      </c>
      <c r="J448" s="681"/>
      <c r="K448" s="656">
        <f t="shared" si="44"/>
        <v>3.75</v>
      </c>
      <c r="L448" s="642"/>
      <c r="M448" s="16" t="str">
        <f t="shared" si="45"/>
        <v>Juin</v>
      </c>
      <c r="N448" t="str">
        <f t="shared" si="46"/>
        <v>non</v>
      </c>
      <c r="O448" s="108"/>
      <c r="P448" s="108"/>
    </row>
    <row r="449" spans="1:16" ht="18.75">
      <c r="A449" s="38">
        <v>442</v>
      </c>
      <c r="B449" s="625" t="s">
        <v>2361</v>
      </c>
      <c r="C449" s="625" t="s">
        <v>2628</v>
      </c>
      <c r="D449" s="630">
        <v>5.5</v>
      </c>
      <c r="E449" s="121"/>
      <c r="F449" s="656">
        <f t="shared" si="41"/>
        <v>2.75</v>
      </c>
      <c r="G449" s="656">
        <f t="shared" si="42"/>
        <v>8.25</v>
      </c>
      <c r="H449" s="680"/>
      <c r="I449" s="656">
        <f t="shared" si="43"/>
        <v>8.25</v>
      </c>
      <c r="J449" s="681"/>
      <c r="K449" s="656">
        <f t="shared" si="44"/>
        <v>8.25</v>
      </c>
      <c r="L449" s="642"/>
      <c r="M449" s="16" t="str">
        <f t="shared" si="45"/>
        <v>Juin</v>
      </c>
      <c r="N449" t="str">
        <f t="shared" si="46"/>
        <v>non</v>
      </c>
      <c r="O449" s="108"/>
      <c r="P449" s="108"/>
    </row>
    <row r="450" spans="1:16" ht="18.75">
      <c r="A450" s="38">
        <v>443</v>
      </c>
      <c r="B450" s="625" t="s">
        <v>2904</v>
      </c>
      <c r="C450" s="625" t="s">
        <v>2449</v>
      </c>
      <c r="D450" s="630">
        <v>2</v>
      </c>
      <c r="E450" s="121"/>
      <c r="F450" s="656">
        <f t="shared" si="41"/>
        <v>1</v>
      </c>
      <c r="G450" s="656">
        <f t="shared" si="42"/>
        <v>3</v>
      </c>
      <c r="H450" s="680"/>
      <c r="I450" s="656">
        <f t="shared" si="43"/>
        <v>3</v>
      </c>
      <c r="J450" s="681"/>
      <c r="K450" s="656">
        <f t="shared" si="44"/>
        <v>3</v>
      </c>
      <c r="L450" s="642"/>
      <c r="M450" s="16" t="str">
        <f t="shared" si="45"/>
        <v>Juin</v>
      </c>
      <c r="N450" t="str">
        <f t="shared" si="46"/>
        <v>non</v>
      </c>
      <c r="O450" s="108"/>
      <c r="P450" s="108"/>
    </row>
    <row r="451" spans="1:16" ht="18.75">
      <c r="A451" s="38">
        <v>444</v>
      </c>
      <c r="B451" s="625" t="s">
        <v>2368</v>
      </c>
      <c r="C451" s="625" t="s">
        <v>2602</v>
      </c>
      <c r="D451" s="630">
        <v>2.75</v>
      </c>
      <c r="E451" s="121"/>
      <c r="F451" s="656">
        <f t="shared" si="41"/>
        <v>1.375</v>
      </c>
      <c r="G451" s="656">
        <f t="shared" si="42"/>
        <v>4.125</v>
      </c>
      <c r="H451" s="680"/>
      <c r="I451" s="656">
        <f t="shared" si="43"/>
        <v>4.125</v>
      </c>
      <c r="J451" s="681"/>
      <c r="K451" s="656">
        <f t="shared" si="44"/>
        <v>4.125</v>
      </c>
      <c r="L451" s="642"/>
      <c r="M451" s="16" t="str">
        <f t="shared" si="45"/>
        <v>Juin</v>
      </c>
      <c r="N451" t="str">
        <f t="shared" si="46"/>
        <v>non</v>
      </c>
      <c r="O451" s="108"/>
      <c r="P451" s="108"/>
    </row>
    <row r="452" spans="1:16" ht="18.75">
      <c r="A452" s="38">
        <v>445</v>
      </c>
      <c r="B452" s="625" t="s">
        <v>2368</v>
      </c>
      <c r="C452" s="625" t="s">
        <v>2905</v>
      </c>
      <c r="D452" s="630">
        <v>1.25</v>
      </c>
      <c r="E452" s="121"/>
      <c r="F452" s="656">
        <f t="shared" si="41"/>
        <v>0.625</v>
      </c>
      <c r="G452" s="656">
        <f t="shared" si="42"/>
        <v>1.875</v>
      </c>
      <c r="H452" s="680"/>
      <c r="I452" s="656">
        <f t="shared" si="43"/>
        <v>1.875</v>
      </c>
      <c r="J452" s="681"/>
      <c r="K452" s="656">
        <f t="shared" si="44"/>
        <v>1.875</v>
      </c>
      <c r="L452" s="642"/>
      <c r="M452" s="16" t="str">
        <f t="shared" si="45"/>
        <v>Juin</v>
      </c>
      <c r="N452" t="str">
        <f t="shared" si="46"/>
        <v>non</v>
      </c>
      <c r="O452" s="108"/>
      <c r="P452" s="108"/>
    </row>
    <row r="453" spans="1:16" ht="18.75">
      <c r="A453" s="38">
        <v>446</v>
      </c>
      <c r="B453" s="625" t="s">
        <v>2906</v>
      </c>
      <c r="C453" s="625" t="s">
        <v>2907</v>
      </c>
      <c r="D453" s="630">
        <v>4</v>
      </c>
      <c r="E453" s="121"/>
      <c r="F453" s="656">
        <f t="shared" si="41"/>
        <v>2</v>
      </c>
      <c r="G453" s="656">
        <f t="shared" si="42"/>
        <v>6</v>
      </c>
      <c r="H453" s="680"/>
      <c r="I453" s="656">
        <f t="shared" si="43"/>
        <v>6</v>
      </c>
      <c r="J453" s="681"/>
      <c r="K453" s="656">
        <f t="shared" si="44"/>
        <v>6</v>
      </c>
      <c r="L453" s="642"/>
      <c r="M453" s="16" t="str">
        <f t="shared" si="45"/>
        <v>Juin</v>
      </c>
      <c r="N453" t="str">
        <f t="shared" si="46"/>
        <v>non</v>
      </c>
      <c r="O453" s="108"/>
      <c r="P453" s="108"/>
    </row>
    <row r="454" spans="1:16" ht="18.75">
      <c r="A454" s="38">
        <v>447</v>
      </c>
      <c r="B454" s="625" t="s">
        <v>2377</v>
      </c>
      <c r="C454" s="625" t="s">
        <v>2908</v>
      </c>
      <c r="D454" s="630">
        <v>5.5</v>
      </c>
      <c r="E454" s="121"/>
      <c r="F454" s="656">
        <f t="shared" si="41"/>
        <v>2.75</v>
      </c>
      <c r="G454" s="656">
        <f t="shared" si="42"/>
        <v>8.25</v>
      </c>
      <c r="H454" s="680"/>
      <c r="I454" s="656">
        <f t="shared" si="43"/>
        <v>8.25</v>
      </c>
      <c r="J454" s="681"/>
      <c r="K454" s="656">
        <f t="shared" si="44"/>
        <v>8.25</v>
      </c>
      <c r="L454" s="642"/>
      <c r="M454" s="16" t="str">
        <f t="shared" si="45"/>
        <v>Juin</v>
      </c>
      <c r="N454" t="str">
        <f t="shared" si="46"/>
        <v>non</v>
      </c>
      <c r="O454" s="108"/>
      <c r="P454" s="108"/>
    </row>
    <row r="455" spans="1:16" ht="18.75">
      <c r="A455" s="38">
        <v>448</v>
      </c>
      <c r="B455" s="625" t="s">
        <v>2909</v>
      </c>
      <c r="C455" s="625" t="s">
        <v>2910</v>
      </c>
      <c r="D455" s="630">
        <v>10</v>
      </c>
      <c r="E455" s="121"/>
      <c r="F455" s="656">
        <f t="shared" si="41"/>
        <v>5</v>
      </c>
      <c r="G455" s="656">
        <f t="shared" si="42"/>
        <v>15</v>
      </c>
      <c r="H455" s="680"/>
      <c r="I455" s="656">
        <f t="shared" si="43"/>
        <v>15</v>
      </c>
      <c r="J455" s="681"/>
      <c r="K455" s="656">
        <f t="shared" si="44"/>
        <v>15</v>
      </c>
      <c r="L455" s="642"/>
      <c r="M455" s="16" t="str">
        <f t="shared" si="45"/>
        <v>Juin</v>
      </c>
      <c r="N455" t="str">
        <f t="shared" si="46"/>
        <v>non</v>
      </c>
      <c r="O455" s="108"/>
      <c r="P455" s="108"/>
    </row>
    <row r="456" spans="1:16" ht="18.75">
      <c r="A456" s="38">
        <v>449</v>
      </c>
      <c r="B456" s="625" t="s">
        <v>2911</v>
      </c>
      <c r="C456" s="625" t="s">
        <v>2861</v>
      </c>
      <c r="D456" s="630">
        <v>10</v>
      </c>
      <c r="E456" s="121"/>
      <c r="F456" s="656">
        <f t="shared" si="41"/>
        <v>5</v>
      </c>
      <c r="G456" s="656">
        <f t="shared" si="42"/>
        <v>15</v>
      </c>
      <c r="H456" s="680"/>
      <c r="I456" s="656">
        <f t="shared" si="43"/>
        <v>15</v>
      </c>
      <c r="J456" s="681"/>
      <c r="K456" s="656">
        <f t="shared" si="44"/>
        <v>15</v>
      </c>
      <c r="L456" s="642"/>
      <c r="M456" s="16" t="str">
        <f t="shared" si="45"/>
        <v>Juin</v>
      </c>
      <c r="N456" t="str">
        <f t="shared" si="46"/>
        <v>non</v>
      </c>
      <c r="O456" s="108"/>
      <c r="P456" s="108"/>
    </row>
    <row r="457" spans="1:16" ht="18.75">
      <c r="A457" s="38">
        <v>450</v>
      </c>
      <c r="B457" s="625" t="s">
        <v>2393</v>
      </c>
      <c r="C457" s="625" t="s">
        <v>2912</v>
      </c>
      <c r="D457" s="630">
        <v>1.5</v>
      </c>
      <c r="E457" s="121"/>
      <c r="F457" s="656">
        <f t="shared" ref="F457:F459" si="47">(D457+E457)/2</f>
        <v>0.75</v>
      </c>
      <c r="G457" s="656">
        <f t="shared" ref="G457:G459" si="48">F457*3</f>
        <v>2.25</v>
      </c>
      <c r="H457" s="680"/>
      <c r="I457" s="656">
        <f t="shared" ref="I457:I459" si="49">MAX(G457,H457*3)</f>
        <v>2.25</v>
      </c>
      <c r="J457" s="681"/>
      <c r="K457" s="656">
        <f t="shared" ref="K457:K459" si="50">MAX(I457,J457*3)</f>
        <v>2.25</v>
      </c>
      <c r="L457" s="642"/>
      <c r="M457" s="16" t="str">
        <f t="shared" ref="M457:M459" si="51">IF(ISBLANK(J457),IF(ISBLANK(H457),"Juin","Synthèse"),"Rattrapage")</f>
        <v>Juin</v>
      </c>
      <c r="N457" t="str">
        <f t="shared" ref="N457:N459" si="52">IF(AND(B457=O457,C457=P457),"oui","non")</f>
        <v>non</v>
      </c>
      <c r="O457" s="108"/>
      <c r="P457" s="108"/>
    </row>
    <row r="458" spans="1:16" ht="18.75">
      <c r="A458" s="38">
        <v>451</v>
      </c>
      <c r="B458" s="625" t="s">
        <v>352</v>
      </c>
      <c r="C458" s="625" t="s">
        <v>2431</v>
      </c>
      <c r="D458" s="630">
        <v>1.5</v>
      </c>
      <c r="E458" s="121"/>
      <c r="F458" s="656">
        <f t="shared" si="47"/>
        <v>0.75</v>
      </c>
      <c r="G458" s="656">
        <f t="shared" si="48"/>
        <v>2.25</v>
      </c>
      <c r="H458" s="680"/>
      <c r="I458" s="656">
        <f t="shared" si="49"/>
        <v>2.25</v>
      </c>
      <c r="J458" s="681"/>
      <c r="K458" s="656">
        <f t="shared" si="50"/>
        <v>2.25</v>
      </c>
      <c r="L458" s="642"/>
      <c r="M458" s="16" t="str">
        <f t="shared" si="51"/>
        <v>Juin</v>
      </c>
      <c r="N458" t="str">
        <f t="shared" si="52"/>
        <v>non</v>
      </c>
      <c r="O458" s="108"/>
      <c r="P458" s="108"/>
    </row>
    <row r="459" spans="1:16" ht="18.75">
      <c r="A459" s="38">
        <v>452</v>
      </c>
      <c r="B459" s="625" t="s">
        <v>2913</v>
      </c>
      <c r="C459" s="625" t="s">
        <v>2664</v>
      </c>
      <c r="D459" s="630">
        <v>5</v>
      </c>
      <c r="E459" s="121"/>
      <c r="F459" s="656">
        <f t="shared" si="47"/>
        <v>2.5</v>
      </c>
      <c r="G459" s="656">
        <f t="shared" si="48"/>
        <v>7.5</v>
      </c>
      <c r="H459" s="680"/>
      <c r="I459" s="656">
        <f t="shared" si="49"/>
        <v>7.5</v>
      </c>
      <c r="J459" s="681"/>
      <c r="K459" s="656">
        <f t="shared" si="50"/>
        <v>7.5</v>
      </c>
      <c r="L459" s="642"/>
      <c r="M459" s="16" t="str">
        <f t="shared" si="51"/>
        <v>Juin</v>
      </c>
      <c r="N459" t="str">
        <f t="shared" si="52"/>
        <v>non</v>
      </c>
      <c r="O459" s="108"/>
      <c r="P459" s="108"/>
    </row>
  </sheetData>
  <sortState ref="B8:M558">
    <sortCondition ref="B8:B558"/>
    <sortCondition ref="C8:C558"/>
  </sortState>
  <conditionalFormatting sqref="M7:M459">
    <cfRule type="cellIs" dxfId="46" priority="3" operator="equal">
      <formula>"Rattrapage"</formula>
    </cfRule>
    <cfRule type="cellIs" dxfId="45" priority="4" operator="equal">
      <formula>"Synthèse"</formula>
    </cfRule>
    <cfRule type="cellIs" dxfId="44" priority="5" operator="equal">
      <formula>"Juin"</formula>
    </cfRule>
  </conditionalFormatting>
  <conditionalFormatting sqref="N8:N459">
    <cfRule type="cellIs" dxfId="43" priority="1" operator="equal">
      <formula>"oui"</formula>
    </cfRule>
    <cfRule type="cellIs" dxfId="42" priority="2" operator="equal">
      <formula>"non"</formula>
    </cfRule>
  </conditionalFormatting>
  <dataValidations count="2">
    <dataValidation type="decimal" allowBlank="1" showInputMessage="1" showErrorMessage="1" sqref="E67:E164 J8:J459 H8:H459 D8:E65 D66:D164">
      <formula1>0</formula1>
      <formula2>20</formula2>
    </dataValidation>
    <dataValidation type="decimal" allowBlank="1" showInputMessage="1" showErrorMessage="1" sqref="L8:L459">
      <formula1>30</formula1>
      <formula2>60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M460"/>
  <sheetViews>
    <sheetView workbookViewId="0">
      <selection activeCell="F8" sqref="F8:L459"/>
    </sheetView>
  </sheetViews>
  <sheetFormatPr baseColWidth="10" defaultRowHeight="15"/>
  <cols>
    <col min="1" max="1" width="5" style="1" bestFit="1" customWidth="1"/>
    <col min="2" max="2" width="23.7109375" style="1" bestFit="1" customWidth="1"/>
    <col min="3" max="3" width="31.42578125" style="1" customWidth="1"/>
    <col min="4" max="4" width="12.28515625" style="19" bestFit="1" customWidth="1"/>
    <col min="5" max="5" width="11.5703125" style="19"/>
    <col min="6" max="6" width="11.5703125" style="1"/>
    <col min="7" max="7" width="11.5703125" style="42"/>
    <col min="8" max="11" width="11.5703125" style="1"/>
  </cols>
  <sheetData>
    <row r="1" spans="1:13" ht="23.25">
      <c r="D1" s="3"/>
      <c r="E1" s="3" t="s">
        <v>0</v>
      </c>
      <c r="F1" s="4"/>
    </row>
    <row r="2" spans="1:13" ht="23.25">
      <c r="D2" s="3"/>
      <c r="E2" s="3" t="s">
        <v>1</v>
      </c>
      <c r="F2" s="4"/>
    </row>
    <row r="3" spans="1:13" ht="23.25">
      <c r="D3" s="3"/>
      <c r="E3" s="3" t="s">
        <v>402</v>
      </c>
      <c r="F3" s="4"/>
    </row>
    <row r="4" spans="1:13" ht="23.25">
      <c r="D4" s="3"/>
      <c r="E4" s="3" t="s">
        <v>2</v>
      </c>
      <c r="F4" s="4"/>
    </row>
    <row r="5" spans="1:13" ht="23.25">
      <c r="D5" s="3"/>
      <c r="E5" s="3" t="s">
        <v>21</v>
      </c>
      <c r="F5" s="4"/>
    </row>
    <row r="6" spans="1:13" ht="24" thickBot="1">
      <c r="A6" s="2" t="s">
        <v>2916</v>
      </c>
      <c r="C6" s="3"/>
      <c r="D6" s="3"/>
      <c r="E6" s="4"/>
      <c r="F6" s="42"/>
      <c r="G6" s="1"/>
      <c r="K6"/>
    </row>
    <row r="7" spans="1:13" s="12" customFormat="1" ht="16.5" thickBot="1">
      <c r="A7" s="5" t="s">
        <v>4</v>
      </c>
      <c r="B7" s="5" t="s">
        <v>5</v>
      </c>
      <c r="C7" s="5" t="s">
        <v>6</v>
      </c>
      <c r="D7" s="6" t="s">
        <v>7</v>
      </c>
      <c r="E7" s="6" t="s">
        <v>8</v>
      </c>
      <c r="F7" s="7" t="s">
        <v>9</v>
      </c>
      <c r="G7" s="43" t="s">
        <v>10</v>
      </c>
      <c r="H7" s="173" t="s">
        <v>399</v>
      </c>
      <c r="I7" s="7" t="s">
        <v>11</v>
      </c>
      <c r="J7" s="9" t="s">
        <v>12</v>
      </c>
      <c r="K7" s="7" t="s">
        <v>11</v>
      </c>
      <c r="L7" s="10" t="s">
        <v>13</v>
      </c>
      <c r="M7" s="11" t="s">
        <v>14</v>
      </c>
    </row>
    <row r="8" spans="1:13" ht="18.75">
      <c r="A8" s="13">
        <v>1</v>
      </c>
      <c r="B8" s="625" t="s">
        <v>468</v>
      </c>
      <c r="C8" s="625" t="s">
        <v>2412</v>
      </c>
      <c r="D8" s="653">
        <v>12</v>
      </c>
      <c r="E8" s="170"/>
      <c r="F8" s="656">
        <f t="shared" ref="F8:F71" si="0">IF(AND(D8=0,E8=0),L8/3,(D8+E8)/2)</f>
        <v>6</v>
      </c>
      <c r="G8" s="687">
        <f t="shared" ref="G8:G71" si="1">F8*3</f>
        <v>18</v>
      </c>
      <c r="H8" s="682"/>
      <c r="I8" s="656">
        <f t="shared" ref="I8:I71" si="2">MAX(G8,H8*3)</f>
        <v>18</v>
      </c>
      <c r="J8" s="683"/>
      <c r="K8" s="656">
        <f t="shared" ref="K8:K71" si="3">MAX(I8,J8*3)</f>
        <v>18</v>
      </c>
      <c r="L8" s="688"/>
      <c r="M8" s="16" t="str">
        <f t="shared" ref="M8:M71" si="4">IF(ISBLANK(J8),IF(ISBLANK(H8),"Juin","Synthèse"),"Rattrapage")</f>
        <v>Juin</v>
      </c>
    </row>
    <row r="9" spans="1:13" ht="18.75">
      <c r="A9" s="13">
        <v>2</v>
      </c>
      <c r="B9" s="625" t="s">
        <v>481</v>
      </c>
      <c r="C9" s="625" t="s">
        <v>2413</v>
      </c>
      <c r="D9" s="653">
        <v>8.5</v>
      </c>
      <c r="E9" s="46"/>
      <c r="F9" s="656">
        <f t="shared" si="0"/>
        <v>4.25</v>
      </c>
      <c r="G9" s="687">
        <f t="shared" si="1"/>
        <v>12.75</v>
      </c>
      <c r="H9" s="684"/>
      <c r="I9" s="656">
        <f t="shared" si="2"/>
        <v>12.75</v>
      </c>
      <c r="J9" s="683"/>
      <c r="K9" s="656">
        <f t="shared" si="3"/>
        <v>12.75</v>
      </c>
      <c r="L9" s="688"/>
      <c r="M9" s="16" t="str">
        <f t="shared" si="4"/>
        <v>Juin</v>
      </c>
    </row>
    <row r="10" spans="1:13" ht="18.75">
      <c r="A10" s="13">
        <v>3</v>
      </c>
      <c r="B10" s="625" t="s">
        <v>489</v>
      </c>
      <c r="C10" s="625" t="s">
        <v>2414</v>
      </c>
      <c r="D10" s="653">
        <v>6.5</v>
      </c>
      <c r="E10" s="46"/>
      <c r="F10" s="656">
        <f t="shared" si="0"/>
        <v>3.25</v>
      </c>
      <c r="G10" s="687">
        <f t="shared" si="1"/>
        <v>9.75</v>
      </c>
      <c r="H10" s="684"/>
      <c r="I10" s="656">
        <f t="shared" si="2"/>
        <v>9.75</v>
      </c>
      <c r="J10" s="683"/>
      <c r="K10" s="656">
        <f t="shared" si="3"/>
        <v>9.75</v>
      </c>
      <c r="L10" s="688"/>
      <c r="M10" s="16" t="str">
        <f t="shared" si="4"/>
        <v>Juin</v>
      </c>
    </row>
    <row r="11" spans="1:13" ht="18.75">
      <c r="A11" s="13">
        <v>4</v>
      </c>
      <c r="B11" s="625" t="s">
        <v>42</v>
      </c>
      <c r="C11" s="625" t="s">
        <v>2415</v>
      </c>
      <c r="D11" s="653">
        <v>11.5</v>
      </c>
      <c r="E11" s="46"/>
      <c r="F11" s="656">
        <f t="shared" si="0"/>
        <v>5.75</v>
      </c>
      <c r="G11" s="687">
        <f t="shared" si="1"/>
        <v>17.25</v>
      </c>
      <c r="H11" s="684"/>
      <c r="I11" s="656">
        <f t="shared" si="2"/>
        <v>17.25</v>
      </c>
      <c r="J11" s="683"/>
      <c r="K11" s="656">
        <f t="shared" si="3"/>
        <v>17.25</v>
      </c>
      <c r="L11" s="688"/>
      <c r="M11" s="16" t="str">
        <f t="shared" si="4"/>
        <v>Juin</v>
      </c>
    </row>
    <row r="12" spans="1:13" ht="18.75">
      <c r="A12" s="13">
        <v>5</v>
      </c>
      <c r="B12" s="625" t="s">
        <v>116</v>
      </c>
      <c r="C12" s="625" t="s">
        <v>2416</v>
      </c>
      <c r="D12" s="653">
        <v>12.5</v>
      </c>
      <c r="E12" s="46"/>
      <c r="F12" s="656">
        <f t="shared" si="0"/>
        <v>6.25</v>
      </c>
      <c r="G12" s="687">
        <f t="shared" si="1"/>
        <v>18.75</v>
      </c>
      <c r="H12" s="684"/>
      <c r="I12" s="656">
        <f t="shared" si="2"/>
        <v>18.75</v>
      </c>
      <c r="J12" s="683"/>
      <c r="K12" s="656">
        <f t="shared" si="3"/>
        <v>18.75</v>
      </c>
      <c r="L12" s="688"/>
      <c r="M12" s="16" t="str">
        <f t="shared" si="4"/>
        <v>Juin</v>
      </c>
    </row>
    <row r="13" spans="1:13" ht="18.75">
      <c r="A13" s="13">
        <v>6</v>
      </c>
      <c r="B13" s="625" t="s">
        <v>2417</v>
      </c>
      <c r="C13" s="625" t="s">
        <v>2418</v>
      </c>
      <c r="D13" s="653">
        <v>12</v>
      </c>
      <c r="E13" s="46"/>
      <c r="F13" s="656">
        <f t="shared" si="0"/>
        <v>6</v>
      </c>
      <c r="G13" s="687">
        <f t="shared" si="1"/>
        <v>18</v>
      </c>
      <c r="H13" s="684"/>
      <c r="I13" s="656">
        <f t="shared" si="2"/>
        <v>18</v>
      </c>
      <c r="J13" s="683"/>
      <c r="K13" s="656">
        <f t="shared" si="3"/>
        <v>18</v>
      </c>
      <c r="L13" s="688"/>
      <c r="M13" s="16" t="str">
        <f t="shared" si="4"/>
        <v>Juin</v>
      </c>
    </row>
    <row r="14" spans="1:13" ht="18.75">
      <c r="A14" s="13">
        <v>7</v>
      </c>
      <c r="B14" s="625" t="s">
        <v>513</v>
      </c>
      <c r="C14" s="625" t="s">
        <v>2419</v>
      </c>
      <c r="D14" s="653">
        <v>13</v>
      </c>
      <c r="E14" s="46"/>
      <c r="F14" s="656">
        <f t="shared" si="0"/>
        <v>6.5</v>
      </c>
      <c r="G14" s="687">
        <f t="shared" si="1"/>
        <v>19.5</v>
      </c>
      <c r="H14" s="684"/>
      <c r="I14" s="656">
        <f t="shared" si="2"/>
        <v>19.5</v>
      </c>
      <c r="J14" s="683"/>
      <c r="K14" s="656">
        <f t="shared" si="3"/>
        <v>19.5</v>
      </c>
      <c r="L14" s="688"/>
      <c r="M14" s="16" t="str">
        <f t="shared" si="4"/>
        <v>Juin</v>
      </c>
    </row>
    <row r="15" spans="1:13" ht="18.75">
      <c r="A15" s="13">
        <v>8</v>
      </c>
      <c r="B15" s="625" t="s">
        <v>2420</v>
      </c>
      <c r="C15" s="625" t="s">
        <v>2421</v>
      </c>
      <c r="D15" s="653">
        <v>9.5</v>
      </c>
      <c r="E15" s="46"/>
      <c r="F15" s="656">
        <f t="shared" si="0"/>
        <v>4.75</v>
      </c>
      <c r="G15" s="687">
        <f t="shared" si="1"/>
        <v>14.25</v>
      </c>
      <c r="H15" s="684"/>
      <c r="I15" s="656">
        <f t="shared" si="2"/>
        <v>14.25</v>
      </c>
      <c r="J15" s="683"/>
      <c r="K15" s="656">
        <f t="shared" si="3"/>
        <v>14.25</v>
      </c>
      <c r="L15" s="688"/>
      <c r="M15" s="16" t="str">
        <f t="shared" si="4"/>
        <v>Juin</v>
      </c>
    </row>
    <row r="16" spans="1:13" ht="18.75">
      <c r="A16" s="13">
        <v>9</v>
      </c>
      <c r="B16" s="625" t="s">
        <v>523</v>
      </c>
      <c r="C16" s="625" t="s">
        <v>2422</v>
      </c>
      <c r="D16" s="653">
        <v>10</v>
      </c>
      <c r="E16" s="46"/>
      <c r="F16" s="656">
        <f t="shared" si="0"/>
        <v>5</v>
      </c>
      <c r="G16" s="687">
        <f t="shared" si="1"/>
        <v>15</v>
      </c>
      <c r="H16" s="684"/>
      <c r="I16" s="656">
        <f t="shared" si="2"/>
        <v>15</v>
      </c>
      <c r="J16" s="683"/>
      <c r="K16" s="656">
        <f t="shared" si="3"/>
        <v>15</v>
      </c>
      <c r="L16" s="688"/>
      <c r="M16" s="16" t="str">
        <f t="shared" si="4"/>
        <v>Juin</v>
      </c>
    </row>
    <row r="17" spans="1:13" ht="18.75">
      <c r="A17" s="13">
        <v>10</v>
      </c>
      <c r="B17" s="625" t="s">
        <v>529</v>
      </c>
      <c r="C17" s="625" t="s">
        <v>2423</v>
      </c>
      <c r="D17" s="653">
        <v>12.5</v>
      </c>
      <c r="E17" s="46"/>
      <c r="F17" s="656">
        <f t="shared" si="0"/>
        <v>6.25</v>
      </c>
      <c r="G17" s="687">
        <f t="shared" si="1"/>
        <v>18.75</v>
      </c>
      <c r="H17" s="684"/>
      <c r="I17" s="656">
        <f t="shared" si="2"/>
        <v>18.75</v>
      </c>
      <c r="J17" s="683"/>
      <c r="K17" s="656">
        <f t="shared" si="3"/>
        <v>18.75</v>
      </c>
      <c r="L17" s="688"/>
      <c r="M17" s="16" t="str">
        <f t="shared" si="4"/>
        <v>Juin</v>
      </c>
    </row>
    <row r="18" spans="1:13" ht="18.75">
      <c r="A18" s="13">
        <v>11</v>
      </c>
      <c r="B18" s="625" t="s">
        <v>2424</v>
      </c>
      <c r="C18" s="625" t="s">
        <v>2425</v>
      </c>
      <c r="D18" s="653">
        <v>8.5</v>
      </c>
      <c r="E18" s="46"/>
      <c r="F18" s="656">
        <f t="shared" si="0"/>
        <v>4.25</v>
      </c>
      <c r="G18" s="687">
        <f t="shared" si="1"/>
        <v>12.75</v>
      </c>
      <c r="H18" s="684"/>
      <c r="I18" s="656">
        <f t="shared" si="2"/>
        <v>12.75</v>
      </c>
      <c r="J18" s="683"/>
      <c r="K18" s="656">
        <f t="shared" si="3"/>
        <v>12.75</v>
      </c>
      <c r="L18" s="688"/>
      <c r="M18" s="16" t="str">
        <f t="shared" si="4"/>
        <v>Juin</v>
      </c>
    </row>
    <row r="19" spans="1:13" ht="18.75">
      <c r="A19" s="13">
        <v>12</v>
      </c>
      <c r="B19" s="625" t="s">
        <v>2426</v>
      </c>
      <c r="C19" s="625" t="s">
        <v>2427</v>
      </c>
      <c r="D19" s="653">
        <v>13</v>
      </c>
      <c r="E19" s="46"/>
      <c r="F19" s="656">
        <f t="shared" si="0"/>
        <v>6.5</v>
      </c>
      <c r="G19" s="687">
        <f t="shared" si="1"/>
        <v>19.5</v>
      </c>
      <c r="H19" s="684"/>
      <c r="I19" s="656">
        <f t="shared" si="2"/>
        <v>19.5</v>
      </c>
      <c r="J19" s="683"/>
      <c r="K19" s="656">
        <f t="shared" si="3"/>
        <v>19.5</v>
      </c>
      <c r="L19" s="688"/>
      <c r="M19" s="16" t="str">
        <f t="shared" si="4"/>
        <v>Juin</v>
      </c>
    </row>
    <row r="20" spans="1:13" ht="18.75">
      <c r="A20" s="13">
        <v>13</v>
      </c>
      <c r="B20" s="625" t="s">
        <v>546</v>
      </c>
      <c r="C20" s="625" t="s">
        <v>2428</v>
      </c>
      <c r="D20" s="653">
        <v>10</v>
      </c>
      <c r="E20" s="46"/>
      <c r="F20" s="656">
        <f t="shared" si="0"/>
        <v>5</v>
      </c>
      <c r="G20" s="687">
        <f t="shared" si="1"/>
        <v>15</v>
      </c>
      <c r="H20" s="684"/>
      <c r="I20" s="656">
        <f t="shared" si="2"/>
        <v>15</v>
      </c>
      <c r="J20" s="683"/>
      <c r="K20" s="656">
        <f t="shared" si="3"/>
        <v>15</v>
      </c>
      <c r="L20" s="688"/>
      <c r="M20" s="16" t="str">
        <f t="shared" si="4"/>
        <v>Juin</v>
      </c>
    </row>
    <row r="21" spans="1:13" ht="18.75">
      <c r="A21" s="13">
        <v>14</v>
      </c>
      <c r="B21" s="625" t="s">
        <v>551</v>
      </c>
      <c r="C21" s="625" t="s">
        <v>2429</v>
      </c>
      <c r="D21" s="653">
        <v>13</v>
      </c>
      <c r="E21" s="46"/>
      <c r="F21" s="656">
        <f t="shared" si="0"/>
        <v>6.5</v>
      </c>
      <c r="G21" s="687">
        <f t="shared" si="1"/>
        <v>19.5</v>
      </c>
      <c r="H21" s="683"/>
      <c r="I21" s="656">
        <f t="shared" si="2"/>
        <v>19.5</v>
      </c>
      <c r="J21" s="683"/>
      <c r="K21" s="656">
        <f t="shared" si="3"/>
        <v>19.5</v>
      </c>
      <c r="L21" s="688"/>
      <c r="M21" s="16" t="str">
        <f t="shared" si="4"/>
        <v>Juin</v>
      </c>
    </row>
    <row r="22" spans="1:13" ht="18.75">
      <c r="A22" s="13">
        <v>15</v>
      </c>
      <c r="B22" s="625" t="s">
        <v>2430</v>
      </c>
      <c r="C22" s="625" t="s">
        <v>2431</v>
      </c>
      <c r="D22" s="653">
        <v>12</v>
      </c>
      <c r="E22" s="46"/>
      <c r="F22" s="656">
        <f t="shared" si="0"/>
        <v>6</v>
      </c>
      <c r="G22" s="687">
        <f t="shared" si="1"/>
        <v>18</v>
      </c>
      <c r="H22" s="683"/>
      <c r="I22" s="656">
        <f t="shared" si="2"/>
        <v>18</v>
      </c>
      <c r="J22" s="683"/>
      <c r="K22" s="656">
        <f t="shared" si="3"/>
        <v>18</v>
      </c>
      <c r="L22" s="688"/>
      <c r="M22" s="16" t="str">
        <f t="shared" si="4"/>
        <v>Juin</v>
      </c>
    </row>
    <row r="23" spans="1:13" ht="18.75">
      <c r="A23" s="13">
        <v>16</v>
      </c>
      <c r="B23" s="625" t="s">
        <v>2430</v>
      </c>
      <c r="C23" s="625" t="s">
        <v>2432</v>
      </c>
      <c r="D23" s="653">
        <v>12</v>
      </c>
      <c r="E23" s="46"/>
      <c r="F23" s="656">
        <f t="shared" si="0"/>
        <v>6</v>
      </c>
      <c r="G23" s="687">
        <f t="shared" si="1"/>
        <v>18</v>
      </c>
      <c r="H23" s="683"/>
      <c r="I23" s="656">
        <f t="shared" si="2"/>
        <v>18</v>
      </c>
      <c r="J23" s="683"/>
      <c r="K23" s="656">
        <f t="shared" si="3"/>
        <v>18</v>
      </c>
      <c r="L23" s="688"/>
      <c r="M23" s="16" t="str">
        <f t="shared" si="4"/>
        <v>Juin</v>
      </c>
    </row>
    <row r="24" spans="1:13" ht="18.75">
      <c r="A24" s="13">
        <v>17</v>
      </c>
      <c r="B24" s="625" t="s">
        <v>559</v>
      </c>
      <c r="C24" s="625" t="s">
        <v>2433</v>
      </c>
      <c r="D24" s="653">
        <v>14.5</v>
      </c>
      <c r="E24" s="46"/>
      <c r="F24" s="656">
        <f t="shared" si="0"/>
        <v>7.25</v>
      </c>
      <c r="G24" s="687">
        <f t="shared" si="1"/>
        <v>21.75</v>
      </c>
      <c r="H24" s="683"/>
      <c r="I24" s="656">
        <f t="shared" si="2"/>
        <v>21.75</v>
      </c>
      <c r="J24" s="683"/>
      <c r="K24" s="656">
        <f t="shared" si="3"/>
        <v>21.75</v>
      </c>
      <c r="L24" s="688"/>
      <c r="M24" s="16" t="str">
        <f t="shared" si="4"/>
        <v>Juin</v>
      </c>
    </row>
    <row r="25" spans="1:13" ht="18.75">
      <c r="A25" s="13">
        <v>18</v>
      </c>
      <c r="B25" s="625" t="s">
        <v>564</v>
      </c>
      <c r="C25" s="625" t="s">
        <v>2434</v>
      </c>
      <c r="D25" s="653">
        <v>11.5</v>
      </c>
      <c r="E25" s="46"/>
      <c r="F25" s="656">
        <f t="shared" si="0"/>
        <v>5.75</v>
      </c>
      <c r="G25" s="687">
        <f t="shared" si="1"/>
        <v>17.25</v>
      </c>
      <c r="H25" s="683"/>
      <c r="I25" s="656">
        <f t="shared" si="2"/>
        <v>17.25</v>
      </c>
      <c r="J25" s="683"/>
      <c r="K25" s="656">
        <f t="shared" si="3"/>
        <v>17.25</v>
      </c>
      <c r="L25" s="688"/>
      <c r="M25" s="16" t="str">
        <f t="shared" si="4"/>
        <v>Juin</v>
      </c>
    </row>
    <row r="26" spans="1:13" ht="18.75">
      <c r="A26" s="13">
        <v>19</v>
      </c>
      <c r="B26" s="625" t="s">
        <v>568</v>
      </c>
      <c r="C26" s="625" t="s">
        <v>2435</v>
      </c>
      <c r="D26" s="653">
        <v>9</v>
      </c>
      <c r="E26" s="46"/>
      <c r="F26" s="656">
        <f t="shared" si="0"/>
        <v>4.5</v>
      </c>
      <c r="G26" s="687">
        <f t="shared" si="1"/>
        <v>13.5</v>
      </c>
      <c r="H26" s="683"/>
      <c r="I26" s="656">
        <f t="shared" si="2"/>
        <v>13.5</v>
      </c>
      <c r="J26" s="683"/>
      <c r="K26" s="656">
        <f t="shared" si="3"/>
        <v>13.5</v>
      </c>
      <c r="L26" s="688"/>
      <c r="M26" s="16" t="str">
        <f t="shared" si="4"/>
        <v>Juin</v>
      </c>
    </row>
    <row r="27" spans="1:13" ht="18.75">
      <c r="A27" s="13">
        <v>20</v>
      </c>
      <c r="B27" s="625" t="s">
        <v>2436</v>
      </c>
      <c r="C27" s="625" t="s">
        <v>2437</v>
      </c>
      <c r="D27" s="653">
        <v>11.5</v>
      </c>
      <c r="E27" s="46"/>
      <c r="F27" s="656">
        <f t="shared" si="0"/>
        <v>5.75</v>
      </c>
      <c r="G27" s="687">
        <f t="shared" si="1"/>
        <v>17.25</v>
      </c>
      <c r="H27" s="683"/>
      <c r="I27" s="656">
        <f t="shared" si="2"/>
        <v>17.25</v>
      </c>
      <c r="J27" s="683"/>
      <c r="K27" s="656">
        <f t="shared" si="3"/>
        <v>17.25</v>
      </c>
      <c r="L27" s="688"/>
      <c r="M27" s="16" t="str">
        <f t="shared" si="4"/>
        <v>Juin</v>
      </c>
    </row>
    <row r="28" spans="1:13" ht="18.75">
      <c r="A28" s="13">
        <v>21</v>
      </c>
      <c r="B28" s="625" t="s">
        <v>69</v>
      </c>
      <c r="C28" s="625" t="s">
        <v>2438</v>
      </c>
      <c r="D28" s="653">
        <v>11</v>
      </c>
      <c r="E28" s="46"/>
      <c r="F28" s="656">
        <f t="shared" si="0"/>
        <v>5.5</v>
      </c>
      <c r="G28" s="687">
        <f t="shared" si="1"/>
        <v>16.5</v>
      </c>
      <c r="H28" s="683"/>
      <c r="I28" s="656">
        <f t="shared" si="2"/>
        <v>16.5</v>
      </c>
      <c r="J28" s="683"/>
      <c r="K28" s="656">
        <f t="shared" si="3"/>
        <v>16.5</v>
      </c>
      <c r="L28" s="688"/>
      <c r="M28" s="16" t="str">
        <f t="shared" si="4"/>
        <v>Juin</v>
      </c>
    </row>
    <row r="29" spans="1:13" ht="18.75">
      <c r="A29" s="13">
        <v>22</v>
      </c>
      <c r="B29" s="625" t="s">
        <v>2439</v>
      </c>
      <c r="C29" s="625" t="s">
        <v>2440</v>
      </c>
      <c r="D29" s="653">
        <v>11.5</v>
      </c>
      <c r="E29" s="46"/>
      <c r="F29" s="656">
        <f t="shared" si="0"/>
        <v>5.75</v>
      </c>
      <c r="G29" s="687">
        <f t="shared" si="1"/>
        <v>17.25</v>
      </c>
      <c r="H29" s="683"/>
      <c r="I29" s="656">
        <f t="shared" si="2"/>
        <v>17.25</v>
      </c>
      <c r="J29" s="683"/>
      <c r="K29" s="656">
        <f t="shared" si="3"/>
        <v>17.25</v>
      </c>
      <c r="L29" s="688"/>
      <c r="M29" s="16" t="str">
        <f t="shared" si="4"/>
        <v>Juin</v>
      </c>
    </row>
    <row r="30" spans="1:13" ht="18.75">
      <c r="A30" s="13">
        <v>23</v>
      </c>
      <c r="B30" s="625" t="s">
        <v>592</v>
      </c>
      <c r="C30" s="625" t="s">
        <v>2441</v>
      </c>
      <c r="D30" s="653">
        <v>12.5</v>
      </c>
      <c r="E30" s="46"/>
      <c r="F30" s="656">
        <f t="shared" si="0"/>
        <v>6.25</v>
      </c>
      <c r="G30" s="687">
        <f t="shared" si="1"/>
        <v>18.75</v>
      </c>
      <c r="H30" s="683"/>
      <c r="I30" s="656">
        <f t="shared" si="2"/>
        <v>18.75</v>
      </c>
      <c r="J30" s="683"/>
      <c r="K30" s="656">
        <f t="shared" si="3"/>
        <v>18.75</v>
      </c>
      <c r="L30" s="688"/>
      <c r="M30" s="16" t="str">
        <f t="shared" si="4"/>
        <v>Juin</v>
      </c>
    </row>
    <row r="31" spans="1:13" ht="18.75">
      <c r="A31" s="13">
        <v>24</v>
      </c>
      <c r="B31" s="625" t="s">
        <v>2442</v>
      </c>
      <c r="C31" s="625" t="s">
        <v>2443</v>
      </c>
      <c r="D31" s="653">
        <v>10.5</v>
      </c>
      <c r="E31" s="46"/>
      <c r="F31" s="656">
        <f t="shared" si="0"/>
        <v>5.25</v>
      </c>
      <c r="G31" s="687">
        <f t="shared" si="1"/>
        <v>15.75</v>
      </c>
      <c r="H31" s="683"/>
      <c r="I31" s="656">
        <f t="shared" si="2"/>
        <v>15.75</v>
      </c>
      <c r="J31" s="683"/>
      <c r="K31" s="656">
        <f t="shared" si="3"/>
        <v>15.75</v>
      </c>
      <c r="L31" s="688"/>
      <c r="M31" s="16" t="str">
        <f t="shared" si="4"/>
        <v>Juin</v>
      </c>
    </row>
    <row r="32" spans="1:13" ht="18.75">
      <c r="A32" s="13">
        <v>25</v>
      </c>
      <c r="B32" s="625" t="s">
        <v>603</v>
      </c>
      <c r="C32" s="625" t="s">
        <v>2444</v>
      </c>
      <c r="D32" s="653">
        <v>12.5</v>
      </c>
      <c r="E32" s="46"/>
      <c r="F32" s="656">
        <f t="shared" si="0"/>
        <v>6.25</v>
      </c>
      <c r="G32" s="687">
        <f t="shared" si="1"/>
        <v>18.75</v>
      </c>
      <c r="H32" s="683"/>
      <c r="I32" s="656">
        <f t="shared" si="2"/>
        <v>18.75</v>
      </c>
      <c r="J32" s="683"/>
      <c r="K32" s="656">
        <f t="shared" si="3"/>
        <v>18.75</v>
      </c>
      <c r="L32" s="688"/>
      <c r="M32" s="16" t="str">
        <f t="shared" si="4"/>
        <v>Juin</v>
      </c>
    </row>
    <row r="33" spans="1:13" ht="18.75">
      <c r="A33" s="13">
        <v>26</v>
      </c>
      <c r="B33" s="625" t="s">
        <v>2445</v>
      </c>
      <c r="C33" s="625" t="s">
        <v>2446</v>
      </c>
      <c r="D33" s="653">
        <v>10.5</v>
      </c>
      <c r="E33" s="46"/>
      <c r="F33" s="656">
        <f t="shared" si="0"/>
        <v>5.25</v>
      </c>
      <c r="G33" s="687">
        <f t="shared" si="1"/>
        <v>15.75</v>
      </c>
      <c r="H33" s="683"/>
      <c r="I33" s="656">
        <f t="shared" si="2"/>
        <v>15.75</v>
      </c>
      <c r="J33" s="683"/>
      <c r="K33" s="656">
        <f t="shared" si="3"/>
        <v>15.75</v>
      </c>
      <c r="L33" s="688"/>
      <c r="M33" s="16" t="str">
        <f t="shared" si="4"/>
        <v>Juin</v>
      </c>
    </row>
    <row r="34" spans="1:13" ht="18.75">
      <c r="A34" s="13">
        <v>27</v>
      </c>
      <c r="B34" s="625" t="s">
        <v>135</v>
      </c>
      <c r="C34" s="625" t="s">
        <v>2447</v>
      </c>
      <c r="D34" s="653">
        <v>12</v>
      </c>
      <c r="E34" s="46"/>
      <c r="F34" s="656">
        <f t="shared" si="0"/>
        <v>6</v>
      </c>
      <c r="G34" s="687">
        <f t="shared" si="1"/>
        <v>18</v>
      </c>
      <c r="H34" s="683"/>
      <c r="I34" s="656">
        <f t="shared" si="2"/>
        <v>18</v>
      </c>
      <c r="J34" s="683"/>
      <c r="K34" s="656">
        <f t="shared" si="3"/>
        <v>18</v>
      </c>
      <c r="L34" s="688"/>
      <c r="M34" s="16" t="str">
        <f t="shared" si="4"/>
        <v>Juin</v>
      </c>
    </row>
    <row r="35" spans="1:13" ht="18.75">
      <c r="A35" s="13">
        <v>28</v>
      </c>
      <c r="B35" s="625" t="s">
        <v>2448</v>
      </c>
      <c r="C35" s="625" t="s">
        <v>2449</v>
      </c>
      <c r="D35" s="653">
        <v>11.5</v>
      </c>
      <c r="E35" s="46"/>
      <c r="F35" s="656">
        <f t="shared" si="0"/>
        <v>5.75</v>
      </c>
      <c r="G35" s="687">
        <f t="shared" si="1"/>
        <v>17.25</v>
      </c>
      <c r="H35" s="683"/>
      <c r="I35" s="656">
        <f t="shared" si="2"/>
        <v>17.25</v>
      </c>
      <c r="J35" s="683"/>
      <c r="K35" s="656">
        <f t="shared" si="3"/>
        <v>17.25</v>
      </c>
      <c r="L35" s="688"/>
      <c r="M35" s="16" t="str">
        <f t="shared" si="4"/>
        <v>Juin</v>
      </c>
    </row>
    <row r="36" spans="1:13" ht="18.75">
      <c r="A36" s="13">
        <v>29</v>
      </c>
      <c r="B36" s="625" t="s">
        <v>624</v>
      </c>
      <c r="C36" s="625" t="s">
        <v>2450</v>
      </c>
      <c r="D36" s="653">
        <v>11.5</v>
      </c>
      <c r="E36" s="46"/>
      <c r="F36" s="656">
        <f t="shared" si="0"/>
        <v>5.75</v>
      </c>
      <c r="G36" s="687">
        <f t="shared" si="1"/>
        <v>17.25</v>
      </c>
      <c r="H36" s="683"/>
      <c r="I36" s="656">
        <f t="shared" si="2"/>
        <v>17.25</v>
      </c>
      <c r="J36" s="683"/>
      <c r="K36" s="656">
        <f t="shared" si="3"/>
        <v>17.25</v>
      </c>
      <c r="L36" s="688"/>
      <c r="M36" s="16" t="str">
        <f t="shared" si="4"/>
        <v>Juin</v>
      </c>
    </row>
    <row r="37" spans="1:13" ht="18.75">
      <c r="A37" s="13">
        <v>30</v>
      </c>
      <c r="B37" s="625" t="s">
        <v>624</v>
      </c>
      <c r="C37" s="625" t="s">
        <v>2451</v>
      </c>
      <c r="D37" s="653">
        <v>11.5</v>
      </c>
      <c r="E37" s="46"/>
      <c r="F37" s="656">
        <f t="shared" si="0"/>
        <v>5.75</v>
      </c>
      <c r="G37" s="687">
        <f t="shared" si="1"/>
        <v>17.25</v>
      </c>
      <c r="H37" s="684"/>
      <c r="I37" s="656">
        <f t="shared" si="2"/>
        <v>17.25</v>
      </c>
      <c r="J37" s="683"/>
      <c r="K37" s="656">
        <f t="shared" si="3"/>
        <v>17.25</v>
      </c>
      <c r="L37" s="688"/>
      <c r="M37" s="16" t="str">
        <f t="shared" si="4"/>
        <v>Juin</v>
      </c>
    </row>
    <row r="38" spans="1:13" ht="18.75">
      <c r="A38" s="13">
        <v>31</v>
      </c>
      <c r="B38" s="625" t="s">
        <v>2452</v>
      </c>
      <c r="C38" s="625" t="s">
        <v>2453</v>
      </c>
      <c r="D38" s="653">
        <v>10</v>
      </c>
      <c r="E38" s="46"/>
      <c r="F38" s="656">
        <f t="shared" si="0"/>
        <v>5</v>
      </c>
      <c r="G38" s="687">
        <f t="shared" si="1"/>
        <v>15</v>
      </c>
      <c r="H38" s="684"/>
      <c r="I38" s="656">
        <f t="shared" si="2"/>
        <v>15</v>
      </c>
      <c r="J38" s="683"/>
      <c r="K38" s="656">
        <f t="shared" si="3"/>
        <v>15</v>
      </c>
      <c r="L38" s="688"/>
      <c r="M38" s="16" t="str">
        <f t="shared" si="4"/>
        <v>Juin</v>
      </c>
    </row>
    <row r="39" spans="1:13" ht="18.75">
      <c r="A39" s="13">
        <v>32</v>
      </c>
      <c r="B39" s="625" t="s">
        <v>2452</v>
      </c>
      <c r="C39" s="625" t="s">
        <v>2454</v>
      </c>
      <c r="D39" s="653">
        <v>13.5</v>
      </c>
      <c r="E39" s="46"/>
      <c r="F39" s="656">
        <f t="shared" si="0"/>
        <v>6.75</v>
      </c>
      <c r="G39" s="687">
        <f t="shared" si="1"/>
        <v>20.25</v>
      </c>
      <c r="H39" s="684"/>
      <c r="I39" s="656">
        <f t="shared" si="2"/>
        <v>20.25</v>
      </c>
      <c r="J39" s="683"/>
      <c r="K39" s="656">
        <f t="shared" si="3"/>
        <v>20.25</v>
      </c>
      <c r="L39" s="688"/>
      <c r="M39" s="16" t="str">
        <f t="shared" si="4"/>
        <v>Juin</v>
      </c>
    </row>
    <row r="40" spans="1:13" ht="18.75">
      <c r="A40" s="13">
        <v>33</v>
      </c>
      <c r="B40" s="625" t="s">
        <v>645</v>
      </c>
      <c r="C40" s="625" t="s">
        <v>2455</v>
      </c>
      <c r="D40" s="653">
        <v>9.5</v>
      </c>
      <c r="E40" s="46"/>
      <c r="F40" s="656">
        <f t="shared" si="0"/>
        <v>4.75</v>
      </c>
      <c r="G40" s="687">
        <f t="shared" si="1"/>
        <v>14.25</v>
      </c>
      <c r="H40" s="684"/>
      <c r="I40" s="656">
        <f t="shared" si="2"/>
        <v>14.25</v>
      </c>
      <c r="J40" s="683"/>
      <c r="K40" s="656">
        <f t="shared" si="3"/>
        <v>14.25</v>
      </c>
      <c r="L40" s="688"/>
      <c r="M40" s="16" t="str">
        <f t="shared" si="4"/>
        <v>Juin</v>
      </c>
    </row>
    <row r="41" spans="1:13" ht="18.75">
      <c r="A41" s="13">
        <v>34</v>
      </c>
      <c r="B41" s="625" t="s">
        <v>2456</v>
      </c>
      <c r="C41" s="625" t="s">
        <v>119</v>
      </c>
      <c r="D41" s="653">
        <v>12.5</v>
      </c>
      <c r="E41" s="46"/>
      <c r="F41" s="656">
        <f t="shared" si="0"/>
        <v>6.25</v>
      </c>
      <c r="G41" s="687">
        <f t="shared" si="1"/>
        <v>18.75</v>
      </c>
      <c r="H41" s="684"/>
      <c r="I41" s="656">
        <f t="shared" si="2"/>
        <v>18.75</v>
      </c>
      <c r="J41" s="683"/>
      <c r="K41" s="656">
        <f t="shared" si="3"/>
        <v>18.75</v>
      </c>
      <c r="L41" s="688"/>
      <c r="M41" s="16" t="str">
        <f t="shared" si="4"/>
        <v>Juin</v>
      </c>
    </row>
    <row r="42" spans="1:13" ht="18.75">
      <c r="A42" s="13">
        <v>35</v>
      </c>
      <c r="B42" s="625" t="s">
        <v>2457</v>
      </c>
      <c r="C42" s="625" t="s">
        <v>2458</v>
      </c>
      <c r="D42" s="653">
        <v>9</v>
      </c>
      <c r="E42" s="46"/>
      <c r="F42" s="656">
        <f t="shared" si="0"/>
        <v>4.5</v>
      </c>
      <c r="G42" s="687">
        <f t="shared" si="1"/>
        <v>13.5</v>
      </c>
      <c r="H42" s="684"/>
      <c r="I42" s="656">
        <f t="shared" si="2"/>
        <v>13.5</v>
      </c>
      <c r="J42" s="683"/>
      <c r="K42" s="656">
        <f t="shared" si="3"/>
        <v>13.5</v>
      </c>
      <c r="L42" s="688"/>
      <c r="M42" s="16" t="str">
        <f t="shared" si="4"/>
        <v>Juin</v>
      </c>
    </row>
    <row r="43" spans="1:13" ht="18.75">
      <c r="A43" s="13">
        <v>36</v>
      </c>
      <c r="B43" s="625" t="s">
        <v>659</v>
      </c>
      <c r="C43" s="625" t="s">
        <v>2459</v>
      </c>
      <c r="D43" s="653">
        <v>11</v>
      </c>
      <c r="E43" s="46"/>
      <c r="F43" s="656">
        <f t="shared" si="0"/>
        <v>5.5</v>
      </c>
      <c r="G43" s="687">
        <f t="shared" si="1"/>
        <v>16.5</v>
      </c>
      <c r="H43" s="684"/>
      <c r="I43" s="656">
        <f t="shared" si="2"/>
        <v>16.5</v>
      </c>
      <c r="J43" s="683"/>
      <c r="K43" s="656">
        <f t="shared" si="3"/>
        <v>16.5</v>
      </c>
      <c r="L43" s="688"/>
      <c r="M43" s="16" t="str">
        <f t="shared" si="4"/>
        <v>Juin</v>
      </c>
    </row>
    <row r="44" spans="1:13" ht="18.75">
      <c r="A44" s="13">
        <v>37</v>
      </c>
      <c r="B44" s="625" t="s">
        <v>664</v>
      </c>
      <c r="C44" s="625" t="s">
        <v>2460</v>
      </c>
      <c r="D44" s="653">
        <v>9</v>
      </c>
      <c r="E44" s="46"/>
      <c r="F44" s="656">
        <f t="shared" si="0"/>
        <v>4.5</v>
      </c>
      <c r="G44" s="687">
        <f t="shared" si="1"/>
        <v>13.5</v>
      </c>
      <c r="H44" s="684"/>
      <c r="I44" s="656">
        <f t="shared" si="2"/>
        <v>13.5</v>
      </c>
      <c r="J44" s="683"/>
      <c r="K44" s="656">
        <f t="shared" si="3"/>
        <v>13.5</v>
      </c>
      <c r="L44" s="688"/>
      <c r="M44" s="16" t="str">
        <f t="shared" si="4"/>
        <v>Juin</v>
      </c>
    </row>
    <row r="45" spans="1:13" ht="18.75">
      <c r="A45" s="13">
        <v>38</v>
      </c>
      <c r="B45" s="625" t="s">
        <v>2461</v>
      </c>
      <c r="C45" s="625" t="s">
        <v>2451</v>
      </c>
      <c r="D45" s="653">
        <v>9.5</v>
      </c>
      <c r="E45" s="46"/>
      <c r="F45" s="656">
        <f t="shared" si="0"/>
        <v>4.75</v>
      </c>
      <c r="G45" s="687">
        <f t="shared" si="1"/>
        <v>14.25</v>
      </c>
      <c r="H45" s="684"/>
      <c r="I45" s="656">
        <f t="shared" si="2"/>
        <v>14.25</v>
      </c>
      <c r="J45" s="683"/>
      <c r="K45" s="656">
        <f t="shared" si="3"/>
        <v>14.25</v>
      </c>
      <c r="L45" s="688"/>
      <c r="M45" s="16" t="str">
        <f t="shared" si="4"/>
        <v>Juin</v>
      </c>
    </row>
    <row r="46" spans="1:13" ht="18.75">
      <c r="A46" s="13">
        <v>39</v>
      </c>
      <c r="B46" s="625" t="s">
        <v>673</v>
      </c>
      <c r="C46" s="625" t="s">
        <v>2462</v>
      </c>
      <c r="D46" s="653">
        <v>10.5</v>
      </c>
      <c r="E46" s="46"/>
      <c r="F46" s="656">
        <f t="shared" si="0"/>
        <v>5.25</v>
      </c>
      <c r="G46" s="687">
        <f t="shared" si="1"/>
        <v>15.75</v>
      </c>
      <c r="H46" s="684"/>
      <c r="I46" s="656">
        <f t="shared" si="2"/>
        <v>15.75</v>
      </c>
      <c r="J46" s="683"/>
      <c r="K46" s="656">
        <f t="shared" si="3"/>
        <v>15.75</v>
      </c>
      <c r="L46" s="688"/>
      <c r="M46" s="16" t="str">
        <f t="shared" si="4"/>
        <v>Juin</v>
      </c>
    </row>
    <row r="47" spans="1:13" ht="18.75">
      <c r="A47" s="13">
        <v>40</v>
      </c>
      <c r="B47" s="625" t="s">
        <v>677</v>
      </c>
      <c r="C47" s="625" t="s">
        <v>2463</v>
      </c>
      <c r="D47" s="653">
        <v>9</v>
      </c>
      <c r="E47" s="46"/>
      <c r="F47" s="656">
        <f t="shared" si="0"/>
        <v>4.5</v>
      </c>
      <c r="G47" s="687">
        <f t="shared" si="1"/>
        <v>13.5</v>
      </c>
      <c r="H47" s="683"/>
      <c r="I47" s="656">
        <f t="shared" si="2"/>
        <v>13.5</v>
      </c>
      <c r="J47" s="683"/>
      <c r="K47" s="656">
        <f t="shared" si="3"/>
        <v>13.5</v>
      </c>
      <c r="L47" s="688"/>
      <c r="M47" s="16" t="str">
        <f t="shared" si="4"/>
        <v>Juin</v>
      </c>
    </row>
    <row r="48" spans="1:13" ht="18.75">
      <c r="A48" s="13">
        <v>41</v>
      </c>
      <c r="B48" s="625" t="s">
        <v>677</v>
      </c>
      <c r="C48" s="625" t="s">
        <v>2464</v>
      </c>
      <c r="D48" s="653">
        <v>12.5</v>
      </c>
      <c r="E48" s="46"/>
      <c r="F48" s="656">
        <f t="shared" si="0"/>
        <v>6.25</v>
      </c>
      <c r="G48" s="687">
        <f t="shared" si="1"/>
        <v>18.75</v>
      </c>
      <c r="H48" s="683"/>
      <c r="I48" s="656">
        <f t="shared" si="2"/>
        <v>18.75</v>
      </c>
      <c r="J48" s="683"/>
      <c r="K48" s="656">
        <f t="shared" si="3"/>
        <v>18.75</v>
      </c>
      <c r="L48" s="688"/>
      <c r="M48" s="16" t="str">
        <f t="shared" si="4"/>
        <v>Juin</v>
      </c>
    </row>
    <row r="49" spans="1:13" ht="18.75">
      <c r="A49" s="13">
        <v>42</v>
      </c>
      <c r="B49" s="625" t="s">
        <v>682</v>
      </c>
      <c r="C49" s="625" t="s">
        <v>2465</v>
      </c>
      <c r="D49" s="653">
        <v>10</v>
      </c>
      <c r="E49" s="46"/>
      <c r="F49" s="656">
        <f t="shared" si="0"/>
        <v>5</v>
      </c>
      <c r="G49" s="687">
        <f t="shared" si="1"/>
        <v>15</v>
      </c>
      <c r="H49" s="683"/>
      <c r="I49" s="656">
        <f t="shared" si="2"/>
        <v>15</v>
      </c>
      <c r="J49" s="683"/>
      <c r="K49" s="656">
        <f t="shared" si="3"/>
        <v>15</v>
      </c>
      <c r="L49" s="688"/>
      <c r="M49" s="16" t="str">
        <f t="shared" si="4"/>
        <v>Juin</v>
      </c>
    </row>
    <row r="50" spans="1:13" ht="18.75">
      <c r="A50" s="13">
        <v>43</v>
      </c>
      <c r="B50" s="625" t="s">
        <v>111</v>
      </c>
      <c r="C50" s="625" t="s">
        <v>2466</v>
      </c>
      <c r="D50" s="653">
        <v>13.5</v>
      </c>
      <c r="E50" s="46"/>
      <c r="F50" s="656">
        <f t="shared" si="0"/>
        <v>6.75</v>
      </c>
      <c r="G50" s="687">
        <f t="shared" si="1"/>
        <v>20.25</v>
      </c>
      <c r="H50" s="683"/>
      <c r="I50" s="656">
        <f t="shared" si="2"/>
        <v>20.25</v>
      </c>
      <c r="J50" s="683"/>
      <c r="K50" s="656">
        <f t="shared" si="3"/>
        <v>20.25</v>
      </c>
      <c r="L50" s="688"/>
      <c r="M50" s="16" t="str">
        <f t="shared" si="4"/>
        <v>Juin</v>
      </c>
    </row>
    <row r="51" spans="1:13" ht="18.75">
      <c r="A51" s="13">
        <v>44</v>
      </c>
      <c r="B51" s="625" t="s">
        <v>111</v>
      </c>
      <c r="C51" s="625" t="s">
        <v>2467</v>
      </c>
      <c r="D51" s="653">
        <v>14.5</v>
      </c>
      <c r="E51" s="46"/>
      <c r="F51" s="656">
        <f t="shared" si="0"/>
        <v>7.25</v>
      </c>
      <c r="G51" s="687">
        <f t="shared" si="1"/>
        <v>21.75</v>
      </c>
      <c r="H51" s="684"/>
      <c r="I51" s="656">
        <f t="shared" si="2"/>
        <v>21.75</v>
      </c>
      <c r="J51" s="683"/>
      <c r="K51" s="656">
        <f t="shared" si="3"/>
        <v>21.75</v>
      </c>
      <c r="L51" s="688"/>
      <c r="M51" s="16" t="str">
        <f t="shared" si="4"/>
        <v>Juin</v>
      </c>
    </row>
    <row r="52" spans="1:13" ht="18.75">
      <c r="A52" s="13">
        <v>45</v>
      </c>
      <c r="B52" s="625" t="s">
        <v>2468</v>
      </c>
      <c r="C52" s="625" t="s">
        <v>2469</v>
      </c>
      <c r="D52" s="653">
        <v>8.5</v>
      </c>
      <c r="E52" s="46"/>
      <c r="F52" s="656">
        <f t="shared" si="0"/>
        <v>4.25</v>
      </c>
      <c r="G52" s="687">
        <f t="shared" si="1"/>
        <v>12.75</v>
      </c>
      <c r="H52" s="684"/>
      <c r="I52" s="656">
        <f t="shared" si="2"/>
        <v>12.75</v>
      </c>
      <c r="J52" s="683"/>
      <c r="K52" s="656">
        <f t="shared" si="3"/>
        <v>12.75</v>
      </c>
      <c r="L52" s="688"/>
      <c r="M52" s="16" t="str">
        <f t="shared" si="4"/>
        <v>Juin</v>
      </c>
    </row>
    <row r="53" spans="1:13" ht="18.75">
      <c r="A53" s="13">
        <v>46</v>
      </c>
      <c r="B53" s="625" t="s">
        <v>696</v>
      </c>
      <c r="C53" s="625" t="s">
        <v>2470</v>
      </c>
      <c r="D53" s="653">
        <v>11.5</v>
      </c>
      <c r="E53" s="46"/>
      <c r="F53" s="656">
        <f t="shared" si="0"/>
        <v>5.75</v>
      </c>
      <c r="G53" s="687">
        <f t="shared" si="1"/>
        <v>17.25</v>
      </c>
      <c r="H53" s="684"/>
      <c r="I53" s="656">
        <f t="shared" si="2"/>
        <v>17.25</v>
      </c>
      <c r="J53" s="683"/>
      <c r="K53" s="656">
        <f t="shared" si="3"/>
        <v>17.25</v>
      </c>
      <c r="L53" s="688"/>
      <c r="M53" s="16" t="str">
        <f t="shared" si="4"/>
        <v>Juin</v>
      </c>
    </row>
    <row r="54" spans="1:13" ht="18.75">
      <c r="A54" s="13">
        <v>47</v>
      </c>
      <c r="B54" s="625" t="s">
        <v>2471</v>
      </c>
      <c r="C54" s="625" t="s">
        <v>2472</v>
      </c>
      <c r="D54" s="653">
        <v>12.5</v>
      </c>
      <c r="E54" s="46"/>
      <c r="F54" s="656">
        <f t="shared" si="0"/>
        <v>6.25</v>
      </c>
      <c r="G54" s="687">
        <f t="shared" si="1"/>
        <v>18.75</v>
      </c>
      <c r="H54" s="684"/>
      <c r="I54" s="656">
        <f t="shared" si="2"/>
        <v>18.75</v>
      </c>
      <c r="J54" s="683"/>
      <c r="K54" s="656">
        <f t="shared" si="3"/>
        <v>18.75</v>
      </c>
      <c r="L54" s="688"/>
      <c r="M54" s="16" t="str">
        <f t="shared" si="4"/>
        <v>Juin</v>
      </c>
    </row>
    <row r="55" spans="1:13" ht="18.75">
      <c r="A55" s="13">
        <v>48</v>
      </c>
      <c r="B55" s="625" t="s">
        <v>703</v>
      </c>
      <c r="C55" s="625" t="s">
        <v>2473</v>
      </c>
      <c r="D55" s="653">
        <v>12.5</v>
      </c>
      <c r="E55" s="46"/>
      <c r="F55" s="656">
        <f t="shared" si="0"/>
        <v>6.25</v>
      </c>
      <c r="G55" s="687">
        <f t="shared" si="1"/>
        <v>18.75</v>
      </c>
      <c r="H55" s="684"/>
      <c r="I55" s="656">
        <f t="shared" si="2"/>
        <v>18.75</v>
      </c>
      <c r="J55" s="683"/>
      <c r="K55" s="656">
        <f t="shared" si="3"/>
        <v>18.75</v>
      </c>
      <c r="L55" s="688"/>
      <c r="M55" s="16" t="str">
        <f t="shared" si="4"/>
        <v>Juin</v>
      </c>
    </row>
    <row r="56" spans="1:13" ht="18.75">
      <c r="A56" s="13">
        <v>49</v>
      </c>
      <c r="B56" s="625" t="s">
        <v>707</v>
      </c>
      <c r="C56" s="625" t="s">
        <v>2474</v>
      </c>
      <c r="D56" s="653">
        <v>6.5</v>
      </c>
      <c r="E56" s="46"/>
      <c r="F56" s="656">
        <f t="shared" si="0"/>
        <v>3.25</v>
      </c>
      <c r="G56" s="687">
        <f t="shared" si="1"/>
        <v>9.75</v>
      </c>
      <c r="H56" s="684"/>
      <c r="I56" s="656">
        <f t="shared" si="2"/>
        <v>9.75</v>
      </c>
      <c r="J56" s="683"/>
      <c r="K56" s="656">
        <f t="shared" si="3"/>
        <v>9.75</v>
      </c>
      <c r="L56" s="688"/>
      <c r="M56" s="16" t="str">
        <f t="shared" si="4"/>
        <v>Juin</v>
      </c>
    </row>
    <row r="57" spans="1:13" ht="18.75">
      <c r="A57" s="13">
        <v>50</v>
      </c>
      <c r="B57" s="625" t="s">
        <v>707</v>
      </c>
      <c r="C57" s="625" t="s">
        <v>2454</v>
      </c>
      <c r="D57" s="653">
        <v>11.5</v>
      </c>
      <c r="E57" s="46"/>
      <c r="F57" s="656">
        <f t="shared" si="0"/>
        <v>5.75</v>
      </c>
      <c r="G57" s="687">
        <f t="shared" si="1"/>
        <v>17.25</v>
      </c>
      <c r="H57" s="684"/>
      <c r="I57" s="656">
        <f t="shared" si="2"/>
        <v>17.25</v>
      </c>
      <c r="J57" s="683"/>
      <c r="K57" s="656">
        <f t="shared" si="3"/>
        <v>17.25</v>
      </c>
      <c r="L57" s="688"/>
      <c r="M57" s="16" t="str">
        <f t="shared" si="4"/>
        <v>Juin</v>
      </c>
    </row>
    <row r="58" spans="1:13" ht="18.75">
      <c r="A58" s="13">
        <v>51</v>
      </c>
      <c r="B58" s="625" t="s">
        <v>2475</v>
      </c>
      <c r="C58" s="625" t="s">
        <v>2432</v>
      </c>
      <c r="D58" s="653">
        <v>12.5</v>
      </c>
      <c r="E58" s="46"/>
      <c r="F58" s="656">
        <f t="shared" si="0"/>
        <v>6.25</v>
      </c>
      <c r="G58" s="687">
        <f t="shared" si="1"/>
        <v>18.75</v>
      </c>
      <c r="H58" s="684"/>
      <c r="I58" s="656">
        <f t="shared" si="2"/>
        <v>18.75</v>
      </c>
      <c r="J58" s="683"/>
      <c r="K58" s="656">
        <f t="shared" si="3"/>
        <v>18.75</v>
      </c>
      <c r="L58" s="688"/>
      <c r="M58" s="16" t="str">
        <f t="shared" si="4"/>
        <v>Juin</v>
      </c>
    </row>
    <row r="59" spans="1:13" ht="18.75">
      <c r="A59" s="13">
        <v>52</v>
      </c>
      <c r="B59" s="625" t="s">
        <v>721</v>
      </c>
      <c r="C59" s="625" t="s">
        <v>2476</v>
      </c>
      <c r="D59" s="653">
        <v>9</v>
      </c>
      <c r="E59" s="46"/>
      <c r="F59" s="656">
        <f t="shared" si="0"/>
        <v>4.5</v>
      </c>
      <c r="G59" s="687">
        <f t="shared" si="1"/>
        <v>13.5</v>
      </c>
      <c r="H59" s="684"/>
      <c r="I59" s="656">
        <f t="shared" si="2"/>
        <v>13.5</v>
      </c>
      <c r="J59" s="683"/>
      <c r="K59" s="656">
        <f t="shared" si="3"/>
        <v>13.5</v>
      </c>
      <c r="L59" s="688"/>
      <c r="M59" s="16" t="str">
        <f t="shared" si="4"/>
        <v>Juin</v>
      </c>
    </row>
    <row r="60" spans="1:13" ht="18.75">
      <c r="A60" s="13">
        <v>53</v>
      </c>
      <c r="B60" s="625" t="s">
        <v>2477</v>
      </c>
      <c r="C60" s="625" t="s">
        <v>2478</v>
      </c>
      <c r="D60" s="653">
        <v>12.5</v>
      </c>
      <c r="E60" s="46"/>
      <c r="F60" s="656">
        <f t="shared" si="0"/>
        <v>6.25</v>
      </c>
      <c r="G60" s="687">
        <f t="shared" si="1"/>
        <v>18.75</v>
      </c>
      <c r="H60" s="684"/>
      <c r="I60" s="656">
        <f t="shared" si="2"/>
        <v>18.75</v>
      </c>
      <c r="J60" s="683"/>
      <c r="K60" s="656">
        <f t="shared" si="3"/>
        <v>18.75</v>
      </c>
      <c r="L60" s="688"/>
      <c r="M60" s="16" t="str">
        <f t="shared" si="4"/>
        <v>Juin</v>
      </c>
    </row>
    <row r="61" spans="1:13" ht="18.75">
      <c r="A61" s="13">
        <v>54</v>
      </c>
      <c r="B61" s="625" t="s">
        <v>731</v>
      </c>
      <c r="C61" s="625" t="s">
        <v>2479</v>
      </c>
      <c r="D61" s="653">
        <v>13</v>
      </c>
      <c r="E61" s="46"/>
      <c r="F61" s="656">
        <f t="shared" si="0"/>
        <v>6.5</v>
      </c>
      <c r="G61" s="687">
        <f t="shared" si="1"/>
        <v>19.5</v>
      </c>
      <c r="H61" s="684"/>
      <c r="I61" s="656">
        <f t="shared" si="2"/>
        <v>19.5</v>
      </c>
      <c r="J61" s="683"/>
      <c r="K61" s="656">
        <f t="shared" si="3"/>
        <v>19.5</v>
      </c>
      <c r="L61" s="688"/>
      <c r="M61" s="16" t="str">
        <f t="shared" si="4"/>
        <v>Juin</v>
      </c>
    </row>
    <row r="62" spans="1:13" ht="18.75">
      <c r="A62" s="13">
        <v>55</v>
      </c>
      <c r="B62" s="625" t="s">
        <v>736</v>
      </c>
      <c r="C62" s="625" t="s">
        <v>2480</v>
      </c>
      <c r="D62" s="653">
        <v>12</v>
      </c>
      <c r="E62" s="46"/>
      <c r="F62" s="656">
        <f t="shared" si="0"/>
        <v>6</v>
      </c>
      <c r="G62" s="687">
        <f t="shared" si="1"/>
        <v>18</v>
      </c>
      <c r="H62" s="684"/>
      <c r="I62" s="656">
        <f t="shared" si="2"/>
        <v>18</v>
      </c>
      <c r="J62" s="683"/>
      <c r="K62" s="656">
        <f t="shared" si="3"/>
        <v>18</v>
      </c>
      <c r="L62" s="688"/>
      <c r="M62" s="16" t="str">
        <f t="shared" si="4"/>
        <v>Juin</v>
      </c>
    </row>
    <row r="63" spans="1:13" ht="18.75">
      <c r="A63" s="13">
        <v>56</v>
      </c>
      <c r="B63" s="625" t="s">
        <v>740</v>
      </c>
      <c r="C63" s="625" t="s">
        <v>2481</v>
      </c>
      <c r="D63" s="653">
        <v>7.5</v>
      </c>
      <c r="E63" s="46"/>
      <c r="F63" s="656">
        <f t="shared" si="0"/>
        <v>3.75</v>
      </c>
      <c r="G63" s="687">
        <f t="shared" si="1"/>
        <v>11.25</v>
      </c>
      <c r="H63" s="684"/>
      <c r="I63" s="656">
        <f t="shared" si="2"/>
        <v>11.25</v>
      </c>
      <c r="J63" s="683"/>
      <c r="K63" s="656">
        <f t="shared" si="3"/>
        <v>11.25</v>
      </c>
      <c r="L63" s="688"/>
      <c r="M63" s="16" t="str">
        <f t="shared" si="4"/>
        <v>Juin</v>
      </c>
    </row>
    <row r="64" spans="1:13" ht="18.75">
      <c r="A64" s="13">
        <v>57</v>
      </c>
      <c r="B64" s="625" t="s">
        <v>2482</v>
      </c>
      <c r="C64" s="625" t="s">
        <v>2483</v>
      </c>
      <c r="D64" s="653">
        <v>11</v>
      </c>
      <c r="E64" s="46"/>
      <c r="F64" s="656">
        <f t="shared" si="0"/>
        <v>5.5</v>
      </c>
      <c r="G64" s="687">
        <f t="shared" si="1"/>
        <v>16.5</v>
      </c>
      <c r="H64" s="684"/>
      <c r="I64" s="656">
        <f t="shared" si="2"/>
        <v>16.5</v>
      </c>
      <c r="J64" s="683"/>
      <c r="K64" s="656">
        <f t="shared" si="3"/>
        <v>16.5</v>
      </c>
      <c r="L64" s="688"/>
      <c r="M64" s="16" t="str">
        <f t="shared" si="4"/>
        <v>Juin</v>
      </c>
    </row>
    <row r="65" spans="1:13" ht="18.75">
      <c r="A65" s="13">
        <v>58</v>
      </c>
      <c r="B65" s="625" t="s">
        <v>2484</v>
      </c>
      <c r="C65" s="625" t="s">
        <v>2485</v>
      </c>
      <c r="D65" s="653">
        <v>12</v>
      </c>
      <c r="E65" s="46"/>
      <c r="F65" s="656">
        <f t="shared" si="0"/>
        <v>6</v>
      </c>
      <c r="G65" s="687">
        <f t="shared" si="1"/>
        <v>18</v>
      </c>
      <c r="H65" s="684"/>
      <c r="I65" s="656">
        <f t="shared" si="2"/>
        <v>18</v>
      </c>
      <c r="J65" s="683"/>
      <c r="K65" s="656">
        <f t="shared" si="3"/>
        <v>18</v>
      </c>
      <c r="L65" s="688"/>
      <c r="M65" s="16" t="str">
        <f t="shared" si="4"/>
        <v>Juin</v>
      </c>
    </row>
    <row r="66" spans="1:13" ht="18.75">
      <c r="A66" s="13">
        <v>59</v>
      </c>
      <c r="B66" s="625" t="s">
        <v>754</v>
      </c>
      <c r="C66" s="625" t="s">
        <v>2486</v>
      </c>
      <c r="D66" s="653">
        <v>9</v>
      </c>
      <c r="E66" s="46"/>
      <c r="F66" s="656">
        <f t="shared" si="0"/>
        <v>4.5</v>
      </c>
      <c r="G66" s="687">
        <f t="shared" si="1"/>
        <v>13.5</v>
      </c>
      <c r="H66" s="684"/>
      <c r="I66" s="656">
        <f t="shared" si="2"/>
        <v>13.5</v>
      </c>
      <c r="J66" s="683"/>
      <c r="K66" s="656">
        <f t="shared" si="3"/>
        <v>13.5</v>
      </c>
      <c r="L66" s="688"/>
      <c r="M66" s="16" t="str">
        <f t="shared" si="4"/>
        <v>Juin</v>
      </c>
    </row>
    <row r="67" spans="1:13" ht="18.75">
      <c r="A67" s="13">
        <v>60</v>
      </c>
      <c r="B67" s="625" t="s">
        <v>2487</v>
      </c>
      <c r="C67" s="625" t="s">
        <v>2488</v>
      </c>
      <c r="D67" s="653">
        <v>10</v>
      </c>
      <c r="E67" s="41"/>
      <c r="F67" s="656">
        <f t="shared" si="0"/>
        <v>5</v>
      </c>
      <c r="G67" s="687">
        <f t="shared" si="1"/>
        <v>15</v>
      </c>
      <c r="H67" s="684"/>
      <c r="I67" s="656">
        <f t="shared" si="2"/>
        <v>15</v>
      </c>
      <c r="J67" s="683"/>
      <c r="K67" s="656">
        <f t="shared" si="3"/>
        <v>15</v>
      </c>
      <c r="L67" s="688"/>
      <c r="M67" s="16" t="str">
        <f t="shared" si="4"/>
        <v>Juin</v>
      </c>
    </row>
    <row r="68" spans="1:13" ht="18.75">
      <c r="A68" s="13">
        <v>61</v>
      </c>
      <c r="B68" s="625" t="s">
        <v>2489</v>
      </c>
      <c r="C68" s="625" t="s">
        <v>2490</v>
      </c>
      <c r="D68" s="653">
        <v>11.5</v>
      </c>
      <c r="E68" s="46"/>
      <c r="F68" s="656">
        <f t="shared" si="0"/>
        <v>5.75</v>
      </c>
      <c r="G68" s="687">
        <f t="shared" si="1"/>
        <v>17.25</v>
      </c>
      <c r="H68" s="684"/>
      <c r="I68" s="656">
        <f t="shared" si="2"/>
        <v>17.25</v>
      </c>
      <c r="J68" s="683"/>
      <c r="K68" s="656">
        <f t="shared" si="3"/>
        <v>17.25</v>
      </c>
      <c r="L68" s="688"/>
      <c r="M68" s="16" t="str">
        <f t="shared" si="4"/>
        <v>Juin</v>
      </c>
    </row>
    <row r="69" spans="1:13" ht="18.75">
      <c r="A69" s="13">
        <v>62</v>
      </c>
      <c r="B69" s="625" t="s">
        <v>767</v>
      </c>
      <c r="C69" s="625" t="s">
        <v>2491</v>
      </c>
      <c r="D69" s="653">
        <v>9.5</v>
      </c>
      <c r="E69" s="46"/>
      <c r="F69" s="656">
        <f t="shared" si="0"/>
        <v>4.75</v>
      </c>
      <c r="G69" s="687">
        <f t="shared" si="1"/>
        <v>14.25</v>
      </c>
      <c r="H69" s="684"/>
      <c r="I69" s="656">
        <f t="shared" si="2"/>
        <v>14.25</v>
      </c>
      <c r="J69" s="683"/>
      <c r="K69" s="656">
        <f t="shared" si="3"/>
        <v>14.25</v>
      </c>
      <c r="L69" s="688"/>
      <c r="M69" s="16" t="str">
        <f t="shared" si="4"/>
        <v>Juin</v>
      </c>
    </row>
    <row r="70" spans="1:13" ht="18.75">
      <c r="A70" s="13">
        <v>63</v>
      </c>
      <c r="B70" s="625" t="s">
        <v>771</v>
      </c>
      <c r="C70" s="625" t="s">
        <v>2492</v>
      </c>
      <c r="D70" s="653">
        <v>10.5</v>
      </c>
      <c r="E70" s="46"/>
      <c r="F70" s="656">
        <f t="shared" si="0"/>
        <v>5.25</v>
      </c>
      <c r="G70" s="687">
        <f t="shared" si="1"/>
        <v>15.75</v>
      </c>
      <c r="H70" s="684"/>
      <c r="I70" s="656">
        <f t="shared" si="2"/>
        <v>15.75</v>
      </c>
      <c r="J70" s="683"/>
      <c r="K70" s="656">
        <f t="shared" si="3"/>
        <v>15.75</v>
      </c>
      <c r="L70" s="688"/>
      <c r="M70" s="16" t="str">
        <f t="shared" si="4"/>
        <v>Juin</v>
      </c>
    </row>
    <row r="71" spans="1:13" ht="18.75">
      <c r="A71" s="13">
        <v>64</v>
      </c>
      <c r="B71" s="625" t="s">
        <v>775</v>
      </c>
      <c r="C71" s="625" t="s">
        <v>2493</v>
      </c>
      <c r="D71" s="653">
        <v>10</v>
      </c>
      <c r="E71" s="46"/>
      <c r="F71" s="656">
        <f t="shared" si="0"/>
        <v>5</v>
      </c>
      <c r="G71" s="687">
        <f t="shared" si="1"/>
        <v>15</v>
      </c>
      <c r="H71" s="684"/>
      <c r="I71" s="656">
        <f t="shared" si="2"/>
        <v>15</v>
      </c>
      <c r="J71" s="683"/>
      <c r="K71" s="656">
        <f t="shared" si="3"/>
        <v>15</v>
      </c>
      <c r="L71" s="688"/>
      <c r="M71" s="16" t="str">
        <f t="shared" si="4"/>
        <v>Juin</v>
      </c>
    </row>
    <row r="72" spans="1:13" ht="20.25">
      <c r="A72" s="13">
        <v>65</v>
      </c>
      <c r="B72" s="625" t="s">
        <v>779</v>
      </c>
      <c r="C72" s="625" t="s">
        <v>2494</v>
      </c>
      <c r="D72" s="653">
        <v>11</v>
      </c>
      <c r="E72" s="171"/>
      <c r="F72" s="656">
        <f t="shared" ref="F72:F135" si="5">IF(AND(D72=0,E72=0),L72/3,(D72+E72)/2)</f>
        <v>5.5</v>
      </c>
      <c r="G72" s="687">
        <f t="shared" ref="G72:G135" si="6">F72*3</f>
        <v>16.5</v>
      </c>
      <c r="H72" s="684"/>
      <c r="I72" s="656">
        <f t="shared" ref="I72:I135" si="7">MAX(G72,H72*3)</f>
        <v>16.5</v>
      </c>
      <c r="J72" s="683"/>
      <c r="K72" s="656">
        <f t="shared" ref="K72:K135" si="8">MAX(I72,J72*3)</f>
        <v>16.5</v>
      </c>
      <c r="L72" s="688"/>
      <c r="M72" s="16" t="str">
        <f t="shared" ref="M72:M135" si="9">IF(ISBLANK(J72),IF(ISBLANK(H72),"Juin","Synthèse"),"Rattrapage")</f>
        <v>Juin</v>
      </c>
    </row>
    <row r="73" spans="1:13" ht="18.75">
      <c r="A73" s="13">
        <v>66</v>
      </c>
      <c r="B73" s="625" t="s">
        <v>141</v>
      </c>
      <c r="C73" s="625" t="s">
        <v>2495</v>
      </c>
      <c r="D73" s="653">
        <v>10.5</v>
      </c>
      <c r="E73" s="46"/>
      <c r="F73" s="656">
        <f t="shared" si="5"/>
        <v>5.25</v>
      </c>
      <c r="G73" s="687">
        <f t="shared" si="6"/>
        <v>15.75</v>
      </c>
      <c r="H73" s="684"/>
      <c r="I73" s="656">
        <f t="shared" si="7"/>
        <v>15.75</v>
      </c>
      <c r="J73" s="683"/>
      <c r="K73" s="656">
        <f t="shared" si="8"/>
        <v>15.75</v>
      </c>
      <c r="L73" s="688"/>
      <c r="M73" s="16" t="str">
        <f t="shared" si="9"/>
        <v>Juin</v>
      </c>
    </row>
    <row r="74" spans="1:13" ht="18.75">
      <c r="A74" s="13">
        <v>67</v>
      </c>
      <c r="B74" s="625" t="s">
        <v>2496</v>
      </c>
      <c r="C74" s="625" t="s">
        <v>2440</v>
      </c>
      <c r="D74" s="653">
        <v>10.5</v>
      </c>
      <c r="E74" s="46"/>
      <c r="F74" s="656">
        <f t="shared" si="5"/>
        <v>5.25</v>
      </c>
      <c r="G74" s="687">
        <f t="shared" si="6"/>
        <v>15.75</v>
      </c>
      <c r="H74" s="684"/>
      <c r="I74" s="656">
        <f t="shared" si="7"/>
        <v>15.75</v>
      </c>
      <c r="J74" s="683"/>
      <c r="K74" s="656">
        <f t="shared" si="8"/>
        <v>15.75</v>
      </c>
      <c r="L74" s="688"/>
      <c r="M74" s="16" t="str">
        <f t="shared" si="9"/>
        <v>Juin</v>
      </c>
    </row>
    <row r="75" spans="1:13" ht="18.75">
      <c r="A75" s="13">
        <v>68</v>
      </c>
      <c r="B75" s="625" t="s">
        <v>2497</v>
      </c>
      <c r="C75" s="625" t="s">
        <v>2498</v>
      </c>
      <c r="D75" s="653">
        <v>13</v>
      </c>
      <c r="E75" s="46"/>
      <c r="F75" s="656">
        <f t="shared" si="5"/>
        <v>6.5</v>
      </c>
      <c r="G75" s="687">
        <f t="shared" si="6"/>
        <v>19.5</v>
      </c>
      <c r="H75" s="684"/>
      <c r="I75" s="656">
        <f t="shared" si="7"/>
        <v>19.5</v>
      </c>
      <c r="J75" s="683"/>
      <c r="K75" s="656">
        <f t="shared" si="8"/>
        <v>19.5</v>
      </c>
      <c r="L75" s="688"/>
      <c r="M75" s="16" t="str">
        <f t="shared" si="9"/>
        <v>Juin</v>
      </c>
    </row>
    <row r="76" spans="1:13" ht="18.75">
      <c r="A76" s="13">
        <v>69</v>
      </c>
      <c r="B76" s="625" t="s">
        <v>2499</v>
      </c>
      <c r="C76" s="625" t="s">
        <v>2500</v>
      </c>
      <c r="D76" s="653">
        <v>11</v>
      </c>
      <c r="E76" s="46"/>
      <c r="F76" s="656">
        <f t="shared" si="5"/>
        <v>5.5</v>
      </c>
      <c r="G76" s="687">
        <f t="shared" si="6"/>
        <v>16.5</v>
      </c>
      <c r="H76" s="684"/>
      <c r="I76" s="656">
        <f t="shared" si="7"/>
        <v>16.5</v>
      </c>
      <c r="J76" s="683"/>
      <c r="K76" s="656">
        <f t="shared" si="8"/>
        <v>16.5</v>
      </c>
      <c r="L76" s="688"/>
      <c r="M76" s="16" t="str">
        <f t="shared" si="9"/>
        <v>Juin</v>
      </c>
    </row>
    <row r="77" spans="1:13" ht="18.75">
      <c r="A77" s="13">
        <v>70</v>
      </c>
      <c r="B77" s="625" t="s">
        <v>797</v>
      </c>
      <c r="C77" s="625" t="s">
        <v>2501</v>
      </c>
      <c r="D77" s="653">
        <v>12.5</v>
      </c>
      <c r="E77" s="46"/>
      <c r="F77" s="656">
        <f t="shared" si="5"/>
        <v>6.25</v>
      </c>
      <c r="G77" s="687">
        <f t="shared" si="6"/>
        <v>18.75</v>
      </c>
      <c r="H77" s="684"/>
      <c r="I77" s="656">
        <f t="shared" si="7"/>
        <v>18.75</v>
      </c>
      <c r="J77" s="683"/>
      <c r="K77" s="656">
        <f t="shared" si="8"/>
        <v>18.75</v>
      </c>
      <c r="L77" s="688"/>
      <c r="M77" s="16" t="str">
        <f t="shared" si="9"/>
        <v>Juin</v>
      </c>
    </row>
    <row r="78" spans="1:13" ht="18.75">
      <c r="A78" s="13">
        <v>71</v>
      </c>
      <c r="B78" s="625" t="s">
        <v>811</v>
      </c>
      <c r="C78" s="625" t="s">
        <v>2431</v>
      </c>
      <c r="D78" s="653">
        <v>10</v>
      </c>
      <c r="E78" s="46"/>
      <c r="F78" s="656">
        <f t="shared" si="5"/>
        <v>5</v>
      </c>
      <c r="G78" s="687">
        <f t="shared" si="6"/>
        <v>15</v>
      </c>
      <c r="H78" s="684"/>
      <c r="I78" s="656">
        <f t="shared" si="7"/>
        <v>15</v>
      </c>
      <c r="J78" s="683"/>
      <c r="K78" s="656">
        <f t="shared" si="8"/>
        <v>15</v>
      </c>
      <c r="L78" s="688"/>
      <c r="M78" s="16" t="str">
        <f t="shared" si="9"/>
        <v>Juin</v>
      </c>
    </row>
    <row r="79" spans="1:13" ht="18.75">
      <c r="A79" s="13">
        <v>72</v>
      </c>
      <c r="B79" s="625" t="s">
        <v>814</v>
      </c>
      <c r="C79" s="625" t="s">
        <v>2474</v>
      </c>
      <c r="D79" s="653">
        <v>7.5</v>
      </c>
      <c r="E79" s="46"/>
      <c r="F79" s="656">
        <f t="shared" si="5"/>
        <v>3.75</v>
      </c>
      <c r="G79" s="687">
        <f t="shared" si="6"/>
        <v>11.25</v>
      </c>
      <c r="H79" s="684"/>
      <c r="I79" s="656">
        <f t="shared" si="7"/>
        <v>11.25</v>
      </c>
      <c r="J79" s="683"/>
      <c r="K79" s="656">
        <f t="shared" si="8"/>
        <v>11.25</v>
      </c>
      <c r="L79" s="688"/>
      <c r="M79" s="16" t="str">
        <f t="shared" si="9"/>
        <v>Juin</v>
      </c>
    </row>
    <row r="80" spans="1:13" ht="18.75">
      <c r="A80" s="13">
        <v>73</v>
      </c>
      <c r="B80" s="625" t="s">
        <v>820</v>
      </c>
      <c r="C80" s="625" t="s">
        <v>2502</v>
      </c>
      <c r="D80" s="653">
        <v>9</v>
      </c>
      <c r="E80" s="46"/>
      <c r="F80" s="656">
        <f t="shared" si="5"/>
        <v>4.5</v>
      </c>
      <c r="G80" s="687">
        <f t="shared" si="6"/>
        <v>13.5</v>
      </c>
      <c r="H80" s="684"/>
      <c r="I80" s="656">
        <f t="shared" si="7"/>
        <v>13.5</v>
      </c>
      <c r="J80" s="683"/>
      <c r="K80" s="656">
        <f t="shared" si="8"/>
        <v>13.5</v>
      </c>
      <c r="L80" s="688"/>
      <c r="M80" s="16" t="str">
        <f t="shared" si="9"/>
        <v>Juin</v>
      </c>
    </row>
    <row r="81" spans="1:13" ht="18.75">
      <c r="A81" s="13">
        <v>74</v>
      </c>
      <c r="B81" s="625" t="s">
        <v>806</v>
      </c>
      <c r="C81" s="625" t="s">
        <v>2503</v>
      </c>
      <c r="D81" s="653">
        <v>5</v>
      </c>
      <c r="E81" s="46"/>
      <c r="F81" s="656">
        <f t="shared" si="5"/>
        <v>2.5</v>
      </c>
      <c r="G81" s="687">
        <f t="shared" si="6"/>
        <v>7.5</v>
      </c>
      <c r="H81" s="683"/>
      <c r="I81" s="656">
        <f t="shared" si="7"/>
        <v>7.5</v>
      </c>
      <c r="J81" s="683"/>
      <c r="K81" s="656">
        <f t="shared" si="8"/>
        <v>7.5</v>
      </c>
      <c r="L81" s="688"/>
      <c r="M81" s="16" t="str">
        <f t="shared" si="9"/>
        <v>Juin</v>
      </c>
    </row>
    <row r="82" spans="1:13" ht="18.75">
      <c r="A82" s="13">
        <v>75</v>
      </c>
      <c r="B82" s="625" t="s">
        <v>823</v>
      </c>
      <c r="C82" s="625" t="s">
        <v>2504</v>
      </c>
      <c r="D82" s="653">
        <v>10</v>
      </c>
      <c r="E82" s="46"/>
      <c r="F82" s="656">
        <f t="shared" si="5"/>
        <v>5</v>
      </c>
      <c r="G82" s="687">
        <f t="shared" si="6"/>
        <v>15</v>
      </c>
      <c r="H82" s="683"/>
      <c r="I82" s="656">
        <f t="shared" si="7"/>
        <v>15</v>
      </c>
      <c r="J82" s="683"/>
      <c r="K82" s="656">
        <f t="shared" si="8"/>
        <v>15</v>
      </c>
      <c r="L82" s="688"/>
      <c r="M82" s="16" t="str">
        <f t="shared" si="9"/>
        <v>Juin</v>
      </c>
    </row>
    <row r="83" spans="1:13" ht="20.25">
      <c r="A83" s="13">
        <v>76</v>
      </c>
      <c r="B83" s="625" t="s">
        <v>827</v>
      </c>
      <c r="C83" s="625" t="s">
        <v>2505</v>
      </c>
      <c r="D83" s="653">
        <v>11.5</v>
      </c>
      <c r="E83" s="171"/>
      <c r="F83" s="656">
        <f t="shared" si="5"/>
        <v>5.75</v>
      </c>
      <c r="G83" s="687">
        <f t="shared" si="6"/>
        <v>17.25</v>
      </c>
      <c r="H83" s="683"/>
      <c r="I83" s="656">
        <f t="shared" si="7"/>
        <v>17.25</v>
      </c>
      <c r="J83" s="683"/>
      <c r="K83" s="656">
        <f t="shared" si="8"/>
        <v>17.25</v>
      </c>
      <c r="L83" s="688"/>
      <c r="M83" s="16" t="str">
        <f t="shared" si="9"/>
        <v>Juin</v>
      </c>
    </row>
    <row r="84" spans="1:13" ht="18.75">
      <c r="A84" s="13">
        <v>77</v>
      </c>
      <c r="B84" s="625" t="s">
        <v>832</v>
      </c>
      <c r="C84" s="625" t="s">
        <v>2506</v>
      </c>
      <c r="D84" s="653">
        <v>10</v>
      </c>
      <c r="E84" s="46"/>
      <c r="F84" s="656">
        <f t="shared" si="5"/>
        <v>5</v>
      </c>
      <c r="G84" s="687">
        <f t="shared" si="6"/>
        <v>15</v>
      </c>
      <c r="H84" s="683"/>
      <c r="I84" s="656">
        <f t="shared" si="7"/>
        <v>15</v>
      </c>
      <c r="J84" s="683"/>
      <c r="K84" s="656">
        <f t="shared" si="8"/>
        <v>15</v>
      </c>
      <c r="L84" s="688"/>
      <c r="M84" s="16" t="str">
        <f t="shared" si="9"/>
        <v>Juin</v>
      </c>
    </row>
    <row r="85" spans="1:13" ht="18.75">
      <c r="A85" s="13">
        <v>78</v>
      </c>
      <c r="B85" s="625" t="s">
        <v>2507</v>
      </c>
      <c r="C85" s="625" t="s">
        <v>2508</v>
      </c>
      <c r="D85" s="653">
        <v>11</v>
      </c>
      <c r="E85" s="46"/>
      <c r="F85" s="656">
        <f t="shared" si="5"/>
        <v>5.5</v>
      </c>
      <c r="G85" s="687">
        <f t="shared" si="6"/>
        <v>16.5</v>
      </c>
      <c r="H85" s="683"/>
      <c r="I85" s="656">
        <f t="shared" si="7"/>
        <v>16.5</v>
      </c>
      <c r="J85" s="683"/>
      <c r="K85" s="656">
        <f t="shared" si="8"/>
        <v>16.5</v>
      </c>
      <c r="L85" s="688"/>
      <c r="M85" s="16" t="str">
        <f t="shared" si="9"/>
        <v>Juin</v>
      </c>
    </row>
    <row r="86" spans="1:13" ht="18.75">
      <c r="A86" s="13">
        <v>79</v>
      </c>
      <c r="B86" s="625" t="s">
        <v>840</v>
      </c>
      <c r="C86" s="625" t="s">
        <v>2509</v>
      </c>
      <c r="D86" s="653">
        <v>11.5</v>
      </c>
      <c r="E86" s="46"/>
      <c r="F86" s="656">
        <f t="shared" si="5"/>
        <v>5.75</v>
      </c>
      <c r="G86" s="687">
        <f t="shared" si="6"/>
        <v>17.25</v>
      </c>
      <c r="H86" s="683"/>
      <c r="I86" s="656">
        <f t="shared" si="7"/>
        <v>17.25</v>
      </c>
      <c r="J86" s="683"/>
      <c r="K86" s="656">
        <f t="shared" si="8"/>
        <v>17.25</v>
      </c>
      <c r="L86" s="688"/>
      <c r="M86" s="16" t="str">
        <f t="shared" si="9"/>
        <v>Juin</v>
      </c>
    </row>
    <row r="87" spans="1:13" ht="18.75">
      <c r="A87" s="13">
        <v>80</v>
      </c>
      <c r="B87" s="625" t="s">
        <v>844</v>
      </c>
      <c r="C87" s="625" t="s">
        <v>2510</v>
      </c>
      <c r="D87" s="653">
        <v>11.5</v>
      </c>
      <c r="E87" s="46"/>
      <c r="F87" s="656">
        <f t="shared" si="5"/>
        <v>5.75</v>
      </c>
      <c r="G87" s="687">
        <f t="shared" si="6"/>
        <v>17.25</v>
      </c>
      <c r="H87" s="683"/>
      <c r="I87" s="656">
        <f t="shared" si="7"/>
        <v>17.25</v>
      </c>
      <c r="J87" s="683"/>
      <c r="K87" s="656">
        <f t="shared" si="8"/>
        <v>17.25</v>
      </c>
      <c r="L87" s="688"/>
      <c r="M87" s="16" t="str">
        <f t="shared" si="9"/>
        <v>Juin</v>
      </c>
    </row>
    <row r="88" spans="1:13" ht="18.75">
      <c r="A88" s="13">
        <v>81</v>
      </c>
      <c r="B88" s="625" t="s">
        <v>2511</v>
      </c>
      <c r="C88" s="625" t="s">
        <v>2512</v>
      </c>
      <c r="D88" s="653">
        <v>11</v>
      </c>
      <c r="E88" s="46"/>
      <c r="F88" s="656">
        <f t="shared" si="5"/>
        <v>5.5</v>
      </c>
      <c r="G88" s="687">
        <f t="shared" si="6"/>
        <v>16.5</v>
      </c>
      <c r="H88" s="683"/>
      <c r="I88" s="656">
        <f t="shared" si="7"/>
        <v>16.5</v>
      </c>
      <c r="J88" s="683"/>
      <c r="K88" s="656">
        <f t="shared" si="8"/>
        <v>16.5</v>
      </c>
      <c r="L88" s="688"/>
      <c r="M88" s="16" t="str">
        <f t="shared" si="9"/>
        <v>Juin</v>
      </c>
    </row>
    <row r="89" spans="1:13" ht="18.75">
      <c r="A89" s="13">
        <v>82</v>
      </c>
      <c r="B89" s="625" t="s">
        <v>2513</v>
      </c>
      <c r="C89" s="625" t="s">
        <v>2514</v>
      </c>
      <c r="D89" s="653">
        <v>13.5</v>
      </c>
      <c r="E89" s="46"/>
      <c r="F89" s="656">
        <f t="shared" si="5"/>
        <v>6.75</v>
      </c>
      <c r="G89" s="687">
        <f t="shared" si="6"/>
        <v>20.25</v>
      </c>
      <c r="H89" s="683"/>
      <c r="I89" s="656">
        <f t="shared" si="7"/>
        <v>20.25</v>
      </c>
      <c r="J89" s="683"/>
      <c r="K89" s="656">
        <f t="shared" si="8"/>
        <v>20.25</v>
      </c>
      <c r="L89" s="688"/>
      <c r="M89" s="16" t="str">
        <f t="shared" si="9"/>
        <v>Juin</v>
      </c>
    </row>
    <row r="90" spans="1:13" ht="18.75">
      <c r="A90" s="13">
        <v>83</v>
      </c>
      <c r="B90" s="625" t="s">
        <v>856</v>
      </c>
      <c r="C90" s="625" t="s">
        <v>2515</v>
      </c>
      <c r="D90" s="653">
        <v>13.5</v>
      </c>
      <c r="E90" s="46"/>
      <c r="F90" s="656">
        <f t="shared" si="5"/>
        <v>6.75</v>
      </c>
      <c r="G90" s="687">
        <f t="shared" si="6"/>
        <v>20.25</v>
      </c>
      <c r="H90" s="684"/>
      <c r="I90" s="656">
        <f t="shared" si="7"/>
        <v>20.25</v>
      </c>
      <c r="J90" s="683"/>
      <c r="K90" s="656">
        <f t="shared" si="8"/>
        <v>20.25</v>
      </c>
      <c r="L90" s="688"/>
      <c r="M90" s="16" t="str">
        <f t="shared" si="9"/>
        <v>Juin</v>
      </c>
    </row>
    <row r="91" spans="1:13" ht="18.75">
      <c r="A91" s="13">
        <v>84</v>
      </c>
      <c r="B91" s="625" t="s">
        <v>856</v>
      </c>
      <c r="C91" s="625" t="s">
        <v>2516</v>
      </c>
      <c r="D91" s="653">
        <v>16</v>
      </c>
      <c r="E91" s="46"/>
      <c r="F91" s="656">
        <f t="shared" si="5"/>
        <v>8</v>
      </c>
      <c r="G91" s="687">
        <f t="shared" si="6"/>
        <v>24</v>
      </c>
      <c r="H91" s="684"/>
      <c r="I91" s="656">
        <f t="shared" si="7"/>
        <v>24</v>
      </c>
      <c r="J91" s="683"/>
      <c r="K91" s="656">
        <f t="shared" si="8"/>
        <v>24</v>
      </c>
      <c r="L91" s="688"/>
      <c r="M91" s="16" t="str">
        <f t="shared" si="9"/>
        <v>Juin</v>
      </c>
    </row>
    <row r="92" spans="1:13" ht="18.75">
      <c r="A92" s="13">
        <v>85</v>
      </c>
      <c r="B92" s="625" t="s">
        <v>2517</v>
      </c>
      <c r="C92" s="625" t="s">
        <v>2518</v>
      </c>
      <c r="D92" s="653">
        <v>9.5</v>
      </c>
      <c r="E92" s="46"/>
      <c r="F92" s="656">
        <f t="shared" si="5"/>
        <v>4.75</v>
      </c>
      <c r="G92" s="687">
        <f t="shared" si="6"/>
        <v>14.25</v>
      </c>
      <c r="H92" s="685"/>
      <c r="I92" s="656">
        <f t="shared" si="7"/>
        <v>14.25</v>
      </c>
      <c r="J92" s="683"/>
      <c r="K92" s="656">
        <f t="shared" si="8"/>
        <v>14.25</v>
      </c>
      <c r="L92" s="688"/>
      <c r="M92" s="16" t="str">
        <f t="shared" si="9"/>
        <v>Juin</v>
      </c>
    </row>
    <row r="93" spans="1:13" ht="18.75">
      <c r="A93" s="13">
        <v>86</v>
      </c>
      <c r="B93" s="625" t="s">
        <v>162</v>
      </c>
      <c r="C93" s="625" t="s">
        <v>2519</v>
      </c>
      <c r="D93" s="653">
        <v>15</v>
      </c>
      <c r="E93" s="46"/>
      <c r="F93" s="656">
        <f t="shared" si="5"/>
        <v>7.5</v>
      </c>
      <c r="G93" s="687">
        <f t="shared" si="6"/>
        <v>22.5</v>
      </c>
      <c r="H93" s="685"/>
      <c r="I93" s="656">
        <f t="shared" si="7"/>
        <v>22.5</v>
      </c>
      <c r="J93" s="683"/>
      <c r="K93" s="656">
        <f t="shared" si="8"/>
        <v>22.5</v>
      </c>
      <c r="L93" s="688"/>
      <c r="M93" s="16" t="str">
        <f t="shared" si="9"/>
        <v>Juin</v>
      </c>
    </row>
    <row r="94" spans="1:13" ht="18.75">
      <c r="A94" s="13">
        <v>87</v>
      </c>
      <c r="B94" s="625" t="s">
        <v>878</v>
      </c>
      <c r="C94" s="625" t="s">
        <v>2474</v>
      </c>
      <c r="D94" s="653">
        <v>10.5</v>
      </c>
      <c r="E94" s="46"/>
      <c r="F94" s="656">
        <f t="shared" si="5"/>
        <v>5.25</v>
      </c>
      <c r="G94" s="687">
        <f t="shared" si="6"/>
        <v>15.75</v>
      </c>
      <c r="H94" s="685"/>
      <c r="I94" s="656">
        <f t="shared" si="7"/>
        <v>15.75</v>
      </c>
      <c r="J94" s="683"/>
      <c r="K94" s="656">
        <f t="shared" si="8"/>
        <v>15.75</v>
      </c>
      <c r="L94" s="688"/>
      <c r="M94" s="16" t="str">
        <f t="shared" si="9"/>
        <v>Juin</v>
      </c>
    </row>
    <row r="95" spans="1:13" ht="18.75">
      <c r="A95" s="13">
        <v>88</v>
      </c>
      <c r="B95" s="625" t="s">
        <v>2520</v>
      </c>
      <c r="C95" s="625" t="s">
        <v>2521</v>
      </c>
      <c r="D95" s="653">
        <v>10.5</v>
      </c>
      <c r="E95" s="46"/>
      <c r="F95" s="656">
        <f t="shared" si="5"/>
        <v>5.25</v>
      </c>
      <c r="G95" s="687">
        <f t="shared" si="6"/>
        <v>15.75</v>
      </c>
      <c r="H95" s="685"/>
      <c r="I95" s="656">
        <f t="shared" si="7"/>
        <v>15.75</v>
      </c>
      <c r="J95" s="683"/>
      <c r="K95" s="656">
        <f t="shared" si="8"/>
        <v>15.75</v>
      </c>
      <c r="L95" s="688"/>
      <c r="M95" s="16" t="str">
        <f t="shared" si="9"/>
        <v>Juin</v>
      </c>
    </row>
    <row r="96" spans="1:13" ht="18.75">
      <c r="A96" s="13">
        <v>89</v>
      </c>
      <c r="B96" s="625" t="s">
        <v>163</v>
      </c>
      <c r="C96" s="625" t="s">
        <v>2522</v>
      </c>
      <c r="D96" s="653">
        <v>10</v>
      </c>
      <c r="E96" s="46"/>
      <c r="F96" s="656">
        <f t="shared" si="5"/>
        <v>5</v>
      </c>
      <c r="G96" s="687">
        <f t="shared" si="6"/>
        <v>15</v>
      </c>
      <c r="H96" s="685"/>
      <c r="I96" s="656">
        <f t="shared" si="7"/>
        <v>15</v>
      </c>
      <c r="J96" s="683"/>
      <c r="K96" s="656">
        <f t="shared" si="8"/>
        <v>15</v>
      </c>
      <c r="L96" s="688"/>
      <c r="M96" s="16" t="str">
        <f t="shared" si="9"/>
        <v>Juin</v>
      </c>
    </row>
    <row r="97" spans="1:13" ht="18.75">
      <c r="A97" s="13">
        <v>90</v>
      </c>
      <c r="B97" s="625" t="s">
        <v>163</v>
      </c>
      <c r="C97" s="625" t="s">
        <v>2523</v>
      </c>
      <c r="D97" s="653">
        <v>9</v>
      </c>
      <c r="E97" s="46"/>
      <c r="F97" s="656">
        <f t="shared" si="5"/>
        <v>4.5</v>
      </c>
      <c r="G97" s="687">
        <f t="shared" si="6"/>
        <v>13.5</v>
      </c>
      <c r="H97" s="685"/>
      <c r="I97" s="656">
        <f t="shared" si="7"/>
        <v>13.5</v>
      </c>
      <c r="J97" s="683"/>
      <c r="K97" s="656">
        <f t="shared" si="8"/>
        <v>13.5</v>
      </c>
      <c r="L97" s="688"/>
      <c r="M97" s="16" t="str">
        <f t="shared" si="9"/>
        <v>Juin</v>
      </c>
    </row>
    <row r="98" spans="1:13" ht="20.25">
      <c r="A98" s="13">
        <v>91</v>
      </c>
      <c r="B98" s="625" t="s">
        <v>2524</v>
      </c>
      <c r="C98" s="625" t="s">
        <v>2525</v>
      </c>
      <c r="D98" s="653">
        <v>11.5</v>
      </c>
      <c r="E98" s="171"/>
      <c r="F98" s="656">
        <f t="shared" si="5"/>
        <v>5.75</v>
      </c>
      <c r="G98" s="687">
        <f t="shared" si="6"/>
        <v>17.25</v>
      </c>
      <c r="H98" s="684"/>
      <c r="I98" s="656">
        <f t="shared" si="7"/>
        <v>17.25</v>
      </c>
      <c r="J98" s="683"/>
      <c r="K98" s="656">
        <f t="shared" si="8"/>
        <v>17.25</v>
      </c>
      <c r="L98" s="688"/>
      <c r="M98" s="16" t="str">
        <f t="shared" si="9"/>
        <v>Juin</v>
      </c>
    </row>
    <row r="99" spans="1:13" ht="20.25">
      <c r="A99" s="13">
        <v>92</v>
      </c>
      <c r="B99" s="625" t="s">
        <v>2526</v>
      </c>
      <c r="C99" s="625" t="s">
        <v>2527</v>
      </c>
      <c r="D99" s="653">
        <v>11</v>
      </c>
      <c r="E99" s="171"/>
      <c r="F99" s="656">
        <f t="shared" si="5"/>
        <v>5.5</v>
      </c>
      <c r="G99" s="687">
        <f t="shared" si="6"/>
        <v>16.5</v>
      </c>
      <c r="H99" s="685"/>
      <c r="I99" s="656">
        <f t="shared" si="7"/>
        <v>16.5</v>
      </c>
      <c r="J99" s="683"/>
      <c r="K99" s="656">
        <f t="shared" si="8"/>
        <v>16.5</v>
      </c>
      <c r="L99" s="688"/>
      <c r="M99" s="16" t="str">
        <f t="shared" si="9"/>
        <v>Juin</v>
      </c>
    </row>
    <row r="100" spans="1:13" ht="18.75">
      <c r="A100" s="13">
        <v>93</v>
      </c>
      <c r="B100" s="625" t="s">
        <v>2528</v>
      </c>
      <c r="C100" s="625" t="s">
        <v>2521</v>
      </c>
      <c r="D100" s="653">
        <v>9</v>
      </c>
      <c r="E100" s="46"/>
      <c r="F100" s="656">
        <f t="shared" si="5"/>
        <v>4.5</v>
      </c>
      <c r="G100" s="687">
        <f t="shared" si="6"/>
        <v>13.5</v>
      </c>
      <c r="H100" s="685"/>
      <c r="I100" s="656">
        <f t="shared" si="7"/>
        <v>13.5</v>
      </c>
      <c r="J100" s="683"/>
      <c r="K100" s="656">
        <f t="shared" si="8"/>
        <v>13.5</v>
      </c>
      <c r="L100" s="688"/>
      <c r="M100" s="16" t="str">
        <f t="shared" si="9"/>
        <v>Juin</v>
      </c>
    </row>
    <row r="101" spans="1:13" ht="18.75">
      <c r="A101" s="13">
        <v>94</v>
      </c>
      <c r="B101" s="625" t="s">
        <v>2529</v>
      </c>
      <c r="C101" s="625" t="s">
        <v>2454</v>
      </c>
      <c r="D101" s="653">
        <v>14.5</v>
      </c>
      <c r="E101" s="41"/>
      <c r="F101" s="656">
        <f t="shared" si="5"/>
        <v>7.25</v>
      </c>
      <c r="G101" s="687">
        <f t="shared" si="6"/>
        <v>21.75</v>
      </c>
      <c r="H101" s="685"/>
      <c r="I101" s="656">
        <f t="shared" si="7"/>
        <v>21.75</v>
      </c>
      <c r="J101" s="683"/>
      <c r="K101" s="656">
        <f t="shared" si="8"/>
        <v>21.75</v>
      </c>
      <c r="L101" s="688"/>
      <c r="M101" s="16" t="str">
        <f t="shared" si="9"/>
        <v>Juin</v>
      </c>
    </row>
    <row r="102" spans="1:13" ht="18.75">
      <c r="A102" s="13">
        <v>95</v>
      </c>
      <c r="B102" s="625" t="s">
        <v>2530</v>
      </c>
      <c r="C102" s="625" t="s">
        <v>2531</v>
      </c>
      <c r="D102" s="653">
        <v>8.5</v>
      </c>
      <c r="E102" s="46"/>
      <c r="F102" s="656">
        <f t="shared" si="5"/>
        <v>4.25</v>
      </c>
      <c r="G102" s="687">
        <f t="shared" si="6"/>
        <v>12.75</v>
      </c>
      <c r="H102" s="685"/>
      <c r="I102" s="656">
        <f t="shared" si="7"/>
        <v>12.75</v>
      </c>
      <c r="J102" s="683"/>
      <c r="K102" s="656">
        <f t="shared" si="8"/>
        <v>12.75</v>
      </c>
      <c r="L102" s="688"/>
      <c r="M102" s="16" t="str">
        <f t="shared" si="9"/>
        <v>Juin</v>
      </c>
    </row>
    <row r="103" spans="1:13" ht="18.75">
      <c r="A103" s="13">
        <v>96</v>
      </c>
      <c r="B103" s="625" t="s">
        <v>2532</v>
      </c>
      <c r="C103" s="625" t="s">
        <v>2533</v>
      </c>
      <c r="D103" s="653">
        <v>10</v>
      </c>
      <c r="E103" s="46"/>
      <c r="F103" s="656">
        <f t="shared" si="5"/>
        <v>5</v>
      </c>
      <c r="G103" s="687">
        <f t="shared" si="6"/>
        <v>15</v>
      </c>
      <c r="H103" s="685"/>
      <c r="I103" s="656">
        <f t="shared" si="7"/>
        <v>15</v>
      </c>
      <c r="J103" s="683"/>
      <c r="K103" s="656">
        <f t="shared" si="8"/>
        <v>15</v>
      </c>
      <c r="L103" s="688"/>
      <c r="M103" s="16" t="str">
        <f t="shared" si="9"/>
        <v>Juin</v>
      </c>
    </row>
    <row r="104" spans="1:13" ht="18.75">
      <c r="A104" s="13">
        <v>97</v>
      </c>
      <c r="B104" s="625" t="s">
        <v>919</v>
      </c>
      <c r="C104" s="625" t="s">
        <v>2480</v>
      </c>
      <c r="D104" s="653">
        <v>10</v>
      </c>
      <c r="E104" s="46"/>
      <c r="F104" s="656">
        <f t="shared" si="5"/>
        <v>5</v>
      </c>
      <c r="G104" s="687">
        <f t="shared" si="6"/>
        <v>15</v>
      </c>
      <c r="H104" s="685"/>
      <c r="I104" s="656">
        <f t="shared" si="7"/>
        <v>15</v>
      </c>
      <c r="J104" s="683"/>
      <c r="K104" s="656">
        <f t="shared" si="8"/>
        <v>15</v>
      </c>
      <c r="L104" s="688"/>
      <c r="M104" s="16" t="str">
        <f t="shared" si="9"/>
        <v>Juin</v>
      </c>
    </row>
    <row r="105" spans="1:13" ht="18.75">
      <c r="A105" s="13">
        <v>98</v>
      </c>
      <c r="B105" s="625" t="s">
        <v>2534</v>
      </c>
      <c r="C105" s="625" t="s">
        <v>2535</v>
      </c>
      <c r="D105" s="653">
        <v>8.5</v>
      </c>
      <c r="E105" s="46"/>
      <c r="F105" s="656">
        <f t="shared" si="5"/>
        <v>4.25</v>
      </c>
      <c r="G105" s="687">
        <f t="shared" si="6"/>
        <v>12.75</v>
      </c>
      <c r="H105" s="685"/>
      <c r="I105" s="656">
        <f t="shared" si="7"/>
        <v>12.75</v>
      </c>
      <c r="J105" s="683"/>
      <c r="K105" s="656">
        <f t="shared" si="8"/>
        <v>12.75</v>
      </c>
      <c r="L105" s="688"/>
      <c r="M105" s="16" t="str">
        <f t="shared" si="9"/>
        <v>Juin</v>
      </c>
    </row>
    <row r="106" spans="1:13" ht="18.75">
      <c r="A106" s="13">
        <v>99</v>
      </c>
      <c r="B106" s="625" t="s">
        <v>2536</v>
      </c>
      <c r="C106" s="625" t="s">
        <v>2537</v>
      </c>
      <c r="D106" s="653">
        <v>11.5</v>
      </c>
      <c r="E106" s="41"/>
      <c r="F106" s="656">
        <f t="shared" si="5"/>
        <v>5.75</v>
      </c>
      <c r="G106" s="687">
        <f t="shared" si="6"/>
        <v>17.25</v>
      </c>
      <c r="H106" s="685"/>
      <c r="I106" s="656">
        <f t="shared" si="7"/>
        <v>17.25</v>
      </c>
      <c r="J106" s="683"/>
      <c r="K106" s="656">
        <f t="shared" si="8"/>
        <v>17.25</v>
      </c>
      <c r="L106" s="688"/>
      <c r="M106" s="16" t="str">
        <f t="shared" si="9"/>
        <v>Juin</v>
      </c>
    </row>
    <row r="107" spans="1:13" ht="20.25">
      <c r="A107" s="13">
        <v>100</v>
      </c>
      <c r="B107" s="625" t="s">
        <v>935</v>
      </c>
      <c r="C107" s="625" t="s">
        <v>2538</v>
      </c>
      <c r="D107" s="653">
        <v>13.5</v>
      </c>
      <c r="E107" s="171"/>
      <c r="F107" s="656">
        <f t="shared" si="5"/>
        <v>6.75</v>
      </c>
      <c r="G107" s="687">
        <f t="shared" si="6"/>
        <v>20.25</v>
      </c>
      <c r="H107" s="685"/>
      <c r="I107" s="656">
        <f t="shared" si="7"/>
        <v>20.25</v>
      </c>
      <c r="J107" s="683"/>
      <c r="K107" s="656">
        <f t="shared" si="8"/>
        <v>20.25</v>
      </c>
      <c r="L107" s="688"/>
      <c r="M107" s="16" t="str">
        <f t="shared" si="9"/>
        <v>Juin</v>
      </c>
    </row>
    <row r="108" spans="1:13" ht="18.75">
      <c r="A108" s="13">
        <v>101</v>
      </c>
      <c r="B108" s="625" t="s">
        <v>939</v>
      </c>
      <c r="C108" s="625" t="s">
        <v>2539</v>
      </c>
      <c r="D108" s="653">
        <v>10.5</v>
      </c>
      <c r="E108" s="46"/>
      <c r="F108" s="656">
        <f t="shared" si="5"/>
        <v>5.25</v>
      </c>
      <c r="G108" s="687">
        <f t="shared" si="6"/>
        <v>15.75</v>
      </c>
      <c r="H108" s="685"/>
      <c r="I108" s="656">
        <f t="shared" si="7"/>
        <v>15.75</v>
      </c>
      <c r="J108" s="683"/>
      <c r="K108" s="656">
        <f t="shared" si="8"/>
        <v>15.75</v>
      </c>
      <c r="L108" s="688"/>
      <c r="M108" s="16" t="str">
        <f t="shared" si="9"/>
        <v>Juin</v>
      </c>
    </row>
    <row r="109" spans="1:13" ht="18.75">
      <c r="A109" s="13">
        <v>102</v>
      </c>
      <c r="B109" s="625" t="s">
        <v>942</v>
      </c>
      <c r="C109" s="625" t="s">
        <v>2540</v>
      </c>
      <c r="D109" s="653">
        <v>9.5</v>
      </c>
      <c r="E109" s="46"/>
      <c r="F109" s="656">
        <f t="shared" si="5"/>
        <v>4.75</v>
      </c>
      <c r="G109" s="687">
        <f t="shared" si="6"/>
        <v>14.25</v>
      </c>
      <c r="H109" s="685"/>
      <c r="I109" s="656">
        <f t="shared" si="7"/>
        <v>14.25</v>
      </c>
      <c r="J109" s="683"/>
      <c r="K109" s="656">
        <f t="shared" si="8"/>
        <v>14.25</v>
      </c>
      <c r="L109" s="688"/>
      <c r="M109" s="16" t="str">
        <f t="shared" si="9"/>
        <v>Juin</v>
      </c>
    </row>
    <row r="110" spans="1:13" ht="18.75">
      <c r="A110" s="13">
        <v>103</v>
      </c>
      <c r="B110" s="625" t="s">
        <v>2541</v>
      </c>
      <c r="C110" s="625" t="s">
        <v>2542</v>
      </c>
      <c r="D110" s="653">
        <v>8</v>
      </c>
      <c r="E110" s="46"/>
      <c r="F110" s="656">
        <f t="shared" si="5"/>
        <v>4</v>
      </c>
      <c r="G110" s="687">
        <f t="shared" si="6"/>
        <v>12</v>
      </c>
      <c r="H110" s="685"/>
      <c r="I110" s="656">
        <f t="shared" si="7"/>
        <v>12</v>
      </c>
      <c r="J110" s="683"/>
      <c r="K110" s="656">
        <f t="shared" si="8"/>
        <v>12</v>
      </c>
      <c r="L110" s="688"/>
      <c r="M110" s="16" t="str">
        <f t="shared" si="9"/>
        <v>Juin</v>
      </c>
    </row>
    <row r="111" spans="1:13" ht="18.75">
      <c r="A111" s="13">
        <v>104</v>
      </c>
      <c r="B111" s="625" t="s">
        <v>949</v>
      </c>
      <c r="C111" s="625" t="s">
        <v>2543</v>
      </c>
      <c r="D111" s="653">
        <v>10.5</v>
      </c>
      <c r="E111" s="46"/>
      <c r="F111" s="656">
        <f t="shared" si="5"/>
        <v>5.25</v>
      </c>
      <c r="G111" s="687">
        <f t="shared" si="6"/>
        <v>15.75</v>
      </c>
      <c r="H111" s="685"/>
      <c r="I111" s="656">
        <f t="shared" si="7"/>
        <v>15.75</v>
      </c>
      <c r="J111" s="683"/>
      <c r="K111" s="656">
        <f t="shared" si="8"/>
        <v>15.75</v>
      </c>
      <c r="L111" s="688"/>
      <c r="M111" s="16" t="str">
        <f t="shared" si="9"/>
        <v>Juin</v>
      </c>
    </row>
    <row r="112" spans="1:13" ht="18.75">
      <c r="A112" s="13">
        <v>105</v>
      </c>
      <c r="B112" s="625" t="s">
        <v>949</v>
      </c>
      <c r="C112" s="625" t="s">
        <v>2463</v>
      </c>
      <c r="D112" s="653">
        <v>10</v>
      </c>
      <c r="E112" s="46"/>
      <c r="F112" s="656">
        <f t="shared" si="5"/>
        <v>5</v>
      </c>
      <c r="G112" s="687">
        <f t="shared" si="6"/>
        <v>15</v>
      </c>
      <c r="H112" s="685"/>
      <c r="I112" s="656">
        <f t="shared" si="7"/>
        <v>15</v>
      </c>
      <c r="J112" s="683"/>
      <c r="K112" s="656">
        <f t="shared" si="8"/>
        <v>15</v>
      </c>
      <c r="L112" s="688"/>
      <c r="M112" s="16" t="str">
        <f t="shared" si="9"/>
        <v>Juin</v>
      </c>
    </row>
    <row r="113" spans="1:13" ht="20.25">
      <c r="A113" s="13">
        <v>106</v>
      </c>
      <c r="B113" s="625" t="s">
        <v>2544</v>
      </c>
      <c r="C113" s="625" t="s">
        <v>2545</v>
      </c>
      <c r="D113" s="653">
        <v>13.5</v>
      </c>
      <c r="E113" s="171"/>
      <c r="F113" s="656">
        <f t="shared" si="5"/>
        <v>6.75</v>
      </c>
      <c r="G113" s="687">
        <f t="shared" si="6"/>
        <v>20.25</v>
      </c>
      <c r="H113" s="685"/>
      <c r="I113" s="656">
        <f t="shared" si="7"/>
        <v>20.25</v>
      </c>
      <c r="J113" s="683"/>
      <c r="K113" s="656">
        <f t="shared" si="8"/>
        <v>20.25</v>
      </c>
      <c r="L113" s="688"/>
      <c r="M113" s="16" t="str">
        <f t="shared" si="9"/>
        <v>Juin</v>
      </c>
    </row>
    <row r="114" spans="1:13" ht="18.75">
      <c r="A114" s="13">
        <v>107</v>
      </c>
      <c r="B114" s="625" t="s">
        <v>961</v>
      </c>
      <c r="C114" s="625" t="s">
        <v>2546</v>
      </c>
      <c r="D114" s="653">
        <v>13</v>
      </c>
      <c r="E114" s="46"/>
      <c r="F114" s="656">
        <f t="shared" si="5"/>
        <v>6.5</v>
      </c>
      <c r="G114" s="687">
        <f t="shared" si="6"/>
        <v>19.5</v>
      </c>
      <c r="H114" s="685"/>
      <c r="I114" s="656">
        <f t="shared" si="7"/>
        <v>19.5</v>
      </c>
      <c r="J114" s="683"/>
      <c r="K114" s="656">
        <f t="shared" si="8"/>
        <v>19.5</v>
      </c>
      <c r="L114" s="688"/>
      <c r="M114" s="16" t="str">
        <f t="shared" si="9"/>
        <v>Juin</v>
      </c>
    </row>
    <row r="115" spans="1:13" ht="18.75">
      <c r="A115" s="13">
        <v>108</v>
      </c>
      <c r="B115" s="625" t="s">
        <v>967</v>
      </c>
      <c r="C115" s="625" t="s">
        <v>2474</v>
      </c>
      <c r="D115" s="653">
        <v>13.5</v>
      </c>
      <c r="E115" s="46"/>
      <c r="F115" s="656">
        <f t="shared" si="5"/>
        <v>6.75</v>
      </c>
      <c r="G115" s="687">
        <f t="shared" si="6"/>
        <v>20.25</v>
      </c>
      <c r="H115" s="685"/>
      <c r="I115" s="656">
        <f t="shared" si="7"/>
        <v>20.25</v>
      </c>
      <c r="J115" s="683"/>
      <c r="K115" s="656">
        <f t="shared" si="8"/>
        <v>20.25</v>
      </c>
      <c r="L115" s="688"/>
      <c r="M115" s="16" t="str">
        <f t="shared" si="9"/>
        <v>Juin</v>
      </c>
    </row>
    <row r="116" spans="1:13" ht="18.75">
      <c r="A116" s="13">
        <v>109</v>
      </c>
      <c r="B116" s="625" t="s">
        <v>184</v>
      </c>
      <c r="C116" s="625" t="s">
        <v>2547</v>
      </c>
      <c r="D116" s="653">
        <v>13.5</v>
      </c>
      <c r="E116" s="46"/>
      <c r="F116" s="656">
        <f t="shared" si="5"/>
        <v>6.75</v>
      </c>
      <c r="G116" s="687">
        <f t="shared" si="6"/>
        <v>20.25</v>
      </c>
      <c r="H116" s="685"/>
      <c r="I116" s="656">
        <f t="shared" si="7"/>
        <v>20.25</v>
      </c>
      <c r="J116" s="683"/>
      <c r="K116" s="656">
        <f t="shared" si="8"/>
        <v>20.25</v>
      </c>
      <c r="L116" s="688"/>
      <c r="M116" s="16" t="str">
        <f t="shared" si="9"/>
        <v>Juin</v>
      </c>
    </row>
    <row r="117" spans="1:13" ht="18.75">
      <c r="A117" s="13">
        <v>110</v>
      </c>
      <c r="B117" s="625" t="s">
        <v>2548</v>
      </c>
      <c r="C117" s="625" t="s">
        <v>2453</v>
      </c>
      <c r="D117" s="653">
        <v>12</v>
      </c>
      <c r="E117" s="46"/>
      <c r="F117" s="656">
        <f t="shared" si="5"/>
        <v>6</v>
      </c>
      <c r="G117" s="687">
        <f t="shared" si="6"/>
        <v>18</v>
      </c>
      <c r="H117" s="684"/>
      <c r="I117" s="656">
        <f t="shared" si="7"/>
        <v>18</v>
      </c>
      <c r="J117" s="683"/>
      <c r="K117" s="656">
        <f t="shared" si="8"/>
        <v>18</v>
      </c>
      <c r="L117" s="688"/>
      <c r="M117" s="16" t="str">
        <f t="shared" si="9"/>
        <v>Juin</v>
      </c>
    </row>
    <row r="118" spans="1:13" ht="18.75">
      <c r="A118" s="13">
        <v>111</v>
      </c>
      <c r="B118" s="625" t="s">
        <v>978</v>
      </c>
      <c r="C118" s="625" t="s">
        <v>119</v>
      </c>
      <c r="D118" s="653">
        <v>12.5</v>
      </c>
      <c r="E118" s="46"/>
      <c r="F118" s="656">
        <f t="shared" si="5"/>
        <v>6.25</v>
      </c>
      <c r="G118" s="687">
        <f t="shared" si="6"/>
        <v>18.75</v>
      </c>
      <c r="H118" s="685"/>
      <c r="I118" s="656">
        <f t="shared" si="7"/>
        <v>18.75</v>
      </c>
      <c r="J118" s="683"/>
      <c r="K118" s="656">
        <f t="shared" si="8"/>
        <v>18.75</v>
      </c>
      <c r="L118" s="688"/>
      <c r="M118" s="16" t="str">
        <f t="shared" si="9"/>
        <v>Juin</v>
      </c>
    </row>
    <row r="119" spans="1:13" ht="18.75">
      <c r="A119" s="13">
        <v>112</v>
      </c>
      <c r="B119" s="625" t="s">
        <v>2549</v>
      </c>
      <c r="C119" s="625" t="s">
        <v>2550</v>
      </c>
      <c r="D119" s="653">
        <v>13.5</v>
      </c>
      <c r="E119" s="46"/>
      <c r="F119" s="656">
        <f t="shared" si="5"/>
        <v>6.75</v>
      </c>
      <c r="G119" s="687">
        <f t="shared" si="6"/>
        <v>20.25</v>
      </c>
      <c r="H119" s="685"/>
      <c r="I119" s="656">
        <f t="shared" si="7"/>
        <v>20.25</v>
      </c>
      <c r="J119" s="683"/>
      <c r="K119" s="656">
        <f t="shared" si="8"/>
        <v>20.25</v>
      </c>
      <c r="L119" s="688"/>
      <c r="M119" s="16" t="str">
        <f t="shared" si="9"/>
        <v>Juin</v>
      </c>
    </row>
    <row r="120" spans="1:13" ht="18.75">
      <c r="A120" s="13">
        <v>113</v>
      </c>
      <c r="B120" s="625" t="s">
        <v>2551</v>
      </c>
      <c r="C120" s="625" t="s">
        <v>2480</v>
      </c>
      <c r="D120" s="653">
        <v>10.5</v>
      </c>
      <c r="E120" s="46"/>
      <c r="F120" s="656">
        <f t="shared" si="5"/>
        <v>5.25</v>
      </c>
      <c r="G120" s="687">
        <f t="shared" si="6"/>
        <v>15.75</v>
      </c>
      <c r="H120" s="684"/>
      <c r="I120" s="656">
        <f t="shared" si="7"/>
        <v>15.75</v>
      </c>
      <c r="J120" s="683"/>
      <c r="K120" s="656">
        <f t="shared" si="8"/>
        <v>15.75</v>
      </c>
      <c r="L120" s="688"/>
      <c r="M120" s="16" t="str">
        <f t="shared" si="9"/>
        <v>Juin</v>
      </c>
    </row>
    <row r="121" spans="1:13" ht="20.25">
      <c r="A121" s="13">
        <v>114</v>
      </c>
      <c r="B121" s="625" t="s">
        <v>988</v>
      </c>
      <c r="C121" s="625" t="s">
        <v>2552</v>
      </c>
      <c r="D121" s="653">
        <v>10.5</v>
      </c>
      <c r="E121" s="171"/>
      <c r="F121" s="656">
        <f t="shared" si="5"/>
        <v>5.25</v>
      </c>
      <c r="G121" s="687">
        <f t="shared" si="6"/>
        <v>15.75</v>
      </c>
      <c r="H121" s="685"/>
      <c r="I121" s="656">
        <f t="shared" si="7"/>
        <v>15.75</v>
      </c>
      <c r="J121" s="683"/>
      <c r="K121" s="656">
        <f t="shared" si="8"/>
        <v>15.75</v>
      </c>
      <c r="L121" s="688"/>
      <c r="M121" s="16" t="str">
        <f t="shared" si="9"/>
        <v>Juin</v>
      </c>
    </row>
    <row r="122" spans="1:13" ht="18.75">
      <c r="A122" s="13">
        <v>115</v>
      </c>
      <c r="B122" s="625" t="s">
        <v>994</v>
      </c>
      <c r="C122" s="625" t="s">
        <v>2553</v>
      </c>
      <c r="D122" s="653">
        <v>13</v>
      </c>
      <c r="E122" s="46"/>
      <c r="F122" s="656">
        <f t="shared" si="5"/>
        <v>6.5</v>
      </c>
      <c r="G122" s="687">
        <f t="shared" si="6"/>
        <v>19.5</v>
      </c>
      <c r="H122" s="685"/>
      <c r="I122" s="656">
        <f t="shared" si="7"/>
        <v>19.5</v>
      </c>
      <c r="J122" s="683"/>
      <c r="K122" s="656">
        <f t="shared" si="8"/>
        <v>19.5</v>
      </c>
      <c r="L122" s="688"/>
      <c r="M122" s="16" t="str">
        <f t="shared" si="9"/>
        <v>Juin</v>
      </c>
    </row>
    <row r="123" spans="1:13" ht="18.75">
      <c r="A123" s="13">
        <v>116</v>
      </c>
      <c r="B123" s="625" t="s">
        <v>2554</v>
      </c>
      <c r="C123" s="625" t="s">
        <v>2555</v>
      </c>
      <c r="D123" s="653">
        <v>11.5</v>
      </c>
      <c r="E123" s="46"/>
      <c r="F123" s="656">
        <f t="shared" si="5"/>
        <v>5.75</v>
      </c>
      <c r="G123" s="687">
        <f t="shared" si="6"/>
        <v>17.25</v>
      </c>
      <c r="H123" s="685"/>
      <c r="I123" s="656">
        <f t="shared" si="7"/>
        <v>17.25</v>
      </c>
      <c r="J123" s="683"/>
      <c r="K123" s="656">
        <f t="shared" si="8"/>
        <v>17.25</v>
      </c>
      <c r="L123" s="688"/>
      <c r="M123" s="16" t="str">
        <f t="shared" si="9"/>
        <v>Juin</v>
      </c>
    </row>
    <row r="124" spans="1:13" ht="18.75">
      <c r="A124" s="13">
        <v>117</v>
      </c>
      <c r="B124" s="625" t="s">
        <v>1003</v>
      </c>
      <c r="C124" s="625" t="s">
        <v>2556</v>
      </c>
      <c r="D124" s="653">
        <v>9</v>
      </c>
      <c r="E124" s="46"/>
      <c r="F124" s="656">
        <f t="shared" si="5"/>
        <v>4.5</v>
      </c>
      <c r="G124" s="687">
        <f t="shared" si="6"/>
        <v>13.5</v>
      </c>
      <c r="H124" s="685"/>
      <c r="I124" s="656">
        <f t="shared" si="7"/>
        <v>13.5</v>
      </c>
      <c r="J124" s="683"/>
      <c r="K124" s="656">
        <f t="shared" si="8"/>
        <v>13.5</v>
      </c>
      <c r="L124" s="688"/>
      <c r="M124" s="16" t="str">
        <f t="shared" si="9"/>
        <v>Juin</v>
      </c>
    </row>
    <row r="125" spans="1:13" ht="18.75">
      <c r="A125" s="13">
        <v>118</v>
      </c>
      <c r="B125" s="625" t="s">
        <v>190</v>
      </c>
      <c r="C125" s="625" t="s">
        <v>2557</v>
      </c>
      <c r="D125" s="653">
        <v>9</v>
      </c>
      <c r="E125" s="46"/>
      <c r="F125" s="656">
        <f t="shared" si="5"/>
        <v>4.5</v>
      </c>
      <c r="G125" s="687">
        <f t="shared" si="6"/>
        <v>13.5</v>
      </c>
      <c r="H125" s="685"/>
      <c r="I125" s="656">
        <f t="shared" si="7"/>
        <v>13.5</v>
      </c>
      <c r="J125" s="683"/>
      <c r="K125" s="656">
        <f t="shared" si="8"/>
        <v>13.5</v>
      </c>
      <c r="L125" s="688"/>
      <c r="M125" s="16" t="str">
        <f t="shared" si="9"/>
        <v>Juin</v>
      </c>
    </row>
    <row r="126" spans="1:13" ht="20.25">
      <c r="A126" s="13">
        <v>119</v>
      </c>
      <c r="B126" s="625" t="s">
        <v>2558</v>
      </c>
      <c r="C126" s="625" t="s">
        <v>2559</v>
      </c>
      <c r="D126" s="653">
        <v>12</v>
      </c>
      <c r="E126" s="171"/>
      <c r="F126" s="656">
        <f t="shared" si="5"/>
        <v>6</v>
      </c>
      <c r="G126" s="687">
        <f t="shared" si="6"/>
        <v>18</v>
      </c>
      <c r="H126" s="685"/>
      <c r="I126" s="656">
        <f t="shared" si="7"/>
        <v>18</v>
      </c>
      <c r="J126" s="683"/>
      <c r="K126" s="656">
        <f t="shared" si="8"/>
        <v>18</v>
      </c>
      <c r="L126" s="688"/>
      <c r="M126" s="16" t="str">
        <f t="shared" si="9"/>
        <v>Juin</v>
      </c>
    </row>
    <row r="127" spans="1:13" ht="18.75">
      <c r="A127" s="13">
        <v>120</v>
      </c>
      <c r="B127" s="625" t="s">
        <v>1019</v>
      </c>
      <c r="C127" s="625" t="s">
        <v>2560</v>
      </c>
      <c r="D127" s="653">
        <v>8.5</v>
      </c>
      <c r="E127" s="46"/>
      <c r="F127" s="656">
        <f t="shared" si="5"/>
        <v>4.25</v>
      </c>
      <c r="G127" s="687">
        <f t="shared" si="6"/>
        <v>12.75</v>
      </c>
      <c r="H127" s="684"/>
      <c r="I127" s="656">
        <f t="shared" si="7"/>
        <v>12.75</v>
      </c>
      <c r="J127" s="683"/>
      <c r="K127" s="656">
        <f t="shared" si="8"/>
        <v>12.75</v>
      </c>
      <c r="L127" s="688"/>
      <c r="M127" s="16" t="str">
        <f t="shared" si="9"/>
        <v>Juin</v>
      </c>
    </row>
    <row r="128" spans="1:13" ht="20.25">
      <c r="A128" s="13">
        <v>121</v>
      </c>
      <c r="B128" s="625" t="s">
        <v>1028</v>
      </c>
      <c r="C128" s="625" t="s">
        <v>2561</v>
      </c>
      <c r="D128" s="653">
        <v>11.5</v>
      </c>
      <c r="E128" s="171"/>
      <c r="F128" s="656">
        <f t="shared" si="5"/>
        <v>5.75</v>
      </c>
      <c r="G128" s="687">
        <f t="shared" si="6"/>
        <v>17.25</v>
      </c>
      <c r="H128" s="685"/>
      <c r="I128" s="656">
        <f t="shared" si="7"/>
        <v>17.25</v>
      </c>
      <c r="J128" s="683"/>
      <c r="K128" s="656">
        <f t="shared" si="8"/>
        <v>17.25</v>
      </c>
      <c r="L128" s="688"/>
      <c r="M128" s="16" t="str">
        <f t="shared" si="9"/>
        <v>Juin</v>
      </c>
    </row>
    <row r="129" spans="1:13" ht="18.75">
      <c r="A129" s="13">
        <v>122</v>
      </c>
      <c r="B129" s="625" t="s">
        <v>1033</v>
      </c>
      <c r="C129" s="625" t="s">
        <v>2562</v>
      </c>
      <c r="D129" s="653">
        <v>12.5</v>
      </c>
      <c r="E129" s="46"/>
      <c r="F129" s="656">
        <f t="shared" si="5"/>
        <v>6.25</v>
      </c>
      <c r="G129" s="687">
        <f t="shared" si="6"/>
        <v>18.75</v>
      </c>
      <c r="H129" s="685"/>
      <c r="I129" s="656">
        <f t="shared" si="7"/>
        <v>18.75</v>
      </c>
      <c r="J129" s="683"/>
      <c r="K129" s="656">
        <f t="shared" si="8"/>
        <v>18.75</v>
      </c>
      <c r="L129" s="688"/>
      <c r="M129" s="16" t="str">
        <f t="shared" si="9"/>
        <v>Juin</v>
      </c>
    </row>
    <row r="130" spans="1:13" ht="18.75">
      <c r="A130" s="13">
        <v>123</v>
      </c>
      <c r="B130" s="625" t="s">
        <v>2563</v>
      </c>
      <c r="C130" s="625" t="s">
        <v>2522</v>
      </c>
      <c r="D130" s="653">
        <v>10.5</v>
      </c>
      <c r="E130" s="46"/>
      <c r="F130" s="656">
        <f t="shared" si="5"/>
        <v>5.25</v>
      </c>
      <c r="G130" s="687">
        <f t="shared" si="6"/>
        <v>15.75</v>
      </c>
      <c r="H130" s="685"/>
      <c r="I130" s="656">
        <f t="shared" si="7"/>
        <v>15.75</v>
      </c>
      <c r="J130" s="683"/>
      <c r="K130" s="656">
        <f t="shared" si="8"/>
        <v>15.75</v>
      </c>
      <c r="L130" s="688"/>
      <c r="M130" s="16" t="str">
        <f t="shared" si="9"/>
        <v>Juin</v>
      </c>
    </row>
    <row r="131" spans="1:13" ht="18.75">
      <c r="A131" s="13">
        <v>124</v>
      </c>
      <c r="B131" s="625" t="s">
        <v>2564</v>
      </c>
      <c r="C131" s="625" t="s">
        <v>2509</v>
      </c>
      <c r="D131" s="653">
        <v>12.5</v>
      </c>
      <c r="E131" s="46"/>
      <c r="F131" s="656">
        <f t="shared" si="5"/>
        <v>6.25</v>
      </c>
      <c r="G131" s="687">
        <f t="shared" si="6"/>
        <v>18.75</v>
      </c>
      <c r="H131" s="685"/>
      <c r="I131" s="656">
        <f t="shared" si="7"/>
        <v>18.75</v>
      </c>
      <c r="J131" s="683"/>
      <c r="K131" s="656">
        <f t="shared" si="8"/>
        <v>18.75</v>
      </c>
      <c r="L131" s="688"/>
      <c r="M131" s="16" t="str">
        <f t="shared" si="9"/>
        <v>Juin</v>
      </c>
    </row>
    <row r="132" spans="1:13" ht="18.75">
      <c r="A132" s="13">
        <v>125</v>
      </c>
      <c r="B132" s="625" t="s">
        <v>1050</v>
      </c>
      <c r="C132" s="625" t="s">
        <v>2565</v>
      </c>
      <c r="D132" s="653">
        <v>8</v>
      </c>
      <c r="E132" s="46"/>
      <c r="F132" s="656">
        <f t="shared" si="5"/>
        <v>4</v>
      </c>
      <c r="G132" s="687">
        <f t="shared" si="6"/>
        <v>12</v>
      </c>
      <c r="H132" s="685"/>
      <c r="I132" s="656">
        <f t="shared" si="7"/>
        <v>12</v>
      </c>
      <c r="J132" s="683"/>
      <c r="K132" s="656">
        <f t="shared" si="8"/>
        <v>12</v>
      </c>
      <c r="L132" s="688"/>
      <c r="M132" s="16" t="str">
        <f t="shared" si="9"/>
        <v>Juin</v>
      </c>
    </row>
    <row r="133" spans="1:13" ht="18.75">
      <c r="A133" s="13">
        <v>126</v>
      </c>
      <c r="B133" s="625" t="s">
        <v>2566</v>
      </c>
      <c r="C133" s="625" t="s">
        <v>2567</v>
      </c>
      <c r="D133" s="653">
        <v>9</v>
      </c>
      <c r="E133" s="46"/>
      <c r="F133" s="656">
        <f t="shared" si="5"/>
        <v>4.5</v>
      </c>
      <c r="G133" s="687">
        <f t="shared" si="6"/>
        <v>13.5</v>
      </c>
      <c r="H133" s="685"/>
      <c r="I133" s="656">
        <f t="shared" si="7"/>
        <v>13.5</v>
      </c>
      <c r="J133" s="683"/>
      <c r="K133" s="656">
        <f t="shared" si="8"/>
        <v>13.5</v>
      </c>
      <c r="L133" s="688"/>
      <c r="M133" s="16" t="str">
        <f t="shared" si="9"/>
        <v>Juin</v>
      </c>
    </row>
    <row r="134" spans="1:13" ht="18.75">
      <c r="A134" s="13">
        <v>127</v>
      </c>
      <c r="B134" s="625" t="s">
        <v>196</v>
      </c>
      <c r="C134" s="625" t="s">
        <v>2568</v>
      </c>
      <c r="D134" s="653">
        <v>8</v>
      </c>
      <c r="E134" s="46"/>
      <c r="F134" s="656">
        <f t="shared" si="5"/>
        <v>4</v>
      </c>
      <c r="G134" s="687">
        <f t="shared" si="6"/>
        <v>12</v>
      </c>
      <c r="H134" s="685"/>
      <c r="I134" s="656">
        <f t="shared" si="7"/>
        <v>12</v>
      </c>
      <c r="J134" s="683"/>
      <c r="K134" s="656">
        <f t="shared" si="8"/>
        <v>12</v>
      </c>
      <c r="L134" s="688"/>
      <c r="M134" s="16" t="str">
        <f t="shared" si="9"/>
        <v>Juin</v>
      </c>
    </row>
    <row r="135" spans="1:13" ht="18.75">
      <c r="A135" s="13">
        <v>128</v>
      </c>
      <c r="B135" s="625" t="s">
        <v>2569</v>
      </c>
      <c r="C135" s="625" t="s">
        <v>2473</v>
      </c>
      <c r="D135" s="653">
        <v>12.5</v>
      </c>
      <c r="E135" s="46"/>
      <c r="F135" s="656">
        <f t="shared" si="5"/>
        <v>6.25</v>
      </c>
      <c r="G135" s="687">
        <f t="shared" si="6"/>
        <v>18.75</v>
      </c>
      <c r="H135" s="684"/>
      <c r="I135" s="656">
        <f t="shared" si="7"/>
        <v>18.75</v>
      </c>
      <c r="J135" s="683"/>
      <c r="K135" s="656">
        <f t="shared" si="8"/>
        <v>18.75</v>
      </c>
      <c r="L135" s="688"/>
      <c r="M135" s="16" t="str">
        <f t="shared" si="9"/>
        <v>Juin</v>
      </c>
    </row>
    <row r="136" spans="1:13" ht="18.75">
      <c r="A136" s="13">
        <v>129</v>
      </c>
      <c r="B136" s="625" t="s">
        <v>200</v>
      </c>
      <c r="C136" s="625" t="s">
        <v>2570</v>
      </c>
      <c r="D136" s="653">
        <v>11.5</v>
      </c>
      <c r="E136" s="46"/>
      <c r="F136" s="656">
        <f t="shared" ref="F136:F199" si="10">IF(AND(D136=0,E136=0),L136/3,(D136+E136)/2)</f>
        <v>5.75</v>
      </c>
      <c r="G136" s="687">
        <f t="shared" ref="G136:G199" si="11">F136*3</f>
        <v>17.25</v>
      </c>
      <c r="H136" s="685"/>
      <c r="I136" s="656">
        <f t="shared" ref="I136:I199" si="12">MAX(G136,H136*3)</f>
        <v>17.25</v>
      </c>
      <c r="J136" s="683"/>
      <c r="K136" s="656">
        <f t="shared" ref="K136:K199" si="13">MAX(I136,J136*3)</f>
        <v>17.25</v>
      </c>
      <c r="L136" s="688"/>
      <c r="M136" s="16" t="str">
        <f t="shared" ref="M136:M199" si="14">IF(ISBLANK(J136),IF(ISBLANK(H136),"Juin","Synthèse"),"Rattrapage")</f>
        <v>Juin</v>
      </c>
    </row>
    <row r="137" spans="1:13" ht="18.75">
      <c r="A137" s="13">
        <v>130</v>
      </c>
      <c r="B137" s="625" t="s">
        <v>1068</v>
      </c>
      <c r="C137" s="625" t="s">
        <v>2571</v>
      </c>
      <c r="D137" s="653">
        <v>9</v>
      </c>
      <c r="E137" s="46"/>
      <c r="F137" s="656">
        <f t="shared" si="10"/>
        <v>4.5</v>
      </c>
      <c r="G137" s="687">
        <f t="shared" si="11"/>
        <v>13.5</v>
      </c>
      <c r="H137" s="685"/>
      <c r="I137" s="656">
        <f t="shared" si="12"/>
        <v>13.5</v>
      </c>
      <c r="J137" s="683"/>
      <c r="K137" s="656">
        <f t="shared" si="13"/>
        <v>13.5</v>
      </c>
      <c r="L137" s="688"/>
      <c r="M137" s="16" t="str">
        <f t="shared" si="14"/>
        <v>Juin</v>
      </c>
    </row>
    <row r="138" spans="1:13" ht="18.75">
      <c r="A138" s="13">
        <v>131</v>
      </c>
      <c r="B138" s="625" t="s">
        <v>1072</v>
      </c>
      <c r="C138" s="625" t="s">
        <v>2572</v>
      </c>
      <c r="D138" s="653">
        <v>12.5</v>
      </c>
      <c r="E138" s="46"/>
      <c r="F138" s="656">
        <f t="shared" si="10"/>
        <v>6.25</v>
      </c>
      <c r="G138" s="687">
        <f t="shared" si="11"/>
        <v>18.75</v>
      </c>
      <c r="H138" s="685"/>
      <c r="I138" s="656">
        <f t="shared" si="12"/>
        <v>18.75</v>
      </c>
      <c r="J138" s="683"/>
      <c r="K138" s="656">
        <f t="shared" si="13"/>
        <v>18.75</v>
      </c>
      <c r="L138" s="688"/>
      <c r="M138" s="16" t="str">
        <f t="shared" si="14"/>
        <v>Juin</v>
      </c>
    </row>
    <row r="139" spans="1:13" ht="18.75">
      <c r="A139" s="13">
        <v>132</v>
      </c>
      <c r="B139" s="625" t="s">
        <v>2573</v>
      </c>
      <c r="C139" s="625" t="s">
        <v>2502</v>
      </c>
      <c r="D139" s="653">
        <v>11</v>
      </c>
      <c r="E139" s="46"/>
      <c r="F139" s="656">
        <f t="shared" si="10"/>
        <v>5.5</v>
      </c>
      <c r="G139" s="687">
        <f t="shared" si="11"/>
        <v>16.5</v>
      </c>
      <c r="H139" s="685"/>
      <c r="I139" s="656">
        <f t="shared" si="12"/>
        <v>16.5</v>
      </c>
      <c r="J139" s="683"/>
      <c r="K139" s="656">
        <f t="shared" si="13"/>
        <v>16.5</v>
      </c>
      <c r="L139" s="688"/>
      <c r="M139" s="16" t="str">
        <f t="shared" si="14"/>
        <v>Juin</v>
      </c>
    </row>
    <row r="140" spans="1:13" ht="18.75">
      <c r="A140" s="13">
        <v>133</v>
      </c>
      <c r="B140" s="625" t="s">
        <v>2574</v>
      </c>
      <c r="C140" s="625" t="s">
        <v>2575</v>
      </c>
      <c r="D140" s="653">
        <v>8.75</v>
      </c>
      <c r="E140" s="46"/>
      <c r="F140" s="656">
        <f t="shared" si="10"/>
        <v>4.375</v>
      </c>
      <c r="G140" s="687">
        <f t="shared" si="11"/>
        <v>13.125</v>
      </c>
      <c r="H140" s="685"/>
      <c r="I140" s="656">
        <f t="shared" si="12"/>
        <v>13.125</v>
      </c>
      <c r="J140" s="683"/>
      <c r="K140" s="656">
        <f t="shared" si="13"/>
        <v>13.125</v>
      </c>
      <c r="L140" s="688"/>
      <c r="M140" s="16" t="str">
        <f t="shared" si="14"/>
        <v>Juin</v>
      </c>
    </row>
    <row r="141" spans="1:13" ht="18.75">
      <c r="A141" s="13">
        <v>134</v>
      </c>
      <c r="B141" s="625" t="s">
        <v>1087</v>
      </c>
      <c r="C141" s="625" t="s">
        <v>2481</v>
      </c>
      <c r="D141" s="653">
        <v>9.5</v>
      </c>
      <c r="E141" s="46"/>
      <c r="F141" s="656">
        <f t="shared" si="10"/>
        <v>4.75</v>
      </c>
      <c r="G141" s="687">
        <f t="shared" si="11"/>
        <v>14.25</v>
      </c>
      <c r="H141" s="685"/>
      <c r="I141" s="656">
        <f t="shared" si="12"/>
        <v>14.25</v>
      </c>
      <c r="J141" s="683"/>
      <c r="K141" s="656">
        <f t="shared" si="13"/>
        <v>14.25</v>
      </c>
      <c r="L141" s="688"/>
      <c r="M141" s="16" t="str">
        <f t="shared" si="14"/>
        <v>Juin</v>
      </c>
    </row>
    <row r="142" spans="1:13" ht="18.75">
      <c r="A142" s="13">
        <v>135</v>
      </c>
      <c r="B142" s="625" t="s">
        <v>1090</v>
      </c>
      <c r="C142" s="625" t="s">
        <v>2576</v>
      </c>
      <c r="D142" s="653">
        <v>8</v>
      </c>
      <c r="E142" s="46"/>
      <c r="F142" s="656">
        <f t="shared" si="10"/>
        <v>4</v>
      </c>
      <c r="G142" s="687">
        <f t="shared" si="11"/>
        <v>12</v>
      </c>
      <c r="H142" s="685"/>
      <c r="I142" s="656">
        <f t="shared" si="12"/>
        <v>12</v>
      </c>
      <c r="J142" s="683"/>
      <c r="K142" s="656">
        <f t="shared" si="13"/>
        <v>12</v>
      </c>
      <c r="L142" s="688"/>
      <c r="M142" s="16" t="str">
        <f t="shared" si="14"/>
        <v>Juin</v>
      </c>
    </row>
    <row r="143" spans="1:13" ht="18.75">
      <c r="A143" s="13">
        <v>136</v>
      </c>
      <c r="B143" s="625" t="s">
        <v>2577</v>
      </c>
      <c r="C143" s="625" t="s">
        <v>2578</v>
      </c>
      <c r="D143" s="653">
        <v>14</v>
      </c>
      <c r="E143" s="46"/>
      <c r="F143" s="656">
        <f t="shared" si="10"/>
        <v>7</v>
      </c>
      <c r="G143" s="687">
        <f t="shared" si="11"/>
        <v>21</v>
      </c>
      <c r="H143" s="686"/>
      <c r="I143" s="656">
        <f t="shared" si="12"/>
        <v>21</v>
      </c>
      <c r="J143" s="683"/>
      <c r="K143" s="656">
        <f t="shared" si="13"/>
        <v>21</v>
      </c>
      <c r="L143" s="688"/>
      <c r="M143" s="16" t="str">
        <f t="shared" si="14"/>
        <v>Juin</v>
      </c>
    </row>
    <row r="144" spans="1:13" ht="18.75">
      <c r="A144" s="13">
        <v>137</v>
      </c>
      <c r="B144" s="625" t="s">
        <v>1099</v>
      </c>
      <c r="C144" s="625" t="s">
        <v>2579</v>
      </c>
      <c r="D144" s="653">
        <v>7.5</v>
      </c>
      <c r="E144" s="46"/>
      <c r="F144" s="656">
        <f t="shared" si="10"/>
        <v>3.75</v>
      </c>
      <c r="G144" s="687">
        <f t="shared" si="11"/>
        <v>11.25</v>
      </c>
      <c r="H144" s="686"/>
      <c r="I144" s="656">
        <f t="shared" si="12"/>
        <v>11.25</v>
      </c>
      <c r="J144" s="683"/>
      <c r="K144" s="656">
        <f t="shared" si="13"/>
        <v>11.25</v>
      </c>
      <c r="L144" s="688"/>
      <c r="M144" s="16" t="str">
        <f t="shared" si="14"/>
        <v>Juin</v>
      </c>
    </row>
    <row r="145" spans="1:13" ht="18.75">
      <c r="A145" s="13">
        <v>138</v>
      </c>
      <c r="B145" s="625" t="s">
        <v>1103</v>
      </c>
      <c r="C145" s="625" t="s">
        <v>2580</v>
      </c>
      <c r="D145" s="653">
        <v>8</v>
      </c>
      <c r="E145" s="46"/>
      <c r="F145" s="656">
        <f t="shared" si="10"/>
        <v>4</v>
      </c>
      <c r="G145" s="687">
        <f t="shared" si="11"/>
        <v>12</v>
      </c>
      <c r="H145" s="686"/>
      <c r="I145" s="656">
        <f t="shared" si="12"/>
        <v>12</v>
      </c>
      <c r="J145" s="683"/>
      <c r="K145" s="656">
        <f t="shared" si="13"/>
        <v>12</v>
      </c>
      <c r="L145" s="688"/>
      <c r="M145" s="16" t="str">
        <f t="shared" si="14"/>
        <v>Juin</v>
      </c>
    </row>
    <row r="146" spans="1:13" ht="18.75">
      <c r="A146" s="13">
        <v>139</v>
      </c>
      <c r="B146" s="625" t="s">
        <v>1107</v>
      </c>
      <c r="C146" s="625" t="s">
        <v>2581</v>
      </c>
      <c r="D146" s="653">
        <v>11</v>
      </c>
      <c r="E146" s="46"/>
      <c r="F146" s="656">
        <f t="shared" si="10"/>
        <v>5.5</v>
      </c>
      <c r="G146" s="687">
        <f t="shared" si="11"/>
        <v>16.5</v>
      </c>
      <c r="H146" s="686"/>
      <c r="I146" s="656">
        <f t="shared" si="12"/>
        <v>16.5</v>
      </c>
      <c r="J146" s="683"/>
      <c r="K146" s="656">
        <f t="shared" si="13"/>
        <v>16.5</v>
      </c>
      <c r="L146" s="688"/>
      <c r="M146" s="16" t="str">
        <f t="shared" si="14"/>
        <v>Juin</v>
      </c>
    </row>
    <row r="147" spans="1:13" ht="18.75">
      <c r="A147" s="13">
        <v>140</v>
      </c>
      <c r="B147" s="625" t="s">
        <v>1111</v>
      </c>
      <c r="C147" s="625" t="s">
        <v>2582</v>
      </c>
      <c r="D147" s="653">
        <v>11</v>
      </c>
      <c r="E147" s="46"/>
      <c r="F147" s="656">
        <f t="shared" si="10"/>
        <v>5.5</v>
      </c>
      <c r="G147" s="687">
        <f t="shared" si="11"/>
        <v>16.5</v>
      </c>
      <c r="H147" s="686"/>
      <c r="I147" s="656">
        <f t="shared" si="12"/>
        <v>16.5</v>
      </c>
      <c r="J147" s="683"/>
      <c r="K147" s="656">
        <f t="shared" si="13"/>
        <v>16.5</v>
      </c>
      <c r="L147" s="688"/>
      <c r="M147" s="16" t="str">
        <f t="shared" si="14"/>
        <v>Juin</v>
      </c>
    </row>
    <row r="148" spans="1:13" ht="18.75">
      <c r="A148" s="13">
        <v>141</v>
      </c>
      <c r="B148" s="625" t="s">
        <v>1114</v>
      </c>
      <c r="C148" s="625" t="s">
        <v>2431</v>
      </c>
      <c r="D148" s="653">
        <v>12.5</v>
      </c>
      <c r="E148" s="46"/>
      <c r="F148" s="656">
        <f t="shared" si="10"/>
        <v>6.25</v>
      </c>
      <c r="G148" s="687">
        <f t="shared" si="11"/>
        <v>18.75</v>
      </c>
      <c r="H148" s="686"/>
      <c r="I148" s="656">
        <f t="shared" si="12"/>
        <v>18.75</v>
      </c>
      <c r="J148" s="683"/>
      <c r="K148" s="656">
        <f t="shared" si="13"/>
        <v>18.75</v>
      </c>
      <c r="L148" s="688"/>
      <c r="M148" s="16" t="str">
        <f t="shared" si="14"/>
        <v>Juin</v>
      </c>
    </row>
    <row r="149" spans="1:13" ht="18.75">
      <c r="A149" s="13">
        <v>142</v>
      </c>
      <c r="B149" s="625" t="s">
        <v>1118</v>
      </c>
      <c r="C149" s="625" t="s">
        <v>2583</v>
      </c>
      <c r="D149" s="653">
        <v>10</v>
      </c>
      <c r="E149" s="46"/>
      <c r="F149" s="656">
        <f t="shared" si="10"/>
        <v>5</v>
      </c>
      <c r="G149" s="687">
        <f t="shared" si="11"/>
        <v>15</v>
      </c>
      <c r="H149" s="686"/>
      <c r="I149" s="656">
        <f t="shared" si="12"/>
        <v>15</v>
      </c>
      <c r="J149" s="683"/>
      <c r="K149" s="656">
        <f t="shared" si="13"/>
        <v>15</v>
      </c>
      <c r="L149" s="688"/>
      <c r="M149" s="16" t="str">
        <f t="shared" si="14"/>
        <v>Juin</v>
      </c>
    </row>
    <row r="150" spans="1:13" ht="18.75">
      <c r="A150" s="13">
        <v>143</v>
      </c>
      <c r="B150" s="625" t="s">
        <v>2584</v>
      </c>
      <c r="C150" s="625" t="s">
        <v>2585</v>
      </c>
      <c r="D150" s="653">
        <v>11.5</v>
      </c>
      <c r="E150" s="46"/>
      <c r="F150" s="656">
        <f t="shared" si="10"/>
        <v>5.75</v>
      </c>
      <c r="G150" s="687">
        <f t="shared" si="11"/>
        <v>17.25</v>
      </c>
      <c r="H150" s="685"/>
      <c r="I150" s="656">
        <f t="shared" si="12"/>
        <v>17.25</v>
      </c>
      <c r="J150" s="683"/>
      <c r="K150" s="656">
        <f t="shared" si="13"/>
        <v>17.25</v>
      </c>
      <c r="L150" s="688"/>
      <c r="M150" s="16" t="str">
        <f t="shared" si="14"/>
        <v>Juin</v>
      </c>
    </row>
    <row r="151" spans="1:13" ht="18.75">
      <c r="A151" s="13">
        <v>144</v>
      </c>
      <c r="B151" s="625" t="s">
        <v>2586</v>
      </c>
      <c r="C151" s="625" t="s">
        <v>2509</v>
      </c>
      <c r="D151" s="653">
        <v>9.5</v>
      </c>
      <c r="E151" s="46"/>
      <c r="F151" s="656">
        <f t="shared" si="10"/>
        <v>4.75</v>
      </c>
      <c r="G151" s="687">
        <f t="shared" si="11"/>
        <v>14.25</v>
      </c>
      <c r="H151" s="685"/>
      <c r="I151" s="656">
        <f t="shared" si="12"/>
        <v>14.25</v>
      </c>
      <c r="J151" s="683"/>
      <c r="K151" s="656">
        <f t="shared" si="13"/>
        <v>14.25</v>
      </c>
      <c r="L151" s="688"/>
      <c r="M151" s="16" t="str">
        <f t="shared" si="14"/>
        <v>Juin</v>
      </c>
    </row>
    <row r="152" spans="1:13" ht="20.25">
      <c r="A152" s="13">
        <v>145</v>
      </c>
      <c r="B152" s="625" t="s">
        <v>215</v>
      </c>
      <c r="C152" s="625" t="s">
        <v>2587</v>
      </c>
      <c r="D152" s="653">
        <v>7</v>
      </c>
      <c r="E152" s="171"/>
      <c r="F152" s="656">
        <f t="shared" si="10"/>
        <v>3.5</v>
      </c>
      <c r="G152" s="687">
        <f t="shared" si="11"/>
        <v>10.5</v>
      </c>
      <c r="H152" s="684"/>
      <c r="I152" s="656">
        <f t="shared" si="12"/>
        <v>10.5</v>
      </c>
      <c r="J152" s="683"/>
      <c r="K152" s="656">
        <f t="shared" si="13"/>
        <v>10.5</v>
      </c>
      <c r="L152" s="688"/>
      <c r="M152" s="16" t="str">
        <f t="shared" si="14"/>
        <v>Juin</v>
      </c>
    </row>
    <row r="153" spans="1:13" ht="18.75">
      <c r="A153" s="13">
        <v>146</v>
      </c>
      <c r="B153" s="625" t="s">
        <v>1135</v>
      </c>
      <c r="C153" s="625" t="s">
        <v>2588</v>
      </c>
      <c r="D153" s="653">
        <v>12.5</v>
      </c>
      <c r="E153" s="46"/>
      <c r="F153" s="656">
        <f t="shared" si="10"/>
        <v>6.25</v>
      </c>
      <c r="G153" s="687">
        <f t="shared" si="11"/>
        <v>18.75</v>
      </c>
      <c r="H153" s="685"/>
      <c r="I153" s="656">
        <f t="shared" si="12"/>
        <v>18.75</v>
      </c>
      <c r="J153" s="683"/>
      <c r="K153" s="656">
        <f t="shared" si="13"/>
        <v>18.75</v>
      </c>
      <c r="L153" s="688"/>
      <c r="M153" s="16" t="str">
        <f t="shared" si="14"/>
        <v>Juin</v>
      </c>
    </row>
    <row r="154" spans="1:13" ht="18.75">
      <c r="A154" s="13">
        <v>147</v>
      </c>
      <c r="B154" s="625" t="s">
        <v>1139</v>
      </c>
      <c r="C154" s="625" t="s">
        <v>2589</v>
      </c>
      <c r="D154" s="653">
        <v>8.5</v>
      </c>
      <c r="E154" s="46"/>
      <c r="F154" s="656">
        <f t="shared" si="10"/>
        <v>4.25</v>
      </c>
      <c r="G154" s="687">
        <f t="shared" si="11"/>
        <v>12.75</v>
      </c>
      <c r="H154" s="684"/>
      <c r="I154" s="656">
        <f t="shared" si="12"/>
        <v>12.75</v>
      </c>
      <c r="J154" s="683"/>
      <c r="K154" s="656">
        <f t="shared" si="13"/>
        <v>12.75</v>
      </c>
      <c r="L154" s="688"/>
      <c r="M154" s="16" t="str">
        <f t="shared" si="14"/>
        <v>Juin</v>
      </c>
    </row>
    <row r="155" spans="1:13" ht="18.75">
      <c r="A155" s="13">
        <v>148</v>
      </c>
      <c r="B155" s="625" t="s">
        <v>1142</v>
      </c>
      <c r="C155" s="625" t="s">
        <v>2590</v>
      </c>
      <c r="D155" s="653">
        <v>13</v>
      </c>
      <c r="E155" s="46"/>
      <c r="F155" s="656">
        <f t="shared" si="10"/>
        <v>6.5</v>
      </c>
      <c r="G155" s="687">
        <f t="shared" si="11"/>
        <v>19.5</v>
      </c>
      <c r="H155" s="685"/>
      <c r="I155" s="656">
        <f t="shared" si="12"/>
        <v>19.5</v>
      </c>
      <c r="J155" s="683"/>
      <c r="K155" s="656">
        <f t="shared" si="13"/>
        <v>19.5</v>
      </c>
      <c r="L155" s="688"/>
      <c r="M155" s="16" t="str">
        <f t="shared" si="14"/>
        <v>Juin</v>
      </c>
    </row>
    <row r="156" spans="1:13" ht="18.75">
      <c r="A156" s="13">
        <v>149</v>
      </c>
      <c r="B156" s="625" t="s">
        <v>1145</v>
      </c>
      <c r="C156" s="625" t="s">
        <v>2508</v>
      </c>
      <c r="D156" s="653">
        <v>8</v>
      </c>
      <c r="E156" s="46"/>
      <c r="F156" s="656">
        <f t="shared" si="10"/>
        <v>4</v>
      </c>
      <c r="G156" s="687">
        <f t="shared" si="11"/>
        <v>12</v>
      </c>
      <c r="H156" s="685"/>
      <c r="I156" s="656">
        <f t="shared" si="12"/>
        <v>12</v>
      </c>
      <c r="J156" s="683"/>
      <c r="K156" s="656">
        <f t="shared" si="13"/>
        <v>12</v>
      </c>
      <c r="L156" s="688"/>
      <c r="M156" s="16" t="str">
        <f t="shared" si="14"/>
        <v>Juin</v>
      </c>
    </row>
    <row r="157" spans="1:13" ht="18.75">
      <c r="A157" s="13">
        <v>150</v>
      </c>
      <c r="B157" s="625" t="s">
        <v>2591</v>
      </c>
      <c r="C157" s="625" t="s">
        <v>2508</v>
      </c>
      <c r="D157" s="653">
        <v>10.5</v>
      </c>
      <c r="E157" s="46"/>
      <c r="F157" s="656">
        <f t="shared" si="10"/>
        <v>5.25</v>
      </c>
      <c r="G157" s="687">
        <f t="shared" si="11"/>
        <v>15.75</v>
      </c>
      <c r="H157" s="685"/>
      <c r="I157" s="656">
        <f t="shared" si="12"/>
        <v>15.75</v>
      </c>
      <c r="J157" s="683"/>
      <c r="K157" s="656">
        <f t="shared" si="13"/>
        <v>15.75</v>
      </c>
      <c r="L157" s="688"/>
      <c r="M157" s="16" t="str">
        <f t="shared" si="14"/>
        <v>Juin</v>
      </c>
    </row>
    <row r="158" spans="1:13" ht="18.75">
      <c r="A158" s="13">
        <v>151</v>
      </c>
      <c r="B158" s="625" t="s">
        <v>1153</v>
      </c>
      <c r="C158" s="625" t="s">
        <v>2592</v>
      </c>
      <c r="D158" s="653">
        <v>9.5</v>
      </c>
      <c r="E158" s="46"/>
      <c r="F158" s="656">
        <f t="shared" si="10"/>
        <v>4.75</v>
      </c>
      <c r="G158" s="687">
        <f t="shared" si="11"/>
        <v>14.25</v>
      </c>
      <c r="H158" s="685"/>
      <c r="I158" s="656">
        <f t="shared" si="12"/>
        <v>14.25</v>
      </c>
      <c r="J158" s="683"/>
      <c r="K158" s="656">
        <f t="shared" si="13"/>
        <v>14.25</v>
      </c>
      <c r="L158" s="688"/>
      <c r="M158" s="16" t="str">
        <f t="shared" si="14"/>
        <v>Juin</v>
      </c>
    </row>
    <row r="159" spans="1:13" ht="20.25">
      <c r="A159" s="13">
        <v>152</v>
      </c>
      <c r="B159" s="625" t="s">
        <v>2593</v>
      </c>
      <c r="C159" s="625" t="s">
        <v>2594</v>
      </c>
      <c r="D159" s="653">
        <v>8.5</v>
      </c>
      <c r="E159" s="171"/>
      <c r="F159" s="656">
        <f t="shared" si="10"/>
        <v>4.25</v>
      </c>
      <c r="G159" s="687">
        <f t="shared" si="11"/>
        <v>12.75</v>
      </c>
      <c r="H159" s="685"/>
      <c r="I159" s="656">
        <f t="shared" si="12"/>
        <v>12.75</v>
      </c>
      <c r="J159" s="683"/>
      <c r="K159" s="656">
        <f t="shared" si="13"/>
        <v>12.75</v>
      </c>
      <c r="L159" s="688"/>
      <c r="M159" s="16" t="str">
        <f t="shared" si="14"/>
        <v>Juin</v>
      </c>
    </row>
    <row r="160" spans="1:13" ht="18.75">
      <c r="A160" s="13">
        <v>153</v>
      </c>
      <c r="B160" s="625" t="s">
        <v>2595</v>
      </c>
      <c r="C160" s="625" t="s">
        <v>2596</v>
      </c>
      <c r="D160" s="653">
        <v>9.5</v>
      </c>
      <c r="E160" s="46"/>
      <c r="F160" s="656">
        <f t="shared" si="10"/>
        <v>4.75</v>
      </c>
      <c r="G160" s="687">
        <f t="shared" si="11"/>
        <v>14.25</v>
      </c>
      <c r="H160" s="685"/>
      <c r="I160" s="656">
        <f t="shared" si="12"/>
        <v>14.25</v>
      </c>
      <c r="J160" s="683"/>
      <c r="K160" s="656">
        <f t="shared" si="13"/>
        <v>14.25</v>
      </c>
      <c r="L160" s="688"/>
      <c r="M160" s="16" t="str">
        <f t="shared" si="14"/>
        <v>Juin</v>
      </c>
    </row>
    <row r="161" spans="1:13" ht="18.75">
      <c r="A161" s="13">
        <v>154</v>
      </c>
      <c r="B161" s="625" t="s">
        <v>2597</v>
      </c>
      <c r="C161" s="625" t="s">
        <v>2598</v>
      </c>
      <c r="D161" s="653">
        <v>11</v>
      </c>
      <c r="E161" s="46"/>
      <c r="F161" s="656">
        <f t="shared" si="10"/>
        <v>5.5</v>
      </c>
      <c r="G161" s="687">
        <f t="shared" si="11"/>
        <v>16.5</v>
      </c>
      <c r="H161" s="685"/>
      <c r="I161" s="656">
        <f t="shared" si="12"/>
        <v>16.5</v>
      </c>
      <c r="J161" s="683"/>
      <c r="K161" s="656">
        <f t="shared" si="13"/>
        <v>16.5</v>
      </c>
      <c r="L161" s="688"/>
      <c r="M161" s="16" t="str">
        <f t="shared" si="14"/>
        <v>Juin</v>
      </c>
    </row>
    <row r="162" spans="1:13" ht="18.75">
      <c r="A162" s="13">
        <v>155</v>
      </c>
      <c r="B162" s="625" t="s">
        <v>1169</v>
      </c>
      <c r="C162" s="625" t="s">
        <v>2599</v>
      </c>
      <c r="D162" s="653">
        <v>9.5</v>
      </c>
      <c r="E162" s="46"/>
      <c r="F162" s="656">
        <f t="shared" si="10"/>
        <v>4.75</v>
      </c>
      <c r="G162" s="687">
        <f t="shared" si="11"/>
        <v>14.25</v>
      </c>
      <c r="H162" s="685"/>
      <c r="I162" s="656">
        <f t="shared" si="12"/>
        <v>14.25</v>
      </c>
      <c r="J162" s="683"/>
      <c r="K162" s="656">
        <f t="shared" si="13"/>
        <v>14.25</v>
      </c>
      <c r="L162" s="688"/>
      <c r="M162" s="16" t="str">
        <f t="shared" si="14"/>
        <v>Juin</v>
      </c>
    </row>
    <row r="163" spans="1:13" ht="18.75">
      <c r="A163" s="13">
        <v>156</v>
      </c>
      <c r="B163" s="625" t="s">
        <v>1176</v>
      </c>
      <c r="C163" s="625" t="s">
        <v>2600</v>
      </c>
      <c r="D163" s="653">
        <v>10.5</v>
      </c>
      <c r="E163" s="46"/>
      <c r="F163" s="656">
        <f t="shared" si="10"/>
        <v>5.25</v>
      </c>
      <c r="G163" s="687">
        <f t="shared" si="11"/>
        <v>15.75</v>
      </c>
      <c r="H163" s="685"/>
      <c r="I163" s="656">
        <f t="shared" si="12"/>
        <v>15.75</v>
      </c>
      <c r="J163" s="683"/>
      <c r="K163" s="656">
        <f t="shared" si="13"/>
        <v>15.75</v>
      </c>
      <c r="L163" s="688"/>
      <c r="M163" s="16" t="str">
        <f t="shared" si="14"/>
        <v>Juin</v>
      </c>
    </row>
    <row r="164" spans="1:13" ht="18.75">
      <c r="A164" s="13">
        <v>157</v>
      </c>
      <c r="B164" s="625" t="s">
        <v>2601</v>
      </c>
      <c r="C164" s="625" t="s">
        <v>2602</v>
      </c>
      <c r="D164" s="653">
        <v>14.5</v>
      </c>
      <c r="E164" s="46"/>
      <c r="F164" s="656">
        <f t="shared" si="10"/>
        <v>7.25</v>
      </c>
      <c r="G164" s="687">
        <f t="shared" si="11"/>
        <v>21.75</v>
      </c>
      <c r="H164" s="685"/>
      <c r="I164" s="656">
        <f t="shared" si="12"/>
        <v>21.75</v>
      </c>
      <c r="J164" s="683"/>
      <c r="K164" s="656">
        <f t="shared" si="13"/>
        <v>21.75</v>
      </c>
      <c r="L164" s="688"/>
      <c r="M164" s="16" t="str">
        <f t="shared" si="14"/>
        <v>Juin</v>
      </c>
    </row>
    <row r="165" spans="1:13" ht="18.75">
      <c r="A165" s="13">
        <v>158</v>
      </c>
      <c r="B165" s="625" t="s">
        <v>222</v>
      </c>
      <c r="C165" s="625" t="s">
        <v>224</v>
      </c>
      <c r="D165" s="653">
        <v>8.5</v>
      </c>
      <c r="E165" s="85"/>
      <c r="F165" s="656">
        <f t="shared" si="10"/>
        <v>4.25</v>
      </c>
      <c r="G165" s="687">
        <f t="shared" si="11"/>
        <v>12.75</v>
      </c>
      <c r="H165" s="685"/>
      <c r="I165" s="656">
        <f t="shared" si="12"/>
        <v>12.75</v>
      </c>
      <c r="J165" s="683"/>
      <c r="K165" s="656">
        <f t="shared" si="13"/>
        <v>12.75</v>
      </c>
      <c r="L165" s="688"/>
      <c r="M165" s="16" t="str">
        <f t="shared" si="14"/>
        <v>Juin</v>
      </c>
    </row>
    <row r="166" spans="1:13" ht="18.75">
      <c r="A166" s="13">
        <v>159</v>
      </c>
      <c r="B166" s="625" t="s">
        <v>227</v>
      </c>
      <c r="C166" s="625" t="s">
        <v>2603</v>
      </c>
      <c r="D166" s="653">
        <v>14</v>
      </c>
      <c r="E166" s="85"/>
      <c r="F166" s="656">
        <f t="shared" si="10"/>
        <v>7</v>
      </c>
      <c r="G166" s="687">
        <f t="shared" si="11"/>
        <v>21</v>
      </c>
      <c r="H166" s="685"/>
      <c r="I166" s="656">
        <f t="shared" si="12"/>
        <v>21</v>
      </c>
      <c r="J166" s="683"/>
      <c r="K166" s="656">
        <f t="shared" si="13"/>
        <v>21</v>
      </c>
      <c r="L166" s="688"/>
      <c r="M166" s="16" t="str">
        <f t="shared" si="14"/>
        <v>Juin</v>
      </c>
    </row>
    <row r="167" spans="1:13" ht="18.75">
      <c r="A167" s="13">
        <v>160</v>
      </c>
      <c r="B167" s="625" t="s">
        <v>1190</v>
      </c>
      <c r="C167" s="625" t="s">
        <v>2604</v>
      </c>
      <c r="D167" s="653">
        <v>10</v>
      </c>
      <c r="E167" s="85"/>
      <c r="F167" s="656">
        <f t="shared" si="10"/>
        <v>5</v>
      </c>
      <c r="G167" s="687">
        <f t="shared" si="11"/>
        <v>15</v>
      </c>
      <c r="H167" s="685"/>
      <c r="I167" s="656">
        <f t="shared" si="12"/>
        <v>15</v>
      </c>
      <c r="J167" s="683"/>
      <c r="K167" s="656">
        <f t="shared" si="13"/>
        <v>15</v>
      </c>
      <c r="L167" s="688"/>
      <c r="M167" s="16" t="str">
        <f t="shared" si="14"/>
        <v>Juin</v>
      </c>
    </row>
    <row r="168" spans="1:13" ht="18.75">
      <c r="A168" s="13">
        <v>161</v>
      </c>
      <c r="B168" s="625" t="s">
        <v>1194</v>
      </c>
      <c r="C168" s="625" t="s">
        <v>2491</v>
      </c>
      <c r="D168" s="653">
        <v>11.5</v>
      </c>
      <c r="E168" s="85"/>
      <c r="F168" s="656">
        <f t="shared" si="10"/>
        <v>5.75</v>
      </c>
      <c r="G168" s="687">
        <f t="shared" si="11"/>
        <v>17.25</v>
      </c>
      <c r="H168" s="685"/>
      <c r="I168" s="656">
        <f t="shared" si="12"/>
        <v>17.25</v>
      </c>
      <c r="J168" s="683"/>
      <c r="K168" s="656">
        <f t="shared" si="13"/>
        <v>17.25</v>
      </c>
      <c r="L168" s="688"/>
      <c r="M168" s="16" t="str">
        <f t="shared" si="14"/>
        <v>Juin</v>
      </c>
    </row>
    <row r="169" spans="1:13" ht="18.75">
      <c r="A169" s="13">
        <v>162</v>
      </c>
      <c r="B169" s="625" t="s">
        <v>1197</v>
      </c>
      <c r="C169" s="625" t="s">
        <v>2605</v>
      </c>
      <c r="D169" s="653">
        <v>11.5</v>
      </c>
      <c r="E169" s="85"/>
      <c r="F169" s="656">
        <f t="shared" si="10"/>
        <v>5.75</v>
      </c>
      <c r="G169" s="687">
        <f t="shared" si="11"/>
        <v>17.25</v>
      </c>
      <c r="H169" s="685"/>
      <c r="I169" s="656">
        <f t="shared" si="12"/>
        <v>17.25</v>
      </c>
      <c r="J169" s="683"/>
      <c r="K169" s="656">
        <f t="shared" si="13"/>
        <v>17.25</v>
      </c>
      <c r="L169" s="688"/>
      <c r="M169" s="16" t="str">
        <f t="shared" si="14"/>
        <v>Juin</v>
      </c>
    </row>
    <row r="170" spans="1:13" ht="18.75">
      <c r="A170" s="13">
        <v>163</v>
      </c>
      <c r="B170" s="625" t="s">
        <v>229</v>
      </c>
      <c r="C170" s="625" t="s">
        <v>2474</v>
      </c>
      <c r="D170" s="653">
        <v>10</v>
      </c>
      <c r="E170" s="85"/>
      <c r="F170" s="656">
        <f t="shared" si="10"/>
        <v>5</v>
      </c>
      <c r="G170" s="687">
        <f t="shared" si="11"/>
        <v>15</v>
      </c>
      <c r="H170" s="685"/>
      <c r="I170" s="656">
        <f t="shared" si="12"/>
        <v>15</v>
      </c>
      <c r="J170" s="683"/>
      <c r="K170" s="656">
        <f t="shared" si="13"/>
        <v>15</v>
      </c>
      <c r="L170" s="688"/>
      <c r="M170" s="16" t="str">
        <f t="shared" si="14"/>
        <v>Juin</v>
      </c>
    </row>
    <row r="171" spans="1:13" ht="18.75">
      <c r="A171" s="13">
        <v>164</v>
      </c>
      <c r="B171" s="625" t="s">
        <v>1204</v>
      </c>
      <c r="C171" s="625" t="s">
        <v>2606</v>
      </c>
      <c r="D171" s="653">
        <v>9.5</v>
      </c>
      <c r="E171" s="85"/>
      <c r="F171" s="656">
        <f t="shared" si="10"/>
        <v>4.75</v>
      </c>
      <c r="G171" s="687">
        <f t="shared" si="11"/>
        <v>14.25</v>
      </c>
      <c r="H171" s="685"/>
      <c r="I171" s="656">
        <f t="shared" si="12"/>
        <v>14.25</v>
      </c>
      <c r="J171" s="683"/>
      <c r="K171" s="656">
        <f t="shared" si="13"/>
        <v>14.25</v>
      </c>
      <c r="L171" s="688"/>
      <c r="M171" s="16" t="str">
        <f t="shared" si="14"/>
        <v>Juin</v>
      </c>
    </row>
    <row r="172" spans="1:13" ht="18.75">
      <c r="A172" s="13">
        <v>165</v>
      </c>
      <c r="B172" s="625" t="s">
        <v>1209</v>
      </c>
      <c r="C172" s="625" t="s">
        <v>2466</v>
      </c>
      <c r="D172" s="653">
        <v>13.5</v>
      </c>
      <c r="E172" s="85"/>
      <c r="F172" s="656">
        <f t="shared" si="10"/>
        <v>6.75</v>
      </c>
      <c r="G172" s="687">
        <f t="shared" si="11"/>
        <v>20.25</v>
      </c>
      <c r="H172" s="685"/>
      <c r="I172" s="656">
        <f t="shared" si="12"/>
        <v>20.25</v>
      </c>
      <c r="J172" s="683"/>
      <c r="K172" s="656">
        <f t="shared" si="13"/>
        <v>20.25</v>
      </c>
      <c r="L172" s="688"/>
      <c r="M172" s="16" t="str">
        <f t="shared" si="14"/>
        <v>Juin</v>
      </c>
    </row>
    <row r="173" spans="1:13" ht="18.75">
      <c r="A173" s="13">
        <v>166</v>
      </c>
      <c r="B173" s="625" t="s">
        <v>2607</v>
      </c>
      <c r="C173" s="625" t="s">
        <v>2608</v>
      </c>
      <c r="D173" s="653">
        <v>11</v>
      </c>
      <c r="E173" s="85"/>
      <c r="F173" s="656">
        <f t="shared" si="10"/>
        <v>5.5</v>
      </c>
      <c r="G173" s="687">
        <f t="shared" si="11"/>
        <v>16.5</v>
      </c>
      <c r="H173" s="685"/>
      <c r="I173" s="656">
        <f t="shared" si="12"/>
        <v>16.5</v>
      </c>
      <c r="J173" s="683"/>
      <c r="K173" s="656">
        <f t="shared" si="13"/>
        <v>16.5</v>
      </c>
      <c r="L173" s="688"/>
      <c r="M173" s="16" t="str">
        <f t="shared" si="14"/>
        <v>Juin</v>
      </c>
    </row>
    <row r="174" spans="1:13" ht="18.75">
      <c r="A174" s="13">
        <v>167</v>
      </c>
      <c r="B174" s="625" t="s">
        <v>2609</v>
      </c>
      <c r="C174" s="625" t="s">
        <v>2610</v>
      </c>
      <c r="D174" s="653">
        <v>11</v>
      </c>
      <c r="E174" s="85"/>
      <c r="F174" s="656">
        <f t="shared" si="10"/>
        <v>5.5</v>
      </c>
      <c r="G174" s="687">
        <f t="shared" si="11"/>
        <v>16.5</v>
      </c>
      <c r="H174" s="684"/>
      <c r="I174" s="656">
        <f t="shared" si="12"/>
        <v>16.5</v>
      </c>
      <c r="J174" s="683"/>
      <c r="K174" s="656">
        <f t="shared" si="13"/>
        <v>16.5</v>
      </c>
      <c r="L174" s="688"/>
      <c r="M174" s="16" t="str">
        <f t="shared" si="14"/>
        <v>Juin</v>
      </c>
    </row>
    <row r="175" spans="1:13" ht="18.75">
      <c r="A175" s="13">
        <v>168</v>
      </c>
      <c r="B175" s="625" t="s">
        <v>2611</v>
      </c>
      <c r="C175" s="625" t="s">
        <v>2612</v>
      </c>
      <c r="D175" s="653">
        <v>10</v>
      </c>
      <c r="E175" s="85"/>
      <c r="F175" s="656">
        <f t="shared" si="10"/>
        <v>5</v>
      </c>
      <c r="G175" s="687">
        <f t="shared" si="11"/>
        <v>15</v>
      </c>
      <c r="H175" s="684"/>
      <c r="I175" s="656">
        <f t="shared" si="12"/>
        <v>15</v>
      </c>
      <c r="J175" s="683"/>
      <c r="K175" s="656">
        <f t="shared" si="13"/>
        <v>15</v>
      </c>
      <c r="L175" s="688"/>
      <c r="M175" s="16" t="str">
        <f t="shared" si="14"/>
        <v>Juin</v>
      </c>
    </row>
    <row r="176" spans="1:13" ht="18.75">
      <c r="A176" s="13">
        <v>169</v>
      </c>
      <c r="B176" s="625" t="s">
        <v>233</v>
      </c>
      <c r="C176" s="625" t="s">
        <v>2613</v>
      </c>
      <c r="D176" s="653">
        <v>9.5</v>
      </c>
      <c r="E176" s="85"/>
      <c r="F176" s="656">
        <f t="shared" si="10"/>
        <v>4.75</v>
      </c>
      <c r="G176" s="687">
        <f t="shared" si="11"/>
        <v>14.25</v>
      </c>
      <c r="H176" s="684"/>
      <c r="I176" s="656">
        <f t="shared" si="12"/>
        <v>14.25</v>
      </c>
      <c r="J176" s="683"/>
      <c r="K176" s="656">
        <f t="shared" si="13"/>
        <v>14.25</v>
      </c>
      <c r="L176" s="688"/>
      <c r="M176" s="16" t="str">
        <f t="shared" si="14"/>
        <v>Juin</v>
      </c>
    </row>
    <row r="177" spans="1:13" ht="18.75">
      <c r="A177" s="13">
        <v>170</v>
      </c>
      <c r="B177" s="625" t="s">
        <v>1231</v>
      </c>
      <c r="C177" s="625" t="s">
        <v>2614</v>
      </c>
      <c r="D177" s="653">
        <v>14</v>
      </c>
      <c r="E177" s="85"/>
      <c r="F177" s="656">
        <f t="shared" si="10"/>
        <v>7</v>
      </c>
      <c r="G177" s="687">
        <f t="shared" si="11"/>
        <v>21</v>
      </c>
      <c r="H177" s="684"/>
      <c r="I177" s="656">
        <f t="shared" si="12"/>
        <v>21</v>
      </c>
      <c r="J177" s="683"/>
      <c r="K177" s="656">
        <f t="shared" si="13"/>
        <v>21</v>
      </c>
      <c r="L177" s="688"/>
      <c r="M177" s="16" t="str">
        <f t="shared" si="14"/>
        <v>Juin</v>
      </c>
    </row>
    <row r="178" spans="1:13" ht="18.75">
      <c r="A178" s="13">
        <v>171</v>
      </c>
      <c r="B178" s="625" t="s">
        <v>1236</v>
      </c>
      <c r="C178" s="625" t="s">
        <v>2615</v>
      </c>
      <c r="D178" s="653">
        <v>11</v>
      </c>
      <c r="E178" s="85"/>
      <c r="F178" s="656">
        <f t="shared" si="10"/>
        <v>5.5</v>
      </c>
      <c r="G178" s="687">
        <f t="shared" si="11"/>
        <v>16.5</v>
      </c>
      <c r="H178" s="684"/>
      <c r="I178" s="656">
        <f t="shared" si="12"/>
        <v>16.5</v>
      </c>
      <c r="J178" s="683"/>
      <c r="K178" s="656">
        <f t="shared" si="13"/>
        <v>16.5</v>
      </c>
      <c r="L178" s="688"/>
      <c r="M178" s="16" t="str">
        <f t="shared" si="14"/>
        <v>Juin</v>
      </c>
    </row>
    <row r="179" spans="1:13" ht="18.75">
      <c r="A179" s="13">
        <v>172</v>
      </c>
      <c r="B179" s="625" t="s">
        <v>1241</v>
      </c>
      <c r="C179" s="625" t="s">
        <v>2449</v>
      </c>
      <c r="D179" s="653">
        <v>10.5</v>
      </c>
      <c r="E179" s="85"/>
      <c r="F179" s="656">
        <f t="shared" si="10"/>
        <v>5.25</v>
      </c>
      <c r="G179" s="687">
        <f t="shared" si="11"/>
        <v>15.75</v>
      </c>
      <c r="H179" s="683"/>
      <c r="I179" s="656">
        <f t="shared" si="12"/>
        <v>15.75</v>
      </c>
      <c r="J179" s="683"/>
      <c r="K179" s="656">
        <f t="shared" si="13"/>
        <v>15.75</v>
      </c>
      <c r="L179" s="688"/>
      <c r="M179" s="16" t="str">
        <f t="shared" si="14"/>
        <v>Juin</v>
      </c>
    </row>
    <row r="180" spans="1:13" ht="18.75">
      <c r="A180" s="13">
        <v>173</v>
      </c>
      <c r="B180" s="625" t="s">
        <v>1244</v>
      </c>
      <c r="C180" s="625" t="s">
        <v>2616</v>
      </c>
      <c r="D180" s="653">
        <v>9.5</v>
      </c>
      <c r="E180" s="85"/>
      <c r="F180" s="656">
        <f t="shared" si="10"/>
        <v>4.75</v>
      </c>
      <c r="G180" s="687">
        <f t="shared" si="11"/>
        <v>14.25</v>
      </c>
      <c r="H180" s="683"/>
      <c r="I180" s="656">
        <f t="shared" si="12"/>
        <v>14.25</v>
      </c>
      <c r="J180" s="683"/>
      <c r="K180" s="656">
        <f t="shared" si="13"/>
        <v>14.25</v>
      </c>
      <c r="L180" s="688"/>
      <c r="M180" s="16" t="str">
        <f t="shared" si="14"/>
        <v>Juin</v>
      </c>
    </row>
    <row r="181" spans="1:13" ht="18.75">
      <c r="A181" s="13">
        <v>174</v>
      </c>
      <c r="B181" s="625" t="s">
        <v>1247</v>
      </c>
      <c r="C181" s="625" t="s">
        <v>2617</v>
      </c>
      <c r="D181" s="674">
        <v>0</v>
      </c>
      <c r="E181" s="85"/>
      <c r="F181" s="656">
        <f t="shared" si="10"/>
        <v>0</v>
      </c>
      <c r="G181" s="687">
        <f t="shared" si="11"/>
        <v>0</v>
      </c>
      <c r="H181" s="684"/>
      <c r="I181" s="656">
        <f t="shared" si="12"/>
        <v>0</v>
      </c>
      <c r="J181" s="683"/>
      <c r="K181" s="656">
        <f t="shared" si="13"/>
        <v>0</v>
      </c>
      <c r="L181" s="688"/>
      <c r="M181" s="16" t="str">
        <f t="shared" si="14"/>
        <v>Juin</v>
      </c>
    </row>
    <row r="182" spans="1:13" ht="18.75">
      <c r="A182" s="13">
        <v>175</v>
      </c>
      <c r="B182" s="625" t="s">
        <v>1252</v>
      </c>
      <c r="C182" s="625" t="s">
        <v>2462</v>
      </c>
      <c r="D182" s="653">
        <v>12</v>
      </c>
      <c r="E182" s="85"/>
      <c r="F182" s="656">
        <f t="shared" si="10"/>
        <v>6</v>
      </c>
      <c r="G182" s="687">
        <f t="shared" si="11"/>
        <v>18</v>
      </c>
      <c r="H182" s="684"/>
      <c r="I182" s="656">
        <f t="shared" si="12"/>
        <v>18</v>
      </c>
      <c r="J182" s="683"/>
      <c r="K182" s="656">
        <f t="shared" si="13"/>
        <v>18</v>
      </c>
      <c r="L182" s="688"/>
      <c r="M182" s="16" t="str">
        <f t="shared" si="14"/>
        <v>Juin</v>
      </c>
    </row>
    <row r="183" spans="1:13" ht="18.75">
      <c r="A183" s="13">
        <v>176</v>
      </c>
      <c r="B183" s="625" t="s">
        <v>1255</v>
      </c>
      <c r="C183" s="625" t="s">
        <v>2615</v>
      </c>
      <c r="D183" s="653">
        <v>10</v>
      </c>
      <c r="E183" s="85"/>
      <c r="F183" s="656">
        <f t="shared" si="10"/>
        <v>5</v>
      </c>
      <c r="G183" s="687">
        <f t="shared" si="11"/>
        <v>15</v>
      </c>
      <c r="H183" s="684"/>
      <c r="I183" s="656">
        <f t="shared" si="12"/>
        <v>15</v>
      </c>
      <c r="J183" s="683"/>
      <c r="K183" s="656">
        <f t="shared" si="13"/>
        <v>15</v>
      </c>
      <c r="L183" s="688"/>
      <c r="M183" s="16" t="str">
        <f t="shared" si="14"/>
        <v>Juin</v>
      </c>
    </row>
    <row r="184" spans="1:13" ht="18.75">
      <c r="A184" s="13">
        <v>177</v>
      </c>
      <c r="B184" s="625" t="s">
        <v>1258</v>
      </c>
      <c r="C184" s="625" t="s">
        <v>2432</v>
      </c>
      <c r="D184" s="653">
        <v>14</v>
      </c>
      <c r="E184" s="85"/>
      <c r="F184" s="656">
        <f t="shared" si="10"/>
        <v>7</v>
      </c>
      <c r="G184" s="687">
        <f t="shared" si="11"/>
        <v>21</v>
      </c>
      <c r="H184" s="684"/>
      <c r="I184" s="656">
        <f t="shared" si="12"/>
        <v>21</v>
      </c>
      <c r="J184" s="683"/>
      <c r="K184" s="656">
        <f t="shared" si="13"/>
        <v>21</v>
      </c>
      <c r="L184" s="688"/>
      <c r="M184" s="16" t="str">
        <f t="shared" si="14"/>
        <v>Juin</v>
      </c>
    </row>
    <row r="185" spans="1:13" ht="18.75">
      <c r="A185" s="13">
        <v>178</v>
      </c>
      <c r="B185" s="625" t="s">
        <v>1262</v>
      </c>
      <c r="C185" s="625" t="s">
        <v>2618</v>
      </c>
      <c r="D185" s="653">
        <v>8.5</v>
      </c>
      <c r="E185" s="85"/>
      <c r="F185" s="656">
        <f t="shared" si="10"/>
        <v>4.25</v>
      </c>
      <c r="G185" s="687">
        <f t="shared" si="11"/>
        <v>12.75</v>
      </c>
      <c r="H185" s="684"/>
      <c r="I185" s="656">
        <f t="shared" si="12"/>
        <v>12.75</v>
      </c>
      <c r="J185" s="683"/>
      <c r="K185" s="656">
        <f t="shared" si="13"/>
        <v>12.75</v>
      </c>
      <c r="L185" s="688"/>
      <c r="M185" s="16" t="str">
        <f t="shared" si="14"/>
        <v>Juin</v>
      </c>
    </row>
    <row r="186" spans="1:13" ht="18.75">
      <c r="A186" s="13">
        <v>179</v>
      </c>
      <c r="B186" s="625" t="s">
        <v>2619</v>
      </c>
      <c r="C186" s="625" t="s">
        <v>2620</v>
      </c>
      <c r="D186" s="653">
        <v>11</v>
      </c>
      <c r="E186" s="85"/>
      <c r="F186" s="656">
        <f t="shared" si="10"/>
        <v>5.5</v>
      </c>
      <c r="G186" s="687">
        <f t="shared" si="11"/>
        <v>16.5</v>
      </c>
      <c r="H186" s="684"/>
      <c r="I186" s="656">
        <f t="shared" si="12"/>
        <v>16.5</v>
      </c>
      <c r="J186" s="683"/>
      <c r="K186" s="656">
        <f t="shared" si="13"/>
        <v>16.5</v>
      </c>
      <c r="L186" s="688"/>
      <c r="M186" s="16" t="str">
        <f t="shared" si="14"/>
        <v>Juin</v>
      </c>
    </row>
    <row r="187" spans="1:13" ht="18.75">
      <c r="A187" s="13">
        <v>180</v>
      </c>
      <c r="B187" s="625" t="s">
        <v>1273</v>
      </c>
      <c r="C187" s="625" t="s">
        <v>2621</v>
      </c>
      <c r="D187" s="653">
        <v>14</v>
      </c>
      <c r="E187" s="85"/>
      <c r="F187" s="656">
        <f t="shared" si="10"/>
        <v>7</v>
      </c>
      <c r="G187" s="687">
        <f t="shared" si="11"/>
        <v>21</v>
      </c>
      <c r="H187" s="684"/>
      <c r="I187" s="656">
        <f t="shared" si="12"/>
        <v>21</v>
      </c>
      <c r="J187" s="683"/>
      <c r="K187" s="656">
        <f t="shared" si="13"/>
        <v>21</v>
      </c>
      <c r="L187" s="688"/>
      <c r="M187" s="16" t="str">
        <f t="shared" si="14"/>
        <v>Juin</v>
      </c>
    </row>
    <row r="188" spans="1:13" ht="18.75">
      <c r="A188" s="13">
        <v>181</v>
      </c>
      <c r="B188" s="625" t="s">
        <v>1277</v>
      </c>
      <c r="C188" s="625" t="s">
        <v>2582</v>
      </c>
      <c r="D188" s="653">
        <v>11</v>
      </c>
      <c r="E188" s="85"/>
      <c r="F188" s="656">
        <f t="shared" si="10"/>
        <v>5.5</v>
      </c>
      <c r="G188" s="687">
        <f t="shared" si="11"/>
        <v>16.5</v>
      </c>
      <c r="H188" s="684"/>
      <c r="I188" s="656">
        <f t="shared" si="12"/>
        <v>16.5</v>
      </c>
      <c r="J188" s="683"/>
      <c r="K188" s="656">
        <f t="shared" si="13"/>
        <v>16.5</v>
      </c>
      <c r="L188" s="688"/>
      <c r="M188" s="16" t="str">
        <f t="shared" si="14"/>
        <v>Juin</v>
      </c>
    </row>
    <row r="189" spans="1:13" ht="18.75">
      <c r="A189" s="13">
        <v>182</v>
      </c>
      <c r="B189" s="625" t="s">
        <v>238</v>
      </c>
      <c r="C189" s="625" t="s">
        <v>2622</v>
      </c>
      <c r="D189" s="653">
        <v>11.5</v>
      </c>
      <c r="E189" s="85"/>
      <c r="F189" s="656">
        <f t="shared" si="10"/>
        <v>5.75</v>
      </c>
      <c r="G189" s="687">
        <f t="shared" si="11"/>
        <v>17.25</v>
      </c>
      <c r="H189" s="684"/>
      <c r="I189" s="656">
        <f t="shared" si="12"/>
        <v>17.25</v>
      </c>
      <c r="J189" s="683"/>
      <c r="K189" s="656">
        <f t="shared" si="13"/>
        <v>17.25</v>
      </c>
      <c r="L189" s="688"/>
      <c r="M189" s="16" t="str">
        <f t="shared" si="14"/>
        <v>Juin</v>
      </c>
    </row>
    <row r="190" spans="1:13" ht="18.75">
      <c r="A190" s="13">
        <v>183</v>
      </c>
      <c r="B190" s="625" t="s">
        <v>1285</v>
      </c>
      <c r="C190" s="625" t="s">
        <v>2581</v>
      </c>
      <c r="D190" s="653">
        <v>12.5</v>
      </c>
      <c r="E190" s="85"/>
      <c r="F190" s="656">
        <f t="shared" si="10"/>
        <v>6.25</v>
      </c>
      <c r="G190" s="687">
        <f t="shared" si="11"/>
        <v>18.75</v>
      </c>
      <c r="H190" s="684"/>
      <c r="I190" s="656">
        <f t="shared" si="12"/>
        <v>18.75</v>
      </c>
      <c r="J190" s="683"/>
      <c r="K190" s="656">
        <f t="shared" si="13"/>
        <v>18.75</v>
      </c>
      <c r="L190" s="688"/>
      <c r="M190" s="16" t="str">
        <f t="shared" si="14"/>
        <v>Juin</v>
      </c>
    </row>
    <row r="191" spans="1:13" ht="18.75">
      <c r="A191" s="13">
        <v>184</v>
      </c>
      <c r="B191" s="625" t="s">
        <v>1290</v>
      </c>
      <c r="C191" s="625" t="s">
        <v>2623</v>
      </c>
      <c r="D191" s="653">
        <v>12.5</v>
      </c>
      <c r="E191" s="85"/>
      <c r="F191" s="656">
        <f t="shared" si="10"/>
        <v>6.25</v>
      </c>
      <c r="G191" s="687">
        <f t="shared" si="11"/>
        <v>18.75</v>
      </c>
      <c r="H191" s="684"/>
      <c r="I191" s="656">
        <f t="shared" si="12"/>
        <v>18.75</v>
      </c>
      <c r="J191" s="683"/>
      <c r="K191" s="656">
        <f t="shared" si="13"/>
        <v>18.75</v>
      </c>
      <c r="L191" s="688"/>
      <c r="M191" s="16" t="str">
        <f t="shared" si="14"/>
        <v>Juin</v>
      </c>
    </row>
    <row r="192" spans="1:13" ht="18.75">
      <c r="A192" s="13">
        <v>185</v>
      </c>
      <c r="B192" s="625" t="s">
        <v>2624</v>
      </c>
      <c r="C192" s="625" t="s">
        <v>2625</v>
      </c>
      <c r="D192" s="653">
        <v>9</v>
      </c>
      <c r="E192" s="85"/>
      <c r="F192" s="656">
        <f t="shared" si="10"/>
        <v>4.5</v>
      </c>
      <c r="G192" s="687">
        <f t="shared" si="11"/>
        <v>13.5</v>
      </c>
      <c r="H192" s="684"/>
      <c r="I192" s="656">
        <f t="shared" si="12"/>
        <v>13.5</v>
      </c>
      <c r="J192" s="683"/>
      <c r="K192" s="656">
        <f t="shared" si="13"/>
        <v>13.5</v>
      </c>
      <c r="L192" s="688"/>
      <c r="M192" s="16" t="str">
        <f t="shared" si="14"/>
        <v>Juin</v>
      </c>
    </row>
    <row r="193" spans="1:13" ht="18.75">
      <c r="A193" s="13">
        <v>186</v>
      </c>
      <c r="B193" s="625" t="s">
        <v>2626</v>
      </c>
      <c r="C193" s="625" t="s">
        <v>2627</v>
      </c>
      <c r="D193" s="653">
        <v>11.5</v>
      </c>
      <c r="E193" s="85"/>
      <c r="F193" s="656">
        <f t="shared" si="10"/>
        <v>5.75</v>
      </c>
      <c r="G193" s="687">
        <f t="shared" si="11"/>
        <v>17.25</v>
      </c>
      <c r="H193" s="684"/>
      <c r="I193" s="656">
        <f t="shared" si="12"/>
        <v>17.25</v>
      </c>
      <c r="J193" s="683"/>
      <c r="K193" s="656">
        <f t="shared" si="13"/>
        <v>17.25</v>
      </c>
      <c r="L193" s="688"/>
      <c r="M193" s="16" t="str">
        <f t="shared" si="14"/>
        <v>Juin</v>
      </c>
    </row>
    <row r="194" spans="1:13" ht="18.75">
      <c r="A194" s="13">
        <v>187</v>
      </c>
      <c r="B194" s="625" t="s">
        <v>261</v>
      </c>
      <c r="C194" s="625" t="s">
        <v>2628</v>
      </c>
      <c r="D194" s="653">
        <v>11</v>
      </c>
      <c r="E194" s="85"/>
      <c r="F194" s="656">
        <f t="shared" si="10"/>
        <v>5.5</v>
      </c>
      <c r="G194" s="687">
        <f t="shared" si="11"/>
        <v>16.5</v>
      </c>
      <c r="H194" s="684"/>
      <c r="I194" s="656">
        <f t="shared" si="12"/>
        <v>16.5</v>
      </c>
      <c r="J194" s="683"/>
      <c r="K194" s="656">
        <f t="shared" si="13"/>
        <v>16.5</v>
      </c>
      <c r="L194" s="688"/>
      <c r="M194" s="16" t="str">
        <f t="shared" si="14"/>
        <v>Juin</v>
      </c>
    </row>
    <row r="195" spans="1:13" ht="18.75">
      <c r="A195" s="13">
        <v>188</v>
      </c>
      <c r="B195" s="625" t="s">
        <v>1308</v>
      </c>
      <c r="C195" s="625" t="s">
        <v>2466</v>
      </c>
      <c r="D195" s="653">
        <v>14.5</v>
      </c>
      <c r="E195" s="85"/>
      <c r="F195" s="656">
        <f t="shared" si="10"/>
        <v>7.25</v>
      </c>
      <c r="G195" s="687">
        <f t="shared" si="11"/>
        <v>21.75</v>
      </c>
      <c r="H195" s="684"/>
      <c r="I195" s="656">
        <f t="shared" si="12"/>
        <v>21.75</v>
      </c>
      <c r="J195" s="683"/>
      <c r="K195" s="656">
        <f t="shared" si="13"/>
        <v>21.75</v>
      </c>
      <c r="L195" s="688"/>
      <c r="M195" s="16" t="str">
        <f t="shared" si="14"/>
        <v>Juin</v>
      </c>
    </row>
    <row r="196" spans="1:13" ht="18.75">
      <c r="A196" s="13">
        <v>189</v>
      </c>
      <c r="B196" s="625" t="s">
        <v>2629</v>
      </c>
      <c r="C196" s="625" t="s">
        <v>2473</v>
      </c>
      <c r="D196" s="653">
        <v>9</v>
      </c>
      <c r="E196" s="85"/>
      <c r="F196" s="656">
        <f t="shared" si="10"/>
        <v>4.5</v>
      </c>
      <c r="G196" s="687">
        <f t="shared" si="11"/>
        <v>13.5</v>
      </c>
      <c r="H196" s="684"/>
      <c r="I196" s="656">
        <f t="shared" si="12"/>
        <v>13.5</v>
      </c>
      <c r="J196" s="683"/>
      <c r="K196" s="656">
        <f t="shared" si="13"/>
        <v>13.5</v>
      </c>
      <c r="L196" s="688"/>
      <c r="M196" s="16" t="str">
        <f t="shared" si="14"/>
        <v>Juin</v>
      </c>
    </row>
    <row r="197" spans="1:13" ht="18.75">
      <c r="A197" s="13">
        <v>190</v>
      </c>
      <c r="B197" s="625" t="s">
        <v>1315</v>
      </c>
      <c r="C197" s="625" t="s">
        <v>2630</v>
      </c>
      <c r="D197" s="653">
        <v>6</v>
      </c>
      <c r="E197" s="85"/>
      <c r="F197" s="656">
        <f t="shared" si="10"/>
        <v>3</v>
      </c>
      <c r="G197" s="687">
        <f t="shared" si="11"/>
        <v>9</v>
      </c>
      <c r="H197" s="684"/>
      <c r="I197" s="656">
        <f t="shared" si="12"/>
        <v>9</v>
      </c>
      <c r="J197" s="683"/>
      <c r="K197" s="656">
        <f t="shared" si="13"/>
        <v>9</v>
      </c>
      <c r="L197" s="688"/>
      <c r="M197" s="16" t="str">
        <f t="shared" si="14"/>
        <v>Juin</v>
      </c>
    </row>
    <row r="198" spans="1:13" ht="18.75">
      <c r="A198" s="13">
        <v>191</v>
      </c>
      <c r="B198" s="625" t="s">
        <v>1315</v>
      </c>
      <c r="C198" s="625" t="s">
        <v>2540</v>
      </c>
      <c r="D198" s="653">
        <v>12.5</v>
      </c>
      <c r="E198" s="85"/>
      <c r="F198" s="656">
        <f t="shared" si="10"/>
        <v>6.25</v>
      </c>
      <c r="G198" s="687">
        <f t="shared" si="11"/>
        <v>18.75</v>
      </c>
      <c r="H198" s="684"/>
      <c r="I198" s="656">
        <f t="shared" si="12"/>
        <v>18.75</v>
      </c>
      <c r="J198" s="683"/>
      <c r="K198" s="656">
        <f t="shared" si="13"/>
        <v>18.75</v>
      </c>
      <c r="L198" s="688"/>
      <c r="M198" s="16" t="str">
        <f t="shared" si="14"/>
        <v>Juin</v>
      </c>
    </row>
    <row r="199" spans="1:13" ht="18.75">
      <c r="A199" s="13">
        <v>192</v>
      </c>
      <c r="B199" s="625" t="s">
        <v>1322</v>
      </c>
      <c r="C199" s="625" t="s">
        <v>2631</v>
      </c>
      <c r="D199" s="653">
        <v>9.5</v>
      </c>
      <c r="E199" s="85"/>
      <c r="F199" s="656">
        <f t="shared" si="10"/>
        <v>4.75</v>
      </c>
      <c r="G199" s="687">
        <f t="shared" si="11"/>
        <v>14.25</v>
      </c>
      <c r="H199" s="684"/>
      <c r="I199" s="656">
        <f t="shared" si="12"/>
        <v>14.25</v>
      </c>
      <c r="J199" s="683"/>
      <c r="K199" s="656">
        <f t="shared" si="13"/>
        <v>14.25</v>
      </c>
      <c r="L199" s="688"/>
      <c r="M199" s="16" t="str">
        <f t="shared" si="14"/>
        <v>Juin</v>
      </c>
    </row>
    <row r="200" spans="1:13" ht="18.75">
      <c r="A200" s="13">
        <v>193</v>
      </c>
      <c r="B200" s="625" t="s">
        <v>1327</v>
      </c>
      <c r="C200" s="625" t="s">
        <v>2632</v>
      </c>
      <c r="D200" s="653">
        <v>12.5</v>
      </c>
      <c r="E200" s="85"/>
      <c r="F200" s="656">
        <f t="shared" ref="F200:F263" si="15">IF(AND(D200=0,E200=0),L200/3,(D200+E200)/2)</f>
        <v>6.25</v>
      </c>
      <c r="G200" s="687">
        <f t="shared" ref="G200:G263" si="16">F200*3</f>
        <v>18.75</v>
      </c>
      <c r="H200" s="684"/>
      <c r="I200" s="656">
        <f t="shared" ref="I200:I263" si="17">MAX(G200,H200*3)</f>
        <v>18.75</v>
      </c>
      <c r="J200" s="683"/>
      <c r="K200" s="656">
        <f t="shared" ref="K200:K263" si="18">MAX(I200,J200*3)</f>
        <v>18.75</v>
      </c>
      <c r="L200" s="688"/>
      <c r="M200" s="16" t="str">
        <f t="shared" ref="M200:M263" si="19">IF(ISBLANK(J200),IF(ISBLANK(H200),"Juin","Synthèse"),"Rattrapage")</f>
        <v>Juin</v>
      </c>
    </row>
    <row r="201" spans="1:13" ht="18.75">
      <c r="A201" s="13">
        <v>194</v>
      </c>
      <c r="B201" s="625" t="s">
        <v>2633</v>
      </c>
      <c r="C201" s="625" t="s">
        <v>2613</v>
      </c>
      <c r="D201" s="653">
        <v>12</v>
      </c>
      <c r="E201" s="85"/>
      <c r="F201" s="656">
        <f t="shared" si="15"/>
        <v>6</v>
      </c>
      <c r="G201" s="687">
        <f t="shared" si="16"/>
        <v>18</v>
      </c>
      <c r="H201" s="684"/>
      <c r="I201" s="656">
        <f t="shared" si="17"/>
        <v>18</v>
      </c>
      <c r="J201" s="683"/>
      <c r="K201" s="656">
        <f t="shared" si="18"/>
        <v>18</v>
      </c>
      <c r="L201" s="688"/>
      <c r="M201" s="16" t="str">
        <f t="shared" si="19"/>
        <v>Juin</v>
      </c>
    </row>
    <row r="202" spans="1:13" ht="18.75">
      <c r="A202" s="13">
        <v>195</v>
      </c>
      <c r="B202" s="625" t="s">
        <v>1336</v>
      </c>
      <c r="C202" s="625" t="s">
        <v>2634</v>
      </c>
      <c r="D202" s="653">
        <v>9.5</v>
      </c>
      <c r="E202" s="85"/>
      <c r="F202" s="656">
        <f t="shared" si="15"/>
        <v>4.75</v>
      </c>
      <c r="G202" s="687">
        <f t="shared" si="16"/>
        <v>14.25</v>
      </c>
      <c r="H202" s="684"/>
      <c r="I202" s="656">
        <f t="shared" si="17"/>
        <v>14.25</v>
      </c>
      <c r="J202" s="683"/>
      <c r="K202" s="656">
        <f t="shared" si="18"/>
        <v>14.25</v>
      </c>
      <c r="L202" s="688"/>
      <c r="M202" s="16" t="str">
        <f t="shared" si="19"/>
        <v>Juin</v>
      </c>
    </row>
    <row r="203" spans="1:13" ht="18.75">
      <c r="A203" s="13">
        <v>196</v>
      </c>
      <c r="B203" s="625" t="s">
        <v>2635</v>
      </c>
      <c r="C203" s="625" t="s">
        <v>2636</v>
      </c>
      <c r="D203" s="653">
        <v>10.5</v>
      </c>
      <c r="E203" s="85"/>
      <c r="F203" s="656">
        <f t="shared" si="15"/>
        <v>5.25</v>
      </c>
      <c r="G203" s="687">
        <f t="shared" si="16"/>
        <v>15.75</v>
      </c>
      <c r="H203" s="684"/>
      <c r="I203" s="656">
        <f t="shared" si="17"/>
        <v>15.75</v>
      </c>
      <c r="J203" s="683"/>
      <c r="K203" s="656">
        <f t="shared" si="18"/>
        <v>15.75</v>
      </c>
      <c r="L203" s="688"/>
      <c r="M203" s="16" t="str">
        <f t="shared" si="19"/>
        <v>Juin</v>
      </c>
    </row>
    <row r="204" spans="1:13" ht="18.75">
      <c r="A204" s="13">
        <v>197</v>
      </c>
      <c r="B204" s="625" t="s">
        <v>1345</v>
      </c>
      <c r="C204" s="625" t="s">
        <v>2637</v>
      </c>
      <c r="D204" s="653">
        <v>12</v>
      </c>
      <c r="E204" s="85"/>
      <c r="F204" s="656">
        <f t="shared" si="15"/>
        <v>6</v>
      </c>
      <c r="G204" s="687">
        <f t="shared" si="16"/>
        <v>18</v>
      </c>
      <c r="H204" s="684"/>
      <c r="I204" s="656">
        <f t="shared" si="17"/>
        <v>18</v>
      </c>
      <c r="J204" s="683"/>
      <c r="K204" s="656">
        <f t="shared" si="18"/>
        <v>18</v>
      </c>
      <c r="L204" s="688"/>
      <c r="M204" s="16" t="str">
        <f t="shared" si="19"/>
        <v>Juin</v>
      </c>
    </row>
    <row r="205" spans="1:13" ht="18.75">
      <c r="A205" s="13">
        <v>198</v>
      </c>
      <c r="B205" s="625" t="s">
        <v>1349</v>
      </c>
      <c r="C205" s="625" t="s">
        <v>2638</v>
      </c>
      <c r="D205" s="653">
        <v>8</v>
      </c>
      <c r="E205" s="85"/>
      <c r="F205" s="656">
        <f t="shared" si="15"/>
        <v>4</v>
      </c>
      <c r="G205" s="687">
        <f t="shared" si="16"/>
        <v>12</v>
      </c>
      <c r="H205" s="684"/>
      <c r="I205" s="656">
        <f t="shared" si="17"/>
        <v>12</v>
      </c>
      <c r="J205" s="683"/>
      <c r="K205" s="656">
        <f t="shared" si="18"/>
        <v>12</v>
      </c>
      <c r="L205" s="688"/>
      <c r="M205" s="16" t="str">
        <f t="shared" si="19"/>
        <v>Juin</v>
      </c>
    </row>
    <row r="206" spans="1:13" ht="18.75">
      <c r="A206" s="13">
        <v>199</v>
      </c>
      <c r="B206" s="625" t="s">
        <v>1349</v>
      </c>
      <c r="C206" s="625" t="s">
        <v>2639</v>
      </c>
      <c r="D206" s="653">
        <v>9</v>
      </c>
      <c r="E206" s="85"/>
      <c r="F206" s="656">
        <f t="shared" si="15"/>
        <v>4.5</v>
      </c>
      <c r="G206" s="687">
        <f t="shared" si="16"/>
        <v>13.5</v>
      </c>
      <c r="H206" s="684"/>
      <c r="I206" s="656">
        <f t="shared" si="17"/>
        <v>13.5</v>
      </c>
      <c r="J206" s="683"/>
      <c r="K206" s="656">
        <f t="shared" si="18"/>
        <v>13.5</v>
      </c>
      <c r="L206" s="688"/>
      <c r="M206" s="16" t="str">
        <f t="shared" si="19"/>
        <v>Juin</v>
      </c>
    </row>
    <row r="207" spans="1:13" ht="18.75">
      <c r="A207" s="13">
        <v>200</v>
      </c>
      <c r="B207" s="625" t="s">
        <v>1359</v>
      </c>
      <c r="C207" s="625" t="s">
        <v>2640</v>
      </c>
      <c r="D207" s="653">
        <v>12</v>
      </c>
      <c r="E207" s="85"/>
      <c r="F207" s="656">
        <f t="shared" si="15"/>
        <v>6</v>
      </c>
      <c r="G207" s="687">
        <f t="shared" si="16"/>
        <v>18</v>
      </c>
      <c r="H207" s="684"/>
      <c r="I207" s="656">
        <f t="shared" si="17"/>
        <v>18</v>
      </c>
      <c r="J207" s="683"/>
      <c r="K207" s="656">
        <f t="shared" si="18"/>
        <v>18</v>
      </c>
      <c r="L207" s="688"/>
      <c r="M207" s="16" t="str">
        <f t="shared" si="19"/>
        <v>Juin</v>
      </c>
    </row>
    <row r="208" spans="1:13" ht="18.75">
      <c r="A208" s="13">
        <v>201</v>
      </c>
      <c r="B208" s="625" t="s">
        <v>243</v>
      </c>
      <c r="C208" s="625" t="s">
        <v>2641</v>
      </c>
      <c r="D208" s="653">
        <v>13</v>
      </c>
      <c r="E208" s="85"/>
      <c r="F208" s="656">
        <f t="shared" si="15"/>
        <v>6.5</v>
      </c>
      <c r="G208" s="687">
        <f t="shared" si="16"/>
        <v>19.5</v>
      </c>
      <c r="H208" s="684"/>
      <c r="I208" s="656">
        <f t="shared" si="17"/>
        <v>19.5</v>
      </c>
      <c r="J208" s="683"/>
      <c r="K208" s="656">
        <f t="shared" si="18"/>
        <v>19.5</v>
      </c>
      <c r="L208" s="688"/>
      <c r="M208" s="16" t="str">
        <f t="shared" si="19"/>
        <v>Juin</v>
      </c>
    </row>
    <row r="209" spans="1:13" ht="18.75">
      <c r="A209" s="13">
        <v>202</v>
      </c>
      <c r="B209" s="625" t="s">
        <v>2642</v>
      </c>
      <c r="C209" s="625" t="s">
        <v>2643</v>
      </c>
      <c r="D209" s="653">
        <v>10.5</v>
      </c>
      <c r="E209" s="85"/>
      <c r="F209" s="656">
        <f t="shared" si="15"/>
        <v>5.25</v>
      </c>
      <c r="G209" s="687">
        <f t="shared" si="16"/>
        <v>15.75</v>
      </c>
      <c r="H209" s="684"/>
      <c r="I209" s="656">
        <f t="shared" si="17"/>
        <v>15.75</v>
      </c>
      <c r="J209" s="683"/>
      <c r="K209" s="656">
        <f t="shared" si="18"/>
        <v>15.75</v>
      </c>
      <c r="L209" s="688"/>
      <c r="M209" s="16" t="str">
        <f t="shared" si="19"/>
        <v>Juin</v>
      </c>
    </row>
    <row r="210" spans="1:13" ht="18.75">
      <c r="A210" s="13">
        <v>203</v>
      </c>
      <c r="B210" s="625" t="s">
        <v>1373</v>
      </c>
      <c r="C210" s="625" t="s">
        <v>2644</v>
      </c>
      <c r="D210" s="653">
        <v>10.5</v>
      </c>
      <c r="E210" s="85"/>
      <c r="F210" s="656">
        <f t="shared" si="15"/>
        <v>5.25</v>
      </c>
      <c r="G210" s="687">
        <f t="shared" si="16"/>
        <v>15.75</v>
      </c>
      <c r="H210" s="684"/>
      <c r="I210" s="656">
        <f t="shared" si="17"/>
        <v>15.75</v>
      </c>
      <c r="J210" s="683"/>
      <c r="K210" s="656">
        <f t="shared" si="18"/>
        <v>15.75</v>
      </c>
      <c r="L210" s="688"/>
      <c r="M210" s="16" t="str">
        <f t="shared" si="19"/>
        <v>Juin</v>
      </c>
    </row>
    <row r="211" spans="1:13" ht="18.75">
      <c r="A211" s="13">
        <v>204</v>
      </c>
      <c r="B211" s="625" t="s">
        <v>1379</v>
      </c>
      <c r="C211" s="625" t="s">
        <v>2645</v>
      </c>
      <c r="D211" s="653">
        <v>9.5</v>
      </c>
      <c r="E211" s="85"/>
      <c r="F211" s="656">
        <f t="shared" si="15"/>
        <v>4.75</v>
      </c>
      <c r="G211" s="687">
        <f t="shared" si="16"/>
        <v>14.25</v>
      </c>
      <c r="H211" s="684"/>
      <c r="I211" s="656">
        <f t="shared" si="17"/>
        <v>14.25</v>
      </c>
      <c r="J211" s="683"/>
      <c r="K211" s="656">
        <f t="shared" si="18"/>
        <v>14.25</v>
      </c>
      <c r="L211" s="688"/>
      <c r="M211" s="16" t="str">
        <f t="shared" si="19"/>
        <v>Juin</v>
      </c>
    </row>
    <row r="212" spans="1:13" ht="18.75">
      <c r="A212" s="13">
        <v>205</v>
      </c>
      <c r="B212" s="625" t="s">
        <v>1382</v>
      </c>
      <c r="C212" s="625" t="s">
        <v>2490</v>
      </c>
      <c r="D212" s="653">
        <v>13</v>
      </c>
      <c r="E212" s="85"/>
      <c r="F212" s="656">
        <f t="shared" si="15"/>
        <v>6.5</v>
      </c>
      <c r="G212" s="687">
        <f t="shared" si="16"/>
        <v>19.5</v>
      </c>
      <c r="H212" s="684"/>
      <c r="I212" s="656">
        <f t="shared" si="17"/>
        <v>19.5</v>
      </c>
      <c r="J212" s="683"/>
      <c r="K212" s="656">
        <f t="shared" si="18"/>
        <v>19.5</v>
      </c>
      <c r="L212" s="688"/>
      <c r="M212" s="16" t="str">
        <f t="shared" si="19"/>
        <v>Juin</v>
      </c>
    </row>
    <row r="213" spans="1:13" ht="18.75">
      <c r="A213" s="13">
        <v>206</v>
      </c>
      <c r="B213" s="625" t="s">
        <v>2646</v>
      </c>
      <c r="C213" s="625" t="s">
        <v>2647</v>
      </c>
      <c r="D213" s="653">
        <v>9</v>
      </c>
      <c r="E213" s="85"/>
      <c r="F213" s="656">
        <f t="shared" si="15"/>
        <v>4.5</v>
      </c>
      <c r="G213" s="687">
        <f t="shared" si="16"/>
        <v>13.5</v>
      </c>
      <c r="H213" s="684"/>
      <c r="I213" s="656">
        <f t="shared" si="17"/>
        <v>13.5</v>
      </c>
      <c r="J213" s="683"/>
      <c r="K213" s="656">
        <f t="shared" si="18"/>
        <v>13.5</v>
      </c>
      <c r="L213" s="688"/>
      <c r="M213" s="16" t="str">
        <f t="shared" si="19"/>
        <v>Juin</v>
      </c>
    </row>
    <row r="214" spans="1:13" ht="18.75">
      <c r="A214" s="13">
        <v>207</v>
      </c>
      <c r="B214" s="625" t="s">
        <v>1391</v>
      </c>
      <c r="C214" s="625" t="s">
        <v>2648</v>
      </c>
      <c r="D214" s="653">
        <v>11</v>
      </c>
      <c r="E214" s="85"/>
      <c r="F214" s="656">
        <f t="shared" si="15"/>
        <v>5.5</v>
      </c>
      <c r="G214" s="687">
        <f t="shared" si="16"/>
        <v>16.5</v>
      </c>
      <c r="H214" s="684"/>
      <c r="I214" s="656">
        <f t="shared" si="17"/>
        <v>16.5</v>
      </c>
      <c r="J214" s="683"/>
      <c r="K214" s="656">
        <f t="shared" si="18"/>
        <v>16.5</v>
      </c>
      <c r="L214" s="688"/>
      <c r="M214" s="16" t="str">
        <f t="shared" si="19"/>
        <v>Juin</v>
      </c>
    </row>
    <row r="215" spans="1:13" ht="18.75">
      <c r="A215" s="13">
        <v>208</v>
      </c>
      <c r="B215" s="625" t="s">
        <v>246</v>
      </c>
      <c r="C215" s="625" t="s">
        <v>2509</v>
      </c>
      <c r="D215" s="653">
        <v>8.5</v>
      </c>
      <c r="E215" s="85"/>
      <c r="F215" s="656">
        <f t="shared" si="15"/>
        <v>4.25</v>
      </c>
      <c r="G215" s="687">
        <f t="shared" si="16"/>
        <v>12.75</v>
      </c>
      <c r="H215" s="684"/>
      <c r="I215" s="656">
        <f t="shared" si="17"/>
        <v>12.75</v>
      </c>
      <c r="J215" s="683"/>
      <c r="K215" s="656">
        <f t="shared" si="18"/>
        <v>12.75</v>
      </c>
      <c r="L215" s="688"/>
      <c r="M215" s="16" t="str">
        <f t="shared" si="19"/>
        <v>Juin</v>
      </c>
    </row>
    <row r="216" spans="1:13" ht="18.75">
      <c r="A216" s="13">
        <v>209</v>
      </c>
      <c r="B216" s="625" t="s">
        <v>2649</v>
      </c>
      <c r="C216" s="625" t="s">
        <v>2622</v>
      </c>
      <c r="D216" s="653">
        <v>15.5</v>
      </c>
      <c r="E216" s="85"/>
      <c r="F216" s="656">
        <f t="shared" si="15"/>
        <v>7.75</v>
      </c>
      <c r="G216" s="687">
        <f t="shared" si="16"/>
        <v>23.25</v>
      </c>
      <c r="H216" s="684"/>
      <c r="I216" s="656">
        <f t="shared" si="17"/>
        <v>23.25</v>
      </c>
      <c r="J216" s="683"/>
      <c r="K216" s="656">
        <f t="shared" si="18"/>
        <v>23.25</v>
      </c>
      <c r="L216" s="688"/>
      <c r="M216" s="16" t="str">
        <f t="shared" si="19"/>
        <v>Juin</v>
      </c>
    </row>
    <row r="217" spans="1:13" ht="18.75">
      <c r="A217" s="13">
        <v>210</v>
      </c>
      <c r="B217" s="625" t="s">
        <v>2650</v>
      </c>
      <c r="C217" s="625" t="s">
        <v>2651</v>
      </c>
      <c r="D217" s="653">
        <v>13.5</v>
      </c>
      <c r="E217" s="85"/>
      <c r="F217" s="656">
        <f t="shared" si="15"/>
        <v>6.75</v>
      </c>
      <c r="G217" s="687">
        <f t="shared" si="16"/>
        <v>20.25</v>
      </c>
      <c r="H217" s="684"/>
      <c r="I217" s="656">
        <f t="shared" si="17"/>
        <v>20.25</v>
      </c>
      <c r="J217" s="683"/>
      <c r="K217" s="656">
        <f t="shared" si="18"/>
        <v>20.25</v>
      </c>
      <c r="L217" s="688"/>
      <c r="M217" s="16" t="str">
        <f t="shared" si="19"/>
        <v>Juin</v>
      </c>
    </row>
    <row r="218" spans="1:13" ht="18.75">
      <c r="A218" s="13">
        <v>211</v>
      </c>
      <c r="B218" s="625" t="s">
        <v>2650</v>
      </c>
      <c r="C218" s="625" t="s">
        <v>2652</v>
      </c>
      <c r="D218" s="653">
        <v>11.5</v>
      </c>
      <c r="E218" s="85"/>
      <c r="F218" s="656">
        <f t="shared" si="15"/>
        <v>5.75</v>
      </c>
      <c r="G218" s="687">
        <f t="shared" si="16"/>
        <v>17.25</v>
      </c>
      <c r="H218" s="684"/>
      <c r="I218" s="656">
        <f t="shared" si="17"/>
        <v>17.25</v>
      </c>
      <c r="J218" s="683"/>
      <c r="K218" s="656">
        <f t="shared" si="18"/>
        <v>17.25</v>
      </c>
      <c r="L218" s="688"/>
      <c r="M218" s="16" t="str">
        <f t="shared" si="19"/>
        <v>Juin</v>
      </c>
    </row>
    <row r="219" spans="1:13" ht="18.75">
      <c r="A219" s="13">
        <v>212</v>
      </c>
      <c r="B219" s="625" t="s">
        <v>250</v>
      </c>
      <c r="C219" s="625" t="s">
        <v>2653</v>
      </c>
      <c r="D219" s="653">
        <v>10.5</v>
      </c>
      <c r="E219" s="85"/>
      <c r="F219" s="656">
        <f t="shared" si="15"/>
        <v>5.25</v>
      </c>
      <c r="G219" s="687">
        <f t="shared" si="16"/>
        <v>15.75</v>
      </c>
      <c r="H219" s="684"/>
      <c r="I219" s="656">
        <f t="shared" si="17"/>
        <v>15.75</v>
      </c>
      <c r="J219" s="683"/>
      <c r="K219" s="656">
        <f t="shared" si="18"/>
        <v>15.75</v>
      </c>
      <c r="L219" s="688"/>
      <c r="M219" s="16" t="str">
        <f t="shared" si="19"/>
        <v>Juin</v>
      </c>
    </row>
    <row r="220" spans="1:13" ht="18.75">
      <c r="A220" s="13">
        <v>213</v>
      </c>
      <c r="B220" s="625" t="s">
        <v>2654</v>
      </c>
      <c r="C220" s="625" t="s">
        <v>2628</v>
      </c>
      <c r="D220" s="653">
        <v>11</v>
      </c>
      <c r="E220" s="85"/>
      <c r="F220" s="656">
        <f t="shared" si="15"/>
        <v>5.5</v>
      </c>
      <c r="G220" s="687">
        <f t="shared" si="16"/>
        <v>16.5</v>
      </c>
      <c r="H220" s="684"/>
      <c r="I220" s="656">
        <f t="shared" si="17"/>
        <v>16.5</v>
      </c>
      <c r="J220" s="683"/>
      <c r="K220" s="656">
        <f t="shared" si="18"/>
        <v>16.5</v>
      </c>
      <c r="L220" s="688"/>
      <c r="M220" s="16" t="str">
        <f t="shared" si="19"/>
        <v>Juin</v>
      </c>
    </row>
    <row r="221" spans="1:13" ht="18.75">
      <c r="A221" s="13">
        <v>214</v>
      </c>
      <c r="B221" s="625" t="s">
        <v>1419</v>
      </c>
      <c r="C221" s="625" t="s">
        <v>2453</v>
      </c>
      <c r="D221" s="653">
        <v>16</v>
      </c>
      <c r="E221" s="85"/>
      <c r="F221" s="656">
        <f t="shared" si="15"/>
        <v>8</v>
      </c>
      <c r="G221" s="687">
        <f t="shared" si="16"/>
        <v>24</v>
      </c>
      <c r="H221" s="684"/>
      <c r="I221" s="656">
        <f t="shared" si="17"/>
        <v>24</v>
      </c>
      <c r="J221" s="683"/>
      <c r="K221" s="656">
        <f t="shared" si="18"/>
        <v>24</v>
      </c>
      <c r="L221" s="688"/>
      <c r="M221" s="16" t="str">
        <f t="shared" si="19"/>
        <v>Juin</v>
      </c>
    </row>
    <row r="222" spans="1:13" ht="18.75">
      <c r="A222" s="13">
        <v>215</v>
      </c>
      <c r="B222" s="625" t="s">
        <v>2655</v>
      </c>
      <c r="C222" s="625" t="s">
        <v>2656</v>
      </c>
      <c r="D222" s="653">
        <v>16</v>
      </c>
      <c r="E222" s="85"/>
      <c r="F222" s="656">
        <f t="shared" si="15"/>
        <v>8</v>
      </c>
      <c r="G222" s="687">
        <f t="shared" si="16"/>
        <v>24</v>
      </c>
      <c r="H222" s="684"/>
      <c r="I222" s="656">
        <f t="shared" si="17"/>
        <v>24</v>
      </c>
      <c r="J222" s="683"/>
      <c r="K222" s="656">
        <f t="shared" si="18"/>
        <v>24</v>
      </c>
      <c r="L222" s="688"/>
      <c r="M222" s="16" t="str">
        <f t="shared" si="19"/>
        <v>Juin</v>
      </c>
    </row>
    <row r="223" spans="1:13" ht="18.75">
      <c r="A223" s="13">
        <v>216</v>
      </c>
      <c r="B223" s="625" t="s">
        <v>2657</v>
      </c>
      <c r="C223" s="625" t="s">
        <v>2658</v>
      </c>
      <c r="D223" s="653">
        <v>9</v>
      </c>
      <c r="E223" s="85"/>
      <c r="F223" s="656">
        <f t="shared" si="15"/>
        <v>4.5</v>
      </c>
      <c r="G223" s="687">
        <f t="shared" si="16"/>
        <v>13.5</v>
      </c>
      <c r="H223" s="684"/>
      <c r="I223" s="656">
        <f t="shared" si="17"/>
        <v>13.5</v>
      </c>
      <c r="J223" s="683"/>
      <c r="K223" s="656">
        <f t="shared" si="18"/>
        <v>13.5</v>
      </c>
      <c r="L223" s="688"/>
      <c r="M223" s="16" t="str">
        <f t="shared" si="19"/>
        <v>Juin</v>
      </c>
    </row>
    <row r="224" spans="1:13" ht="18.75">
      <c r="A224" s="13">
        <v>217</v>
      </c>
      <c r="B224" s="625" t="s">
        <v>2659</v>
      </c>
      <c r="C224" s="625" t="s">
        <v>2596</v>
      </c>
      <c r="D224" s="653">
        <v>12.5</v>
      </c>
      <c r="E224" s="85"/>
      <c r="F224" s="656">
        <f t="shared" si="15"/>
        <v>6.25</v>
      </c>
      <c r="G224" s="687">
        <f t="shared" si="16"/>
        <v>18.75</v>
      </c>
      <c r="H224" s="684"/>
      <c r="I224" s="656">
        <f t="shared" si="17"/>
        <v>18.75</v>
      </c>
      <c r="J224" s="683"/>
      <c r="K224" s="656">
        <f t="shared" si="18"/>
        <v>18.75</v>
      </c>
      <c r="L224" s="688"/>
      <c r="M224" s="16" t="str">
        <f t="shared" si="19"/>
        <v>Juin</v>
      </c>
    </row>
    <row r="225" spans="1:13" ht="18.75">
      <c r="A225" s="13">
        <v>218</v>
      </c>
      <c r="B225" s="625" t="s">
        <v>1435</v>
      </c>
      <c r="C225" s="625" t="s">
        <v>2660</v>
      </c>
      <c r="D225" s="653">
        <v>11.5</v>
      </c>
      <c r="E225" s="85"/>
      <c r="F225" s="656">
        <f t="shared" si="15"/>
        <v>5.75</v>
      </c>
      <c r="G225" s="687">
        <f t="shared" si="16"/>
        <v>17.25</v>
      </c>
      <c r="H225" s="684"/>
      <c r="I225" s="656">
        <f t="shared" si="17"/>
        <v>17.25</v>
      </c>
      <c r="J225" s="683"/>
      <c r="K225" s="656">
        <f t="shared" si="18"/>
        <v>17.25</v>
      </c>
      <c r="L225" s="688"/>
      <c r="M225" s="16" t="str">
        <f t="shared" si="19"/>
        <v>Juin</v>
      </c>
    </row>
    <row r="226" spans="1:13" ht="18.75">
      <c r="A226" s="13">
        <v>219</v>
      </c>
      <c r="B226" s="625" t="s">
        <v>2661</v>
      </c>
      <c r="C226" s="625" t="s">
        <v>2662</v>
      </c>
      <c r="D226" s="653">
        <v>11</v>
      </c>
      <c r="E226" s="85"/>
      <c r="F226" s="656">
        <f t="shared" si="15"/>
        <v>5.5</v>
      </c>
      <c r="G226" s="687">
        <f t="shared" si="16"/>
        <v>16.5</v>
      </c>
      <c r="H226" s="684"/>
      <c r="I226" s="656">
        <f t="shared" si="17"/>
        <v>16.5</v>
      </c>
      <c r="J226" s="683"/>
      <c r="K226" s="656">
        <f t="shared" si="18"/>
        <v>16.5</v>
      </c>
      <c r="L226" s="688"/>
      <c r="M226" s="16" t="str">
        <f t="shared" si="19"/>
        <v>Juin</v>
      </c>
    </row>
    <row r="227" spans="1:13" ht="18.75">
      <c r="A227" s="13">
        <v>220</v>
      </c>
      <c r="B227" s="625" t="s">
        <v>1445</v>
      </c>
      <c r="C227" s="625" t="s">
        <v>2663</v>
      </c>
      <c r="D227" s="653">
        <v>8</v>
      </c>
      <c r="E227" s="85"/>
      <c r="F227" s="656">
        <f t="shared" si="15"/>
        <v>4</v>
      </c>
      <c r="G227" s="687">
        <f t="shared" si="16"/>
        <v>12</v>
      </c>
      <c r="H227" s="684"/>
      <c r="I227" s="656">
        <f t="shared" si="17"/>
        <v>12</v>
      </c>
      <c r="J227" s="683"/>
      <c r="K227" s="656">
        <f t="shared" si="18"/>
        <v>12</v>
      </c>
      <c r="L227" s="688"/>
      <c r="M227" s="16" t="str">
        <f t="shared" si="19"/>
        <v>Juin</v>
      </c>
    </row>
    <row r="228" spans="1:13" ht="18.75">
      <c r="A228" s="13">
        <v>221</v>
      </c>
      <c r="B228" s="625" t="s">
        <v>1449</v>
      </c>
      <c r="C228" s="625" t="s">
        <v>2447</v>
      </c>
      <c r="D228" s="653">
        <v>7.5</v>
      </c>
      <c r="E228" s="85"/>
      <c r="F228" s="656">
        <f t="shared" si="15"/>
        <v>3.75</v>
      </c>
      <c r="G228" s="687">
        <f t="shared" si="16"/>
        <v>11.25</v>
      </c>
      <c r="H228" s="684"/>
      <c r="I228" s="656">
        <f t="shared" si="17"/>
        <v>11.25</v>
      </c>
      <c r="J228" s="683"/>
      <c r="K228" s="656">
        <f t="shared" si="18"/>
        <v>11.25</v>
      </c>
      <c r="L228" s="688"/>
      <c r="M228" s="16" t="str">
        <f t="shared" si="19"/>
        <v>Juin</v>
      </c>
    </row>
    <row r="229" spans="1:13" ht="18.75">
      <c r="A229" s="13">
        <v>222</v>
      </c>
      <c r="B229" s="625" t="s">
        <v>1453</v>
      </c>
      <c r="C229" s="625" t="s">
        <v>2664</v>
      </c>
      <c r="D229" s="653">
        <v>11</v>
      </c>
      <c r="E229" s="85"/>
      <c r="F229" s="656">
        <f t="shared" si="15"/>
        <v>5.5</v>
      </c>
      <c r="G229" s="687">
        <f t="shared" si="16"/>
        <v>16.5</v>
      </c>
      <c r="H229" s="684"/>
      <c r="I229" s="656">
        <f t="shared" si="17"/>
        <v>16.5</v>
      </c>
      <c r="J229" s="683"/>
      <c r="K229" s="656">
        <f t="shared" si="18"/>
        <v>16.5</v>
      </c>
      <c r="L229" s="688"/>
      <c r="M229" s="16" t="str">
        <f t="shared" si="19"/>
        <v>Juin</v>
      </c>
    </row>
    <row r="230" spans="1:13" ht="18.75">
      <c r="A230" s="13">
        <v>223</v>
      </c>
      <c r="B230" s="625" t="s">
        <v>1456</v>
      </c>
      <c r="C230" s="625" t="s">
        <v>2636</v>
      </c>
      <c r="D230" s="653">
        <v>12.5</v>
      </c>
      <c r="E230" s="85"/>
      <c r="F230" s="656">
        <f t="shared" si="15"/>
        <v>6.25</v>
      </c>
      <c r="G230" s="687">
        <f t="shared" si="16"/>
        <v>18.75</v>
      </c>
      <c r="H230" s="684"/>
      <c r="I230" s="656">
        <f t="shared" si="17"/>
        <v>18.75</v>
      </c>
      <c r="J230" s="683"/>
      <c r="K230" s="656">
        <f t="shared" si="18"/>
        <v>18.75</v>
      </c>
      <c r="L230" s="688"/>
      <c r="M230" s="16" t="str">
        <f t="shared" si="19"/>
        <v>Juin</v>
      </c>
    </row>
    <row r="231" spans="1:13" ht="18.75">
      <c r="A231" s="13">
        <v>224</v>
      </c>
      <c r="B231" s="625" t="s">
        <v>1461</v>
      </c>
      <c r="C231" s="625" t="s">
        <v>2665</v>
      </c>
      <c r="D231" s="653">
        <v>9</v>
      </c>
      <c r="E231" s="85"/>
      <c r="F231" s="656">
        <f t="shared" si="15"/>
        <v>4.5</v>
      </c>
      <c r="G231" s="687">
        <f t="shared" si="16"/>
        <v>13.5</v>
      </c>
      <c r="H231" s="684"/>
      <c r="I231" s="656">
        <f t="shared" si="17"/>
        <v>13.5</v>
      </c>
      <c r="J231" s="683"/>
      <c r="K231" s="656">
        <f t="shared" si="18"/>
        <v>13.5</v>
      </c>
      <c r="L231" s="688"/>
      <c r="M231" s="16" t="str">
        <f t="shared" si="19"/>
        <v>Juin</v>
      </c>
    </row>
    <row r="232" spans="1:13" ht="18.75">
      <c r="A232" s="13">
        <v>225</v>
      </c>
      <c r="B232" s="625" t="s">
        <v>2666</v>
      </c>
      <c r="C232" s="625" t="s">
        <v>2667</v>
      </c>
      <c r="D232" s="653">
        <v>8.5</v>
      </c>
      <c r="E232" s="85"/>
      <c r="F232" s="656">
        <f t="shared" si="15"/>
        <v>4.25</v>
      </c>
      <c r="G232" s="687">
        <f t="shared" si="16"/>
        <v>12.75</v>
      </c>
      <c r="H232" s="683"/>
      <c r="I232" s="656">
        <f t="shared" si="17"/>
        <v>12.75</v>
      </c>
      <c r="J232" s="683"/>
      <c r="K232" s="656">
        <f t="shared" si="18"/>
        <v>12.75</v>
      </c>
      <c r="L232" s="688"/>
      <c r="M232" s="16" t="str">
        <f t="shared" si="19"/>
        <v>Juin</v>
      </c>
    </row>
    <row r="233" spans="1:13" ht="18.75">
      <c r="A233" s="13">
        <v>226</v>
      </c>
      <c r="B233" s="625" t="s">
        <v>256</v>
      </c>
      <c r="C233" s="625" t="s">
        <v>2668</v>
      </c>
      <c r="D233" s="653">
        <v>9.5</v>
      </c>
      <c r="E233" s="85"/>
      <c r="F233" s="656">
        <f t="shared" si="15"/>
        <v>4.75</v>
      </c>
      <c r="G233" s="687">
        <f t="shared" si="16"/>
        <v>14.25</v>
      </c>
      <c r="H233" s="684"/>
      <c r="I233" s="656">
        <f t="shared" si="17"/>
        <v>14.25</v>
      </c>
      <c r="J233" s="683"/>
      <c r="K233" s="656">
        <f t="shared" si="18"/>
        <v>14.25</v>
      </c>
      <c r="L233" s="688"/>
      <c r="M233" s="16" t="str">
        <f t="shared" si="19"/>
        <v>Juin</v>
      </c>
    </row>
    <row r="234" spans="1:13" ht="18.75">
      <c r="A234" s="13">
        <v>227</v>
      </c>
      <c r="B234" s="625" t="s">
        <v>2669</v>
      </c>
      <c r="C234" s="625" t="s">
        <v>2670</v>
      </c>
      <c r="D234" s="653">
        <v>12.5</v>
      </c>
      <c r="E234" s="85"/>
      <c r="F234" s="656">
        <f t="shared" si="15"/>
        <v>6.25</v>
      </c>
      <c r="G234" s="687">
        <f t="shared" si="16"/>
        <v>18.75</v>
      </c>
      <c r="H234" s="684"/>
      <c r="I234" s="656">
        <f t="shared" si="17"/>
        <v>18.75</v>
      </c>
      <c r="J234" s="683"/>
      <c r="K234" s="656">
        <f t="shared" si="18"/>
        <v>18.75</v>
      </c>
      <c r="L234" s="688"/>
      <c r="M234" s="16" t="str">
        <f t="shared" si="19"/>
        <v>Juin</v>
      </c>
    </row>
    <row r="235" spans="1:13" ht="18.75">
      <c r="A235" s="13">
        <v>228</v>
      </c>
      <c r="B235" s="625" t="s">
        <v>1480</v>
      </c>
      <c r="C235" s="625" t="s">
        <v>2671</v>
      </c>
      <c r="D235" s="653">
        <v>12</v>
      </c>
      <c r="E235" s="85"/>
      <c r="F235" s="656">
        <f t="shared" si="15"/>
        <v>6</v>
      </c>
      <c r="G235" s="687">
        <f t="shared" si="16"/>
        <v>18</v>
      </c>
      <c r="H235" s="684"/>
      <c r="I235" s="656">
        <f t="shared" si="17"/>
        <v>18</v>
      </c>
      <c r="J235" s="683"/>
      <c r="K235" s="656">
        <f t="shared" si="18"/>
        <v>18</v>
      </c>
      <c r="L235" s="688"/>
      <c r="M235" s="16" t="str">
        <f t="shared" si="19"/>
        <v>Juin</v>
      </c>
    </row>
    <row r="236" spans="1:13" ht="18.75">
      <c r="A236" s="13">
        <v>229</v>
      </c>
      <c r="B236" s="625" t="s">
        <v>2672</v>
      </c>
      <c r="C236" s="625" t="s">
        <v>2636</v>
      </c>
      <c r="D236" s="653">
        <v>11.5</v>
      </c>
      <c r="E236" s="85"/>
      <c r="F236" s="656">
        <f t="shared" si="15"/>
        <v>5.75</v>
      </c>
      <c r="G236" s="687">
        <f t="shared" si="16"/>
        <v>17.25</v>
      </c>
      <c r="H236" s="684"/>
      <c r="I236" s="656">
        <f t="shared" si="17"/>
        <v>17.25</v>
      </c>
      <c r="J236" s="683"/>
      <c r="K236" s="656">
        <f t="shared" si="18"/>
        <v>17.25</v>
      </c>
      <c r="L236" s="688"/>
      <c r="M236" s="16" t="str">
        <f t="shared" si="19"/>
        <v>Juin</v>
      </c>
    </row>
    <row r="237" spans="1:13" ht="18.75">
      <c r="A237" s="13">
        <v>230</v>
      </c>
      <c r="B237" s="625" t="s">
        <v>2673</v>
      </c>
      <c r="C237" s="625" t="s">
        <v>2674</v>
      </c>
      <c r="D237" s="653">
        <v>12.5</v>
      </c>
      <c r="E237" s="85"/>
      <c r="F237" s="656">
        <f t="shared" si="15"/>
        <v>6.25</v>
      </c>
      <c r="G237" s="687">
        <f t="shared" si="16"/>
        <v>18.75</v>
      </c>
      <c r="H237" s="684"/>
      <c r="I237" s="656">
        <f t="shared" si="17"/>
        <v>18.75</v>
      </c>
      <c r="J237" s="683"/>
      <c r="K237" s="656">
        <f t="shared" si="18"/>
        <v>18.75</v>
      </c>
      <c r="L237" s="688"/>
      <c r="M237" s="16" t="str">
        <f t="shared" si="19"/>
        <v>Juin</v>
      </c>
    </row>
    <row r="238" spans="1:13" ht="18.75">
      <c r="A238" s="13">
        <v>231</v>
      </c>
      <c r="B238" s="625" t="s">
        <v>1496</v>
      </c>
      <c r="C238" s="625" t="s">
        <v>2462</v>
      </c>
      <c r="D238" s="653">
        <v>9.5</v>
      </c>
      <c r="E238" s="85"/>
      <c r="F238" s="656">
        <f t="shared" si="15"/>
        <v>4.75</v>
      </c>
      <c r="G238" s="687">
        <f t="shared" si="16"/>
        <v>14.25</v>
      </c>
      <c r="H238" s="684"/>
      <c r="I238" s="656">
        <f t="shared" si="17"/>
        <v>14.25</v>
      </c>
      <c r="J238" s="683"/>
      <c r="K238" s="656">
        <f t="shared" si="18"/>
        <v>14.25</v>
      </c>
      <c r="L238" s="688"/>
      <c r="M238" s="16" t="str">
        <f t="shared" si="19"/>
        <v>Juin</v>
      </c>
    </row>
    <row r="239" spans="1:13" ht="18.75">
      <c r="A239" s="13">
        <v>232</v>
      </c>
      <c r="B239" s="625" t="s">
        <v>2675</v>
      </c>
      <c r="C239" s="625" t="s">
        <v>2676</v>
      </c>
      <c r="D239" s="653">
        <v>10</v>
      </c>
      <c r="E239" s="85"/>
      <c r="F239" s="656">
        <f t="shared" si="15"/>
        <v>5</v>
      </c>
      <c r="G239" s="687">
        <f t="shared" si="16"/>
        <v>15</v>
      </c>
      <c r="H239" s="684"/>
      <c r="I239" s="656">
        <f t="shared" si="17"/>
        <v>15</v>
      </c>
      <c r="J239" s="683"/>
      <c r="K239" s="656">
        <f t="shared" si="18"/>
        <v>15</v>
      </c>
      <c r="L239" s="688"/>
      <c r="M239" s="16" t="str">
        <f t="shared" si="19"/>
        <v>Juin</v>
      </c>
    </row>
    <row r="240" spans="1:13" ht="18.75">
      <c r="A240" s="13">
        <v>233</v>
      </c>
      <c r="B240" s="625" t="s">
        <v>1489</v>
      </c>
      <c r="C240" s="625" t="s">
        <v>2481</v>
      </c>
      <c r="D240" s="653">
        <v>9.5</v>
      </c>
      <c r="E240" s="85"/>
      <c r="F240" s="656">
        <f t="shared" si="15"/>
        <v>4.75</v>
      </c>
      <c r="G240" s="687">
        <f t="shared" si="16"/>
        <v>14.25</v>
      </c>
      <c r="H240" s="684"/>
      <c r="I240" s="656">
        <f t="shared" si="17"/>
        <v>14.25</v>
      </c>
      <c r="J240" s="683"/>
      <c r="K240" s="656">
        <f t="shared" si="18"/>
        <v>14.25</v>
      </c>
      <c r="L240" s="688"/>
      <c r="M240" s="16" t="str">
        <f t="shared" si="19"/>
        <v>Juin</v>
      </c>
    </row>
    <row r="241" spans="1:13" ht="18.75">
      <c r="A241" s="13">
        <v>234</v>
      </c>
      <c r="B241" s="625" t="s">
        <v>2677</v>
      </c>
      <c r="C241" s="625" t="s">
        <v>2678</v>
      </c>
      <c r="D241" s="653">
        <v>14</v>
      </c>
      <c r="E241" s="85"/>
      <c r="F241" s="656">
        <f t="shared" si="15"/>
        <v>7</v>
      </c>
      <c r="G241" s="687">
        <f t="shared" si="16"/>
        <v>21</v>
      </c>
      <c r="H241" s="684"/>
      <c r="I241" s="656">
        <f t="shared" si="17"/>
        <v>21</v>
      </c>
      <c r="J241" s="683"/>
      <c r="K241" s="656">
        <f t="shared" si="18"/>
        <v>21</v>
      </c>
      <c r="L241" s="688"/>
      <c r="M241" s="16" t="str">
        <f t="shared" si="19"/>
        <v>Juin</v>
      </c>
    </row>
    <row r="242" spans="1:13" ht="18.75">
      <c r="A242" s="13">
        <v>235</v>
      </c>
      <c r="B242" s="625" t="s">
        <v>1509</v>
      </c>
      <c r="C242" s="625" t="s">
        <v>2449</v>
      </c>
      <c r="D242" s="653">
        <v>14</v>
      </c>
      <c r="E242" s="85"/>
      <c r="F242" s="656">
        <f t="shared" si="15"/>
        <v>7</v>
      </c>
      <c r="G242" s="687">
        <f t="shared" si="16"/>
        <v>21</v>
      </c>
      <c r="H242" s="684"/>
      <c r="I242" s="656">
        <f t="shared" si="17"/>
        <v>21</v>
      </c>
      <c r="J242" s="683"/>
      <c r="K242" s="656">
        <f t="shared" si="18"/>
        <v>21</v>
      </c>
      <c r="L242" s="688"/>
      <c r="M242" s="16" t="str">
        <f t="shared" si="19"/>
        <v>Juin</v>
      </c>
    </row>
    <row r="243" spans="1:13" ht="18.75">
      <c r="A243" s="13">
        <v>236</v>
      </c>
      <c r="B243" s="625" t="s">
        <v>2679</v>
      </c>
      <c r="C243" s="625" t="s">
        <v>2416</v>
      </c>
      <c r="D243" s="653">
        <v>12.5</v>
      </c>
      <c r="E243" s="85"/>
      <c r="F243" s="656">
        <f t="shared" si="15"/>
        <v>6.25</v>
      </c>
      <c r="G243" s="687">
        <f t="shared" si="16"/>
        <v>18.75</v>
      </c>
      <c r="H243" s="684"/>
      <c r="I243" s="656">
        <f t="shared" si="17"/>
        <v>18.75</v>
      </c>
      <c r="J243" s="683"/>
      <c r="K243" s="656">
        <f t="shared" si="18"/>
        <v>18.75</v>
      </c>
      <c r="L243" s="688"/>
      <c r="M243" s="16" t="str">
        <f t="shared" si="19"/>
        <v>Juin</v>
      </c>
    </row>
    <row r="244" spans="1:13" ht="18.75">
      <c r="A244" s="13">
        <v>237</v>
      </c>
      <c r="B244" s="625" t="s">
        <v>2680</v>
      </c>
      <c r="C244" s="625" t="s">
        <v>2480</v>
      </c>
      <c r="D244" s="653">
        <v>11</v>
      </c>
      <c r="E244" s="85"/>
      <c r="F244" s="656">
        <f t="shared" si="15"/>
        <v>5.5</v>
      </c>
      <c r="G244" s="687">
        <f t="shared" si="16"/>
        <v>16.5</v>
      </c>
      <c r="H244" s="684"/>
      <c r="I244" s="656">
        <f t="shared" si="17"/>
        <v>16.5</v>
      </c>
      <c r="J244" s="683"/>
      <c r="K244" s="656">
        <f t="shared" si="18"/>
        <v>16.5</v>
      </c>
      <c r="L244" s="688"/>
      <c r="M244" s="16" t="str">
        <f t="shared" si="19"/>
        <v>Juin</v>
      </c>
    </row>
    <row r="245" spans="1:13" ht="18.75">
      <c r="A245" s="13">
        <v>238</v>
      </c>
      <c r="B245" s="625" t="s">
        <v>1518</v>
      </c>
      <c r="C245" s="625" t="s">
        <v>2490</v>
      </c>
      <c r="D245" s="653">
        <v>11.5</v>
      </c>
      <c r="E245" s="85"/>
      <c r="F245" s="656">
        <f t="shared" si="15"/>
        <v>5.75</v>
      </c>
      <c r="G245" s="687">
        <f t="shared" si="16"/>
        <v>17.25</v>
      </c>
      <c r="H245" s="684"/>
      <c r="I245" s="656">
        <f t="shared" si="17"/>
        <v>17.25</v>
      </c>
      <c r="J245" s="683"/>
      <c r="K245" s="656">
        <f t="shared" si="18"/>
        <v>17.25</v>
      </c>
      <c r="L245" s="688"/>
      <c r="M245" s="16" t="str">
        <f t="shared" si="19"/>
        <v>Juin</v>
      </c>
    </row>
    <row r="246" spans="1:13" ht="18.75">
      <c r="A246" s="13">
        <v>239</v>
      </c>
      <c r="B246" s="625" t="s">
        <v>1518</v>
      </c>
      <c r="C246" s="625" t="s">
        <v>2681</v>
      </c>
      <c r="D246" s="653">
        <v>9</v>
      </c>
      <c r="E246" s="85"/>
      <c r="F246" s="656">
        <f t="shared" si="15"/>
        <v>4.5</v>
      </c>
      <c r="G246" s="687">
        <f t="shared" si="16"/>
        <v>13.5</v>
      </c>
      <c r="H246" s="684"/>
      <c r="I246" s="656">
        <f t="shared" si="17"/>
        <v>13.5</v>
      </c>
      <c r="J246" s="683"/>
      <c r="K246" s="656">
        <f t="shared" si="18"/>
        <v>13.5</v>
      </c>
      <c r="L246" s="688"/>
      <c r="M246" s="16" t="str">
        <f t="shared" si="19"/>
        <v>Juin</v>
      </c>
    </row>
    <row r="247" spans="1:13" ht="18.75">
      <c r="A247" s="13">
        <v>240</v>
      </c>
      <c r="B247" s="625" t="s">
        <v>1525</v>
      </c>
      <c r="C247" s="625" t="s">
        <v>2682</v>
      </c>
      <c r="D247" s="653">
        <v>11</v>
      </c>
      <c r="E247" s="85"/>
      <c r="F247" s="656">
        <f t="shared" si="15"/>
        <v>5.5</v>
      </c>
      <c r="G247" s="687">
        <f t="shared" si="16"/>
        <v>16.5</v>
      </c>
      <c r="H247" s="684"/>
      <c r="I247" s="656">
        <f t="shared" si="17"/>
        <v>16.5</v>
      </c>
      <c r="J247" s="683"/>
      <c r="K247" s="656">
        <f t="shared" si="18"/>
        <v>16.5</v>
      </c>
      <c r="L247" s="688"/>
      <c r="M247" s="16" t="str">
        <f t="shared" si="19"/>
        <v>Juin</v>
      </c>
    </row>
    <row r="248" spans="1:13" ht="18.75">
      <c r="A248" s="13">
        <v>241</v>
      </c>
      <c r="B248" s="625" t="s">
        <v>1530</v>
      </c>
      <c r="C248" s="625" t="s">
        <v>2508</v>
      </c>
      <c r="D248" s="653">
        <v>8.5</v>
      </c>
      <c r="E248" s="85"/>
      <c r="F248" s="656">
        <f t="shared" si="15"/>
        <v>4.25</v>
      </c>
      <c r="G248" s="687">
        <f t="shared" si="16"/>
        <v>12.75</v>
      </c>
      <c r="H248" s="684"/>
      <c r="I248" s="656">
        <f t="shared" si="17"/>
        <v>12.75</v>
      </c>
      <c r="J248" s="683"/>
      <c r="K248" s="656">
        <f t="shared" si="18"/>
        <v>12.75</v>
      </c>
      <c r="L248" s="688"/>
      <c r="M248" s="16" t="str">
        <f t="shared" si="19"/>
        <v>Juin</v>
      </c>
    </row>
    <row r="249" spans="1:13" ht="18.75">
      <c r="A249" s="13">
        <v>242</v>
      </c>
      <c r="B249" s="625" t="s">
        <v>2683</v>
      </c>
      <c r="C249" s="625" t="s">
        <v>2684</v>
      </c>
      <c r="D249" s="653">
        <v>10.5</v>
      </c>
      <c r="E249" s="85"/>
      <c r="F249" s="656">
        <f t="shared" si="15"/>
        <v>5.25</v>
      </c>
      <c r="G249" s="687">
        <f t="shared" si="16"/>
        <v>15.75</v>
      </c>
      <c r="H249" s="684"/>
      <c r="I249" s="656">
        <f t="shared" si="17"/>
        <v>15.75</v>
      </c>
      <c r="J249" s="683"/>
      <c r="K249" s="656">
        <f t="shared" si="18"/>
        <v>15.75</v>
      </c>
      <c r="L249" s="688"/>
      <c r="M249" s="16" t="str">
        <f t="shared" si="19"/>
        <v>Juin</v>
      </c>
    </row>
    <row r="250" spans="1:13" ht="18.75">
      <c r="A250" s="13">
        <v>243</v>
      </c>
      <c r="B250" s="625" t="s">
        <v>2685</v>
      </c>
      <c r="C250" s="625" t="s">
        <v>2686</v>
      </c>
      <c r="D250" s="669">
        <v>0</v>
      </c>
      <c r="E250" s="85"/>
      <c r="F250" s="656">
        <f t="shared" si="15"/>
        <v>0</v>
      </c>
      <c r="G250" s="687">
        <f t="shared" si="16"/>
        <v>0</v>
      </c>
      <c r="H250" s="684"/>
      <c r="I250" s="656">
        <f t="shared" si="17"/>
        <v>0</v>
      </c>
      <c r="J250" s="683"/>
      <c r="K250" s="656">
        <f t="shared" si="18"/>
        <v>0</v>
      </c>
      <c r="L250" s="688"/>
      <c r="M250" s="16" t="str">
        <f t="shared" si="19"/>
        <v>Juin</v>
      </c>
    </row>
    <row r="251" spans="1:13" ht="18.75">
      <c r="A251" s="13">
        <v>244</v>
      </c>
      <c r="B251" s="625" t="s">
        <v>2687</v>
      </c>
      <c r="C251" s="625" t="s">
        <v>2688</v>
      </c>
      <c r="D251" s="653">
        <v>10</v>
      </c>
      <c r="E251" s="85"/>
      <c r="F251" s="656">
        <f t="shared" si="15"/>
        <v>5</v>
      </c>
      <c r="G251" s="687">
        <f t="shared" si="16"/>
        <v>15</v>
      </c>
      <c r="H251" s="684"/>
      <c r="I251" s="656">
        <f t="shared" si="17"/>
        <v>15</v>
      </c>
      <c r="J251" s="683"/>
      <c r="K251" s="656">
        <f t="shared" si="18"/>
        <v>15</v>
      </c>
      <c r="L251" s="688"/>
      <c r="M251" s="16" t="str">
        <f t="shared" si="19"/>
        <v>Juin</v>
      </c>
    </row>
    <row r="252" spans="1:13" ht="18.75">
      <c r="A252" s="13">
        <v>245</v>
      </c>
      <c r="B252" s="625" t="s">
        <v>264</v>
      </c>
      <c r="C252" s="625" t="s">
        <v>2689</v>
      </c>
      <c r="D252" s="653">
        <v>12</v>
      </c>
      <c r="E252" s="85"/>
      <c r="F252" s="656">
        <f t="shared" si="15"/>
        <v>6</v>
      </c>
      <c r="G252" s="687">
        <f t="shared" si="16"/>
        <v>18</v>
      </c>
      <c r="H252" s="684"/>
      <c r="I252" s="656">
        <f t="shared" si="17"/>
        <v>18</v>
      </c>
      <c r="J252" s="683"/>
      <c r="K252" s="656">
        <f t="shared" si="18"/>
        <v>18</v>
      </c>
      <c r="L252" s="688"/>
      <c r="M252" s="16" t="str">
        <f t="shared" si="19"/>
        <v>Juin</v>
      </c>
    </row>
    <row r="253" spans="1:13" ht="18.75">
      <c r="A253" s="13">
        <v>246</v>
      </c>
      <c r="B253" s="625" t="s">
        <v>264</v>
      </c>
      <c r="C253" s="625" t="s">
        <v>2470</v>
      </c>
      <c r="D253" s="653">
        <v>14.5</v>
      </c>
      <c r="E253" s="85"/>
      <c r="F253" s="656">
        <f t="shared" si="15"/>
        <v>7.25</v>
      </c>
      <c r="G253" s="687">
        <f t="shared" si="16"/>
        <v>21.75</v>
      </c>
      <c r="H253" s="684"/>
      <c r="I253" s="656">
        <f t="shared" si="17"/>
        <v>21.75</v>
      </c>
      <c r="J253" s="683"/>
      <c r="K253" s="656">
        <f t="shared" si="18"/>
        <v>21.75</v>
      </c>
      <c r="L253" s="688"/>
      <c r="M253" s="16" t="str">
        <f t="shared" si="19"/>
        <v>Juin</v>
      </c>
    </row>
    <row r="254" spans="1:13" ht="18.75">
      <c r="A254" s="13">
        <v>247</v>
      </c>
      <c r="B254" s="625" t="s">
        <v>1557</v>
      </c>
      <c r="C254" s="625" t="s">
        <v>2690</v>
      </c>
      <c r="D254" s="653">
        <v>4</v>
      </c>
      <c r="E254" s="85"/>
      <c r="F254" s="656">
        <f t="shared" si="15"/>
        <v>2</v>
      </c>
      <c r="G254" s="687">
        <f t="shared" si="16"/>
        <v>6</v>
      </c>
      <c r="H254" s="684"/>
      <c r="I254" s="656">
        <f t="shared" si="17"/>
        <v>6</v>
      </c>
      <c r="J254" s="683"/>
      <c r="K254" s="656">
        <f t="shared" si="18"/>
        <v>6</v>
      </c>
      <c r="L254" s="688"/>
      <c r="M254" s="16" t="str">
        <f t="shared" si="19"/>
        <v>Juin</v>
      </c>
    </row>
    <row r="255" spans="1:13" ht="18.75">
      <c r="A255" s="13">
        <v>248</v>
      </c>
      <c r="B255" s="625" t="s">
        <v>1553</v>
      </c>
      <c r="C255" s="625" t="s">
        <v>2453</v>
      </c>
      <c r="D255" s="653">
        <v>11.5</v>
      </c>
      <c r="E255" s="85"/>
      <c r="F255" s="656">
        <f t="shared" si="15"/>
        <v>5.75</v>
      </c>
      <c r="G255" s="687">
        <f t="shared" si="16"/>
        <v>17.25</v>
      </c>
      <c r="H255" s="684"/>
      <c r="I255" s="656">
        <f t="shared" si="17"/>
        <v>17.25</v>
      </c>
      <c r="J255" s="683"/>
      <c r="K255" s="656">
        <f t="shared" si="18"/>
        <v>17.25</v>
      </c>
      <c r="L255" s="688"/>
      <c r="M255" s="16" t="str">
        <f t="shared" si="19"/>
        <v>Juin</v>
      </c>
    </row>
    <row r="256" spans="1:13" ht="18.75">
      <c r="A256" s="13">
        <v>249</v>
      </c>
      <c r="B256" s="625" t="s">
        <v>1560</v>
      </c>
      <c r="C256" s="625" t="s">
        <v>2648</v>
      </c>
      <c r="D256" s="653">
        <v>13.5</v>
      </c>
      <c r="E256" s="85"/>
      <c r="F256" s="656">
        <f t="shared" si="15"/>
        <v>6.75</v>
      </c>
      <c r="G256" s="687">
        <f t="shared" si="16"/>
        <v>20.25</v>
      </c>
      <c r="H256" s="684"/>
      <c r="I256" s="656">
        <f t="shared" si="17"/>
        <v>20.25</v>
      </c>
      <c r="J256" s="683"/>
      <c r="K256" s="656">
        <f t="shared" si="18"/>
        <v>20.25</v>
      </c>
      <c r="L256" s="688"/>
      <c r="M256" s="16" t="str">
        <f t="shared" si="19"/>
        <v>Juin</v>
      </c>
    </row>
    <row r="257" spans="1:13" ht="18.75">
      <c r="A257" s="13">
        <v>250</v>
      </c>
      <c r="B257" s="625" t="s">
        <v>1566</v>
      </c>
      <c r="C257" s="625" t="s">
        <v>2531</v>
      </c>
      <c r="D257" s="653">
        <v>10.5</v>
      </c>
      <c r="E257" s="85"/>
      <c r="F257" s="656">
        <f t="shared" si="15"/>
        <v>5.25</v>
      </c>
      <c r="G257" s="687">
        <f t="shared" si="16"/>
        <v>15.75</v>
      </c>
      <c r="H257" s="684"/>
      <c r="I257" s="656">
        <f t="shared" si="17"/>
        <v>15.75</v>
      </c>
      <c r="J257" s="683"/>
      <c r="K257" s="656">
        <f t="shared" si="18"/>
        <v>15.75</v>
      </c>
      <c r="L257" s="688"/>
      <c r="M257" s="16" t="str">
        <f t="shared" si="19"/>
        <v>Juin</v>
      </c>
    </row>
    <row r="258" spans="1:13" ht="18.75">
      <c r="A258" s="13">
        <v>251</v>
      </c>
      <c r="B258" s="625" t="s">
        <v>267</v>
      </c>
      <c r="C258" s="625" t="s">
        <v>2691</v>
      </c>
      <c r="D258" s="653">
        <v>11</v>
      </c>
      <c r="E258" s="85"/>
      <c r="F258" s="656">
        <f t="shared" si="15"/>
        <v>5.5</v>
      </c>
      <c r="G258" s="687">
        <f t="shared" si="16"/>
        <v>16.5</v>
      </c>
      <c r="H258" s="684"/>
      <c r="I258" s="656">
        <f t="shared" si="17"/>
        <v>16.5</v>
      </c>
      <c r="J258" s="683"/>
      <c r="K258" s="656">
        <f t="shared" si="18"/>
        <v>16.5</v>
      </c>
      <c r="L258" s="688"/>
      <c r="M258" s="16" t="str">
        <f t="shared" si="19"/>
        <v>Juin</v>
      </c>
    </row>
    <row r="259" spans="1:13" ht="18.75">
      <c r="A259" s="13">
        <v>252</v>
      </c>
      <c r="B259" s="625" t="s">
        <v>2692</v>
      </c>
      <c r="C259" s="625" t="s">
        <v>2693</v>
      </c>
      <c r="D259" s="653">
        <v>11</v>
      </c>
      <c r="E259" s="85"/>
      <c r="F259" s="656">
        <f t="shared" si="15"/>
        <v>5.5</v>
      </c>
      <c r="G259" s="687">
        <f t="shared" si="16"/>
        <v>16.5</v>
      </c>
      <c r="H259" s="684"/>
      <c r="I259" s="656">
        <f t="shared" si="17"/>
        <v>16.5</v>
      </c>
      <c r="J259" s="683"/>
      <c r="K259" s="656">
        <f t="shared" si="18"/>
        <v>16.5</v>
      </c>
      <c r="L259" s="688"/>
      <c r="M259" s="16" t="str">
        <f t="shared" si="19"/>
        <v>Juin</v>
      </c>
    </row>
    <row r="260" spans="1:13" ht="18.75">
      <c r="A260" s="13">
        <v>253</v>
      </c>
      <c r="B260" s="625" t="s">
        <v>1580</v>
      </c>
      <c r="C260" s="625" t="s">
        <v>2694</v>
      </c>
      <c r="D260" s="653">
        <v>8</v>
      </c>
      <c r="E260" s="85"/>
      <c r="F260" s="656">
        <f t="shared" si="15"/>
        <v>4</v>
      </c>
      <c r="G260" s="687">
        <f t="shared" si="16"/>
        <v>12</v>
      </c>
      <c r="H260" s="683"/>
      <c r="I260" s="656">
        <f t="shared" si="17"/>
        <v>12</v>
      </c>
      <c r="J260" s="683"/>
      <c r="K260" s="656">
        <f t="shared" si="18"/>
        <v>12</v>
      </c>
      <c r="L260" s="688"/>
      <c r="M260" s="16" t="str">
        <f t="shared" si="19"/>
        <v>Juin</v>
      </c>
    </row>
    <row r="261" spans="1:13" ht="18.75">
      <c r="A261" s="13">
        <v>254</v>
      </c>
      <c r="B261" s="625" t="s">
        <v>1585</v>
      </c>
      <c r="C261" s="625" t="s">
        <v>2695</v>
      </c>
      <c r="D261" s="653">
        <v>8.5</v>
      </c>
      <c r="E261" s="85"/>
      <c r="F261" s="656">
        <f t="shared" si="15"/>
        <v>4.25</v>
      </c>
      <c r="G261" s="687">
        <f t="shared" si="16"/>
        <v>12.75</v>
      </c>
      <c r="H261" s="683"/>
      <c r="I261" s="656">
        <f t="shared" si="17"/>
        <v>12.75</v>
      </c>
      <c r="J261" s="683"/>
      <c r="K261" s="656">
        <f t="shared" si="18"/>
        <v>12.75</v>
      </c>
      <c r="L261" s="688"/>
      <c r="M261" s="16" t="str">
        <f t="shared" si="19"/>
        <v>Juin</v>
      </c>
    </row>
    <row r="262" spans="1:13" ht="18.75">
      <c r="A262" s="13">
        <v>255</v>
      </c>
      <c r="B262" s="625" t="s">
        <v>1585</v>
      </c>
      <c r="C262" s="625" t="s">
        <v>2628</v>
      </c>
      <c r="D262" s="653">
        <v>10</v>
      </c>
      <c r="E262" s="85"/>
      <c r="F262" s="656">
        <f t="shared" si="15"/>
        <v>5</v>
      </c>
      <c r="G262" s="687">
        <f t="shared" si="16"/>
        <v>15</v>
      </c>
      <c r="H262" s="683"/>
      <c r="I262" s="656">
        <f t="shared" si="17"/>
        <v>15</v>
      </c>
      <c r="J262" s="683"/>
      <c r="K262" s="656">
        <f t="shared" si="18"/>
        <v>15</v>
      </c>
      <c r="L262" s="688"/>
      <c r="M262" s="16" t="str">
        <f t="shared" si="19"/>
        <v>Juin</v>
      </c>
    </row>
    <row r="263" spans="1:13" ht="18.75">
      <c r="A263" s="13">
        <v>256</v>
      </c>
      <c r="B263" s="625" t="s">
        <v>1592</v>
      </c>
      <c r="C263" s="625" t="s">
        <v>2585</v>
      </c>
      <c r="D263" s="653">
        <v>12.5</v>
      </c>
      <c r="E263" s="85"/>
      <c r="F263" s="656">
        <f t="shared" si="15"/>
        <v>6.25</v>
      </c>
      <c r="G263" s="687">
        <f t="shared" si="16"/>
        <v>18.75</v>
      </c>
      <c r="H263" s="683"/>
      <c r="I263" s="656">
        <f t="shared" si="17"/>
        <v>18.75</v>
      </c>
      <c r="J263" s="683"/>
      <c r="K263" s="656">
        <f t="shared" si="18"/>
        <v>18.75</v>
      </c>
      <c r="L263" s="688"/>
      <c r="M263" s="16" t="str">
        <f t="shared" si="19"/>
        <v>Juin</v>
      </c>
    </row>
    <row r="264" spans="1:13" ht="18.75">
      <c r="A264" s="13">
        <v>257</v>
      </c>
      <c r="B264" s="625" t="s">
        <v>1596</v>
      </c>
      <c r="C264" s="625" t="s">
        <v>2509</v>
      </c>
      <c r="D264" s="653">
        <v>12.5</v>
      </c>
      <c r="E264" s="85"/>
      <c r="F264" s="656">
        <f t="shared" ref="F264:F327" si="20">IF(AND(D264=0,E264=0),L264/3,(D264+E264)/2)</f>
        <v>6.25</v>
      </c>
      <c r="G264" s="687">
        <f t="shared" ref="G264:G327" si="21">F264*3</f>
        <v>18.75</v>
      </c>
      <c r="H264" s="683"/>
      <c r="I264" s="656">
        <f t="shared" ref="I264:I327" si="22">MAX(G264,H264*3)</f>
        <v>18.75</v>
      </c>
      <c r="J264" s="683"/>
      <c r="K264" s="656">
        <f t="shared" ref="K264:K327" si="23">MAX(I264,J264*3)</f>
        <v>18.75</v>
      </c>
      <c r="L264" s="688"/>
      <c r="M264" s="16" t="str">
        <f t="shared" ref="M264:M327" si="24">IF(ISBLANK(J264),IF(ISBLANK(H264),"Juin","Synthèse"),"Rattrapage")</f>
        <v>Juin</v>
      </c>
    </row>
    <row r="265" spans="1:13" ht="18.75">
      <c r="A265" s="13">
        <v>258</v>
      </c>
      <c r="B265" s="625" t="s">
        <v>1599</v>
      </c>
      <c r="C265" s="625" t="s">
        <v>2474</v>
      </c>
      <c r="D265" s="653">
        <v>10</v>
      </c>
      <c r="E265" s="85"/>
      <c r="F265" s="656">
        <f t="shared" si="20"/>
        <v>5</v>
      </c>
      <c r="G265" s="687">
        <f t="shared" si="21"/>
        <v>15</v>
      </c>
      <c r="H265" s="683"/>
      <c r="I265" s="656">
        <f t="shared" si="22"/>
        <v>15</v>
      </c>
      <c r="J265" s="683"/>
      <c r="K265" s="656">
        <f t="shared" si="23"/>
        <v>15</v>
      </c>
      <c r="L265" s="688"/>
      <c r="M265" s="16" t="str">
        <f t="shared" si="24"/>
        <v>Juin</v>
      </c>
    </row>
    <row r="266" spans="1:13" ht="18.75">
      <c r="A266" s="13">
        <v>259</v>
      </c>
      <c r="B266" s="625" t="s">
        <v>2696</v>
      </c>
      <c r="C266" s="625" t="s">
        <v>2697</v>
      </c>
      <c r="D266" s="653">
        <v>10.5</v>
      </c>
      <c r="E266" s="85"/>
      <c r="F266" s="656">
        <f t="shared" si="20"/>
        <v>5.25</v>
      </c>
      <c r="G266" s="687">
        <f t="shared" si="21"/>
        <v>15.75</v>
      </c>
      <c r="H266" s="683"/>
      <c r="I266" s="656">
        <f t="shared" si="22"/>
        <v>15.75</v>
      </c>
      <c r="J266" s="683"/>
      <c r="K266" s="656">
        <f t="shared" si="23"/>
        <v>15.75</v>
      </c>
      <c r="L266" s="688"/>
      <c r="M266" s="16" t="str">
        <f t="shared" si="24"/>
        <v>Juin</v>
      </c>
    </row>
    <row r="267" spans="1:13" ht="18.75">
      <c r="A267" s="13">
        <v>260</v>
      </c>
      <c r="B267" s="625" t="s">
        <v>2696</v>
      </c>
      <c r="C267" s="625" t="s">
        <v>2582</v>
      </c>
      <c r="D267" s="653">
        <v>9.5</v>
      </c>
      <c r="E267" s="85"/>
      <c r="F267" s="656">
        <f t="shared" si="20"/>
        <v>4.75</v>
      </c>
      <c r="G267" s="687">
        <f t="shared" si="21"/>
        <v>14.25</v>
      </c>
      <c r="H267" s="684"/>
      <c r="I267" s="656">
        <f t="shared" si="22"/>
        <v>14.25</v>
      </c>
      <c r="J267" s="683"/>
      <c r="K267" s="656">
        <f t="shared" si="23"/>
        <v>14.25</v>
      </c>
      <c r="L267" s="688"/>
      <c r="M267" s="16" t="str">
        <f t="shared" si="24"/>
        <v>Juin</v>
      </c>
    </row>
    <row r="268" spans="1:13" ht="18.75">
      <c r="A268" s="13">
        <v>261</v>
      </c>
      <c r="B268" s="625" t="s">
        <v>1610</v>
      </c>
      <c r="C268" s="625" t="s">
        <v>2698</v>
      </c>
      <c r="D268" s="653">
        <v>11.5</v>
      </c>
      <c r="E268" s="85"/>
      <c r="F268" s="656">
        <f t="shared" si="20"/>
        <v>5.75</v>
      </c>
      <c r="G268" s="687">
        <f t="shared" si="21"/>
        <v>17.25</v>
      </c>
      <c r="H268" s="684"/>
      <c r="I268" s="656">
        <f t="shared" si="22"/>
        <v>17.25</v>
      </c>
      <c r="J268" s="683"/>
      <c r="K268" s="656">
        <f t="shared" si="23"/>
        <v>17.25</v>
      </c>
      <c r="L268" s="688"/>
      <c r="M268" s="16" t="str">
        <f t="shared" si="24"/>
        <v>Juin</v>
      </c>
    </row>
    <row r="269" spans="1:13" ht="18.75">
      <c r="A269" s="13">
        <v>262</v>
      </c>
      <c r="B269" s="625" t="s">
        <v>1615</v>
      </c>
      <c r="C269" s="625" t="s">
        <v>2670</v>
      </c>
      <c r="D269" s="653">
        <v>11.5</v>
      </c>
      <c r="E269" s="85"/>
      <c r="F269" s="656">
        <f t="shared" si="20"/>
        <v>5.75</v>
      </c>
      <c r="G269" s="687">
        <f t="shared" si="21"/>
        <v>17.25</v>
      </c>
      <c r="H269" s="684"/>
      <c r="I269" s="656">
        <f t="shared" si="22"/>
        <v>17.25</v>
      </c>
      <c r="J269" s="683"/>
      <c r="K269" s="656">
        <f t="shared" si="23"/>
        <v>17.25</v>
      </c>
      <c r="L269" s="688"/>
      <c r="M269" s="16" t="str">
        <f t="shared" si="24"/>
        <v>Juin</v>
      </c>
    </row>
    <row r="270" spans="1:13" ht="18.75">
      <c r="A270" s="13">
        <v>263</v>
      </c>
      <c r="B270" s="625" t="s">
        <v>2699</v>
      </c>
      <c r="C270" s="625" t="s">
        <v>2486</v>
      </c>
      <c r="D270" s="653">
        <v>10.5</v>
      </c>
      <c r="E270" s="85"/>
      <c r="F270" s="656">
        <f t="shared" si="20"/>
        <v>5.25</v>
      </c>
      <c r="G270" s="687">
        <f t="shared" si="21"/>
        <v>15.75</v>
      </c>
      <c r="H270" s="684"/>
      <c r="I270" s="656">
        <f t="shared" si="22"/>
        <v>15.75</v>
      </c>
      <c r="J270" s="683"/>
      <c r="K270" s="656">
        <f t="shared" si="23"/>
        <v>15.75</v>
      </c>
      <c r="L270" s="688"/>
      <c r="M270" s="16" t="str">
        <f t="shared" si="24"/>
        <v>Juin</v>
      </c>
    </row>
    <row r="271" spans="1:13" ht="18.75">
      <c r="A271" s="13">
        <v>264</v>
      </c>
      <c r="B271" s="625" t="s">
        <v>2700</v>
      </c>
      <c r="C271" s="625" t="s">
        <v>2701</v>
      </c>
      <c r="D271" s="653">
        <v>10</v>
      </c>
      <c r="E271" s="85"/>
      <c r="F271" s="656">
        <f t="shared" si="20"/>
        <v>5</v>
      </c>
      <c r="G271" s="687">
        <f t="shared" si="21"/>
        <v>15</v>
      </c>
      <c r="H271" s="684"/>
      <c r="I271" s="656">
        <f t="shared" si="22"/>
        <v>15</v>
      </c>
      <c r="J271" s="683"/>
      <c r="K271" s="656">
        <f t="shared" si="23"/>
        <v>15</v>
      </c>
      <c r="L271" s="688"/>
      <c r="M271" s="16" t="str">
        <f t="shared" si="24"/>
        <v>Juin</v>
      </c>
    </row>
    <row r="272" spans="1:13" ht="18.75">
      <c r="A272" s="13">
        <v>265</v>
      </c>
      <c r="B272" s="625" t="s">
        <v>1627</v>
      </c>
      <c r="C272" s="625" t="s">
        <v>2702</v>
      </c>
      <c r="D272" s="653">
        <v>10</v>
      </c>
      <c r="E272" s="85"/>
      <c r="F272" s="656">
        <f t="shared" si="20"/>
        <v>5</v>
      </c>
      <c r="G272" s="687">
        <f t="shared" si="21"/>
        <v>15</v>
      </c>
      <c r="H272" s="684"/>
      <c r="I272" s="656">
        <f t="shared" si="22"/>
        <v>15</v>
      </c>
      <c r="J272" s="683"/>
      <c r="K272" s="656">
        <f t="shared" si="23"/>
        <v>15</v>
      </c>
      <c r="L272" s="688"/>
      <c r="M272" s="16" t="str">
        <f t="shared" si="24"/>
        <v>Juin</v>
      </c>
    </row>
    <row r="273" spans="1:13" ht="18.75">
      <c r="A273" s="13">
        <v>266</v>
      </c>
      <c r="B273" s="625" t="s">
        <v>1632</v>
      </c>
      <c r="C273" s="625" t="s">
        <v>2703</v>
      </c>
      <c r="D273" s="653">
        <v>11.5</v>
      </c>
      <c r="E273" s="85"/>
      <c r="F273" s="656">
        <f t="shared" si="20"/>
        <v>5.75</v>
      </c>
      <c r="G273" s="687">
        <f t="shared" si="21"/>
        <v>17.25</v>
      </c>
      <c r="H273" s="684"/>
      <c r="I273" s="656">
        <f t="shared" si="22"/>
        <v>17.25</v>
      </c>
      <c r="J273" s="683"/>
      <c r="K273" s="656">
        <f t="shared" si="23"/>
        <v>17.25</v>
      </c>
      <c r="L273" s="688"/>
      <c r="M273" s="16" t="str">
        <f t="shared" si="24"/>
        <v>Juin</v>
      </c>
    </row>
    <row r="274" spans="1:13" ht="18.75">
      <c r="A274" s="13">
        <v>267</v>
      </c>
      <c r="B274" s="625" t="s">
        <v>2704</v>
      </c>
      <c r="C274" s="625" t="s">
        <v>2693</v>
      </c>
      <c r="D274" s="653">
        <v>9.5</v>
      </c>
      <c r="E274" s="85"/>
      <c r="F274" s="656">
        <f t="shared" si="20"/>
        <v>4.75</v>
      </c>
      <c r="G274" s="687">
        <f t="shared" si="21"/>
        <v>14.25</v>
      </c>
      <c r="H274" s="684"/>
      <c r="I274" s="656">
        <f t="shared" si="22"/>
        <v>14.25</v>
      </c>
      <c r="J274" s="683"/>
      <c r="K274" s="656">
        <f t="shared" si="23"/>
        <v>14.25</v>
      </c>
      <c r="L274" s="688"/>
      <c r="M274" s="16" t="str">
        <f t="shared" si="24"/>
        <v>Juin</v>
      </c>
    </row>
    <row r="275" spans="1:13" ht="18.75">
      <c r="A275" s="13">
        <v>268</v>
      </c>
      <c r="B275" s="625" t="s">
        <v>271</v>
      </c>
      <c r="C275" s="625" t="s">
        <v>2705</v>
      </c>
      <c r="D275" s="653">
        <v>7</v>
      </c>
      <c r="E275" s="85"/>
      <c r="F275" s="656">
        <f t="shared" si="20"/>
        <v>3.5</v>
      </c>
      <c r="G275" s="687">
        <f t="shared" si="21"/>
        <v>10.5</v>
      </c>
      <c r="H275" s="684"/>
      <c r="I275" s="656">
        <f t="shared" si="22"/>
        <v>10.5</v>
      </c>
      <c r="J275" s="683"/>
      <c r="K275" s="656">
        <f t="shared" si="23"/>
        <v>10.5</v>
      </c>
      <c r="L275" s="688"/>
      <c r="M275" s="16" t="str">
        <f t="shared" si="24"/>
        <v>Juin</v>
      </c>
    </row>
    <row r="276" spans="1:13" ht="18.75">
      <c r="A276" s="13">
        <v>269</v>
      </c>
      <c r="B276" s="625" t="s">
        <v>1642</v>
      </c>
      <c r="C276" s="625" t="s">
        <v>2491</v>
      </c>
      <c r="D276" s="653">
        <v>8.5</v>
      </c>
      <c r="E276" s="85"/>
      <c r="F276" s="656">
        <f t="shared" si="20"/>
        <v>4.25</v>
      </c>
      <c r="G276" s="687">
        <f t="shared" si="21"/>
        <v>12.75</v>
      </c>
      <c r="H276" s="684"/>
      <c r="I276" s="656">
        <f t="shared" si="22"/>
        <v>12.75</v>
      </c>
      <c r="J276" s="683"/>
      <c r="K276" s="656">
        <f t="shared" si="23"/>
        <v>12.75</v>
      </c>
      <c r="L276" s="688"/>
      <c r="M276" s="16" t="str">
        <f t="shared" si="24"/>
        <v>Juin</v>
      </c>
    </row>
    <row r="277" spans="1:13" ht="18.75">
      <c r="A277" s="13">
        <v>270</v>
      </c>
      <c r="B277" s="625" t="s">
        <v>2706</v>
      </c>
      <c r="C277" s="625" t="s">
        <v>2707</v>
      </c>
      <c r="D277" s="653">
        <v>10.5</v>
      </c>
      <c r="E277" s="85"/>
      <c r="F277" s="656">
        <f t="shared" si="20"/>
        <v>5.25</v>
      </c>
      <c r="G277" s="687">
        <f t="shared" si="21"/>
        <v>15.75</v>
      </c>
      <c r="H277" s="684"/>
      <c r="I277" s="656">
        <f t="shared" si="22"/>
        <v>15.75</v>
      </c>
      <c r="J277" s="683"/>
      <c r="K277" s="656">
        <f t="shared" si="23"/>
        <v>15.75</v>
      </c>
      <c r="L277" s="688"/>
      <c r="M277" s="16" t="str">
        <f t="shared" si="24"/>
        <v>Juin</v>
      </c>
    </row>
    <row r="278" spans="1:13" ht="18.75">
      <c r="A278" s="13">
        <v>271</v>
      </c>
      <c r="B278" s="625" t="s">
        <v>1654</v>
      </c>
      <c r="C278" s="625" t="s">
        <v>2708</v>
      </c>
      <c r="D278" s="653">
        <v>9</v>
      </c>
      <c r="E278" s="85"/>
      <c r="F278" s="656">
        <f t="shared" si="20"/>
        <v>4.5</v>
      </c>
      <c r="G278" s="687">
        <f t="shared" si="21"/>
        <v>13.5</v>
      </c>
      <c r="H278" s="684"/>
      <c r="I278" s="656">
        <f t="shared" si="22"/>
        <v>13.5</v>
      </c>
      <c r="J278" s="683"/>
      <c r="K278" s="656">
        <f t="shared" si="23"/>
        <v>13.5</v>
      </c>
      <c r="L278" s="688"/>
      <c r="M278" s="16" t="str">
        <f t="shared" si="24"/>
        <v>Juin</v>
      </c>
    </row>
    <row r="279" spans="1:13" ht="18.75">
      <c r="A279" s="13">
        <v>272</v>
      </c>
      <c r="B279" s="625" t="s">
        <v>1659</v>
      </c>
      <c r="C279" s="625" t="s">
        <v>2709</v>
      </c>
      <c r="D279" s="653">
        <v>9.5</v>
      </c>
      <c r="E279" s="85"/>
      <c r="F279" s="656">
        <f t="shared" si="20"/>
        <v>4.75</v>
      </c>
      <c r="G279" s="687">
        <f t="shared" si="21"/>
        <v>14.25</v>
      </c>
      <c r="H279" s="684"/>
      <c r="I279" s="656">
        <f t="shared" si="22"/>
        <v>14.25</v>
      </c>
      <c r="J279" s="683"/>
      <c r="K279" s="656">
        <f t="shared" si="23"/>
        <v>14.25</v>
      </c>
      <c r="L279" s="688"/>
      <c r="M279" s="16" t="str">
        <f t="shared" si="24"/>
        <v>Juin</v>
      </c>
    </row>
    <row r="280" spans="1:13" ht="18.75">
      <c r="A280" s="13">
        <v>273</v>
      </c>
      <c r="B280" s="625" t="s">
        <v>1665</v>
      </c>
      <c r="C280" s="625" t="s">
        <v>2630</v>
      </c>
      <c r="D280" s="653">
        <v>6.5</v>
      </c>
      <c r="E280" s="85"/>
      <c r="F280" s="656">
        <f t="shared" si="20"/>
        <v>3.25</v>
      </c>
      <c r="G280" s="687">
        <f t="shared" si="21"/>
        <v>9.75</v>
      </c>
      <c r="H280" s="684"/>
      <c r="I280" s="656">
        <f t="shared" si="22"/>
        <v>9.75</v>
      </c>
      <c r="J280" s="683"/>
      <c r="K280" s="656">
        <f t="shared" si="23"/>
        <v>9.75</v>
      </c>
      <c r="L280" s="688"/>
      <c r="M280" s="16" t="str">
        <f t="shared" si="24"/>
        <v>Juin</v>
      </c>
    </row>
    <row r="281" spans="1:13" ht="18.75">
      <c r="A281" s="13">
        <v>274</v>
      </c>
      <c r="B281" s="625" t="s">
        <v>2710</v>
      </c>
      <c r="C281" s="625" t="s">
        <v>2711</v>
      </c>
      <c r="D281" s="653">
        <v>13.5</v>
      </c>
      <c r="E281" s="85"/>
      <c r="F281" s="656">
        <f t="shared" si="20"/>
        <v>6.75</v>
      </c>
      <c r="G281" s="687">
        <f t="shared" si="21"/>
        <v>20.25</v>
      </c>
      <c r="H281" s="684"/>
      <c r="I281" s="656">
        <f t="shared" si="22"/>
        <v>20.25</v>
      </c>
      <c r="J281" s="683"/>
      <c r="K281" s="656">
        <f t="shared" si="23"/>
        <v>20.25</v>
      </c>
      <c r="L281" s="688"/>
      <c r="M281" s="16" t="str">
        <f t="shared" si="24"/>
        <v>Juin</v>
      </c>
    </row>
    <row r="282" spans="1:13" ht="18.75">
      <c r="A282" s="13">
        <v>275</v>
      </c>
      <c r="B282" s="625" t="s">
        <v>1673</v>
      </c>
      <c r="C282" s="625" t="s">
        <v>2463</v>
      </c>
      <c r="D282" s="653">
        <v>13.5</v>
      </c>
      <c r="E282" s="85"/>
      <c r="F282" s="656">
        <f t="shared" si="20"/>
        <v>6.75</v>
      </c>
      <c r="G282" s="687">
        <f t="shared" si="21"/>
        <v>20.25</v>
      </c>
      <c r="H282" s="684"/>
      <c r="I282" s="656">
        <f t="shared" si="22"/>
        <v>20.25</v>
      </c>
      <c r="J282" s="683"/>
      <c r="K282" s="656">
        <f t="shared" si="23"/>
        <v>20.25</v>
      </c>
      <c r="L282" s="688"/>
      <c r="M282" s="16" t="str">
        <f t="shared" si="24"/>
        <v>Juin</v>
      </c>
    </row>
    <row r="283" spans="1:13" ht="18.75">
      <c r="A283" s="13">
        <v>276</v>
      </c>
      <c r="B283" s="625" t="s">
        <v>1676</v>
      </c>
      <c r="C283" s="625" t="s">
        <v>2431</v>
      </c>
      <c r="D283" s="653">
        <v>13.25</v>
      </c>
      <c r="E283" s="85"/>
      <c r="F283" s="656">
        <f t="shared" si="20"/>
        <v>6.625</v>
      </c>
      <c r="G283" s="687">
        <f t="shared" si="21"/>
        <v>19.875</v>
      </c>
      <c r="H283" s="684"/>
      <c r="I283" s="656">
        <f t="shared" si="22"/>
        <v>19.875</v>
      </c>
      <c r="J283" s="683"/>
      <c r="K283" s="656">
        <f t="shared" si="23"/>
        <v>19.875</v>
      </c>
      <c r="L283" s="688"/>
      <c r="M283" s="16" t="str">
        <f t="shared" si="24"/>
        <v>Juin</v>
      </c>
    </row>
    <row r="284" spans="1:13" ht="18.75">
      <c r="A284" s="13">
        <v>277</v>
      </c>
      <c r="B284" s="625" t="s">
        <v>277</v>
      </c>
      <c r="C284" s="625" t="s">
        <v>2712</v>
      </c>
      <c r="D284" s="653">
        <v>10.5</v>
      </c>
      <c r="E284" s="85"/>
      <c r="F284" s="656">
        <f t="shared" si="20"/>
        <v>5.25</v>
      </c>
      <c r="G284" s="687">
        <f t="shared" si="21"/>
        <v>15.75</v>
      </c>
      <c r="H284" s="684"/>
      <c r="I284" s="656">
        <f t="shared" si="22"/>
        <v>15.75</v>
      </c>
      <c r="J284" s="683"/>
      <c r="K284" s="656">
        <f t="shared" si="23"/>
        <v>15.75</v>
      </c>
      <c r="L284" s="688"/>
      <c r="M284" s="16" t="str">
        <f t="shared" si="24"/>
        <v>Juin</v>
      </c>
    </row>
    <row r="285" spans="1:13" ht="18.75">
      <c r="A285" s="13">
        <v>278</v>
      </c>
      <c r="B285" s="625" t="s">
        <v>1682</v>
      </c>
      <c r="C285" s="625" t="s">
        <v>2449</v>
      </c>
      <c r="D285" s="653">
        <v>8</v>
      </c>
      <c r="E285" s="85"/>
      <c r="F285" s="656">
        <f t="shared" si="20"/>
        <v>4</v>
      </c>
      <c r="G285" s="687">
        <f t="shared" si="21"/>
        <v>12</v>
      </c>
      <c r="H285" s="684"/>
      <c r="I285" s="656">
        <f t="shared" si="22"/>
        <v>12</v>
      </c>
      <c r="J285" s="683"/>
      <c r="K285" s="656">
        <f t="shared" si="23"/>
        <v>12</v>
      </c>
      <c r="L285" s="688"/>
      <c r="M285" s="16" t="str">
        <f t="shared" si="24"/>
        <v>Juin</v>
      </c>
    </row>
    <row r="286" spans="1:13" ht="18.75">
      <c r="A286" s="13">
        <v>279</v>
      </c>
      <c r="B286" s="625" t="s">
        <v>1682</v>
      </c>
      <c r="C286" s="625" t="s">
        <v>2462</v>
      </c>
      <c r="D286" s="653">
        <v>12</v>
      </c>
      <c r="E286" s="85"/>
      <c r="F286" s="656">
        <f t="shared" si="20"/>
        <v>6</v>
      </c>
      <c r="G286" s="687">
        <f t="shared" si="21"/>
        <v>18</v>
      </c>
      <c r="H286" s="684"/>
      <c r="I286" s="656">
        <f t="shared" si="22"/>
        <v>18</v>
      </c>
      <c r="J286" s="683"/>
      <c r="K286" s="656">
        <f t="shared" si="23"/>
        <v>18</v>
      </c>
      <c r="L286" s="688"/>
      <c r="M286" s="16" t="str">
        <f t="shared" si="24"/>
        <v>Juin</v>
      </c>
    </row>
    <row r="287" spans="1:13" ht="18.75">
      <c r="A287" s="13">
        <v>280</v>
      </c>
      <c r="B287" s="625" t="s">
        <v>1690</v>
      </c>
      <c r="C287" s="625" t="s">
        <v>2713</v>
      </c>
      <c r="D287" s="653">
        <v>11.5</v>
      </c>
      <c r="E287" s="85"/>
      <c r="F287" s="656">
        <f t="shared" si="20"/>
        <v>5.75</v>
      </c>
      <c r="G287" s="687">
        <f t="shared" si="21"/>
        <v>17.25</v>
      </c>
      <c r="H287" s="684"/>
      <c r="I287" s="656">
        <f t="shared" si="22"/>
        <v>17.25</v>
      </c>
      <c r="J287" s="683"/>
      <c r="K287" s="656">
        <f t="shared" si="23"/>
        <v>17.25</v>
      </c>
      <c r="L287" s="688"/>
      <c r="M287" s="16" t="str">
        <f t="shared" si="24"/>
        <v>Juin</v>
      </c>
    </row>
    <row r="288" spans="1:13" ht="18.75">
      <c r="A288" s="13">
        <v>281</v>
      </c>
      <c r="B288" s="625" t="s">
        <v>2714</v>
      </c>
      <c r="C288" s="625" t="s">
        <v>2715</v>
      </c>
      <c r="D288" s="653">
        <v>12.5</v>
      </c>
      <c r="E288" s="85"/>
      <c r="F288" s="656">
        <f t="shared" si="20"/>
        <v>6.25</v>
      </c>
      <c r="G288" s="687">
        <f t="shared" si="21"/>
        <v>18.75</v>
      </c>
      <c r="H288" s="684"/>
      <c r="I288" s="656">
        <f t="shared" si="22"/>
        <v>18.75</v>
      </c>
      <c r="J288" s="683"/>
      <c r="K288" s="656">
        <f t="shared" si="23"/>
        <v>18.75</v>
      </c>
      <c r="L288" s="688"/>
      <c r="M288" s="16" t="str">
        <f t="shared" si="24"/>
        <v>Juin</v>
      </c>
    </row>
    <row r="289" spans="1:13" ht="18.75">
      <c r="A289" s="13">
        <v>282</v>
      </c>
      <c r="B289" s="625" t="s">
        <v>281</v>
      </c>
      <c r="C289" s="625" t="s">
        <v>2716</v>
      </c>
      <c r="D289" s="653">
        <v>12.5</v>
      </c>
      <c r="E289" s="85"/>
      <c r="F289" s="656">
        <f t="shared" si="20"/>
        <v>6.25</v>
      </c>
      <c r="G289" s="687">
        <f t="shared" si="21"/>
        <v>18.75</v>
      </c>
      <c r="H289" s="684"/>
      <c r="I289" s="656">
        <f t="shared" si="22"/>
        <v>18.75</v>
      </c>
      <c r="J289" s="683"/>
      <c r="K289" s="656">
        <f t="shared" si="23"/>
        <v>18.75</v>
      </c>
      <c r="L289" s="688"/>
      <c r="M289" s="16" t="str">
        <f t="shared" si="24"/>
        <v>Juin</v>
      </c>
    </row>
    <row r="290" spans="1:13" ht="18.75">
      <c r="A290" s="13">
        <v>283</v>
      </c>
      <c r="B290" s="625" t="s">
        <v>2717</v>
      </c>
      <c r="C290" s="625" t="s">
        <v>2531</v>
      </c>
      <c r="D290" s="653">
        <v>13</v>
      </c>
      <c r="E290" s="85"/>
      <c r="F290" s="656">
        <f t="shared" si="20"/>
        <v>6.5</v>
      </c>
      <c r="G290" s="687">
        <f t="shared" si="21"/>
        <v>19.5</v>
      </c>
      <c r="H290" s="684"/>
      <c r="I290" s="656">
        <f t="shared" si="22"/>
        <v>19.5</v>
      </c>
      <c r="J290" s="683"/>
      <c r="K290" s="656">
        <f t="shared" si="23"/>
        <v>19.5</v>
      </c>
      <c r="L290" s="688"/>
      <c r="M290" s="16" t="str">
        <f t="shared" si="24"/>
        <v>Juin</v>
      </c>
    </row>
    <row r="291" spans="1:13" ht="18.75">
      <c r="A291" s="13">
        <v>284</v>
      </c>
      <c r="B291" s="625" t="s">
        <v>2718</v>
      </c>
      <c r="C291" s="625" t="s">
        <v>2719</v>
      </c>
      <c r="D291" s="653">
        <v>12.5</v>
      </c>
      <c r="E291" s="85"/>
      <c r="F291" s="656">
        <f t="shared" si="20"/>
        <v>6.25</v>
      </c>
      <c r="G291" s="687">
        <f t="shared" si="21"/>
        <v>18.75</v>
      </c>
      <c r="H291" s="684"/>
      <c r="I291" s="656">
        <f t="shared" si="22"/>
        <v>18.75</v>
      </c>
      <c r="J291" s="683"/>
      <c r="K291" s="656">
        <f t="shared" si="23"/>
        <v>18.75</v>
      </c>
      <c r="L291" s="688"/>
      <c r="M291" s="16" t="str">
        <f t="shared" si="24"/>
        <v>Juin</v>
      </c>
    </row>
    <row r="292" spans="1:13" ht="18.75">
      <c r="A292" s="13">
        <v>285</v>
      </c>
      <c r="B292" s="625" t="s">
        <v>1715</v>
      </c>
      <c r="C292" s="625" t="s">
        <v>2720</v>
      </c>
      <c r="D292" s="653">
        <v>10</v>
      </c>
      <c r="E292" s="85"/>
      <c r="F292" s="656">
        <f t="shared" si="20"/>
        <v>5</v>
      </c>
      <c r="G292" s="687">
        <f t="shared" si="21"/>
        <v>15</v>
      </c>
      <c r="H292" s="684"/>
      <c r="I292" s="656">
        <f t="shared" si="22"/>
        <v>15</v>
      </c>
      <c r="J292" s="683"/>
      <c r="K292" s="656">
        <f t="shared" si="23"/>
        <v>15</v>
      </c>
      <c r="L292" s="688"/>
      <c r="M292" s="16" t="str">
        <f t="shared" si="24"/>
        <v>Juin</v>
      </c>
    </row>
    <row r="293" spans="1:13" ht="18.75">
      <c r="A293" s="13">
        <v>286</v>
      </c>
      <c r="B293" s="625" t="s">
        <v>1722</v>
      </c>
      <c r="C293" s="625" t="s">
        <v>2721</v>
      </c>
      <c r="D293" s="653">
        <v>9.5</v>
      </c>
      <c r="E293" s="85"/>
      <c r="F293" s="656">
        <f t="shared" si="20"/>
        <v>4.75</v>
      </c>
      <c r="G293" s="687">
        <f t="shared" si="21"/>
        <v>14.25</v>
      </c>
      <c r="H293" s="684"/>
      <c r="I293" s="656">
        <f t="shared" si="22"/>
        <v>14.25</v>
      </c>
      <c r="J293" s="683"/>
      <c r="K293" s="656">
        <f t="shared" si="23"/>
        <v>14.25</v>
      </c>
      <c r="L293" s="688"/>
      <c r="M293" s="16" t="str">
        <f t="shared" si="24"/>
        <v>Juin</v>
      </c>
    </row>
    <row r="294" spans="1:13" ht="18.75">
      <c r="A294" s="13">
        <v>287</v>
      </c>
      <c r="B294" s="625" t="s">
        <v>1727</v>
      </c>
      <c r="C294" s="625" t="s">
        <v>2550</v>
      </c>
      <c r="D294" s="653">
        <v>10</v>
      </c>
      <c r="E294" s="85"/>
      <c r="F294" s="656">
        <f t="shared" si="20"/>
        <v>5</v>
      </c>
      <c r="G294" s="687">
        <f t="shared" si="21"/>
        <v>15</v>
      </c>
      <c r="H294" s="684"/>
      <c r="I294" s="656">
        <f t="shared" si="22"/>
        <v>15</v>
      </c>
      <c r="J294" s="683"/>
      <c r="K294" s="656">
        <f t="shared" si="23"/>
        <v>15</v>
      </c>
      <c r="L294" s="688"/>
      <c r="M294" s="16" t="str">
        <f t="shared" si="24"/>
        <v>Juin</v>
      </c>
    </row>
    <row r="295" spans="1:13" ht="18.75">
      <c r="A295" s="13">
        <v>288</v>
      </c>
      <c r="B295" s="625" t="s">
        <v>2722</v>
      </c>
      <c r="C295" s="625" t="s">
        <v>2723</v>
      </c>
      <c r="D295" s="653">
        <v>14</v>
      </c>
      <c r="E295" s="85"/>
      <c r="F295" s="656">
        <f t="shared" si="20"/>
        <v>7</v>
      </c>
      <c r="G295" s="687">
        <f t="shared" si="21"/>
        <v>21</v>
      </c>
      <c r="H295" s="683"/>
      <c r="I295" s="656">
        <f t="shared" si="22"/>
        <v>21</v>
      </c>
      <c r="J295" s="683"/>
      <c r="K295" s="656">
        <f t="shared" si="23"/>
        <v>21</v>
      </c>
      <c r="L295" s="688"/>
      <c r="M295" s="16" t="str">
        <f t="shared" si="24"/>
        <v>Juin</v>
      </c>
    </row>
    <row r="296" spans="1:13" ht="18.75">
      <c r="A296" s="13">
        <v>289</v>
      </c>
      <c r="B296" s="625" t="s">
        <v>2724</v>
      </c>
      <c r="C296" s="625" t="s">
        <v>2725</v>
      </c>
      <c r="D296" s="653">
        <v>10.5</v>
      </c>
      <c r="E296" s="85"/>
      <c r="F296" s="656">
        <f t="shared" si="20"/>
        <v>5.25</v>
      </c>
      <c r="G296" s="687">
        <f t="shared" si="21"/>
        <v>15.75</v>
      </c>
      <c r="H296" s="684"/>
      <c r="I296" s="656">
        <f t="shared" si="22"/>
        <v>15.75</v>
      </c>
      <c r="J296" s="683"/>
      <c r="K296" s="656">
        <f t="shared" si="23"/>
        <v>15.75</v>
      </c>
      <c r="L296" s="688"/>
      <c r="M296" s="16" t="str">
        <f t="shared" si="24"/>
        <v>Juin</v>
      </c>
    </row>
    <row r="297" spans="1:13" ht="18.75">
      <c r="A297" s="13">
        <v>290</v>
      </c>
      <c r="B297" s="625" t="s">
        <v>1741</v>
      </c>
      <c r="C297" s="625" t="s">
        <v>2726</v>
      </c>
      <c r="D297" s="653">
        <v>12</v>
      </c>
      <c r="E297" s="85"/>
      <c r="F297" s="656">
        <f t="shared" si="20"/>
        <v>6</v>
      </c>
      <c r="G297" s="687">
        <f t="shared" si="21"/>
        <v>18</v>
      </c>
      <c r="H297" s="684"/>
      <c r="I297" s="656">
        <f t="shared" si="22"/>
        <v>18</v>
      </c>
      <c r="J297" s="683"/>
      <c r="K297" s="656">
        <f t="shared" si="23"/>
        <v>18</v>
      </c>
      <c r="L297" s="688"/>
      <c r="M297" s="16" t="str">
        <f t="shared" si="24"/>
        <v>Juin</v>
      </c>
    </row>
    <row r="298" spans="1:13" ht="18.75">
      <c r="A298" s="13">
        <v>291</v>
      </c>
      <c r="B298" s="625" t="s">
        <v>2727</v>
      </c>
      <c r="C298" s="625" t="s">
        <v>2728</v>
      </c>
      <c r="D298" s="653">
        <v>10.5</v>
      </c>
      <c r="E298" s="85"/>
      <c r="F298" s="656">
        <f t="shared" si="20"/>
        <v>5.25</v>
      </c>
      <c r="G298" s="687">
        <f t="shared" si="21"/>
        <v>15.75</v>
      </c>
      <c r="H298" s="684"/>
      <c r="I298" s="656">
        <f t="shared" si="22"/>
        <v>15.75</v>
      </c>
      <c r="J298" s="683"/>
      <c r="K298" s="656">
        <f t="shared" si="23"/>
        <v>15.75</v>
      </c>
      <c r="L298" s="688"/>
      <c r="M298" s="16" t="str">
        <f t="shared" si="24"/>
        <v>Juin</v>
      </c>
    </row>
    <row r="299" spans="1:13" ht="18.75">
      <c r="A299" s="13">
        <v>292</v>
      </c>
      <c r="B299" s="625" t="s">
        <v>2729</v>
      </c>
      <c r="C299" s="625" t="s">
        <v>2693</v>
      </c>
      <c r="D299" s="653">
        <v>7</v>
      </c>
      <c r="E299" s="85"/>
      <c r="F299" s="656">
        <f t="shared" si="20"/>
        <v>3.5</v>
      </c>
      <c r="G299" s="687">
        <f t="shared" si="21"/>
        <v>10.5</v>
      </c>
      <c r="H299" s="684"/>
      <c r="I299" s="656">
        <f t="shared" si="22"/>
        <v>10.5</v>
      </c>
      <c r="J299" s="683"/>
      <c r="K299" s="656">
        <f t="shared" si="23"/>
        <v>10.5</v>
      </c>
      <c r="L299" s="688"/>
      <c r="M299" s="16" t="str">
        <f t="shared" si="24"/>
        <v>Juin</v>
      </c>
    </row>
    <row r="300" spans="1:13" ht="18.75">
      <c r="A300" s="13">
        <v>293</v>
      </c>
      <c r="B300" s="625" t="s">
        <v>1753</v>
      </c>
      <c r="C300" s="625" t="s">
        <v>2730</v>
      </c>
      <c r="D300" s="653">
        <v>12.5</v>
      </c>
      <c r="E300" s="85"/>
      <c r="F300" s="656">
        <f t="shared" si="20"/>
        <v>6.25</v>
      </c>
      <c r="G300" s="687">
        <f t="shared" si="21"/>
        <v>18.75</v>
      </c>
      <c r="H300" s="684"/>
      <c r="I300" s="656">
        <f t="shared" si="22"/>
        <v>18.75</v>
      </c>
      <c r="J300" s="683"/>
      <c r="K300" s="656">
        <f t="shared" si="23"/>
        <v>18.75</v>
      </c>
      <c r="L300" s="688"/>
      <c r="M300" s="16" t="str">
        <f t="shared" si="24"/>
        <v>Juin</v>
      </c>
    </row>
    <row r="301" spans="1:13" ht="18.75">
      <c r="A301" s="13">
        <v>294</v>
      </c>
      <c r="B301" s="625" t="s">
        <v>2731</v>
      </c>
      <c r="C301" s="625" t="s">
        <v>2732</v>
      </c>
      <c r="D301" s="653">
        <v>9.5</v>
      </c>
      <c r="E301" s="85"/>
      <c r="F301" s="656">
        <f t="shared" si="20"/>
        <v>4.75</v>
      </c>
      <c r="G301" s="687">
        <f t="shared" si="21"/>
        <v>14.25</v>
      </c>
      <c r="H301" s="684"/>
      <c r="I301" s="656">
        <f t="shared" si="22"/>
        <v>14.25</v>
      </c>
      <c r="J301" s="683"/>
      <c r="K301" s="656">
        <f t="shared" si="23"/>
        <v>14.25</v>
      </c>
      <c r="L301" s="688"/>
      <c r="M301" s="16" t="str">
        <f t="shared" si="24"/>
        <v>Juin</v>
      </c>
    </row>
    <row r="302" spans="1:13" ht="18.75">
      <c r="A302" s="13">
        <v>295</v>
      </c>
      <c r="B302" s="625" t="s">
        <v>2733</v>
      </c>
      <c r="C302" s="625" t="s">
        <v>2734</v>
      </c>
      <c r="D302" s="653">
        <v>8.5</v>
      </c>
      <c r="E302" s="85"/>
      <c r="F302" s="656">
        <f t="shared" si="20"/>
        <v>4.25</v>
      </c>
      <c r="G302" s="687">
        <f t="shared" si="21"/>
        <v>12.75</v>
      </c>
      <c r="H302" s="684"/>
      <c r="I302" s="656">
        <f t="shared" si="22"/>
        <v>12.75</v>
      </c>
      <c r="J302" s="683"/>
      <c r="K302" s="656">
        <f t="shared" si="23"/>
        <v>12.75</v>
      </c>
      <c r="L302" s="688"/>
      <c r="M302" s="16" t="str">
        <f t="shared" si="24"/>
        <v>Juin</v>
      </c>
    </row>
    <row r="303" spans="1:13" ht="18.75">
      <c r="A303" s="13">
        <v>296</v>
      </c>
      <c r="B303" s="625" t="s">
        <v>2735</v>
      </c>
      <c r="C303" s="625" t="s">
        <v>2565</v>
      </c>
      <c r="D303" s="653">
        <v>11</v>
      </c>
      <c r="E303" s="85"/>
      <c r="F303" s="656">
        <f t="shared" si="20"/>
        <v>5.5</v>
      </c>
      <c r="G303" s="687">
        <f t="shared" si="21"/>
        <v>16.5</v>
      </c>
      <c r="H303" s="684"/>
      <c r="I303" s="656">
        <f t="shared" si="22"/>
        <v>16.5</v>
      </c>
      <c r="J303" s="683"/>
      <c r="K303" s="656">
        <f t="shared" si="23"/>
        <v>16.5</v>
      </c>
      <c r="L303" s="688"/>
      <c r="M303" s="16" t="str">
        <f t="shared" si="24"/>
        <v>Juin</v>
      </c>
    </row>
    <row r="304" spans="1:13" ht="18.75">
      <c r="A304" s="13">
        <v>297</v>
      </c>
      <c r="B304" s="625" t="s">
        <v>1770</v>
      </c>
      <c r="C304" s="625" t="s">
        <v>2480</v>
      </c>
      <c r="D304" s="653">
        <v>10</v>
      </c>
      <c r="E304" s="85"/>
      <c r="F304" s="656">
        <f t="shared" si="20"/>
        <v>5</v>
      </c>
      <c r="G304" s="687">
        <f t="shared" si="21"/>
        <v>15</v>
      </c>
      <c r="H304" s="684"/>
      <c r="I304" s="656">
        <f t="shared" si="22"/>
        <v>15</v>
      </c>
      <c r="J304" s="683"/>
      <c r="K304" s="656">
        <f t="shared" si="23"/>
        <v>15</v>
      </c>
      <c r="L304" s="688"/>
      <c r="M304" s="16" t="str">
        <f t="shared" si="24"/>
        <v>Juin</v>
      </c>
    </row>
    <row r="305" spans="1:13" ht="18.75">
      <c r="A305" s="13">
        <v>298</v>
      </c>
      <c r="B305" s="625" t="s">
        <v>2736</v>
      </c>
      <c r="C305" s="625" t="s">
        <v>2737</v>
      </c>
      <c r="D305" s="653">
        <v>9.5</v>
      </c>
      <c r="E305" s="85"/>
      <c r="F305" s="656">
        <f t="shared" si="20"/>
        <v>4.75</v>
      </c>
      <c r="G305" s="687">
        <f t="shared" si="21"/>
        <v>14.25</v>
      </c>
      <c r="H305" s="684"/>
      <c r="I305" s="656">
        <f t="shared" si="22"/>
        <v>14.25</v>
      </c>
      <c r="J305" s="683"/>
      <c r="K305" s="656">
        <f t="shared" si="23"/>
        <v>14.25</v>
      </c>
      <c r="L305" s="688"/>
      <c r="M305" s="16" t="str">
        <f t="shared" si="24"/>
        <v>Juin</v>
      </c>
    </row>
    <row r="306" spans="1:13" ht="18.75">
      <c r="A306" s="13">
        <v>299</v>
      </c>
      <c r="B306" s="625" t="s">
        <v>1778</v>
      </c>
      <c r="C306" s="625" t="s">
        <v>2463</v>
      </c>
      <c r="D306" s="653">
        <v>10</v>
      </c>
      <c r="E306" s="85"/>
      <c r="F306" s="656">
        <f t="shared" si="20"/>
        <v>5</v>
      </c>
      <c r="G306" s="687">
        <f t="shared" si="21"/>
        <v>15</v>
      </c>
      <c r="H306" s="684"/>
      <c r="I306" s="656">
        <f t="shared" si="22"/>
        <v>15</v>
      </c>
      <c r="J306" s="683"/>
      <c r="K306" s="656">
        <f t="shared" si="23"/>
        <v>15</v>
      </c>
      <c r="L306" s="688"/>
      <c r="M306" s="16" t="str">
        <f t="shared" si="24"/>
        <v>Juin</v>
      </c>
    </row>
    <row r="307" spans="1:13" ht="18.75">
      <c r="A307" s="13">
        <v>300</v>
      </c>
      <c r="B307" s="625" t="s">
        <v>2738</v>
      </c>
      <c r="C307" s="625" t="s">
        <v>2610</v>
      </c>
      <c r="D307" s="653">
        <v>13</v>
      </c>
      <c r="E307" s="85"/>
      <c r="F307" s="656">
        <f t="shared" si="20"/>
        <v>6.5</v>
      </c>
      <c r="G307" s="687">
        <f t="shared" si="21"/>
        <v>19.5</v>
      </c>
      <c r="H307" s="684"/>
      <c r="I307" s="656">
        <f t="shared" si="22"/>
        <v>19.5</v>
      </c>
      <c r="J307" s="683"/>
      <c r="K307" s="656">
        <f t="shared" si="23"/>
        <v>19.5</v>
      </c>
      <c r="L307" s="688"/>
      <c r="M307" s="16" t="str">
        <f t="shared" si="24"/>
        <v>Juin</v>
      </c>
    </row>
    <row r="308" spans="1:13" ht="18.75">
      <c r="A308" s="13">
        <v>301</v>
      </c>
      <c r="B308" s="625" t="s">
        <v>2739</v>
      </c>
      <c r="C308" s="625" t="s">
        <v>2740</v>
      </c>
      <c r="D308" s="653">
        <v>14</v>
      </c>
      <c r="E308" s="85"/>
      <c r="F308" s="656">
        <f t="shared" si="20"/>
        <v>7</v>
      </c>
      <c r="G308" s="687">
        <f t="shared" si="21"/>
        <v>21</v>
      </c>
      <c r="H308" s="684"/>
      <c r="I308" s="656">
        <f t="shared" si="22"/>
        <v>21</v>
      </c>
      <c r="J308" s="683"/>
      <c r="K308" s="656">
        <f t="shared" si="23"/>
        <v>21</v>
      </c>
      <c r="L308" s="688"/>
      <c r="M308" s="16" t="str">
        <f t="shared" si="24"/>
        <v>Juin</v>
      </c>
    </row>
    <row r="309" spans="1:13" ht="18.75">
      <c r="A309" s="13">
        <v>302</v>
      </c>
      <c r="B309" s="625" t="s">
        <v>1790</v>
      </c>
      <c r="C309" s="625" t="s">
        <v>2741</v>
      </c>
      <c r="D309" s="653">
        <v>12</v>
      </c>
      <c r="E309" s="85"/>
      <c r="F309" s="656">
        <f t="shared" si="20"/>
        <v>6</v>
      </c>
      <c r="G309" s="687">
        <f t="shared" si="21"/>
        <v>18</v>
      </c>
      <c r="H309" s="684"/>
      <c r="I309" s="656">
        <f t="shared" si="22"/>
        <v>18</v>
      </c>
      <c r="J309" s="683"/>
      <c r="K309" s="656">
        <f t="shared" si="23"/>
        <v>18</v>
      </c>
      <c r="L309" s="688"/>
      <c r="M309" s="16" t="str">
        <f t="shared" si="24"/>
        <v>Juin</v>
      </c>
    </row>
    <row r="310" spans="1:13" ht="18.75">
      <c r="A310" s="13">
        <v>303</v>
      </c>
      <c r="B310" s="625" t="s">
        <v>1794</v>
      </c>
      <c r="C310" s="625" t="s">
        <v>2742</v>
      </c>
      <c r="D310" s="653">
        <v>9.5</v>
      </c>
      <c r="E310" s="85"/>
      <c r="F310" s="656">
        <f t="shared" si="20"/>
        <v>4.75</v>
      </c>
      <c r="G310" s="687">
        <f t="shared" si="21"/>
        <v>14.25</v>
      </c>
      <c r="H310" s="684"/>
      <c r="I310" s="656">
        <f t="shared" si="22"/>
        <v>14.25</v>
      </c>
      <c r="J310" s="683"/>
      <c r="K310" s="656">
        <f t="shared" si="23"/>
        <v>14.25</v>
      </c>
      <c r="L310" s="688"/>
      <c r="M310" s="16" t="str">
        <f t="shared" si="24"/>
        <v>Juin</v>
      </c>
    </row>
    <row r="311" spans="1:13" ht="18.75">
      <c r="A311" s="13">
        <v>304</v>
      </c>
      <c r="B311" s="625" t="s">
        <v>2743</v>
      </c>
      <c r="C311" s="625" t="s">
        <v>2744</v>
      </c>
      <c r="D311" s="653">
        <v>12.5</v>
      </c>
      <c r="E311" s="85"/>
      <c r="F311" s="656">
        <f t="shared" si="20"/>
        <v>6.25</v>
      </c>
      <c r="G311" s="687">
        <f t="shared" si="21"/>
        <v>18.75</v>
      </c>
      <c r="H311" s="684"/>
      <c r="I311" s="656">
        <f t="shared" si="22"/>
        <v>18.75</v>
      </c>
      <c r="J311" s="683"/>
      <c r="K311" s="656">
        <f t="shared" si="23"/>
        <v>18.75</v>
      </c>
      <c r="L311" s="688"/>
      <c r="M311" s="16" t="str">
        <f t="shared" si="24"/>
        <v>Juin</v>
      </c>
    </row>
    <row r="312" spans="1:13" ht="18.75">
      <c r="A312" s="13">
        <v>305</v>
      </c>
      <c r="B312" s="625" t="s">
        <v>290</v>
      </c>
      <c r="C312" s="625" t="s">
        <v>2745</v>
      </c>
      <c r="D312" s="653">
        <v>11</v>
      </c>
      <c r="E312" s="85"/>
      <c r="F312" s="656">
        <f t="shared" si="20"/>
        <v>5.5</v>
      </c>
      <c r="G312" s="687">
        <f t="shared" si="21"/>
        <v>16.5</v>
      </c>
      <c r="H312" s="684"/>
      <c r="I312" s="656">
        <f t="shared" si="22"/>
        <v>16.5</v>
      </c>
      <c r="J312" s="683"/>
      <c r="K312" s="656">
        <f t="shared" si="23"/>
        <v>16.5</v>
      </c>
      <c r="L312" s="688"/>
      <c r="M312" s="16" t="str">
        <f t="shared" si="24"/>
        <v>Juin</v>
      </c>
    </row>
    <row r="313" spans="1:13" ht="18.75">
      <c r="A313" s="13">
        <v>306</v>
      </c>
      <c r="B313" s="625" t="s">
        <v>2746</v>
      </c>
      <c r="C313" s="625" t="s">
        <v>2747</v>
      </c>
      <c r="D313" s="653">
        <v>11</v>
      </c>
      <c r="E313" s="85"/>
      <c r="F313" s="656">
        <f t="shared" si="20"/>
        <v>5.5</v>
      </c>
      <c r="G313" s="687">
        <f t="shared" si="21"/>
        <v>16.5</v>
      </c>
      <c r="H313" s="684"/>
      <c r="I313" s="656">
        <f t="shared" si="22"/>
        <v>16.5</v>
      </c>
      <c r="J313" s="683"/>
      <c r="K313" s="656">
        <f t="shared" si="23"/>
        <v>16.5</v>
      </c>
      <c r="L313" s="688"/>
      <c r="M313" s="16" t="str">
        <f t="shared" si="24"/>
        <v>Juin</v>
      </c>
    </row>
    <row r="314" spans="1:13" ht="18.75">
      <c r="A314" s="13">
        <v>307</v>
      </c>
      <c r="B314" s="625" t="s">
        <v>2748</v>
      </c>
      <c r="C314" s="625" t="s">
        <v>2749</v>
      </c>
      <c r="D314" s="653">
        <v>12.5</v>
      </c>
      <c r="E314" s="85"/>
      <c r="F314" s="656">
        <f t="shared" si="20"/>
        <v>6.25</v>
      </c>
      <c r="G314" s="687">
        <f t="shared" si="21"/>
        <v>18.75</v>
      </c>
      <c r="H314" s="684"/>
      <c r="I314" s="656">
        <f t="shared" si="22"/>
        <v>18.75</v>
      </c>
      <c r="J314" s="683"/>
      <c r="K314" s="656">
        <f t="shared" si="23"/>
        <v>18.75</v>
      </c>
      <c r="L314" s="688"/>
      <c r="M314" s="16" t="str">
        <f t="shared" si="24"/>
        <v>Juin</v>
      </c>
    </row>
    <row r="315" spans="1:13" ht="18.75">
      <c r="A315" s="13">
        <v>308</v>
      </c>
      <c r="B315" s="625" t="s">
        <v>292</v>
      </c>
      <c r="C315" s="625" t="s">
        <v>2431</v>
      </c>
      <c r="D315" s="653">
        <v>10</v>
      </c>
      <c r="E315" s="85"/>
      <c r="F315" s="656">
        <f t="shared" si="20"/>
        <v>5</v>
      </c>
      <c r="G315" s="687">
        <f t="shared" si="21"/>
        <v>15</v>
      </c>
      <c r="H315" s="684"/>
      <c r="I315" s="656">
        <f t="shared" si="22"/>
        <v>15</v>
      </c>
      <c r="J315" s="683"/>
      <c r="K315" s="656">
        <f t="shared" si="23"/>
        <v>15</v>
      </c>
      <c r="L315" s="688"/>
      <c r="M315" s="16" t="str">
        <f t="shared" si="24"/>
        <v>Juin</v>
      </c>
    </row>
    <row r="316" spans="1:13" ht="18.75">
      <c r="A316" s="13">
        <v>309</v>
      </c>
      <c r="B316" s="625" t="s">
        <v>2750</v>
      </c>
      <c r="C316" s="625" t="s">
        <v>2751</v>
      </c>
      <c r="D316" s="653">
        <v>12.5</v>
      </c>
      <c r="E316" s="85"/>
      <c r="F316" s="656">
        <f t="shared" si="20"/>
        <v>6.25</v>
      </c>
      <c r="G316" s="687">
        <f t="shared" si="21"/>
        <v>18.75</v>
      </c>
      <c r="H316" s="684"/>
      <c r="I316" s="656">
        <f t="shared" si="22"/>
        <v>18.75</v>
      </c>
      <c r="J316" s="683"/>
      <c r="K316" s="656">
        <f t="shared" si="23"/>
        <v>18.75</v>
      </c>
      <c r="L316" s="688"/>
      <c r="M316" s="16" t="str">
        <f t="shared" si="24"/>
        <v>Juin</v>
      </c>
    </row>
    <row r="317" spans="1:13" ht="18.75">
      <c r="A317" s="13">
        <v>310</v>
      </c>
      <c r="B317" s="625" t="s">
        <v>1826</v>
      </c>
      <c r="C317" s="625" t="s">
        <v>2598</v>
      </c>
      <c r="D317" s="653">
        <v>14</v>
      </c>
      <c r="E317" s="85"/>
      <c r="F317" s="656">
        <f t="shared" si="20"/>
        <v>7</v>
      </c>
      <c r="G317" s="687">
        <f t="shared" si="21"/>
        <v>21</v>
      </c>
      <c r="H317" s="684"/>
      <c r="I317" s="656">
        <f t="shared" si="22"/>
        <v>21</v>
      </c>
      <c r="J317" s="683"/>
      <c r="K317" s="656">
        <f t="shared" si="23"/>
        <v>21</v>
      </c>
      <c r="L317" s="688"/>
      <c r="M317" s="16" t="str">
        <f t="shared" si="24"/>
        <v>Juin</v>
      </c>
    </row>
    <row r="318" spans="1:13" ht="18.75">
      <c r="A318" s="13">
        <v>311</v>
      </c>
      <c r="B318" s="625" t="s">
        <v>2752</v>
      </c>
      <c r="C318" s="625" t="s">
        <v>2753</v>
      </c>
      <c r="D318" s="653">
        <v>13</v>
      </c>
      <c r="E318" s="85"/>
      <c r="F318" s="656">
        <f t="shared" si="20"/>
        <v>6.5</v>
      </c>
      <c r="G318" s="687">
        <f t="shared" si="21"/>
        <v>19.5</v>
      </c>
      <c r="H318" s="684"/>
      <c r="I318" s="656">
        <f t="shared" si="22"/>
        <v>19.5</v>
      </c>
      <c r="J318" s="683"/>
      <c r="K318" s="656">
        <f t="shared" si="23"/>
        <v>19.5</v>
      </c>
      <c r="L318" s="688"/>
      <c r="M318" s="16" t="str">
        <f t="shared" si="24"/>
        <v>Juin</v>
      </c>
    </row>
    <row r="319" spans="1:13" ht="18.75">
      <c r="A319" s="13">
        <v>312</v>
      </c>
      <c r="B319" s="625" t="s">
        <v>1835</v>
      </c>
      <c r="C319" s="625" t="s">
        <v>2754</v>
      </c>
      <c r="D319" s="653">
        <v>10</v>
      </c>
      <c r="E319" s="85"/>
      <c r="F319" s="656">
        <f t="shared" si="20"/>
        <v>5</v>
      </c>
      <c r="G319" s="687">
        <f t="shared" si="21"/>
        <v>15</v>
      </c>
      <c r="H319" s="684"/>
      <c r="I319" s="656">
        <f t="shared" si="22"/>
        <v>15</v>
      </c>
      <c r="J319" s="683"/>
      <c r="K319" s="656">
        <f t="shared" si="23"/>
        <v>15</v>
      </c>
      <c r="L319" s="688"/>
      <c r="M319" s="16" t="str">
        <f t="shared" si="24"/>
        <v>Juin</v>
      </c>
    </row>
    <row r="320" spans="1:13" ht="18.75">
      <c r="A320" s="13">
        <v>313</v>
      </c>
      <c r="B320" s="625" t="s">
        <v>2755</v>
      </c>
      <c r="C320" s="625" t="s">
        <v>2756</v>
      </c>
      <c r="D320" s="653">
        <v>11.5</v>
      </c>
      <c r="E320" s="85"/>
      <c r="F320" s="656">
        <f t="shared" si="20"/>
        <v>5.75</v>
      </c>
      <c r="G320" s="687">
        <f t="shared" si="21"/>
        <v>17.25</v>
      </c>
      <c r="H320" s="684"/>
      <c r="I320" s="656">
        <f t="shared" si="22"/>
        <v>17.25</v>
      </c>
      <c r="J320" s="683"/>
      <c r="K320" s="656">
        <f t="shared" si="23"/>
        <v>17.25</v>
      </c>
      <c r="L320" s="688"/>
      <c r="M320" s="16" t="str">
        <f t="shared" si="24"/>
        <v>Juin</v>
      </c>
    </row>
    <row r="321" spans="1:13" ht="18.75">
      <c r="A321" s="13">
        <v>314</v>
      </c>
      <c r="B321" s="625" t="s">
        <v>1843</v>
      </c>
      <c r="C321" s="625" t="s">
        <v>2757</v>
      </c>
      <c r="D321" s="653">
        <v>12.5</v>
      </c>
      <c r="E321" s="85"/>
      <c r="F321" s="656">
        <f t="shared" si="20"/>
        <v>6.25</v>
      </c>
      <c r="G321" s="687">
        <f t="shared" si="21"/>
        <v>18.75</v>
      </c>
      <c r="H321" s="684"/>
      <c r="I321" s="656">
        <f t="shared" si="22"/>
        <v>18.75</v>
      </c>
      <c r="J321" s="683"/>
      <c r="K321" s="656">
        <f t="shared" si="23"/>
        <v>18.75</v>
      </c>
      <c r="L321" s="688"/>
      <c r="M321" s="16" t="str">
        <f t="shared" si="24"/>
        <v>Juin</v>
      </c>
    </row>
    <row r="322" spans="1:13" ht="18.75">
      <c r="A322" s="13">
        <v>315</v>
      </c>
      <c r="B322" s="625" t="s">
        <v>2758</v>
      </c>
      <c r="C322" s="625" t="s">
        <v>2759</v>
      </c>
      <c r="D322" s="653">
        <v>11.5</v>
      </c>
      <c r="E322" s="85"/>
      <c r="F322" s="656">
        <f t="shared" si="20"/>
        <v>5.75</v>
      </c>
      <c r="G322" s="687">
        <f t="shared" si="21"/>
        <v>17.25</v>
      </c>
      <c r="H322" s="684"/>
      <c r="I322" s="656">
        <f t="shared" si="22"/>
        <v>17.25</v>
      </c>
      <c r="J322" s="683"/>
      <c r="K322" s="656">
        <f t="shared" si="23"/>
        <v>17.25</v>
      </c>
      <c r="L322" s="688"/>
      <c r="M322" s="16" t="str">
        <f t="shared" si="24"/>
        <v>Juin</v>
      </c>
    </row>
    <row r="323" spans="1:13" ht="18.75">
      <c r="A323" s="13">
        <v>316</v>
      </c>
      <c r="B323" s="625" t="s">
        <v>297</v>
      </c>
      <c r="C323" s="625" t="s">
        <v>2638</v>
      </c>
      <c r="D323" s="653">
        <v>8</v>
      </c>
      <c r="E323" s="85"/>
      <c r="F323" s="656">
        <f t="shared" si="20"/>
        <v>4</v>
      </c>
      <c r="G323" s="687">
        <f t="shared" si="21"/>
        <v>12</v>
      </c>
      <c r="H323" s="684"/>
      <c r="I323" s="656">
        <f t="shared" si="22"/>
        <v>12</v>
      </c>
      <c r="J323" s="683"/>
      <c r="K323" s="656">
        <f t="shared" si="23"/>
        <v>12</v>
      </c>
      <c r="L323" s="688"/>
      <c r="M323" s="16" t="str">
        <f t="shared" si="24"/>
        <v>Juin</v>
      </c>
    </row>
    <row r="324" spans="1:13" ht="18.75">
      <c r="A324" s="13">
        <v>317</v>
      </c>
      <c r="B324" s="625" t="s">
        <v>1855</v>
      </c>
      <c r="C324" s="625" t="s">
        <v>2730</v>
      </c>
      <c r="D324" s="653">
        <v>12.5</v>
      </c>
      <c r="E324" s="85"/>
      <c r="F324" s="656">
        <f t="shared" si="20"/>
        <v>6.25</v>
      </c>
      <c r="G324" s="687">
        <f t="shared" si="21"/>
        <v>18.75</v>
      </c>
      <c r="H324" s="684"/>
      <c r="I324" s="656">
        <f t="shared" si="22"/>
        <v>18.75</v>
      </c>
      <c r="J324" s="683"/>
      <c r="K324" s="656">
        <f t="shared" si="23"/>
        <v>18.75</v>
      </c>
      <c r="L324" s="688"/>
      <c r="M324" s="16" t="str">
        <f t="shared" si="24"/>
        <v>Juin</v>
      </c>
    </row>
    <row r="325" spans="1:13" ht="18.75">
      <c r="A325" s="13">
        <v>318</v>
      </c>
      <c r="B325" s="625" t="s">
        <v>2760</v>
      </c>
      <c r="C325" s="625" t="s">
        <v>2761</v>
      </c>
      <c r="D325" s="653">
        <v>11.5</v>
      </c>
      <c r="E325" s="85"/>
      <c r="F325" s="656">
        <f t="shared" si="20"/>
        <v>5.75</v>
      </c>
      <c r="G325" s="687">
        <f t="shared" si="21"/>
        <v>17.25</v>
      </c>
      <c r="H325" s="684"/>
      <c r="I325" s="656">
        <f t="shared" si="22"/>
        <v>17.25</v>
      </c>
      <c r="J325" s="683"/>
      <c r="K325" s="656">
        <f t="shared" si="23"/>
        <v>17.25</v>
      </c>
      <c r="L325" s="688"/>
      <c r="M325" s="16" t="str">
        <f t="shared" si="24"/>
        <v>Juin</v>
      </c>
    </row>
    <row r="326" spans="1:13" ht="18.75">
      <c r="A326" s="13">
        <v>319</v>
      </c>
      <c r="B326" s="625" t="s">
        <v>1865</v>
      </c>
      <c r="C326" s="625" t="s">
        <v>2762</v>
      </c>
      <c r="D326" s="653">
        <v>13</v>
      </c>
      <c r="E326" s="85"/>
      <c r="F326" s="656">
        <f t="shared" si="20"/>
        <v>6.5</v>
      </c>
      <c r="G326" s="687">
        <f t="shared" si="21"/>
        <v>19.5</v>
      </c>
      <c r="H326" s="684"/>
      <c r="I326" s="656">
        <f t="shared" si="22"/>
        <v>19.5</v>
      </c>
      <c r="J326" s="683"/>
      <c r="K326" s="656">
        <f t="shared" si="23"/>
        <v>19.5</v>
      </c>
      <c r="L326" s="688"/>
      <c r="M326" s="16" t="str">
        <f t="shared" si="24"/>
        <v>Juin</v>
      </c>
    </row>
    <row r="327" spans="1:13" ht="18.75">
      <c r="A327" s="13">
        <v>320</v>
      </c>
      <c r="B327" s="625" t="s">
        <v>2763</v>
      </c>
      <c r="C327" s="625" t="s">
        <v>2480</v>
      </c>
      <c r="D327" s="653">
        <v>9</v>
      </c>
      <c r="E327" s="85"/>
      <c r="F327" s="656">
        <f t="shared" si="20"/>
        <v>4.5</v>
      </c>
      <c r="G327" s="687">
        <f t="shared" si="21"/>
        <v>13.5</v>
      </c>
      <c r="H327" s="684"/>
      <c r="I327" s="656">
        <f t="shared" si="22"/>
        <v>13.5</v>
      </c>
      <c r="J327" s="683"/>
      <c r="K327" s="656">
        <f t="shared" si="23"/>
        <v>13.5</v>
      </c>
      <c r="L327" s="688"/>
      <c r="M327" s="16" t="str">
        <f t="shared" si="24"/>
        <v>Juin</v>
      </c>
    </row>
    <row r="328" spans="1:13" ht="18.75">
      <c r="A328" s="13">
        <v>321</v>
      </c>
      <c r="B328" s="625" t="s">
        <v>2764</v>
      </c>
      <c r="C328" s="625" t="s">
        <v>2449</v>
      </c>
      <c r="D328" s="653">
        <v>12.5</v>
      </c>
      <c r="E328" s="85"/>
      <c r="F328" s="656">
        <f t="shared" ref="F328:F391" si="25">IF(AND(D328=0,E328=0),L328/3,(D328+E328)/2)</f>
        <v>6.25</v>
      </c>
      <c r="G328" s="687">
        <f t="shared" ref="G328:G391" si="26">F328*3</f>
        <v>18.75</v>
      </c>
      <c r="H328" s="684"/>
      <c r="I328" s="656">
        <f t="shared" ref="I328:I391" si="27">MAX(G328,H328*3)</f>
        <v>18.75</v>
      </c>
      <c r="J328" s="683"/>
      <c r="K328" s="656">
        <f t="shared" ref="K328:K391" si="28">MAX(I328,J328*3)</f>
        <v>18.75</v>
      </c>
      <c r="L328" s="688"/>
      <c r="M328" s="16" t="str">
        <f t="shared" ref="M328:M391" si="29">IF(ISBLANK(J328),IF(ISBLANK(H328),"Juin","Synthèse"),"Rattrapage")</f>
        <v>Juin</v>
      </c>
    </row>
    <row r="329" spans="1:13" ht="18.75">
      <c r="A329" s="13">
        <v>322</v>
      </c>
      <c r="B329" s="625" t="s">
        <v>2765</v>
      </c>
      <c r="C329" s="625" t="s">
        <v>2766</v>
      </c>
      <c r="D329" s="653">
        <v>9.5</v>
      </c>
      <c r="E329" s="85"/>
      <c r="F329" s="656">
        <f t="shared" si="25"/>
        <v>4.75</v>
      </c>
      <c r="G329" s="687">
        <f t="shared" si="26"/>
        <v>14.25</v>
      </c>
      <c r="H329" s="684"/>
      <c r="I329" s="656">
        <f t="shared" si="27"/>
        <v>14.25</v>
      </c>
      <c r="J329" s="683"/>
      <c r="K329" s="656">
        <f t="shared" si="28"/>
        <v>14.25</v>
      </c>
      <c r="L329" s="688"/>
      <c r="M329" s="16" t="str">
        <f t="shared" si="29"/>
        <v>Juin</v>
      </c>
    </row>
    <row r="330" spans="1:13" ht="18.75">
      <c r="A330" s="13">
        <v>323</v>
      </c>
      <c r="B330" s="625" t="s">
        <v>1879</v>
      </c>
      <c r="C330" s="625" t="s">
        <v>2767</v>
      </c>
      <c r="D330" s="653">
        <v>11</v>
      </c>
      <c r="E330" s="85"/>
      <c r="F330" s="656">
        <f t="shared" si="25"/>
        <v>5.5</v>
      </c>
      <c r="G330" s="687">
        <f t="shared" si="26"/>
        <v>16.5</v>
      </c>
      <c r="H330" s="684"/>
      <c r="I330" s="656">
        <f t="shared" si="27"/>
        <v>16.5</v>
      </c>
      <c r="J330" s="683"/>
      <c r="K330" s="656">
        <f t="shared" si="28"/>
        <v>16.5</v>
      </c>
      <c r="L330" s="688"/>
      <c r="M330" s="16" t="str">
        <f t="shared" si="29"/>
        <v>Juin</v>
      </c>
    </row>
    <row r="331" spans="1:13" ht="18.75">
      <c r="A331" s="13">
        <v>324</v>
      </c>
      <c r="B331" s="625" t="s">
        <v>2768</v>
      </c>
      <c r="C331" s="625" t="s">
        <v>2769</v>
      </c>
      <c r="D331" s="653">
        <v>13.5</v>
      </c>
      <c r="E331" s="85"/>
      <c r="F331" s="656">
        <f t="shared" si="25"/>
        <v>6.75</v>
      </c>
      <c r="G331" s="687">
        <f t="shared" si="26"/>
        <v>20.25</v>
      </c>
      <c r="H331" s="684"/>
      <c r="I331" s="656">
        <f t="shared" si="27"/>
        <v>20.25</v>
      </c>
      <c r="J331" s="683"/>
      <c r="K331" s="656">
        <f t="shared" si="28"/>
        <v>20.25</v>
      </c>
      <c r="L331" s="688"/>
      <c r="M331" s="16" t="str">
        <f t="shared" si="29"/>
        <v>Juin</v>
      </c>
    </row>
    <row r="332" spans="1:13" ht="18.75">
      <c r="A332" s="13">
        <v>325</v>
      </c>
      <c r="B332" s="625" t="s">
        <v>1883</v>
      </c>
      <c r="C332" s="625" t="s">
        <v>2470</v>
      </c>
      <c r="D332" s="653">
        <v>11</v>
      </c>
      <c r="E332" s="85"/>
      <c r="F332" s="656">
        <f t="shared" si="25"/>
        <v>5.5</v>
      </c>
      <c r="G332" s="687">
        <f t="shared" si="26"/>
        <v>16.5</v>
      </c>
      <c r="H332" s="684"/>
      <c r="I332" s="656">
        <f t="shared" si="27"/>
        <v>16.5</v>
      </c>
      <c r="J332" s="683"/>
      <c r="K332" s="656">
        <f t="shared" si="28"/>
        <v>16.5</v>
      </c>
      <c r="L332" s="688"/>
      <c r="M332" s="16" t="str">
        <f t="shared" si="29"/>
        <v>Juin</v>
      </c>
    </row>
    <row r="333" spans="1:13" ht="18.75">
      <c r="A333" s="13">
        <v>326</v>
      </c>
      <c r="B333" s="625" t="s">
        <v>2770</v>
      </c>
      <c r="C333" s="625" t="s">
        <v>2771</v>
      </c>
      <c r="D333" s="653">
        <v>10.5</v>
      </c>
      <c r="E333" s="85"/>
      <c r="F333" s="656">
        <f t="shared" si="25"/>
        <v>5.25</v>
      </c>
      <c r="G333" s="687">
        <f t="shared" si="26"/>
        <v>15.75</v>
      </c>
      <c r="H333" s="684"/>
      <c r="I333" s="656">
        <f t="shared" si="27"/>
        <v>15.75</v>
      </c>
      <c r="J333" s="683"/>
      <c r="K333" s="656">
        <f t="shared" si="28"/>
        <v>15.75</v>
      </c>
      <c r="L333" s="688"/>
      <c r="M333" s="16" t="str">
        <f t="shared" si="29"/>
        <v>Juin</v>
      </c>
    </row>
    <row r="334" spans="1:13" ht="18.75">
      <c r="A334" s="13">
        <v>327</v>
      </c>
      <c r="B334" s="625" t="s">
        <v>2772</v>
      </c>
      <c r="C334" s="625" t="s">
        <v>2567</v>
      </c>
      <c r="D334" s="653">
        <v>9.5</v>
      </c>
      <c r="E334" s="85"/>
      <c r="F334" s="656">
        <f t="shared" si="25"/>
        <v>4.75</v>
      </c>
      <c r="G334" s="687">
        <f t="shared" si="26"/>
        <v>14.25</v>
      </c>
      <c r="H334" s="684"/>
      <c r="I334" s="656">
        <f t="shared" si="27"/>
        <v>14.25</v>
      </c>
      <c r="J334" s="683"/>
      <c r="K334" s="656">
        <f t="shared" si="28"/>
        <v>14.25</v>
      </c>
      <c r="L334" s="688"/>
      <c r="M334" s="16" t="str">
        <f t="shared" si="29"/>
        <v>Juin</v>
      </c>
    </row>
    <row r="335" spans="1:13" ht="18.75">
      <c r="A335" s="13">
        <v>328</v>
      </c>
      <c r="B335" s="625" t="s">
        <v>2773</v>
      </c>
      <c r="C335" s="625" t="s">
        <v>2643</v>
      </c>
      <c r="D335" s="653">
        <v>11.5</v>
      </c>
      <c r="E335" s="85"/>
      <c r="F335" s="656">
        <f t="shared" si="25"/>
        <v>5.75</v>
      </c>
      <c r="G335" s="687">
        <f t="shared" si="26"/>
        <v>17.25</v>
      </c>
      <c r="H335" s="684"/>
      <c r="I335" s="656">
        <f t="shared" si="27"/>
        <v>17.25</v>
      </c>
      <c r="J335" s="683"/>
      <c r="K335" s="656">
        <f t="shared" si="28"/>
        <v>17.25</v>
      </c>
      <c r="L335" s="688"/>
      <c r="M335" s="16" t="str">
        <f t="shared" si="29"/>
        <v>Juin</v>
      </c>
    </row>
    <row r="336" spans="1:13" ht="18.75">
      <c r="A336" s="13">
        <v>329</v>
      </c>
      <c r="B336" s="625" t="s">
        <v>2774</v>
      </c>
      <c r="C336" s="625" t="s">
        <v>2613</v>
      </c>
      <c r="D336" s="653">
        <v>10</v>
      </c>
      <c r="E336" s="85"/>
      <c r="F336" s="656">
        <f t="shared" si="25"/>
        <v>5</v>
      </c>
      <c r="G336" s="687">
        <f t="shared" si="26"/>
        <v>15</v>
      </c>
      <c r="H336" s="684"/>
      <c r="I336" s="656">
        <f t="shared" si="27"/>
        <v>15</v>
      </c>
      <c r="J336" s="683"/>
      <c r="K336" s="656">
        <f t="shared" si="28"/>
        <v>15</v>
      </c>
      <c r="L336" s="688"/>
      <c r="M336" s="16" t="str">
        <f t="shared" si="29"/>
        <v>Juin</v>
      </c>
    </row>
    <row r="337" spans="1:13" ht="18.75">
      <c r="A337" s="13">
        <v>330</v>
      </c>
      <c r="B337" s="625" t="s">
        <v>301</v>
      </c>
      <c r="C337" s="625" t="s">
        <v>2585</v>
      </c>
      <c r="D337" s="653">
        <v>10.5</v>
      </c>
      <c r="E337" s="85"/>
      <c r="F337" s="656">
        <f t="shared" si="25"/>
        <v>5.25</v>
      </c>
      <c r="G337" s="687">
        <f t="shared" si="26"/>
        <v>15.75</v>
      </c>
      <c r="H337" s="684"/>
      <c r="I337" s="656">
        <f t="shared" si="27"/>
        <v>15.75</v>
      </c>
      <c r="J337" s="683"/>
      <c r="K337" s="656">
        <f t="shared" si="28"/>
        <v>15.75</v>
      </c>
      <c r="L337" s="688"/>
      <c r="M337" s="16" t="str">
        <f t="shared" si="29"/>
        <v>Juin</v>
      </c>
    </row>
    <row r="338" spans="1:13" ht="18.75">
      <c r="A338" s="13">
        <v>331</v>
      </c>
      <c r="B338" s="625" t="s">
        <v>304</v>
      </c>
      <c r="C338" s="625" t="s">
        <v>2775</v>
      </c>
      <c r="D338" s="653">
        <v>9.5</v>
      </c>
      <c r="E338" s="85"/>
      <c r="F338" s="656">
        <f t="shared" si="25"/>
        <v>4.75</v>
      </c>
      <c r="G338" s="687">
        <f t="shared" si="26"/>
        <v>14.25</v>
      </c>
      <c r="H338" s="684"/>
      <c r="I338" s="656">
        <f t="shared" si="27"/>
        <v>14.25</v>
      </c>
      <c r="J338" s="683"/>
      <c r="K338" s="656">
        <f t="shared" si="28"/>
        <v>14.25</v>
      </c>
      <c r="L338" s="688"/>
      <c r="M338" s="16" t="str">
        <f t="shared" si="29"/>
        <v>Juin</v>
      </c>
    </row>
    <row r="339" spans="1:13" ht="18.75">
      <c r="A339" s="13">
        <v>332</v>
      </c>
      <c r="B339" s="625" t="s">
        <v>2776</v>
      </c>
      <c r="C339" s="625" t="s">
        <v>2777</v>
      </c>
      <c r="D339" s="653">
        <v>10</v>
      </c>
      <c r="E339" s="85"/>
      <c r="F339" s="656">
        <f t="shared" si="25"/>
        <v>5</v>
      </c>
      <c r="G339" s="687">
        <f t="shared" si="26"/>
        <v>15</v>
      </c>
      <c r="H339" s="684"/>
      <c r="I339" s="656">
        <f t="shared" si="27"/>
        <v>15</v>
      </c>
      <c r="J339" s="683"/>
      <c r="K339" s="656">
        <f t="shared" si="28"/>
        <v>15</v>
      </c>
      <c r="L339" s="688"/>
      <c r="M339" s="16" t="str">
        <f t="shared" si="29"/>
        <v>Juin</v>
      </c>
    </row>
    <row r="340" spans="1:13" ht="18.75">
      <c r="A340" s="13">
        <v>333</v>
      </c>
      <c r="B340" s="625" t="s">
        <v>2778</v>
      </c>
      <c r="C340" s="625" t="s">
        <v>2474</v>
      </c>
      <c r="D340" s="653">
        <v>8.5</v>
      </c>
      <c r="E340" s="85"/>
      <c r="F340" s="656">
        <f t="shared" si="25"/>
        <v>4.25</v>
      </c>
      <c r="G340" s="687">
        <f t="shared" si="26"/>
        <v>12.75</v>
      </c>
      <c r="H340" s="684"/>
      <c r="I340" s="656">
        <f t="shared" si="27"/>
        <v>12.75</v>
      </c>
      <c r="J340" s="683"/>
      <c r="K340" s="656">
        <f t="shared" si="28"/>
        <v>12.75</v>
      </c>
      <c r="L340" s="688"/>
      <c r="M340" s="16" t="str">
        <f t="shared" si="29"/>
        <v>Juin</v>
      </c>
    </row>
    <row r="341" spans="1:13" ht="18.75">
      <c r="A341" s="13">
        <v>334</v>
      </c>
      <c r="B341" s="625" t="s">
        <v>2778</v>
      </c>
      <c r="C341" s="625" t="s">
        <v>2779</v>
      </c>
      <c r="D341" s="653">
        <v>10.5</v>
      </c>
      <c r="E341" s="85"/>
      <c r="F341" s="656">
        <f t="shared" si="25"/>
        <v>5.25</v>
      </c>
      <c r="G341" s="687">
        <f t="shared" si="26"/>
        <v>15.75</v>
      </c>
      <c r="H341" s="684"/>
      <c r="I341" s="656">
        <f t="shared" si="27"/>
        <v>15.75</v>
      </c>
      <c r="J341" s="683"/>
      <c r="K341" s="656">
        <f t="shared" si="28"/>
        <v>15.75</v>
      </c>
      <c r="L341" s="688"/>
      <c r="M341" s="16" t="str">
        <f t="shared" si="29"/>
        <v>Juin</v>
      </c>
    </row>
    <row r="342" spans="1:13" ht="18.75">
      <c r="A342" s="13">
        <v>335</v>
      </c>
      <c r="B342" s="625" t="s">
        <v>2780</v>
      </c>
      <c r="C342" s="625" t="s">
        <v>2781</v>
      </c>
      <c r="D342" s="653">
        <v>14.5</v>
      </c>
      <c r="E342" s="85"/>
      <c r="F342" s="656">
        <f t="shared" si="25"/>
        <v>7.25</v>
      </c>
      <c r="G342" s="687">
        <f t="shared" si="26"/>
        <v>21.75</v>
      </c>
      <c r="H342" s="684"/>
      <c r="I342" s="656">
        <f t="shared" si="27"/>
        <v>21.75</v>
      </c>
      <c r="J342" s="683"/>
      <c r="K342" s="656">
        <f t="shared" si="28"/>
        <v>21.75</v>
      </c>
      <c r="L342" s="688"/>
      <c r="M342" s="16" t="str">
        <f t="shared" si="29"/>
        <v>Juin</v>
      </c>
    </row>
    <row r="343" spans="1:13" ht="18.75">
      <c r="A343" s="13">
        <v>336</v>
      </c>
      <c r="B343" s="625" t="s">
        <v>2782</v>
      </c>
      <c r="C343" s="625" t="s">
        <v>2783</v>
      </c>
      <c r="D343" s="653">
        <v>12.5</v>
      </c>
      <c r="E343" s="85"/>
      <c r="F343" s="656">
        <f t="shared" si="25"/>
        <v>6.25</v>
      </c>
      <c r="G343" s="687">
        <f t="shared" si="26"/>
        <v>18.75</v>
      </c>
      <c r="H343" s="684"/>
      <c r="I343" s="656">
        <f t="shared" si="27"/>
        <v>18.75</v>
      </c>
      <c r="J343" s="683"/>
      <c r="K343" s="656">
        <f t="shared" si="28"/>
        <v>18.75</v>
      </c>
      <c r="L343" s="688"/>
      <c r="M343" s="16" t="str">
        <f t="shared" si="29"/>
        <v>Juin</v>
      </c>
    </row>
    <row r="344" spans="1:13" ht="18.75">
      <c r="A344" s="13">
        <v>337</v>
      </c>
      <c r="B344" s="625" t="s">
        <v>2784</v>
      </c>
      <c r="C344" s="625" t="s">
        <v>2785</v>
      </c>
      <c r="D344" s="653">
        <v>11</v>
      </c>
      <c r="E344" s="85"/>
      <c r="F344" s="656">
        <f t="shared" si="25"/>
        <v>5.5</v>
      </c>
      <c r="G344" s="687">
        <f t="shared" si="26"/>
        <v>16.5</v>
      </c>
      <c r="H344" s="684"/>
      <c r="I344" s="656">
        <f t="shared" si="27"/>
        <v>16.5</v>
      </c>
      <c r="J344" s="683"/>
      <c r="K344" s="656">
        <f t="shared" si="28"/>
        <v>16.5</v>
      </c>
      <c r="L344" s="688"/>
      <c r="M344" s="16" t="str">
        <f t="shared" si="29"/>
        <v>Juin</v>
      </c>
    </row>
    <row r="345" spans="1:13" ht="18.75">
      <c r="A345" s="13">
        <v>338</v>
      </c>
      <c r="B345" s="625" t="s">
        <v>308</v>
      </c>
      <c r="C345" s="625" t="s">
        <v>2786</v>
      </c>
      <c r="D345" s="653">
        <v>11.5</v>
      </c>
      <c r="E345" s="85"/>
      <c r="F345" s="656">
        <f t="shared" si="25"/>
        <v>5.75</v>
      </c>
      <c r="G345" s="687">
        <f t="shared" si="26"/>
        <v>17.25</v>
      </c>
      <c r="H345" s="684"/>
      <c r="I345" s="656">
        <f t="shared" si="27"/>
        <v>17.25</v>
      </c>
      <c r="J345" s="683"/>
      <c r="K345" s="656">
        <f t="shared" si="28"/>
        <v>17.25</v>
      </c>
      <c r="L345" s="688"/>
      <c r="M345" s="16" t="str">
        <f t="shared" si="29"/>
        <v>Juin</v>
      </c>
    </row>
    <row r="346" spans="1:13" ht="18.75">
      <c r="A346" s="13">
        <v>339</v>
      </c>
      <c r="B346" s="625" t="s">
        <v>308</v>
      </c>
      <c r="C346" s="625" t="s">
        <v>2596</v>
      </c>
      <c r="D346" s="653">
        <v>12</v>
      </c>
      <c r="E346" s="85"/>
      <c r="F346" s="656">
        <f t="shared" si="25"/>
        <v>6</v>
      </c>
      <c r="G346" s="687">
        <f t="shared" si="26"/>
        <v>18</v>
      </c>
      <c r="H346" s="684"/>
      <c r="I346" s="656">
        <f t="shared" si="27"/>
        <v>18</v>
      </c>
      <c r="J346" s="683"/>
      <c r="K346" s="656">
        <f t="shared" si="28"/>
        <v>18</v>
      </c>
      <c r="L346" s="688"/>
      <c r="M346" s="16" t="str">
        <f t="shared" si="29"/>
        <v>Juin</v>
      </c>
    </row>
    <row r="347" spans="1:13" ht="18.75">
      <c r="A347" s="13">
        <v>340</v>
      </c>
      <c r="B347" s="625" t="s">
        <v>310</v>
      </c>
      <c r="C347" s="625" t="s">
        <v>2787</v>
      </c>
      <c r="D347" s="653">
        <v>6.5</v>
      </c>
      <c r="E347" s="85"/>
      <c r="F347" s="656">
        <f t="shared" si="25"/>
        <v>3.25</v>
      </c>
      <c r="G347" s="687">
        <f t="shared" si="26"/>
        <v>9.75</v>
      </c>
      <c r="H347" s="683"/>
      <c r="I347" s="656">
        <f t="shared" si="27"/>
        <v>9.75</v>
      </c>
      <c r="J347" s="683"/>
      <c r="K347" s="656">
        <f t="shared" si="28"/>
        <v>9.75</v>
      </c>
      <c r="L347" s="688"/>
      <c r="M347" s="16" t="str">
        <f t="shared" si="29"/>
        <v>Juin</v>
      </c>
    </row>
    <row r="348" spans="1:13" ht="18.75">
      <c r="A348" s="13">
        <v>341</v>
      </c>
      <c r="B348" s="625" t="s">
        <v>311</v>
      </c>
      <c r="C348" s="625" t="s">
        <v>312</v>
      </c>
      <c r="D348" s="674"/>
      <c r="E348" s="85"/>
      <c r="F348" s="656">
        <f t="shared" si="25"/>
        <v>10.5</v>
      </c>
      <c r="G348" s="687">
        <f t="shared" si="26"/>
        <v>31.5</v>
      </c>
      <c r="H348" s="683"/>
      <c r="I348" s="656">
        <f t="shared" si="27"/>
        <v>31.5</v>
      </c>
      <c r="J348" s="683"/>
      <c r="K348" s="656">
        <f t="shared" si="28"/>
        <v>31.5</v>
      </c>
      <c r="L348" s="688">
        <v>31.5</v>
      </c>
      <c r="M348" s="16" t="str">
        <f t="shared" si="29"/>
        <v>Juin</v>
      </c>
    </row>
    <row r="349" spans="1:13" ht="18.75">
      <c r="A349" s="13">
        <v>342</v>
      </c>
      <c r="B349" s="625" t="s">
        <v>1955</v>
      </c>
      <c r="C349" s="625" t="s">
        <v>2788</v>
      </c>
      <c r="D349" s="653">
        <v>10.5</v>
      </c>
      <c r="E349" s="85"/>
      <c r="F349" s="656">
        <f t="shared" si="25"/>
        <v>5.25</v>
      </c>
      <c r="G349" s="687">
        <f t="shared" si="26"/>
        <v>15.75</v>
      </c>
      <c r="H349" s="683"/>
      <c r="I349" s="656">
        <f t="shared" si="27"/>
        <v>15.75</v>
      </c>
      <c r="J349" s="683"/>
      <c r="K349" s="656">
        <f t="shared" si="28"/>
        <v>15.75</v>
      </c>
      <c r="L349" s="688"/>
      <c r="M349" s="16" t="str">
        <f t="shared" si="29"/>
        <v>Juin</v>
      </c>
    </row>
    <row r="350" spans="1:13" ht="18.75">
      <c r="A350" s="13">
        <v>343</v>
      </c>
      <c r="B350" s="625" t="s">
        <v>1960</v>
      </c>
      <c r="C350" s="625" t="s">
        <v>2789</v>
      </c>
      <c r="D350" s="653">
        <v>10.5</v>
      </c>
      <c r="E350" s="85"/>
      <c r="F350" s="656">
        <f t="shared" si="25"/>
        <v>5.25</v>
      </c>
      <c r="G350" s="687">
        <f t="shared" si="26"/>
        <v>15.75</v>
      </c>
      <c r="H350" s="683"/>
      <c r="I350" s="656">
        <f t="shared" si="27"/>
        <v>15.75</v>
      </c>
      <c r="J350" s="683"/>
      <c r="K350" s="656">
        <f t="shared" si="28"/>
        <v>15.75</v>
      </c>
      <c r="L350" s="688"/>
      <c r="M350" s="16" t="str">
        <f t="shared" si="29"/>
        <v>Juin</v>
      </c>
    </row>
    <row r="351" spans="1:13" ht="18.75">
      <c r="A351" s="13">
        <v>344</v>
      </c>
      <c r="B351" s="625" t="s">
        <v>316</v>
      </c>
      <c r="C351" s="625" t="s">
        <v>2790</v>
      </c>
      <c r="D351" s="653">
        <v>7.5</v>
      </c>
      <c r="E351" s="85"/>
      <c r="F351" s="656">
        <f t="shared" si="25"/>
        <v>3.75</v>
      </c>
      <c r="G351" s="687">
        <f t="shared" si="26"/>
        <v>11.25</v>
      </c>
      <c r="H351" s="683"/>
      <c r="I351" s="656">
        <f t="shared" si="27"/>
        <v>11.25</v>
      </c>
      <c r="J351" s="683"/>
      <c r="K351" s="656">
        <f t="shared" si="28"/>
        <v>11.25</v>
      </c>
      <c r="L351" s="688"/>
      <c r="M351" s="16" t="str">
        <f t="shared" si="29"/>
        <v>Juin</v>
      </c>
    </row>
    <row r="352" spans="1:13" ht="18.75">
      <c r="A352" s="13">
        <v>345</v>
      </c>
      <c r="B352" s="625" t="s">
        <v>2791</v>
      </c>
      <c r="C352" s="625" t="s">
        <v>2792</v>
      </c>
      <c r="D352" s="653">
        <v>12</v>
      </c>
      <c r="E352" s="85"/>
      <c r="F352" s="656">
        <f t="shared" si="25"/>
        <v>6</v>
      </c>
      <c r="G352" s="687">
        <f t="shared" si="26"/>
        <v>18</v>
      </c>
      <c r="H352" s="683"/>
      <c r="I352" s="656">
        <f t="shared" si="27"/>
        <v>18</v>
      </c>
      <c r="J352" s="683"/>
      <c r="K352" s="656">
        <f t="shared" si="28"/>
        <v>18</v>
      </c>
      <c r="L352" s="688"/>
      <c r="M352" s="16" t="str">
        <f t="shared" si="29"/>
        <v>Juin</v>
      </c>
    </row>
    <row r="353" spans="1:13" ht="18.75">
      <c r="A353" s="13">
        <v>346</v>
      </c>
      <c r="B353" s="625" t="s">
        <v>1978</v>
      </c>
      <c r="C353" s="625" t="s">
        <v>2793</v>
      </c>
      <c r="D353" s="653">
        <v>12</v>
      </c>
      <c r="E353" s="85"/>
      <c r="F353" s="656">
        <f t="shared" si="25"/>
        <v>6</v>
      </c>
      <c r="G353" s="687">
        <f t="shared" si="26"/>
        <v>18</v>
      </c>
      <c r="H353" s="684"/>
      <c r="I353" s="656">
        <f t="shared" si="27"/>
        <v>18</v>
      </c>
      <c r="J353" s="683"/>
      <c r="K353" s="656">
        <f t="shared" si="28"/>
        <v>18</v>
      </c>
      <c r="L353" s="688"/>
      <c r="M353" s="16" t="str">
        <f t="shared" si="29"/>
        <v>Juin</v>
      </c>
    </row>
    <row r="354" spans="1:13" ht="18.75">
      <c r="A354" s="13">
        <v>347</v>
      </c>
      <c r="B354" s="625" t="s">
        <v>2794</v>
      </c>
      <c r="C354" s="625" t="s">
        <v>2795</v>
      </c>
      <c r="D354" s="653">
        <v>12.5</v>
      </c>
      <c r="E354" s="85"/>
      <c r="F354" s="656">
        <f t="shared" si="25"/>
        <v>6.25</v>
      </c>
      <c r="G354" s="687">
        <f t="shared" si="26"/>
        <v>18.75</v>
      </c>
      <c r="H354" s="684"/>
      <c r="I354" s="656">
        <f t="shared" si="27"/>
        <v>18.75</v>
      </c>
      <c r="J354" s="683"/>
      <c r="K354" s="656">
        <f t="shared" si="28"/>
        <v>18.75</v>
      </c>
      <c r="L354" s="688"/>
      <c r="M354" s="16" t="str">
        <f t="shared" si="29"/>
        <v>Juin</v>
      </c>
    </row>
    <row r="355" spans="1:13" ht="18.75">
      <c r="A355" s="13">
        <v>348</v>
      </c>
      <c r="B355" s="625" t="s">
        <v>1986</v>
      </c>
      <c r="C355" s="625" t="s">
        <v>2796</v>
      </c>
      <c r="D355" s="653">
        <v>12</v>
      </c>
      <c r="E355" s="85"/>
      <c r="F355" s="656">
        <f t="shared" si="25"/>
        <v>6</v>
      </c>
      <c r="G355" s="687">
        <f t="shared" si="26"/>
        <v>18</v>
      </c>
      <c r="H355" s="684"/>
      <c r="I355" s="656">
        <f t="shared" si="27"/>
        <v>18</v>
      </c>
      <c r="J355" s="683"/>
      <c r="K355" s="656">
        <f t="shared" si="28"/>
        <v>18</v>
      </c>
      <c r="L355" s="688"/>
      <c r="M355" s="16" t="str">
        <f t="shared" si="29"/>
        <v>Juin</v>
      </c>
    </row>
    <row r="356" spans="1:13" ht="18.75">
      <c r="A356" s="13">
        <v>349</v>
      </c>
      <c r="B356" s="625" t="s">
        <v>321</v>
      </c>
      <c r="C356" s="625" t="s">
        <v>2797</v>
      </c>
      <c r="D356" s="653">
        <v>11.5</v>
      </c>
      <c r="E356" s="85"/>
      <c r="F356" s="656">
        <f t="shared" si="25"/>
        <v>5.75</v>
      </c>
      <c r="G356" s="687">
        <f t="shared" si="26"/>
        <v>17.25</v>
      </c>
      <c r="H356" s="684"/>
      <c r="I356" s="656">
        <f t="shared" si="27"/>
        <v>17.25</v>
      </c>
      <c r="J356" s="683"/>
      <c r="K356" s="656">
        <f t="shared" si="28"/>
        <v>17.25</v>
      </c>
      <c r="L356" s="688"/>
      <c r="M356" s="16" t="str">
        <f t="shared" si="29"/>
        <v>Juin</v>
      </c>
    </row>
    <row r="357" spans="1:13" ht="18.75">
      <c r="A357" s="13">
        <v>350</v>
      </c>
      <c r="B357" s="625" t="s">
        <v>1995</v>
      </c>
      <c r="C357" s="625" t="s">
        <v>2779</v>
      </c>
      <c r="D357" s="653">
        <v>11</v>
      </c>
      <c r="E357" s="85"/>
      <c r="F357" s="656">
        <f t="shared" si="25"/>
        <v>5.5</v>
      </c>
      <c r="G357" s="687">
        <f t="shared" si="26"/>
        <v>16.5</v>
      </c>
      <c r="H357" s="684"/>
      <c r="I357" s="656">
        <f t="shared" si="27"/>
        <v>16.5</v>
      </c>
      <c r="J357" s="683"/>
      <c r="K357" s="656">
        <f t="shared" si="28"/>
        <v>16.5</v>
      </c>
      <c r="L357" s="688"/>
      <c r="M357" s="16" t="str">
        <f t="shared" si="29"/>
        <v>Juin</v>
      </c>
    </row>
    <row r="358" spans="1:13" ht="18.75">
      <c r="A358" s="13">
        <v>351</v>
      </c>
      <c r="B358" s="625" t="s">
        <v>2000</v>
      </c>
      <c r="C358" s="625" t="s">
        <v>2798</v>
      </c>
      <c r="D358" s="653">
        <v>11.5</v>
      </c>
      <c r="E358" s="85"/>
      <c r="F358" s="656">
        <f t="shared" si="25"/>
        <v>5.75</v>
      </c>
      <c r="G358" s="687">
        <f t="shared" si="26"/>
        <v>17.25</v>
      </c>
      <c r="H358" s="684"/>
      <c r="I358" s="656">
        <f t="shared" si="27"/>
        <v>17.25</v>
      </c>
      <c r="J358" s="683"/>
      <c r="K358" s="656">
        <f t="shared" si="28"/>
        <v>17.25</v>
      </c>
      <c r="L358" s="688"/>
      <c r="M358" s="16" t="str">
        <f t="shared" si="29"/>
        <v>Juin</v>
      </c>
    </row>
    <row r="359" spans="1:13" ht="18.75">
      <c r="A359" s="13">
        <v>352</v>
      </c>
      <c r="B359" s="625" t="s">
        <v>2799</v>
      </c>
      <c r="C359" s="625" t="s">
        <v>2800</v>
      </c>
      <c r="D359" s="653">
        <v>10.5</v>
      </c>
      <c r="E359" s="85"/>
      <c r="F359" s="656">
        <f t="shared" si="25"/>
        <v>5.25</v>
      </c>
      <c r="G359" s="687">
        <f t="shared" si="26"/>
        <v>15.75</v>
      </c>
      <c r="H359" s="684"/>
      <c r="I359" s="656">
        <f t="shared" si="27"/>
        <v>15.75</v>
      </c>
      <c r="J359" s="683"/>
      <c r="K359" s="656">
        <f t="shared" si="28"/>
        <v>15.75</v>
      </c>
      <c r="L359" s="688"/>
      <c r="M359" s="16" t="str">
        <f t="shared" si="29"/>
        <v>Juin</v>
      </c>
    </row>
    <row r="360" spans="1:13" ht="18.75">
      <c r="A360" s="13">
        <v>353</v>
      </c>
      <c r="B360" s="625" t="s">
        <v>2801</v>
      </c>
      <c r="C360" s="625" t="s">
        <v>2802</v>
      </c>
      <c r="D360" s="653">
        <v>10</v>
      </c>
      <c r="E360" s="85"/>
      <c r="F360" s="656">
        <f t="shared" si="25"/>
        <v>5</v>
      </c>
      <c r="G360" s="687">
        <f t="shared" si="26"/>
        <v>15</v>
      </c>
      <c r="H360" s="684"/>
      <c r="I360" s="656">
        <f t="shared" si="27"/>
        <v>15</v>
      </c>
      <c r="J360" s="683"/>
      <c r="K360" s="656">
        <f t="shared" si="28"/>
        <v>15</v>
      </c>
      <c r="L360" s="688"/>
      <c r="M360" s="16" t="str">
        <f t="shared" si="29"/>
        <v>Juin</v>
      </c>
    </row>
    <row r="361" spans="1:13" ht="18.75">
      <c r="A361" s="13">
        <v>354</v>
      </c>
      <c r="B361" s="625" t="s">
        <v>2803</v>
      </c>
      <c r="C361" s="625" t="s">
        <v>2463</v>
      </c>
      <c r="D361" s="653">
        <v>8.5</v>
      </c>
      <c r="E361" s="85"/>
      <c r="F361" s="656">
        <f t="shared" si="25"/>
        <v>4.25</v>
      </c>
      <c r="G361" s="687">
        <f t="shared" si="26"/>
        <v>12.75</v>
      </c>
      <c r="H361" s="684"/>
      <c r="I361" s="656">
        <f t="shared" si="27"/>
        <v>12.75</v>
      </c>
      <c r="J361" s="683"/>
      <c r="K361" s="656">
        <f t="shared" si="28"/>
        <v>12.75</v>
      </c>
      <c r="L361" s="688"/>
      <c r="M361" s="16" t="str">
        <f t="shared" si="29"/>
        <v>Juin</v>
      </c>
    </row>
    <row r="362" spans="1:13" ht="18.75">
      <c r="A362" s="13">
        <v>355</v>
      </c>
      <c r="B362" s="625" t="s">
        <v>2019</v>
      </c>
      <c r="C362" s="625" t="s">
        <v>2463</v>
      </c>
      <c r="D362" s="653">
        <v>9.5</v>
      </c>
      <c r="E362" s="85"/>
      <c r="F362" s="656">
        <f t="shared" si="25"/>
        <v>4.75</v>
      </c>
      <c r="G362" s="687">
        <f t="shared" si="26"/>
        <v>14.25</v>
      </c>
      <c r="H362" s="684"/>
      <c r="I362" s="656">
        <f t="shared" si="27"/>
        <v>14.25</v>
      </c>
      <c r="J362" s="683"/>
      <c r="K362" s="656">
        <f t="shared" si="28"/>
        <v>14.25</v>
      </c>
      <c r="L362" s="688"/>
      <c r="M362" s="16" t="str">
        <f t="shared" si="29"/>
        <v>Juin</v>
      </c>
    </row>
    <row r="363" spans="1:13" ht="18.75">
      <c r="A363" s="13">
        <v>356</v>
      </c>
      <c r="B363" s="625" t="s">
        <v>2023</v>
      </c>
      <c r="C363" s="625" t="s">
        <v>2804</v>
      </c>
      <c r="D363" s="653">
        <v>11</v>
      </c>
      <c r="E363" s="85"/>
      <c r="F363" s="656">
        <f t="shared" si="25"/>
        <v>5.5</v>
      </c>
      <c r="G363" s="687">
        <f t="shared" si="26"/>
        <v>16.5</v>
      </c>
      <c r="H363" s="684"/>
      <c r="I363" s="656">
        <f t="shared" si="27"/>
        <v>16.5</v>
      </c>
      <c r="J363" s="683"/>
      <c r="K363" s="656">
        <f t="shared" si="28"/>
        <v>16.5</v>
      </c>
      <c r="L363" s="688"/>
      <c r="M363" s="16" t="str">
        <f t="shared" si="29"/>
        <v>Juin</v>
      </c>
    </row>
    <row r="364" spans="1:13" ht="18.75">
      <c r="A364" s="13">
        <v>357</v>
      </c>
      <c r="B364" s="625" t="s">
        <v>2028</v>
      </c>
      <c r="C364" s="625" t="s">
        <v>2805</v>
      </c>
      <c r="D364" s="653">
        <v>11.5</v>
      </c>
      <c r="E364" s="85"/>
      <c r="F364" s="656">
        <f t="shared" si="25"/>
        <v>5.75</v>
      </c>
      <c r="G364" s="687">
        <f t="shared" si="26"/>
        <v>17.25</v>
      </c>
      <c r="H364" s="684"/>
      <c r="I364" s="656">
        <f t="shared" si="27"/>
        <v>17.25</v>
      </c>
      <c r="J364" s="683"/>
      <c r="K364" s="656">
        <f t="shared" si="28"/>
        <v>17.25</v>
      </c>
      <c r="L364" s="688"/>
      <c r="M364" s="16" t="str">
        <f t="shared" si="29"/>
        <v>Juin</v>
      </c>
    </row>
    <row r="365" spans="1:13" ht="18.75">
      <c r="A365" s="13">
        <v>358</v>
      </c>
      <c r="B365" s="625" t="s">
        <v>2806</v>
      </c>
      <c r="C365" s="625" t="s">
        <v>2493</v>
      </c>
      <c r="D365" s="653">
        <v>13.5</v>
      </c>
      <c r="E365" s="85"/>
      <c r="F365" s="656">
        <f t="shared" si="25"/>
        <v>6.75</v>
      </c>
      <c r="G365" s="687">
        <f t="shared" si="26"/>
        <v>20.25</v>
      </c>
      <c r="H365" s="684"/>
      <c r="I365" s="656">
        <f t="shared" si="27"/>
        <v>20.25</v>
      </c>
      <c r="J365" s="683"/>
      <c r="K365" s="656">
        <f t="shared" si="28"/>
        <v>20.25</v>
      </c>
      <c r="L365" s="688"/>
      <c r="M365" s="16" t="str">
        <f t="shared" si="29"/>
        <v>Juin</v>
      </c>
    </row>
    <row r="366" spans="1:13" ht="18.75">
      <c r="A366" s="13">
        <v>359</v>
      </c>
      <c r="B366" s="625" t="s">
        <v>2807</v>
      </c>
      <c r="C366" s="625" t="s">
        <v>2808</v>
      </c>
      <c r="D366" s="653">
        <v>8</v>
      </c>
      <c r="E366" s="85"/>
      <c r="F366" s="656">
        <f t="shared" si="25"/>
        <v>4</v>
      </c>
      <c r="G366" s="687">
        <f t="shared" si="26"/>
        <v>12</v>
      </c>
      <c r="H366" s="684"/>
      <c r="I366" s="656">
        <f t="shared" si="27"/>
        <v>12</v>
      </c>
      <c r="J366" s="683"/>
      <c r="K366" s="656">
        <f t="shared" si="28"/>
        <v>12</v>
      </c>
      <c r="L366" s="688"/>
      <c r="M366" s="16" t="str">
        <f t="shared" si="29"/>
        <v>Juin</v>
      </c>
    </row>
    <row r="367" spans="1:13" ht="18.75">
      <c r="A367" s="13">
        <v>360</v>
      </c>
      <c r="B367" s="625" t="s">
        <v>324</v>
      </c>
      <c r="C367" s="625" t="s">
        <v>2809</v>
      </c>
      <c r="D367" s="653">
        <v>8.25</v>
      </c>
      <c r="E367" s="85"/>
      <c r="F367" s="656">
        <f t="shared" si="25"/>
        <v>4.125</v>
      </c>
      <c r="G367" s="687">
        <f t="shared" si="26"/>
        <v>12.375</v>
      </c>
      <c r="H367" s="684"/>
      <c r="I367" s="656">
        <f t="shared" si="27"/>
        <v>12.375</v>
      </c>
      <c r="J367" s="683"/>
      <c r="K367" s="656">
        <f t="shared" si="28"/>
        <v>12.375</v>
      </c>
      <c r="L367" s="688"/>
      <c r="M367" s="16" t="str">
        <f t="shared" si="29"/>
        <v>Juin</v>
      </c>
    </row>
    <row r="368" spans="1:13" ht="18.75">
      <c r="A368" s="13">
        <v>361</v>
      </c>
      <c r="B368" s="625" t="s">
        <v>2810</v>
      </c>
      <c r="C368" s="625" t="s">
        <v>2811</v>
      </c>
      <c r="D368" s="653">
        <v>12</v>
      </c>
      <c r="E368" s="85"/>
      <c r="F368" s="656">
        <f t="shared" si="25"/>
        <v>6</v>
      </c>
      <c r="G368" s="687">
        <f t="shared" si="26"/>
        <v>18</v>
      </c>
      <c r="H368" s="684"/>
      <c r="I368" s="656">
        <f t="shared" si="27"/>
        <v>18</v>
      </c>
      <c r="J368" s="683"/>
      <c r="K368" s="656">
        <f t="shared" si="28"/>
        <v>18</v>
      </c>
      <c r="L368" s="688"/>
      <c r="M368" s="16" t="str">
        <f t="shared" si="29"/>
        <v>Juin</v>
      </c>
    </row>
    <row r="369" spans="1:13" ht="18.75">
      <c r="A369" s="13">
        <v>362</v>
      </c>
      <c r="B369" s="625" t="s">
        <v>2812</v>
      </c>
      <c r="C369" s="625" t="s">
        <v>2813</v>
      </c>
      <c r="D369" s="653">
        <v>10</v>
      </c>
      <c r="E369" s="85"/>
      <c r="F369" s="656">
        <f t="shared" si="25"/>
        <v>5</v>
      </c>
      <c r="G369" s="687">
        <f t="shared" si="26"/>
        <v>15</v>
      </c>
      <c r="H369" s="683"/>
      <c r="I369" s="656">
        <f t="shared" si="27"/>
        <v>15</v>
      </c>
      <c r="J369" s="683"/>
      <c r="K369" s="656">
        <f t="shared" si="28"/>
        <v>15</v>
      </c>
      <c r="L369" s="688"/>
      <c r="M369" s="16" t="str">
        <f t="shared" si="29"/>
        <v>Juin</v>
      </c>
    </row>
    <row r="370" spans="1:13" ht="18.75">
      <c r="A370" s="13">
        <v>363</v>
      </c>
      <c r="B370" s="625" t="s">
        <v>2814</v>
      </c>
      <c r="C370" s="625" t="s">
        <v>2815</v>
      </c>
      <c r="D370" s="653">
        <v>10.5</v>
      </c>
      <c r="E370" s="85"/>
      <c r="F370" s="656">
        <f t="shared" si="25"/>
        <v>5.25</v>
      </c>
      <c r="G370" s="687">
        <f t="shared" si="26"/>
        <v>15.75</v>
      </c>
      <c r="H370" s="684"/>
      <c r="I370" s="656">
        <f t="shared" si="27"/>
        <v>15.75</v>
      </c>
      <c r="J370" s="683"/>
      <c r="K370" s="656">
        <f t="shared" si="28"/>
        <v>15.75</v>
      </c>
      <c r="L370" s="688"/>
      <c r="M370" s="16" t="str">
        <f t="shared" si="29"/>
        <v>Juin</v>
      </c>
    </row>
    <row r="371" spans="1:13" ht="18.75">
      <c r="A371" s="13">
        <v>364</v>
      </c>
      <c r="B371" s="625" t="s">
        <v>2816</v>
      </c>
      <c r="C371" s="625" t="s">
        <v>2443</v>
      </c>
      <c r="D371" s="653">
        <v>14</v>
      </c>
      <c r="E371" s="85"/>
      <c r="F371" s="656">
        <f t="shared" si="25"/>
        <v>7</v>
      </c>
      <c r="G371" s="687">
        <f t="shared" si="26"/>
        <v>21</v>
      </c>
      <c r="H371" s="684"/>
      <c r="I371" s="656">
        <f t="shared" si="27"/>
        <v>21</v>
      </c>
      <c r="J371" s="683"/>
      <c r="K371" s="656">
        <f t="shared" si="28"/>
        <v>21</v>
      </c>
      <c r="L371" s="688"/>
      <c r="M371" s="16" t="str">
        <f t="shared" si="29"/>
        <v>Juin</v>
      </c>
    </row>
    <row r="372" spans="1:13" ht="18.75">
      <c r="A372" s="13">
        <v>365</v>
      </c>
      <c r="B372" s="625" t="s">
        <v>325</v>
      </c>
      <c r="C372" s="625" t="s">
        <v>2512</v>
      </c>
      <c r="D372" s="653">
        <v>11</v>
      </c>
      <c r="E372" s="85"/>
      <c r="F372" s="656">
        <f t="shared" si="25"/>
        <v>5.5</v>
      </c>
      <c r="G372" s="687">
        <f t="shared" si="26"/>
        <v>16.5</v>
      </c>
      <c r="H372" s="684"/>
      <c r="I372" s="656">
        <f t="shared" si="27"/>
        <v>16.5</v>
      </c>
      <c r="J372" s="683"/>
      <c r="K372" s="656">
        <f t="shared" si="28"/>
        <v>16.5</v>
      </c>
      <c r="L372" s="688"/>
      <c r="M372" s="16" t="str">
        <f t="shared" si="29"/>
        <v>Juin</v>
      </c>
    </row>
    <row r="373" spans="1:13" ht="18.75">
      <c r="A373" s="13">
        <v>366</v>
      </c>
      <c r="B373" s="625" t="s">
        <v>2817</v>
      </c>
      <c r="C373" s="625" t="s">
        <v>2818</v>
      </c>
      <c r="D373" s="653">
        <v>11</v>
      </c>
      <c r="E373" s="85"/>
      <c r="F373" s="656">
        <f t="shared" si="25"/>
        <v>5.5</v>
      </c>
      <c r="G373" s="687">
        <f t="shared" si="26"/>
        <v>16.5</v>
      </c>
      <c r="H373" s="684"/>
      <c r="I373" s="656">
        <f t="shared" si="27"/>
        <v>16.5</v>
      </c>
      <c r="J373" s="683"/>
      <c r="K373" s="656">
        <f t="shared" si="28"/>
        <v>16.5</v>
      </c>
      <c r="L373" s="688"/>
      <c r="M373" s="16" t="str">
        <f t="shared" si="29"/>
        <v>Juin</v>
      </c>
    </row>
    <row r="374" spans="1:13" ht="18.75">
      <c r="A374" s="13">
        <v>367</v>
      </c>
      <c r="B374" s="625" t="s">
        <v>1966</v>
      </c>
      <c r="C374" s="625" t="s">
        <v>2819</v>
      </c>
      <c r="D374" s="653">
        <v>13</v>
      </c>
      <c r="E374" s="85"/>
      <c r="F374" s="656">
        <f t="shared" si="25"/>
        <v>6.5</v>
      </c>
      <c r="G374" s="687">
        <f t="shared" si="26"/>
        <v>19.5</v>
      </c>
      <c r="H374" s="684"/>
      <c r="I374" s="656">
        <f t="shared" si="27"/>
        <v>19.5</v>
      </c>
      <c r="J374" s="683"/>
      <c r="K374" s="656">
        <f t="shared" si="28"/>
        <v>19.5</v>
      </c>
      <c r="L374" s="688"/>
      <c r="M374" s="16" t="str">
        <f t="shared" si="29"/>
        <v>Juin</v>
      </c>
    </row>
    <row r="375" spans="1:13" ht="18.75">
      <c r="A375" s="13">
        <v>368</v>
      </c>
      <c r="B375" s="625" t="s">
        <v>2069</v>
      </c>
      <c r="C375" s="625" t="s">
        <v>2521</v>
      </c>
      <c r="D375" s="653">
        <v>13.5</v>
      </c>
      <c r="E375" s="85"/>
      <c r="F375" s="656">
        <f t="shared" si="25"/>
        <v>6.75</v>
      </c>
      <c r="G375" s="687">
        <f t="shared" si="26"/>
        <v>20.25</v>
      </c>
      <c r="H375" s="684"/>
      <c r="I375" s="656">
        <f t="shared" si="27"/>
        <v>20.25</v>
      </c>
      <c r="J375" s="683"/>
      <c r="K375" s="656">
        <f t="shared" si="28"/>
        <v>20.25</v>
      </c>
      <c r="L375" s="688"/>
      <c r="M375" s="16" t="str">
        <f t="shared" si="29"/>
        <v>Juin</v>
      </c>
    </row>
    <row r="376" spans="1:13" ht="18.75">
      <c r="A376" s="13">
        <v>369</v>
      </c>
      <c r="B376" s="625" t="s">
        <v>2820</v>
      </c>
      <c r="C376" s="625" t="s">
        <v>2821</v>
      </c>
      <c r="D376" s="653">
        <v>12</v>
      </c>
      <c r="E376" s="85"/>
      <c r="F376" s="656">
        <f t="shared" si="25"/>
        <v>6</v>
      </c>
      <c r="G376" s="687">
        <f t="shared" si="26"/>
        <v>18</v>
      </c>
      <c r="H376" s="684"/>
      <c r="I376" s="656">
        <f t="shared" si="27"/>
        <v>18</v>
      </c>
      <c r="J376" s="683"/>
      <c r="K376" s="656">
        <f t="shared" si="28"/>
        <v>18</v>
      </c>
      <c r="L376" s="688"/>
      <c r="M376" s="16" t="str">
        <f t="shared" si="29"/>
        <v>Juin</v>
      </c>
    </row>
    <row r="377" spans="1:13" ht="18.75">
      <c r="A377" s="13">
        <v>370</v>
      </c>
      <c r="B377" s="625" t="s">
        <v>2822</v>
      </c>
      <c r="C377" s="625" t="s">
        <v>2823</v>
      </c>
      <c r="D377" s="653">
        <v>11.5</v>
      </c>
      <c r="E377" s="85"/>
      <c r="F377" s="656">
        <f t="shared" si="25"/>
        <v>5.75</v>
      </c>
      <c r="G377" s="687">
        <f t="shared" si="26"/>
        <v>17.25</v>
      </c>
      <c r="H377" s="684"/>
      <c r="I377" s="656">
        <f t="shared" si="27"/>
        <v>17.25</v>
      </c>
      <c r="J377" s="683"/>
      <c r="K377" s="656">
        <f t="shared" si="28"/>
        <v>17.25</v>
      </c>
      <c r="L377" s="688"/>
      <c r="M377" s="16" t="str">
        <f t="shared" si="29"/>
        <v>Juin</v>
      </c>
    </row>
    <row r="378" spans="1:13" ht="18.75">
      <c r="A378" s="13">
        <v>371</v>
      </c>
      <c r="B378" s="625" t="s">
        <v>2083</v>
      </c>
      <c r="C378" s="625" t="s">
        <v>2490</v>
      </c>
      <c r="D378" s="653">
        <v>10.5</v>
      </c>
      <c r="E378" s="85"/>
      <c r="F378" s="656">
        <f t="shared" si="25"/>
        <v>5.25</v>
      </c>
      <c r="G378" s="687">
        <f t="shared" si="26"/>
        <v>15.75</v>
      </c>
      <c r="H378" s="684"/>
      <c r="I378" s="656">
        <f t="shared" si="27"/>
        <v>15.75</v>
      </c>
      <c r="J378" s="683"/>
      <c r="K378" s="656">
        <f t="shared" si="28"/>
        <v>15.75</v>
      </c>
      <c r="L378" s="688"/>
      <c r="M378" s="16" t="str">
        <f t="shared" si="29"/>
        <v>Juin</v>
      </c>
    </row>
    <row r="379" spans="1:13" ht="18.75">
      <c r="A379" s="13">
        <v>372</v>
      </c>
      <c r="B379" s="625" t="s">
        <v>2083</v>
      </c>
      <c r="C379" s="625" t="s">
        <v>2419</v>
      </c>
      <c r="D379" s="653">
        <v>11.5</v>
      </c>
      <c r="E379" s="85"/>
      <c r="F379" s="656">
        <f t="shared" si="25"/>
        <v>5.75</v>
      </c>
      <c r="G379" s="687">
        <f t="shared" si="26"/>
        <v>17.25</v>
      </c>
      <c r="H379" s="684"/>
      <c r="I379" s="656">
        <f t="shared" si="27"/>
        <v>17.25</v>
      </c>
      <c r="J379" s="683"/>
      <c r="K379" s="656">
        <f t="shared" si="28"/>
        <v>17.25</v>
      </c>
      <c r="L379" s="688"/>
      <c r="M379" s="16" t="str">
        <f t="shared" si="29"/>
        <v>Juin</v>
      </c>
    </row>
    <row r="380" spans="1:13" ht="18.75">
      <c r="A380" s="13">
        <v>373</v>
      </c>
      <c r="B380" s="625" t="s">
        <v>2087</v>
      </c>
      <c r="C380" s="625" t="s">
        <v>2824</v>
      </c>
      <c r="D380" s="653">
        <v>12.75</v>
      </c>
      <c r="E380" s="85"/>
      <c r="F380" s="656">
        <f t="shared" si="25"/>
        <v>6.375</v>
      </c>
      <c r="G380" s="687">
        <f t="shared" si="26"/>
        <v>19.125</v>
      </c>
      <c r="H380" s="684"/>
      <c r="I380" s="656">
        <f t="shared" si="27"/>
        <v>19.125</v>
      </c>
      <c r="J380" s="683"/>
      <c r="K380" s="656">
        <f t="shared" si="28"/>
        <v>19.125</v>
      </c>
      <c r="L380" s="688"/>
      <c r="M380" s="16" t="str">
        <f t="shared" si="29"/>
        <v>Juin</v>
      </c>
    </row>
    <row r="381" spans="1:13" ht="18.75">
      <c r="A381" s="13">
        <v>374</v>
      </c>
      <c r="B381" s="625" t="s">
        <v>2825</v>
      </c>
      <c r="C381" s="625" t="s">
        <v>2565</v>
      </c>
      <c r="D381" s="653">
        <v>14</v>
      </c>
      <c r="E381" s="85"/>
      <c r="F381" s="656">
        <f t="shared" si="25"/>
        <v>7</v>
      </c>
      <c r="G381" s="687">
        <f t="shared" si="26"/>
        <v>21</v>
      </c>
      <c r="H381" s="684"/>
      <c r="I381" s="656">
        <f t="shared" si="27"/>
        <v>21</v>
      </c>
      <c r="J381" s="683"/>
      <c r="K381" s="656">
        <f t="shared" si="28"/>
        <v>21</v>
      </c>
      <c r="L381" s="688"/>
      <c r="M381" s="16" t="str">
        <f t="shared" si="29"/>
        <v>Juin</v>
      </c>
    </row>
    <row r="382" spans="1:13" ht="18.75">
      <c r="A382" s="13">
        <v>375</v>
      </c>
      <c r="B382" s="625" t="s">
        <v>329</v>
      </c>
      <c r="C382" s="625" t="s">
        <v>2826</v>
      </c>
      <c r="D382" s="653">
        <v>9</v>
      </c>
      <c r="E382" s="85"/>
      <c r="F382" s="656">
        <f t="shared" si="25"/>
        <v>4.5</v>
      </c>
      <c r="G382" s="687">
        <f t="shared" si="26"/>
        <v>13.5</v>
      </c>
      <c r="H382" s="684"/>
      <c r="I382" s="656">
        <f t="shared" si="27"/>
        <v>13.5</v>
      </c>
      <c r="J382" s="683"/>
      <c r="K382" s="656">
        <f t="shared" si="28"/>
        <v>13.5</v>
      </c>
      <c r="L382" s="688"/>
      <c r="M382" s="16" t="str">
        <f t="shared" si="29"/>
        <v>Juin</v>
      </c>
    </row>
    <row r="383" spans="1:13" ht="18.75">
      <c r="A383" s="13">
        <v>376</v>
      </c>
      <c r="B383" s="625" t="s">
        <v>2827</v>
      </c>
      <c r="C383" s="625" t="s">
        <v>2828</v>
      </c>
      <c r="D383" s="653">
        <v>11</v>
      </c>
      <c r="E383" s="85"/>
      <c r="F383" s="656">
        <f t="shared" si="25"/>
        <v>5.5</v>
      </c>
      <c r="G383" s="687">
        <f t="shared" si="26"/>
        <v>16.5</v>
      </c>
      <c r="H383" s="684"/>
      <c r="I383" s="656">
        <f t="shared" si="27"/>
        <v>16.5</v>
      </c>
      <c r="J383" s="683"/>
      <c r="K383" s="656">
        <f t="shared" si="28"/>
        <v>16.5</v>
      </c>
      <c r="L383" s="688"/>
      <c r="M383" s="16" t="str">
        <f t="shared" si="29"/>
        <v>Juin</v>
      </c>
    </row>
    <row r="384" spans="1:13" ht="18.75">
      <c r="A384" s="13">
        <v>377</v>
      </c>
      <c r="B384" s="625" t="s">
        <v>2829</v>
      </c>
      <c r="C384" s="625" t="s">
        <v>2490</v>
      </c>
      <c r="D384" s="653">
        <v>10</v>
      </c>
      <c r="E384" s="85"/>
      <c r="F384" s="656">
        <f t="shared" si="25"/>
        <v>5</v>
      </c>
      <c r="G384" s="687">
        <f t="shared" si="26"/>
        <v>15</v>
      </c>
      <c r="H384" s="684"/>
      <c r="I384" s="656">
        <f t="shared" si="27"/>
        <v>15</v>
      </c>
      <c r="J384" s="683"/>
      <c r="K384" s="656">
        <f t="shared" si="28"/>
        <v>15</v>
      </c>
      <c r="L384" s="688"/>
      <c r="M384" s="16" t="str">
        <f t="shared" si="29"/>
        <v>Juin</v>
      </c>
    </row>
    <row r="385" spans="1:13" ht="18.75">
      <c r="A385" s="13">
        <v>378</v>
      </c>
      <c r="B385" s="625" t="s">
        <v>2830</v>
      </c>
      <c r="C385" s="625" t="s">
        <v>2598</v>
      </c>
      <c r="D385" s="653">
        <v>11</v>
      </c>
      <c r="E385" s="85"/>
      <c r="F385" s="656">
        <f t="shared" si="25"/>
        <v>5.5</v>
      </c>
      <c r="G385" s="687">
        <f t="shared" si="26"/>
        <v>16.5</v>
      </c>
      <c r="H385" s="683"/>
      <c r="I385" s="656">
        <f t="shared" si="27"/>
        <v>16.5</v>
      </c>
      <c r="J385" s="683"/>
      <c r="K385" s="656">
        <f t="shared" si="28"/>
        <v>16.5</v>
      </c>
      <c r="L385" s="688"/>
      <c r="M385" s="16" t="str">
        <f t="shared" si="29"/>
        <v>Juin</v>
      </c>
    </row>
    <row r="386" spans="1:13" ht="18.75">
      <c r="A386" s="13">
        <v>379</v>
      </c>
      <c r="B386" s="625" t="s">
        <v>2831</v>
      </c>
      <c r="C386" s="625" t="s">
        <v>2469</v>
      </c>
      <c r="D386" s="653">
        <v>11.5</v>
      </c>
      <c r="E386" s="85"/>
      <c r="F386" s="656">
        <f t="shared" si="25"/>
        <v>5.75</v>
      </c>
      <c r="G386" s="687">
        <f t="shared" si="26"/>
        <v>17.25</v>
      </c>
      <c r="H386" s="683"/>
      <c r="I386" s="656">
        <f t="shared" si="27"/>
        <v>17.25</v>
      </c>
      <c r="J386" s="683"/>
      <c r="K386" s="656">
        <f t="shared" si="28"/>
        <v>17.25</v>
      </c>
      <c r="L386" s="688"/>
      <c r="M386" s="16" t="str">
        <f t="shared" si="29"/>
        <v>Juin</v>
      </c>
    </row>
    <row r="387" spans="1:13" ht="18.75">
      <c r="A387" s="13">
        <v>380</v>
      </c>
      <c r="B387" s="625" t="s">
        <v>2832</v>
      </c>
      <c r="C387" s="625" t="s">
        <v>2833</v>
      </c>
      <c r="D387" s="653">
        <v>9</v>
      </c>
      <c r="E387" s="85"/>
      <c r="F387" s="656">
        <f t="shared" si="25"/>
        <v>4.5</v>
      </c>
      <c r="G387" s="687">
        <f t="shared" si="26"/>
        <v>13.5</v>
      </c>
      <c r="H387" s="683"/>
      <c r="I387" s="656">
        <f t="shared" si="27"/>
        <v>13.5</v>
      </c>
      <c r="J387" s="683"/>
      <c r="K387" s="656">
        <f t="shared" si="28"/>
        <v>13.5</v>
      </c>
      <c r="L387" s="688"/>
      <c r="M387" s="16" t="str">
        <f t="shared" si="29"/>
        <v>Juin</v>
      </c>
    </row>
    <row r="388" spans="1:13" ht="18.75">
      <c r="A388" s="13">
        <v>381</v>
      </c>
      <c r="B388" s="625" t="s">
        <v>2834</v>
      </c>
      <c r="C388" s="625" t="s">
        <v>2835</v>
      </c>
      <c r="D388" s="653">
        <v>11</v>
      </c>
      <c r="E388" s="85"/>
      <c r="F388" s="656">
        <f t="shared" si="25"/>
        <v>5.5</v>
      </c>
      <c r="G388" s="687">
        <f t="shared" si="26"/>
        <v>16.5</v>
      </c>
      <c r="H388" s="684"/>
      <c r="I388" s="656">
        <f t="shared" si="27"/>
        <v>16.5</v>
      </c>
      <c r="J388" s="683"/>
      <c r="K388" s="656">
        <f t="shared" si="28"/>
        <v>16.5</v>
      </c>
      <c r="L388" s="688"/>
      <c r="M388" s="16" t="str">
        <f t="shared" si="29"/>
        <v>Juin</v>
      </c>
    </row>
    <row r="389" spans="1:13" ht="18.75">
      <c r="A389" s="13">
        <v>382</v>
      </c>
      <c r="B389" s="625" t="s">
        <v>2120</v>
      </c>
      <c r="C389" s="625" t="s">
        <v>2725</v>
      </c>
      <c r="D389" s="653">
        <v>14</v>
      </c>
      <c r="E389" s="85"/>
      <c r="F389" s="656">
        <f t="shared" si="25"/>
        <v>7</v>
      </c>
      <c r="G389" s="687">
        <f t="shared" si="26"/>
        <v>21</v>
      </c>
      <c r="H389" s="684"/>
      <c r="I389" s="656">
        <f t="shared" si="27"/>
        <v>21</v>
      </c>
      <c r="J389" s="683"/>
      <c r="K389" s="656">
        <f t="shared" si="28"/>
        <v>21</v>
      </c>
      <c r="L389" s="688"/>
      <c r="M389" s="16" t="str">
        <f t="shared" si="29"/>
        <v>Juin</v>
      </c>
    </row>
    <row r="390" spans="1:13" ht="18.75">
      <c r="A390" s="13">
        <v>383</v>
      </c>
      <c r="B390" s="625" t="s">
        <v>2836</v>
      </c>
      <c r="C390" s="625" t="s">
        <v>2837</v>
      </c>
      <c r="D390" s="653">
        <v>12</v>
      </c>
      <c r="E390" s="85"/>
      <c r="F390" s="656">
        <f t="shared" si="25"/>
        <v>6</v>
      </c>
      <c r="G390" s="687">
        <f t="shared" si="26"/>
        <v>18</v>
      </c>
      <c r="H390" s="685"/>
      <c r="I390" s="656">
        <f t="shared" si="27"/>
        <v>18</v>
      </c>
      <c r="J390" s="683"/>
      <c r="K390" s="656">
        <f t="shared" si="28"/>
        <v>18</v>
      </c>
      <c r="L390" s="688"/>
      <c r="M390" s="16" t="str">
        <f t="shared" si="29"/>
        <v>Juin</v>
      </c>
    </row>
    <row r="391" spans="1:13" ht="18.75">
      <c r="A391" s="13">
        <v>384</v>
      </c>
      <c r="B391" s="625" t="s">
        <v>2838</v>
      </c>
      <c r="C391" s="625" t="s">
        <v>2839</v>
      </c>
      <c r="D391" s="653">
        <v>11.5</v>
      </c>
      <c r="E391" s="85"/>
      <c r="F391" s="656">
        <f t="shared" si="25"/>
        <v>5.75</v>
      </c>
      <c r="G391" s="687">
        <f t="shared" si="26"/>
        <v>17.25</v>
      </c>
      <c r="H391" s="685"/>
      <c r="I391" s="656">
        <f t="shared" si="27"/>
        <v>17.25</v>
      </c>
      <c r="J391" s="683"/>
      <c r="K391" s="656">
        <f t="shared" si="28"/>
        <v>17.25</v>
      </c>
      <c r="L391" s="688"/>
      <c r="M391" s="16" t="str">
        <f t="shared" si="29"/>
        <v>Juin</v>
      </c>
    </row>
    <row r="392" spans="1:13" ht="18.75">
      <c r="A392" s="13">
        <v>385</v>
      </c>
      <c r="B392" s="625" t="s">
        <v>2840</v>
      </c>
      <c r="C392" s="625" t="s">
        <v>2613</v>
      </c>
      <c r="D392" s="653">
        <v>11</v>
      </c>
      <c r="E392" s="85"/>
      <c r="F392" s="656">
        <f t="shared" ref="F392:F455" si="30">IF(AND(D392=0,E392=0),L392/3,(D392+E392)/2)</f>
        <v>5.5</v>
      </c>
      <c r="G392" s="687">
        <f t="shared" ref="G392:G455" si="31">F392*3</f>
        <v>16.5</v>
      </c>
      <c r="H392" s="685"/>
      <c r="I392" s="656">
        <f t="shared" ref="I392:I455" si="32">MAX(G392,H392*3)</f>
        <v>16.5</v>
      </c>
      <c r="J392" s="683"/>
      <c r="K392" s="656">
        <f t="shared" ref="K392:K455" si="33">MAX(I392,J392*3)</f>
        <v>16.5</v>
      </c>
      <c r="L392" s="688"/>
      <c r="M392" s="16" t="str">
        <f t="shared" ref="M392:M455" si="34">IF(ISBLANK(J392),IF(ISBLANK(H392),"Juin","Synthèse"),"Rattrapage")</f>
        <v>Juin</v>
      </c>
    </row>
    <row r="393" spans="1:13" ht="18.75">
      <c r="A393" s="13">
        <v>386</v>
      </c>
      <c r="B393" s="625" t="s">
        <v>2137</v>
      </c>
      <c r="C393" s="625" t="s">
        <v>2689</v>
      </c>
      <c r="D393" s="653">
        <v>10.5</v>
      </c>
      <c r="E393" s="85"/>
      <c r="F393" s="656">
        <f t="shared" si="30"/>
        <v>5.25</v>
      </c>
      <c r="G393" s="687">
        <f t="shared" si="31"/>
        <v>15.75</v>
      </c>
      <c r="H393" s="685"/>
      <c r="I393" s="656">
        <f t="shared" si="32"/>
        <v>15.75</v>
      </c>
      <c r="J393" s="683"/>
      <c r="K393" s="656">
        <f t="shared" si="33"/>
        <v>15.75</v>
      </c>
      <c r="L393" s="688"/>
      <c r="M393" s="16" t="str">
        <f t="shared" si="34"/>
        <v>Juin</v>
      </c>
    </row>
    <row r="394" spans="1:13" ht="18.75">
      <c r="A394" s="13">
        <v>387</v>
      </c>
      <c r="B394" s="625" t="s">
        <v>2141</v>
      </c>
      <c r="C394" s="625" t="s">
        <v>2841</v>
      </c>
      <c r="D394" s="653">
        <v>10.5</v>
      </c>
      <c r="E394" s="85"/>
      <c r="F394" s="656">
        <f t="shared" si="30"/>
        <v>5.25</v>
      </c>
      <c r="G394" s="687">
        <f t="shared" si="31"/>
        <v>15.75</v>
      </c>
      <c r="H394" s="685"/>
      <c r="I394" s="656">
        <f t="shared" si="32"/>
        <v>15.75</v>
      </c>
      <c r="J394" s="683"/>
      <c r="K394" s="656">
        <f t="shared" si="33"/>
        <v>15.75</v>
      </c>
      <c r="L394" s="688"/>
      <c r="M394" s="16" t="str">
        <f t="shared" si="34"/>
        <v>Juin</v>
      </c>
    </row>
    <row r="395" spans="1:13" ht="18.75">
      <c r="A395" s="13">
        <v>388</v>
      </c>
      <c r="B395" s="625" t="s">
        <v>181</v>
      </c>
      <c r="C395" s="625" t="s">
        <v>2545</v>
      </c>
      <c r="D395" s="653">
        <v>13</v>
      </c>
      <c r="E395" s="85"/>
      <c r="F395" s="656">
        <f t="shared" si="30"/>
        <v>6.5</v>
      </c>
      <c r="G395" s="687">
        <f t="shared" si="31"/>
        <v>19.5</v>
      </c>
      <c r="H395" s="685"/>
      <c r="I395" s="656">
        <f t="shared" si="32"/>
        <v>19.5</v>
      </c>
      <c r="J395" s="683"/>
      <c r="K395" s="656">
        <f t="shared" si="33"/>
        <v>19.5</v>
      </c>
      <c r="L395" s="688"/>
      <c r="M395" s="16" t="str">
        <f t="shared" si="34"/>
        <v>Juin</v>
      </c>
    </row>
    <row r="396" spans="1:13" ht="18.75">
      <c r="A396" s="13">
        <v>389</v>
      </c>
      <c r="B396" s="625" t="s">
        <v>2150</v>
      </c>
      <c r="C396" s="625" t="s">
        <v>2842</v>
      </c>
      <c r="D396" s="653">
        <v>11.5</v>
      </c>
      <c r="E396" s="85"/>
      <c r="F396" s="656">
        <f t="shared" si="30"/>
        <v>5.75</v>
      </c>
      <c r="G396" s="687">
        <f t="shared" si="31"/>
        <v>17.25</v>
      </c>
      <c r="H396" s="685"/>
      <c r="I396" s="656">
        <f t="shared" si="32"/>
        <v>17.25</v>
      </c>
      <c r="J396" s="683"/>
      <c r="K396" s="656">
        <f t="shared" si="33"/>
        <v>17.25</v>
      </c>
      <c r="L396" s="688"/>
      <c r="M396" s="16" t="str">
        <f t="shared" si="34"/>
        <v>Juin</v>
      </c>
    </row>
    <row r="397" spans="1:13" ht="18.75">
      <c r="A397" s="13">
        <v>390</v>
      </c>
      <c r="B397" s="625" t="s">
        <v>2843</v>
      </c>
      <c r="C397" s="625" t="s">
        <v>2844</v>
      </c>
      <c r="D397" s="653">
        <v>14.5</v>
      </c>
      <c r="E397" s="85"/>
      <c r="F397" s="656">
        <f t="shared" si="30"/>
        <v>7.25</v>
      </c>
      <c r="G397" s="687">
        <f t="shared" si="31"/>
        <v>21.75</v>
      </c>
      <c r="H397" s="685"/>
      <c r="I397" s="656">
        <f t="shared" si="32"/>
        <v>21.75</v>
      </c>
      <c r="J397" s="683"/>
      <c r="K397" s="656">
        <f t="shared" si="33"/>
        <v>21.75</v>
      </c>
      <c r="L397" s="688"/>
      <c r="M397" s="16" t="str">
        <f t="shared" si="34"/>
        <v>Juin</v>
      </c>
    </row>
    <row r="398" spans="1:13" ht="18.75">
      <c r="A398" s="13">
        <v>391</v>
      </c>
      <c r="B398" s="625" t="s">
        <v>2845</v>
      </c>
      <c r="C398" s="625" t="s">
        <v>2605</v>
      </c>
      <c r="D398" s="653">
        <v>11.5</v>
      </c>
      <c r="E398" s="85"/>
      <c r="F398" s="656">
        <f t="shared" si="30"/>
        <v>5.75</v>
      </c>
      <c r="G398" s="687">
        <f t="shared" si="31"/>
        <v>17.25</v>
      </c>
      <c r="H398" s="685"/>
      <c r="I398" s="656">
        <f t="shared" si="32"/>
        <v>17.25</v>
      </c>
      <c r="J398" s="683"/>
      <c r="K398" s="656">
        <f t="shared" si="33"/>
        <v>17.25</v>
      </c>
      <c r="L398" s="688"/>
      <c r="M398" s="16" t="str">
        <f t="shared" si="34"/>
        <v>Juin</v>
      </c>
    </row>
    <row r="399" spans="1:13" ht="18.75">
      <c r="A399" s="13">
        <v>392</v>
      </c>
      <c r="B399" s="625" t="s">
        <v>2846</v>
      </c>
      <c r="C399" s="625" t="s">
        <v>2725</v>
      </c>
      <c r="D399" s="653">
        <v>13</v>
      </c>
      <c r="E399" s="85"/>
      <c r="F399" s="656">
        <f t="shared" si="30"/>
        <v>6.5</v>
      </c>
      <c r="G399" s="687">
        <f t="shared" si="31"/>
        <v>19.5</v>
      </c>
      <c r="H399" s="685"/>
      <c r="I399" s="656">
        <f t="shared" si="32"/>
        <v>19.5</v>
      </c>
      <c r="J399" s="683"/>
      <c r="K399" s="656">
        <f t="shared" si="33"/>
        <v>19.5</v>
      </c>
      <c r="L399" s="688"/>
      <c r="M399" s="16" t="str">
        <f t="shared" si="34"/>
        <v>Juin</v>
      </c>
    </row>
    <row r="400" spans="1:13" ht="18.75">
      <c r="A400" s="13">
        <v>393</v>
      </c>
      <c r="B400" s="625" t="s">
        <v>2847</v>
      </c>
      <c r="C400" s="625" t="s">
        <v>2848</v>
      </c>
      <c r="D400" s="653">
        <v>12</v>
      </c>
      <c r="E400" s="85"/>
      <c r="F400" s="656">
        <f t="shared" si="30"/>
        <v>6</v>
      </c>
      <c r="G400" s="687">
        <f t="shared" si="31"/>
        <v>18</v>
      </c>
      <c r="H400" s="685"/>
      <c r="I400" s="656">
        <f t="shared" si="32"/>
        <v>18</v>
      </c>
      <c r="J400" s="683"/>
      <c r="K400" s="656">
        <f t="shared" si="33"/>
        <v>18</v>
      </c>
      <c r="L400" s="688"/>
      <c r="M400" s="16" t="str">
        <f t="shared" si="34"/>
        <v>Juin</v>
      </c>
    </row>
    <row r="401" spans="1:13" ht="18.75">
      <c r="A401" s="13">
        <v>394</v>
      </c>
      <c r="B401" s="625" t="s">
        <v>2172</v>
      </c>
      <c r="C401" s="625" t="s">
        <v>2809</v>
      </c>
      <c r="D401" s="653">
        <v>13</v>
      </c>
      <c r="E401" s="85"/>
      <c r="F401" s="656">
        <f t="shared" si="30"/>
        <v>6.5</v>
      </c>
      <c r="G401" s="687">
        <f t="shared" si="31"/>
        <v>19.5</v>
      </c>
      <c r="H401" s="685"/>
      <c r="I401" s="656">
        <f t="shared" si="32"/>
        <v>19.5</v>
      </c>
      <c r="J401" s="683"/>
      <c r="K401" s="656">
        <f t="shared" si="33"/>
        <v>19.5</v>
      </c>
      <c r="L401" s="688"/>
      <c r="M401" s="16" t="str">
        <f t="shared" si="34"/>
        <v>Juin</v>
      </c>
    </row>
    <row r="402" spans="1:13" ht="18.75">
      <c r="A402" s="13">
        <v>395</v>
      </c>
      <c r="B402" s="625" t="s">
        <v>2849</v>
      </c>
      <c r="C402" s="625" t="s">
        <v>2429</v>
      </c>
      <c r="D402" s="653">
        <v>10</v>
      </c>
      <c r="E402" s="85"/>
      <c r="F402" s="656">
        <f t="shared" si="30"/>
        <v>5</v>
      </c>
      <c r="G402" s="687">
        <f t="shared" si="31"/>
        <v>15</v>
      </c>
      <c r="H402" s="685"/>
      <c r="I402" s="656">
        <f t="shared" si="32"/>
        <v>15</v>
      </c>
      <c r="J402" s="683"/>
      <c r="K402" s="656">
        <f t="shared" si="33"/>
        <v>15</v>
      </c>
      <c r="L402" s="688"/>
      <c r="M402" s="16" t="str">
        <f t="shared" si="34"/>
        <v>Juin</v>
      </c>
    </row>
    <row r="403" spans="1:13" ht="18.75">
      <c r="A403" s="13">
        <v>396</v>
      </c>
      <c r="B403" s="625" t="s">
        <v>2850</v>
      </c>
      <c r="C403" s="625" t="s">
        <v>2851</v>
      </c>
      <c r="D403" s="653">
        <v>11.5</v>
      </c>
      <c r="E403" s="85"/>
      <c r="F403" s="656">
        <f t="shared" si="30"/>
        <v>5.75</v>
      </c>
      <c r="G403" s="687">
        <f t="shared" si="31"/>
        <v>17.25</v>
      </c>
      <c r="H403" s="686"/>
      <c r="I403" s="656">
        <f t="shared" si="32"/>
        <v>17.25</v>
      </c>
      <c r="J403" s="683"/>
      <c r="K403" s="656">
        <f t="shared" si="33"/>
        <v>17.25</v>
      </c>
      <c r="L403" s="688"/>
      <c r="M403" s="16" t="str">
        <f t="shared" si="34"/>
        <v>Juin</v>
      </c>
    </row>
    <row r="404" spans="1:13" ht="18.75">
      <c r="A404" s="13">
        <v>397</v>
      </c>
      <c r="B404" s="625" t="s">
        <v>2852</v>
      </c>
      <c r="C404" s="625" t="s">
        <v>2493</v>
      </c>
      <c r="D404" s="653">
        <v>9.5</v>
      </c>
      <c r="E404" s="85"/>
      <c r="F404" s="656">
        <f t="shared" si="30"/>
        <v>4.75</v>
      </c>
      <c r="G404" s="687">
        <f t="shared" si="31"/>
        <v>14.25</v>
      </c>
      <c r="H404" s="686"/>
      <c r="I404" s="656">
        <f t="shared" si="32"/>
        <v>14.25</v>
      </c>
      <c r="J404" s="683"/>
      <c r="K404" s="656">
        <f t="shared" si="33"/>
        <v>14.25</v>
      </c>
      <c r="L404" s="688"/>
      <c r="M404" s="16" t="str">
        <f t="shared" si="34"/>
        <v>Juin</v>
      </c>
    </row>
    <row r="405" spans="1:13" ht="18.75">
      <c r="A405" s="13">
        <v>398</v>
      </c>
      <c r="B405" s="625" t="s">
        <v>2853</v>
      </c>
      <c r="C405" s="625" t="s">
        <v>2581</v>
      </c>
      <c r="D405" s="653">
        <v>11</v>
      </c>
      <c r="E405" s="85"/>
      <c r="F405" s="656">
        <f t="shared" si="30"/>
        <v>5.5</v>
      </c>
      <c r="G405" s="687">
        <f t="shared" si="31"/>
        <v>16.5</v>
      </c>
      <c r="H405" s="686"/>
      <c r="I405" s="656">
        <f t="shared" si="32"/>
        <v>16.5</v>
      </c>
      <c r="J405" s="683"/>
      <c r="K405" s="656">
        <f t="shared" si="33"/>
        <v>16.5</v>
      </c>
      <c r="L405" s="688"/>
      <c r="M405" s="16" t="str">
        <f t="shared" si="34"/>
        <v>Juin</v>
      </c>
    </row>
    <row r="406" spans="1:13" ht="18.75">
      <c r="A406" s="13">
        <v>399</v>
      </c>
      <c r="B406" s="625" t="s">
        <v>2854</v>
      </c>
      <c r="C406" s="625" t="s">
        <v>2855</v>
      </c>
      <c r="D406" s="653">
        <v>9</v>
      </c>
      <c r="E406" s="85"/>
      <c r="F406" s="656">
        <f t="shared" si="30"/>
        <v>4.5</v>
      </c>
      <c r="G406" s="687">
        <f t="shared" si="31"/>
        <v>13.5</v>
      </c>
      <c r="H406" s="686"/>
      <c r="I406" s="656">
        <f t="shared" si="32"/>
        <v>13.5</v>
      </c>
      <c r="J406" s="683"/>
      <c r="K406" s="656">
        <f t="shared" si="33"/>
        <v>13.5</v>
      </c>
      <c r="L406" s="688"/>
      <c r="M406" s="16" t="str">
        <f t="shared" si="34"/>
        <v>Juin</v>
      </c>
    </row>
    <row r="407" spans="1:13" ht="18.75">
      <c r="A407" s="13">
        <v>400</v>
      </c>
      <c r="B407" s="625" t="s">
        <v>2856</v>
      </c>
      <c r="C407" s="625" t="s">
        <v>2857</v>
      </c>
      <c r="D407" s="653">
        <v>8.5</v>
      </c>
      <c r="E407" s="85"/>
      <c r="F407" s="656">
        <f t="shared" si="30"/>
        <v>4.25</v>
      </c>
      <c r="G407" s="687">
        <f t="shared" si="31"/>
        <v>12.75</v>
      </c>
      <c r="H407" s="686"/>
      <c r="I407" s="656">
        <f t="shared" si="32"/>
        <v>12.75</v>
      </c>
      <c r="J407" s="683"/>
      <c r="K407" s="656">
        <f t="shared" si="33"/>
        <v>12.75</v>
      </c>
      <c r="L407" s="688"/>
      <c r="M407" s="16" t="str">
        <f t="shared" si="34"/>
        <v>Juin</v>
      </c>
    </row>
    <row r="408" spans="1:13" ht="18.75">
      <c r="A408" s="13">
        <v>401</v>
      </c>
      <c r="B408" s="625" t="s">
        <v>2856</v>
      </c>
      <c r="C408" s="625" t="s">
        <v>2858</v>
      </c>
      <c r="D408" s="653">
        <v>13</v>
      </c>
      <c r="E408" s="85"/>
      <c r="F408" s="656">
        <f t="shared" si="30"/>
        <v>6.5</v>
      </c>
      <c r="G408" s="687">
        <f t="shared" si="31"/>
        <v>19.5</v>
      </c>
      <c r="H408" s="686"/>
      <c r="I408" s="656">
        <f t="shared" si="32"/>
        <v>19.5</v>
      </c>
      <c r="J408" s="683"/>
      <c r="K408" s="656">
        <f t="shared" si="33"/>
        <v>19.5</v>
      </c>
      <c r="L408" s="688"/>
      <c r="M408" s="16" t="str">
        <f t="shared" si="34"/>
        <v>Juin</v>
      </c>
    </row>
    <row r="409" spans="1:13" ht="18.75">
      <c r="A409" s="13">
        <v>402</v>
      </c>
      <c r="B409" s="625" t="s">
        <v>334</v>
      </c>
      <c r="C409" s="625" t="s">
        <v>330</v>
      </c>
      <c r="D409" s="669"/>
      <c r="E409" s="85"/>
      <c r="F409" s="656">
        <f t="shared" si="30"/>
        <v>10</v>
      </c>
      <c r="G409" s="687">
        <f t="shared" si="31"/>
        <v>30</v>
      </c>
      <c r="H409" s="685"/>
      <c r="I409" s="656">
        <f t="shared" si="32"/>
        <v>30</v>
      </c>
      <c r="J409" s="683"/>
      <c r="K409" s="656">
        <f t="shared" si="33"/>
        <v>30</v>
      </c>
      <c r="L409" s="688">
        <v>30</v>
      </c>
      <c r="M409" s="16" t="str">
        <f t="shared" si="34"/>
        <v>Juin</v>
      </c>
    </row>
    <row r="410" spans="1:13" ht="18.75">
      <c r="A410" s="13">
        <v>403</v>
      </c>
      <c r="B410" s="625" t="s">
        <v>2859</v>
      </c>
      <c r="C410" s="625" t="s">
        <v>2535</v>
      </c>
      <c r="D410" s="653">
        <v>10</v>
      </c>
      <c r="E410" s="85"/>
      <c r="F410" s="656">
        <f t="shared" si="30"/>
        <v>5</v>
      </c>
      <c r="G410" s="687">
        <f t="shared" si="31"/>
        <v>15</v>
      </c>
      <c r="H410" s="685"/>
      <c r="I410" s="656">
        <f t="shared" si="32"/>
        <v>15</v>
      </c>
      <c r="J410" s="683"/>
      <c r="K410" s="656">
        <f t="shared" si="33"/>
        <v>15</v>
      </c>
      <c r="L410" s="688"/>
      <c r="M410" s="16" t="str">
        <f t="shared" si="34"/>
        <v>Juin</v>
      </c>
    </row>
    <row r="411" spans="1:13" ht="18.75">
      <c r="A411" s="13">
        <v>404</v>
      </c>
      <c r="B411" s="625" t="s">
        <v>337</v>
      </c>
      <c r="C411" s="625" t="s">
        <v>2753</v>
      </c>
      <c r="D411" s="653">
        <v>12</v>
      </c>
      <c r="E411" s="85"/>
      <c r="F411" s="656">
        <f t="shared" si="30"/>
        <v>6</v>
      </c>
      <c r="G411" s="687">
        <f t="shared" si="31"/>
        <v>18</v>
      </c>
      <c r="H411" s="685"/>
      <c r="I411" s="656">
        <f t="shared" si="32"/>
        <v>18</v>
      </c>
      <c r="J411" s="683"/>
      <c r="K411" s="656">
        <f t="shared" si="33"/>
        <v>18</v>
      </c>
      <c r="L411" s="688"/>
      <c r="M411" s="16" t="str">
        <f t="shared" si="34"/>
        <v>Juin</v>
      </c>
    </row>
    <row r="412" spans="1:13" ht="18.75">
      <c r="A412" s="13">
        <v>405</v>
      </c>
      <c r="B412" s="625" t="s">
        <v>2860</v>
      </c>
      <c r="C412" s="625" t="s">
        <v>2861</v>
      </c>
      <c r="D412" s="653">
        <v>10.5</v>
      </c>
      <c r="E412" s="85"/>
      <c r="F412" s="656">
        <f t="shared" si="30"/>
        <v>5.25</v>
      </c>
      <c r="G412" s="687">
        <f t="shared" si="31"/>
        <v>15.75</v>
      </c>
      <c r="H412" s="685"/>
      <c r="I412" s="656">
        <f t="shared" si="32"/>
        <v>15.75</v>
      </c>
      <c r="J412" s="683"/>
      <c r="K412" s="656">
        <f t="shared" si="33"/>
        <v>15.75</v>
      </c>
      <c r="L412" s="688"/>
      <c r="M412" s="16" t="str">
        <f t="shared" si="34"/>
        <v>Juin</v>
      </c>
    </row>
    <row r="413" spans="1:13" ht="18.75">
      <c r="A413" s="13">
        <v>406</v>
      </c>
      <c r="B413" s="625" t="s">
        <v>2862</v>
      </c>
      <c r="C413" s="625" t="s">
        <v>2863</v>
      </c>
      <c r="D413" s="653">
        <v>13.5</v>
      </c>
      <c r="E413" s="85"/>
      <c r="F413" s="656">
        <f t="shared" si="30"/>
        <v>6.75</v>
      </c>
      <c r="G413" s="687">
        <f t="shared" si="31"/>
        <v>20.25</v>
      </c>
      <c r="H413" s="685"/>
      <c r="I413" s="656">
        <f t="shared" si="32"/>
        <v>20.25</v>
      </c>
      <c r="J413" s="683"/>
      <c r="K413" s="656">
        <f t="shared" si="33"/>
        <v>20.25</v>
      </c>
      <c r="L413" s="688"/>
      <c r="M413" s="16" t="str">
        <f t="shared" si="34"/>
        <v>Juin</v>
      </c>
    </row>
    <row r="414" spans="1:13" ht="18.75">
      <c r="A414" s="13">
        <v>407</v>
      </c>
      <c r="B414" s="625" t="s">
        <v>2864</v>
      </c>
      <c r="C414" s="625" t="s">
        <v>2682</v>
      </c>
      <c r="D414" s="653">
        <v>9</v>
      </c>
      <c r="E414" s="85"/>
      <c r="F414" s="656">
        <f t="shared" si="30"/>
        <v>4.5</v>
      </c>
      <c r="G414" s="687">
        <f t="shared" si="31"/>
        <v>13.5</v>
      </c>
      <c r="H414" s="685"/>
      <c r="I414" s="656">
        <f t="shared" si="32"/>
        <v>13.5</v>
      </c>
      <c r="J414" s="683"/>
      <c r="K414" s="656">
        <f t="shared" si="33"/>
        <v>13.5</v>
      </c>
      <c r="L414" s="688"/>
      <c r="M414" s="16" t="str">
        <f t="shared" si="34"/>
        <v>Juin</v>
      </c>
    </row>
    <row r="415" spans="1:13" ht="18.75">
      <c r="A415" s="13">
        <v>408</v>
      </c>
      <c r="B415" s="625" t="s">
        <v>2222</v>
      </c>
      <c r="C415" s="625" t="s">
        <v>2865</v>
      </c>
      <c r="D415" s="653">
        <v>12</v>
      </c>
      <c r="E415" s="85"/>
      <c r="F415" s="656">
        <f t="shared" si="30"/>
        <v>6</v>
      </c>
      <c r="G415" s="687">
        <f t="shared" si="31"/>
        <v>18</v>
      </c>
      <c r="H415" s="685"/>
      <c r="I415" s="656">
        <f t="shared" si="32"/>
        <v>18</v>
      </c>
      <c r="J415" s="683"/>
      <c r="K415" s="656">
        <f t="shared" si="33"/>
        <v>18</v>
      </c>
      <c r="L415" s="688"/>
      <c r="M415" s="16" t="str">
        <f t="shared" si="34"/>
        <v>Juin</v>
      </c>
    </row>
    <row r="416" spans="1:13" ht="18.75">
      <c r="A416" s="13">
        <v>409</v>
      </c>
      <c r="B416" s="625" t="s">
        <v>2866</v>
      </c>
      <c r="C416" s="625" t="s">
        <v>2867</v>
      </c>
      <c r="D416" s="653">
        <v>12</v>
      </c>
      <c r="E416" s="85"/>
      <c r="F416" s="656">
        <f t="shared" si="30"/>
        <v>6</v>
      </c>
      <c r="G416" s="687">
        <f t="shared" si="31"/>
        <v>18</v>
      </c>
      <c r="H416" s="685"/>
      <c r="I416" s="656">
        <f t="shared" si="32"/>
        <v>18</v>
      </c>
      <c r="J416" s="683"/>
      <c r="K416" s="656">
        <f t="shared" si="33"/>
        <v>18</v>
      </c>
      <c r="L416" s="688"/>
      <c r="M416" s="16" t="str">
        <f t="shared" si="34"/>
        <v>Juin</v>
      </c>
    </row>
    <row r="417" spans="1:13" ht="18.75">
      <c r="A417" s="13">
        <v>410</v>
      </c>
      <c r="B417" s="625" t="s">
        <v>338</v>
      </c>
      <c r="C417" s="625" t="s">
        <v>2745</v>
      </c>
      <c r="D417" s="653">
        <v>10</v>
      </c>
      <c r="E417" s="85"/>
      <c r="F417" s="656">
        <f t="shared" si="30"/>
        <v>5</v>
      </c>
      <c r="G417" s="687">
        <f t="shared" si="31"/>
        <v>15</v>
      </c>
      <c r="H417" s="685"/>
      <c r="I417" s="656">
        <f t="shared" si="32"/>
        <v>15</v>
      </c>
      <c r="J417" s="683"/>
      <c r="K417" s="656">
        <f t="shared" si="33"/>
        <v>15</v>
      </c>
      <c r="L417" s="688"/>
      <c r="M417" s="16" t="str">
        <f t="shared" si="34"/>
        <v>Juin</v>
      </c>
    </row>
    <row r="418" spans="1:13" ht="18.75">
      <c r="A418" s="13">
        <v>411</v>
      </c>
      <c r="B418" s="625" t="s">
        <v>2868</v>
      </c>
      <c r="C418" s="625" t="s">
        <v>2869</v>
      </c>
      <c r="D418" s="653">
        <v>10</v>
      </c>
      <c r="E418" s="85"/>
      <c r="F418" s="656">
        <f t="shared" si="30"/>
        <v>5</v>
      </c>
      <c r="G418" s="687">
        <f t="shared" si="31"/>
        <v>15</v>
      </c>
      <c r="H418" s="685"/>
      <c r="I418" s="656">
        <f t="shared" si="32"/>
        <v>15</v>
      </c>
      <c r="J418" s="683"/>
      <c r="K418" s="656">
        <f t="shared" si="33"/>
        <v>15</v>
      </c>
      <c r="L418" s="688"/>
      <c r="M418" s="16" t="str">
        <f t="shared" si="34"/>
        <v>Juin</v>
      </c>
    </row>
    <row r="419" spans="1:13" ht="18.75">
      <c r="A419" s="13">
        <v>412</v>
      </c>
      <c r="B419" s="625" t="s">
        <v>2241</v>
      </c>
      <c r="C419" s="625" t="s">
        <v>2509</v>
      </c>
      <c r="D419" s="653">
        <v>13.5</v>
      </c>
      <c r="E419" s="85"/>
      <c r="F419" s="656">
        <f t="shared" si="30"/>
        <v>6.75</v>
      </c>
      <c r="G419" s="687">
        <f t="shared" si="31"/>
        <v>20.25</v>
      </c>
      <c r="H419" s="685"/>
      <c r="I419" s="656">
        <f t="shared" si="32"/>
        <v>20.25</v>
      </c>
      <c r="J419" s="683"/>
      <c r="K419" s="656">
        <f t="shared" si="33"/>
        <v>20.25</v>
      </c>
      <c r="L419" s="688"/>
      <c r="M419" s="16" t="str">
        <f t="shared" si="34"/>
        <v>Juin</v>
      </c>
    </row>
    <row r="420" spans="1:13" ht="18.75">
      <c r="A420" s="13">
        <v>413</v>
      </c>
      <c r="B420" s="625" t="s">
        <v>2245</v>
      </c>
      <c r="C420" s="625" t="s">
        <v>2870</v>
      </c>
      <c r="D420" s="653">
        <v>9.5</v>
      </c>
      <c r="E420" s="85"/>
      <c r="F420" s="656">
        <f t="shared" si="30"/>
        <v>4.75</v>
      </c>
      <c r="G420" s="687">
        <f t="shared" si="31"/>
        <v>14.25</v>
      </c>
      <c r="H420" s="685"/>
      <c r="I420" s="656">
        <f t="shared" si="32"/>
        <v>14.25</v>
      </c>
      <c r="J420" s="683"/>
      <c r="K420" s="656">
        <f t="shared" si="33"/>
        <v>14.25</v>
      </c>
      <c r="L420" s="688"/>
      <c r="M420" s="16" t="str">
        <f t="shared" si="34"/>
        <v>Juin</v>
      </c>
    </row>
    <row r="421" spans="1:13" ht="18.75">
      <c r="A421" s="13">
        <v>414</v>
      </c>
      <c r="B421" s="625" t="s">
        <v>339</v>
      </c>
      <c r="C421" s="625" t="s">
        <v>2871</v>
      </c>
      <c r="D421" s="653">
        <v>11</v>
      </c>
      <c r="E421" s="85"/>
      <c r="F421" s="656">
        <f t="shared" si="30"/>
        <v>5.5</v>
      </c>
      <c r="G421" s="687">
        <f t="shared" si="31"/>
        <v>16.5</v>
      </c>
      <c r="H421" s="685"/>
      <c r="I421" s="656">
        <f t="shared" si="32"/>
        <v>16.5</v>
      </c>
      <c r="J421" s="683"/>
      <c r="K421" s="656">
        <f t="shared" si="33"/>
        <v>16.5</v>
      </c>
      <c r="L421" s="688"/>
      <c r="M421" s="16" t="str">
        <f t="shared" si="34"/>
        <v>Juin</v>
      </c>
    </row>
    <row r="422" spans="1:13" ht="18.75">
      <c r="A422" s="13">
        <v>415</v>
      </c>
      <c r="B422" s="625" t="s">
        <v>2872</v>
      </c>
      <c r="C422" s="625" t="s">
        <v>2873</v>
      </c>
      <c r="D422" s="653">
        <v>10.5</v>
      </c>
      <c r="E422" s="85"/>
      <c r="F422" s="656">
        <f t="shared" si="30"/>
        <v>5.25</v>
      </c>
      <c r="G422" s="687">
        <f t="shared" si="31"/>
        <v>15.75</v>
      </c>
      <c r="H422" s="685"/>
      <c r="I422" s="656">
        <f t="shared" si="32"/>
        <v>15.75</v>
      </c>
      <c r="J422" s="683"/>
      <c r="K422" s="656">
        <f t="shared" si="33"/>
        <v>15.75</v>
      </c>
      <c r="L422" s="688"/>
      <c r="M422" s="16" t="str">
        <f t="shared" si="34"/>
        <v>Juin</v>
      </c>
    </row>
    <row r="423" spans="1:13" ht="18.75">
      <c r="A423" s="13">
        <v>416</v>
      </c>
      <c r="B423" s="625" t="s">
        <v>2258</v>
      </c>
      <c r="C423" s="625" t="s">
        <v>2540</v>
      </c>
      <c r="D423" s="653">
        <v>13.5</v>
      </c>
      <c r="E423" s="85"/>
      <c r="F423" s="656">
        <f t="shared" si="30"/>
        <v>6.75</v>
      </c>
      <c r="G423" s="687">
        <f t="shared" si="31"/>
        <v>20.25</v>
      </c>
      <c r="H423" s="685"/>
      <c r="I423" s="656">
        <f t="shared" si="32"/>
        <v>20.25</v>
      </c>
      <c r="J423" s="683"/>
      <c r="K423" s="656">
        <f t="shared" si="33"/>
        <v>20.25</v>
      </c>
      <c r="L423" s="688"/>
      <c r="M423" s="16" t="str">
        <f t="shared" si="34"/>
        <v>Juin</v>
      </c>
    </row>
    <row r="424" spans="1:13" ht="18.75">
      <c r="A424" s="13">
        <v>417</v>
      </c>
      <c r="B424" s="625" t="s">
        <v>341</v>
      </c>
      <c r="C424" s="625" t="s">
        <v>254</v>
      </c>
      <c r="D424" s="669"/>
      <c r="E424" s="85"/>
      <c r="F424" s="656">
        <f t="shared" si="30"/>
        <v>10.25</v>
      </c>
      <c r="G424" s="687">
        <f t="shared" si="31"/>
        <v>30.75</v>
      </c>
      <c r="H424" s="685"/>
      <c r="I424" s="656">
        <f t="shared" si="32"/>
        <v>30.75</v>
      </c>
      <c r="J424" s="683"/>
      <c r="K424" s="656">
        <f t="shared" si="33"/>
        <v>30.75</v>
      </c>
      <c r="L424" s="688">
        <v>30.75</v>
      </c>
      <c r="M424" s="16" t="str">
        <f t="shared" si="34"/>
        <v>Juin</v>
      </c>
    </row>
    <row r="425" spans="1:13" ht="18.75">
      <c r="A425" s="13">
        <v>418</v>
      </c>
      <c r="B425" s="625" t="s">
        <v>2874</v>
      </c>
      <c r="C425" s="625" t="s">
        <v>2875</v>
      </c>
      <c r="D425" s="653">
        <v>8.5</v>
      </c>
      <c r="E425" s="85"/>
      <c r="F425" s="656">
        <f t="shared" si="30"/>
        <v>4.25</v>
      </c>
      <c r="G425" s="687">
        <f t="shared" si="31"/>
        <v>12.75</v>
      </c>
      <c r="H425" s="685"/>
      <c r="I425" s="656">
        <f t="shared" si="32"/>
        <v>12.75</v>
      </c>
      <c r="J425" s="683"/>
      <c r="K425" s="656">
        <f t="shared" si="33"/>
        <v>12.75</v>
      </c>
      <c r="L425" s="688"/>
      <c r="M425" s="16" t="str">
        <f t="shared" si="34"/>
        <v>Juin</v>
      </c>
    </row>
    <row r="426" spans="1:13" ht="18.75">
      <c r="A426" s="13">
        <v>419</v>
      </c>
      <c r="B426" s="625" t="s">
        <v>2876</v>
      </c>
      <c r="C426" s="625" t="s">
        <v>2877</v>
      </c>
      <c r="D426" s="653">
        <v>13</v>
      </c>
      <c r="E426" s="85"/>
      <c r="F426" s="656">
        <f t="shared" si="30"/>
        <v>6.5</v>
      </c>
      <c r="G426" s="687">
        <f t="shared" si="31"/>
        <v>19.5</v>
      </c>
      <c r="H426" s="685"/>
      <c r="I426" s="656">
        <f t="shared" si="32"/>
        <v>19.5</v>
      </c>
      <c r="J426" s="683"/>
      <c r="K426" s="656">
        <f t="shared" si="33"/>
        <v>19.5</v>
      </c>
      <c r="L426" s="688"/>
      <c r="M426" s="16" t="str">
        <f t="shared" si="34"/>
        <v>Juin</v>
      </c>
    </row>
    <row r="427" spans="1:13" ht="18.75">
      <c r="A427" s="13">
        <v>420</v>
      </c>
      <c r="B427" s="625" t="s">
        <v>2878</v>
      </c>
      <c r="C427" s="625" t="s">
        <v>2879</v>
      </c>
      <c r="D427" s="653">
        <v>11.5</v>
      </c>
      <c r="E427" s="85"/>
      <c r="F427" s="656">
        <f t="shared" si="30"/>
        <v>5.75</v>
      </c>
      <c r="G427" s="687">
        <f t="shared" si="31"/>
        <v>17.25</v>
      </c>
      <c r="H427" s="685"/>
      <c r="I427" s="656">
        <f t="shared" si="32"/>
        <v>17.25</v>
      </c>
      <c r="J427" s="683"/>
      <c r="K427" s="656">
        <f t="shared" si="33"/>
        <v>17.25</v>
      </c>
      <c r="L427" s="688"/>
      <c r="M427" s="16" t="str">
        <f t="shared" si="34"/>
        <v>Juin</v>
      </c>
    </row>
    <row r="428" spans="1:13" ht="18.75">
      <c r="A428" s="13">
        <v>421</v>
      </c>
      <c r="B428" s="625" t="s">
        <v>2271</v>
      </c>
      <c r="C428" s="625" t="s">
        <v>2557</v>
      </c>
      <c r="D428" s="653">
        <v>8.5</v>
      </c>
      <c r="E428" s="85"/>
      <c r="F428" s="656">
        <f t="shared" si="30"/>
        <v>4.25</v>
      </c>
      <c r="G428" s="687">
        <f t="shared" si="31"/>
        <v>12.75</v>
      </c>
      <c r="H428" s="685"/>
      <c r="I428" s="656">
        <f t="shared" si="32"/>
        <v>12.75</v>
      </c>
      <c r="J428" s="683"/>
      <c r="K428" s="656">
        <f t="shared" si="33"/>
        <v>12.75</v>
      </c>
      <c r="L428" s="688"/>
      <c r="M428" s="16" t="str">
        <f t="shared" si="34"/>
        <v>Juin</v>
      </c>
    </row>
    <row r="429" spans="1:13" ht="18.75">
      <c r="A429" s="13">
        <v>422</v>
      </c>
      <c r="B429" s="625" t="s">
        <v>2880</v>
      </c>
      <c r="C429" s="625" t="s">
        <v>2881</v>
      </c>
      <c r="D429" s="653">
        <v>10</v>
      </c>
      <c r="E429" s="85"/>
      <c r="F429" s="656">
        <f t="shared" si="30"/>
        <v>5</v>
      </c>
      <c r="G429" s="687">
        <f t="shared" si="31"/>
        <v>15</v>
      </c>
      <c r="H429" s="685"/>
      <c r="I429" s="656">
        <f t="shared" si="32"/>
        <v>15</v>
      </c>
      <c r="J429" s="683"/>
      <c r="K429" s="656">
        <f t="shared" si="33"/>
        <v>15</v>
      </c>
      <c r="L429" s="688"/>
      <c r="M429" s="16" t="str">
        <f t="shared" si="34"/>
        <v>Juin</v>
      </c>
    </row>
    <row r="430" spans="1:13" ht="18.75">
      <c r="A430" s="13">
        <v>423</v>
      </c>
      <c r="B430" s="625" t="s">
        <v>347</v>
      </c>
      <c r="C430" s="625" t="s">
        <v>2466</v>
      </c>
      <c r="D430" s="653">
        <v>8</v>
      </c>
      <c r="E430" s="85"/>
      <c r="F430" s="656">
        <f t="shared" si="30"/>
        <v>4</v>
      </c>
      <c r="G430" s="687">
        <f t="shared" si="31"/>
        <v>12</v>
      </c>
      <c r="H430" s="685"/>
      <c r="I430" s="656">
        <f t="shared" si="32"/>
        <v>12</v>
      </c>
      <c r="J430" s="683"/>
      <c r="K430" s="656">
        <f t="shared" si="33"/>
        <v>12</v>
      </c>
      <c r="L430" s="688"/>
      <c r="M430" s="16" t="str">
        <f t="shared" si="34"/>
        <v>Juin</v>
      </c>
    </row>
    <row r="431" spans="1:13" ht="18.75">
      <c r="A431" s="13">
        <v>424</v>
      </c>
      <c r="B431" s="625" t="s">
        <v>347</v>
      </c>
      <c r="C431" s="625" t="s">
        <v>2882</v>
      </c>
      <c r="D431" s="653">
        <v>9.5</v>
      </c>
      <c r="E431" s="85"/>
      <c r="F431" s="656">
        <f t="shared" si="30"/>
        <v>4.75</v>
      </c>
      <c r="G431" s="687">
        <f t="shared" si="31"/>
        <v>14.25</v>
      </c>
      <c r="H431" s="685"/>
      <c r="I431" s="656">
        <f t="shared" si="32"/>
        <v>14.25</v>
      </c>
      <c r="J431" s="683"/>
      <c r="K431" s="656">
        <f t="shared" si="33"/>
        <v>14.25</v>
      </c>
      <c r="L431" s="688"/>
      <c r="M431" s="16" t="str">
        <f t="shared" si="34"/>
        <v>Juin</v>
      </c>
    </row>
    <row r="432" spans="1:13" ht="18.75">
      <c r="A432" s="13">
        <v>425</v>
      </c>
      <c r="B432" s="625" t="s">
        <v>347</v>
      </c>
      <c r="C432" s="625" t="s">
        <v>2639</v>
      </c>
      <c r="D432" s="653">
        <v>13.5</v>
      </c>
      <c r="E432" s="85"/>
      <c r="F432" s="656">
        <f t="shared" si="30"/>
        <v>6.75</v>
      </c>
      <c r="G432" s="687">
        <f t="shared" si="31"/>
        <v>20.25</v>
      </c>
      <c r="H432" s="685"/>
      <c r="I432" s="656">
        <f t="shared" si="32"/>
        <v>20.25</v>
      </c>
      <c r="J432" s="683"/>
      <c r="K432" s="656">
        <f t="shared" si="33"/>
        <v>20.25</v>
      </c>
      <c r="L432" s="688"/>
      <c r="M432" s="16" t="str">
        <f t="shared" si="34"/>
        <v>Juin</v>
      </c>
    </row>
    <row r="433" spans="1:13" ht="18.75">
      <c r="A433" s="13">
        <v>426</v>
      </c>
      <c r="B433" s="625" t="s">
        <v>2288</v>
      </c>
      <c r="C433" s="625" t="s">
        <v>2883</v>
      </c>
      <c r="D433" s="653">
        <v>12</v>
      </c>
      <c r="E433" s="85"/>
      <c r="F433" s="656">
        <f t="shared" si="30"/>
        <v>6</v>
      </c>
      <c r="G433" s="687">
        <f t="shared" si="31"/>
        <v>18</v>
      </c>
      <c r="H433" s="685"/>
      <c r="I433" s="656">
        <f t="shared" si="32"/>
        <v>18</v>
      </c>
      <c r="J433" s="683"/>
      <c r="K433" s="656">
        <f t="shared" si="33"/>
        <v>18</v>
      </c>
      <c r="L433" s="688"/>
      <c r="M433" s="16" t="str">
        <f t="shared" si="34"/>
        <v>Juin</v>
      </c>
    </row>
    <row r="434" spans="1:13" ht="18.75">
      <c r="A434" s="13">
        <v>427</v>
      </c>
      <c r="B434" s="625" t="s">
        <v>2292</v>
      </c>
      <c r="C434" s="625" t="s">
        <v>2884</v>
      </c>
      <c r="D434" s="653">
        <v>10</v>
      </c>
      <c r="E434" s="85"/>
      <c r="F434" s="656">
        <f t="shared" si="30"/>
        <v>5</v>
      </c>
      <c r="G434" s="687">
        <f t="shared" si="31"/>
        <v>15</v>
      </c>
      <c r="H434" s="685"/>
      <c r="I434" s="656">
        <f t="shared" si="32"/>
        <v>15</v>
      </c>
      <c r="J434" s="683"/>
      <c r="K434" s="656">
        <f t="shared" si="33"/>
        <v>15</v>
      </c>
      <c r="L434" s="688"/>
      <c r="M434" s="16" t="str">
        <f t="shared" si="34"/>
        <v>Juin</v>
      </c>
    </row>
    <row r="435" spans="1:13" ht="18.75">
      <c r="A435" s="13">
        <v>428</v>
      </c>
      <c r="B435" s="625" t="s">
        <v>2301</v>
      </c>
      <c r="C435" s="625" t="s">
        <v>2540</v>
      </c>
      <c r="D435" s="653">
        <v>10.5</v>
      </c>
      <c r="E435" s="85"/>
      <c r="F435" s="656">
        <f t="shared" si="30"/>
        <v>5.25</v>
      </c>
      <c r="G435" s="687">
        <f t="shared" si="31"/>
        <v>15.75</v>
      </c>
      <c r="H435" s="685"/>
      <c r="I435" s="656">
        <f t="shared" si="32"/>
        <v>15.75</v>
      </c>
      <c r="J435" s="683"/>
      <c r="K435" s="656">
        <f t="shared" si="33"/>
        <v>15.75</v>
      </c>
      <c r="L435" s="688"/>
      <c r="M435" s="16" t="str">
        <f t="shared" si="34"/>
        <v>Juin</v>
      </c>
    </row>
    <row r="436" spans="1:13" ht="18.75">
      <c r="A436" s="13">
        <v>429</v>
      </c>
      <c r="B436" s="625" t="s">
        <v>2885</v>
      </c>
      <c r="C436" s="625" t="s">
        <v>2728</v>
      </c>
      <c r="D436" s="653">
        <v>12</v>
      </c>
      <c r="E436" s="85"/>
      <c r="F436" s="656">
        <f t="shared" si="30"/>
        <v>6</v>
      </c>
      <c r="G436" s="687">
        <f t="shared" si="31"/>
        <v>18</v>
      </c>
      <c r="H436" s="685"/>
      <c r="I436" s="656">
        <f t="shared" si="32"/>
        <v>18</v>
      </c>
      <c r="J436" s="683"/>
      <c r="K436" s="656">
        <f t="shared" si="33"/>
        <v>18</v>
      </c>
      <c r="L436" s="688"/>
      <c r="M436" s="16" t="str">
        <f t="shared" si="34"/>
        <v>Juin</v>
      </c>
    </row>
    <row r="437" spans="1:13" ht="18.75">
      <c r="A437" s="13">
        <v>430</v>
      </c>
      <c r="B437" s="625" t="s">
        <v>2886</v>
      </c>
      <c r="C437" s="625" t="s">
        <v>2887</v>
      </c>
      <c r="D437" s="653">
        <v>11</v>
      </c>
      <c r="E437" s="85"/>
      <c r="F437" s="656">
        <f t="shared" si="30"/>
        <v>5.5</v>
      </c>
      <c r="G437" s="687">
        <f t="shared" si="31"/>
        <v>16.5</v>
      </c>
      <c r="H437" s="685"/>
      <c r="I437" s="656">
        <f t="shared" si="32"/>
        <v>16.5</v>
      </c>
      <c r="J437" s="683"/>
      <c r="K437" s="656">
        <f t="shared" si="33"/>
        <v>16.5</v>
      </c>
      <c r="L437" s="688"/>
      <c r="M437" s="16" t="str">
        <f t="shared" si="34"/>
        <v>Juin</v>
      </c>
    </row>
    <row r="438" spans="1:13" ht="18.75">
      <c r="A438" s="13">
        <v>431</v>
      </c>
      <c r="B438" s="625" t="s">
        <v>2888</v>
      </c>
      <c r="C438" s="625" t="s">
        <v>2453</v>
      </c>
      <c r="D438" s="653">
        <v>7.5</v>
      </c>
      <c r="E438" s="85"/>
      <c r="F438" s="656">
        <f t="shared" si="30"/>
        <v>3.75</v>
      </c>
      <c r="G438" s="687">
        <f t="shared" si="31"/>
        <v>11.25</v>
      </c>
      <c r="H438" s="686"/>
      <c r="I438" s="656">
        <f t="shared" si="32"/>
        <v>11.25</v>
      </c>
      <c r="J438" s="683"/>
      <c r="K438" s="656">
        <f t="shared" si="33"/>
        <v>11.25</v>
      </c>
      <c r="L438" s="688"/>
      <c r="M438" s="16" t="str">
        <f t="shared" si="34"/>
        <v>Juin</v>
      </c>
    </row>
    <row r="439" spans="1:13" ht="18.75">
      <c r="A439" s="13">
        <v>432</v>
      </c>
      <c r="B439" s="625" t="s">
        <v>2889</v>
      </c>
      <c r="C439" s="625" t="s">
        <v>2890</v>
      </c>
      <c r="D439" s="653">
        <v>12</v>
      </c>
      <c r="E439" s="85"/>
      <c r="F439" s="656">
        <f t="shared" si="30"/>
        <v>6</v>
      </c>
      <c r="G439" s="687">
        <f t="shared" si="31"/>
        <v>18</v>
      </c>
      <c r="H439" s="686"/>
      <c r="I439" s="656">
        <f t="shared" si="32"/>
        <v>18</v>
      </c>
      <c r="J439" s="683"/>
      <c r="K439" s="656">
        <f t="shared" si="33"/>
        <v>18</v>
      </c>
      <c r="L439" s="688"/>
      <c r="M439" s="16" t="str">
        <f t="shared" si="34"/>
        <v>Juin</v>
      </c>
    </row>
    <row r="440" spans="1:13" ht="18.75">
      <c r="A440" s="13">
        <v>433</v>
      </c>
      <c r="B440" s="625" t="s">
        <v>2889</v>
      </c>
      <c r="C440" s="625" t="s">
        <v>2891</v>
      </c>
      <c r="D440" s="653">
        <v>12</v>
      </c>
      <c r="E440" s="85"/>
      <c r="F440" s="656">
        <f t="shared" si="30"/>
        <v>6</v>
      </c>
      <c r="G440" s="687">
        <f t="shared" si="31"/>
        <v>18</v>
      </c>
      <c r="H440" s="686"/>
      <c r="I440" s="656">
        <f t="shared" si="32"/>
        <v>18</v>
      </c>
      <c r="J440" s="683"/>
      <c r="K440" s="656">
        <f t="shared" si="33"/>
        <v>18</v>
      </c>
      <c r="L440" s="688"/>
      <c r="M440" s="16" t="str">
        <f t="shared" si="34"/>
        <v>Juin</v>
      </c>
    </row>
    <row r="441" spans="1:13" ht="18.75">
      <c r="A441" s="13">
        <v>434</v>
      </c>
      <c r="B441" s="625" t="s">
        <v>2892</v>
      </c>
      <c r="C441" s="625" t="s">
        <v>2893</v>
      </c>
      <c r="D441" s="653">
        <v>14.5</v>
      </c>
      <c r="E441" s="85"/>
      <c r="F441" s="656">
        <f t="shared" si="30"/>
        <v>7.25</v>
      </c>
      <c r="G441" s="687">
        <f t="shared" si="31"/>
        <v>21.75</v>
      </c>
      <c r="H441" s="686"/>
      <c r="I441" s="656">
        <f t="shared" si="32"/>
        <v>21.75</v>
      </c>
      <c r="J441" s="683"/>
      <c r="K441" s="656">
        <f t="shared" si="33"/>
        <v>21.75</v>
      </c>
      <c r="L441" s="688"/>
      <c r="M441" s="16" t="str">
        <f t="shared" si="34"/>
        <v>Juin</v>
      </c>
    </row>
    <row r="442" spans="1:13" ht="18.75">
      <c r="A442" s="13">
        <v>435</v>
      </c>
      <c r="B442" s="625" t="s">
        <v>2894</v>
      </c>
      <c r="C442" s="625" t="s">
        <v>2895</v>
      </c>
      <c r="D442" s="653">
        <v>9</v>
      </c>
      <c r="E442" s="85"/>
      <c r="F442" s="656">
        <f t="shared" si="30"/>
        <v>4.5</v>
      </c>
      <c r="G442" s="687">
        <f t="shared" si="31"/>
        <v>13.5</v>
      </c>
      <c r="H442" s="686"/>
      <c r="I442" s="656">
        <f t="shared" si="32"/>
        <v>13.5</v>
      </c>
      <c r="J442" s="683"/>
      <c r="K442" s="656">
        <f t="shared" si="33"/>
        <v>13.5</v>
      </c>
      <c r="L442" s="688"/>
      <c r="M442" s="16" t="str">
        <f t="shared" si="34"/>
        <v>Juin</v>
      </c>
    </row>
    <row r="443" spans="1:13" ht="18.75">
      <c r="A443" s="13">
        <v>436</v>
      </c>
      <c r="B443" s="625" t="s">
        <v>2894</v>
      </c>
      <c r="C443" s="625" t="s">
        <v>2730</v>
      </c>
      <c r="D443" s="653">
        <v>10</v>
      </c>
      <c r="E443" s="85"/>
      <c r="F443" s="656">
        <f t="shared" si="30"/>
        <v>5</v>
      </c>
      <c r="G443" s="687">
        <f t="shared" si="31"/>
        <v>15</v>
      </c>
      <c r="H443" s="686"/>
      <c r="I443" s="656">
        <f t="shared" si="32"/>
        <v>15</v>
      </c>
      <c r="J443" s="683"/>
      <c r="K443" s="656">
        <f t="shared" si="33"/>
        <v>15</v>
      </c>
      <c r="L443" s="688"/>
      <c r="M443" s="16" t="str">
        <f t="shared" si="34"/>
        <v>Juin</v>
      </c>
    </row>
    <row r="444" spans="1:13" ht="18.75">
      <c r="A444" s="13">
        <v>437</v>
      </c>
      <c r="B444" s="625" t="s">
        <v>2896</v>
      </c>
      <c r="C444" s="625" t="s">
        <v>2897</v>
      </c>
      <c r="D444" s="653">
        <v>7</v>
      </c>
      <c r="E444" s="85"/>
      <c r="F444" s="656">
        <f t="shared" si="30"/>
        <v>3.5</v>
      </c>
      <c r="G444" s="687">
        <f t="shared" si="31"/>
        <v>10.5</v>
      </c>
      <c r="H444" s="686"/>
      <c r="I444" s="656">
        <f t="shared" si="32"/>
        <v>10.5</v>
      </c>
      <c r="J444" s="683"/>
      <c r="K444" s="656">
        <f t="shared" si="33"/>
        <v>10.5</v>
      </c>
      <c r="L444" s="688"/>
      <c r="M444" s="16" t="str">
        <f t="shared" si="34"/>
        <v>Juin</v>
      </c>
    </row>
    <row r="445" spans="1:13" ht="18.75">
      <c r="A445" s="13">
        <v>438</v>
      </c>
      <c r="B445" s="625" t="s">
        <v>2898</v>
      </c>
      <c r="C445" s="625" t="s">
        <v>2899</v>
      </c>
      <c r="D445" s="653">
        <v>10</v>
      </c>
      <c r="E445" s="85"/>
      <c r="F445" s="656">
        <f t="shared" si="30"/>
        <v>5</v>
      </c>
      <c r="G445" s="687">
        <f t="shared" si="31"/>
        <v>15</v>
      </c>
      <c r="H445" s="686"/>
      <c r="I445" s="656">
        <f t="shared" si="32"/>
        <v>15</v>
      </c>
      <c r="J445" s="683"/>
      <c r="K445" s="656">
        <f t="shared" si="33"/>
        <v>15</v>
      </c>
      <c r="L445" s="688"/>
      <c r="M445" s="16" t="str">
        <f t="shared" si="34"/>
        <v>Juin</v>
      </c>
    </row>
    <row r="446" spans="1:13" ht="18.75">
      <c r="A446" s="13">
        <v>439</v>
      </c>
      <c r="B446" s="625" t="s">
        <v>2349</v>
      </c>
      <c r="C446" s="625" t="s">
        <v>2900</v>
      </c>
      <c r="D446" s="653">
        <v>8.5</v>
      </c>
      <c r="E446" s="85"/>
      <c r="F446" s="656">
        <f t="shared" si="30"/>
        <v>4.25</v>
      </c>
      <c r="G446" s="687">
        <f t="shared" si="31"/>
        <v>12.75</v>
      </c>
      <c r="H446" s="686"/>
      <c r="I446" s="656">
        <f t="shared" si="32"/>
        <v>12.75</v>
      </c>
      <c r="J446" s="683"/>
      <c r="K446" s="656">
        <f t="shared" si="33"/>
        <v>12.75</v>
      </c>
      <c r="L446" s="688"/>
      <c r="M446" s="16" t="str">
        <f t="shared" si="34"/>
        <v>Juin</v>
      </c>
    </row>
    <row r="447" spans="1:13" ht="18.75">
      <c r="A447" s="13">
        <v>440</v>
      </c>
      <c r="B447" s="625" t="s">
        <v>2901</v>
      </c>
      <c r="C447" s="625" t="s">
        <v>2902</v>
      </c>
      <c r="D447" s="653">
        <v>10</v>
      </c>
      <c r="E447" s="85"/>
      <c r="F447" s="656">
        <f t="shared" si="30"/>
        <v>5</v>
      </c>
      <c r="G447" s="687">
        <f t="shared" si="31"/>
        <v>15</v>
      </c>
      <c r="H447" s="686"/>
      <c r="I447" s="656">
        <f t="shared" si="32"/>
        <v>15</v>
      </c>
      <c r="J447" s="683"/>
      <c r="K447" s="656">
        <f t="shared" si="33"/>
        <v>15</v>
      </c>
      <c r="L447" s="688"/>
      <c r="M447" s="16" t="str">
        <f t="shared" si="34"/>
        <v>Juin</v>
      </c>
    </row>
    <row r="448" spans="1:13" ht="18.75">
      <c r="A448" s="13">
        <v>441</v>
      </c>
      <c r="B448" s="625" t="s">
        <v>2358</v>
      </c>
      <c r="C448" s="625" t="s">
        <v>2903</v>
      </c>
      <c r="D448" s="653">
        <v>10</v>
      </c>
      <c r="E448" s="85"/>
      <c r="F448" s="656">
        <f t="shared" si="30"/>
        <v>5</v>
      </c>
      <c r="G448" s="687">
        <f t="shared" si="31"/>
        <v>15</v>
      </c>
      <c r="H448" s="685"/>
      <c r="I448" s="656">
        <f t="shared" si="32"/>
        <v>15</v>
      </c>
      <c r="J448" s="683"/>
      <c r="K448" s="656">
        <f t="shared" si="33"/>
        <v>15</v>
      </c>
      <c r="L448" s="688"/>
      <c r="M448" s="16" t="str">
        <f t="shared" si="34"/>
        <v>Juin</v>
      </c>
    </row>
    <row r="449" spans="1:13" ht="18.75">
      <c r="A449" s="13">
        <v>442</v>
      </c>
      <c r="B449" s="625" t="s">
        <v>2361</v>
      </c>
      <c r="C449" s="625" t="s">
        <v>2628</v>
      </c>
      <c r="D449" s="653">
        <v>12</v>
      </c>
      <c r="E449" s="85"/>
      <c r="F449" s="656">
        <f t="shared" si="30"/>
        <v>6</v>
      </c>
      <c r="G449" s="687">
        <f t="shared" si="31"/>
        <v>18</v>
      </c>
      <c r="H449" s="685"/>
      <c r="I449" s="656">
        <f t="shared" si="32"/>
        <v>18</v>
      </c>
      <c r="J449" s="683"/>
      <c r="K449" s="656">
        <f t="shared" si="33"/>
        <v>18</v>
      </c>
      <c r="L449" s="688"/>
      <c r="M449" s="16" t="str">
        <f t="shared" si="34"/>
        <v>Juin</v>
      </c>
    </row>
    <row r="450" spans="1:13" ht="18.75">
      <c r="A450" s="13">
        <v>443</v>
      </c>
      <c r="B450" s="625" t="s">
        <v>2904</v>
      </c>
      <c r="C450" s="625" t="s">
        <v>2449</v>
      </c>
      <c r="D450" s="653">
        <v>10.5</v>
      </c>
      <c r="E450" s="85"/>
      <c r="F450" s="656">
        <f t="shared" si="30"/>
        <v>5.25</v>
      </c>
      <c r="G450" s="687">
        <f t="shared" si="31"/>
        <v>15.75</v>
      </c>
      <c r="H450" s="685"/>
      <c r="I450" s="656">
        <f t="shared" si="32"/>
        <v>15.75</v>
      </c>
      <c r="J450" s="683"/>
      <c r="K450" s="656">
        <f t="shared" si="33"/>
        <v>15.75</v>
      </c>
      <c r="L450" s="688"/>
      <c r="M450" s="16" t="str">
        <f t="shared" si="34"/>
        <v>Juin</v>
      </c>
    </row>
    <row r="451" spans="1:13" ht="18.75">
      <c r="A451" s="13">
        <v>444</v>
      </c>
      <c r="B451" s="625" t="s">
        <v>2368</v>
      </c>
      <c r="C451" s="625" t="s">
        <v>2602</v>
      </c>
      <c r="D451" s="653">
        <v>12</v>
      </c>
      <c r="E451" s="85"/>
      <c r="F451" s="656">
        <f t="shared" si="30"/>
        <v>6</v>
      </c>
      <c r="G451" s="687">
        <f t="shared" si="31"/>
        <v>18</v>
      </c>
      <c r="H451" s="685"/>
      <c r="I451" s="656">
        <f t="shared" si="32"/>
        <v>18</v>
      </c>
      <c r="J451" s="683"/>
      <c r="K451" s="656">
        <f t="shared" si="33"/>
        <v>18</v>
      </c>
      <c r="L451" s="688"/>
      <c r="M451" s="16" t="str">
        <f t="shared" si="34"/>
        <v>Juin</v>
      </c>
    </row>
    <row r="452" spans="1:13" ht="18.75">
      <c r="A452" s="13">
        <v>445</v>
      </c>
      <c r="B452" s="625" t="s">
        <v>2368</v>
      </c>
      <c r="C452" s="625" t="s">
        <v>2905</v>
      </c>
      <c r="D452" s="653">
        <v>9.5</v>
      </c>
      <c r="E452" s="85"/>
      <c r="F452" s="656">
        <f t="shared" si="30"/>
        <v>4.75</v>
      </c>
      <c r="G452" s="687">
        <f t="shared" si="31"/>
        <v>14.25</v>
      </c>
      <c r="H452" s="685"/>
      <c r="I452" s="656">
        <f t="shared" si="32"/>
        <v>14.25</v>
      </c>
      <c r="J452" s="683"/>
      <c r="K452" s="656">
        <f t="shared" si="33"/>
        <v>14.25</v>
      </c>
      <c r="L452" s="688"/>
      <c r="M452" s="16" t="str">
        <f t="shared" si="34"/>
        <v>Juin</v>
      </c>
    </row>
    <row r="453" spans="1:13" ht="18.75">
      <c r="A453" s="13">
        <v>446</v>
      </c>
      <c r="B453" s="625" t="s">
        <v>2906</v>
      </c>
      <c r="C453" s="625" t="s">
        <v>2907</v>
      </c>
      <c r="D453" s="653">
        <v>10.5</v>
      </c>
      <c r="E453" s="85"/>
      <c r="F453" s="656">
        <f t="shared" si="30"/>
        <v>5.25</v>
      </c>
      <c r="G453" s="687">
        <f t="shared" si="31"/>
        <v>15.75</v>
      </c>
      <c r="H453" s="685"/>
      <c r="I453" s="656">
        <f t="shared" si="32"/>
        <v>15.75</v>
      </c>
      <c r="J453" s="683"/>
      <c r="K453" s="656">
        <f t="shared" si="33"/>
        <v>15.75</v>
      </c>
      <c r="L453" s="688"/>
      <c r="M453" s="16" t="str">
        <f t="shared" si="34"/>
        <v>Juin</v>
      </c>
    </row>
    <row r="454" spans="1:13" ht="18.75">
      <c r="A454" s="13">
        <v>447</v>
      </c>
      <c r="B454" s="625" t="s">
        <v>2377</v>
      </c>
      <c r="C454" s="625" t="s">
        <v>2908</v>
      </c>
      <c r="D454" s="653">
        <v>12.5</v>
      </c>
      <c r="E454" s="85"/>
      <c r="F454" s="656">
        <f t="shared" si="30"/>
        <v>6.25</v>
      </c>
      <c r="G454" s="687">
        <f t="shared" si="31"/>
        <v>18.75</v>
      </c>
      <c r="H454" s="685"/>
      <c r="I454" s="656">
        <f t="shared" si="32"/>
        <v>18.75</v>
      </c>
      <c r="J454" s="683"/>
      <c r="K454" s="656">
        <f t="shared" si="33"/>
        <v>18.75</v>
      </c>
      <c r="L454" s="688"/>
      <c r="M454" s="16" t="str">
        <f t="shared" si="34"/>
        <v>Juin</v>
      </c>
    </row>
    <row r="455" spans="1:13" ht="18.75">
      <c r="A455" s="13">
        <v>448</v>
      </c>
      <c r="B455" s="625" t="s">
        <v>2909</v>
      </c>
      <c r="C455" s="625" t="s">
        <v>2910</v>
      </c>
      <c r="D455" s="653">
        <v>11</v>
      </c>
      <c r="E455" s="85"/>
      <c r="F455" s="656">
        <f t="shared" si="30"/>
        <v>5.5</v>
      </c>
      <c r="G455" s="687">
        <f t="shared" si="31"/>
        <v>16.5</v>
      </c>
      <c r="H455" s="685"/>
      <c r="I455" s="656">
        <f t="shared" si="32"/>
        <v>16.5</v>
      </c>
      <c r="J455" s="683"/>
      <c r="K455" s="656">
        <f t="shared" si="33"/>
        <v>16.5</v>
      </c>
      <c r="L455" s="688"/>
      <c r="M455" s="16" t="str">
        <f t="shared" si="34"/>
        <v>Juin</v>
      </c>
    </row>
    <row r="456" spans="1:13" ht="18.75">
      <c r="A456" s="13">
        <v>449</v>
      </c>
      <c r="B456" s="625" t="s">
        <v>2911</v>
      </c>
      <c r="C456" s="625" t="s">
        <v>2861</v>
      </c>
      <c r="D456" s="642">
        <v>12.5</v>
      </c>
      <c r="E456" s="85"/>
      <c r="F456" s="656">
        <f t="shared" ref="F456:F460" si="35">IF(AND(D456=0,E456=0),L456/3,(D456+E456)/2)</f>
        <v>6.25</v>
      </c>
      <c r="G456" s="687">
        <f t="shared" ref="G456:G460" si="36">F456*3</f>
        <v>18.75</v>
      </c>
      <c r="H456" s="685"/>
      <c r="I456" s="656">
        <f t="shared" ref="I456:I460" si="37">MAX(G456,H456*3)</f>
        <v>18.75</v>
      </c>
      <c r="J456" s="683"/>
      <c r="K456" s="656">
        <f t="shared" ref="K456:K460" si="38">MAX(I456,J456*3)</f>
        <v>18.75</v>
      </c>
      <c r="L456" s="688"/>
      <c r="M456" s="16" t="str">
        <f t="shared" ref="M456:M459" si="39">IF(ISBLANK(J456),IF(ISBLANK(H456),"Juin","Synthèse"),"Rattrapage")</f>
        <v>Juin</v>
      </c>
    </row>
    <row r="457" spans="1:13" ht="18.75">
      <c r="A457" s="13">
        <v>450</v>
      </c>
      <c r="B457" s="625" t="s">
        <v>2393</v>
      </c>
      <c r="C457" s="625" t="s">
        <v>2912</v>
      </c>
      <c r="D457" s="653">
        <v>13</v>
      </c>
      <c r="E457" s="85"/>
      <c r="F457" s="656">
        <f t="shared" si="35"/>
        <v>6.5</v>
      </c>
      <c r="G457" s="687">
        <f t="shared" si="36"/>
        <v>19.5</v>
      </c>
      <c r="H457" s="685"/>
      <c r="I457" s="656">
        <f t="shared" si="37"/>
        <v>19.5</v>
      </c>
      <c r="J457" s="683"/>
      <c r="K457" s="656">
        <f t="shared" si="38"/>
        <v>19.5</v>
      </c>
      <c r="L457" s="688"/>
      <c r="M457" s="16" t="str">
        <f t="shared" si="39"/>
        <v>Juin</v>
      </c>
    </row>
    <row r="458" spans="1:13" ht="18.75">
      <c r="A458" s="13">
        <v>451</v>
      </c>
      <c r="B458" s="625" t="s">
        <v>352</v>
      </c>
      <c r="C458" s="625" t="s">
        <v>2431</v>
      </c>
      <c r="D458" s="653">
        <v>11</v>
      </c>
      <c r="E458" s="85"/>
      <c r="F458" s="656">
        <f t="shared" si="35"/>
        <v>5.5</v>
      </c>
      <c r="G458" s="687">
        <f t="shared" si="36"/>
        <v>16.5</v>
      </c>
      <c r="H458" s="685"/>
      <c r="I458" s="656">
        <f t="shared" si="37"/>
        <v>16.5</v>
      </c>
      <c r="J458" s="683"/>
      <c r="K458" s="656">
        <f t="shared" si="38"/>
        <v>16.5</v>
      </c>
      <c r="L458" s="688"/>
      <c r="M458" s="16" t="str">
        <f t="shared" si="39"/>
        <v>Juin</v>
      </c>
    </row>
    <row r="459" spans="1:13" ht="18.75">
      <c r="A459" s="13">
        <v>452</v>
      </c>
      <c r="B459" s="647" t="s">
        <v>2913</v>
      </c>
      <c r="C459" s="647" t="s">
        <v>2664</v>
      </c>
      <c r="D459" s="653">
        <v>13</v>
      </c>
      <c r="E459" s="85"/>
      <c r="F459" s="656">
        <f t="shared" si="35"/>
        <v>6.5</v>
      </c>
      <c r="G459" s="687">
        <f t="shared" si="36"/>
        <v>19.5</v>
      </c>
      <c r="H459" s="685"/>
      <c r="I459" s="656">
        <f t="shared" si="37"/>
        <v>19.5</v>
      </c>
      <c r="J459" s="683"/>
      <c r="K459" s="656">
        <f t="shared" si="38"/>
        <v>19.5</v>
      </c>
      <c r="L459" s="688"/>
      <c r="M459" s="16" t="str">
        <f t="shared" si="39"/>
        <v>Juin</v>
      </c>
    </row>
    <row r="460" spans="1:13" ht="18.75">
      <c r="A460" s="645"/>
      <c r="B460" s="646"/>
      <c r="C460" s="646"/>
      <c r="D460" s="85">
        <f t="shared" ref="D460:L460" si="40">COUNTA(D8:D459)</f>
        <v>449</v>
      </c>
      <c r="E460" s="85">
        <f t="shared" si="40"/>
        <v>0</v>
      </c>
      <c r="F460" s="14">
        <f t="shared" si="35"/>
        <v>224.5</v>
      </c>
      <c r="G460" s="44">
        <f t="shared" si="36"/>
        <v>673.5</v>
      </c>
      <c r="H460" s="85">
        <f t="shared" si="40"/>
        <v>0</v>
      </c>
      <c r="I460" s="14">
        <f t="shared" si="37"/>
        <v>673.5</v>
      </c>
      <c r="J460" s="85">
        <f t="shared" si="40"/>
        <v>0</v>
      </c>
      <c r="K460" s="14">
        <f t="shared" si="38"/>
        <v>673.5</v>
      </c>
      <c r="L460" s="85">
        <f t="shared" si="40"/>
        <v>3</v>
      </c>
      <c r="M460" s="16"/>
    </row>
  </sheetData>
  <sortState ref="B12:M562">
    <sortCondition ref="B12:B562"/>
    <sortCondition ref="C12:C562"/>
  </sortState>
  <conditionalFormatting sqref="M7:M460">
    <cfRule type="cellIs" dxfId="41" priority="4" operator="equal">
      <formula>"Rattrapage"</formula>
    </cfRule>
    <cfRule type="cellIs" dxfId="40" priority="5" operator="equal">
      <formula>"Synthèse"</formula>
    </cfRule>
    <cfRule type="cellIs" dxfId="39" priority="6" operator="equal">
      <formula>"Juin"</formula>
    </cfRule>
  </conditionalFormatting>
  <dataValidations count="2">
    <dataValidation type="decimal" allowBlank="1" showInputMessage="1" showErrorMessage="1" sqref="L8:L459">
      <formula1>30</formula1>
      <formula2>60</formula2>
    </dataValidation>
    <dataValidation type="decimal" allowBlank="1" showInputMessage="1" showErrorMessage="1" sqref="J8:J459">
      <formula1>0</formula1>
      <formula2>20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M460"/>
  <sheetViews>
    <sheetView workbookViewId="0">
      <selection activeCell="H5" sqref="H5"/>
    </sheetView>
  </sheetViews>
  <sheetFormatPr baseColWidth="10" defaultRowHeight="15"/>
  <cols>
    <col min="1" max="1" width="5" bestFit="1" customWidth="1"/>
    <col min="2" max="2" width="23.7109375" style="1" bestFit="1" customWidth="1"/>
    <col min="3" max="3" width="30.28515625" style="1" customWidth="1"/>
    <col min="4" max="10" width="11.5703125" style="1"/>
  </cols>
  <sheetData>
    <row r="1" spans="1:13" ht="23.25" customHeight="1">
      <c r="D1" s="2"/>
      <c r="E1" s="3" t="s">
        <v>0</v>
      </c>
      <c r="F1" s="3"/>
    </row>
    <row r="2" spans="1:13" ht="23.25" customHeight="1">
      <c r="D2" s="2"/>
      <c r="E2" s="3" t="s">
        <v>1</v>
      </c>
      <c r="F2" s="3"/>
    </row>
    <row r="3" spans="1:13" ht="23.25" customHeight="1">
      <c r="D3" s="2"/>
      <c r="E3" s="3" t="s">
        <v>402</v>
      </c>
      <c r="F3" s="3"/>
    </row>
    <row r="4" spans="1:13" ht="23.25" customHeight="1">
      <c r="D4" s="2"/>
      <c r="E4" s="3" t="s">
        <v>2</v>
      </c>
      <c r="F4" s="3"/>
    </row>
    <row r="5" spans="1:13" ht="23.25" customHeight="1">
      <c r="D5" s="2"/>
      <c r="E5" s="3" t="s">
        <v>22</v>
      </c>
      <c r="F5" s="3"/>
    </row>
    <row r="6" spans="1:13" ht="23.25" customHeight="1">
      <c r="B6" s="2" t="s">
        <v>2919</v>
      </c>
      <c r="E6" s="4"/>
      <c r="F6" s="4"/>
    </row>
    <row r="7" spans="1:13" s="12" customFormat="1" ht="15.75">
      <c r="A7" s="5" t="s">
        <v>4</v>
      </c>
      <c r="B7" s="5" t="s">
        <v>5</v>
      </c>
      <c r="C7" s="5" t="s">
        <v>6</v>
      </c>
      <c r="D7" s="6" t="s">
        <v>7</v>
      </c>
      <c r="E7" s="6" t="s">
        <v>8</v>
      </c>
      <c r="F7" s="47" t="s">
        <v>9</v>
      </c>
      <c r="G7" s="47" t="s">
        <v>10</v>
      </c>
      <c r="H7" s="48" t="s">
        <v>401</v>
      </c>
      <c r="I7" s="47" t="s">
        <v>11</v>
      </c>
      <c r="J7" s="49" t="s">
        <v>16</v>
      </c>
      <c r="K7" s="47" t="s">
        <v>11</v>
      </c>
      <c r="L7" s="50" t="s">
        <v>13</v>
      </c>
      <c r="M7" s="51" t="s">
        <v>14</v>
      </c>
    </row>
    <row r="8" spans="1:13" ht="18.75">
      <c r="A8" s="22">
        <v>1</v>
      </c>
      <c r="B8" s="625" t="s">
        <v>468</v>
      </c>
      <c r="C8" s="625" t="s">
        <v>2412</v>
      </c>
      <c r="D8" s="641">
        <v>10</v>
      </c>
      <c r="E8" s="39"/>
      <c r="F8" s="656">
        <f t="shared" ref="F8" si="0">IF(AND(D8=0,E8=0),L8/3,(D8+E8)/2)</f>
        <v>5</v>
      </c>
      <c r="G8" s="656">
        <f t="shared" ref="G8" si="1">F8*3</f>
        <v>15</v>
      </c>
      <c r="H8" s="633"/>
      <c r="I8" s="656">
        <f t="shared" ref="I8" si="2">MAX(G8,H8*3)</f>
        <v>15</v>
      </c>
      <c r="J8" s="633"/>
      <c r="K8" s="656">
        <f>MAX(I8,J8)</f>
        <v>15</v>
      </c>
      <c r="L8" s="689"/>
      <c r="M8" s="16" t="str">
        <f t="shared" ref="M8" si="3">IF(ISBLANK(J8),IF(ISBLANK(H8),"Juin","Synthèse"),"Rattrapage")</f>
        <v>Juin</v>
      </c>
    </row>
    <row r="9" spans="1:13" ht="18.75">
      <c r="A9" s="13">
        <v>2</v>
      </c>
      <c r="B9" s="625" t="s">
        <v>481</v>
      </c>
      <c r="C9" s="625" t="s">
        <v>2413</v>
      </c>
      <c r="D9" s="641">
        <v>3.5</v>
      </c>
      <c r="E9" s="18"/>
      <c r="F9" s="656">
        <f t="shared" ref="F9:F72" si="4">IF(AND(D9=0,E9=0),L9/3,(D9+E9)/2)</f>
        <v>1.75</v>
      </c>
      <c r="G9" s="656">
        <f t="shared" ref="G9:G72" si="5">F9*3</f>
        <v>5.25</v>
      </c>
      <c r="H9" s="633"/>
      <c r="I9" s="656">
        <f t="shared" ref="I9:I72" si="6">MAX(G9,H9*3)</f>
        <v>5.25</v>
      </c>
      <c r="J9" s="633"/>
      <c r="K9" s="656">
        <f t="shared" ref="K9:K72" si="7">MAX(I9,J9)</f>
        <v>5.25</v>
      </c>
      <c r="L9" s="689"/>
      <c r="M9" s="16" t="str">
        <f t="shared" ref="M9:M72" si="8">IF(ISBLANK(J9),IF(ISBLANK(H9),"Juin","Synthèse"),"Rattrapage")</f>
        <v>Juin</v>
      </c>
    </row>
    <row r="10" spans="1:13" ht="18.75">
      <c r="A10" s="13">
        <v>3</v>
      </c>
      <c r="B10" s="625" t="s">
        <v>489</v>
      </c>
      <c r="C10" s="625" t="s">
        <v>2414</v>
      </c>
      <c r="D10" s="641">
        <v>1</v>
      </c>
      <c r="E10" s="18"/>
      <c r="F10" s="656">
        <f t="shared" si="4"/>
        <v>0.5</v>
      </c>
      <c r="G10" s="656">
        <f t="shared" si="5"/>
        <v>1.5</v>
      </c>
      <c r="H10" s="633"/>
      <c r="I10" s="656">
        <f t="shared" si="6"/>
        <v>1.5</v>
      </c>
      <c r="J10" s="633"/>
      <c r="K10" s="656">
        <f t="shared" si="7"/>
        <v>1.5</v>
      </c>
      <c r="L10" s="689"/>
      <c r="M10" s="16" t="str">
        <f t="shared" si="8"/>
        <v>Juin</v>
      </c>
    </row>
    <row r="11" spans="1:13" ht="18.75">
      <c r="A11" s="13">
        <v>4</v>
      </c>
      <c r="B11" s="625" t="s">
        <v>42</v>
      </c>
      <c r="C11" s="625" t="s">
        <v>2415</v>
      </c>
      <c r="D11" s="641">
        <v>9.5</v>
      </c>
      <c r="E11" s="18"/>
      <c r="F11" s="656">
        <f t="shared" si="4"/>
        <v>4.75</v>
      </c>
      <c r="G11" s="656">
        <f t="shared" si="5"/>
        <v>14.25</v>
      </c>
      <c r="H11" s="633"/>
      <c r="I11" s="656">
        <f t="shared" si="6"/>
        <v>14.25</v>
      </c>
      <c r="J11" s="633"/>
      <c r="K11" s="656">
        <f t="shared" si="7"/>
        <v>14.25</v>
      </c>
      <c r="L11" s="689"/>
      <c r="M11" s="16" t="str">
        <f t="shared" si="8"/>
        <v>Juin</v>
      </c>
    </row>
    <row r="12" spans="1:13" ht="18.75">
      <c r="A12" s="13">
        <v>5</v>
      </c>
      <c r="B12" s="625" t="s">
        <v>116</v>
      </c>
      <c r="C12" s="625" t="s">
        <v>2416</v>
      </c>
      <c r="D12" s="641">
        <v>11</v>
      </c>
      <c r="E12" s="18"/>
      <c r="F12" s="656">
        <f t="shared" si="4"/>
        <v>5.5</v>
      </c>
      <c r="G12" s="656">
        <f t="shared" si="5"/>
        <v>16.5</v>
      </c>
      <c r="H12" s="633"/>
      <c r="I12" s="656">
        <f t="shared" si="6"/>
        <v>16.5</v>
      </c>
      <c r="J12" s="633"/>
      <c r="K12" s="656">
        <f t="shared" si="7"/>
        <v>16.5</v>
      </c>
      <c r="L12" s="689"/>
      <c r="M12" s="16" t="str">
        <f t="shared" si="8"/>
        <v>Juin</v>
      </c>
    </row>
    <row r="13" spans="1:13" ht="18.75">
      <c r="A13" s="13">
        <v>6</v>
      </c>
      <c r="B13" s="625" t="s">
        <v>2417</v>
      </c>
      <c r="C13" s="625" t="s">
        <v>2418</v>
      </c>
      <c r="D13" s="641">
        <v>9</v>
      </c>
      <c r="E13" s="18"/>
      <c r="F13" s="656">
        <f t="shared" si="4"/>
        <v>4.5</v>
      </c>
      <c r="G13" s="656">
        <f t="shared" si="5"/>
        <v>13.5</v>
      </c>
      <c r="H13" s="633"/>
      <c r="I13" s="656">
        <f t="shared" si="6"/>
        <v>13.5</v>
      </c>
      <c r="J13" s="633"/>
      <c r="K13" s="656">
        <f t="shared" si="7"/>
        <v>13.5</v>
      </c>
      <c r="L13" s="689"/>
      <c r="M13" s="16" t="str">
        <f t="shared" si="8"/>
        <v>Juin</v>
      </c>
    </row>
    <row r="14" spans="1:13" ht="18.75">
      <c r="A14" s="13">
        <v>7</v>
      </c>
      <c r="B14" s="625" t="s">
        <v>513</v>
      </c>
      <c r="C14" s="625" t="s">
        <v>2419</v>
      </c>
      <c r="D14" s="641">
        <v>6.5</v>
      </c>
      <c r="E14" s="18"/>
      <c r="F14" s="656">
        <f t="shared" si="4"/>
        <v>3.25</v>
      </c>
      <c r="G14" s="656">
        <f t="shared" si="5"/>
        <v>9.75</v>
      </c>
      <c r="H14" s="633"/>
      <c r="I14" s="656">
        <f t="shared" si="6"/>
        <v>9.75</v>
      </c>
      <c r="J14" s="633"/>
      <c r="K14" s="656">
        <f t="shared" si="7"/>
        <v>9.75</v>
      </c>
      <c r="L14" s="689"/>
      <c r="M14" s="16" t="str">
        <f t="shared" si="8"/>
        <v>Juin</v>
      </c>
    </row>
    <row r="15" spans="1:13" ht="18.75">
      <c r="A15" s="13">
        <v>8</v>
      </c>
      <c r="B15" s="625" t="s">
        <v>2420</v>
      </c>
      <c r="C15" s="625" t="s">
        <v>2421</v>
      </c>
      <c r="D15" s="641">
        <v>7.5</v>
      </c>
      <c r="E15" s="52"/>
      <c r="F15" s="656">
        <f t="shared" si="4"/>
        <v>3.75</v>
      </c>
      <c r="G15" s="656">
        <f t="shared" si="5"/>
        <v>11.25</v>
      </c>
      <c r="H15" s="633"/>
      <c r="I15" s="656">
        <f t="shared" si="6"/>
        <v>11.25</v>
      </c>
      <c r="J15" s="633"/>
      <c r="K15" s="656">
        <f t="shared" si="7"/>
        <v>11.25</v>
      </c>
      <c r="L15" s="689"/>
      <c r="M15" s="16" t="str">
        <f t="shared" si="8"/>
        <v>Juin</v>
      </c>
    </row>
    <row r="16" spans="1:13" ht="18.75">
      <c r="A16" s="13">
        <v>9</v>
      </c>
      <c r="B16" s="625" t="s">
        <v>523</v>
      </c>
      <c r="C16" s="625" t="s">
        <v>2422</v>
      </c>
      <c r="D16" s="641">
        <v>7</v>
      </c>
      <c r="E16" s="18"/>
      <c r="F16" s="656">
        <f t="shared" si="4"/>
        <v>3.5</v>
      </c>
      <c r="G16" s="656">
        <f t="shared" si="5"/>
        <v>10.5</v>
      </c>
      <c r="H16" s="633"/>
      <c r="I16" s="656">
        <f t="shared" si="6"/>
        <v>10.5</v>
      </c>
      <c r="J16" s="633"/>
      <c r="K16" s="656">
        <f t="shared" si="7"/>
        <v>10.5</v>
      </c>
      <c r="L16" s="689"/>
      <c r="M16" s="16" t="str">
        <f t="shared" si="8"/>
        <v>Juin</v>
      </c>
    </row>
    <row r="17" spans="1:13" ht="18.75">
      <c r="A17" s="13">
        <v>10</v>
      </c>
      <c r="B17" s="625" t="s">
        <v>529</v>
      </c>
      <c r="C17" s="625" t="s">
        <v>2423</v>
      </c>
      <c r="D17" s="641">
        <v>5</v>
      </c>
      <c r="E17" s="18"/>
      <c r="F17" s="656">
        <f t="shared" si="4"/>
        <v>2.5</v>
      </c>
      <c r="G17" s="656">
        <f t="shared" si="5"/>
        <v>7.5</v>
      </c>
      <c r="H17" s="633"/>
      <c r="I17" s="656">
        <f t="shared" si="6"/>
        <v>7.5</v>
      </c>
      <c r="J17" s="633"/>
      <c r="K17" s="656">
        <f t="shared" si="7"/>
        <v>7.5</v>
      </c>
      <c r="L17" s="689"/>
      <c r="M17" s="16" t="str">
        <f t="shared" si="8"/>
        <v>Juin</v>
      </c>
    </row>
    <row r="18" spans="1:13" ht="18.75">
      <c r="A18" s="13">
        <v>11</v>
      </c>
      <c r="B18" s="625" t="s">
        <v>2424</v>
      </c>
      <c r="C18" s="625" t="s">
        <v>2425</v>
      </c>
      <c r="D18" s="641">
        <v>10.5</v>
      </c>
      <c r="E18" s="18"/>
      <c r="F18" s="656">
        <f t="shared" si="4"/>
        <v>5.25</v>
      </c>
      <c r="G18" s="656">
        <f t="shared" si="5"/>
        <v>15.75</v>
      </c>
      <c r="H18" s="633"/>
      <c r="I18" s="656">
        <f t="shared" si="6"/>
        <v>15.75</v>
      </c>
      <c r="J18" s="633"/>
      <c r="K18" s="656">
        <f t="shared" si="7"/>
        <v>15.75</v>
      </c>
      <c r="L18" s="689"/>
      <c r="M18" s="16" t="str">
        <f t="shared" si="8"/>
        <v>Juin</v>
      </c>
    </row>
    <row r="19" spans="1:13" ht="18.75">
      <c r="A19" s="13">
        <v>12</v>
      </c>
      <c r="B19" s="625" t="s">
        <v>2426</v>
      </c>
      <c r="C19" s="625" t="s">
        <v>2427</v>
      </c>
      <c r="D19" s="641">
        <v>15</v>
      </c>
      <c r="E19" s="18"/>
      <c r="F19" s="656">
        <f t="shared" si="4"/>
        <v>7.5</v>
      </c>
      <c r="G19" s="656">
        <f t="shared" si="5"/>
        <v>22.5</v>
      </c>
      <c r="H19" s="633"/>
      <c r="I19" s="656">
        <f t="shared" si="6"/>
        <v>22.5</v>
      </c>
      <c r="J19" s="633"/>
      <c r="K19" s="656">
        <f t="shared" si="7"/>
        <v>22.5</v>
      </c>
      <c r="L19" s="689"/>
      <c r="M19" s="16" t="str">
        <f t="shared" si="8"/>
        <v>Juin</v>
      </c>
    </row>
    <row r="20" spans="1:13" ht="18.75">
      <c r="A20" s="13">
        <v>13</v>
      </c>
      <c r="B20" s="625" t="s">
        <v>546</v>
      </c>
      <c r="C20" s="625" t="s">
        <v>2428</v>
      </c>
      <c r="D20" s="641">
        <v>11</v>
      </c>
      <c r="E20" s="52"/>
      <c r="F20" s="656">
        <f t="shared" si="4"/>
        <v>5.5</v>
      </c>
      <c r="G20" s="656">
        <f t="shared" si="5"/>
        <v>16.5</v>
      </c>
      <c r="H20" s="633"/>
      <c r="I20" s="656">
        <f t="shared" si="6"/>
        <v>16.5</v>
      </c>
      <c r="J20" s="633"/>
      <c r="K20" s="656">
        <f t="shared" si="7"/>
        <v>16.5</v>
      </c>
      <c r="L20" s="689"/>
      <c r="M20" s="16" t="str">
        <f t="shared" si="8"/>
        <v>Juin</v>
      </c>
    </row>
    <row r="21" spans="1:13" ht="18.75">
      <c r="A21" s="13">
        <v>14</v>
      </c>
      <c r="B21" s="625" t="s">
        <v>551</v>
      </c>
      <c r="C21" s="625" t="s">
        <v>2429</v>
      </c>
      <c r="D21" s="641">
        <v>12.5</v>
      </c>
      <c r="E21" s="18"/>
      <c r="F21" s="656">
        <f t="shared" si="4"/>
        <v>6.25</v>
      </c>
      <c r="G21" s="656">
        <f t="shared" si="5"/>
        <v>18.75</v>
      </c>
      <c r="H21" s="633"/>
      <c r="I21" s="656">
        <f t="shared" si="6"/>
        <v>18.75</v>
      </c>
      <c r="J21" s="633"/>
      <c r="K21" s="656">
        <f t="shared" si="7"/>
        <v>18.75</v>
      </c>
      <c r="L21" s="689"/>
      <c r="M21" s="16" t="str">
        <f t="shared" si="8"/>
        <v>Juin</v>
      </c>
    </row>
    <row r="22" spans="1:13" ht="18.75">
      <c r="A22" s="13">
        <v>15</v>
      </c>
      <c r="B22" s="625" t="s">
        <v>2430</v>
      </c>
      <c r="C22" s="625" t="s">
        <v>2431</v>
      </c>
      <c r="D22" s="641">
        <v>11</v>
      </c>
      <c r="E22" s="52"/>
      <c r="F22" s="656">
        <f t="shared" si="4"/>
        <v>5.5</v>
      </c>
      <c r="G22" s="656">
        <f t="shared" si="5"/>
        <v>16.5</v>
      </c>
      <c r="H22" s="633"/>
      <c r="I22" s="656">
        <f t="shared" si="6"/>
        <v>16.5</v>
      </c>
      <c r="J22" s="633"/>
      <c r="K22" s="656">
        <f t="shared" si="7"/>
        <v>16.5</v>
      </c>
      <c r="L22" s="689"/>
      <c r="M22" s="16" t="str">
        <f t="shared" si="8"/>
        <v>Juin</v>
      </c>
    </row>
    <row r="23" spans="1:13" ht="18.75">
      <c r="A23" s="13">
        <v>16</v>
      </c>
      <c r="B23" s="625" t="s">
        <v>2430</v>
      </c>
      <c r="C23" s="625" t="s">
        <v>2432</v>
      </c>
      <c r="D23" s="641">
        <v>11.5</v>
      </c>
      <c r="E23" s="18"/>
      <c r="F23" s="656">
        <f t="shared" si="4"/>
        <v>5.75</v>
      </c>
      <c r="G23" s="656">
        <f t="shared" si="5"/>
        <v>17.25</v>
      </c>
      <c r="H23" s="633"/>
      <c r="I23" s="656">
        <f t="shared" si="6"/>
        <v>17.25</v>
      </c>
      <c r="J23" s="633"/>
      <c r="K23" s="656">
        <f t="shared" si="7"/>
        <v>17.25</v>
      </c>
      <c r="L23" s="689"/>
      <c r="M23" s="16" t="str">
        <f t="shared" si="8"/>
        <v>Juin</v>
      </c>
    </row>
    <row r="24" spans="1:13" ht="18.75">
      <c r="A24" s="13">
        <v>17</v>
      </c>
      <c r="B24" s="625" t="s">
        <v>559</v>
      </c>
      <c r="C24" s="625" t="s">
        <v>2433</v>
      </c>
      <c r="D24" s="641">
        <v>8.5</v>
      </c>
      <c r="E24" s="18"/>
      <c r="F24" s="656">
        <f t="shared" si="4"/>
        <v>4.25</v>
      </c>
      <c r="G24" s="656">
        <f t="shared" si="5"/>
        <v>12.75</v>
      </c>
      <c r="H24" s="633"/>
      <c r="I24" s="656">
        <f t="shared" si="6"/>
        <v>12.75</v>
      </c>
      <c r="J24" s="633"/>
      <c r="K24" s="656">
        <f t="shared" si="7"/>
        <v>12.75</v>
      </c>
      <c r="L24" s="689"/>
      <c r="M24" s="16" t="str">
        <f t="shared" si="8"/>
        <v>Juin</v>
      </c>
    </row>
    <row r="25" spans="1:13" ht="18.75">
      <c r="A25" s="13">
        <v>18</v>
      </c>
      <c r="B25" s="625" t="s">
        <v>564</v>
      </c>
      <c r="C25" s="625" t="s">
        <v>2434</v>
      </c>
      <c r="D25" s="641">
        <v>10</v>
      </c>
      <c r="E25" s="18"/>
      <c r="F25" s="656">
        <f t="shared" si="4"/>
        <v>5</v>
      </c>
      <c r="G25" s="656">
        <f t="shared" si="5"/>
        <v>15</v>
      </c>
      <c r="H25" s="633"/>
      <c r="I25" s="656">
        <f t="shared" si="6"/>
        <v>15</v>
      </c>
      <c r="J25" s="633"/>
      <c r="K25" s="656">
        <f t="shared" si="7"/>
        <v>15</v>
      </c>
      <c r="L25" s="689"/>
      <c r="M25" s="16" t="str">
        <f t="shared" si="8"/>
        <v>Juin</v>
      </c>
    </row>
    <row r="26" spans="1:13" ht="18.75">
      <c r="A26" s="13">
        <v>19</v>
      </c>
      <c r="B26" s="625" t="s">
        <v>568</v>
      </c>
      <c r="C26" s="625" t="s">
        <v>2435</v>
      </c>
      <c r="D26" s="641">
        <v>3.5</v>
      </c>
      <c r="E26" s="18"/>
      <c r="F26" s="656">
        <f t="shared" si="4"/>
        <v>1.75</v>
      </c>
      <c r="G26" s="656">
        <f t="shared" si="5"/>
        <v>5.25</v>
      </c>
      <c r="H26" s="633"/>
      <c r="I26" s="656">
        <f t="shared" si="6"/>
        <v>5.25</v>
      </c>
      <c r="J26" s="633"/>
      <c r="K26" s="656">
        <f t="shared" si="7"/>
        <v>5.25</v>
      </c>
      <c r="L26" s="689"/>
      <c r="M26" s="16" t="str">
        <f t="shared" si="8"/>
        <v>Juin</v>
      </c>
    </row>
    <row r="27" spans="1:13" ht="18.75">
      <c r="A27" s="13">
        <v>20</v>
      </c>
      <c r="B27" s="625" t="s">
        <v>2436</v>
      </c>
      <c r="C27" s="625" t="s">
        <v>2437</v>
      </c>
      <c r="D27" s="641">
        <v>10</v>
      </c>
      <c r="E27" s="18"/>
      <c r="F27" s="656">
        <f t="shared" si="4"/>
        <v>5</v>
      </c>
      <c r="G27" s="656">
        <f t="shared" si="5"/>
        <v>15</v>
      </c>
      <c r="H27" s="633"/>
      <c r="I27" s="656">
        <f t="shared" si="6"/>
        <v>15</v>
      </c>
      <c r="J27" s="633"/>
      <c r="K27" s="656">
        <f t="shared" si="7"/>
        <v>15</v>
      </c>
      <c r="L27" s="689"/>
      <c r="M27" s="16" t="str">
        <f t="shared" si="8"/>
        <v>Juin</v>
      </c>
    </row>
    <row r="28" spans="1:13" ht="18.75">
      <c r="A28" s="13">
        <v>21</v>
      </c>
      <c r="B28" s="625" t="s">
        <v>69</v>
      </c>
      <c r="C28" s="625" t="s">
        <v>2438</v>
      </c>
      <c r="D28" s="641">
        <v>8</v>
      </c>
      <c r="E28" s="52"/>
      <c r="F28" s="656">
        <f t="shared" si="4"/>
        <v>4</v>
      </c>
      <c r="G28" s="656">
        <f t="shared" si="5"/>
        <v>12</v>
      </c>
      <c r="H28" s="633"/>
      <c r="I28" s="656">
        <f t="shared" si="6"/>
        <v>12</v>
      </c>
      <c r="J28" s="633"/>
      <c r="K28" s="656">
        <f t="shared" si="7"/>
        <v>12</v>
      </c>
      <c r="L28" s="689"/>
      <c r="M28" s="16" t="str">
        <f t="shared" si="8"/>
        <v>Juin</v>
      </c>
    </row>
    <row r="29" spans="1:13" ht="18.75">
      <c r="A29" s="13">
        <v>22</v>
      </c>
      <c r="B29" s="625" t="s">
        <v>2439</v>
      </c>
      <c r="C29" s="625" t="s">
        <v>2440</v>
      </c>
      <c r="D29" s="641">
        <v>8</v>
      </c>
      <c r="E29" s="18"/>
      <c r="F29" s="656">
        <f t="shared" si="4"/>
        <v>4</v>
      </c>
      <c r="G29" s="656">
        <f t="shared" si="5"/>
        <v>12</v>
      </c>
      <c r="H29" s="633"/>
      <c r="I29" s="656">
        <f t="shared" si="6"/>
        <v>12</v>
      </c>
      <c r="J29" s="633"/>
      <c r="K29" s="656">
        <f t="shared" si="7"/>
        <v>12</v>
      </c>
      <c r="L29" s="689"/>
      <c r="M29" s="16" t="str">
        <f t="shared" si="8"/>
        <v>Juin</v>
      </c>
    </row>
    <row r="30" spans="1:13" ht="18.75">
      <c r="A30" s="13">
        <v>23</v>
      </c>
      <c r="B30" s="625" t="s">
        <v>592</v>
      </c>
      <c r="C30" s="625" t="s">
        <v>2441</v>
      </c>
      <c r="D30" s="641">
        <v>10.5</v>
      </c>
      <c r="E30" s="18"/>
      <c r="F30" s="656">
        <f t="shared" si="4"/>
        <v>5.25</v>
      </c>
      <c r="G30" s="656">
        <f t="shared" si="5"/>
        <v>15.75</v>
      </c>
      <c r="H30" s="633"/>
      <c r="I30" s="656">
        <f t="shared" si="6"/>
        <v>15.75</v>
      </c>
      <c r="J30" s="633"/>
      <c r="K30" s="656">
        <f t="shared" si="7"/>
        <v>15.75</v>
      </c>
      <c r="L30" s="689"/>
      <c r="M30" s="16" t="str">
        <f t="shared" si="8"/>
        <v>Juin</v>
      </c>
    </row>
    <row r="31" spans="1:13" ht="18.75">
      <c r="A31" s="13">
        <v>24</v>
      </c>
      <c r="B31" s="625" t="s">
        <v>2442</v>
      </c>
      <c r="C31" s="625" t="s">
        <v>2443</v>
      </c>
      <c r="D31" s="641">
        <v>3</v>
      </c>
      <c r="E31" s="18"/>
      <c r="F31" s="656">
        <f t="shared" si="4"/>
        <v>1.5</v>
      </c>
      <c r="G31" s="656">
        <f t="shared" si="5"/>
        <v>4.5</v>
      </c>
      <c r="H31" s="633"/>
      <c r="I31" s="656">
        <f t="shared" si="6"/>
        <v>4.5</v>
      </c>
      <c r="J31" s="633"/>
      <c r="K31" s="656">
        <f t="shared" si="7"/>
        <v>4.5</v>
      </c>
      <c r="L31" s="689"/>
      <c r="M31" s="16" t="str">
        <f t="shared" si="8"/>
        <v>Juin</v>
      </c>
    </row>
    <row r="32" spans="1:13" ht="18.75">
      <c r="A32" s="13">
        <v>25</v>
      </c>
      <c r="B32" s="625" t="s">
        <v>603</v>
      </c>
      <c r="C32" s="625" t="s">
        <v>2444</v>
      </c>
      <c r="D32" s="641">
        <v>8.5</v>
      </c>
      <c r="E32" s="18"/>
      <c r="F32" s="656">
        <f t="shared" si="4"/>
        <v>4.25</v>
      </c>
      <c r="G32" s="656">
        <f t="shared" si="5"/>
        <v>12.75</v>
      </c>
      <c r="H32" s="633"/>
      <c r="I32" s="656">
        <f t="shared" si="6"/>
        <v>12.75</v>
      </c>
      <c r="J32" s="633"/>
      <c r="K32" s="656">
        <f t="shared" si="7"/>
        <v>12.75</v>
      </c>
      <c r="L32" s="689"/>
      <c r="M32" s="16" t="str">
        <f t="shared" si="8"/>
        <v>Juin</v>
      </c>
    </row>
    <row r="33" spans="1:13" ht="18.75">
      <c r="A33" s="13">
        <v>26</v>
      </c>
      <c r="B33" s="625" t="s">
        <v>2445</v>
      </c>
      <c r="C33" s="625" t="s">
        <v>2446</v>
      </c>
      <c r="D33" s="641">
        <v>10</v>
      </c>
      <c r="E33" s="18"/>
      <c r="F33" s="656">
        <f t="shared" si="4"/>
        <v>5</v>
      </c>
      <c r="G33" s="656">
        <f t="shared" si="5"/>
        <v>15</v>
      </c>
      <c r="H33" s="633"/>
      <c r="I33" s="656">
        <f t="shared" si="6"/>
        <v>15</v>
      </c>
      <c r="J33" s="633"/>
      <c r="K33" s="656">
        <f t="shared" si="7"/>
        <v>15</v>
      </c>
      <c r="L33" s="689"/>
      <c r="M33" s="16" t="str">
        <f t="shared" si="8"/>
        <v>Juin</v>
      </c>
    </row>
    <row r="34" spans="1:13" ht="18.75">
      <c r="A34" s="13">
        <v>27</v>
      </c>
      <c r="B34" s="625" t="s">
        <v>135</v>
      </c>
      <c r="C34" s="625" t="s">
        <v>2447</v>
      </c>
      <c r="D34" s="641">
        <v>6</v>
      </c>
      <c r="E34" s="18"/>
      <c r="F34" s="656">
        <f t="shared" si="4"/>
        <v>3</v>
      </c>
      <c r="G34" s="656">
        <f t="shared" si="5"/>
        <v>9</v>
      </c>
      <c r="H34" s="633"/>
      <c r="I34" s="656">
        <f t="shared" si="6"/>
        <v>9</v>
      </c>
      <c r="J34" s="633"/>
      <c r="K34" s="656">
        <f t="shared" si="7"/>
        <v>9</v>
      </c>
      <c r="L34" s="689"/>
      <c r="M34" s="16" t="str">
        <f t="shared" si="8"/>
        <v>Juin</v>
      </c>
    </row>
    <row r="35" spans="1:13" ht="18.75">
      <c r="A35" s="13">
        <v>28</v>
      </c>
      <c r="B35" s="625" t="s">
        <v>2448</v>
      </c>
      <c r="C35" s="625" t="s">
        <v>2449</v>
      </c>
      <c r="D35" s="641">
        <v>3.5</v>
      </c>
      <c r="E35" s="18"/>
      <c r="F35" s="656">
        <f t="shared" si="4"/>
        <v>1.75</v>
      </c>
      <c r="G35" s="656">
        <f t="shared" si="5"/>
        <v>5.25</v>
      </c>
      <c r="H35" s="633"/>
      <c r="I35" s="656">
        <f t="shared" si="6"/>
        <v>5.25</v>
      </c>
      <c r="J35" s="633"/>
      <c r="K35" s="656">
        <f t="shared" si="7"/>
        <v>5.25</v>
      </c>
      <c r="L35" s="689"/>
      <c r="M35" s="16" t="str">
        <f t="shared" si="8"/>
        <v>Juin</v>
      </c>
    </row>
    <row r="36" spans="1:13" ht="18.75">
      <c r="A36" s="13">
        <v>29</v>
      </c>
      <c r="B36" s="625" t="s">
        <v>624</v>
      </c>
      <c r="C36" s="625" t="s">
        <v>2450</v>
      </c>
      <c r="D36" s="641">
        <v>6.5</v>
      </c>
      <c r="E36" s="18"/>
      <c r="F36" s="656">
        <f t="shared" si="4"/>
        <v>3.25</v>
      </c>
      <c r="G36" s="656">
        <f t="shared" si="5"/>
        <v>9.75</v>
      </c>
      <c r="H36" s="633"/>
      <c r="I36" s="656">
        <f t="shared" si="6"/>
        <v>9.75</v>
      </c>
      <c r="J36" s="633"/>
      <c r="K36" s="656">
        <f t="shared" si="7"/>
        <v>9.75</v>
      </c>
      <c r="L36" s="689"/>
      <c r="M36" s="16" t="str">
        <f t="shared" si="8"/>
        <v>Juin</v>
      </c>
    </row>
    <row r="37" spans="1:13" ht="18.75">
      <c r="A37" s="13">
        <v>30</v>
      </c>
      <c r="B37" s="625" t="s">
        <v>624</v>
      </c>
      <c r="C37" s="625" t="s">
        <v>2451</v>
      </c>
      <c r="D37" s="641">
        <v>9</v>
      </c>
      <c r="E37" s="52"/>
      <c r="F37" s="656">
        <f t="shared" si="4"/>
        <v>4.5</v>
      </c>
      <c r="G37" s="656">
        <f t="shared" si="5"/>
        <v>13.5</v>
      </c>
      <c r="H37" s="633"/>
      <c r="I37" s="656">
        <f t="shared" si="6"/>
        <v>13.5</v>
      </c>
      <c r="J37" s="633"/>
      <c r="K37" s="656">
        <f t="shared" si="7"/>
        <v>13.5</v>
      </c>
      <c r="L37" s="689"/>
      <c r="M37" s="16" t="str">
        <f t="shared" si="8"/>
        <v>Juin</v>
      </c>
    </row>
    <row r="38" spans="1:13" ht="18.75">
      <c r="A38" s="13">
        <v>31</v>
      </c>
      <c r="B38" s="625" t="s">
        <v>2452</v>
      </c>
      <c r="C38" s="625" t="s">
        <v>2453</v>
      </c>
      <c r="D38" s="641">
        <v>11.5</v>
      </c>
      <c r="E38" s="18"/>
      <c r="F38" s="656">
        <f t="shared" si="4"/>
        <v>5.75</v>
      </c>
      <c r="G38" s="656">
        <f t="shared" si="5"/>
        <v>17.25</v>
      </c>
      <c r="H38" s="633"/>
      <c r="I38" s="656">
        <f t="shared" si="6"/>
        <v>17.25</v>
      </c>
      <c r="J38" s="633"/>
      <c r="K38" s="656">
        <f t="shared" si="7"/>
        <v>17.25</v>
      </c>
      <c r="L38" s="689"/>
      <c r="M38" s="16" t="str">
        <f t="shared" si="8"/>
        <v>Juin</v>
      </c>
    </row>
    <row r="39" spans="1:13" ht="18.75">
      <c r="A39" s="13">
        <v>32</v>
      </c>
      <c r="B39" s="625" t="s">
        <v>2452</v>
      </c>
      <c r="C39" s="625" t="s">
        <v>2454</v>
      </c>
      <c r="D39" s="641">
        <v>11.25</v>
      </c>
      <c r="E39" s="18"/>
      <c r="F39" s="656">
        <f t="shared" si="4"/>
        <v>5.625</v>
      </c>
      <c r="G39" s="656">
        <f t="shared" si="5"/>
        <v>16.875</v>
      </c>
      <c r="H39" s="633"/>
      <c r="I39" s="656">
        <f t="shared" si="6"/>
        <v>16.875</v>
      </c>
      <c r="J39" s="633"/>
      <c r="K39" s="656">
        <f t="shared" si="7"/>
        <v>16.875</v>
      </c>
      <c r="L39" s="689"/>
      <c r="M39" s="16" t="str">
        <f t="shared" si="8"/>
        <v>Juin</v>
      </c>
    </row>
    <row r="40" spans="1:13" ht="18.75">
      <c r="A40" s="13">
        <v>33</v>
      </c>
      <c r="B40" s="625" t="s">
        <v>645</v>
      </c>
      <c r="C40" s="625" t="s">
        <v>2455</v>
      </c>
      <c r="D40" s="641">
        <v>7.5</v>
      </c>
      <c r="E40" s="18"/>
      <c r="F40" s="656">
        <f t="shared" si="4"/>
        <v>3.75</v>
      </c>
      <c r="G40" s="656">
        <f t="shared" si="5"/>
        <v>11.25</v>
      </c>
      <c r="H40" s="633"/>
      <c r="I40" s="656">
        <f t="shared" si="6"/>
        <v>11.25</v>
      </c>
      <c r="J40" s="633"/>
      <c r="K40" s="656">
        <f t="shared" si="7"/>
        <v>11.25</v>
      </c>
      <c r="L40" s="689"/>
      <c r="M40" s="16" t="str">
        <f t="shared" si="8"/>
        <v>Juin</v>
      </c>
    </row>
    <row r="41" spans="1:13" ht="18.75">
      <c r="A41" s="13">
        <v>34</v>
      </c>
      <c r="B41" s="625" t="s">
        <v>2456</v>
      </c>
      <c r="C41" s="625" t="s">
        <v>119</v>
      </c>
      <c r="D41" s="641">
        <v>8</v>
      </c>
      <c r="E41" s="52"/>
      <c r="F41" s="656">
        <f t="shared" si="4"/>
        <v>4</v>
      </c>
      <c r="G41" s="656">
        <f t="shared" si="5"/>
        <v>12</v>
      </c>
      <c r="H41" s="633"/>
      <c r="I41" s="656">
        <f t="shared" si="6"/>
        <v>12</v>
      </c>
      <c r="J41" s="633"/>
      <c r="K41" s="656">
        <f t="shared" si="7"/>
        <v>12</v>
      </c>
      <c r="L41" s="689"/>
      <c r="M41" s="16" t="str">
        <f t="shared" si="8"/>
        <v>Juin</v>
      </c>
    </row>
    <row r="42" spans="1:13" ht="18.75">
      <c r="A42" s="13">
        <v>35</v>
      </c>
      <c r="B42" s="625" t="s">
        <v>2457</v>
      </c>
      <c r="C42" s="625" t="s">
        <v>2458</v>
      </c>
      <c r="D42" s="641">
        <v>11</v>
      </c>
      <c r="E42" s="18"/>
      <c r="F42" s="656">
        <f t="shared" si="4"/>
        <v>5.5</v>
      </c>
      <c r="G42" s="656">
        <f t="shared" si="5"/>
        <v>16.5</v>
      </c>
      <c r="H42" s="633"/>
      <c r="I42" s="656">
        <f t="shared" si="6"/>
        <v>16.5</v>
      </c>
      <c r="J42" s="633"/>
      <c r="K42" s="656">
        <f t="shared" si="7"/>
        <v>16.5</v>
      </c>
      <c r="L42" s="689"/>
      <c r="M42" s="16" t="str">
        <f t="shared" si="8"/>
        <v>Juin</v>
      </c>
    </row>
    <row r="43" spans="1:13" ht="18.75">
      <c r="A43" s="13">
        <v>36</v>
      </c>
      <c r="B43" s="625" t="s">
        <v>659</v>
      </c>
      <c r="C43" s="625" t="s">
        <v>2459</v>
      </c>
      <c r="D43" s="641">
        <v>7.5</v>
      </c>
      <c r="E43" s="18"/>
      <c r="F43" s="656">
        <f t="shared" si="4"/>
        <v>3.75</v>
      </c>
      <c r="G43" s="656">
        <f t="shared" si="5"/>
        <v>11.25</v>
      </c>
      <c r="H43" s="633"/>
      <c r="I43" s="656">
        <f t="shared" si="6"/>
        <v>11.25</v>
      </c>
      <c r="J43" s="633"/>
      <c r="K43" s="656">
        <f t="shared" si="7"/>
        <v>11.25</v>
      </c>
      <c r="L43" s="689"/>
      <c r="M43" s="16" t="str">
        <f t="shared" si="8"/>
        <v>Juin</v>
      </c>
    </row>
    <row r="44" spans="1:13" ht="18.75">
      <c r="A44" s="13">
        <v>37</v>
      </c>
      <c r="B44" s="625" t="s">
        <v>664</v>
      </c>
      <c r="C44" s="625" t="s">
        <v>2460</v>
      </c>
      <c r="D44" s="641">
        <v>6</v>
      </c>
      <c r="E44" s="18"/>
      <c r="F44" s="656">
        <f t="shared" si="4"/>
        <v>3</v>
      </c>
      <c r="G44" s="656">
        <f t="shared" si="5"/>
        <v>9</v>
      </c>
      <c r="H44" s="633"/>
      <c r="I44" s="656">
        <f t="shared" si="6"/>
        <v>9</v>
      </c>
      <c r="J44" s="633"/>
      <c r="K44" s="656">
        <f t="shared" si="7"/>
        <v>9</v>
      </c>
      <c r="L44" s="689"/>
      <c r="M44" s="16" t="str">
        <f t="shared" si="8"/>
        <v>Juin</v>
      </c>
    </row>
    <row r="45" spans="1:13" ht="18.75">
      <c r="A45" s="13">
        <v>38</v>
      </c>
      <c r="B45" s="625" t="s">
        <v>2461</v>
      </c>
      <c r="C45" s="625" t="s">
        <v>2451</v>
      </c>
      <c r="D45" s="641">
        <v>6</v>
      </c>
      <c r="E45" s="52"/>
      <c r="F45" s="656">
        <f t="shared" si="4"/>
        <v>3</v>
      </c>
      <c r="G45" s="656">
        <f t="shared" si="5"/>
        <v>9</v>
      </c>
      <c r="H45" s="633"/>
      <c r="I45" s="656">
        <f t="shared" si="6"/>
        <v>9</v>
      </c>
      <c r="J45" s="633"/>
      <c r="K45" s="656">
        <f t="shared" si="7"/>
        <v>9</v>
      </c>
      <c r="L45" s="689"/>
      <c r="M45" s="16" t="str">
        <f t="shared" si="8"/>
        <v>Juin</v>
      </c>
    </row>
    <row r="46" spans="1:13" ht="18.75">
      <c r="A46" s="13">
        <v>39</v>
      </c>
      <c r="B46" s="625" t="s">
        <v>673</v>
      </c>
      <c r="C46" s="625" t="s">
        <v>2462</v>
      </c>
      <c r="D46" s="641">
        <v>0.5</v>
      </c>
      <c r="E46" s="18"/>
      <c r="F46" s="656">
        <f t="shared" si="4"/>
        <v>0.25</v>
      </c>
      <c r="G46" s="656">
        <f t="shared" si="5"/>
        <v>0.75</v>
      </c>
      <c r="H46" s="633"/>
      <c r="I46" s="656">
        <f t="shared" si="6"/>
        <v>0.75</v>
      </c>
      <c r="J46" s="633"/>
      <c r="K46" s="656">
        <f t="shared" si="7"/>
        <v>0.75</v>
      </c>
      <c r="L46" s="689"/>
      <c r="M46" s="16" t="str">
        <f t="shared" si="8"/>
        <v>Juin</v>
      </c>
    </row>
    <row r="47" spans="1:13" ht="18.75">
      <c r="A47" s="13">
        <v>40</v>
      </c>
      <c r="B47" s="625" t="s">
        <v>677</v>
      </c>
      <c r="C47" s="625" t="s">
        <v>2463</v>
      </c>
      <c r="D47" s="641">
        <v>5.5</v>
      </c>
      <c r="E47" s="18"/>
      <c r="F47" s="656">
        <f t="shared" si="4"/>
        <v>2.75</v>
      </c>
      <c r="G47" s="656">
        <f t="shared" si="5"/>
        <v>8.25</v>
      </c>
      <c r="H47" s="633"/>
      <c r="I47" s="656">
        <f t="shared" si="6"/>
        <v>8.25</v>
      </c>
      <c r="J47" s="633"/>
      <c r="K47" s="656">
        <f t="shared" si="7"/>
        <v>8.25</v>
      </c>
      <c r="L47" s="689"/>
      <c r="M47" s="16" t="str">
        <f t="shared" si="8"/>
        <v>Juin</v>
      </c>
    </row>
    <row r="48" spans="1:13" ht="18.75">
      <c r="A48" s="13">
        <v>41</v>
      </c>
      <c r="B48" s="625" t="s">
        <v>677</v>
      </c>
      <c r="C48" s="625" t="s">
        <v>2464</v>
      </c>
      <c r="D48" s="641">
        <v>7.5</v>
      </c>
      <c r="E48" s="18"/>
      <c r="F48" s="656">
        <f t="shared" si="4"/>
        <v>3.75</v>
      </c>
      <c r="G48" s="656">
        <f t="shared" si="5"/>
        <v>11.25</v>
      </c>
      <c r="H48" s="633"/>
      <c r="I48" s="656">
        <f t="shared" si="6"/>
        <v>11.25</v>
      </c>
      <c r="J48" s="633"/>
      <c r="K48" s="656">
        <f t="shared" si="7"/>
        <v>11.25</v>
      </c>
      <c r="L48" s="689"/>
      <c r="M48" s="16" t="str">
        <f t="shared" si="8"/>
        <v>Juin</v>
      </c>
    </row>
    <row r="49" spans="1:13" ht="18.75">
      <c r="A49" s="13">
        <v>42</v>
      </c>
      <c r="B49" s="625" t="s">
        <v>682</v>
      </c>
      <c r="C49" s="625" t="s">
        <v>2465</v>
      </c>
      <c r="D49" s="641">
        <v>12</v>
      </c>
      <c r="E49" s="18"/>
      <c r="F49" s="656">
        <f t="shared" si="4"/>
        <v>6</v>
      </c>
      <c r="G49" s="656">
        <f t="shared" si="5"/>
        <v>18</v>
      </c>
      <c r="H49" s="633"/>
      <c r="I49" s="656">
        <f t="shared" si="6"/>
        <v>18</v>
      </c>
      <c r="J49" s="633"/>
      <c r="K49" s="656">
        <f t="shared" si="7"/>
        <v>18</v>
      </c>
      <c r="L49" s="689"/>
      <c r="M49" s="16" t="str">
        <f t="shared" si="8"/>
        <v>Juin</v>
      </c>
    </row>
    <row r="50" spans="1:13" ht="18.75">
      <c r="A50" s="13">
        <v>43</v>
      </c>
      <c r="B50" s="625" t="s">
        <v>111</v>
      </c>
      <c r="C50" s="625" t="s">
        <v>2466</v>
      </c>
      <c r="D50" s="641">
        <v>10</v>
      </c>
      <c r="E50" s="18"/>
      <c r="F50" s="656">
        <f t="shared" si="4"/>
        <v>5</v>
      </c>
      <c r="G50" s="656">
        <f t="shared" si="5"/>
        <v>15</v>
      </c>
      <c r="H50" s="633"/>
      <c r="I50" s="656">
        <f t="shared" si="6"/>
        <v>15</v>
      </c>
      <c r="J50" s="633"/>
      <c r="K50" s="656">
        <f t="shared" si="7"/>
        <v>15</v>
      </c>
      <c r="L50" s="689"/>
      <c r="M50" s="16" t="str">
        <f t="shared" si="8"/>
        <v>Juin</v>
      </c>
    </row>
    <row r="51" spans="1:13" ht="18.75">
      <c r="A51" s="13">
        <v>44</v>
      </c>
      <c r="B51" s="625" t="s">
        <v>111</v>
      </c>
      <c r="C51" s="625" t="s">
        <v>2467</v>
      </c>
      <c r="D51" s="641">
        <v>8.5</v>
      </c>
      <c r="E51" s="18"/>
      <c r="F51" s="656">
        <f t="shared" si="4"/>
        <v>4.25</v>
      </c>
      <c r="G51" s="656">
        <f t="shared" si="5"/>
        <v>12.75</v>
      </c>
      <c r="H51" s="633"/>
      <c r="I51" s="656">
        <f t="shared" si="6"/>
        <v>12.75</v>
      </c>
      <c r="J51" s="633"/>
      <c r="K51" s="656">
        <f t="shared" si="7"/>
        <v>12.75</v>
      </c>
      <c r="L51" s="689"/>
      <c r="M51" s="16" t="str">
        <f t="shared" si="8"/>
        <v>Juin</v>
      </c>
    </row>
    <row r="52" spans="1:13" ht="18.75">
      <c r="A52" s="13">
        <v>45</v>
      </c>
      <c r="B52" s="625" t="s">
        <v>2468</v>
      </c>
      <c r="C52" s="625" t="s">
        <v>2469</v>
      </c>
      <c r="D52" s="641">
        <v>3.5</v>
      </c>
      <c r="E52" s="18"/>
      <c r="F52" s="656">
        <f t="shared" si="4"/>
        <v>1.75</v>
      </c>
      <c r="G52" s="656">
        <f t="shared" si="5"/>
        <v>5.25</v>
      </c>
      <c r="H52" s="633"/>
      <c r="I52" s="656">
        <f t="shared" si="6"/>
        <v>5.25</v>
      </c>
      <c r="J52" s="633"/>
      <c r="K52" s="656">
        <f t="shared" si="7"/>
        <v>5.25</v>
      </c>
      <c r="L52" s="689"/>
      <c r="M52" s="16" t="str">
        <f t="shared" si="8"/>
        <v>Juin</v>
      </c>
    </row>
    <row r="53" spans="1:13" ht="18.75">
      <c r="A53" s="13">
        <v>46</v>
      </c>
      <c r="B53" s="625" t="s">
        <v>696</v>
      </c>
      <c r="C53" s="625" t="s">
        <v>2470</v>
      </c>
      <c r="D53" s="641">
        <v>7.75</v>
      </c>
      <c r="E53" s="18"/>
      <c r="F53" s="656">
        <f t="shared" si="4"/>
        <v>3.875</v>
      </c>
      <c r="G53" s="656">
        <f t="shared" si="5"/>
        <v>11.625</v>
      </c>
      <c r="H53" s="633"/>
      <c r="I53" s="656">
        <f t="shared" si="6"/>
        <v>11.625</v>
      </c>
      <c r="J53" s="633"/>
      <c r="K53" s="656">
        <f t="shared" si="7"/>
        <v>11.625</v>
      </c>
      <c r="L53" s="689"/>
      <c r="M53" s="16" t="str">
        <f t="shared" si="8"/>
        <v>Juin</v>
      </c>
    </row>
    <row r="54" spans="1:13" ht="18.75">
      <c r="A54" s="13">
        <v>47</v>
      </c>
      <c r="B54" s="625" t="s">
        <v>2471</v>
      </c>
      <c r="C54" s="625" t="s">
        <v>2472</v>
      </c>
      <c r="D54" s="641">
        <v>13</v>
      </c>
      <c r="E54" s="18"/>
      <c r="F54" s="656">
        <f t="shared" si="4"/>
        <v>6.5</v>
      </c>
      <c r="G54" s="656">
        <f t="shared" si="5"/>
        <v>19.5</v>
      </c>
      <c r="H54" s="633"/>
      <c r="I54" s="656">
        <f t="shared" si="6"/>
        <v>19.5</v>
      </c>
      <c r="J54" s="633"/>
      <c r="K54" s="656">
        <f t="shared" si="7"/>
        <v>19.5</v>
      </c>
      <c r="L54" s="689"/>
      <c r="M54" s="16" t="str">
        <f t="shared" si="8"/>
        <v>Juin</v>
      </c>
    </row>
    <row r="55" spans="1:13" ht="18.75">
      <c r="A55" s="13">
        <v>48</v>
      </c>
      <c r="B55" s="625" t="s">
        <v>703</v>
      </c>
      <c r="C55" s="625" t="s">
        <v>2473</v>
      </c>
      <c r="D55" s="641">
        <v>5.75</v>
      </c>
      <c r="E55" s="18"/>
      <c r="F55" s="656">
        <f t="shared" si="4"/>
        <v>2.875</v>
      </c>
      <c r="G55" s="656">
        <f t="shared" si="5"/>
        <v>8.625</v>
      </c>
      <c r="H55" s="633"/>
      <c r="I55" s="656">
        <f t="shared" si="6"/>
        <v>8.625</v>
      </c>
      <c r="J55" s="633"/>
      <c r="K55" s="656">
        <f t="shared" si="7"/>
        <v>8.625</v>
      </c>
      <c r="L55" s="689"/>
      <c r="M55" s="16" t="str">
        <f t="shared" si="8"/>
        <v>Juin</v>
      </c>
    </row>
    <row r="56" spans="1:13" ht="18.75">
      <c r="A56" s="13">
        <v>49</v>
      </c>
      <c r="B56" s="625" t="s">
        <v>707</v>
      </c>
      <c r="C56" s="625" t="s">
        <v>2474</v>
      </c>
      <c r="D56" s="641">
        <v>5</v>
      </c>
      <c r="E56" s="18"/>
      <c r="F56" s="656">
        <f t="shared" si="4"/>
        <v>2.5</v>
      </c>
      <c r="G56" s="656">
        <f t="shared" si="5"/>
        <v>7.5</v>
      </c>
      <c r="H56" s="633"/>
      <c r="I56" s="656">
        <f t="shared" si="6"/>
        <v>7.5</v>
      </c>
      <c r="J56" s="633"/>
      <c r="K56" s="656">
        <f t="shared" si="7"/>
        <v>7.5</v>
      </c>
      <c r="L56" s="689"/>
      <c r="M56" s="16" t="str">
        <f t="shared" si="8"/>
        <v>Juin</v>
      </c>
    </row>
    <row r="57" spans="1:13" ht="18.75">
      <c r="A57" s="13">
        <v>50</v>
      </c>
      <c r="B57" s="625" t="s">
        <v>707</v>
      </c>
      <c r="C57" s="625" t="s">
        <v>2454</v>
      </c>
      <c r="D57" s="641">
        <v>10</v>
      </c>
      <c r="E57" s="18"/>
      <c r="F57" s="656">
        <f t="shared" si="4"/>
        <v>5</v>
      </c>
      <c r="G57" s="656">
        <f t="shared" si="5"/>
        <v>15</v>
      </c>
      <c r="H57" s="633"/>
      <c r="I57" s="656">
        <f t="shared" si="6"/>
        <v>15</v>
      </c>
      <c r="J57" s="633"/>
      <c r="K57" s="656">
        <f t="shared" si="7"/>
        <v>15</v>
      </c>
      <c r="L57" s="689"/>
      <c r="M57" s="16" t="str">
        <f t="shared" si="8"/>
        <v>Juin</v>
      </c>
    </row>
    <row r="58" spans="1:13" ht="18.75">
      <c r="A58" s="13">
        <v>51</v>
      </c>
      <c r="B58" s="625" t="s">
        <v>2475</v>
      </c>
      <c r="C58" s="625" t="s">
        <v>2432</v>
      </c>
      <c r="D58" s="641">
        <v>8</v>
      </c>
      <c r="E58" s="18"/>
      <c r="F58" s="656">
        <f t="shared" si="4"/>
        <v>4</v>
      </c>
      <c r="G58" s="656">
        <f t="shared" si="5"/>
        <v>12</v>
      </c>
      <c r="H58" s="633"/>
      <c r="I58" s="656">
        <f t="shared" si="6"/>
        <v>12</v>
      </c>
      <c r="J58" s="633"/>
      <c r="K58" s="656">
        <f t="shared" si="7"/>
        <v>12</v>
      </c>
      <c r="L58" s="689"/>
      <c r="M58" s="16" t="str">
        <f t="shared" si="8"/>
        <v>Juin</v>
      </c>
    </row>
    <row r="59" spans="1:13" ht="18.75">
      <c r="A59" s="13">
        <v>52</v>
      </c>
      <c r="B59" s="625" t="s">
        <v>721</v>
      </c>
      <c r="C59" s="625" t="s">
        <v>2476</v>
      </c>
      <c r="D59" s="641">
        <v>6.5</v>
      </c>
      <c r="E59" s="18"/>
      <c r="F59" s="656">
        <f t="shared" si="4"/>
        <v>3.25</v>
      </c>
      <c r="G59" s="656">
        <f t="shared" si="5"/>
        <v>9.75</v>
      </c>
      <c r="H59" s="633"/>
      <c r="I59" s="656">
        <f t="shared" si="6"/>
        <v>9.75</v>
      </c>
      <c r="J59" s="633"/>
      <c r="K59" s="656">
        <f t="shared" si="7"/>
        <v>9.75</v>
      </c>
      <c r="L59" s="689"/>
      <c r="M59" s="16" t="str">
        <f t="shared" si="8"/>
        <v>Juin</v>
      </c>
    </row>
    <row r="60" spans="1:13" ht="18.75">
      <c r="A60" s="13">
        <v>53</v>
      </c>
      <c r="B60" s="625" t="s">
        <v>2477</v>
      </c>
      <c r="C60" s="625" t="s">
        <v>2478</v>
      </c>
      <c r="D60" s="641">
        <v>8.5</v>
      </c>
      <c r="E60" s="52"/>
      <c r="F60" s="656">
        <f t="shared" si="4"/>
        <v>4.25</v>
      </c>
      <c r="G60" s="656">
        <f t="shared" si="5"/>
        <v>12.75</v>
      </c>
      <c r="H60" s="633"/>
      <c r="I60" s="656">
        <f t="shared" si="6"/>
        <v>12.75</v>
      </c>
      <c r="J60" s="633"/>
      <c r="K60" s="656">
        <f t="shared" si="7"/>
        <v>12.75</v>
      </c>
      <c r="L60" s="689"/>
      <c r="M60" s="16" t="str">
        <f t="shared" si="8"/>
        <v>Juin</v>
      </c>
    </row>
    <row r="61" spans="1:13" ht="18.75">
      <c r="A61" s="13">
        <v>54</v>
      </c>
      <c r="B61" s="625" t="s">
        <v>731</v>
      </c>
      <c r="C61" s="625" t="s">
        <v>2479</v>
      </c>
      <c r="D61" s="641">
        <v>13</v>
      </c>
      <c r="E61" s="18"/>
      <c r="F61" s="656">
        <f t="shared" si="4"/>
        <v>6.5</v>
      </c>
      <c r="G61" s="656">
        <f t="shared" si="5"/>
        <v>19.5</v>
      </c>
      <c r="H61" s="633"/>
      <c r="I61" s="656">
        <f t="shared" si="6"/>
        <v>19.5</v>
      </c>
      <c r="J61" s="633"/>
      <c r="K61" s="656">
        <f t="shared" si="7"/>
        <v>19.5</v>
      </c>
      <c r="L61" s="689"/>
      <c r="M61" s="16" t="str">
        <f t="shared" si="8"/>
        <v>Juin</v>
      </c>
    </row>
    <row r="62" spans="1:13" ht="18.75">
      <c r="A62" s="13">
        <v>55</v>
      </c>
      <c r="B62" s="625" t="s">
        <v>736</v>
      </c>
      <c r="C62" s="625" t="s">
        <v>2480</v>
      </c>
      <c r="D62" s="641">
        <v>10</v>
      </c>
      <c r="E62" s="52"/>
      <c r="F62" s="656">
        <f t="shared" si="4"/>
        <v>5</v>
      </c>
      <c r="G62" s="656">
        <f t="shared" si="5"/>
        <v>15</v>
      </c>
      <c r="H62" s="633"/>
      <c r="I62" s="656">
        <f t="shared" si="6"/>
        <v>15</v>
      </c>
      <c r="J62" s="633"/>
      <c r="K62" s="656">
        <f t="shared" si="7"/>
        <v>15</v>
      </c>
      <c r="L62" s="689"/>
      <c r="M62" s="16" t="str">
        <f t="shared" si="8"/>
        <v>Juin</v>
      </c>
    </row>
    <row r="63" spans="1:13" ht="18.75">
      <c r="A63" s="13">
        <v>56</v>
      </c>
      <c r="B63" s="625" t="s">
        <v>740</v>
      </c>
      <c r="C63" s="625" t="s">
        <v>2481</v>
      </c>
      <c r="D63" s="641">
        <v>4</v>
      </c>
      <c r="E63" s="18"/>
      <c r="F63" s="656">
        <f t="shared" si="4"/>
        <v>2</v>
      </c>
      <c r="G63" s="656">
        <f t="shared" si="5"/>
        <v>6</v>
      </c>
      <c r="H63" s="633"/>
      <c r="I63" s="656">
        <f t="shared" si="6"/>
        <v>6</v>
      </c>
      <c r="J63" s="633"/>
      <c r="K63" s="656">
        <f t="shared" si="7"/>
        <v>6</v>
      </c>
      <c r="L63" s="689"/>
      <c r="M63" s="16" t="str">
        <f t="shared" si="8"/>
        <v>Juin</v>
      </c>
    </row>
    <row r="64" spans="1:13" ht="18.75">
      <c r="A64" s="13">
        <v>57</v>
      </c>
      <c r="B64" s="625" t="s">
        <v>2482</v>
      </c>
      <c r="C64" s="625" t="s">
        <v>2483</v>
      </c>
      <c r="D64" s="641">
        <v>7</v>
      </c>
      <c r="E64" s="52"/>
      <c r="F64" s="656">
        <f t="shared" si="4"/>
        <v>3.5</v>
      </c>
      <c r="G64" s="656">
        <f t="shared" si="5"/>
        <v>10.5</v>
      </c>
      <c r="H64" s="633"/>
      <c r="I64" s="656">
        <f t="shared" si="6"/>
        <v>10.5</v>
      </c>
      <c r="J64" s="633"/>
      <c r="K64" s="656">
        <f t="shared" si="7"/>
        <v>10.5</v>
      </c>
      <c r="L64" s="689"/>
      <c r="M64" s="16" t="str">
        <f t="shared" si="8"/>
        <v>Juin</v>
      </c>
    </row>
    <row r="65" spans="1:13" ht="18.75">
      <c r="A65" s="13">
        <v>58</v>
      </c>
      <c r="B65" s="625" t="s">
        <v>2484</v>
      </c>
      <c r="C65" s="625" t="s">
        <v>2485</v>
      </c>
      <c r="D65" s="641">
        <v>10.5</v>
      </c>
      <c r="E65" s="18"/>
      <c r="F65" s="656">
        <f t="shared" si="4"/>
        <v>5.25</v>
      </c>
      <c r="G65" s="656">
        <f t="shared" si="5"/>
        <v>15.75</v>
      </c>
      <c r="H65" s="633"/>
      <c r="I65" s="656">
        <f t="shared" si="6"/>
        <v>15.75</v>
      </c>
      <c r="J65" s="633"/>
      <c r="K65" s="656">
        <f t="shared" si="7"/>
        <v>15.75</v>
      </c>
      <c r="L65" s="689"/>
      <c r="M65" s="16" t="str">
        <f t="shared" si="8"/>
        <v>Juin</v>
      </c>
    </row>
    <row r="66" spans="1:13" ht="18.75">
      <c r="A66" s="13">
        <v>59</v>
      </c>
      <c r="B66" s="625" t="s">
        <v>754</v>
      </c>
      <c r="C66" s="625" t="s">
        <v>2486</v>
      </c>
      <c r="D66" s="641">
        <v>9</v>
      </c>
      <c r="E66" s="52"/>
      <c r="F66" s="656">
        <f t="shared" si="4"/>
        <v>4.5</v>
      </c>
      <c r="G66" s="656">
        <f t="shared" si="5"/>
        <v>13.5</v>
      </c>
      <c r="H66" s="633"/>
      <c r="I66" s="656">
        <f t="shared" si="6"/>
        <v>13.5</v>
      </c>
      <c r="J66" s="633"/>
      <c r="K66" s="656">
        <f t="shared" si="7"/>
        <v>13.5</v>
      </c>
      <c r="L66" s="689"/>
      <c r="M66" s="16" t="str">
        <f t="shared" si="8"/>
        <v>Juin</v>
      </c>
    </row>
    <row r="67" spans="1:13" ht="18.75">
      <c r="A67" s="13">
        <v>60</v>
      </c>
      <c r="B67" s="625" t="s">
        <v>2487</v>
      </c>
      <c r="C67" s="625" t="s">
        <v>2488</v>
      </c>
      <c r="D67" s="641">
        <v>9</v>
      </c>
      <c r="E67" s="18"/>
      <c r="F67" s="656">
        <f t="shared" si="4"/>
        <v>4.5</v>
      </c>
      <c r="G67" s="656">
        <f t="shared" si="5"/>
        <v>13.5</v>
      </c>
      <c r="H67" s="633"/>
      <c r="I67" s="656">
        <f t="shared" si="6"/>
        <v>13.5</v>
      </c>
      <c r="J67" s="633"/>
      <c r="K67" s="656">
        <f t="shared" si="7"/>
        <v>13.5</v>
      </c>
      <c r="L67" s="689"/>
      <c r="M67" s="16" t="str">
        <f t="shared" si="8"/>
        <v>Juin</v>
      </c>
    </row>
    <row r="68" spans="1:13" ht="18.75">
      <c r="A68" s="13">
        <v>61</v>
      </c>
      <c r="B68" s="625" t="s">
        <v>2489</v>
      </c>
      <c r="C68" s="625" t="s">
        <v>2490</v>
      </c>
      <c r="D68" s="641">
        <v>14.5</v>
      </c>
      <c r="E68" s="52"/>
      <c r="F68" s="656">
        <f t="shared" si="4"/>
        <v>7.25</v>
      </c>
      <c r="G68" s="656">
        <f t="shared" si="5"/>
        <v>21.75</v>
      </c>
      <c r="H68" s="633"/>
      <c r="I68" s="656">
        <f t="shared" si="6"/>
        <v>21.75</v>
      </c>
      <c r="J68" s="633"/>
      <c r="K68" s="656">
        <f t="shared" si="7"/>
        <v>21.75</v>
      </c>
      <c r="L68" s="689"/>
      <c r="M68" s="16" t="str">
        <f t="shared" si="8"/>
        <v>Juin</v>
      </c>
    </row>
    <row r="69" spans="1:13" ht="18.75">
      <c r="A69" s="13">
        <v>62</v>
      </c>
      <c r="B69" s="625" t="s">
        <v>767</v>
      </c>
      <c r="C69" s="625" t="s">
        <v>2491</v>
      </c>
      <c r="D69" s="641">
        <v>9</v>
      </c>
      <c r="E69" s="18"/>
      <c r="F69" s="656">
        <f t="shared" si="4"/>
        <v>4.5</v>
      </c>
      <c r="G69" s="656">
        <f t="shared" si="5"/>
        <v>13.5</v>
      </c>
      <c r="H69" s="633"/>
      <c r="I69" s="656">
        <f t="shared" si="6"/>
        <v>13.5</v>
      </c>
      <c r="J69" s="633"/>
      <c r="K69" s="656">
        <f t="shared" si="7"/>
        <v>13.5</v>
      </c>
      <c r="L69" s="689"/>
      <c r="M69" s="16" t="str">
        <f t="shared" si="8"/>
        <v>Juin</v>
      </c>
    </row>
    <row r="70" spans="1:13" ht="18.75">
      <c r="A70" s="13">
        <v>63</v>
      </c>
      <c r="B70" s="625" t="s">
        <v>771</v>
      </c>
      <c r="C70" s="625" t="s">
        <v>2492</v>
      </c>
      <c r="D70" s="641">
        <v>10</v>
      </c>
      <c r="E70" s="18"/>
      <c r="F70" s="656">
        <f t="shared" si="4"/>
        <v>5</v>
      </c>
      <c r="G70" s="656">
        <f t="shared" si="5"/>
        <v>15</v>
      </c>
      <c r="H70" s="633"/>
      <c r="I70" s="656">
        <f t="shared" si="6"/>
        <v>15</v>
      </c>
      <c r="J70" s="633"/>
      <c r="K70" s="656">
        <f t="shared" si="7"/>
        <v>15</v>
      </c>
      <c r="L70" s="689"/>
      <c r="M70" s="16" t="str">
        <f t="shared" si="8"/>
        <v>Juin</v>
      </c>
    </row>
    <row r="71" spans="1:13" ht="18.75">
      <c r="A71" s="13">
        <v>64</v>
      </c>
      <c r="B71" s="625" t="s">
        <v>775</v>
      </c>
      <c r="C71" s="625" t="s">
        <v>2493</v>
      </c>
      <c r="D71" s="641">
        <v>5.5</v>
      </c>
      <c r="E71" s="18"/>
      <c r="F71" s="656">
        <f t="shared" si="4"/>
        <v>2.75</v>
      </c>
      <c r="G71" s="656">
        <f t="shared" si="5"/>
        <v>8.25</v>
      </c>
      <c r="H71" s="633"/>
      <c r="I71" s="656">
        <f t="shared" si="6"/>
        <v>8.25</v>
      </c>
      <c r="J71" s="633"/>
      <c r="K71" s="656">
        <f t="shared" si="7"/>
        <v>8.25</v>
      </c>
      <c r="L71" s="689"/>
      <c r="M71" s="16" t="str">
        <f t="shared" si="8"/>
        <v>Juin</v>
      </c>
    </row>
    <row r="72" spans="1:13" ht="18.75">
      <c r="A72" s="13">
        <v>65</v>
      </c>
      <c r="B72" s="625" t="s">
        <v>779</v>
      </c>
      <c r="C72" s="625" t="s">
        <v>2494</v>
      </c>
      <c r="D72" s="641">
        <v>10</v>
      </c>
      <c r="E72" s="52"/>
      <c r="F72" s="656">
        <f t="shared" si="4"/>
        <v>5</v>
      </c>
      <c r="G72" s="656">
        <f t="shared" si="5"/>
        <v>15</v>
      </c>
      <c r="H72" s="633"/>
      <c r="I72" s="656">
        <f t="shared" si="6"/>
        <v>15</v>
      </c>
      <c r="J72" s="633"/>
      <c r="K72" s="656">
        <f t="shared" si="7"/>
        <v>15</v>
      </c>
      <c r="L72" s="689"/>
      <c r="M72" s="16" t="str">
        <f t="shared" si="8"/>
        <v>Juin</v>
      </c>
    </row>
    <row r="73" spans="1:13" ht="18.75">
      <c r="A73" s="13">
        <v>66</v>
      </c>
      <c r="B73" s="625" t="s">
        <v>141</v>
      </c>
      <c r="C73" s="625" t="s">
        <v>2495</v>
      </c>
      <c r="D73" s="641">
        <v>10</v>
      </c>
      <c r="E73" s="18"/>
      <c r="F73" s="656">
        <f t="shared" ref="F73:F136" si="9">IF(AND(D73=0,E73=0),L73/3,(D73+E73)/2)</f>
        <v>5</v>
      </c>
      <c r="G73" s="656">
        <f t="shared" ref="G73:G136" si="10">F73*3</f>
        <v>15</v>
      </c>
      <c r="H73" s="633"/>
      <c r="I73" s="656">
        <f t="shared" ref="I73:I136" si="11">MAX(G73,H73*3)</f>
        <v>15</v>
      </c>
      <c r="J73" s="633"/>
      <c r="K73" s="656">
        <f t="shared" ref="K73:K136" si="12">MAX(I73,J73)</f>
        <v>15</v>
      </c>
      <c r="L73" s="689"/>
      <c r="M73" s="16" t="str">
        <f t="shared" ref="M73:M136" si="13">IF(ISBLANK(J73),IF(ISBLANK(H73),"Juin","Synthèse"),"Rattrapage")</f>
        <v>Juin</v>
      </c>
    </row>
    <row r="74" spans="1:13" ht="18.75">
      <c r="A74" s="13">
        <v>67</v>
      </c>
      <c r="B74" s="625" t="s">
        <v>2496</v>
      </c>
      <c r="C74" s="625" t="s">
        <v>2440</v>
      </c>
      <c r="D74" s="641">
        <v>5.5</v>
      </c>
      <c r="E74" s="18"/>
      <c r="F74" s="656">
        <f t="shared" si="9"/>
        <v>2.75</v>
      </c>
      <c r="G74" s="656">
        <f t="shared" si="10"/>
        <v>8.25</v>
      </c>
      <c r="H74" s="633"/>
      <c r="I74" s="656">
        <f t="shared" si="11"/>
        <v>8.25</v>
      </c>
      <c r="J74" s="633"/>
      <c r="K74" s="656">
        <f t="shared" si="12"/>
        <v>8.25</v>
      </c>
      <c r="L74" s="689"/>
      <c r="M74" s="16" t="str">
        <f t="shared" si="13"/>
        <v>Juin</v>
      </c>
    </row>
    <row r="75" spans="1:13" ht="18.75">
      <c r="A75" s="13">
        <v>68</v>
      </c>
      <c r="B75" s="625" t="s">
        <v>2497</v>
      </c>
      <c r="C75" s="625" t="s">
        <v>2498</v>
      </c>
      <c r="D75" s="641">
        <v>12.25</v>
      </c>
      <c r="E75" s="52"/>
      <c r="F75" s="656">
        <f t="shared" si="9"/>
        <v>6.125</v>
      </c>
      <c r="G75" s="656">
        <f t="shared" si="10"/>
        <v>18.375</v>
      </c>
      <c r="H75" s="633"/>
      <c r="I75" s="656">
        <f t="shared" si="11"/>
        <v>18.375</v>
      </c>
      <c r="J75" s="633"/>
      <c r="K75" s="656">
        <f t="shared" si="12"/>
        <v>18.375</v>
      </c>
      <c r="L75" s="689"/>
      <c r="M75" s="16" t="str">
        <f t="shared" si="13"/>
        <v>Juin</v>
      </c>
    </row>
    <row r="76" spans="1:13" ht="18.75">
      <c r="A76" s="13">
        <v>69</v>
      </c>
      <c r="B76" s="625" t="s">
        <v>2499</v>
      </c>
      <c r="C76" s="625" t="s">
        <v>2500</v>
      </c>
      <c r="D76" s="641">
        <v>3.5</v>
      </c>
      <c r="E76" s="18"/>
      <c r="F76" s="656">
        <f t="shared" si="9"/>
        <v>1.75</v>
      </c>
      <c r="G76" s="656">
        <f t="shared" si="10"/>
        <v>5.25</v>
      </c>
      <c r="H76" s="633"/>
      <c r="I76" s="656">
        <f t="shared" si="11"/>
        <v>5.25</v>
      </c>
      <c r="J76" s="633"/>
      <c r="K76" s="656">
        <f t="shared" si="12"/>
        <v>5.25</v>
      </c>
      <c r="L76" s="689"/>
      <c r="M76" s="16" t="str">
        <f t="shared" si="13"/>
        <v>Juin</v>
      </c>
    </row>
    <row r="77" spans="1:13" ht="18.75">
      <c r="A77" s="13">
        <v>70</v>
      </c>
      <c r="B77" s="625" t="s">
        <v>797</v>
      </c>
      <c r="C77" s="625" t="s">
        <v>2501</v>
      </c>
      <c r="D77" s="641">
        <v>12.5</v>
      </c>
      <c r="E77" s="18"/>
      <c r="F77" s="656">
        <f t="shared" si="9"/>
        <v>6.25</v>
      </c>
      <c r="G77" s="656">
        <f t="shared" si="10"/>
        <v>18.75</v>
      </c>
      <c r="H77" s="633"/>
      <c r="I77" s="656">
        <f t="shared" si="11"/>
        <v>18.75</v>
      </c>
      <c r="J77" s="633"/>
      <c r="K77" s="656">
        <f t="shared" si="12"/>
        <v>18.75</v>
      </c>
      <c r="L77" s="689"/>
      <c r="M77" s="16" t="str">
        <f t="shared" si="13"/>
        <v>Juin</v>
      </c>
    </row>
    <row r="78" spans="1:13" ht="18.75">
      <c r="A78" s="13">
        <v>71</v>
      </c>
      <c r="B78" s="625" t="s">
        <v>811</v>
      </c>
      <c r="C78" s="625" t="s">
        <v>2431</v>
      </c>
      <c r="D78" s="641">
        <v>6</v>
      </c>
      <c r="E78" s="18"/>
      <c r="F78" s="656">
        <f t="shared" si="9"/>
        <v>3</v>
      </c>
      <c r="G78" s="656">
        <f t="shared" si="10"/>
        <v>9</v>
      </c>
      <c r="H78" s="633"/>
      <c r="I78" s="656">
        <f t="shared" si="11"/>
        <v>9</v>
      </c>
      <c r="J78" s="633"/>
      <c r="K78" s="656">
        <f t="shared" si="12"/>
        <v>9</v>
      </c>
      <c r="L78" s="689"/>
      <c r="M78" s="16" t="str">
        <f t="shared" si="13"/>
        <v>Juin</v>
      </c>
    </row>
    <row r="79" spans="1:13" ht="18.75">
      <c r="A79" s="13">
        <v>72</v>
      </c>
      <c r="B79" s="625" t="s">
        <v>814</v>
      </c>
      <c r="C79" s="625" t="s">
        <v>2474</v>
      </c>
      <c r="D79" s="641">
        <v>8</v>
      </c>
      <c r="E79" s="18"/>
      <c r="F79" s="656">
        <f t="shared" si="9"/>
        <v>4</v>
      </c>
      <c r="G79" s="656">
        <f t="shared" si="10"/>
        <v>12</v>
      </c>
      <c r="H79" s="633"/>
      <c r="I79" s="656">
        <f t="shared" si="11"/>
        <v>12</v>
      </c>
      <c r="J79" s="633"/>
      <c r="K79" s="656">
        <f t="shared" si="12"/>
        <v>12</v>
      </c>
      <c r="L79" s="689"/>
      <c r="M79" s="16" t="str">
        <f t="shared" si="13"/>
        <v>Juin</v>
      </c>
    </row>
    <row r="80" spans="1:13" ht="18.75">
      <c r="A80" s="13">
        <v>73</v>
      </c>
      <c r="B80" s="625" t="s">
        <v>820</v>
      </c>
      <c r="C80" s="625" t="s">
        <v>2502</v>
      </c>
      <c r="D80" s="641">
        <v>9</v>
      </c>
      <c r="E80" s="18"/>
      <c r="F80" s="656">
        <f t="shared" si="9"/>
        <v>4.5</v>
      </c>
      <c r="G80" s="656">
        <f t="shared" si="10"/>
        <v>13.5</v>
      </c>
      <c r="H80" s="633"/>
      <c r="I80" s="656">
        <f t="shared" si="11"/>
        <v>13.5</v>
      </c>
      <c r="J80" s="633"/>
      <c r="K80" s="656">
        <f t="shared" si="12"/>
        <v>13.5</v>
      </c>
      <c r="L80" s="689"/>
      <c r="M80" s="16" t="str">
        <f t="shared" si="13"/>
        <v>Juin</v>
      </c>
    </row>
    <row r="81" spans="1:13" ht="18.75">
      <c r="A81" s="13">
        <v>74</v>
      </c>
      <c r="B81" s="625" t="s">
        <v>806</v>
      </c>
      <c r="C81" s="625" t="s">
        <v>2503</v>
      </c>
      <c r="D81" s="641">
        <v>1</v>
      </c>
      <c r="E81" s="18"/>
      <c r="F81" s="656">
        <f t="shared" si="9"/>
        <v>0.5</v>
      </c>
      <c r="G81" s="656">
        <f t="shared" si="10"/>
        <v>1.5</v>
      </c>
      <c r="H81" s="633"/>
      <c r="I81" s="656">
        <f t="shared" si="11"/>
        <v>1.5</v>
      </c>
      <c r="J81" s="633"/>
      <c r="K81" s="656">
        <f t="shared" si="12"/>
        <v>1.5</v>
      </c>
      <c r="L81" s="689"/>
      <c r="M81" s="16" t="str">
        <f t="shared" si="13"/>
        <v>Juin</v>
      </c>
    </row>
    <row r="82" spans="1:13" ht="18.75">
      <c r="A82" s="13">
        <v>75</v>
      </c>
      <c r="B82" s="625" t="s">
        <v>823</v>
      </c>
      <c r="C82" s="625" t="s">
        <v>2504</v>
      </c>
      <c r="D82" s="641">
        <v>8.5</v>
      </c>
      <c r="E82" s="52"/>
      <c r="F82" s="656">
        <f t="shared" si="9"/>
        <v>4.25</v>
      </c>
      <c r="G82" s="656">
        <f t="shared" si="10"/>
        <v>12.75</v>
      </c>
      <c r="H82" s="633"/>
      <c r="I82" s="656">
        <f t="shared" si="11"/>
        <v>12.75</v>
      </c>
      <c r="J82" s="633"/>
      <c r="K82" s="656">
        <f t="shared" si="12"/>
        <v>12.75</v>
      </c>
      <c r="L82" s="689"/>
      <c r="M82" s="16" t="str">
        <f t="shared" si="13"/>
        <v>Juin</v>
      </c>
    </row>
    <row r="83" spans="1:13" ht="18.75">
      <c r="A83" s="13">
        <v>76</v>
      </c>
      <c r="B83" s="625" t="s">
        <v>827</v>
      </c>
      <c r="C83" s="625" t="s">
        <v>2505</v>
      </c>
      <c r="D83" s="641">
        <v>7.5</v>
      </c>
      <c r="E83" s="52"/>
      <c r="F83" s="656">
        <f t="shared" si="9"/>
        <v>3.75</v>
      </c>
      <c r="G83" s="656">
        <f t="shared" si="10"/>
        <v>11.25</v>
      </c>
      <c r="H83" s="633"/>
      <c r="I83" s="656">
        <f t="shared" si="11"/>
        <v>11.25</v>
      </c>
      <c r="J83" s="633"/>
      <c r="K83" s="656">
        <f t="shared" si="12"/>
        <v>11.25</v>
      </c>
      <c r="L83" s="689"/>
      <c r="M83" s="16" t="str">
        <f t="shared" si="13"/>
        <v>Juin</v>
      </c>
    </row>
    <row r="84" spans="1:13" ht="18.75">
      <c r="A84" s="13">
        <v>77</v>
      </c>
      <c r="B84" s="625" t="s">
        <v>832</v>
      </c>
      <c r="C84" s="625" t="s">
        <v>2506</v>
      </c>
      <c r="D84" s="641">
        <v>10.5</v>
      </c>
      <c r="E84" s="18"/>
      <c r="F84" s="656">
        <f t="shared" si="9"/>
        <v>5.25</v>
      </c>
      <c r="G84" s="656">
        <f t="shared" si="10"/>
        <v>15.75</v>
      </c>
      <c r="H84" s="633"/>
      <c r="I84" s="656">
        <f t="shared" si="11"/>
        <v>15.75</v>
      </c>
      <c r="J84" s="633"/>
      <c r="K84" s="656">
        <f t="shared" si="12"/>
        <v>15.75</v>
      </c>
      <c r="L84" s="689"/>
      <c r="M84" s="16" t="str">
        <f t="shared" si="13"/>
        <v>Juin</v>
      </c>
    </row>
    <row r="85" spans="1:13" ht="18.75">
      <c r="A85" s="13">
        <v>78</v>
      </c>
      <c r="B85" s="625" t="s">
        <v>2507</v>
      </c>
      <c r="C85" s="625" t="s">
        <v>2508</v>
      </c>
      <c r="D85" s="641">
        <v>5</v>
      </c>
      <c r="E85" s="18"/>
      <c r="F85" s="656">
        <f t="shared" si="9"/>
        <v>2.5</v>
      </c>
      <c r="G85" s="656">
        <f t="shared" si="10"/>
        <v>7.5</v>
      </c>
      <c r="H85" s="633"/>
      <c r="I85" s="656">
        <f t="shared" si="11"/>
        <v>7.5</v>
      </c>
      <c r="J85" s="633"/>
      <c r="K85" s="656">
        <f t="shared" si="12"/>
        <v>7.5</v>
      </c>
      <c r="L85" s="689"/>
      <c r="M85" s="16" t="str">
        <f t="shared" si="13"/>
        <v>Juin</v>
      </c>
    </row>
    <row r="86" spans="1:13" ht="18.75">
      <c r="A86" s="13">
        <v>79</v>
      </c>
      <c r="B86" s="625" t="s">
        <v>840</v>
      </c>
      <c r="C86" s="625" t="s">
        <v>2509</v>
      </c>
      <c r="D86" s="641">
        <v>9</v>
      </c>
      <c r="E86" s="18"/>
      <c r="F86" s="656">
        <f t="shared" si="9"/>
        <v>4.5</v>
      </c>
      <c r="G86" s="656">
        <f t="shared" si="10"/>
        <v>13.5</v>
      </c>
      <c r="H86" s="633"/>
      <c r="I86" s="656">
        <f t="shared" si="11"/>
        <v>13.5</v>
      </c>
      <c r="J86" s="633"/>
      <c r="K86" s="656">
        <f t="shared" si="12"/>
        <v>13.5</v>
      </c>
      <c r="L86" s="689"/>
      <c r="M86" s="16" t="str">
        <f t="shared" si="13"/>
        <v>Juin</v>
      </c>
    </row>
    <row r="87" spans="1:13" ht="18.75">
      <c r="A87" s="13">
        <v>80</v>
      </c>
      <c r="B87" s="625" t="s">
        <v>844</v>
      </c>
      <c r="C87" s="625" t="s">
        <v>2510</v>
      </c>
      <c r="D87" s="641">
        <v>5.25</v>
      </c>
      <c r="E87" s="18"/>
      <c r="F87" s="656">
        <f t="shared" si="9"/>
        <v>2.625</v>
      </c>
      <c r="G87" s="656">
        <f t="shared" si="10"/>
        <v>7.875</v>
      </c>
      <c r="H87" s="633"/>
      <c r="I87" s="656">
        <f t="shared" si="11"/>
        <v>7.875</v>
      </c>
      <c r="J87" s="633"/>
      <c r="K87" s="656">
        <f t="shared" si="12"/>
        <v>7.875</v>
      </c>
      <c r="L87" s="689"/>
      <c r="M87" s="16" t="str">
        <f t="shared" si="13"/>
        <v>Juin</v>
      </c>
    </row>
    <row r="88" spans="1:13" ht="18.75">
      <c r="A88" s="13">
        <v>81</v>
      </c>
      <c r="B88" s="625" t="s">
        <v>2511</v>
      </c>
      <c r="C88" s="625" t="s">
        <v>2512</v>
      </c>
      <c r="D88" s="641">
        <v>6.25</v>
      </c>
      <c r="E88" s="18"/>
      <c r="F88" s="656">
        <f t="shared" si="9"/>
        <v>3.125</v>
      </c>
      <c r="G88" s="656">
        <f t="shared" si="10"/>
        <v>9.375</v>
      </c>
      <c r="H88" s="633"/>
      <c r="I88" s="656">
        <f t="shared" si="11"/>
        <v>9.375</v>
      </c>
      <c r="J88" s="633"/>
      <c r="K88" s="656">
        <f t="shared" si="12"/>
        <v>9.375</v>
      </c>
      <c r="L88" s="689"/>
      <c r="M88" s="16" t="str">
        <f t="shared" si="13"/>
        <v>Juin</v>
      </c>
    </row>
    <row r="89" spans="1:13" ht="18.75">
      <c r="A89" s="13">
        <v>82</v>
      </c>
      <c r="B89" s="625" t="s">
        <v>2513</v>
      </c>
      <c r="C89" s="625" t="s">
        <v>2514</v>
      </c>
      <c r="D89" s="641">
        <v>10</v>
      </c>
      <c r="E89" s="18"/>
      <c r="F89" s="656">
        <f t="shared" si="9"/>
        <v>5</v>
      </c>
      <c r="G89" s="656">
        <f t="shared" si="10"/>
        <v>15</v>
      </c>
      <c r="H89" s="633"/>
      <c r="I89" s="656">
        <f t="shared" si="11"/>
        <v>15</v>
      </c>
      <c r="J89" s="633"/>
      <c r="K89" s="656">
        <f t="shared" si="12"/>
        <v>15</v>
      </c>
      <c r="L89" s="689"/>
      <c r="M89" s="16" t="str">
        <f t="shared" si="13"/>
        <v>Juin</v>
      </c>
    </row>
    <row r="90" spans="1:13" ht="18.75">
      <c r="A90" s="13">
        <v>83</v>
      </c>
      <c r="B90" s="625" t="s">
        <v>856</v>
      </c>
      <c r="C90" s="625" t="s">
        <v>2515</v>
      </c>
      <c r="D90" s="641">
        <v>16</v>
      </c>
      <c r="E90" s="18"/>
      <c r="F90" s="656">
        <f t="shared" si="9"/>
        <v>8</v>
      </c>
      <c r="G90" s="656">
        <f t="shared" si="10"/>
        <v>24</v>
      </c>
      <c r="H90" s="633"/>
      <c r="I90" s="656">
        <f t="shared" si="11"/>
        <v>24</v>
      </c>
      <c r="J90" s="633"/>
      <c r="K90" s="656">
        <f t="shared" si="12"/>
        <v>24</v>
      </c>
      <c r="L90" s="689"/>
      <c r="M90" s="16" t="str">
        <f t="shared" si="13"/>
        <v>Juin</v>
      </c>
    </row>
    <row r="91" spans="1:13" ht="18.75">
      <c r="A91" s="13">
        <v>84</v>
      </c>
      <c r="B91" s="625" t="s">
        <v>856</v>
      </c>
      <c r="C91" s="625" t="s">
        <v>2516</v>
      </c>
      <c r="D91" s="641">
        <v>14</v>
      </c>
      <c r="E91" s="52"/>
      <c r="F91" s="656">
        <f t="shared" si="9"/>
        <v>7</v>
      </c>
      <c r="G91" s="656">
        <f t="shared" si="10"/>
        <v>21</v>
      </c>
      <c r="H91" s="633"/>
      <c r="I91" s="656">
        <f t="shared" si="11"/>
        <v>21</v>
      </c>
      <c r="J91" s="633"/>
      <c r="K91" s="656">
        <f t="shared" si="12"/>
        <v>21</v>
      </c>
      <c r="L91" s="689"/>
      <c r="M91" s="16" t="str">
        <f t="shared" si="13"/>
        <v>Juin</v>
      </c>
    </row>
    <row r="92" spans="1:13" ht="18.75">
      <c r="A92" s="13">
        <v>85</v>
      </c>
      <c r="B92" s="625" t="s">
        <v>2517</v>
      </c>
      <c r="C92" s="625" t="s">
        <v>2518</v>
      </c>
      <c r="D92" s="641">
        <v>4.5</v>
      </c>
      <c r="E92" s="18"/>
      <c r="F92" s="656">
        <f t="shared" si="9"/>
        <v>2.25</v>
      </c>
      <c r="G92" s="656">
        <f t="shared" si="10"/>
        <v>6.75</v>
      </c>
      <c r="H92" s="633"/>
      <c r="I92" s="656">
        <f t="shared" si="11"/>
        <v>6.75</v>
      </c>
      <c r="J92" s="633"/>
      <c r="K92" s="656">
        <f t="shared" si="12"/>
        <v>6.75</v>
      </c>
      <c r="L92" s="689"/>
      <c r="M92" s="16" t="str">
        <f t="shared" si="13"/>
        <v>Juin</v>
      </c>
    </row>
    <row r="93" spans="1:13" ht="18.75">
      <c r="A93" s="13">
        <v>86</v>
      </c>
      <c r="B93" s="625" t="s">
        <v>162</v>
      </c>
      <c r="C93" s="625" t="s">
        <v>2519</v>
      </c>
      <c r="D93" s="641">
        <v>10.25</v>
      </c>
      <c r="E93" s="18"/>
      <c r="F93" s="656">
        <f t="shared" si="9"/>
        <v>5.125</v>
      </c>
      <c r="G93" s="656">
        <f t="shared" si="10"/>
        <v>15.375</v>
      </c>
      <c r="H93" s="633"/>
      <c r="I93" s="656">
        <f t="shared" si="11"/>
        <v>15.375</v>
      </c>
      <c r="J93" s="633"/>
      <c r="K93" s="656">
        <f t="shared" si="12"/>
        <v>15.375</v>
      </c>
      <c r="L93" s="689"/>
      <c r="M93" s="16" t="str">
        <f t="shared" si="13"/>
        <v>Juin</v>
      </c>
    </row>
    <row r="94" spans="1:13" ht="18.75">
      <c r="A94" s="13">
        <v>87</v>
      </c>
      <c r="B94" s="625" t="s">
        <v>878</v>
      </c>
      <c r="C94" s="625" t="s">
        <v>2474</v>
      </c>
      <c r="D94" s="641">
        <v>11.5</v>
      </c>
      <c r="E94" s="18"/>
      <c r="F94" s="656">
        <f t="shared" si="9"/>
        <v>5.75</v>
      </c>
      <c r="G94" s="656">
        <f t="shared" si="10"/>
        <v>17.25</v>
      </c>
      <c r="H94" s="633"/>
      <c r="I94" s="656">
        <f t="shared" si="11"/>
        <v>17.25</v>
      </c>
      <c r="J94" s="633"/>
      <c r="K94" s="656">
        <f t="shared" si="12"/>
        <v>17.25</v>
      </c>
      <c r="L94" s="689"/>
      <c r="M94" s="16" t="str">
        <f t="shared" si="13"/>
        <v>Juin</v>
      </c>
    </row>
    <row r="95" spans="1:13" ht="18.75">
      <c r="A95" s="13">
        <v>88</v>
      </c>
      <c r="B95" s="625" t="s">
        <v>2520</v>
      </c>
      <c r="C95" s="625" t="s">
        <v>2521</v>
      </c>
      <c r="D95" s="641">
        <v>4.75</v>
      </c>
      <c r="E95" s="18"/>
      <c r="F95" s="656">
        <f t="shared" si="9"/>
        <v>2.375</v>
      </c>
      <c r="G95" s="656">
        <f t="shared" si="10"/>
        <v>7.125</v>
      </c>
      <c r="H95" s="633"/>
      <c r="I95" s="656">
        <f t="shared" si="11"/>
        <v>7.125</v>
      </c>
      <c r="J95" s="633"/>
      <c r="K95" s="656">
        <f t="shared" si="12"/>
        <v>7.125</v>
      </c>
      <c r="L95" s="689"/>
      <c r="M95" s="16" t="str">
        <f t="shared" si="13"/>
        <v>Juin</v>
      </c>
    </row>
    <row r="96" spans="1:13" ht="18.75">
      <c r="A96" s="13">
        <v>89</v>
      </c>
      <c r="B96" s="625" t="s">
        <v>163</v>
      </c>
      <c r="C96" s="625" t="s">
        <v>2522</v>
      </c>
      <c r="D96" s="641">
        <v>8</v>
      </c>
      <c r="E96" s="53"/>
      <c r="F96" s="656">
        <f t="shared" si="9"/>
        <v>4</v>
      </c>
      <c r="G96" s="656">
        <f t="shared" si="10"/>
        <v>12</v>
      </c>
      <c r="H96" s="633"/>
      <c r="I96" s="656">
        <f t="shared" si="11"/>
        <v>12</v>
      </c>
      <c r="J96" s="633"/>
      <c r="K96" s="656">
        <f t="shared" si="12"/>
        <v>12</v>
      </c>
      <c r="L96" s="689"/>
      <c r="M96" s="16" t="str">
        <f t="shared" si="13"/>
        <v>Juin</v>
      </c>
    </row>
    <row r="97" spans="1:13" ht="18.75">
      <c r="A97" s="13">
        <v>90</v>
      </c>
      <c r="B97" s="625" t="s">
        <v>163</v>
      </c>
      <c r="C97" s="625" t="s">
        <v>2523</v>
      </c>
      <c r="D97" s="641">
        <v>2.5</v>
      </c>
      <c r="E97" s="52"/>
      <c r="F97" s="656">
        <f t="shared" si="9"/>
        <v>1.25</v>
      </c>
      <c r="G97" s="656">
        <f t="shared" si="10"/>
        <v>3.75</v>
      </c>
      <c r="H97" s="633"/>
      <c r="I97" s="656">
        <f t="shared" si="11"/>
        <v>3.75</v>
      </c>
      <c r="J97" s="633"/>
      <c r="K97" s="656">
        <f t="shared" si="12"/>
        <v>3.75</v>
      </c>
      <c r="L97" s="689"/>
      <c r="M97" s="16" t="str">
        <f t="shared" si="13"/>
        <v>Juin</v>
      </c>
    </row>
    <row r="98" spans="1:13" ht="18.75">
      <c r="A98" s="13">
        <v>91</v>
      </c>
      <c r="B98" s="625" t="s">
        <v>2524</v>
      </c>
      <c r="C98" s="625" t="s">
        <v>2525</v>
      </c>
      <c r="D98" s="641">
        <v>15</v>
      </c>
      <c r="E98" s="52"/>
      <c r="F98" s="656">
        <f t="shared" si="9"/>
        <v>7.5</v>
      </c>
      <c r="G98" s="656">
        <f t="shared" si="10"/>
        <v>22.5</v>
      </c>
      <c r="H98" s="633"/>
      <c r="I98" s="656">
        <f t="shared" si="11"/>
        <v>22.5</v>
      </c>
      <c r="J98" s="633"/>
      <c r="K98" s="656">
        <f t="shared" si="12"/>
        <v>22.5</v>
      </c>
      <c r="L98" s="689"/>
      <c r="M98" s="16" t="str">
        <f t="shared" si="13"/>
        <v>Juin</v>
      </c>
    </row>
    <row r="99" spans="1:13" ht="18.75">
      <c r="A99" s="13">
        <v>92</v>
      </c>
      <c r="B99" s="625" t="s">
        <v>2526</v>
      </c>
      <c r="C99" s="625" t="s">
        <v>2527</v>
      </c>
      <c r="D99" s="641">
        <v>12</v>
      </c>
      <c r="E99" s="52"/>
      <c r="F99" s="656">
        <f t="shared" si="9"/>
        <v>6</v>
      </c>
      <c r="G99" s="656">
        <f t="shared" si="10"/>
        <v>18</v>
      </c>
      <c r="H99" s="633"/>
      <c r="I99" s="656">
        <f t="shared" si="11"/>
        <v>18</v>
      </c>
      <c r="J99" s="633"/>
      <c r="K99" s="656">
        <f t="shared" si="12"/>
        <v>18</v>
      </c>
      <c r="L99" s="689"/>
      <c r="M99" s="16" t="str">
        <f t="shared" si="13"/>
        <v>Juin</v>
      </c>
    </row>
    <row r="100" spans="1:13" ht="18.75">
      <c r="A100" s="13">
        <v>93</v>
      </c>
      <c r="B100" s="625" t="s">
        <v>2528</v>
      </c>
      <c r="C100" s="625" t="s">
        <v>2521</v>
      </c>
      <c r="D100" s="641">
        <v>2.25</v>
      </c>
      <c r="E100" s="18"/>
      <c r="F100" s="656">
        <f t="shared" si="9"/>
        <v>1.125</v>
      </c>
      <c r="G100" s="656">
        <f t="shared" si="10"/>
        <v>3.375</v>
      </c>
      <c r="H100" s="633"/>
      <c r="I100" s="656">
        <f t="shared" si="11"/>
        <v>3.375</v>
      </c>
      <c r="J100" s="633"/>
      <c r="K100" s="656">
        <f t="shared" si="12"/>
        <v>3.375</v>
      </c>
      <c r="L100" s="689"/>
      <c r="M100" s="16" t="str">
        <f t="shared" si="13"/>
        <v>Juin</v>
      </c>
    </row>
    <row r="101" spans="1:13" ht="18.75">
      <c r="A101" s="13">
        <v>94</v>
      </c>
      <c r="B101" s="625" t="s">
        <v>2529</v>
      </c>
      <c r="C101" s="625" t="s">
        <v>2454</v>
      </c>
      <c r="D101" s="641">
        <v>12</v>
      </c>
      <c r="E101" s="18"/>
      <c r="F101" s="656">
        <f t="shared" si="9"/>
        <v>6</v>
      </c>
      <c r="G101" s="656">
        <f t="shared" si="10"/>
        <v>18</v>
      </c>
      <c r="H101" s="633"/>
      <c r="I101" s="656">
        <f t="shared" si="11"/>
        <v>18</v>
      </c>
      <c r="J101" s="633"/>
      <c r="K101" s="656">
        <f t="shared" si="12"/>
        <v>18</v>
      </c>
      <c r="L101" s="689"/>
      <c r="M101" s="16" t="str">
        <f t="shared" si="13"/>
        <v>Juin</v>
      </c>
    </row>
    <row r="102" spans="1:13" ht="18.75">
      <c r="A102" s="13">
        <v>95</v>
      </c>
      <c r="B102" s="625" t="s">
        <v>2530</v>
      </c>
      <c r="C102" s="625" t="s">
        <v>2531</v>
      </c>
      <c r="D102" s="641">
        <v>4</v>
      </c>
      <c r="E102" s="52"/>
      <c r="F102" s="656">
        <f t="shared" si="9"/>
        <v>2</v>
      </c>
      <c r="G102" s="656">
        <f t="shared" si="10"/>
        <v>6</v>
      </c>
      <c r="H102" s="633"/>
      <c r="I102" s="656">
        <f t="shared" si="11"/>
        <v>6</v>
      </c>
      <c r="J102" s="633"/>
      <c r="K102" s="656">
        <f t="shared" si="12"/>
        <v>6</v>
      </c>
      <c r="L102" s="689"/>
      <c r="M102" s="16" t="str">
        <f t="shared" si="13"/>
        <v>Juin</v>
      </c>
    </row>
    <row r="103" spans="1:13" ht="18.75">
      <c r="A103" s="13">
        <v>96</v>
      </c>
      <c r="B103" s="625" t="s">
        <v>2532</v>
      </c>
      <c r="C103" s="625" t="s">
        <v>2533</v>
      </c>
      <c r="D103" s="641">
        <v>11</v>
      </c>
      <c r="E103" s="52"/>
      <c r="F103" s="656">
        <f t="shared" si="9"/>
        <v>5.5</v>
      </c>
      <c r="G103" s="656">
        <f t="shared" si="10"/>
        <v>16.5</v>
      </c>
      <c r="H103" s="633"/>
      <c r="I103" s="656">
        <f t="shared" si="11"/>
        <v>16.5</v>
      </c>
      <c r="J103" s="633"/>
      <c r="K103" s="656">
        <f t="shared" si="12"/>
        <v>16.5</v>
      </c>
      <c r="L103" s="689"/>
      <c r="M103" s="16" t="str">
        <f t="shared" si="13"/>
        <v>Juin</v>
      </c>
    </row>
    <row r="104" spans="1:13" ht="18.75">
      <c r="A104" s="13">
        <v>97</v>
      </c>
      <c r="B104" s="625" t="s">
        <v>919</v>
      </c>
      <c r="C104" s="625" t="s">
        <v>2480</v>
      </c>
      <c r="D104" s="641">
        <v>4</v>
      </c>
      <c r="E104" s="18"/>
      <c r="F104" s="656">
        <f t="shared" si="9"/>
        <v>2</v>
      </c>
      <c r="G104" s="656">
        <f t="shared" si="10"/>
        <v>6</v>
      </c>
      <c r="H104" s="633"/>
      <c r="I104" s="656">
        <f t="shared" si="11"/>
        <v>6</v>
      </c>
      <c r="J104" s="633"/>
      <c r="K104" s="656">
        <f t="shared" si="12"/>
        <v>6</v>
      </c>
      <c r="L104" s="689"/>
      <c r="M104" s="16" t="str">
        <f t="shared" si="13"/>
        <v>Juin</v>
      </c>
    </row>
    <row r="105" spans="1:13" ht="18.75">
      <c r="A105" s="13">
        <v>98</v>
      </c>
      <c r="B105" s="625" t="s">
        <v>2534</v>
      </c>
      <c r="C105" s="625" t="s">
        <v>2535</v>
      </c>
      <c r="D105" s="641">
        <v>2.75</v>
      </c>
      <c r="E105" s="18"/>
      <c r="F105" s="656">
        <f t="shared" si="9"/>
        <v>1.375</v>
      </c>
      <c r="G105" s="656">
        <f t="shared" si="10"/>
        <v>4.125</v>
      </c>
      <c r="H105" s="633"/>
      <c r="I105" s="656">
        <f t="shared" si="11"/>
        <v>4.125</v>
      </c>
      <c r="J105" s="633"/>
      <c r="K105" s="656">
        <f t="shared" si="12"/>
        <v>4.125</v>
      </c>
      <c r="L105" s="689"/>
      <c r="M105" s="16" t="str">
        <f t="shared" si="13"/>
        <v>Juin</v>
      </c>
    </row>
    <row r="106" spans="1:13" ht="18.75">
      <c r="A106" s="13">
        <v>99</v>
      </c>
      <c r="B106" s="625" t="s">
        <v>2536</v>
      </c>
      <c r="C106" s="625" t="s">
        <v>2537</v>
      </c>
      <c r="D106" s="641">
        <v>11</v>
      </c>
      <c r="E106" s="18"/>
      <c r="F106" s="656">
        <f t="shared" si="9"/>
        <v>5.5</v>
      </c>
      <c r="G106" s="656">
        <f t="shared" si="10"/>
        <v>16.5</v>
      </c>
      <c r="H106" s="633"/>
      <c r="I106" s="656">
        <f t="shared" si="11"/>
        <v>16.5</v>
      </c>
      <c r="J106" s="633"/>
      <c r="K106" s="656">
        <f t="shared" si="12"/>
        <v>16.5</v>
      </c>
      <c r="L106" s="689"/>
      <c r="M106" s="16" t="str">
        <f t="shared" si="13"/>
        <v>Juin</v>
      </c>
    </row>
    <row r="107" spans="1:13" ht="18.75">
      <c r="A107" s="13">
        <v>100</v>
      </c>
      <c r="B107" s="625" t="s">
        <v>935</v>
      </c>
      <c r="C107" s="625" t="s">
        <v>2538</v>
      </c>
      <c r="D107" s="641">
        <v>5.25</v>
      </c>
      <c r="E107" s="52"/>
      <c r="F107" s="656">
        <f t="shared" si="9"/>
        <v>2.625</v>
      </c>
      <c r="G107" s="656">
        <f t="shared" si="10"/>
        <v>7.875</v>
      </c>
      <c r="H107" s="633"/>
      <c r="I107" s="656">
        <f t="shared" si="11"/>
        <v>7.875</v>
      </c>
      <c r="J107" s="633"/>
      <c r="K107" s="656">
        <f t="shared" si="12"/>
        <v>7.875</v>
      </c>
      <c r="L107" s="689"/>
      <c r="M107" s="16" t="str">
        <f t="shared" si="13"/>
        <v>Juin</v>
      </c>
    </row>
    <row r="108" spans="1:13" ht="18.75">
      <c r="A108" s="13">
        <v>101</v>
      </c>
      <c r="B108" s="625" t="s">
        <v>939</v>
      </c>
      <c r="C108" s="625" t="s">
        <v>2539</v>
      </c>
      <c r="D108" s="641">
        <v>5.25</v>
      </c>
      <c r="E108" s="18"/>
      <c r="F108" s="656">
        <f t="shared" si="9"/>
        <v>2.625</v>
      </c>
      <c r="G108" s="656">
        <f t="shared" si="10"/>
        <v>7.875</v>
      </c>
      <c r="H108" s="633"/>
      <c r="I108" s="656">
        <f t="shared" si="11"/>
        <v>7.875</v>
      </c>
      <c r="J108" s="633"/>
      <c r="K108" s="656">
        <f t="shared" si="12"/>
        <v>7.875</v>
      </c>
      <c r="L108" s="689"/>
      <c r="M108" s="16" t="str">
        <f t="shared" si="13"/>
        <v>Juin</v>
      </c>
    </row>
    <row r="109" spans="1:13" ht="18.75">
      <c r="A109" s="13">
        <v>102</v>
      </c>
      <c r="B109" s="625" t="s">
        <v>942</v>
      </c>
      <c r="C109" s="625" t="s">
        <v>2540</v>
      </c>
      <c r="D109" s="641">
        <v>8</v>
      </c>
      <c r="E109" s="18"/>
      <c r="F109" s="656">
        <f t="shared" si="9"/>
        <v>4</v>
      </c>
      <c r="G109" s="656">
        <f t="shared" si="10"/>
        <v>12</v>
      </c>
      <c r="H109" s="633"/>
      <c r="I109" s="656">
        <f t="shared" si="11"/>
        <v>12</v>
      </c>
      <c r="J109" s="633"/>
      <c r="K109" s="656">
        <f t="shared" si="12"/>
        <v>12</v>
      </c>
      <c r="L109" s="689"/>
      <c r="M109" s="16" t="str">
        <f t="shared" si="13"/>
        <v>Juin</v>
      </c>
    </row>
    <row r="110" spans="1:13" ht="18.75">
      <c r="A110" s="13">
        <v>103</v>
      </c>
      <c r="B110" s="625" t="s">
        <v>2541</v>
      </c>
      <c r="C110" s="625" t="s">
        <v>2542</v>
      </c>
      <c r="D110" s="641">
        <v>8.5</v>
      </c>
      <c r="E110" s="18"/>
      <c r="F110" s="656">
        <f t="shared" si="9"/>
        <v>4.25</v>
      </c>
      <c r="G110" s="656">
        <f t="shared" si="10"/>
        <v>12.75</v>
      </c>
      <c r="H110" s="633"/>
      <c r="I110" s="656">
        <f t="shared" si="11"/>
        <v>12.75</v>
      </c>
      <c r="J110" s="633"/>
      <c r="K110" s="656">
        <f t="shared" si="12"/>
        <v>12.75</v>
      </c>
      <c r="L110" s="689"/>
      <c r="M110" s="16" t="str">
        <f t="shared" si="13"/>
        <v>Juin</v>
      </c>
    </row>
    <row r="111" spans="1:13" ht="18.75">
      <c r="A111" s="13">
        <v>104</v>
      </c>
      <c r="B111" s="625" t="s">
        <v>949</v>
      </c>
      <c r="C111" s="625" t="s">
        <v>2543</v>
      </c>
      <c r="D111" s="641">
        <v>5.5</v>
      </c>
      <c r="E111" s="18"/>
      <c r="F111" s="656">
        <f t="shared" si="9"/>
        <v>2.75</v>
      </c>
      <c r="G111" s="656">
        <f t="shared" si="10"/>
        <v>8.25</v>
      </c>
      <c r="H111" s="633"/>
      <c r="I111" s="656">
        <f t="shared" si="11"/>
        <v>8.25</v>
      </c>
      <c r="J111" s="633"/>
      <c r="K111" s="656">
        <f t="shared" si="12"/>
        <v>8.25</v>
      </c>
      <c r="L111" s="689"/>
      <c r="M111" s="16" t="str">
        <f t="shared" si="13"/>
        <v>Juin</v>
      </c>
    </row>
    <row r="112" spans="1:13" ht="18.75">
      <c r="A112" s="13">
        <v>105</v>
      </c>
      <c r="B112" s="625" t="s">
        <v>949</v>
      </c>
      <c r="C112" s="625" t="s">
        <v>2463</v>
      </c>
      <c r="D112" s="641">
        <v>12</v>
      </c>
      <c r="E112" s="52"/>
      <c r="F112" s="656">
        <f t="shared" si="9"/>
        <v>6</v>
      </c>
      <c r="G112" s="656">
        <f t="shared" si="10"/>
        <v>18</v>
      </c>
      <c r="H112" s="633"/>
      <c r="I112" s="656">
        <f t="shared" si="11"/>
        <v>18</v>
      </c>
      <c r="J112" s="633"/>
      <c r="K112" s="656">
        <f t="shared" si="12"/>
        <v>18</v>
      </c>
      <c r="L112" s="689"/>
      <c r="M112" s="16" t="str">
        <f t="shared" si="13"/>
        <v>Juin</v>
      </c>
    </row>
    <row r="113" spans="1:13" ht="18.75">
      <c r="A113" s="13">
        <v>106</v>
      </c>
      <c r="B113" s="625" t="s">
        <v>2544</v>
      </c>
      <c r="C113" s="625" t="s">
        <v>2545</v>
      </c>
      <c r="D113" s="641">
        <v>13</v>
      </c>
      <c r="E113" s="52"/>
      <c r="F113" s="656">
        <f t="shared" si="9"/>
        <v>6.5</v>
      </c>
      <c r="G113" s="656">
        <f t="shared" si="10"/>
        <v>19.5</v>
      </c>
      <c r="H113" s="633"/>
      <c r="I113" s="656">
        <f t="shared" si="11"/>
        <v>19.5</v>
      </c>
      <c r="J113" s="633"/>
      <c r="K113" s="656">
        <f t="shared" si="12"/>
        <v>19.5</v>
      </c>
      <c r="L113" s="689"/>
      <c r="M113" s="16" t="str">
        <f t="shared" si="13"/>
        <v>Juin</v>
      </c>
    </row>
    <row r="114" spans="1:13" ht="18.75">
      <c r="A114" s="13">
        <v>107</v>
      </c>
      <c r="B114" s="625" t="s">
        <v>961</v>
      </c>
      <c r="C114" s="625" t="s">
        <v>2546</v>
      </c>
      <c r="D114" s="641">
        <v>8.5</v>
      </c>
      <c r="E114" s="18"/>
      <c r="F114" s="656">
        <f t="shared" si="9"/>
        <v>4.25</v>
      </c>
      <c r="G114" s="656">
        <f t="shared" si="10"/>
        <v>12.75</v>
      </c>
      <c r="H114" s="633"/>
      <c r="I114" s="656">
        <f t="shared" si="11"/>
        <v>12.75</v>
      </c>
      <c r="J114" s="633"/>
      <c r="K114" s="656">
        <f t="shared" si="12"/>
        <v>12.75</v>
      </c>
      <c r="L114" s="689"/>
      <c r="M114" s="16" t="str">
        <f t="shared" si="13"/>
        <v>Juin</v>
      </c>
    </row>
    <row r="115" spans="1:13" ht="18.75">
      <c r="A115" s="13">
        <v>108</v>
      </c>
      <c r="B115" s="625" t="s">
        <v>967</v>
      </c>
      <c r="C115" s="625" t="s">
        <v>2474</v>
      </c>
      <c r="D115" s="641">
        <v>16.75</v>
      </c>
      <c r="E115" s="18"/>
      <c r="F115" s="656">
        <f t="shared" si="9"/>
        <v>8.375</v>
      </c>
      <c r="G115" s="656">
        <f t="shared" si="10"/>
        <v>25.125</v>
      </c>
      <c r="H115" s="633"/>
      <c r="I115" s="656">
        <f t="shared" si="11"/>
        <v>25.125</v>
      </c>
      <c r="J115" s="633"/>
      <c r="K115" s="656">
        <f t="shared" si="12"/>
        <v>25.125</v>
      </c>
      <c r="L115" s="689"/>
      <c r="M115" s="16" t="str">
        <f t="shared" si="13"/>
        <v>Juin</v>
      </c>
    </row>
    <row r="116" spans="1:13" ht="18.75">
      <c r="A116" s="13">
        <v>109</v>
      </c>
      <c r="B116" s="625" t="s">
        <v>184</v>
      </c>
      <c r="C116" s="625" t="s">
        <v>2547</v>
      </c>
      <c r="D116" s="641">
        <v>9.25</v>
      </c>
      <c r="E116" s="18"/>
      <c r="F116" s="656">
        <f t="shared" si="9"/>
        <v>4.625</v>
      </c>
      <c r="G116" s="656">
        <f t="shared" si="10"/>
        <v>13.875</v>
      </c>
      <c r="H116" s="633"/>
      <c r="I116" s="656">
        <f t="shared" si="11"/>
        <v>13.875</v>
      </c>
      <c r="J116" s="633"/>
      <c r="K116" s="656">
        <f t="shared" si="12"/>
        <v>13.875</v>
      </c>
      <c r="L116" s="689"/>
      <c r="M116" s="16" t="str">
        <f t="shared" si="13"/>
        <v>Juin</v>
      </c>
    </row>
    <row r="117" spans="1:13" ht="18.75">
      <c r="A117" s="13">
        <v>110</v>
      </c>
      <c r="B117" s="625" t="s">
        <v>2548</v>
      </c>
      <c r="C117" s="625" t="s">
        <v>2453</v>
      </c>
      <c r="D117" s="641">
        <v>4.5</v>
      </c>
      <c r="E117" s="18"/>
      <c r="F117" s="656">
        <f t="shared" si="9"/>
        <v>2.25</v>
      </c>
      <c r="G117" s="656">
        <f t="shared" si="10"/>
        <v>6.75</v>
      </c>
      <c r="H117" s="633"/>
      <c r="I117" s="656">
        <f t="shared" si="11"/>
        <v>6.75</v>
      </c>
      <c r="J117" s="633"/>
      <c r="K117" s="656">
        <f t="shared" si="12"/>
        <v>6.75</v>
      </c>
      <c r="L117" s="689"/>
      <c r="M117" s="16" t="str">
        <f t="shared" si="13"/>
        <v>Juin</v>
      </c>
    </row>
    <row r="118" spans="1:13" ht="18.75">
      <c r="A118" s="13">
        <v>111</v>
      </c>
      <c r="B118" s="625" t="s">
        <v>978</v>
      </c>
      <c r="C118" s="625" t="s">
        <v>119</v>
      </c>
      <c r="D118" s="641">
        <v>1.5</v>
      </c>
      <c r="E118" s="52"/>
      <c r="F118" s="656">
        <f t="shared" si="9"/>
        <v>0.75</v>
      </c>
      <c r="G118" s="656">
        <f t="shared" si="10"/>
        <v>2.25</v>
      </c>
      <c r="H118" s="633"/>
      <c r="I118" s="656">
        <f t="shared" si="11"/>
        <v>2.25</v>
      </c>
      <c r="J118" s="633"/>
      <c r="K118" s="656">
        <f t="shared" si="12"/>
        <v>2.25</v>
      </c>
      <c r="L118" s="689"/>
      <c r="M118" s="16" t="str">
        <f t="shared" si="13"/>
        <v>Juin</v>
      </c>
    </row>
    <row r="119" spans="1:13" ht="18.75">
      <c r="A119" s="13">
        <v>112</v>
      </c>
      <c r="B119" s="625" t="s">
        <v>2549</v>
      </c>
      <c r="C119" s="625" t="s">
        <v>2550</v>
      </c>
      <c r="D119" s="641">
        <v>14</v>
      </c>
      <c r="E119" s="18"/>
      <c r="F119" s="656">
        <f t="shared" si="9"/>
        <v>7</v>
      </c>
      <c r="G119" s="656">
        <f t="shared" si="10"/>
        <v>21</v>
      </c>
      <c r="H119" s="633"/>
      <c r="I119" s="656">
        <f t="shared" si="11"/>
        <v>21</v>
      </c>
      <c r="J119" s="633"/>
      <c r="K119" s="656">
        <f t="shared" si="12"/>
        <v>21</v>
      </c>
      <c r="L119" s="689"/>
      <c r="M119" s="16" t="str">
        <f t="shared" si="13"/>
        <v>Juin</v>
      </c>
    </row>
    <row r="120" spans="1:13" ht="18.75">
      <c r="A120" s="13">
        <v>113</v>
      </c>
      <c r="B120" s="625" t="s">
        <v>2551</v>
      </c>
      <c r="C120" s="625" t="s">
        <v>2480</v>
      </c>
      <c r="D120" s="641">
        <v>7</v>
      </c>
      <c r="E120" s="52"/>
      <c r="F120" s="656">
        <f t="shared" si="9"/>
        <v>3.5</v>
      </c>
      <c r="G120" s="656">
        <f t="shared" si="10"/>
        <v>10.5</v>
      </c>
      <c r="H120" s="633"/>
      <c r="I120" s="656">
        <f t="shared" si="11"/>
        <v>10.5</v>
      </c>
      <c r="J120" s="633"/>
      <c r="K120" s="656">
        <f t="shared" si="12"/>
        <v>10.5</v>
      </c>
      <c r="L120" s="689"/>
      <c r="M120" s="16" t="str">
        <f t="shared" si="13"/>
        <v>Juin</v>
      </c>
    </row>
    <row r="121" spans="1:13" ht="18.75">
      <c r="A121" s="13">
        <v>114</v>
      </c>
      <c r="B121" s="625" t="s">
        <v>988</v>
      </c>
      <c r="C121" s="625" t="s">
        <v>2552</v>
      </c>
      <c r="D121" s="641">
        <v>6.25</v>
      </c>
      <c r="E121" s="52"/>
      <c r="F121" s="656">
        <f t="shared" si="9"/>
        <v>3.125</v>
      </c>
      <c r="G121" s="656">
        <f t="shared" si="10"/>
        <v>9.375</v>
      </c>
      <c r="H121" s="633"/>
      <c r="I121" s="656">
        <f t="shared" si="11"/>
        <v>9.375</v>
      </c>
      <c r="J121" s="633"/>
      <c r="K121" s="656">
        <f t="shared" si="12"/>
        <v>9.375</v>
      </c>
      <c r="L121" s="689"/>
      <c r="M121" s="16" t="str">
        <f t="shared" si="13"/>
        <v>Juin</v>
      </c>
    </row>
    <row r="122" spans="1:13" ht="18.75">
      <c r="A122" s="13">
        <v>115</v>
      </c>
      <c r="B122" s="625" t="s">
        <v>994</v>
      </c>
      <c r="C122" s="625" t="s">
        <v>2553</v>
      </c>
      <c r="D122" s="641">
        <v>14.25</v>
      </c>
      <c r="E122" s="18"/>
      <c r="F122" s="656">
        <f t="shared" si="9"/>
        <v>7.125</v>
      </c>
      <c r="G122" s="656">
        <f t="shared" si="10"/>
        <v>21.375</v>
      </c>
      <c r="H122" s="633"/>
      <c r="I122" s="656">
        <f t="shared" si="11"/>
        <v>21.375</v>
      </c>
      <c r="J122" s="633"/>
      <c r="K122" s="656">
        <f t="shared" si="12"/>
        <v>21.375</v>
      </c>
      <c r="L122" s="689"/>
      <c r="M122" s="16" t="str">
        <f t="shared" si="13"/>
        <v>Juin</v>
      </c>
    </row>
    <row r="123" spans="1:13" ht="18.75">
      <c r="A123" s="13">
        <v>116</v>
      </c>
      <c r="B123" s="625" t="s">
        <v>2554</v>
      </c>
      <c r="C123" s="625" t="s">
        <v>2555</v>
      </c>
      <c r="D123" s="641">
        <v>10.25</v>
      </c>
      <c r="E123" s="18"/>
      <c r="F123" s="656">
        <f t="shared" si="9"/>
        <v>5.125</v>
      </c>
      <c r="G123" s="656">
        <f t="shared" si="10"/>
        <v>15.375</v>
      </c>
      <c r="H123" s="633"/>
      <c r="I123" s="656">
        <f t="shared" si="11"/>
        <v>15.375</v>
      </c>
      <c r="J123" s="633"/>
      <c r="K123" s="656">
        <f t="shared" si="12"/>
        <v>15.375</v>
      </c>
      <c r="L123" s="689"/>
      <c r="M123" s="16" t="str">
        <f t="shared" si="13"/>
        <v>Juin</v>
      </c>
    </row>
    <row r="124" spans="1:13" ht="18.75">
      <c r="A124" s="13">
        <v>117</v>
      </c>
      <c r="B124" s="625" t="s">
        <v>1003</v>
      </c>
      <c r="C124" s="625" t="s">
        <v>2556</v>
      </c>
      <c r="D124" s="641">
        <v>3.25</v>
      </c>
      <c r="E124" s="18"/>
      <c r="F124" s="656">
        <f t="shared" si="9"/>
        <v>1.625</v>
      </c>
      <c r="G124" s="656">
        <f t="shared" si="10"/>
        <v>4.875</v>
      </c>
      <c r="H124" s="633"/>
      <c r="I124" s="656">
        <f t="shared" si="11"/>
        <v>4.875</v>
      </c>
      <c r="J124" s="633"/>
      <c r="K124" s="656">
        <f t="shared" si="12"/>
        <v>4.875</v>
      </c>
      <c r="L124" s="689"/>
      <c r="M124" s="16" t="str">
        <f t="shared" si="13"/>
        <v>Juin</v>
      </c>
    </row>
    <row r="125" spans="1:13" ht="18.75">
      <c r="A125" s="13">
        <v>118</v>
      </c>
      <c r="B125" s="625" t="s">
        <v>190</v>
      </c>
      <c r="C125" s="625" t="s">
        <v>2557</v>
      </c>
      <c r="D125" s="641">
        <v>9.5</v>
      </c>
      <c r="E125" s="18"/>
      <c r="F125" s="656">
        <f t="shared" si="9"/>
        <v>4.75</v>
      </c>
      <c r="G125" s="656">
        <f t="shared" si="10"/>
        <v>14.25</v>
      </c>
      <c r="H125" s="633"/>
      <c r="I125" s="656">
        <f t="shared" si="11"/>
        <v>14.25</v>
      </c>
      <c r="J125" s="633"/>
      <c r="K125" s="656">
        <f t="shared" si="12"/>
        <v>14.25</v>
      </c>
      <c r="L125" s="689"/>
      <c r="M125" s="16" t="str">
        <f t="shared" si="13"/>
        <v>Juin</v>
      </c>
    </row>
    <row r="126" spans="1:13" ht="18.75">
      <c r="A126" s="13">
        <v>119</v>
      </c>
      <c r="B126" s="625" t="s">
        <v>2558</v>
      </c>
      <c r="C126" s="625" t="s">
        <v>2559</v>
      </c>
      <c r="D126" s="641">
        <v>8.25</v>
      </c>
      <c r="E126" s="52"/>
      <c r="F126" s="656">
        <f t="shared" si="9"/>
        <v>4.125</v>
      </c>
      <c r="G126" s="656">
        <f t="shared" si="10"/>
        <v>12.375</v>
      </c>
      <c r="H126" s="633"/>
      <c r="I126" s="656">
        <f t="shared" si="11"/>
        <v>12.375</v>
      </c>
      <c r="J126" s="633"/>
      <c r="K126" s="656">
        <f t="shared" si="12"/>
        <v>12.375</v>
      </c>
      <c r="L126" s="689"/>
      <c r="M126" s="16" t="str">
        <f t="shared" si="13"/>
        <v>Juin</v>
      </c>
    </row>
    <row r="127" spans="1:13" ht="18.75">
      <c r="A127" s="13">
        <v>120</v>
      </c>
      <c r="B127" s="625" t="s">
        <v>1019</v>
      </c>
      <c r="C127" s="625" t="s">
        <v>2560</v>
      </c>
      <c r="D127" s="641">
        <v>6.5</v>
      </c>
      <c r="E127" s="18"/>
      <c r="F127" s="656">
        <f t="shared" si="9"/>
        <v>3.25</v>
      </c>
      <c r="G127" s="656">
        <f t="shared" si="10"/>
        <v>9.75</v>
      </c>
      <c r="H127" s="633"/>
      <c r="I127" s="656">
        <f t="shared" si="11"/>
        <v>9.75</v>
      </c>
      <c r="J127" s="633"/>
      <c r="K127" s="656">
        <f t="shared" si="12"/>
        <v>9.75</v>
      </c>
      <c r="L127" s="689"/>
      <c r="M127" s="16" t="str">
        <f t="shared" si="13"/>
        <v>Juin</v>
      </c>
    </row>
    <row r="128" spans="1:13" ht="18.75">
      <c r="A128" s="13">
        <v>121</v>
      </c>
      <c r="B128" s="625" t="s">
        <v>1028</v>
      </c>
      <c r="C128" s="625" t="s">
        <v>2561</v>
      </c>
      <c r="D128" s="641">
        <v>7.5</v>
      </c>
      <c r="E128" s="52"/>
      <c r="F128" s="656">
        <f t="shared" si="9"/>
        <v>3.75</v>
      </c>
      <c r="G128" s="656">
        <f t="shared" si="10"/>
        <v>11.25</v>
      </c>
      <c r="H128" s="633"/>
      <c r="I128" s="656">
        <f t="shared" si="11"/>
        <v>11.25</v>
      </c>
      <c r="J128" s="633"/>
      <c r="K128" s="656">
        <f t="shared" si="12"/>
        <v>11.25</v>
      </c>
      <c r="L128" s="689"/>
      <c r="M128" s="16" t="str">
        <f t="shared" si="13"/>
        <v>Juin</v>
      </c>
    </row>
    <row r="129" spans="1:13" ht="18.75">
      <c r="A129" s="13">
        <v>122</v>
      </c>
      <c r="B129" s="625" t="s">
        <v>1033</v>
      </c>
      <c r="C129" s="625" t="s">
        <v>2562</v>
      </c>
      <c r="D129" s="641">
        <v>9.25</v>
      </c>
      <c r="E129" s="18"/>
      <c r="F129" s="656">
        <f t="shared" si="9"/>
        <v>4.625</v>
      </c>
      <c r="G129" s="656">
        <f t="shared" si="10"/>
        <v>13.875</v>
      </c>
      <c r="H129" s="633"/>
      <c r="I129" s="656">
        <f t="shared" si="11"/>
        <v>13.875</v>
      </c>
      <c r="J129" s="633"/>
      <c r="K129" s="656">
        <f t="shared" si="12"/>
        <v>13.875</v>
      </c>
      <c r="L129" s="689"/>
      <c r="M129" s="16" t="str">
        <f t="shared" si="13"/>
        <v>Juin</v>
      </c>
    </row>
    <row r="130" spans="1:13" ht="18.75">
      <c r="A130" s="13">
        <v>123</v>
      </c>
      <c r="B130" s="625" t="s">
        <v>2563</v>
      </c>
      <c r="C130" s="625" t="s">
        <v>2522</v>
      </c>
      <c r="D130" s="641">
        <v>5.5</v>
      </c>
      <c r="E130" s="52"/>
      <c r="F130" s="656">
        <f t="shared" si="9"/>
        <v>2.75</v>
      </c>
      <c r="G130" s="656">
        <f t="shared" si="10"/>
        <v>8.25</v>
      </c>
      <c r="H130" s="633"/>
      <c r="I130" s="656">
        <f t="shared" si="11"/>
        <v>8.25</v>
      </c>
      <c r="J130" s="633"/>
      <c r="K130" s="656">
        <f t="shared" si="12"/>
        <v>8.25</v>
      </c>
      <c r="L130" s="689"/>
      <c r="M130" s="16" t="str">
        <f t="shared" si="13"/>
        <v>Juin</v>
      </c>
    </row>
    <row r="131" spans="1:13" ht="18.75">
      <c r="A131" s="13">
        <v>124</v>
      </c>
      <c r="B131" s="625" t="s">
        <v>2564</v>
      </c>
      <c r="C131" s="625" t="s">
        <v>2509</v>
      </c>
      <c r="D131" s="641">
        <v>15</v>
      </c>
      <c r="E131" s="18"/>
      <c r="F131" s="656">
        <f t="shared" si="9"/>
        <v>7.5</v>
      </c>
      <c r="G131" s="656">
        <f t="shared" si="10"/>
        <v>22.5</v>
      </c>
      <c r="H131" s="633"/>
      <c r="I131" s="656">
        <f t="shared" si="11"/>
        <v>22.5</v>
      </c>
      <c r="J131" s="633"/>
      <c r="K131" s="656">
        <f t="shared" si="12"/>
        <v>22.5</v>
      </c>
      <c r="L131" s="689"/>
      <c r="M131" s="16" t="str">
        <f t="shared" si="13"/>
        <v>Juin</v>
      </c>
    </row>
    <row r="132" spans="1:13" ht="18.75">
      <c r="A132" s="13">
        <v>125</v>
      </c>
      <c r="B132" s="625" t="s">
        <v>1050</v>
      </c>
      <c r="C132" s="625" t="s">
        <v>2565</v>
      </c>
      <c r="D132" s="641">
        <v>7</v>
      </c>
      <c r="E132" s="18"/>
      <c r="F132" s="656">
        <f t="shared" si="9"/>
        <v>3.5</v>
      </c>
      <c r="G132" s="656">
        <f t="shared" si="10"/>
        <v>10.5</v>
      </c>
      <c r="H132" s="633"/>
      <c r="I132" s="656">
        <f t="shared" si="11"/>
        <v>10.5</v>
      </c>
      <c r="J132" s="633"/>
      <c r="K132" s="656">
        <f t="shared" si="12"/>
        <v>10.5</v>
      </c>
      <c r="L132" s="689"/>
      <c r="M132" s="16" t="str">
        <f t="shared" si="13"/>
        <v>Juin</v>
      </c>
    </row>
    <row r="133" spans="1:13" ht="18.75">
      <c r="A133" s="13">
        <v>126</v>
      </c>
      <c r="B133" s="625" t="s">
        <v>2566</v>
      </c>
      <c r="C133" s="625" t="s">
        <v>2567</v>
      </c>
      <c r="D133" s="641">
        <v>6.75</v>
      </c>
      <c r="E133" s="18"/>
      <c r="F133" s="656">
        <f t="shared" si="9"/>
        <v>3.375</v>
      </c>
      <c r="G133" s="656">
        <f t="shared" si="10"/>
        <v>10.125</v>
      </c>
      <c r="H133" s="633"/>
      <c r="I133" s="656">
        <f t="shared" si="11"/>
        <v>10.125</v>
      </c>
      <c r="J133" s="633"/>
      <c r="K133" s="656">
        <f t="shared" si="12"/>
        <v>10.125</v>
      </c>
      <c r="L133" s="689"/>
      <c r="M133" s="16" t="str">
        <f t="shared" si="13"/>
        <v>Juin</v>
      </c>
    </row>
    <row r="134" spans="1:13" ht="18.75">
      <c r="A134" s="13">
        <v>127</v>
      </c>
      <c r="B134" s="625" t="s">
        <v>196</v>
      </c>
      <c r="C134" s="625" t="s">
        <v>2568</v>
      </c>
      <c r="D134" s="641">
        <v>7</v>
      </c>
      <c r="E134" s="18"/>
      <c r="F134" s="656">
        <f t="shared" si="9"/>
        <v>3.5</v>
      </c>
      <c r="G134" s="656">
        <f t="shared" si="10"/>
        <v>10.5</v>
      </c>
      <c r="H134" s="633"/>
      <c r="I134" s="656">
        <f t="shared" si="11"/>
        <v>10.5</v>
      </c>
      <c r="J134" s="633"/>
      <c r="K134" s="656">
        <f t="shared" si="12"/>
        <v>10.5</v>
      </c>
      <c r="L134" s="689"/>
      <c r="M134" s="16" t="str">
        <f t="shared" si="13"/>
        <v>Juin</v>
      </c>
    </row>
    <row r="135" spans="1:13" ht="18.75">
      <c r="A135" s="13">
        <v>128</v>
      </c>
      <c r="B135" s="625" t="s">
        <v>2569</v>
      </c>
      <c r="C135" s="625" t="s">
        <v>2473</v>
      </c>
      <c r="D135" s="641">
        <v>4</v>
      </c>
      <c r="E135" s="18"/>
      <c r="F135" s="656">
        <f t="shared" si="9"/>
        <v>2</v>
      </c>
      <c r="G135" s="656">
        <f t="shared" si="10"/>
        <v>6</v>
      </c>
      <c r="H135" s="633"/>
      <c r="I135" s="656">
        <f t="shared" si="11"/>
        <v>6</v>
      </c>
      <c r="J135" s="633"/>
      <c r="K135" s="656">
        <f t="shared" si="12"/>
        <v>6</v>
      </c>
      <c r="L135" s="689"/>
      <c r="M135" s="16" t="str">
        <f t="shared" si="13"/>
        <v>Juin</v>
      </c>
    </row>
    <row r="136" spans="1:13" ht="18.75">
      <c r="A136" s="13">
        <v>129</v>
      </c>
      <c r="B136" s="625" t="s">
        <v>200</v>
      </c>
      <c r="C136" s="625" t="s">
        <v>2570</v>
      </c>
      <c r="D136" s="641">
        <v>2</v>
      </c>
      <c r="E136" s="52"/>
      <c r="F136" s="656">
        <f t="shared" si="9"/>
        <v>1</v>
      </c>
      <c r="G136" s="656">
        <f t="shared" si="10"/>
        <v>3</v>
      </c>
      <c r="H136" s="633"/>
      <c r="I136" s="656">
        <f t="shared" si="11"/>
        <v>3</v>
      </c>
      <c r="J136" s="633"/>
      <c r="K136" s="656">
        <f t="shared" si="12"/>
        <v>3</v>
      </c>
      <c r="L136" s="689"/>
      <c r="M136" s="16" t="str">
        <f t="shared" si="13"/>
        <v>Juin</v>
      </c>
    </row>
    <row r="137" spans="1:13" ht="18.75">
      <c r="A137" s="13">
        <v>130</v>
      </c>
      <c r="B137" s="625" t="s">
        <v>1068</v>
      </c>
      <c r="C137" s="625" t="s">
        <v>2571</v>
      </c>
      <c r="D137" s="641">
        <v>8.75</v>
      </c>
      <c r="E137" s="18"/>
      <c r="F137" s="656">
        <f t="shared" ref="F137:F200" si="14">IF(AND(D137=0,E137=0),L137/3,(D137+E137)/2)</f>
        <v>4.375</v>
      </c>
      <c r="G137" s="656">
        <f t="shared" ref="G137:G200" si="15">F137*3</f>
        <v>13.125</v>
      </c>
      <c r="H137" s="633"/>
      <c r="I137" s="656">
        <f t="shared" ref="I137:I200" si="16">MAX(G137,H137*3)</f>
        <v>13.125</v>
      </c>
      <c r="J137" s="633"/>
      <c r="K137" s="656">
        <f t="shared" ref="K137:K200" si="17">MAX(I137,J137)</f>
        <v>13.125</v>
      </c>
      <c r="L137" s="689"/>
      <c r="M137" s="16" t="str">
        <f t="shared" ref="M137:M200" si="18">IF(ISBLANK(J137),IF(ISBLANK(H137),"Juin","Synthèse"),"Rattrapage")</f>
        <v>Juin</v>
      </c>
    </row>
    <row r="138" spans="1:13" ht="18.75">
      <c r="A138" s="13">
        <v>131</v>
      </c>
      <c r="B138" s="625" t="s">
        <v>1072</v>
      </c>
      <c r="C138" s="625" t="s">
        <v>2572</v>
      </c>
      <c r="D138" s="641">
        <v>6.5</v>
      </c>
      <c r="E138" s="18"/>
      <c r="F138" s="656">
        <f t="shared" si="14"/>
        <v>3.25</v>
      </c>
      <c r="G138" s="656">
        <f t="shared" si="15"/>
        <v>9.75</v>
      </c>
      <c r="H138" s="633"/>
      <c r="I138" s="656">
        <f t="shared" si="16"/>
        <v>9.75</v>
      </c>
      <c r="J138" s="633"/>
      <c r="K138" s="656">
        <f t="shared" si="17"/>
        <v>9.75</v>
      </c>
      <c r="L138" s="689"/>
      <c r="M138" s="16" t="str">
        <f t="shared" si="18"/>
        <v>Juin</v>
      </c>
    </row>
    <row r="139" spans="1:13" ht="18.75">
      <c r="A139" s="13">
        <v>132</v>
      </c>
      <c r="B139" s="625" t="s">
        <v>2573</v>
      </c>
      <c r="C139" s="625" t="s">
        <v>2502</v>
      </c>
      <c r="D139" s="641">
        <v>5</v>
      </c>
      <c r="E139" s="18"/>
      <c r="F139" s="656">
        <f t="shared" si="14"/>
        <v>2.5</v>
      </c>
      <c r="G139" s="656">
        <f t="shared" si="15"/>
        <v>7.5</v>
      </c>
      <c r="H139" s="633"/>
      <c r="I139" s="656">
        <f t="shared" si="16"/>
        <v>7.5</v>
      </c>
      <c r="J139" s="633"/>
      <c r="K139" s="656">
        <f t="shared" si="17"/>
        <v>7.5</v>
      </c>
      <c r="L139" s="689"/>
      <c r="M139" s="16" t="str">
        <f t="shared" si="18"/>
        <v>Juin</v>
      </c>
    </row>
    <row r="140" spans="1:13" ht="18.75">
      <c r="A140" s="13">
        <v>133</v>
      </c>
      <c r="B140" s="625" t="s">
        <v>2574</v>
      </c>
      <c r="C140" s="625" t="s">
        <v>2575</v>
      </c>
      <c r="D140" s="641">
        <v>9</v>
      </c>
      <c r="E140" s="52"/>
      <c r="F140" s="656">
        <f t="shared" si="14"/>
        <v>4.5</v>
      </c>
      <c r="G140" s="656">
        <f t="shared" si="15"/>
        <v>13.5</v>
      </c>
      <c r="H140" s="633"/>
      <c r="I140" s="656">
        <f t="shared" si="16"/>
        <v>13.5</v>
      </c>
      <c r="J140" s="633"/>
      <c r="K140" s="656">
        <f t="shared" si="17"/>
        <v>13.5</v>
      </c>
      <c r="L140" s="689"/>
      <c r="M140" s="16" t="str">
        <f t="shared" si="18"/>
        <v>Juin</v>
      </c>
    </row>
    <row r="141" spans="1:13" ht="18.75">
      <c r="A141" s="13">
        <v>134</v>
      </c>
      <c r="B141" s="625" t="s">
        <v>1087</v>
      </c>
      <c r="C141" s="625" t="s">
        <v>2481</v>
      </c>
      <c r="D141" s="641">
        <v>9.5</v>
      </c>
      <c r="E141" s="18"/>
      <c r="F141" s="656">
        <f t="shared" si="14"/>
        <v>4.75</v>
      </c>
      <c r="G141" s="656">
        <f t="shared" si="15"/>
        <v>14.25</v>
      </c>
      <c r="H141" s="633"/>
      <c r="I141" s="656">
        <f t="shared" si="16"/>
        <v>14.25</v>
      </c>
      <c r="J141" s="633"/>
      <c r="K141" s="656">
        <f t="shared" si="17"/>
        <v>14.25</v>
      </c>
      <c r="L141" s="689"/>
      <c r="M141" s="16" t="str">
        <f t="shared" si="18"/>
        <v>Juin</v>
      </c>
    </row>
    <row r="142" spans="1:13" ht="18.75">
      <c r="A142" s="13">
        <v>135</v>
      </c>
      <c r="B142" s="625" t="s">
        <v>1090</v>
      </c>
      <c r="C142" s="625" t="s">
        <v>2576</v>
      </c>
      <c r="D142" s="641">
        <v>4</v>
      </c>
      <c r="E142" s="18"/>
      <c r="F142" s="656">
        <f t="shared" si="14"/>
        <v>2</v>
      </c>
      <c r="G142" s="656">
        <f t="shared" si="15"/>
        <v>6</v>
      </c>
      <c r="H142" s="633"/>
      <c r="I142" s="656">
        <f t="shared" si="16"/>
        <v>6</v>
      </c>
      <c r="J142" s="633"/>
      <c r="K142" s="656">
        <f t="shared" si="17"/>
        <v>6</v>
      </c>
      <c r="L142" s="689"/>
      <c r="M142" s="16" t="str">
        <f t="shared" si="18"/>
        <v>Juin</v>
      </c>
    </row>
    <row r="143" spans="1:13" ht="18.75">
      <c r="A143" s="13">
        <v>136</v>
      </c>
      <c r="B143" s="625" t="s">
        <v>2577</v>
      </c>
      <c r="C143" s="625" t="s">
        <v>2578</v>
      </c>
      <c r="D143" s="641">
        <v>5.5</v>
      </c>
      <c r="E143" s="18"/>
      <c r="F143" s="656">
        <f t="shared" si="14"/>
        <v>2.75</v>
      </c>
      <c r="G143" s="656">
        <f t="shared" si="15"/>
        <v>8.25</v>
      </c>
      <c r="H143" s="633"/>
      <c r="I143" s="656">
        <f t="shared" si="16"/>
        <v>8.25</v>
      </c>
      <c r="J143" s="633"/>
      <c r="K143" s="656">
        <f t="shared" si="17"/>
        <v>8.25</v>
      </c>
      <c r="L143" s="689"/>
      <c r="M143" s="16" t="str">
        <f t="shared" si="18"/>
        <v>Juin</v>
      </c>
    </row>
    <row r="144" spans="1:13" ht="18.75">
      <c r="A144" s="13">
        <v>137</v>
      </c>
      <c r="B144" s="625" t="s">
        <v>1099</v>
      </c>
      <c r="C144" s="625" t="s">
        <v>2579</v>
      </c>
      <c r="D144" s="641">
        <v>6.75</v>
      </c>
      <c r="E144" s="52"/>
      <c r="F144" s="656">
        <f t="shared" si="14"/>
        <v>3.375</v>
      </c>
      <c r="G144" s="656">
        <f t="shared" si="15"/>
        <v>10.125</v>
      </c>
      <c r="H144" s="633"/>
      <c r="I144" s="656">
        <f t="shared" si="16"/>
        <v>10.125</v>
      </c>
      <c r="J144" s="633"/>
      <c r="K144" s="656">
        <f t="shared" si="17"/>
        <v>10.125</v>
      </c>
      <c r="L144" s="689"/>
      <c r="M144" s="16" t="str">
        <f t="shared" si="18"/>
        <v>Juin</v>
      </c>
    </row>
    <row r="145" spans="1:13" ht="18.75">
      <c r="A145" s="13">
        <v>138</v>
      </c>
      <c r="B145" s="625" t="s">
        <v>1103</v>
      </c>
      <c r="C145" s="625" t="s">
        <v>2580</v>
      </c>
      <c r="D145" s="641">
        <v>2.5</v>
      </c>
      <c r="E145" s="18"/>
      <c r="F145" s="656">
        <f t="shared" si="14"/>
        <v>1.25</v>
      </c>
      <c r="G145" s="656">
        <f t="shared" si="15"/>
        <v>3.75</v>
      </c>
      <c r="H145" s="633"/>
      <c r="I145" s="656">
        <f t="shared" si="16"/>
        <v>3.75</v>
      </c>
      <c r="J145" s="633"/>
      <c r="K145" s="656">
        <f t="shared" si="17"/>
        <v>3.75</v>
      </c>
      <c r="L145" s="689"/>
      <c r="M145" s="16" t="str">
        <f t="shared" si="18"/>
        <v>Juin</v>
      </c>
    </row>
    <row r="146" spans="1:13" ht="18.75">
      <c r="A146" s="13">
        <v>139</v>
      </c>
      <c r="B146" s="625" t="s">
        <v>1107</v>
      </c>
      <c r="C146" s="625" t="s">
        <v>2581</v>
      </c>
      <c r="D146" s="641">
        <v>13.5</v>
      </c>
      <c r="E146" s="52"/>
      <c r="F146" s="656">
        <f t="shared" si="14"/>
        <v>6.75</v>
      </c>
      <c r="G146" s="656">
        <f t="shared" si="15"/>
        <v>20.25</v>
      </c>
      <c r="H146" s="633"/>
      <c r="I146" s="656">
        <f t="shared" si="16"/>
        <v>20.25</v>
      </c>
      <c r="J146" s="633"/>
      <c r="K146" s="656">
        <f t="shared" si="17"/>
        <v>20.25</v>
      </c>
      <c r="L146" s="689"/>
      <c r="M146" s="16" t="str">
        <f t="shared" si="18"/>
        <v>Juin</v>
      </c>
    </row>
    <row r="147" spans="1:13" ht="18.75">
      <c r="A147" s="13">
        <v>140</v>
      </c>
      <c r="B147" s="625" t="s">
        <v>1111</v>
      </c>
      <c r="C147" s="625" t="s">
        <v>2582</v>
      </c>
      <c r="D147" s="641">
        <v>3.25</v>
      </c>
      <c r="E147" s="18"/>
      <c r="F147" s="656">
        <f t="shared" si="14"/>
        <v>1.625</v>
      </c>
      <c r="G147" s="656">
        <f t="shared" si="15"/>
        <v>4.875</v>
      </c>
      <c r="H147" s="633"/>
      <c r="I147" s="656">
        <f t="shared" si="16"/>
        <v>4.875</v>
      </c>
      <c r="J147" s="633"/>
      <c r="K147" s="656">
        <f t="shared" si="17"/>
        <v>4.875</v>
      </c>
      <c r="L147" s="689"/>
      <c r="M147" s="16" t="str">
        <f t="shared" si="18"/>
        <v>Juin</v>
      </c>
    </row>
    <row r="148" spans="1:13" ht="18.75">
      <c r="A148" s="13">
        <v>141</v>
      </c>
      <c r="B148" s="625" t="s">
        <v>1114</v>
      </c>
      <c r="C148" s="625" t="s">
        <v>2431</v>
      </c>
      <c r="D148" s="641">
        <v>8.5</v>
      </c>
      <c r="E148" s="52"/>
      <c r="F148" s="656">
        <f t="shared" si="14"/>
        <v>4.25</v>
      </c>
      <c r="G148" s="656">
        <f t="shared" si="15"/>
        <v>12.75</v>
      </c>
      <c r="H148" s="633"/>
      <c r="I148" s="656">
        <f t="shared" si="16"/>
        <v>12.75</v>
      </c>
      <c r="J148" s="633"/>
      <c r="K148" s="656">
        <f t="shared" si="17"/>
        <v>12.75</v>
      </c>
      <c r="L148" s="689"/>
      <c r="M148" s="16" t="str">
        <f t="shared" si="18"/>
        <v>Juin</v>
      </c>
    </row>
    <row r="149" spans="1:13" ht="18.75">
      <c r="A149" s="13">
        <v>142</v>
      </c>
      <c r="B149" s="625" t="s">
        <v>1118</v>
      </c>
      <c r="C149" s="625" t="s">
        <v>2583</v>
      </c>
      <c r="D149" s="641">
        <v>9.5</v>
      </c>
      <c r="E149" s="18"/>
      <c r="F149" s="656">
        <f t="shared" si="14"/>
        <v>4.75</v>
      </c>
      <c r="G149" s="656">
        <f t="shared" si="15"/>
        <v>14.25</v>
      </c>
      <c r="H149" s="633"/>
      <c r="I149" s="656">
        <f t="shared" si="16"/>
        <v>14.25</v>
      </c>
      <c r="J149" s="633"/>
      <c r="K149" s="656">
        <f t="shared" si="17"/>
        <v>14.25</v>
      </c>
      <c r="L149" s="689"/>
      <c r="M149" s="16" t="str">
        <f t="shared" si="18"/>
        <v>Juin</v>
      </c>
    </row>
    <row r="150" spans="1:13" ht="18.75">
      <c r="A150" s="13">
        <v>143</v>
      </c>
      <c r="B150" s="625" t="s">
        <v>2584</v>
      </c>
      <c r="C150" s="625" t="s">
        <v>2585</v>
      </c>
      <c r="D150" s="641">
        <v>10</v>
      </c>
      <c r="E150" s="18"/>
      <c r="F150" s="656">
        <f t="shared" si="14"/>
        <v>5</v>
      </c>
      <c r="G150" s="656">
        <f t="shared" si="15"/>
        <v>15</v>
      </c>
      <c r="H150" s="633"/>
      <c r="I150" s="656">
        <f t="shared" si="16"/>
        <v>15</v>
      </c>
      <c r="J150" s="633"/>
      <c r="K150" s="656">
        <f t="shared" si="17"/>
        <v>15</v>
      </c>
      <c r="L150" s="689"/>
      <c r="M150" s="16" t="str">
        <f t="shared" si="18"/>
        <v>Juin</v>
      </c>
    </row>
    <row r="151" spans="1:13" ht="18.75">
      <c r="A151" s="13">
        <v>144</v>
      </c>
      <c r="B151" s="625" t="s">
        <v>2586</v>
      </c>
      <c r="C151" s="625" t="s">
        <v>2509</v>
      </c>
      <c r="D151" s="641">
        <v>12.5</v>
      </c>
      <c r="E151" s="18"/>
      <c r="F151" s="656">
        <f t="shared" si="14"/>
        <v>6.25</v>
      </c>
      <c r="G151" s="656">
        <f t="shared" si="15"/>
        <v>18.75</v>
      </c>
      <c r="H151" s="633"/>
      <c r="I151" s="656">
        <f t="shared" si="16"/>
        <v>18.75</v>
      </c>
      <c r="J151" s="633"/>
      <c r="K151" s="656">
        <f t="shared" si="17"/>
        <v>18.75</v>
      </c>
      <c r="L151" s="689"/>
      <c r="M151" s="16" t="str">
        <f t="shared" si="18"/>
        <v>Juin</v>
      </c>
    </row>
    <row r="152" spans="1:13" ht="18.75">
      <c r="A152" s="13">
        <v>145</v>
      </c>
      <c r="B152" s="625" t="s">
        <v>215</v>
      </c>
      <c r="C152" s="625" t="s">
        <v>2587</v>
      </c>
      <c r="D152" s="641">
        <v>10.5</v>
      </c>
      <c r="E152" s="52"/>
      <c r="F152" s="656">
        <f t="shared" si="14"/>
        <v>5.25</v>
      </c>
      <c r="G152" s="656">
        <f t="shared" si="15"/>
        <v>15.75</v>
      </c>
      <c r="H152" s="633"/>
      <c r="I152" s="656">
        <f t="shared" si="16"/>
        <v>15.75</v>
      </c>
      <c r="J152" s="633"/>
      <c r="K152" s="656">
        <f t="shared" si="17"/>
        <v>15.75</v>
      </c>
      <c r="L152" s="689"/>
      <c r="M152" s="16" t="str">
        <f t="shared" si="18"/>
        <v>Juin</v>
      </c>
    </row>
    <row r="153" spans="1:13" ht="18.75">
      <c r="A153" s="13">
        <v>146</v>
      </c>
      <c r="B153" s="625" t="s">
        <v>1135</v>
      </c>
      <c r="C153" s="625" t="s">
        <v>2588</v>
      </c>
      <c r="D153" s="641">
        <v>4.5</v>
      </c>
      <c r="E153" s="52"/>
      <c r="F153" s="656">
        <f t="shared" si="14"/>
        <v>2.25</v>
      </c>
      <c r="G153" s="656">
        <f t="shared" si="15"/>
        <v>6.75</v>
      </c>
      <c r="H153" s="633"/>
      <c r="I153" s="656">
        <f t="shared" si="16"/>
        <v>6.75</v>
      </c>
      <c r="J153" s="633"/>
      <c r="K153" s="656">
        <f t="shared" si="17"/>
        <v>6.75</v>
      </c>
      <c r="L153" s="689"/>
      <c r="M153" s="16" t="str">
        <f t="shared" si="18"/>
        <v>Juin</v>
      </c>
    </row>
    <row r="154" spans="1:13" ht="18.75">
      <c r="A154" s="13">
        <v>147</v>
      </c>
      <c r="B154" s="625" t="s">
        <v>1139</v>
      </c>
      <c r="C154" s="625" t="s">
        <v>2589</v>
      </c>
      <c r="D154" s="641">
        <v>3.5</v>
      </c>
      <c r="E154" s="52"/>
      <c r="F154" s="656">
        <f t="shared" si="14"/>
        <v>1.75</v>
      </c>
      <c r="G154" s="656">
        <f t="shared" si="15"/>
        <v>5.25</v>
      </c>
      <c r="H154" s="633"/>
      <c r="I154" s="656">
        <f t="shared" si="16"/>
        <v>5.25</v>
      </c>
      <c r="J154" s="633"/>
      <c r="K154" s="656">
        <f t="shared" si="17"/>
        <v>5.25</v>
      </c>
      <c r="L154" s="689"/>
      <c r="M154" s="16" t="str">
        <f t="shared" si="18"/>
        <v>Juin</v>
      </c>
    </row>
    <row r="155" spans="1:13" ht="18.75">
      <c r="A155" s="13">
        <v>148</v>
      </c>
      <c r="B155" s="625" t="s">
        <v>1142</v>
      </c>
      <c r="C155" s="625" t="s">
        <v>2590</v>
      </c>
      <c r="D155" s="641">
        <v>11</v>
      </c>
      <c r="E155" s="18"/>
      <c r="F155" s="656">
        <f t="shared" si="14"/>
        <v>5.5</v>
      </c>
      <c r="G155" s="656">
        <f t="shared" si="15"/>
        <v>16.5</v>
      </c>
      <c r="H155" s="633"/>
      <c r="I155" s="656">
        <f t="shared" si="16"/>
        <v>16.5</v>
      </c>
      <c r="J155" s="633"/>
      <c r="K155" s="656">
        <f t="shared" si="17"/>
        <v>16.5</v>
      </c>
      <c r="L155" s="689"/>
      <c r="M155" s="16" t="str">
        <f t="shared" si="18"/>
        <v>Juin</v>
      </c>
    </row>
    <row r="156" spans="1:13" ht="18.75">
      <c r="A156" s="13">
        <v>149</v>
      </c>
      <c r="B156" s="625" t="s">
        <v>1145</v>
      </c>
      <c r="C156" s="625" t="s">
        <v>2508</v>
      </c>
      <c r="D156" s="641">
        <v>5.5</v>
      </c>
      <c r="E156" s="18"/>
      <c r="F156" s="656">
        <f t="shared" si="14"/>
        <v>2.75</v>
      </c>
      <c r="G156" s="656">
        <f t="shared" si="15"/>
        <v>8.25</v>
      </c>
      <c r="H156" s="633"/>
      <c r="I156" s="656">
        <f t="shared" si="16"/>
        <v>8.25</v>
      </c>
      <c r="J156" s="633"/>
      <c r="K156" s="656">
        <f t="shared" si="17"/>
        <v>8.25</v>
      </c>
      <c r="L156" s="689"/>
      <c r="M156" s="16" t="str">
        <f t="shared" si="18"/>
        <v>Juin</v>
      </c>
    </row>
    <row r="157" spans="1:13" ht="18.75">
      <c r="A157" s="13">
        <v>150</v>
      </c>
      <c r="B157" s="625" t="s">
        <v>2591</v>
      </c>
      <c r="C157" s="625" t="s">
        <v>2508</v>
      </c>
      <c r="D157" s="641">
        <v>5</v>
      </c>
      <c r="E157" s="52"/>
      <c r="F157" s="656">
        <f t="shared" si="14"/>
        <v>2.5</v>
      </c>
      <c r="G157" s="656">
        <f t="shared" si="15"/>
        <v>7.5</v>
      </c>
      <c r="H157" s="633"/>
      <c r="I157" s="656">
        <f t="shared" si="16"/>
        <v>7.5</v>
      </c>
      <c r="J157" s="633"/>
      <c r="K157" s="656">
        <f t="shared" si="17"/>
        <v>7.5</v>
      </c>
      <c r="L157" s="689"/>
      <c r="M157" s="16" t="str">
        <f t="shared" si="18"/>
        <v>Juin</v>
      </c>
    </row>
    <row r="158" spans="1:13" ht="18.75">
      <c r="A158" s="13">
        <v>151</v>
      </c>
      <c r="B158" s="625" t="s">
        <v>1153</v>
      </c>
      <c r="C158" s="625" t="s">
        <v>2592</v>
      </c>
      <c r="D158" s="641">
        <v>9</v>
      </c>
      <c r="E158" s="52"/>
      <c r="F158" s="656">
        <f t="shared" si="14"/>
        <v>4.5</v>
      </c>
      <c r="G158" s="656">
        <f t="shared" si="15"/>
        <v>13.5</v>
      </c>
      <c r="H158" s="633"/>
      <c r="I158" s="656">
        <f t="shared" si="16"/>
        <v>13.5</v>
      </c>
      <c r="J158" s="633"/>
      <c r="K158" s="656">
        <f t="shared" si="17"/>
        <v>13.5</v>
      </c>
      <c r="L158" s="689"/>
      <c r="M158" s="16" t="str">
        <f t="shared" si="18"/>
        <v>Juin</v>
      </c>
    </row>
    <row r="159" spans="1:13" ht="18.75">
      <c r="A159" s="13">
        <v>152</v>
      </c>
      <c r="B159" s="625" t="s">
        <v>2593</v>
      </c>
      <c r="C159" s="625" t="s">
        <v>2594</v>
      </c>
      <c r="D159" s="641">
        <v>6.5</v>
      </c>
      <c r="E159" s="52"/>
      <c r="F159" s="656">
        <f t="shared" si="14"/>
        <v>3.25</v>
      </c>
      <c r="G159" s="656">
        <f t="shared" si="15"/>
        <v>9.75</v>
      </c>
      <c r="H159" s="633"/>
      <c r="I159" s="656">
        <f t="shared" si="16"/>
        <v>9.75</v>
      </c>
      <c r="J159" s="633"/>
      <c r="K159" s="656">
        <f t="shared" si="17"/>
        <v>9.75</v>
      </c>
      <c r="L159" s="689"/>
      <c r="M159" s="16" t="str">
        <f t="shared" si="18"/>
        <v>Juin</v>
      </c>
    </row>
    <row r="160" spans="1:13" ht="18.75">
      <c r="A160" s="13">
        <v>153</v>
      </c>
      <c r="B160" s="625" t="s">
        <v>2595</v>
      </c>
      <c r="C160" s="625" t="s">
        <v>2596</v>
      </c>
      <c r="D160" s="641">
        <v>7</v>
      </c>
      <c r="E160" s="18"/>
      <c r="F160" s="656">
        <f t="shared" si="14"/>
        <v>3.5</v>
      </c>
      <c r="G160" s="656">
        <f t="shared" si="15"/>
        <v>10.5</v>
      </c>
      <c r="H160" s="633"/>
      <c r="I160" s="656">
        <f t="shared" si="16"/>
        <v>10.5</v>
      </c>
      <c r="J160" s="633"/>
      <c r="K160" s="656">
        <f t="shared" si="17"/>
        <v>10.5</v>
      </c>
      <c r="L160" s="689"/>
      <c r="M160" s="16" t="str">
        <f t="shared" si="18"/>
        <v>Juin</v>
      </c>
    </row>
    <row r="161" spans="1:13" ht="18.75">
      <c r="A161" s="13">
        <v>154</v>
      </c>
      <c r="B161" s="625" t="s">
        <v>2597</v>
      </c>
      <c r="C161" s="625" t="s">
        <v>2598</v>
      </c>
      <c r="D161" s="641">
        <v>6</v>
      </c>
      <c r="E161" s="18"/>
      <c r="F161" s="656">
        <f t="shared" si="14"/>
        <v>3</v>
      </c>
      <c r="G161" s="656">
        <f t="shared" si="15"/>
        <v>9</v>
      </c>
      <c r="H161" s="633"/>
      <c r="I161" s="656">
        <f t="shared" si="16"/>
        <v>9</v>
      </c>
      <c r="J161" s="633"/>
      <c r="K161" s="656">
        <f t="shared" si="17"/>
        <v>9</v>
      </c>
      <c r="L161" s="689"/>
      <c r="M161" s="16" t="str">
        <f t="shared" si="18"/>
        <v>Juin</v>
      </c>
    </row>
    <row r="162" spans="1:13" ht="18.75">
      <c r="A162" s="13">
        <v>155</v>
      </c>
      <c r="B162" s="625" t="s">
        <v>1169</v>
      </c>
      <c r="C162" s="625" t="s">
        <v>2599</v>
      </c>
      <c r="D162" s="641">
        <v>9</v>
      </c>
      <c r="E162" s="52"/>
      <c r="F162" s="656">
        <f t="shared" si="14"/>
        <v>4.5</v>
      </c>
      <c r="G162" s="656">
        <f t="shared" si="15"/>
        <v>13.5</v>
      </c>
      <c r="H162" s="633"/>
      <c r="I162" s="656">
        <f t="shared" si="16"/>
        <v>13.5</v>
      </c>
      <c r="J162" s="633"/>
      <c r="K162" s="656">
        <f t="shared" si="17"/>
        <v>13.5</v>
      </c>
      <c r="L162" s="689"/>
      <c r="M162" s="16" t="str">
        <f t="shared" si="18"/>
        <v>Juin</v>
      </c>
    </row>
    <row r="163" spans="1:13" ht="18.75">
      <c r="A163" s="13">
        <v>156</v>
      </c>
      <c r="B163" s="625" t="s">
        <v>1176</v>
      </c>
      <c r="C163" s="625" t="s">
        <v>2600</v>
      </c>
      <c r="D163" s="641">
        <v>4.5</v>
      </c>
      <c r="E163" s="18"/>
      <c r="F163" s="656">
        <f t="shared" si="14"/>
        <v>2.25</v>
      </c>
      <c r="G163" s="656">
        <f t="shared" si="15"/>
        <v>6.75</v>
      </c>
      <c r="H163" s="633"/>
      <c r="I163" s="656">
        <f t="shared" si="16"/>
        <v>6.75</v>
      </c>
      <c r="J163" s="633"/>
      <c r="K163" s="656">
        <f t="shared" si="17"/>
        <v>6.75</v>
      </c>
      <c r="L163" s="689"/>
      <c r="M163" s="16" t="str">
        <f t="shared" si="18"/>
        <v>Juin</v>
      </c>
    </row>
    <row r="164" spans="1:13" ht="18.75">
      <c r="A164" s="13">
        <v>157</v>
      </c>
      <c r="B164" s="625" t="s">
        <v>2601</v>
      </c>
      <c r="C164" s="625" t="s">
        <v>2602</v>
      </c>
      <c r="D164" s="641">
        <v>11</v>
      </c>
      <c r="E164" s="52"/>
      <c r="F164" s="656">
        <f t="shared" si="14"/>
        <v>5.5</v>
      </c>
      <c r="G164" s="656">
        <f t="shared" si="15"/>
        <v>16.5</v>
      </c>
      <c r="H164" s="633"/>
      <c r="I164" s="656">
        <f t="shared" si="16"/>
        <v>16.5</v>
      </c>
      <c r="J164" s="633"/>
      <c r="K164" s="656">
        <f t="shared" si="17"/>
        <v>16.5</v>
      </c>
      <c r="L164" s="689"/>
      <c r="M164" s="16" t="str">
        <f t="shared" si="18"/>
        <v>Juin</v>
      </c>
    </row>
    <row r="165" spans="1:13" ht="18.75">
      <c r="A165" s="13">
        <v>158</v>
      </c>
      <c r="B165" s="625" t="s">
        <v>222</v>
      </c>
      <c r="C165" s="625" t="s">
        <v>224</v>
      </c>
      <c r="D165" s="641">
        <v>6.5</v>
      </c>
      <c r="E165" s="121"/>
      <c r="F165" s="656">
        <f t="shared" si="14"/>
        <v>3.25</v>
      </c>
      <c r="G165" s="656">
        <f t="shared" si="15"/>
        <v>9.75</v>
      </c>
      <c r="H165" s="633"/>
      <c r="I165" s="656">
        <f t="shared" si="16"/>
        <v>9.75</v>
      </c>
      <c r="J165" s="633"/>
      <c r="K165" s="656">
        <f t="shared" si="17"/>
        <v>9.75</v>
      </c>
      <c r="L165" s="689"/>
      <c r="M165" s="16" t="str">
        <f t="shared" si="18"/>
        <v>Juin</v>
      </c>
    </row>
    <row r="166" spans="1:13" ht="18.75">
      <c r="A166" s="13">
        <v>159</v>
      </c>
      <c r="B166" s="625" t="s">
        <v>227</v>
      </c>
      <c r="C166" s="625" t="s">
        <v>2603</v>
      </c>
      <c r="D166" s="641">
        <v>11</v>
      </c>
      <c r="E166" s="121"/>
      <c r="F166" s="656">
        <f t="shared" si="14"/>
        <v>5.5</v>
      </c>
      <c r="G166" s="656">
        <f t="shared" si="15"/>
        <v>16.5</v>
      </c>
      <c r="H166" s="633"/>
      <c r="I166" s="656">
        <f t="shared" si="16"/>
        <v>16.5</v>
      </c>
      <c r="J166" s="633"/>
      <c r="K166" s="656">
        <f t="shared" si="17"/>
        <v>16.5</v>
      </c>
      <c r="L166" s="689"/>
      <c r="M166" s="16" t="str">
        <f t="shared" si="18"/>
        <v>Juin</v>
      </c>
    </row>
    <row r="167" spans="1:13" ht="18.75">
      <c r="A167" s="13">
        <v>160</v>
      </c>
      <c r="B167" s="625" t="s">
        <v>1190</v>
      </c>
      <c r="C167" s="625" t="s">
        <v>2604</v>
      </c>
      <c r="D167" s="641">
        <v>6</v>
      </c>
      <c r="E167" s="121"/>
      <c r="F167" s="656">
        <f t="shared" si="14"/>
        <v>3</v>
      </c>
      <c r="G167" s="656">
        <f t="shared" si="15"/>
        <v>9</v>
      </c>
      <c r="H167" s="633"/>
      <c r="I167" s="656">
        <f t="shared" si="16"/>
        <v>9</v>
      </c>
      <c r="J167" s="633"/>
      <c r="K167" s="656">
        <f t="shared" si="17"/>
        <v>9</v>
      </c>
      <c r="L167" s="689"/>
      <c r="M167" s="16" t="str">
        <f t="shared" si="18"/>
        <v>Juin</v>
      </c>
    </row>
    <row r="168" spans="1:13" ht="18.75">
      <c r="A168" s="13">
        <v>161</v>
      </c>
      <c r="B168" s="625" t="s">
        <v>1194</v>
      </c>
      <c r="C168" s="625" t="s">
        <v>2491</v>
      </c>
      <c r="D168" s="641">
        <v>6</v>
      </c>
      <c r="E168" s="121"/>
      <c r="F168" s="656">
        <f t="shared" si="14"/>
        <v>3</v>
      </c>
      <c r="G168" s="656">
        <f t="shared" si="15"/>
        <v>9</v>
      </c>
      <c r="H168" s="633"/>
      <c r="I168" s="656">
        <f t="shared" si="16"/>
        <v>9</v>
      </c>
      <c r="J168" s="633"/>
      <c r="K168" s="656">
        <f t="shared" si="17"/>
        <v>9</v>
      </c>
      <c r="L168" s="689"/>
      <c r="M168" s="16" t="str">
        <f t="shared" si="18"/>
        <v>Juin</v>
      </c>
    </row>
    <row r="169" spans="1:13" ht="18.75">
      <c r="A169" s="13">
        <v>162</v>
      </c>
      <c r="B169" s="625" t="s">
        <v>1197</v>
      </c>
      <c r="C169" s="625" t="s">
        <v>2605</v>
      </c>
      <c r="D169" s="641">
        <v>7.5</v>
      </c>
      <c r="E169" s="121"/>
      <c r="F169" s="656">
        <f t="shared" si="14"/>
        <v>3.75</v>
      </c>
      <c r="G169" s="656">
        <f t="shared" si="15"/>
        <v>11.25</v>
      </c>
      <c r="H169" s="633"/>
      <c r="I169" s="656">
        <f t="shared" si="16"/>
        <v>11.25</v>
      </c>
      <c r="J169" s="633"/>
      <c r="K169" s="656">
        <f t="shared" si="17"/>
        <v>11.25</v>
      </c>
      <c r="L169" s="689"/>
      <c r="M169" s="16" t="str">
        <f t="shared" si="18"/>
        <v>Juin</v>
      </c>
    </row>
    <row r="170" spans="1:13" ht="18.75">
      <c r="A170" s="13">
        <v>163</v>
      </c>
      <c r="B170" s="625" t="s">
        <v>229</v>
      </c>
      <c r="C170" s="625" t="s">
        <v>2474</v>
      </c>
      <c r="D170" s="641">
        <v>6.5</v>
      </c>
      <c r="E170" s="121"/>
      <c r="F170" s="656">
        <f t="shared" si="14"/>
        <v>3.25</v>
      </c>
      <c r="G170" s="656">
        <f t="shared" si="15"/>
        <v>9.75</v>
      </c>
      <c r="H170" s="633"/>
      <c r="I170" s="656">
        <f t="shared" si="16"/>
        <v>9.75</v>
      </c>
      <c r="J170" s="633"/>
      <c r="K170" s="656">
        <f t="shared" si="17"/>
        <v>9.75</v>
      </c>
      <c r="L170" s="689"/>
      <c r="M170" s="16" t="str">
        <f t="shared" si="18"/>
        <v>Juin</v>
      </c>
    </row>
    <row r="171" spans="1:13" ht="18.75">
      <c r="A171" s="13">
        <v>164</v>
      </c>
      <c r="B171" s="625" t="s">
        <v>1204</v>
      </c>
      <c r="C171" s="625" t="s">
        <v>2606</v>
      </c>
      <c r="D171" s="641">
        <v>8</v>
      </c>
      <c r="E171" s="121"/>
      <c r="F171" s="656">
        <f t="shared" si="14"/>
        <v>4</v>
      </c>
      <c r="G171" s="656">
        <f t="shared" si="15"/>
        <v>12</v>
      </c>
      <c r="H171" s="633"/>
      <c r="I171" s="656">
        <f t="shared" si="16"/>
        <v>12</v>
      </c>
      <c r="J171" s="633"/>
      <c r="K171" s="656">
        <f t="shared" si="17"/>
        <v>12</v>
      </c>
      <c r="L171" s="689"/>
      <c r="M171" s="16" t="str">
        <f t="shared" si="18"/>
        <v>Juin</v>
      </c>
    </row>
    <row r="172" spans="1:13" ht="18.75">
      <c r="A172" s="13">
        <v>165</v>
      </c>
      <c r="B172" s="625" t="s">
        <v>1209</v>
      </c>
      <c r="C172" s="625" t="s">
        <v>2466</v>
      </c>
      <c r="D172" s="641">
        <v>8</v>
      </c>
      <c r="E172" s="121"/>
      <c r="F172" s="656">
        <f t="shared" si="14"/>
        <v>4</v>
      </c>
      <c r="G172" s="656">
        <f t="shared" si="15"/>
        <v>12</v>
      </c>
      <c r="H172" s="633"/>
      <c r="I172" s="656">
        <f t="shared" si="16"/>
        <v>12</v>
      </c>
      <c r="J172" s="633"/>
      <c r="K172" s="656">
        <f t="shared" si="17"/>
        <v>12</v>
      </c>
      <c r="L172" s="689"/>
      <c r="M172" s="16" t="str">
        <f t="shared" si="18"/>
        <v>Juin</v>
      </c>
    </row>
    <row r="173" spans="1:13" ht="18.75">
      <c r="A173" s="13">
        <v>166</v>
      </c>
      <c r="B173" s="625" t="s">
        <v>2607</v>
      </c>
      <c r="C173" s="625" t="s">
        <v>2608</v>
      </c>
      <c r="D173" s="641">
        <v>14.5</v>
      </c>
      <c r="E173" s="121"/>
      <c r="F173" s="656">
        <f t="shared" si="14"/>
        <v>7.25</v>
      </c>
      <c r="G173" s="656">
        <f t="shared" si="15"/>
        <v>21.75</v>
      </c>
      <c r="H173" s="633"/>
      <c r="I173" s="656">
        <f t="shared" si="16"/>
        <v>21.75</v>
      </c>
      <c r="J173" s="633"/>
      <c r="K173" s="656">
        <f t="shared" si="17"/>
        <v>21.75</v>
      </c>
      <c r="L173" s="689"/>
      <c r="M173" s="16" t="str">
        <f t="shared" si="18"/>
        <v>Juin</v>
      </c>
    </row>
    <row r="174" spans="1:13" ht="18.75">
      <c r="A174" s="13">
        <v>167</v>
      </c>
      <c r="B174" s="625" t="s">
        <v>2609</v>
      </c>
      <c r="C174" s="625" t="s">
        <v>2610</v>
      </c>
      <c r="D174" s="641">
        <v>8.75</v>
      </c>
      <c r="E174" s="121"/>
      <c r="F174" s="656">
        <f t="shared" si="14"/>
        <v>4.375</v>
      </c>
      <c r="G174" s="656">
        <f t="shared" si="15"/>
        <v>13.125</v>
      </c>
      <c r="H174" s="633"/>
      <c r="I174" s="656">
        <f t="shared" si="16"/>
        <v>13.125</v>
      </c>
      <c r="J174" s="633"/>
      <c r="K174" s="656">
        <f t="shared" si="17"/>
        <v>13.125</v>
      </c>
      <c r="L174" s="689"/>
      <c r="M174" s="16" t="str">
        <f t="shared" si="18"/>
        <v>Juin</v>
      </c>
    </row>
    <row r="175" spans="1:13" ht="18.75">
      <c r="A175" s="13">
        <v>168</v>
      </c>
      <c r="B175" s="625" t="s">
        <v>2611</v>
      </c>
      <c r="C175" s="625" t="s">
        <v>2612</v>
      </c>
      <c r="D175" s="641">
        <v>6</v>
      </c>
      <c r="E175" s="121"/>
      <c r="F175" s="656">
        <f t="shared" si="14"/>
        <v>3</v>
      </c>
      <c r="G175" s="656">
        <f t="shared" si="15"/>
        <v>9</v>
      </c>
      <c r="H175" s="633"/>
      <c r="I175" s="656">
        <f t="shared" si="16"/>
        <v>9</v>
      </c>
      <c r="J175" s="633"/>
      <c r="K175" s="656">
        <f t="shared" si="17"/>
        <v>9</v>
      </c>
      <c r="L175" s="689"/>
      <c r="M175" s="16" t="str">
        <f t="shared" si="18"/>
        <v>Juin</v>
      </c>
    </row>
    <row r="176" spans="1:13" ht="18.75">
      <c r="A176" s="13">
        <v>169</v>
      </c>
      <c r="B176" s="625" t="s">
        <v>233</v>
      </c>
      <c r="C176" s="625" t="s">
        <v>2613</v>
      </c>
      <c r="D176" s="642">
        <v>5</v>
      </c>
      <c r="E176" s="121"/>
      <c r="F176" s="656">
        <f t="shared" si="14"/>
        <v>2.5</v>
      </c>
      <c r="G176" s="656">
        <f t="shared" si="15"/>
        <v>7.5</v>
      </c>
      <c r="H176" s="633"/>
      <c r="I176" s="656">
        <f t="shared" si="16"/>
        <v>7.5</v>
      </c>
      <c r="J176" s="633"/>
      <c r="K176" s="656">
        <f t="shared" si="17"/>
        <v>7.5</v>
      </c>
      <c r="L176" s="689"/>
      <c r="M176" s="16" t="str">
        <f t="shared" si="18"/>
        <v>Juin</v>
      </c>
    </row>
    <row r="177" spans="1:13" ht="18.75">
      <c r="A177" s="13">
        <v>170</v>
      </c>
      <c r="B177" s="625" t="s">
        <v>1231</v>
      </c>
      <c r="C177" s="625" t="s">
        <v>2614</v>
      </c>
      <c r="D177" s="641">
        <v>10</v>
      </c>
      <c r="E177" s="121"/>
      <c r="F177" s="656">
        <f t="shared" si="14"/>
        <v>5</v>
      </c>
      <c r="G177" s="656">
        <f t="shared" si="15"/>
        <v>15</v>
      </c>
      <c r="H177" s="633"/>
      <c r="I177" s="656">
        <f t="shared" si="16"/>
        <v>15</v>
      </c>
      <c r="J177" s="633"/>
      <c r="K177" s="656">
        <f t="shared" si="17"/>
        <v>15</v>
      </c>
      <c r="L177" s="689"/>
      <c r="M177" s="16" t="str">
        <f t="shared" si="18"/>
        <v>Juin</v>
      </c>
    </row>
    <row r="178" spans="1:13" ht="18.75">
      <c r="A178" s="13">
        <v>171</v>
      </c>
      <c r="B178" s="625" t="s">
        <v>1236</v>
      </c>
      <c r="C178" s="625" t="s">
        <v>2615</v>
      </c>
      <c r="D178" s="641">
        <v>9</v>
      </c>
      <c r="E178" s="121"/>
      <c r="F178" s="656">
        <f t="shared" si="14"/>
        <v>4.5</v>
      </c>
      <c r="G178" s="656">
        <f t="shared" si="15"/>
        <v>13.5</v>
      </c>
      <c r="H178" s="633"/>
      <c r="I178" s="656">
        <f t="shared" si="16"/>
        <v>13.5</v>
      </c>
      <c r="J178" s="633"/>
      <c r="K178" s="656">
        <f t="shared" si="17"/>
        <v>13.5</v>
      </c>
      <c r="L178" s="689"/>
      <c r="M178" s="16" t="str">
        <f t="shared" si="18"/>
        <v>Juin</v>
      </c>
    </row>
    <row r="179" spans="1:13" ht="18.75">
      <c r="A179" s="13">
        <v>172</v>
      </c>
      <c r="B179" s="625" t="s">
        <v>1241</v>
      </c>
      <c r="C179" s="625" t="s">
        <v>2449</v>
      </c>
      <c r="D179" s="641">
        <v>17</v>
      </c>
      <c r="E179" s="121"/>
      <c r="F179" s="656">
        <f t="shared" si="14"/>
        <v>8.5</v>
      </c>
      <c r="G179" s="656">
        <f t="shared" si="15"/>
        <v>25.5</v>
      </c>
      <c r="H179" s="633"/>
      <c r="I179" s="656">
        <f t="shared" si="16"/>
        <v>25.5</v>
      </c>
      <c r="J179" s="633"/>
      <c r="K179" s="656">
        <f t="shared" si="17"/>
        <v>25.5</v>
      </c>
      <c r="L179" s="689"/>
      <c r="M179" s="16" t="str">
        <f t="shared" si="18"/>
        <v>Juin</v>
      </c>
    </row>
    <row r="180" spans="1:13" ht="18.75">
      <c r="A180" s="13">
        <v>173</v>
      </c>
      <c r="B180" s="625" t="s">
        <v>1244</v>
      </c>
      <c r="C180" s="625" t="s">
        <v>2616</v>
      </c>
      <c r="D180" s="641">
        <v>8.5</v>
      </c>
      <c r="E180" s="121"/>
      <c r="F180" s="656">
        <f t="shared" si="14"/>
        <v>4.25</v>
      </c>
      <c r="G180" s="656">
        <f t="shared" si="15"/>
        <v>12.75</v>
      </c>
      <c r="H180" s="633"/>
      <c r="I180" s="656">
        <f t="shared" si="16"/>
        <v>12.75</v>
      </c>
      <c r="J180" s="633"/>
      <c r="K180" s="656">
        <f t="shared" si="17"/>
        <v>12.75</v>
      </c>
      <c r="L180" s="689"/>
      <c r="M180" s="16" t="str">
        <f t="shared" si="18"/>
        <v>Juin</v>
      </c>
    </row>
    <row r="181" spans="1:13" ht="18.75">
      <c r="A181" s="13">
        <v>174</v>
      </c>
      <c r="B181" s="625" t="s">
        <v>1247</v>
      </c>
      <c r="C181" s="625" t="s">
        <v>2617</v>
      </c>
      <c r="D181" s="627">
        <v>0</v>
      </c>
      <c r="E181" s="121"/>
      <c r="F181" s="656">
        <f t="shared" si="14"/>
        <v>0</v>
      </c>
      <c r="G181" s="656">
        <f t="shared" si="15"/>
        <v>0</v>
      </c>
      <c r="H181" s="633"/>
      <c r="I181" s="656">
        <f t="shared" si="16"/>
        <v>0</v>
      </c>
      <c r="J181" s="633"/>
      <c r="K181" s="656">
        <f t="shared" si="17"/>
        <v>0</v>
      </c>
      <c r="L181" s="689"/>
      <c r="M181" s="16" t="str">
        <f t="shared" si="18"/>
        <v>Juin</v>
      </c>
    </row>
    <row r="182" spans="1:13" ht="18.75">
      <c r="A182" s="13">
        <v>175</v>
      </c>
      <c r="B182" s="625" t="s">
        <v>1252</v>
      </c>
      <c r="C182" s="625" t="s">
        <v>2462</v>
      </c>
      <c r="D182" s="641">
        <v>4.5</v>
      </c>
      <c r="E182" s="121"/>
      <c r="F182" s="656">
        <f t="shared" si="14"/>
        <v>2.25</v>
      </c>
      <c r="G182" s="656">
        <f t="shared" si="15"/>
        <v>6.75</v>
      </c>
      <c r="H182" s="633"/>
      <c r="I182" s="656">
        <f t="shared" si="16"/>
        <v>6.75</v>
      </c>
      <c r="J182" s="633"/>
      <c r="K182" s="656">
        <f t="shared" si="17"/>
        <v>6.75</v>
      </c>
      <c r="L182" s="689"/>
      <c r="M182" s="16" t="str">
        <f t="shared" si="18"/>
        <v>Juin</v>
      </c>
    </row>
    <row r="183" spans="1:13" ht="18.75">
      <c r="A183" s="13">
        <v>176</v>
      </c>
      <c r="B183" s="625" t="s">
        <v>1255</v>
      </c>
      <c r="C183" s="625" t="s">
        <v>2615</v>
      </c>
      <c r="D183" s="641">
        <v>1</v>
      </c>
      <c r="E183" s="121"/>
      <c r="F183" s="656">
        <f t="shared" si="14"/>
        <v>0.5</v>
      </c>
      <c r="G183" s="656">
        <f t="shared" si="15"/>
        <v>1.5</v>
      </c>
      <c r="H183" s="633"/>
      <c r="I183" s="656">
        <f t="shared" si="16"/>
        <v>1.5</v>
      </c>
      <c r="J183" s="633"/>
      <c r="K183" s="656">
        <f t="shared" si="17"/>
        <v>1.5</v>
      </c>
      <c r="L183" s="689"/>
      <c r="M183" s="16" t="str">
        <f t="shared" si="18"/>
        <v>Juin</v>
      </c>
    </row>
    <row r="184" spans="1:13" ht="18.75">
      <c r="A184" s="13">
        <v>177</v>
      </c>
      <c r="B184" s="625" t="s">
        <v>1258</v>
      </c>
      <c r="C184" s="625" t="s">
        <v>2432</v>
      </c>
      <c r="D184" s="641">
        <v>18</v>
      </c>
      <c r="E184" s="121"/>
      <c r="F184" s="656">
        <f t="shared" si="14"/>
        <v>9</v>
      </c>
      <c r="G184" s="656">
        <f t="shared" si="15"/>
        <v>27</v>
      </c>
      <c r="H184" s="633"/>
      <c r="I184" s="656">
        <f t="shared" si="16"/>
        <v>27</v>
      </c>
      <c r="J184" s="633"/>
      <c r="K184" s="656">
        <f t="shared" si="17"/>
        <v>27</v>
      </c>
      <c r="L184" s="689"/>
      <c r="M184" s="16" t="str">
        <f t="shared" si="18"/>
        <v>Juin</v>
      </c>
    </row>
    <row r="185" spans="1:13" ht="18.75">
      <c r="A185" s="13">
        <v>178</v>
      </c>
      <c r="B185" s="625" t="s">
        <v>1262</v>
      </c>
      <c r="C185" s="625" t="s">
        <v>2618</v>
      </c>
      <c r="D185" s="641">
        <v>10</v>
      </c>
      <c r="E185" s="121"/>
      <c r="F185" s="656">
        <f t="shared" si="14"/>
        <v>5</v>
      </c>
      <c r="G185" s="656">
        <f t="shared" si="15"/>
        <v>15</v>
      </c>
      <c r="H185" s="633"/>
      <c r="I185" s="656">
        <f t="shared" si="16"/>
        <v>15</v>
      </c>
      <c r="J185" s="633"/>
      <c r="K185" s="656">
        <f t="shared" si="17"/>
        <v>15</v>
      </c>
      <c r="L185" s="689"/>
      <c r="M185" s="16" t="str">
        <f t="shared" si="18"/>
        <v>Juin</v>
      </c>
    </row>
    <row r="186" spans="1:13" ht="18.75">
      <c r="A186" s="13">
        <v>179</v>
      </c>
      <c r="B186" s="625" t="s">
        <v>2619</v>
      </c>
      <c r="C186" s="625" t="s">
        <v>2620</v>
      </c>
      <c r="D186" s="641">
        <v>10</v>
      </c>
      <c r="E186" s="121"/>
      <c r="F186" s="656">
        <f t="shared" si="14"/>
        <v>5</v>
      </c>
      <c r="G186" s="656">
        <f t="shared" si="15"/>
        <v>15</v>
      </c>
      <c r="H186" s="633"/>
      <c r="I186" s="656">
        <f t="shared" si="16"/>
        <v>15</v>
      </c>
      <c r="J186" s="633"/>
      <c r="K186" s="656">
        <f t="shared" si="17"/>
        <v>15</v>
      </c>
      <c r="L186" s="689"/>
      <c r="M186" s="16" t="str">
        <f t="shared" si="18"/>
        <v>Juin</v>
      </c>
    </row>
    <row r="187" spans="1:13" ht="18.75">
      <c r="A187" s="13">
        <v>180</v>
      </c>
      <c r="B187" s="625" t="s">
        <v>1273</v>
      </c>
      <c r="C187" s="625" t="s">
        <v>2621</v>
      </c>
      <c r="D187" s="641">
        <v>12.75</v>
      </c>
      <c r="E187" s="121"/>
      <c r="F187" s="656">
        <f t="shared" si="14"/>
        <v>6.375</v>
      </c>
      <c r="G187" s="656">
        <f t="shared" si="15"/>
        <v>19.125</v>
      </c>
      <c r="H187" s="633"/>
      <c r="I187" s="656">
        <f t="shared" si="16"/>
        <v>19.125</v>
      </c>
      <c r="J187" s="633"/>
      <c r="K187" s="656">
        <f t="shared" si="17"/>
        <v>19.125</v>
      </c>
      <c r="L187" s="689"/>
      <c r="M187" s="16" t="str">
        <f t="shared" si="18"/>
        <v>Juin</v>
      </c>
    </row>
    <row r="188" spans="1:13" ht="18.75">
      <c r="A188" s="13">
        <v>181</v>
      </c>
      <c r="B188" s="625" t="s">
        <v>1277</v>
      </c>
      <c r="C188" s="625" t="s">
        <v>2582</v>
      </c>
      <c r="D188" s="641">
        <v>6.75</v>
      </c>
      <c r="E188" s="121"/>
      <c r="F188" s="656">
        <f t="shared" si="14"/>
        <v>3.375</v>
      </c>
      <c r="G188" s="656">
        <f t="shared" si="15"/>
        <v>10.125</v>
      </c>
      <c r="H188" s="633"/>
      <c r="I188" s="656">
        <f t="shared" si="16"/>
        <v>10.125</v>
      </c>
      <c r="J188" s="633"/>
      <c r="K188" s="656">
        <f t="shared" si="17"/>
        <v>10.125</v>
      </c>
      <c r="L188" s="689"/>
      <c r="M188" s="16" t="str">
        <f t="shared" si="18"/>
        <v>Juin</v>
      </c>
    </row>
    <row r="189" spans="1:13" ht="18.75">
      <c r="A189" s="13">
        <v>182</v>
      </c>
      <c r="B189" s="625" t="s">
        <v>238</v>
      </c>
      <c r="C189" s="625" t="s">
        <v>2622</v>
      </c>
      <c r="D189" s="641">
        <v>3</v>
      </c>
      <c r="E189" s="121"/>
      <c r="F189" s="656">
        <f t="shared" si="14"/>
        <v>1.5</v>
      </c>
      <c r="G189" s="656">
        <f t="shared" si="15"/>
        <v>4.5</v>
      </c>
      <c r="H189" s="633"/>
      <c r="I189" s="656">
        <f t="shared" si="16"/>
        <v>4.5</v>
      </c>
      <c r="J189" s="633"/>
      <c r="K189" s="656">
        <f t="shared" si="17"/>
        <v>4.5</v>
      </c>
      <c r="L189" s="689"/>
      <c r="M189" s="16" t="str">
        <f t="shared" si="18"/>
        <v>Juin</v>
      </c>
    </row>
    <row r="190" spans="1:13" ht="18.75">
      <c r="A190" s="13">
        <v>183</v>
      </c>
      <c r="B190" s="625" t="s">
        <v>1285</v>
      </c>
      <c r="C190" s="625" t="s">
        <v>2581</v>
      </c>
      <c r="D190" s="641">
        <v>7.5</v>
      </c>
      <c r="E190" s="121"/>
      <c r="F190" s="656">
        <f t="shared" si="14"/>
        <v>3.75</v>
      </c>
      <c r="G190" s="656">
        <f t="shared" si="15"/>
        <v>11.25</v>
      </c>
      <c r="H190" s="633"/>
      <c r="I190" s="656">
        <f t="shared" si="16"/>
        <v>11.25</v>
      </c>
      <c r="J190" s="633"/>
      <c r="K190" s="656">
        <f t="shared" si="17"/>
        <v>11.25</v>
      </c>
      <c r="L190" s="689"/>
      <c r="M190" s="16" t="str">
        <f t="shared" si="18"/>
        <v>Juin</v>
      </c>
    </row>
    <row r="191" spans="1:13" ht="18.75">
      <c r="A191" s="13">
        <v>184</v>
      </c>
      <c r="B191" s="625" t="s">
        <v>1290</v>
      </c>
      <c r="C191" s="625" t="s">
        <v>2623</v>
      </c>
      <c r="D191" s="641">
        <v>15.5</v>
      </c>
      <c r="E191" s="121"/>
      <c r="F191" s="656">
        <f t="shared" si="14"/>
        <v>7.75</v>
      </c>
      <c r="G191" s="656">
        <f t="shared" si="15"/>
        <v>23.25</v>
      </c>
      <c r="H191" s="633"/>
      <c r="I191" s="656">
        <f t="shared" si="16"/>
        <v>23.25</v>
      </c>
      <c r="J191" s="633"/>
      <c r="K191" s="656">
        <f t="shared" si="17"/>
        <v>23.25</v>
      </c>
      <c r="L191" s="689"/>
      <c r="M191" s="16" t="str">
        <f t="shared" si="18"/>
        <v>Juin</v>
      </c>
    </row>
    <row r="192" spans="1:13" ht="18.75">
      <c r="A192" s="13">
        <v>185</v>
      </c>
      <c r="B192" s="625" t="s">
        <v>2624</v>
      </c>
      <c r="C192" s="625" t="s">
        <v>2625</v>
      </c>
      <c r="D192" s="641">
        <v>2.25</v>
      </c>
      <c r="E192" s="121"/>
      <c r="F192" s="656">
        <f t="shared" si="14"/>
        <v>1.125</v>
      </c>
      <c r="G192" s="656">
        <f t="shared" si="15"/>
        <v>3.375</v>
      </c>
      <c r="H192" s="633"/>
      <c r="I192" s="656">
        <f t="shared" si="16"/>
        <v>3.375</v>
      </c>
      <c r="J192" s="633"/>
      <c r="K192" s="656">
        <f t="shared" si="17"/>
        <v>3.375</v>
      </c>
      <c r="L192" s="689"/>
      <c r="M192" s="16" t="str">
        <f t="shared" si="18"/>
        <v>Juin</v>
      </c>
    </row>
    <row r="193" spans="1:13" ht="18.75">
      <c r="A193" s="13">
        <v>186</v>
      </c>
      <c r="B193" s="625" t="s">
        <v>2626</v>
      </c>
      <c r="C193" s="625" t="s">
        <v>2627</v>
      </c>
      <c r="D193" s="641">
        <v>3.75</v>
      </c>
      <c r="E193" s="121"/>
      <c r="F193" s="656">
        <f t="shared" si="14"/>
        <v>1.875</v>
      </c>
      <c r="G193" s="656">
        <f t="shared" si="15"/>
        <v>5.625</v>
      </c>
      <c r="H193" s="633"/>
      <c r="I193" s="656">
        <f t="shared" si="16"/>
        <v>5.625</v>
      </c>
      <c r="J193" s="633"/>
      <c r="K193" s="656">
        <f t="shared" si="17"/>
        <v>5.625</v>
      </c>
      <c r="L193" s="689"/>
      <c r="M193" s="16" t="str">
        <f t="shared" si="18"/>
        <v>Juin</v>
      </c>
    </row>
    <row r="194" spans="1:13" ht="18.75">
      <c r="A194" s="13">
        <v>187</v>
      </c>
      <c r="B194" s="625" t="s">
        <v>261</v>
      </c>
      <c r="C194" s="625" t="s">
        <v>2628</v>
      </c>
      <c r="D194" s="641">
        <v>6.5</v>
      </c>
      <c r="E194" s="121"/>
      <c r="F194" s="656">
        <f t="shared" si="14"/>
        <v>3.25</v>
      </c>
      <c r="G194" s="656">
        <f t="shared" si="15"/>
        <v>9.75</v>
      </c>
      <c r="H194" s="633"/>
      <c r="I194" s="656">
        <f t="shared" si="16"/>
        <v>9.75</v>
      </c>
      <c r="J194" s="633"/>
      <c r="K194" s="656">
        <f t="shared" si="17"/>
        <v>9.75</v>
      </c>
      <c r="L194" s="689"/>
      <c r="M194" s="16" t="str">
        <f t="shared" si="18"/>
        <v>Juin</v>
      </c>
    </row>
    <row r="195" spans="1:13" ht="18.75">
      <c r="A195" s="13">
        <v>188</v>
      </c>
      <c r="B195" s="625" t="s">
        <v>1308</v>
      </c>
      <c r="C195" s="625" t="s">
        <v>2466</v>
      </c>
      <c r="D195" s="641">
        <v>6.25</v>
      </c>
      <c r="E195" s="121"/>
      <c r="F195" s="656">
        <f t="shared" si="14"/>
        <v>3.125</v>
      </c>
      <c r="G195" s="656">
        <f t="shared" si="15"/>
        <v>9.375</v>
      </c>
      <c r="H195" s="633"/>
      <c r="I195" s="656">
        <f t="shared" si="16"/>
        <v>9.375</v>
      </c>
      <c r="J195" s="633"/>
      <c r="K195" s="656">
        <f t="shared" si="17"/>
        <v>9.375</v>
      </c>
      <c r="L195" s="689"/>
      <c r="M195" s="16" t="str">
        <f t="shared" si="18"/>
        <v>Juin</v>
      </c>
    </row>
    <row r="196" spans="1:13" ht="18.75">
      <c r="A196" s="13">
        <v>189</v>
      </c>
      <c r="B196" s="625" t="s">
        <v>2629</v>
      </c>
      <c r="C196" s="625" t="s">
        <v>2473</v>
      </c>
      <c r="D196" s="641">
        <v>7</v>
      </c>
      <c r="E196" s="121"/>
      <c r="F196" s="656">
        <f t="shared" si="14"/>
        <v>3.5</v>
      </c>
      <c r="G196" s="656">
        <f t="shared" si="15"/>
        <v>10.5</v>
      </c>
      <c r="H196" s="633"/>
      <c r="I196" s="656">
        <f t="shared" si="16"/>
        <v>10.5</v>
      </c>
      <c r="J196" s="633"/>
      <c r="K196" s="656">
        <f t="shared" si="17"/>
        <v>10.5</v>
      </c>
      <c r="L196" s="689"/>
      <c r="M196" s="16" t="str">
        <f t="shared" si="18"/>
        <v>Juin</v>
      </c>
    </row>
    <row r="197" spans="1:13" ht="18.75">
      <c r="A197" s="13">
        <v>190</v>
      </c>
      <c r="B197" s="625" t="s">
        <v>1315</v>
      </c>
      <c r="C197" s="625" t="s">
        <v>2630</v>
      </c>
      <c r="D197" s="641">
        <v>0.5</v>
      </c>
      <c r="E197" s="121"/>
      <c r="F197" s="656">
        <f t="shared" si="14"/>
        <v>0.25</v>
      </c>
      <c r="G197" s="656">
        <f t="shared" si="15"/>
        <v>0.75</v>
      </c>
      <c r="H197" s="633"/>
      <c r="I197" s="656">
        <f t="shared" si="16"/>
        <v>0.75</v>
      </c>
      <c r="J197" s="633"/>
      <c r="K197" s="656">
        <f t="shared" si="17"/>
        <v>0.75</v>
      </c>
      <c r="L197" s="689"/>
      <c r="M197" s="16" t="str">
        <f t="shared" si="18"/>
        <v>Juin</v>
      </c>
    </row>
    <row r="198" spans="1:13" ht="18.75">
      <c r="A198" s="13">
        <v>191</v>
      </c>
      <c r="B198" s="625" t="s">
        <v>1315</v>
      </c>
      <c r="C198" s="625" t="s">
        <v>2540</v>
      </c>
      <c r="D198" s="641">
        <v>0.5</v>
      </c>
      <c r="E198" s="121"/>
      <c r="F198" s="656">
        <f t="shared" si="14"/>
        <v>0.25</v>
      </c>
      <c r="G198" s="656">
        <f t="shared" si="15"/>
        <v>0.75</v>
      </c>
      <c r="H198" s="633"/>
      <c r="I198" s="656">
        <f t="shared" si="16"/>
        <v>0.75</v>
      </c>
      <c r="J198" s="633"/>
      <c r="K198" s="656">
        <f t="shared" si="17"/>
        <v>0.75</v>
      </c>
      <c r="L198" s="689"/>
      <c r="M198" s="16" t="str">
        <f t="shared" si="18"/>
        <v>Juin</v>
      </c>
    </row>
    <row r="199" spans="1:13" ht="18.75">
      <c r="A199" s="13">
        <v>192</v>
      </c>
      <c r="B199" s="625" t="s">
        <v>1322</v>
      </c>
      <c r="C199" s="625" t="s">
        <v>2631</v>
      </c>
      <c r="D199" s="641">
        <v>6</v>
      </c>
      <c r="E199" s="121"/>
      <c r="F199" s="656">
        <f t="shared" si="14"/>
        <v>3</v>
      </c>
      <c r="G199" s="656">
        <f t="shared" si="15"/>
        <v>9</v>
      </c>
      <c r="H199" s="633"/>
      <c r="I199" s="656">
        <f t="shared" si="16"/>
        <v>9</v>
      </c>
      <c r="J199" s="633"/>
      <c r="K199" s="656">
        <f t="shared" si="17"/>
        <v>9</v>
      </c>
      <c r="L199" s="689"/>
      <c r="M199" s="16" t="str">
        <f t="shared" si="18"/>
        <v>Juin</v>
      </c>
    </row>
    <row r="200" spans="1:13" ht="18.75">
      <c r="A200" s="13">
        <v>193</v>
      </c>
      <c r="B200" s="625" t="s">
        <v>1327</v>
      </c>
      <c r="C200" s="625" t="s">
        <v>2632</v>
      </c>
      <c r="D200" s="641">
        <v>12</v>
      </c>
      <c r="E200" s="121"/>
      <c r="F200" s="656">
        <f t="shared" si="14"/>
        <v>6</v>
      </c>
      <c r="G200" s="656">
        <f t="shared" si="15"/>
        <v>18</v>
      </c>
      <c r="H200" s="633"/>
      <c r="I200" s="656">
        <f t="shared" si="16"/>
        <v>18</v>
      </c>
      <c r="J200" s="633"/>
      <c r="K200" s="656">
        <f t="shared" si="17"/>
        <v>18</v>
      </c>
      <c r="L200" s="689"/>
      <c r="M200" s="16" t="str">
        <f t="shared" si="18"/>
        <v>Juin</v>
      </c>
    </row>
    <row r="201" spans="1:13" ht="18.75">
      <c r="A201" s="13">
        <v>194</v>
      </c>
      <c r="B201" s="625" t="s">
        <v>2633</v>
      </c>
      <c r="C201" s="625" t="s">
        <v>2613</v>
      </c>
      <c r="D201" s="641">
        <v>14</v>
      </c>
      <c r="E201" s="121"/>
      <c r="F201" s="656">
        <f t="shared" ref="F201:F264" si="19">IF(AND(D201=0,E201=0),L201/3,(D201+E201)/2)</f>
        <v>7</v>
      </c>
      <c r="G201" s="656">
        <f t="shared" ref="G201:G264" si="20">F201*3</f>
        <v>21</v>
      </c>
      <c r="H201" s="633"/>
      <c r="I201" s="656">
        <f t="shared" ref="I201:I264" si="21">MAX(G201,H201*3)</f>
        <v>21</v>
      </c>
      <c r="J201" s="633"/>
      <c r="K201" s="656">
        <f t="shared" ref="K201:K264" si="22">MAX(I201,J201)</f>
        <v>21</v>
      </c>
      <c r="L201" s="689"/>
      <c r="M201" s="16" t="str">
        <f t="shared" ref="M201:M264" si="23">IF(ISBLANK(J201),IF(ISBLANK(H201),"Juin","Synthèse"),"Rattrapage")</f>
        <v>Juin</v>
      </c>
    </row>
    <row r="202" spans="1:13" ht="18.75">
      <c r="A202" s="13">
        <v>195</v>
      </c>
      <c r="B202" s="625" t="s">
        <v>1336</v>
      </c>
      <c r="C202" s="625" t="s">
        <v>2634</v>
      </c>
      <c r="D202" s="627">
        <v>0</v>
      </c>
      <c r="E202" s="121"/>
      <c r="F202" s="656">
        <f t="shared" si="19"/>
        <v>0</v>
      </c>
      <c r="G202" s="656">
        <f t="shared" si="20"/>
        <v>0</v>
      </c>
      <c r="H202" s="633"/>
      <c r="I202" s="656">
        <f t="shared" si="21"/>
        <v>0</v>
      </c>
      <c r="J202" s="633"/>
      <c r="K202" s="656">
        <f t="shared" si="22"/>
        <v>0</v>
      </c>
      <c r="L202" s="689"/>
      <c r="M202" s="16" t="str">
        <f t="shared" si="23"/>
        <v>Juin</v>
      </c>
    </row>
    <row r="203" spans="1:13" ht="18.75">
      <c r="A203" s="13">
        <v>196</v>
      </c>
      <c r="B203" s="625" t="s">
        <v>2635</v>
      </c>
      <c r="C203" s="625" t="s">
        <v>2636</v>
      </c>
      <c r="D203" s="641">
        <v>4.5</v>
      </c>
      <c r="E203" s="121"/>
      <c r="F203" s="656">
        <f t="shared" si="19"/>
        <v>2.25</v>
      </c>
      <c r="G203" s="656">
        <f t="shared" si="20"/>
        <v>6.75</v>
      </c>
      <c r="H203" s="633"/>
      <c r="I203" s="656">
        <f t="shared" si="21"/>
        <v>6.75</v>
      </c>
      <c r="J203" s="633"/>
      <c r="K203" s="656">
        <f t="shared" si="22"/>
        <v>6.75</v>
      </c>
      <c r="L203" s="689"/>
      <c r="M203" s="16" t="str">
        <f t="shared" si="23"/>
        <v>Juin</v>
      </c>
    </row>
    <row r="204" spans="1:13" ht="18.75">
      <c r="A204" s="13">
        <v>197</v>
      </c>
      <c r="B204" s="625" t="s">
        <v>1345</v>
      </c>
      <c r="C204" s="625" t="s">
        <v>2637</v>
      </c>
      <c r="D204" s="641">
        <v>3</v>
      </c>
      <c r="E204" s="121"/>
      <c r="F204" s="656">
        <f t="shared" si="19"/>
        <v>1.5</v>
      </c>
      <c r="G204" s="656">
        <f t="shared" si="20"/>
        <v>4.5</v>
      </c>
      <c r="H204" s="633"/>
      <c r="I204" s="656">
        <f t="shared" si="21"/>
        <v>4.5</v>
      </c>
      <c r="J204" s="633"/>
      <c r="K204" s="656">
        <f t="shared" si="22"/>
        <v>4.5</v>
      </c>
      <c r="L204" s="689"/>
      <c r="M204" s="16" t="str">
        <f t="shared" si="23"/>
        <v>Juin</v>
      </c>
    </row>
    <row r="205" spans="1:13" ht="18.75">
      <c r="A205" s="13">
        <v>198</v>
      </c>
      <c r="B205" s="625" t="s">
        <v>1349</v>
      </c>
      <c r="C205" s="625" t="s">
        <v>2638</v>
      </c>
      <c r="D205" s="641">
        <v>4</v>
      </c>
      <c r="E205" s="121"/>
      <c r="F205" s="656">
        <f t="shared" si="19"/>
        <v>2</v>
      </c>
      <c r="G205" s="656">
        <f t="shared" si="20"/>
        <v>6</v>
      </c>
      <c r="H205" s="633"/>
      <c r="I205" s="656">
        <f t="shared" si="21"/>
        <v>6</v>
      </c>
      <c r="J205" s="633"/>
      <c r="K205" s="656">
        <f t="shared" si="22"/>
        <v>6</v>
      </c>
      <c r="L205" s="689"/>
      <c r="M205" s="16" t="str">
        <f t="shared" si="23"/>
        <v>Juin</v>
      </c>
    </row>
    <row r="206" spans="1:13" ht="18.75">
      <c r="A206" s="13">
        <v>199</v>
      </c>
      <c r="B206" s="625" t="s">
        <v>1349</v>
      </c>
      <c r="C206" s="625" t="s">
        <v>2639</v>
      </c>
      <c r="D206" s="641">
        <v>5.25</v>
      </c>
      <c r="E206" s="121"/>
      <c r="F206" s="656">
        <f t="shared" si="19"/>
        <v>2.625</v>
      </c>
      <c r="G206" s="656">
        <f t="shared" si="20"/>
        <v>7.875</v>
      </c>
      <c r="H206" s="633"/>
      <c r="I206" s="656">
        <f t="shared" si="21"/>
        <v>7.875</v>
      </c>
      <c r="J206" s="633"/>
      <c r="K206" s="656">
        <f t="shared" si="22"/>
        <v>7.875</v>
      </c>
      <c r="L206" s="689"/>
      <c r="M206" s="16" t="str">
        <f t="shared" si="23"/>
        <v>Juin</v>
      </c>
    </row>
    <row r="207" spans="1:13" ht="18.75">
      <c r="A207" s="13">
        <v>200</v>
      </c>
      <c r="B207" s="625" t="s">
        <v>1359</v>
      </c>
      <c r="C207" s="625" t="s">
        <v>2640</v>
      </c>
      <c r="D207" s="641">
        <v>1</v>
      </c>
      <c r="E207" s="121"/>
      <c r="F207" s="656">
        <f t="shared" si="19"/>
        <v>0.5</v>
      </c>
      <c r="G207" s="656">
        <f t="shared" si="20"/>
        <v>1.5</v>
      </c>
      <c r="H207" s="633"/>
      <c r="I207" s="656">
        <f t="shared" si="21"/>
        <v>1.5</v>
      </c>
      <c r="J207" s="633"/>
      <c r="K207" s="656">
        <f t="shared" si="22"/>
        <v>1.5</v>
      </c>
      <c r="L207" s="689"/>
      <c r="M207" s="16" t="str">
        <f t="shared" si="23"/>
        <v>Juin</v>
      </c>
    </row>
    <row r="208" spans="1:13" ht="18.75">
      <c r="A208" s="13">
        <v>201</v>
      </c>
      <c r="B208" s="625" t="s">
        <v>243</v>
      </c>
      <c r="C208" s="625" t="s">
        <v>2641</v>
      </c>
      <c r="D208" s="641">
        <v>11</v>
      </c>
      <c r="E208" s="121"/>
      <c r="F208" s="656">
        <f t="shared" si="19"/>
        <v>5.5</v>
      </c>
      <c r="G208" s="656">
        <f t="shared" si="20"/>
        <v>16.5</v>
      </c>
      <c r="H208" s="633"/>
      <c r="I208" s="656">
        <f t="shared" si="21"/>
        <v>16.5</v>
      </c>
      <c r="J208" s="633"/>
      <c r="K208" s="656">
        <f t="shared" si="22"/>
        <v>16.5</v>
      </c>
      <c r="L208" s="689"/>
      <c r="M208" s="16" t="str">
        <f t="shared" si="23"/>
        <v>Juin</v>
      </c>
    </row>
    <row r="209" spans="1:13" ht="18.75">
      <c r="A209" s="13">
        <v>202</v>
      </c>
      <c r="B209" s="625" t="s">
        <v>2642</v>
      </c>
      <c r="C209" s="625" t="s">
        <v>2643</v>
      </c>
      <c r="D209" s="641">
        <v>6</v>
      </c>
      <c r="E209" s="121"/>
      <c r="F209" s="656">
        <f t="shared" si="19"/>
        <v>3</v>
      </c>
      <c r="G209" s="656">
        <f t="shared" si="20"/>
        <v>9</v>
      </c>
      <c r="H209" s="633"/>
      <c r="I209" s="656">
        <f t="shared" si="21"/>
        <v>9</v>
      </c>
      <c r="J209" s="633"/>
      <c r="K209" s="656">
        <f t="shared" si="22"/>
        <v>9</v>
      </c>
      <c r="L209" s="689"/>
      <c r="M209" s="16" t="str">
        <f t="shared" si="23"/>
        <v>Juin</v>
      </c>
    </row>
    <row r="210" spans="1:13" ht="18.75">
      <c r="A210" s="13">
        <v>203</v>
      </c>
      <c r="B210" s="625" t="s">
        <v>1373</v>
      </c>
      <c r="C210" s="625" t="s">
        <v>2644</v>
      </c>
      <c r="D210" s="641">
        <v>9</v>
      </c>
      <c r="E210" s="121"/>
      <c r="F210" s="656">
        <f t="shared" si="19"/>
        <v>4.5</v>
      </c>
      <c r="G210" s="656">
        <f t="shared" si="20"/>
        <v>13.5</v>
      </c>
      <c r="H210" s="633"/>
      <c r="I210" s="656">
        <f t="shared" si="21"/>
        <v>13.5</v>
      </c>
      <c r="J210" s="633"/>
      <c r="K210" s="656">
        <f t="shared" si="22"/>
        <v>13.5</v>
      </c>
      <c r="L210" s="689"/>
      <c r="M210" s="16" t="str">
        <f t="shared" si="23"/>
        <v>Juin</v>
      </c>
    </row>
    <row r="211" spans="1:13" ht="18.75">
      <c r="A211" s="13">
        <v>204</v>
      </c>
      <c r="B211" s="625" t="s">
        <v>1379</v>
      </c>
      <c r="C211" s="625" t="s">
        <v>2645</v>
      </c>
      <c r="D211" s="641">
        <v>6</v>
      </c>
      <c r="E211" s="121"/>
      <c r="F211" s="656">
        <f t="shared" si="19"/>
        <v>3</v>
      </c>
      <c r="G211" s="656">
        <f t="shared" si="20"/>
        <v>9</v>
      </c>
      <c r="H211" s="633"/>
      <c r="I211" s="656">
        <f t="shared" si="21"/>
        <v>9</v>
      </c>
      <c r="J211" s="633"/>
      <c r="K211" s="656">
        <f t="shared" si="22"/>
        <v>9</v>
      </c>
      <c r="L211" s="689"/>
      <c r="M211" s="16" t="str">
        <f t="shared" si="23"/>
        <v>Juin</v>
      </c>
    </row>
    <row r="212" spans="1:13" ht="18.75">
      <c r="A212" s="13">
        <v>205</v>
      </c>
      <c r="B212" s="625" t="s">
        <v>1382</v>
      </c>
      <c r="C212" s="625" t="s">
        <v>2490</v>
      </c>
      <c r="D212" s="641">
        <v>17.5</v>
      </c>
      <c r="E212" s="121"/>
      <c r="F212" s="656">
        <f t="shared" si="19"/>
        <v>8.75</v>
      </c>
      <c r="G212" s="656">
        <f t="shared" si="20"/>
        <v>26.25</v>
      </c>
      <c r="H212" s="633"/>
      <c r="I212" s="656">
        <f t="shared" si="21"/>
        <v>26.25</v>
      </c>
      <c r="J212" s="633"/>
      <c r="K212" s="656">
        <f t="shared" si="22"/>
        <v>26.25</v>
      </c>
      <c r="L212" s="689"/>
      <c r="M212" s="16" t="str">
        <f t="shared" si="23"/>
        <v>Juin</v>
      </c>
    </row>
    <row r="213" spans="1:13" ht="18.75">
      <c r="A213" s="13">
        <v>206</v>
      </c>
      <c r="B213" s="625" t="s">
        <v>2646</v>
      </c>
      <c r="C213" s="625" t="s">
        <v>2647</v>
      </c>
      <c r="D213" s="641">
        <v>5.5</v>
      </c>
      <c r="E213" s="121"/>
      <c r="F213" s="656">
        <f t="shared" si="19"/>
        <v>2.75</v>
      </c>
      <c r="G213" s="656">
        <f t="shared" si="20"/>
        <v>8.25</v>
      </c>
      <c r="H213" s="633"/>
      <c r="I213" s="656">
        <f t="shared" si="21"/>
        <v>8.25</v>
      </c>
      <c r="J213" s="633"/>
      <c r="K213" s="656">
        <f t="shared" si="22"/>
        <v>8.25</v>
      </c>
      <c r="L213" s="689"/>
      <c r="M213" s="16" t="str">
        <f t="shared" si="23"/>
        <v>Juin</v>
      </c>
    </row>
    <row r="214" spans="1:13" ht="18.75">
      <c r="A214" s="13">
        <v>207</v>
      </c>
      <c r="B214" s="625" t="s">
        <v>1391</v>
      </c>
      <c r="C214" s="625" t="s">
        <v>2648</v>
      </c>
      <c r="D214" s="641">
        <v>10</v>
      </c>
      <c r="E214" s="121"/>
      <c r="F214" s="656">
        <f t="shared" si="19"/>
        <v>5</v>
      </c>
      <c r="G214" s="656">
        <f t="shared" si="20"/>
        <v>15</v>
      </c>
      <c r="H214" s="633"/>
      <c r="I214" s="656">
        <f t="shared" si="21"/>
        <v>15</v>
      </c>
      <c r="J214" s="633"/>
      <c r="K214" s="656">
        <f t="shared" si="22"/>
        <v>15</v>
      </c>
      <c r="L214" s="689"/>
      <c r="M214" s="16" t="str">
        <f t="shared" si="23"/>
        <v>Juin</v>
      </c>
    </row>
    <row r="215" spans="1:13" ht="18.75">
      <c r="A215" s="13">
        <v>208</v>
      </c>
      <c r="B215" s="625" t="s">
        <v>246</v>
      </c>
      <c r="C215" s="625" t="s">
        <v>2509</v>
      </c>
      <c r="D215" s="641">
        <v>6.5</v>
      </c>
      <c r="E215" s="121"/>
      <c r="F215" s="656">
        <f t="shared" si="19"/>
        <v>3.25</v>
      </c>
      <c r="G215" s="656">
        <f t="shared" si="20"/>
        <v>9.75</v>
      </c>
      <c r="H215" s="633"/>
      <c r="I215" s="656">
        <f t="shared" si="21"/>
        <v>9.75</v>
      </c>
      <c r="J215" s="633"/>
      <c r="K215" s="656">
        <f t="shared" si="22"/>
        <v>9.75</v>
      </c>
      <c r="L215" s="689"/>
      <c r="M215" s="16" t="str">
        <f t="shared" si="23"/>
        <v>Juin</v>
      </c>
    </row>
    <row r="216" spans="1:13" ht="18.75">
      <c r="A216" s="13">
        <v>209</v>
      </c>
      <c r="B216" s="625" t="s">
        <v>2649</v>
      </c>
      <c r="C216" s="625" t="s">
        <v>2622</v>
      </c>
      <c r="D216" s="641">
        <v>4</v>
      </c>
      <c r="E216" s="121"/>
      <c r="F216" s="656">
        <f t="shared" si="19"/>
        <v>2</v>
      </c>
      <c r="G216" s="656">
        <f t="shared" si="20"/>
        <v>6</v>
      </c>
      <c r="H216" s="633"/>
      <c r="I216" s="656">
        <f t="shared" si="21"/>
        <v>6</v>
      </c>
      <c r="J216" s="633"/>
      <c r="K216" s="656">
        <f t="shared" si="22"/>
        <v>6</v>
      </c>
      <c r="L216" s="689"/>
      <c r="M216" s="16" t="str">
        <f t="shared" si="23"/>
        <v>Juin</v>
      </c>
    </row>
    <row r="217" spans="1:13" ht="18.75">
      <c r="A217" s="13">
        <v>210</v>
      </c>
      <c r="B217" s="625" t="s">
        <v>2650</v>
      </c>
      <c r="C217" s="625" t="s">
        <v>2651</v>
      </c>
      <c r="D217" s="641">
        <v>10</v>
      </c>
      <c r="E217" s="121"/>
      <c r="F217" s="656">
        <f t="shared" si="19"/>
        <v>5</v>
      </c>
      <c r="G217" s="656">
        <f t="shared" si="20"/>
        <v>15</v>
      </c>
      <c r="H217" s="633"/>
      <c r="I217" s="656">
        <f t="shared" si="21"/>
        <v>15</v>
      </c>
      <c r="J217" s="633"/>
      <c r="K217" s="656">
        <f t="shared" si="22"/>
        <v>15</v>
      </c>
      <c r="L217" s="689"/>
      <c r="M217" s="16" t="str">
        <f t="shared" si="23"/>
        <v>Juin</v>
      </c>
    </row>
    <row r="218" spans="1:13" ht="18.75">
      <c r="A218" s="13">
        <v>211</v>
      </c>
      <c r="B218" s="625" t="s">
        <v>2650</v>
      </c>
      <c r="C218" s="625" t="s">
        <v>2652</v>
      </c>
      <c r="D218" s="641">
        <v>2.5</v>
      </c>
      <c r="E218" s="121"/>
      <c r="F218" s="656">
        <f t="shared" si="19"/>
        <v>1.25</v>
      </c>
      <c r="G218" s="656">
        <f t="shared" si="20"/>
        <v>3.75</v>
      </c>
      <c r="H218" s="633"/>
      <c r="I218" s="656">
        <f t="shared" si="21"/>
        <v>3.75</v>
      </c>
      <c r="J218" s="633"/>
      <c r="K218" s="656">
        <f t="shared" si="22"/>
        <v>3.75</v>
      </c>
      <c r="L218" s="689"/>
      <c r="M218" s="16" t="str">
        <f t="shared" si="23"/>
        <v>Juin</v>
      </c>
    </row>
    <row r="219" spans="1:13" ht="18.75">
      <c r="A219" s="13">
        <v>212</v>
      </c>
      <c r="B219" s="625" t="s">
        <v>250</v>
      </c>
      <c r="C219" s="625" t="s">
        <v>2653</v>
      </c>
      <c r="D219" s="641">
        <v>9</v>
      </c>
      <c r="E219" s="121"/>
      <c r="F219" s="656">
        <f t="shared" si="19"/>
        <v>4.5</v>
      </c>
      <c r="G219" s="656">
        <f t="shared" si="20"/>
        <v>13.5</v>
      </c>
      <c r="H219" s="633"/>
      <c r="I219" s="656">
        <f t="shared" si="21"/>
        <v>13.5</v>
      </c>
      <c r="J219" s="633"/>
      <c r="K219" s="656">
        <f t="shared" si="22"/>
        <v>13.5</v>
      </c>
      <c r="L219" s="689"/>
      <c r="M219" s="16" t="str">
        <f t="shared" si="23"/>
        <v>Juin</v>
      </c>
    </row>
    <row r="220" spans="1:13" ht="18.75">
      <c r="A220" s="13">
        <v>213</v>
      </c>
      <c r="B220" s="625" t="s">
        <v>2654</v>
      </c>
      <c r="C220" s="625" t="s">
        <v>2628</v>
      </c>
      <c r="D220" s="641">
        <v>6</v>
      </c>
      <c r="E220" s="121"/>
      <c r="F220" s="656">
        <f t="shared" si="19"/>
        <v>3</v>
      </c>
      <c r="G220" s="656">
        <f t="shared" si="20"/>
        <v>9</v>
      </c>
      <c r="H220" s="633"/>
      <c r="I220" s="656">
        <f t="shared" si="21"/>
        <v>9</v>
      </c>
      <c r="J220" s="633"/>
      <c r="K220" s="656">
        <f t="shared" si="22"/>
        <v>9</v>
      </c>
      <c r="L220" s="689"/>
      <c r="M220" s="16" t="str">
        <f t="shared" si="23"/>
        <v>Juin</v>
      </c>
    </row>
    <row r="221" spans="1:13" ht="18.75">
      <c r="A221" s="13">
        <v>214</v>
      </c>
      <c r="B221" s="625" t="s">
        <v>1419</v>
      </c>
      <c r="C221" s="625" t="s">
        <v>2453</v>
      </c>
      <c r="D221" s="641">
        <v>14.5</v>
      </c>
      <c r="E221" s="121"/>
      <c r="F221" s="656">
        <f t="shared" si="19"/>
        <v>7.25</v>
      </c>
      <c r="G221" s="656">
        <f t="shared" si="20"/>
        <v>21.75</v>
      </c>
      <c r="H221" s="633"/>
      <c r="I221" s="656">
        <f t="shared" si="21"/>
        <v>21.75</v>
      </c>
      <c r="J221" s="633"/>
      <c r="K221" s="656">
        <f t="shared" si="22"/>
        <v>21.75</v>
      </c>
      <c r="L221" s="689"/>
      <c r="M221" s="16" t="str">
        <f t="shared" si="23"/>
        <v>Juin</v>
      </c>
    </row>
    <row r="222" spans="1:13" ht="18.75">
      <c r="A222" s="13">
        <v>215</v>
      </c>
      <c r="B222" s="625" t="s">
        <v>2655</v>
      </c>
      <c r="C222" s="625" t="s">
        <v>2656</v>
      </c>
      <c r="D222" s="641">
        <v>13.5</v>
      </c>
      <c r="E222" s="121"/>
      <c r="F222" s="656">
        <f t="shared" si="19"/>
        <v>6.75</v>
      </c>
      <c r="G222" s="656">
        <f t="shared" si="20"/>
        <v>20.25</v>
      </c>
      <c r="H222" s="633"/>
      <c r="I222" s="656">
        <f t="shared" si="21"/>
        <v>20.25</v>
      </c>
      <c r="J222" s="633"/>
      <c r="K222" s="656">
        <f t="shared" si="22"/>
        <v>20.25</v>
      </c>
      <c r="L222" s="689"/>
      <c r="M222" s="16" t="str">
        <f t="shared" si="23"/>
        <v>Juin</v>
      </c>
    </row>
    <row r="223" spans="1:13" ht="18.75">
      <c r="A223" s="13">
        <v>216</v>
      </c>
      <c r="B223" s="625" t="s">
        <v>2657</v>
      </c>
      <c r="C223" s="625" t="s">
        <v>2658</v>
      </c>
      <c r="D223" s="641">
        <v>12.75</v>
      </c>
      <c r="E223" s="121"/>
      <c r="F223" s="656">
        <f t="shared" si="19"/>
        <v>6.375</v>
      </c>
      <c r="G223" s="656">
        <f t="shared" si="20"/>
        <v>19.125</v>
      </c>
      <c r="H223" s="633"/>
      <c r="I223" s="656">
        <f t="shared" si="21"/>
        <v>19.125</v>
      </c>
      <c r="J223" s="633"/>
      <c r="K223" s="656">
        <f t="shared" si="22"/>
        <v>19.125</v>
      </c>
      <c r="L223" s="689"/>
      <c r="M223" s="16" t="str">
        <f t="shared" si="23"/>
        <v>Juin</v>
      </c>
    </row>
    <row r="224" spans="1:13" ht="18.75">
      <c r="A224" s="13">
        <v>217</v>
      </c>
      <c r="B224" s="625" t="s">
        <v>2659</v>
      </c>
      <c r="C224" s="625" t="s">
        <v>2596</v>
      </c>
      <c r="D224" s="641">
        <v>10</v>
      </c>
      <c r="E224" s="121"/>
      <c r="F224" s="656">
        <f t="shared" si="19"/>
        <v>5</v>
      </c>
      <c r="G224" s="656">
        <f t="shared" si="20"/>
        <v>15</v>
      </c>
      <c r="H224" s="633"/>
      <c r="I224" s="656">
        <f t="shared" si="21"/>
        <v>15</v>
      </c>
      <c r="J224" s="633"/>
      <c r="K224" s="656">
        <f t="shared" si="22"/>
        <v>15</v>
      </c>
      <c r="L224" s="689"/>
      <c r="M224" s="16" t="str">
        <f t="shared" si="23"/>
        <v>Juin</v>
      </c>
    </row>
    <row r="225" spans="1:13" ht="18.75">
      <c r="A225" s="13">
        <v>218</v>
      </c>
      <c r="B225" s="625" t="s">
        <v>1435</v>
      </c>
      <c r="C225" s="625" t="s">
        <v>2660</v>
      </c>
      <c r="D225" s="641">
        <v>4.5</v>
      </c>
      <c r="E225" s="121"/>
      <c r="F225" s="656">
        <f t="shared" si="19"/>
        <v>2.25</v>
      </c>
      <c r="G225" s="656">
        <f t="shared" si="20"/>
        <v>6.75</v>
      </c>
      <c r="H225" s="633"/>
      <c r="I225" s="656">
        <f t="shared" si="21"/>
        <v>6.75</v>
      </c>
      <c r="J225" s="633"/>
      <c r="K225" s="656">
        <f t="shared" si="22"/>
        <v>6.75</v>
      </c>
      <c r="L225" s="689"/>
      <c r="M225" s="16" t="str">
        <f t="shared" si="23"/>
        <v>Juin</v>
      </c>
    </row>
    <row r="226" spans="1:13" ht="18.75">
      <c r="A226" s="13">
        <v>219</v>
      </c>
      <c r="B226" s="625" t="s">
        <v>2661</v>
      </c>
      <c r="C226" s="625" t="s">
        <v>2662</v>
      </c>
      <c r="D226" s="641">
        <v>3.5</v>
      </c>
      <c r="E226" s="121"/>
      <c r="F226" s="656">
        <f t="shared" si="19"/>
        <v>1.75</v>
      </c>
      <c r="G226" s="656">
        <f t="shared" si="20"/>
        <v>5.25</v>
      </c>
      <c r="H226" s="633"/>
      <c r="I226" s="656">
        <f t="shared" si="21"/>
        <v>5.25</v>
      </c>
      <c r="J226" s="633"/>
      <c r="K226" s="656">
        <f t="shared" si="22"/>
        <v>5.25</v>
      </c>
      <c r="L226" s="689"/>
      <c r="M226" s="16" t="str">
        <f t="shared" si="23"/>
        <v>Juin</v>
      </c>
    </row>
    <row r="227" spans="1:13" ht="18.75">
      <c r="A227" s="13">
        <v>220</v>
      </c>
      <c r="B227" s="625" t="s">
        <v>1445</v>
      </c>
      <c r="C227" s="625" t="s">
        <v>2663</v>
      </c>
      <c r="D227" s="641">
        <v>4</v>
      </c>
      <c r="E227" s="121"/>
      <c r="F227" s="656">
        <f t="shared" si="19"/>
        <v>2</v>
      </c>
      <c r="G227" s="656">
        <f t="shared" si="20"/>
        <v>6</v>
      </c>
      <c r="H227" s="633"/>
      <c r="I227" s="656">
        <f t="shared" si="21"/>
        <v>6</v>
      </c>
      <c r="J227" s="633"/>
      <c r="K227" s="656">
        <f t="shared" si="22"/>
        <v>6</v>
      </c>
      <c r="L227" s="689"/>
      <c r="M227" s="16" t="str">
        <f t="shared" si="23"/>
        <v>Juin</v>
      </c>
    </row>
    <row r="228" spans="1:13" ht="18.75">
      <c r="A228" s="13">
        <v>221</v>
      </c>
      <c r="B228" s="625" t="s">
        <v>1449</v>
      </c>
      <c r="C228" s="625" t="s">
        <v>2447</v>
      </c>
      <c r="D228" s="641">
        <v>5.5</v>
      </c>
      <c r="E228" s="121"/>
      <c r="F228" s="656">
        <f t="shared" si="19"/>
        <v>2.75</v>
      </c>
      <c r="G228" s="656">
        <f t="shared" si="20"/>
        <v>8.25</v>
      </c>
      <c r="H228" s="633"/>
      <c r="I228" s="656">
        <f t="shared" si="21"/>
        <v>8.25</v>
      </c>
      <c r="J228" s="633"/>
      <c r="K228" s="656">
        <f t="shared" si="22"/>
        <v>8.25</v>
      </c>
      <c r="L228" s="689"/>
      <c r="M228" s="16" t="str">
        <f t="shared" si="23"/>
        <v>Juin</v>
      </c>
    </row>
    <row r="229" spans="1:13" ht="18.75">
      <c r="A229" s="13">
        <v>222</v>
      </c>
      <c r="B229" s="625" t="s">
        <v>1453</v>
      </c>
      <c r="C229" s="625" t="s">
        <v>2664</v>
      </c>
      <c r="D229" s="641">
        <v>11</v>
      </c>
      <c r="E229" s="121"/>
      <c r="F229" s="656">
        <f t="shared" si="19"/>
        <v>5.5</v>
      </c>
      <c r="G229" s="656">
        <f t="shared" si="20"/>
        <v>16.5</v>
      </c>
      <c r="H229" s="633"/>
      <c r="I229" s="656">
        <f t="shared" si="21"/>
        <v>16.5</v>
      </c>
      <c r="J229" s="633"/>
      <c r="K229" s="656">
        <f t="shared" si="22"/>
        <v>16.5</v>
      </c>
      <c r="L229" s="689"/>
      <c r="M229" s="16" t="str">
        <f t="shared" si="23"/>
        <v>Juin</v>
      </c>
    </row>
    <row r="230" spans="1:13" ht="18.75">
      <c r="A230" s="13">
        <v>223</v>
      </c>
      <c r="B230" s="625" t="s">
        <v>1456</v>
      </c>
      <c r="C230" s="625" t="s">
        <v>2636</v>
      </c>
      <c r="D230" s="641">
        <v>7.75</v>
      </c>
      <c r="E230" s="121"/>
      <c r="F230" s="656">
        <f t="shared" si="19"/>
        <v>3.875</v>
      </c>
      <c r="G230" s="656">
        <f t="shared" si="20"/>
        <v>11.625</v>
      </c>
      <c r="H230" s="633"/>
      <c r="I230" s="656">
        <f t="shared" si="21"/>
        <v>11.625</v>
      </c>
      <c r="J230" s="633"/>
      <c r="K230" s="656">
        <f t="shared" si="22"/>
        <v>11.625</v>
      </c>
      <c r="L230" s="689"/>
      <c r="M230" s="16" t="str">
        <f t="shared" si="23"/>
        <v>Juin</v>
      </c>
    </row>
    <row r="231" spans="1:13" ht="18.75">
      <c r="A231" s="13">
        <v>224</v>
      </c>
      <c r="B231" s="625" t="s">
        <v>1461</v>
      </c>
      <c r="C231" s="625" t="s">
        <v>2665</v>
      </c>
      <c r="D231" s="641">
        <v>5</v>
      </c>
      <c r="E231" s="121"/>
      <c r="F231" s="656">
        <f t="shared" si="19"/>
        <v>2.5</v>
      </c>
      <c r="G231" s="656">
        <f t="shared" si="20"/>
        <v>7.5</v>
      </c>
      <c r="H231" s="633"/>
      <c r="I231" s="656">
        <f t="shared" si="21"/>
        <v>7.5</v>
      </c>
      <c r="J231" s="633"/>
      <c r="K231" s="656">
        <f t="shared" si="22"/>
        <v>7.5</v>
      </c>
      <c r="L231" s="689"/>
      <c r="M231" s="16" t="str">
        <f t="shared" si="23"/>
        <v>Juin</v>
      </c>
    </row>
    <row r="232" spans="1:13" ht="18.75">
      <c r="A232" s="13">
        <v>225</v>
      </c>
      <c r="B232" s="625" t="s">
        <v>2666</v>
      </c>
      <c r="C232" s="625" t="s">
        <v>2667</v>
      </c>
      <c r="D232" s="641">
        <v>1</v>
      </c>
      <c r="E232" s="121"/>
      <c r="F232" s="656">
        <f t="shared" si="19"/>
        <v>0.5</v>
      </c>
      <c r="G232" s="656">
        <f t="shared" si="20"/>
        <v>1.5</v>
      </c>
      <c r="H232" s="633"/>
      <c r="I232" s="656">
        <f t="shared" si="21"/>
        <v>1.5</v>
      </c>
      <c r="J232" s="633"/>
      <c r="K232" s="656">
        <f t="shared" si="22"/>
        <v>1.5</v>
      </c>
      <c r="L232" s="689"/>
      <c r="M232" s="16" t="str">
        <f t="shared" si="23"/>
        <v>Juin</v>
      </c>
    </row>
    <row r="233" spans="1:13" ht="18.75">
      <c r="A233" s="13">
        <v>226</v>
      </c>
      <c r="B233" s="625" t="s">
        <v>256</v>
      </c>
      <c r="C233" s="625" t="s">
        <v>2668</v>
      </c>
      <c r="D233" s="641">
        <v>7</v>
      </c>
      <c r="E233" s="121"/>
      <c r="F233" s="656">
        <f t="shared" si="19"/>
        <v>3.5</v>
      </c>
      <c r="G233" s="656">
        <f t="shared" si="20"/>
        <v>10.5</v>
      </c>
      <c r="H233" s="633"/>
      <c r="I233" s="656">
        <f t="shared" si="21"/>
        <v>10.5</v>
      </c>
      <c r="J233" s="633"/>
      <c r="K233" s="656">
        <f t="shared" si="22"/>
        <v>10.5</v>
      </c>
      <c r="L233" s="689"/>
      <c r="M233" s="16" t="str">
        <f t="shared" si="23"/>
        <v>Juin</v>
      </c>
    </row>
    <row r="234" spans="1:13" ht="18.75">
      <c r="A234" s="13">
        <v>227</v>
      </c>
      <c r="B234" s="625" t="s">
        <v>2669</v>
      </c>
      <c r="C234" s="625" t="s">
        <v>2670</v>
      </c>
      <c r="D234" s="641">
        <v>12</v>
      </c>
      <c r="E234" s="121"/>
      <c r="F234" s="656">
        <f t="shared" si="19"/>
        <v>6</v>
      </c>
      <c r="G234" s="656">
        <f t="shared" si="20"/>
        <v>18</v>
      </c>
      <c r="H234" s="633"/>
      <c r="I234" s="656">
        <f t="shared" si="21"/>
        <v>18</v>
      </c>
      <c r="J234" s="633"/>
      <c r="K234" s="656">
        <f t="shared" si="22"/>
        <v>18</v>
      </c>
      <c r="L234" s="689"/>
      <c r="M234" s="16" t="str">
        <f t="shared" si="23"/>
        <v>Juin</v>
      </c>
    </row>
    <row r="235" spans="1:13" ht="18.75">
      <c r="A235" s="13">
        <v>228</v>
      </c>
      <c r="B235" s="625" t="s">
        <v>1480</v>
      </c>
      <c r="C235" s="625" t="s">
        <v>2671</v>
      </c>
      <c r="D235" s="641">
        <v>13</v>
      </c>
      <c r="E235" s="121"/>
      <c r="F235" s="656">
        <f t="shared" si="19"/>
        <v>6.5</v>
      </c>
      <c r="G235" s="656">
        <f t="shared" si="20"/>
        <v>19.5</v>
      </c>
      <c r="H235" s="633"/>
      <c r="I235" s="656">
        <f t="shared" si="21"/>
        <v>19.5</v>
      </c>
      <c r="J235" s="633"/>
      <c r="K235" s="656">
        <f t="shared" si="22"/>
        <v>19.5</v>
      </c>
      <c r="L235" s="689"/>
      <c r="M235" s="16" t="str">
        <f t="shared" si="23"/>
        <v>Juin</v>
      </c>
    </row>
    <row r="236" spans="1:13" ht="18.75">
      <c r="A236" s="13">
        <v>229</v>
      </c>
      <c r="B236" s="625" t="s">
        <v>2672</v>
      </c>
      <c r="C236" s="625" t="s">
        <v>2636</v>
      </c>
      <c r="D236" s="641">
        <v>6.5</v>
      </c>
      <c r="E236" s="121"/>
      <c r="F236" s="656">
        <f t="shared" si="19"/>
        <v>3.25</v>
      </c>
      <c r="G236" s="656">
        <f t="shared" si="20"/>
        <v>9.75</v>
      </c>
      <c r="H236" s="633"/>
      <c r="I236" s="656">
        <f t="shared" si="21"/>
        <v>9.75</v>
      </c>
      <c r="J236" s="633"/>
      <c r="K236" s="656">
        <f t="shared" si="22"/>
        <v>9.75</v>
      </c>
      <c r="L236" s="689"/>
      <c r="M236" s="16" t="str">
        <f t="shared" si="23"/>
        <v>Juin</v>
      </c>
    </row>
    <row r="237" spans="1:13" ht="18.75">
      <c r="A237" s="13">
        <v>230</v>
      </c>
      <c r="B237" s="625" t="s">
        <v>2673</v>
      </c>
      <c r="C237" s="625" t="s">
        <v>2674</v>
      </c>
      <c r="D237" s="641">
        <v>4.5</v>
      </c>
      <c r="E237" s="121"/>
      <c r="F237" s="656">
        <f t="shared" si="19"/>
        <v>2.25</v>
      </c>
      <c r="G237" s="656">
        <f t="shared" si="20"/>
        <v>6.75</v>
      </c>
      <c r="H237" s="633"/>
      <c r="I237" s="656">
        <f t="shared" si="21"/>
        <v>6.75</v>
      </c>
      <c r="J237" s="633"/>
      <c r="K237" s="656">
        <f t="shared" si="22"/>
        <v>6.75</v>
      </c>
      <c r="L237" s="689"/>
      <c r="M237" s="16" t="str">
        <f t="shared" si="23"/>
        <v>Juin</v>
      </c>
    </row>
    <row r="238" spans="1:13" ht="18.75">
      <c r="A238" s="13">
        <v>231</v>
      </c>
      <c r="B238" s="625" t="s">
        <v>1496</v>
      </c>
      <c r="C238" s="625" t="s">
        <v>2462</v>
      </c>
      <c r="D238" s="641">
        <v>10.75</v>
      </c>
      <c r="E238" s="121"/>
      <c r="F238" s="656">
        <f t="shared" si="19"/>
        <v>5.375</v>
      </c>
      <c r="G238" s="656">
        <f t="shared" si="20"/>
        <v>16.125</v>
      </c>
      <c r="H238" s="633"/>
      <c r="I238" s="656">
        <f t="shared" si="21"/>
        <v>16.125</v>
      </c>
      <c r="J238" s="633"/>
      <c r="K238" s="656">
        <f t="shared" si="22"/>
        <v>16.125</v>
      </c>
      <c r="L238" s="689"/>
      <c r="M238" s="16" t="str">
        <f t="shared" si="23"/>
        <v>Juin</v>
      </c>
    </row>
    <row r="239" spans="1:13" ht="18.75">
      <c r="A239" s="13">
        <v>232</v>
      </c>
      <c r="B239" s="625" t="s">
        <v>2675</v>
      </c>
      <c r="C239" s="625" t="s">
        <v>2676</v>
      </c>
      <c r="D239" s="641">
        <v>7</v>
      </c>
      <c r="E239" s="121"/>
      <c r="F239" s="656">
        <f t="shared" si="19"/>
        <v>3.5</v>
      </c>
      <c r="G239" s="656">
        <f t="shared" si="20"/>
        <v>10.5</v>
      </c>
      <c r="H239" s="633"/>
      <c r="I239" s="656">
        <f t="shared" si="21"/>
        <v>10.5</v>
      </c>
      <c r="J239" s="633"/>
      <c r="K239" s="656">
        <f t="shared" si="22"/>
        <v>10.5</v>
      </c>
      <c r="L239" s="689"/>
      <c r="M239" s="16" t="str">
        <f t="shared" si="23"/>
        <v>Juin</v>
      </c>
    </row>
    <row r="240" spans="1:13" ht="18.75">
      <c r="A240" s="13">
        <v>233</v>
      </c>
      <c r="B240" s="625" t="s">
        <v>1489</v>
      </c>
      <c r="C240" s="625" t="s">
        <v>2481</v>
      </c>
      <c r="D240" s="641">
        <v>5</v>
      </c>
      <c r="E240" s="121"/>
      <c r="F240" s="656">
        <f t="shared" si="19"/>
        <v>2.5</v>
      </c>
      <c r="G240" s="656">
        <f t="shared" si="20"/>
        <v>7.5</v>
      </c>
      <c r="H240" s="633"/>
      <c r="I240" s="656">
        <f t="shared" si="21"/>
        <v>7.5</v>
      </c>
      <c r="J240" s="633"/>
      <c r="K240" s="656">
        <f t="shared" si="22"/>
        <v>7.5</v>
      </c>
      <c r="L240" s="689"/>
      <c r="M240" s="16" t="str">
        <f t="shared" si="23"/>
        <v>Juin</v>
      </c>
    </row>
    <row r="241" spans="1:13" ht="18.75">
      <c r="A241" s="13">
        <v>234</v>
      </c>
      <c r="B241" s="625" t="s">
        <v>2677</v>
      </c>
      <c r="C241" s="625" t="s">
        <v>2678</v>
      </c>
      <c r="D241" s="641">
        <v>5.5</v>
      </c>
      <c r="E241" s="121"/>
      <c r="F241" s="656">
        <f t="shared" si="19"/>
        <v>2.75</v>
      </c>
      <c r="G241" s="656">
        <f t="shared" si="20"/>
        <v>8.25</v>
      </c>
      <c r="H241" s="633"/>
      <c r="I241" s="656">
        <f t="shared" si="21"/>
        <v>8.25</v>
      </c>
      <c r="J241" s="633"/>
      <c r="K241" s="656">
        <f t="shared" si="22"/>
        <v>8.25</v>
      </c>
      <c r="L241" s="689"/>
      <c r="M241" s="16" t="str">
        <f t="shared" si="23"/>
        <v>Juin</v>
      </c>
    </row>
    <row r="242" spans="1:13" ht="18.75">
      <c r="A242" s="13">
        <v>235</v>
      </c>
      <c r="B242" s="625" t="s">
        <v>1509</v>
      </c>
      <c r="C242" s="625" t="s">
        <v>2449</v>
      </c>
      <c r="D242" s="641">
        <v>17.5</v>
      </c>
      <c r="E242" s="121"/>
      <c r="F242" s="656">
        <f t="shared" si="19"/>
        <v>8.75</v>
      </c>
      <c r="G242" s="656">
        <f t="shared" si="20"/>
        <v>26.25</v>
      </c>
      <c r="H242" s="633"/>
      <c r="I242" s="656">
        <f t="shared" si="21"/>
        <v>26.25</v>
      </c>
      <c r="J242" s="633"/>
      <c r="K242" s="656">
        <f t="shared" si="22"/>
        <v>26.25</v>
      </c>
      <c r="L242" s="689"/>
      <c r="M242" s="16" t="str">
        <f t="shared" si="23"/>
        <v>Juin</v>
      </c>
    </row>
    <row r="243" spans="1:13" ht="18.75">
      <c r="A243" s="13">
        <v>236</v>
      </c>
      <c r="B243" s="625" t="s">
        <v>2679</v>
      </c>
      <c r="C243" s="625" t="s">
        <v>2416</v>
      </c>
      <c r="D243" s="641">
        <v>8</v>
      </c>
      <c r="E243" s="121"/>
      <c r="F243" s="656">
        <f t="shared" si="19"/>
        <v>4</v>
      </c>
      <c r="G243" s="656">
        <f t="shared" si="20"/>
        <v>12</v>
      </c>
      <c r="H243" s="633"/>
      <c r="I243" s="656">
        <f t="shared" si="21"/>
        <v>12</v>
      </c>
      <c r="J243" s="633"/>
      <c r="K243" s="656">
        <f t="shared" si="22"/>
        <v>12</v>
      </c>
      <c r="L243" s="689"/>
      <c r="M243" s="16" t="str">
        <f t="shared" si="23"/>
        <v>Juin</v>
      </c>
    </row>
    <row r="244" spans="1:13" ht="18.75">
      <c r="A244" s="13">
        <v>237</v>
      </c>
      <c r="B244" s="625" t="s">
        <v>2680</v>
      </c>
      <c r="C244" s="625" t="s">
        <v>2480</v>
      </c>
      <c r="D244" s="641">
        <v>5</v>
      </c>
      <c r="E244" s="121"/>
      <c r="F244" s="656">
        <f t="shared" si="19"/>
        <v>2.5</v>
      </c>
      <c r="G244" s="656">
        <f t="shared" si="20"/>
        <v>7.5</v>
      </c>
      <c r="H244" s="633"/>
      <c r="I244" s="656">
        <f t="shared" si="21"/>
        <v>7.5</v>
      </c>
      <c r="J244" s="633"/>
      <c r="K244" s="656">
        <f t="shared" si="22"/>
        <v>7.5</v>
      </c>
      <c r="L244" s="689"/>
      <c r="M244" s="16" t="str">
        <f t="shared" si="23"/>
        <v>Juin</v>
      </c>
    </row>
    <row r="245" spans="1:13" ht="18.75">
      <c r="A245" s="13">
        <v>238</v>
      </c>
      <c r="B245" s="625" t="s">
        <v>1518</v>
      </c>
      <c r="C245" s="625" t="s">
        <v>2490</v>
      </c>
      <c r="D245" s="641">
        <v>6</v>
      </c>
      <c r="E245" s="121"/>
      <c r="F245" s="656">
        <f t="shared" si="19"/>
        <v>3</v>
      </c>
      <c r="G245" s="656">
        <f t="shared" si="20"/>
        <v>9</v>
      </c>
      <c r="H245" s="633"/>
      <c r="I245" s="656">
        <f t="shared" si="21"/>
        <v>9</v>
      </c>
      <c r="J245" s="633"/>
      <c r="K245" s="656">
        <f t="shared" si="22"/>
        <v>9</v>
      </c>
      <c r="L245" s="689"/>
      <c r="M245" s="16" t="str">
        <f t="shared" si="23"/>
        <v>Juin</v>
      </c>
    </row>
    <row r="246" spans="1:13" ht="18.75">
      <c r="A246" s="13">
        <v>239</v>
      </c>
      <c r="B246" s="625" t="s">
        <v>1518</v>
      </c>
      <c r="C246" s="625" t="s">
        <v>2681</v>
      </c>
      <c r="D246" s="641">
        <v>6</v>
      </c>
      <c r="E246" s="121"/>
      <c r="F246" s="656">
        <f t="shared" si="19"/>
        <v>3</v>
      </c>
      <c r="G246" s="656">
        <f t="shared" si="20"/>
        <v>9</v>
      </c>
      <c r="H246" s="633"/>
      <c r="I246" s="656">
        <f t="shared" si="21"/>
        <v>9</v>
      </c>
      <c r="J246" s="633"/>
      <c r="K246" s="656">
        <f t="shared" si="22"/>
        <v>9</v>
      </c>
      <c r="L246" s="689"/>
      <c r="M246" s="16" t="str">
        <f t="shared" si="23"/>
        <v>Juin</v>
      </c>
    </row>
    <row r="247" spans="1:13" ht="18.75">
      <c r="A247" s="13">
        <v>240</v>
      </c>
      <c r="B247" s="625" t="s">
        <v>1525</v>
      </c>
      <c r="C247" s="625" t="s">
        <v>2682</v>
      </c>
      <c r="D247" s="641">
        <v>10</v>
      </c>
      <c r="E247" s="121"/>
      <c r="F247" s="656">
        <f t="shared" si="19"/>
        <v>5</v>
      </c>
      <c r="G247" s="656">
        <f t="shared" si="20"/>
        <v>15</v>
      </c>
      <c r="H247" s="633"/>
      <c r="I247" s="656">
        <f t="shared" si="21"/>
        <v>15</v>
      </c>
      <c r="J247" s="633"/>
      <c r="K247" s="656">
        <f t="shared" si="22"/>
        <v>15</v>
      </c>
      <c r="L247" s="689"/>
      <c r="M247" s="16" t="str">
        <f t="shared" si="23"/>
        <v>Juin</v>
      </c>
    </row>
    <row r="248" spans="1:13" ht="18.75">
      <c r="A248" s="13">
        <v>241</v>
      </c>
      <c r="B248" s="625" t="s">
        <v>1530</v>
      </c>
      <c r="C248" s="625" t="s">
        <v>2508</v>
      </c>
      <c r="D248" s="641">
        <v>7.5</v>
      </c>
      <c r="E248" s="121"/>
      <c r="F248" s="656">
        <f t="shared" si="19"/>
        <v>3.75</v>
      </c>
      <c r="G248" s="656">
        <f t="shared" si="20"/>
        <v>11.25</v>
      </c>
      <c r="H248" s="633"/>
      <c r="I248" s="656">
        <f t="shared" si="21"/>
        <v>11.25</v>
      </c>
      <c r="J248" s="633"/>
      <c r="K248" s="656">
        <f t="shared" si="22"/>
        <v>11.25</v>
      </c>
      <c r="L248" s="689"/>
      <c r="M248" s="16" t="str">
        <f t="shared" si="23"/>
        <v>Juin</v>
      </c>
    </row>
    <row r="249" spans="1:13" ht="18.75">
      <c r="A249" s="13">
        <v>242</v>
      </c>
      <c r="B249" s="625" t="s">
        <v>2683</v>
      </c>
      <c r="C249" s="625" t="s">
        <v>2684</v>
      </c>
      <c r="D249" s="641">
        <v>7.5</v>
      </c>
      <c r="E249" s="121"/>
      <c r="F249" s="656">
        <f t="shared" si="19"/>
        <v>3.75</v>
      </c>
      <c r="G249" s="656">
        <f t="shared" si="20"/>
        <v>11.25</v>
      </c>
      <c r="H249" s="633"/>
      <c r="I249" s="656">
        <f t="shared" si="21"/>
        <v>11.25</v>
      </c>
      <c r="J249" s="633"/>
      <c r="K249" s="656">
        <f t="shared" si="22"/>
        <v>11.25</v>
      </c>
      <c r="L249" s="689"/>
      <c r="M249" s="16" t="str">
        <f t="shared" si="23"/>
        <v>Juin</v>
      </c>
    </row>
    <row r="250" spans="1:13" ht="18.75">
      <c r="A250" s="13">
        <v>243</v>
      </c>
      <c r="B250" s="625" t="s">
        <v>2685</v>
      </c>
      <c r="C250" s="625" t="s">
        <v>2686</v>
      </c>
      <c r="D250" s="627">
        <v>0</v>
      </c>
      <c r="E250" s="121"/>
      <c r="F250" s="656">
        <f t="shared" si="19"/>
        <v>0</v>
      </c>
      <c r="G250" s="656">
        <f t="shared" si="20"/>
        <v>0</v>
      </c>
      <c r="H250" s="633"/>
      <c r="I250" s="656">
        <f t="shared" si="21"/>
        <v>0</v>
      </c>
      <c r="J250" s="633"/>
      <c r="K250" s="656">
        <f t="shared" si="22"/>
        <v>0</v>
      </c>
      <c r="L250" s="689"/>
      <c r="M250" s="16" t="str">
        <f t="shared" si="23"/>
        <v>Juin</v>
      </c>
    </row>
    <row r="251" spans="1:13" ht="18.75">
      <c r="A251" s="13">
        <v>244</v>
      </c>
      <c r="B251" s="625" t="s">
        <v>2687</v>
      </c>
      <c r="C251" s="625" t="s">
        <v>2688</v>
      </c>
      <c r="D251" s="641">
        <v>4</v>
      </c>
      <c r="E251" s="121"/>
      <c r="F251" s="656">
        <f t="shared" si="19"/>
        <v>2</v>
      </c>
      <c r="G251" s="656">
        <f t="shared" si="20"/>
        <v>6</v>
      </c>
      <c r="H251" s="633"/>
      <c r="I251" s="656">
        <f t="shared" si="21"/>
        <v>6</v>
      </c>
      <c r="J251" s="633"/>
      <c r="K251" s="656">
        <f t="shared" si="22"/>
        <v>6</v>
      </c>
      <c r="L251" s="689"/>
      <c r="M251" s="16" t="str">
        <f t="shared" si="23"/>
        <v>Juin</v>
      </c>
    </row>
    <row r="252" spans="1:13" ht="18.75">
      <c r="A252" s="13">
        <v>245</v>
      </c>
      <c r="B252" s="625" t="s">
        <v>264</v>
      </c>
      <c r="C252" s="625" t="s">
        <v>2689</v>
      </c>
      <c r="D252" s="641">
        <v>8</v>
      </c>
      <c r="E252" s="121"/>
      <c r="F252" s="656">
        <f t="shared" si="19"/>
        <v>4</v>
      </c>
      <c r="G252" s="656">
        <f t="shared" si="20"/>
        <v>12</v>
      </c>
      <c r="H252" s="633"/>
      <c r="I252" s="656">
        <f t="shared" si="21"/>
        <v>12</v>
      </c>
      <c r="J252" s="633"/>
      <c r="K252" s="656">
        <f t="shared" si="22"/>
        <v>12</v>
      </c>
      <c r="L252" s="689"/>
      <c r="M252" s="16" t="str">
        <f t="shared" si="23"/>
        <v>Juin</v>
      </c>
    </row>
    <row r="253" spans="1:13" ht="18.75">
      <c r="A253" s="13">
        <v>246</v>
      </c>
      <c r="B253" s="625" t="s">
        <v>264</v>
      </c>
      <c r="C253" s="625" t="s">
        <v>2470</v>
      </c>
      <c r="D253" s="641">
        <v>10.25</v>
      </c>
      <c r="E253" s="121"/>
      <c r="F253" s="656">
        <f t="shared" si="19"/>
        <v>5.125</v>
      </c>
      <c r="G253" s="656">
        <f t="shared" si="20"/>
        <v>15.375</v>
      </c>
      <c r="H253" s="633"/>
      <c r="I253" s="656">
        <f t="shared" si="21"/>
        <v>15.375</v>
      </c>
      <c r="J253" s="633"/>
      <c r="K253" s="656">
        <f t="shared" si="22"/>
        <v>15.375</v>
      </c>
      <c r="L253" s="689"/>
      <c r="M253" s="16" t="str">
        <f t="shared" si="23"/>
        <v>Juin</v>
      </c>
    </row>
    <row r="254" spans="1:13" ht="18.75">
      <c r="A254" s="13">
        <v>247</v>
      </c>
      <c r="B254" s="625" t="s">
        <v>1557</v>
      </c>
      <c r="C254" s="625" t="s">
        <v>2690</v>
      </c>
      <c r="D254" s="641">
        <v>6</v>
      </c>
      <c r="E254" s="121"/>
      <c r="F254" s="656">
        <f t="shared" si="19"/>
        <v>3</v>
      </c>
      <c r="G254" s="656">
        <f t="shared" si="20"/>
        <v>9</v>
      </c>
      <c r="H254" s="633"/>
      <c r="I254" s="656">
        <f t="shared" si="21"/>
        <v>9</v>
      </c>
      <c r="J254" s="633"/>
      <c r="K254" s="656">
        <f t="shared" si="22"/>
        <v>9</v>
      </c>
      <c r="L254" s="689"/>
      <c r="M254" s="16" t="str">
        <f t="shared" si="23"/>
        <v>Juin</v>
      </c>
    </row>
    <row r="255" spans="1:13" ht="18.75">
      <c r="A255" s="13">
        <v>248</v>
      </c>
      <c r="B255" s="625" t="s">
        <v>1553</v>
      </c>
      <c r="C255" s="625" t="s">
        <v>2453</v>
      </c>
      <c r="D255" s="641">
        <v>7.75</v>
      </c>
      <c r="E255" s="121"/>
      <c r="F255" s="656">
        <f t="shared" si="19"/>
        <v>3.875</v>
      </c>
      <c r="G255" s="656">
        <f t="shared" si="20"/>
        <v>11.625</v>
      </c>
      <c r="H255" s="633"/>
      <c r="I255" s="656">
        <f t="shared" si="21"/>
        <v>11.625</v>
      </c>
      <c r="J255" s="633"/>
      <c r="K255" s="656">
        <f t="shared" si="22"/>
        <v>11.625</v>
      </c>
      <c r="L255" s="689"/>
      <c r="M255" s="16" t="str">
        <f t="shared" si="23"/>
        <v>Juin</v>
      </c>
    </row>
    <row r="256" spans="1:13" ht="18.75">
      <c r="A256" s="13">
        <v>249</v>
      </c>
      <c r="B256" s="625" t="s">
        <v>1560</v>
      </c>
      <c r="C256" s="625" t="s">
        <v>2648</v>
      </c>
      <c r="D256" s="641">
        <v>8</v>
      </c>
      <c r="E256" s="121"/>
      <c r="F256" s="656">
        <f t="shared" si="19"/>
        <v>4</v>
      </c>
      <c r="G256" s="656">
        <f t="shared" si="20"/>
        <v>12</v>
      </c>
      <c r="H256" s="633"/>
      <c r="I256" s="656">
        <f t="shared" si="21"/>
        <v>12</v>
      </c>
      <c r="J256" s="633"/>
      <c r="K256" s="656">
        <f t="shared" si="22"/>
        <v>12</v>
      </c>
      <c r="L256" s="689"/>
      <c r="M256" s="16" t="str">
        <f t="shared" si="23"/>
        <v>Juin</v>
      </c>
    </row>
    <row r="257" spans="1:13" ht="18.75">
      <c r="A257" s="13">
        <v>250</v>
      </c>
      <c r="B257" s="625" t="s">
        <v>1566</v>
      </c>
      <c r="C257" s="625" t="s">
        <v>2531</v>
      </c>
      <c r="D257" s="641">
        <v>7</v>
      </c>
      <c r="E257" s="121"/>
      <c r="F257" s="656">
        <f t="shared" si="19"/>
        <v>3.5</v>
      </c>
      <c r="G257" s="656">
        <f t="shared" si="20"/>
        <v>10.5</v>
      </c>
      <c r="H257" s="633"/>
      <c r="I257" s="656">
        <f t="shared" si="21"/>
        <v>10.5</v>
      </c>
      <c r="J257" s="633"/>
      <c r="K257" s="656">
        <f t="shared" si="22"/>
        <v>10.5</v>
      </c>
      <c r="L257" s="689"/>
      <c r="M257" s="16" t="str">
        <f t="shared" si="23"/>
        <v>Juin</v>
      </c>
    </row>
    <row r="258" spans="1:13" ht="18.75">
      <c r="A258" s="13">
        <v>251</v>
      </c>
      <c r="B258" s="625" t="s">
        <v>267</v>
      </c>
      <c r="C258" s="625" t="s">
        <v>2691</v>
      </c>
      <c r="D258" s="641">
        <v>7</v>
      </c>
      <c r="E258" s="121"/>
      <c r="F258" s="656">
        <f t="shared" si="19"/>
        <v>3.5</v>
      </c>
      <c r="G258" s="656">
        <f t="shared" si="20"/>
        <v>10.5</v>
      </c>
      <c r="H258" s="633"/>
      <c r="I258" s="656">
        <f t="shared" si="21"/>
        <v>10.5</v>
      </c>
      <c r="J258" s="633"/>
      <c r="K258" s="656">
        <f t="shared" si="22"/>
        <v>10.5</v>
      </c>
      <c r="L258" s="689"/>
      <c r="M258" s="16" t="str">
        <f t="shared" si="23"/>
        <v>Juin</v>
      </c>
    </row>
    <row r="259" spans="1:13" ht="18.75">
      <c r="A259" s="13">
        <v>252</v>
      </c>
      <c r="B259" s="625" t="s">
        <v>2692</v>
      </c>
      <c r="C259" s="625" t="s">
        <v>2693</v>
      </c>
      <c r="D259" s="641">
        <v>12</v>
      </c>
      <c r="E259" s="121"/>
      <c r="F259" s="656">
        <f t="shared" si="19"/>
        <v>6</v>
      </c>
      <c r="G259" s="656">
        <f t="shared" si="20"/>
        <v>18</v>
      </c>
      <c r="H259" s="633"/>
      <c r="I259" s="656">
        <f t="shared" si="21"/>
        <v>18</v>
      </c>
      <c r="J259" s="633"/>
      <c r="K259" s="656">
        <f t="shared" si="22"/>
        <v>18</v>
      </c>
      <c r="L259" s="689"/>
      <c r="M259" s="16" t="str">
        <f t="shared" si="23"/>
        <v>Juin</v>
      </c>
    </row>
    <row r="260" spans="1:13" ht="18.75">
      <c r="A260" s="13">
        <v>253</v>
      </c>
      <c r="B260" s="625" t="s">
        <v>1580</v>
      </c>
      <c r="C260" s="625" t="s">
        <v>2694</v>
      </c>
      <c r="D260" s="641">
        <v>3.5</v>
      </c>
      <c r="E260" s="121"/>
      <c r="F260" s="656">
        <f t="shared" si="19"/>
        <v>1.75</v>
      </c>
      <c r="G260" s="656">
        <f t="shared" si="20"/>
        <v>5.25</v>
      </c>
      <c r="H260" s="633"/>
      <c r="I260" s="656">
        <f t="shared" si="21"/>
        <v>5.25</v>
      </c>
      <c r="J260" s="633"/>
      <c r="K260" s="656">
        <f t="shared" si="22"/>
        <v>5.25</v>
      </c>
      <c r="L260" s="689"/>
      <c r="M260" s="16" t="str">
        <f t="shared" si="23"/>
        <v>Juin</v>
      </c>
    </row>
    <row r="261" spans="1:13" ht="18.75">
      <c r="A261" s="13">
        <v>254</v>
      </c>
      <c r="B261" s="625" t="s">
        <v>1585</v>
      </c>
      <c r="C261" s="625" t="s">
        <v>2695</v>
      </c>
      <c r="D261" s="641">
        <v>4</v>
      </c>
      <c r="E261" s="121"/>
      <c r="F261" s="656">
        <f t="shared" si="19"/>
        <v>2</v>
      </c>
      <c r="G261" s="656">
        <f t="shared" si="20"/>
        <v>6</v>
      </c>
      <c r="H261" s="633"/>
      <c r="I261" s="656">
        <f t="shared" si="21"/>
        <v>6</v>
      </c>
      <c r="J261" s="633"/>
      <c r="K261" s="656">
        <f t="shared" si="22"/>
        <v>6</v>
      </c>
      <c r="L261" s="689"/>
      <c r="M261" s="16" t="str">
        <f t="shared" si="23"/>
        <v>Juin</v>
      </c>
    </row>
    <row r="262" spans="1:13" ht="18.75">
      <c r="A262" s="13">
        <v>255</v>
      </c>
      <c r="B262" s="625" t="s">
        <v>1585</v>
      </c>
      <c r="C262" s="625" t="s">
        <v>2628</v>
      </c>
      <c r="D262" s="641">
        <v>7.5</v>
      </c>
      <c r="E262" s="121"/>
      <c r="F262" s="656">
        <f t="shared" si="19"/>
        <v>3.75</v>
      </c>
      <c r="G262" s="656">
        <f t="shared" si="20"/>
        <v>11.25</v>
      </c>
      <c r="H262" s="633"/>
      <c r="I262" s="656">
        <f t="shared" si="21"/>
        <v>11.25</v>
      </c>
      <c r="J262" s="633"/>
      <c r="K262" s="656">
        <f t="shared" si="22"/>
        <v>11.25</v>
      </c>
      <c r="L262" s="689"/>
      <c r="M262" s="16" t="str">
        <f t="shared" si="23"/>
        <v>Juin</v>
      </c>
    </row>
    <row r="263" spans="1:13" ht="18.75">
      <c r="A263" s="13">
        <v>256</v>
      </c>
      <c r="B263" s="625" t="s">
        <v>1592</v>
      </c>
      <c r="C263" s="625" t="s">
        <v>2585</v>
      </c>
      <c r="D263" s="641">
        <v>4.25</v>
      </c>
      <c r="E263" s="121"/>
      <c r="F263" s="656">
        <f t="shared" si="19"/>
        <v>2.125</v>
      </c>
      <c r="G263" s="656">
        <f t="shared" si="20"/>
        <v>6.375</v>
      </c>
      <c r="H263" s="633"/>
      <c r="I263" s="656">
        <f t="shared" si="21"/>
        <v>6.375</v>
      </c>
      <c r="J263" s="633"/>
      <c r="K263" s="656">
        <f t="shared" si="22"/>
        <v>6.375</v>
      </c>
      <c r="L263" s="689"/>
      <c r="M263" s="16" t="str">
        <f t="shared" si="23"/>
        <v>Juin</v>
      </c>
    </row>
    <row r="264" spans="1:13" ht="18.75">
      <c r="A264" s="13">
        <v>257</v>
      </c>
      <c r="B264" s="625" t="s">
        <v>1596</v>
      </c>
      <c r="C264" s="625" t="s">
        <v>2509</v>
      </c>
      <c r="D264" s="641">
        <v>13.5</v>
      </c>
      <c r="E264" s="121"/>
      <c r="F264" s="656">
        <f t="shared" si="19"/>
        <v>6.75</v>
      </c>
      <c r="G264" s="656">
        <f t="shared" si="20"/>
        <v>20.25</v>
      </c>
      <c r="H264" s="633"/>
      <c r="I264" s="656">
        <f t="shared" si="21"/>
        <v>20.25</v>
      </c>
      <c r="J264" s="633"/>
      <c r="K264" s="656">
        <f t="shared" si="22"/>
        <v>20.25</v>
      </c>
      <c r="L264" s="689"/>
      <c r="M264" s="16" t="str">
        <f t="shared" si="23"/>
        <v>Juin</v>
      </c>
    </row>
    <row r="265" spans="1:13" ht="18.75">
      <c r="A265" s="13">
        <v>258</v>
      </c>
      <c r="B265" s="625" t="s">
        <v>1599</v>
      </c>
      <c r="C265" s="625" t="s">
        <v>2474</v>
      </c>
      <c r="D265" s="641">
        <v>4</v>
      </c>
      <c r="E265" s="121"/>
      <c r="F265" s="656">
        <f t="shared" ref="F265:F328" si="24">IF(AND(D265=0,E265=0),L265/3,(D265+E265)/2)</f>
        <v>2</v>
      </c>
      <c r="G265" s="656">
        <f t="shared" ref="G265:G328" si="25">F265*3</f>
        <v>6</v>
      </c>
      <c r="H265" s="633"/>
      <c r="I265" s="656">
        <f t="shared" ref="I265:I328" si="26">MAX(G265,H265*3)</f>
        <v>6</v>
      </c>
      <c r="J265" s="633"/>
      <c r="K265" s="656">
        <f t="shared" ref="K265:K328" si="27">MAX(I265,J265)</f>
        <v>6</v>
      </c>
      <c r="L265" s="689"/>
      <c r="M265" s="16" t="str">
        <f t="shared" ref="M265:M328" si="28">IF(ISBLANK(J265),IF(ISBLANK(H265),"Juin","Synthèse"),"Rattrapage")</f>
        <v>Juin</v>
      </c>
    </row>
    <row r="266" spans="1:13" ht="18.75">
      <c r="A266" s="13">
        <v>259</v>
      </c>
      <c r="B266" s="625" t="s">
        <v>2696</v>
      </c>
      <c r="C266" s="625" t="s">
        <v>2697</v>
      </c>
      <c r="D266" s="641">
        <v>3.5</v>
      </c>
      <c r="E266" s="121"/>
      <c r="F266" s="656">
        <f t="shared" si="24"/>
        <v>1.75</v>
      </c>
      <c r="G266" s="656">
        <f t="shared" si="25"/>
        <v>5.25</v>
      </c>
      <c r="H266" s="633"/>
      <c r="I266" s="656">
        <f t="shared" si="26"/>
        <v>5.25</v>
      </c>
      <c r="J266" s="633"/>
      <c r="K266" s="656">
        <f t="shared" si="27"/>
        <v>5.25</v>
      </c>
      <c r="L266" s="689"/>
      <c r="M266" s="16" t="str">
        <f t="shared" si="28"/>
        <v>Juin</v>
      </c>
    </row>
    <row r="267" spans="1:13" ht="18.75">
      <c r="A267" s="13">
        <v>260</v>
      </c>
      <c r="B267" s="625" t="s">
        <v>2696</v>
      </c>
      <c r="C267" s="625" t="s">
        <v>2582</v>
      </c>
      <c r="D267" s="641">
        <v>4.5</v>
      </c>
      <c r="E267" s="121"/>
      <c r="F267" s="656">
        <f t="shared" si="24"/>
        <v>2.25</v>
      </c>
      <c r="G267" s="656">
        <f t="shared" si="25"/>
        <v>6.75</v>
      </c>
      <c r="H267" s="633"/>
      <c r="I267" s="656">
        <f t="shared" si="26"/>
        <v>6.75</v>
      </c>
      <c r="J267" s="633"/>
      <c r="K267" s="656">
        <f t="shared" si="27"/>
        <v>6.75</v>
      </c>
      <c r="L267" s="689"/>
      <c r="M267" s="16" t="str">
        <f t="shared" si="28"/>
        <v>Juin</v>
      </c>
    </row>
    <row r="268" spans="1:13" ht="18.75">
      <c r="A268" s="13">
        <v>261</v>
      </c>
      <c r="B268" s="625" t="s">
        <v>1610</v>
      </c>
      <c r="C268" s="625" t="s">
        <v>2698</v>
      </c>
      <c r="D268" s="641">
        <v>8.75</v>
      </c>
      <c r="E268" s="121"/>
      <c r="F268" s="656">
        <f t="shared" si="24"/>
        <v>4.375</v>
      </c>
      <c r="G268" s="656">
        <f t="shared" si="25"/>
        <v>13.125</v>
      </c>
      <c r="H268" s="633"/>
      <c r="I268" s="656">
        <f t="shared" si="26"/>
        <v>13.125</v>
      </c>
      <c r="J268" s="633"/>
      <c r="K268" s="656">
        <f t="shared" si="27"/>
        <v>13.125</v>
      </c>
      <c r="L268" s="689"/>
      <c r="M268" s="16" t="str">
        <f t="shared" si="28"/>
        <v>Juin</v>
      </c>
    </row>
    <row r="269" spans="1:13" ht="18.75">
      <c r="A269" s="13">
        <v>262</v>
      </c>
      <c r="B269" s="625" t="s">
        <v>1615</v>
      </c>
      <c r="C269" s="625" t="s">
        <v>2670</v>
      </c>
      <c r="D269" s="641">
        <v>15.75</v>
      </c>
      <c r="E269" s="121"/>
      <c r="F269" s="656">
        <f t="shared" si="24"/>
        <v>7.875</v>
      </c>
      <c r="G269" s="656">
        <f t="shared" si="25"/>
        <v>23.625</v>
      </c>
      <c r="H269" s="633"/>
      <c r="I269" s="656">
        <f t="shared" si="26"/>
        <v>23.625</v>
      </c>
      <c r="J269" s="633"/>
      <c r="K269" s="656">
        <f t="shared" si="27"/>
        <v>23.625</v>
      </c>
      <c r="L269" s="689"/>
      <c r="M269" s="16" t="str">
        <f t="shared" si="28"/>
        <v>Juin</v>
      </c>
    </row>
    <row r="270" spans="1:13" ht="18.75">
      <c r="A270" s="13">
        <v>263</v>
      </c>
      <c r="B270" s="625" t="s">
        <v>2699</v>
      </c>
      <c r="C270" s="625" t="s">
        <v>2486</v>
      </c>
      <c r="D270" s="641">
        <v>4</v>
      </c>
      <c r="E270" s="121"/>
      <c r="F270" s="656">
        <f t="shared" si="24"/>
        <v>2</v>
      </c>
      <c r="G270" s="656">
        <f t="shared" si="25"/>
        <v>6</v>
      </c>
      <c r="H270" s="633"/>
      <c r="I270" s="656">
        <f t="shared" si="26"/>
        <v>6</v>
      </c>
      <c r="J270" s="633"/>
      <c r="K270" s="656">
        <f t="shared" si="27"/>
        <v>6</v>
      </c>
      <c r="L270" s="689"/>
      <c r="M270" s="16" t="str">
        <f t="shared" si="28"/>
        <v>Juin</v>
      </c>
    </row>
    <row r="271" spans="1:13" ht="18.75">
      <c r="A271" s="13">
        <v>264</v>
      </c>
      <c r="B271" s="625" t="s">
        <v>2700</v>
      </c>
      <c r="C271" s="625" t="s">
        <v>2701</v>
      </c>
      <c r="D271" s="641">
        <v>6.5</v>
      </c>
      <c r="E271" s="121"/>
      <c r="F271" s="656">
        <f t="shared" si="24"/>
        <v>3.25</v>
      </c>
      <c r="G271" s="656">
        <f t="shared" si="25"/>
        <v>9.75</v>
      </c>
      <c r="H271" s="633"/>
      <c r="I271" s="656">
        <f t="shared" si="26"/>
        <v>9.75</v>
      </c>
      <c r="J271" s="633"/>
      <c r="K271" s="656">
        <f t="shared" si="27"/>
        <v>9.75</v>
      </c>
      <c r="L271" s="689"/>
      <c r="M271" s="16" t="str">
        <f t="shared" si="28"/>
        <v>Juin</v>
      </c>
    </row>
    <row r="272" spans="1:13" ht="18.75">
      <c r="A272" s="13">
        <v>265</v>
      </c>
      <c r="B272" s="625" t="s">
        <v>1627</v>
      </c>
      <c r="C272" s="625" t="s">
        <v>2702</v>
      </c>
      <c r="D272" s="641">
        <v>4.75</v>
      </c>
      <c r="E272" s="121"/>
      <c r="F272" s="656">
        <f t="shared" si="24"/>
        <v>2.375</v>
      </c>
      <c r="G272" s="656">
        <f t="shared" si="25"/>
        <v>7.125</v>
      </c>
      <c r="H272" s="633"/>
      <c r="I272" s="656">
        <f t="shared" si="26"/>
        <v>7.125</v>
      </c>
      <c r="J272" s="633"/>
      <c r="K272" s="656">
        <f t="shared" si="27"/>
        <v>7.125</v>
      </c>
      <c r="L272" s="689"/>
      <c r="M272" s="16" t="str">
        <f t="shared" si="28"/>
        <v>Juin</v>
      </c>
    </row>
    <row r="273" spans="1:13" ht="18.75">
      <c r="A273" s="13">
        <v>266</v>
      </c>
      <c r="B273" s="625" t="s">
        <v>1632</v>
      </c>
      <c r="C273" s="625" t="s">
        <v>2703</v>
      </c>
      <c r="D273" s="641">
        <v>10</v>
      </c>
      <c r="E273" s="121"/>
      <c r="F273" s="656">
        <f t="shared" si="24"/>
        <v>5</v>
      </c>
      <c r="G273" s="656">
        <f t="shared" si="25"/>
        <v>15</v>
      </c>
      <c r="H273" s="633"/>
      <c r="I273" s="656">
        <f t="shared" si="26"/>
        <v>15</v>
      </c>
      <c r="J273" s="633"/>
      <c r="K273" s="656">
        <f t="shared" si="27"/>
        <v>15</v>
      </c>
      <c r="L273" s="689"/>
      <c r="M273" s="16" t="str">
        <f t="shared" si="28"/>
        <v>Juin</v>
      </c>
    </row>
    <row r="274" spans="1:13" ht="18.75">
      <c r="A274" s="13">
        <v>267</v>
      </c>
      <c r="B274" s="625" t="s">
        <v>2704</v>
      </c>
      <c r="C274" s="625" t="s">
        <v>2693</v>
      </c>
      <c r="D274" s="641">
        <v>10</v>
      </c>
      <c r="E274" s="121"/>
      <c r="F274" s="656">
        <f t="shared" si="24"/>
        <v>5</v>
      </c>
      <c r="G274" s="656">
        <f t="shared" si="25"/>
        <v>15</v>
      </c>
      <c r="H274" s="633"/>
      <c r="I274" s="656">
        <f t="shared" si="26"/>
        <v>15</v>
      </c>
      <c r="J274" s="633"/>
      <c r="K274" s="656">
        <f t="shared" si="27"/>
        <v>15</v>
      </c>
      <c r="L274" s="689"/>
      <c r="M274" s="16" t="str">
        <f t="shared" si="28"/>
        <v>Juin</v>
      </c>
    </row>
    <row r="275" spans="1:13" ht="18.75">
      <c r="A275" s="13">
        <v>268</v>
      </c>
      <c r="B275" s="625" t="s">
        <v>271</v>
      </c>
      <c r="C275" s="625" t="s">
        <v>2705</v>
      </c>
      <c r="D275" s="641">
        <v>4.5</v>
      </c>
      <c r="E275" s="121"/>
      <c r="F275" s="656">
        <f t="shared" si="24"/>
        <v>2.25</v>
      </c>
      <c r="G275" s="656">
        <f t="shared" si="25"/>
        <v>6.75</v>
      </c>
      <c r="H275" s="633"/>
      <c r="I275" s="656">
        <f t="shared" si="26"/>
        <v>6.75</v>
      </c>
      <c r="J275" s="633"/>
      <c r="K275" s="656">
        <f t="shared" si="27"/>
        <v>6.75</v>
      </c>
      <c r="L275" s="689"/>
      <c r="M275" s="16" t="str">
        <f t="shared" si="28"/>
        <v>Juin</v>
      </c>
    </row>
    <row r="276" spans="1:13" ht="18.75">
      <c r="A276" s="13">
        <v>269</v>
      </c>
      <c r="B276" s="625" t="s">
        <v>1642</v>
      </c>
      <c r="C276" s="625" t="s">
        <v>2491</v>
      </c>
      <c r="D276" s="641">
        <v>5</v>
      </c>
      <c r="E276" s="121"/>
      <c r="F276" s="656">
        <f t="shared" si="24"/>
        <v>2.5</v>
      </c>
      <c r="G276" s="656">
        <f t="shared" si="25"/>
        <v>7.5</v>
      </c>
      <c r="H276" s="633"/>
      <c r="I276" s="656">
        <f t="shared" si="26"/>
        <v>7.5</v>
      </c>
      <c r="J276" s="633"/>
      <c r="K276" s="656">
        <f t="shared" si="27"/>
        <v>7.5</v>
      </c>
      <c r="L276" s="689"/>
      <c r="M276" s="16" t="str">
        <f t="shared" si="28"/>
        <v>Juin</v>
      </c>
    </row>
    <row r="277" spans="1:13" ht="18.75">
      <c r="A277" s="13">
        <v>270</v>
      </c>
      <c r="B277" s="625" t="s">
        <v>2706</v>
      </c>
      <c r="C277" s="625" t="s">
        <v>2707</v>
      </c>
      <c r="D277" s="641">
        <v>5.75</v>
      </c>
      <c r="E277" s="121"/>
      <c r="F277" s="656">
        <f t="shared" si="24"/>
        <v>2.875</v>
      </c>
      <c r="G277" s="656">
        <f t="shared" si="25"/>
        <v>8.625</v>
      </c>
      <c r="H277" s="633"/>
      <c r="I277" s="656">
        <f t="shared" si="26"/>
        <v>8.625</v>
      </c>
      <c r="J277" s="633"/>
      <c r="K277" s="656">
        <f t="shared" si="27"/>
        <v>8.625</v>
      </c>
      <c r="L277" s="689"/>
      <c r="M277" s="16" t="str">
        <f t="shared" si="28"/>
        <v>Juin</v>
      </c>
    </row>
    <row r="278" spans="1:13" ht="18.75">
      <c r="A278" s="13">
        <v>271</v>
      </c>
      <c r="B278" s="625" t="s">
        <v>1654</v>
      </c>
      <c r="C278" s="625" t="s">
        <v>2708</v>
      </c>
      <c r="D278" s="641">
        <v>5</v>
      </c>
      <c r="E278" s="121"/>
      <c r="F278" s="656">
        <f t="shared" si="24"/>
        <v>2.5</v>
      </c>
      <c r="G278" s="656">
        <f t="shared" si="25"/>
        <v>7.5</v>
      </c>
      <c r="H278" s="633"/>
      <c r="I278" s="656">
        <f t="shared" si="26"/>
        <v>7.5</v>
      </c>
      <c r="J278" s="633"/>
      <c r="K278" s="656">
        <f t="shared" si="27"/>
        <v>7.5</v>
      </c>
      <c r="L278" s="689"/>
      <c r="M278" s="16" t="str">
        <f t="shared" si="28"/>
        <v>Juin</v>
      </c>
    </row>
    <row r="279" spans="1:13" ht="18.75">
      <c r="A279" s="13">
        <v>272</v>
      </c>
      <c r="B279" s="625" t="s">
        <v>1659</v>
      </c>
      <c r="C279" s="625" t="s">
        <v>2709</v>
      </c>
      <c r="D279" s="641">
        <v>8.5</v>
      </c>
      <c r="E279" s="121"/>
      <c r="F279" s="656">
        <f t="shared" si="24"/>
        <v>4.25</v>
      </c>
      <c r="G279" s="656">
        <f t="shared" si="25"/>
        <v>12.75</v>
      </c>
      <c r="H279" s="633"/>
      <c r="I279" s="656">
        <f t="shared" si="26"/>
        <v>12.75</v>
      </c>
      <c r="J279" s="633"/>
      <c r="K279" s="656">
        <f t="shared" si="27"/>
        <v>12.75</v>
      </c>
      <c r="L279" s="689"/>
      <c r="M279" s="16" t="str">
        <f t="shared" si="28"/>
        <v>Juin</v>
      </c>
    </row>
    <row r="280" spans="1:13" ht="18.75">
      <c r="A280" s="13">
        <v>273</v>
      </c>
      <c r="B280" s="625" t="s">
        <v>1665</v>
      </c>
      <c r="C280" s="625" t="s">
        <v>2630</v>
      </c>
      <c r="D280" s="641">
        <v>0.5</v>
      </c>
      <c r="E280" s="121"/>
      <c r="F280" s="656">
        <f t="shared" si="24"/>
        <v>0.25</v>
      </c>
      <c r="G280" s="656">
        <f t="shared" si="25"/>
        <v>0.75</v>
      </c>
      <c r="H280" s="633"/>
      <c r="I280" s="656">
        <f t="shared" si="26"/>
        <v>0.75</v>
      </c>
      <c r="J280" s="633"/>
      <c r="K280" s="656">
        <f t="shared" si="27"/>
        <v>0.75</v>
      </c>
      <c r="L280" s="689"/>
      <c r="M280" s="16" t="str">
        <f t="shared" si="28"/>
        <v>Juin</v>
      </c>
    </row>
    <row r="281" spans="1:13" ht="18.75">
      <c r="A281" s="13">
        <v>274</v>
      </c>
      <c r="B281" s="625" t="s">
        <v>2710</v>
      </c>
      <c r="C281" s="625" t="s">
        <v>2711</v>
      </c>
      <c r="D281" s="641">
        <v>10</v>
      </c>
      <c r="E281" s="121"/>
      <c r="F281" s="656">
        <f t="shared" si="24"/>
        <v>5</v>
      </c>
      <c r="G281" s="656">
        <f t="shared" si="25"/>
        <v>15</v>
      </c>
      <c r="H281" s="633"/>
      <c r="I281" s="656">
        <f t="shared" si="26"/>
        <v>15</v>
      </c>
      <c r="J281" s="633"/>
      <c r="K281" s="656">
        <f t="shared" si="27"/>
        <v>15</v>
      </c>
      <c r="L281" s="689"/>
      <c r="M281" s="16" t="str">
        <f t="shared" si="28"/>
        <v>Juin</v>
      </c>
    </row>
    <row r="282" spans="1:13" ht="18.75">
      <c r="A282" s="13">
        <v>275</v>
      </c>
      <c r="B282" s="625" t="s">
        <v>1673</v>
      </c>
      <c r="C282" s="625" t="s">
        <v>2463</v>
      </c>
      <c r="D282" s="641">
        <v>14.5</v>
      </c>
      <c r="E282" s="121"/>
      <c r="F282" s="656">
        <f t="shared" si="24"/>
        <v>7.25</v>
      </c>
      <c r="G282" s="656">
        <f t="shared" si="25"/>
        <v>21.75</v>
      </c>
      <c r="H282" s="633"/>
      <c r="I282" s="656">
        <f t="shared" si="26"/>
        <v>21.75</v>
      </c>
      <c r="J282" s="633"/>
      <c r="K282" s="656">
        <f t="shared" si="27"/>
        <v>21.75</v>
      </c>
      <c r="L282" s="689"/>
      <c r="M282" s="16" t="str">
        <f t="shared" si="28"/>
        <v>Juin</v>
      </c>
    </row>
    <row r="283" spans="1:13" ht="18.75">
      <c r="A283" s="13">
        <v>276</v>
      </c>
      <c r="B283" s="625" t="s">
        <v>1676</v>
      </c>
      <c r="C283" s="625" t="s">
        <v>2431</v>
      </c>
      <c r="D283" s="641">
        <v>14.5</v>
      </c>
      <c r="E283" s="121"/>
      <c r="F283" s="656">
        <f t="shared" si="24"/>
        <v>7.25</v>
      </c>
      <c r="G283" s="656">
        <f t="shared" si="25"/>
        <v>21.75</v>
      </c>
      <c r="H283" s="633"/>
      <c r="I283" s="656">
        <f t="shared" si="26"/>
        <v>21.75</v>
      </c>
      <c r="J283" s="633"/>
      <c r="K283" s="656">
        <f t="shared" si="27"/>
        <v>21.75</v>
      </c>
      <c r="L283" s="689"/>
      <c r="M283" s="16" t="str">
        <f t="shared" si="28"/>
        <v>Juin</v>
      </c>
    </row>
    <row r="284" spans="1:13" ht="18.75">
      <c r="A284" s="13">
        <v>277</v>
      </c>
      <c r="B284" s="625" t="s">
        <v>277</v>
      </c>
      <c r="C284" s="625" t="s">
        <v>2712</v>
      </c>
      <c r="D284" s="641">
        <v>3</v>
      </c>
      <c r="E284" s="121"/>
      <c r="F284" s="656">
        <f t="shared" si="24"/>
        <v>1.5</v>
      </c>
      <c r="G284" s="656">
        <f t="shared" si="25"/>
        <v>4.5</v>
      </c>
      <c r="H284" s="633"/>
      <c r="I284" s="656">
        <f t="shared" si="26"/>
        <v>4.5</v>
      </c>
      <c r="J284" s="633"/>
      <c r="K284" s="656">
        <f t="shared" si="27"/>
        <v>4.5</v>
      </c>
      <c r="L284" s="689"/>
      <c r="M284" s="16" t="str">
        <f t="shared" si="28"/>
        <v>Juin</v>
      </c>
    </row>
    <row r="285" spans="1:13" ht="18.75">
      <c r="A285" s="13">
        <v>278</v>
      </c>
      <c r="B285" s="625" t="s">
        <v>1682</v>
      </c>
      <c r="C285" s="625" t="s">
        <v>2449</v>
      </c>
      <c r="D285" s="641">
        <v>13</v>
      </c>
      <c r="E285" s="121"/>
      <c r="F285" s="656">
        <f t="shared" si="24"/>
        <v>6.5</v>
      </c>
      <c r="G285" s="656">
        <f t="shared" si="25"/>
        <v>19.5</v>
      </c>
      <c r="H285" s="633"/>
      <c r="I285" s="656">
        <f t="shared" si="26"/>
        <v>19.5</v>
      </c>
      <c r="J285" s="633"/>
      <c r="K285" s="656">
        <f t="shared" si="27"/>
        <v>19.5</v>
      </c>
      <c r="L285" s="689"/>
      <c r="M285" s="16" t="str">
        <f t="shared" si="28"/>
        <v>Juin</v>
      </c>
    </row>
    <row r="286" spans="1:13" ht="18.75">
      <c r="A286" s="13">
        <v>279</v>
      </c>
      <c r="B286" s="625" t="s">
        <v>1682</v>
      </c>
      <c r="C286" s="625" t="s">
        <v>2462</v>
      </c>
      <c r="D286" s="641">
        <v>9.5</v>
      </c>
      <c r="E286" s="121"/>
      <c r="F286" s="656">
        <f t="shared" si="24"/>
        <v>4.75</v>
      </c>
      <c r="G286" s="656">
        <f t="shared" si="25"/>
        <v>14.25</v>
      </c>
      <c r="H286" s="633"/>
      <c r="I286" s="656">
        <f t="shared" si="26"/>
        <v>14.25</v>
      </c>
      <c r="J286" s="633"/>
      <c r="K286" s="656">
        <f t="shared" si="27"/>
        <v>14.25</v>
      </c>
      <c r="L286" s="689"/>
      <c r="M286" s="16" t="str">
        <f t="shared" si="28"/>
        <v>Juin</v>
      </c>
    </row>
    <row r="287" spans="1:13" ht="18.75">
      <c r="A287" s="13">
        <v>280</v>
      </c>
      <c r="B287" s="625" t="s">
        <v>1690</v>
      </c>
      <c r="C287" s="625" t="s">
        <v>2713</v>
      </c>
      <c r="D287" s="641">
        <v>7</v>
      </c>
      <c r="E287" s="121"/>
      <c r="F287" s="656">
        <f t="shared" si="24"/>
        <v>3.5</v>
      </c>
      <c r="G287" s="656">
        <f t="shared" si="25"/>
        <v>10.5</v>
      </c>
      <c r="H287" s="633"/>
      <c r="I287" s="656">
        <f t="shared" si="26"/>
        <v>10.5</v>
      </c>
      <c r="J287" s="633"/>
      <c r="K287" s="656">
        <f t="shared" si="27"/>
        <v>10.5</v>
      </c>
      <c r="L287" s="689"/>
      <c r="M287" s="16" t="str">
        <f t="shared" si="28"/>
        <v>Juin</v>
      </c>
    </row>
    <row r="288" spans="1:13" ht="18.75">
      <c r="A288" s="13">
        <v>281</v>
      </c>
      <c r="B288" s="625" t="s">
        <v>2714</v>
      </c>
      <c r="C288" s="625" t="s">
        <v>2715</v>
      </c>
      <c r="D288" s="641">
        <v>8.5</v>
      </c>
      <c r="E288" s="121"/>
      <c r="F288" s="656">
        <f t="shared" si="24"/>
        <v>4.25</v>
      </c>
      <c r="G288" s="656">
        <f t="shared" si="25"/>
        <v>12.75</v>
      </c>
      <c r="H288" s="633"/>
      <c r="I288" s="656">
        <f t="shared" si="26"/>
        <v>12.75</v>
      </c>
      <c r="J288" s="633"/>
      <c r="K288" s="656">
        <f t="shared" si="27"/>
        <v>12.75</v>
      </c>
      <c r="L288" s="689"/>
      <c r="M288" s="16" t="str">
        <f t="shared" si="28"/>
        <v>Juin</v>
      </c>
    </row>
    <row r="289" spans="1:13" ht="18.75">
      <c r="A289" s="13">
        <v>282</v>
      </c>
      <c r="B289" s="625" t="s">
        <v>281</v>
      </c>
      <c r="C289" s="625" t="s">
        <v>2716</v>
      </c>
      <c r="D289" s="641">
        <v>11</v>
      </c>
      <c r="E289" s="121"/>
      <c r="F289" s="656">
        <f t="shared" si="24"/>
        <v>5.5</v>
      </c>
      <c r="G289" s="656">
        <f t="shared" si="25"/>
        <v>16.5</v>
      </c>
      <c r="H289" s="633"/>
      <c r="I289" s="656">
        <f t="shared" si="26"/>
        <v>16.5</v>
      </c>
      <c r="J289" s="633"/>
      <c r="K289" s="656">
        <f t="shared" si="27"/>
        <v>16.5</v>
      </c>
      <c r="L289" s="689"/>
      <c r="M289" s="16" t="str">
        <f t="shared" si="28"/>
        <v>Juin</v>
      </c>
    </row>
    <row r="290" spans="1:13" ht="18.75">
      <c r="A290" s="13">
        <v>283</v>
      </c>
      <c r="B290" s="625" t="s">
        <v>2717</v>
      </c>
      <c r="C290" s="625" t="s">
        <v>2531</v>
      </c>
      <c r="D290" s="641">
        <v>10</v>
      </c>
      <c r="E290" s="121"/>
      <c r="F290" s="656">
        <f t="shared" si="24"/>
        <v>5</v>
      </c>
      <c r="G290" s="656">
        <f t="shared" si="25"/>
        <v>15</v>
      </c>
      <c r="H290" s="633"/>
      <c r="I290" s="656">
        <f t="shared" si="26"/>
        <v>15</v>
      </c>
      <c r="J290" s="633"/>
      <c r="K290" s="656">
        <f t="shared" si="27"/>
        <v>15</v>
      </c>
      <c r="L290" s="689"/>
      <c r="M290" s="16" t="str">
        <f t="shared" si="28"/>
        <v>Juin</v>
      </c>
    </row>
    <row r="291" spans="1:13" ht="18.75">
      <c r="A291" s="13">
        <v>284</v>
      </c>
      <c r="B291" s="625" t="s">
        <v>2718</v>
      </c>
      <c r="C291" s="625" t="s">
        <v>2719</v>
      </c>
      <c r="D291" s="641">
        <v>10</v>
      </c>
      <c r="E291" s="121"/>
      <c r="F291" s="656">
        <f t="shared" si="24"/>
        <v>5</v>
      </c>
      <c r="G291" s="656">
        <f t="shared" si="25"/>
        <v>15</v>
      </c>
      <c r="H291" s="633"/>
      <c r="I291" s="656">
        <f t="shared" si="26"/>
        <v>15</v>
      </c>
      <c r="J291" s="633"/>
      <c r="K291" s="656">
        <f t="shared" si="27"/>
        <v>15</v>
      </c>
      <c r="L291" s="689"/>
      <c r="M291" s="16" t="str">
        <f t="shared" si="28"/>
        <v>Juin</v>
      </c>
    </row>
    <row r="292" spans="1:13" ht="18.75">
      <c r="A292" s="13">
        <v>285</v>
      </c>
      <c r="B292" s="625" t="s">
        <v>1715</v>
      </c>
      <c r="C292" s="625" t="s">
        <v>2720</v>
      </c>
      <c r="D292" s="641">
        <v>8</v>
      </c>
      <c r="E292" s="121"/>
      <c r="F292" s="656">
        <f t="shared" si="24"/>
        <v>4</v>
      </c>
      <c r="G292" s="656">
        <f t="shared" si="25"/>
        <v>12</v>
      </c>
      <c r="H292" s="633"/>
      <c r="I292" s="656">
        <f t="shared" si="26"/>
        <v>12</v>
      </c>
      <c r="J292" s="633"/>
      <c r="K292" s="656">
        <f t="shared" si="27"/>
        <v>12</v>
      </c>
      <c r="L292" s="689"/>
      <c r="M292" s="16" t="str">
        <f t="shared" si="28"/>
        <v>Juin</v>
      </c>
    </row>
    <row r="293" spans="1:13" ht="18.75">
      <c r="A293" s="13">
        <v>286</v>
      </c>
      <c r="B293" s="625" t="s">
        <v>1722</v>
      </c>
      <c r="C293" s="625" t="s">
        <v>2721</v>
      </c>
      <c r="D293" s="641">
        <v>10</v>
      </c>
      <c r="E293" s="121"/>
      <c r="F293" s="656">
        <f t="shared" si="24"/>
        <v>5</v>
      </c>
      <c r="G293" s="656">
        <f t="shared" si="25"/>
        <v>15</v>
      </c>
      <c r="H293" s="633"/>
      <c r="I293" s="656">
        <f t="shared" si="26"/>
        <v>15</v>
      </c>
      <c r="J293" s="633"/>
      <c r="K293" s="656">
        <f t="shared" si="27"/>
        <v>15</v>
      </c>
      <c r="L293" s="689"/>
      <c r="M293" s="16" t="str">
        <f t="shared" si="28"/>
        <v>Juin</v>
      </c>
    </row>
    <row r="294" spans="1:13" ht="18.75">
      <c r="A294" s="13">
        <v>287</v>
      </c>
      <c r="B294" s="625" t="s">
        <v>1727</v>
      </c>
      <c r="C294" s="625" t="s">
        <v>2550</v>
      </c>
      <c r="D294" s="641">
        <v>8.5</v>
      </c>
      <c r="E294" s="121"/>
      <c r="F294" s="656">
        <f t="shared" si="24"/>
        <v>4.25</v>
      </c>
      <c r="G294" s="656">
        <f t="shared" si="25"/>
        <v>12.75</v>
      </c>
      <c r="H294" s="633"/>
      <c r="I294" s="656">
        <f t="shared" si="26"/>
        <v>12.75</v>
      </c>
      <c r="J294" s="633"/>
      <c r="K294" s="656">
        <f t="shared" si="27"/>
        <v>12.75</v>
      </c>
      <c r="L294" s="689"/>
      <c r="M294" s="16" t="str">
        <f t="shared" si="28"/>
        <v>Juin</v>
      </c>
    </row>
    <row r="295" spans="1:13" ht="18.75">
      <c r="A295" s="13">
        <v>288</v>
      </c>
      <c r="B295" s="625" t="s">
        <v>2722</v>
      </c>
      <c r="C295" s="625" t="s">
        <v>2723</v>
      </c>
      <c r="D295" s="641">
        <v>14</v>
      </c>
      <c r="E295" s="121"/>
      <c r="F295" s="656">
        <f t="shared" si="24"/>
        <v>7</v>
      </c>
      <c r="G295" s="656">
        <f t="shared" si="25"/>
        <v>21</v>
      </c>
      <c r="H295" s="633"/>
      <c r="I295" s="656">
        <f t="shared" si="26"/>
        <v>21</v>
      </c>
      <c r="J295" s="633"/>
      <c r="K295" s="656">
        <f t="shared" si="27"/>
        <v>21</v>
      </c>
      <c r="L295" s="689"/>
      <c r="M295" s="16" t="str">
        <f t="shared" si="28"/>
        <v>Juin</v>
      </c>
    </row>
    <row r="296" spans="1:13" ht="18.75">
      <c r="A296" s="13">
        <v>289</v>
      </c>
      <c r="B296" s="625" t="s">
        <v>2724</v>
      </c>
      <c r="C296" s="625" t="s">
        <v>2725</v>
      </c>
      <c r="D296" s="641">
        <v>7.5</v>
      </c>
      <c r="E296" s="121"/>
      <c r="F296" s="656">
        <f t="shared" si="24"/>
        <v>3.75</v>
      </c>
      <c r="G296" s="656">
        <f t="shared" si="25"/>
        <v>11.25</v>
      </c>
      <c r="H296" s="633"/>
      <c r="I296" s="656">
        <f t="shared" si="26"/>
        <v>11.25</v>
      </c>
      <c r="J296" s="633"/>
      <c r="K296" s="656">
        <f t="shared" si="27"/>
        <v>11.25</v>
      </c>
      <c r="L296" s="689"/>
      <c r="M296" s="16" t="str">
        <f t="shared" si="28"/>
        <v>Juin</v>
      </c>
    </row>
    <row r="297" spans="1:13" ht="18.75">
      <c r="A297" s="13">
        <v>290</v>
      </c>
      <c r="B297" s="625" t="s">
        <v>1741</v>
      </c>
      <c r="C297" s="625" t="s">
        <v>2726</v>
      </c>
      <c r="D297" s="641">
        <v>7.5</v>
      </c>
      <c r="E297" s="121"/>
      <c r="F297" s="656">
        <f t="shared" si="24"/>
        <v>3.75</v>
      </c>
      <c r="G297" s="656">
        <f t="shared" si="25"/>
        <v>11.25</v>
      </c>
      <c r="H297" s="633"/>
      <c r="I297" s="656">
        <f t="shared" si="26"/>
        <v>11.25</v>
      </c>
      <c r="J297" s="633"/>
      <c r="K297" s="656">
        <f t="shared" si="27"/>
        <v>11.25</v>
      </c>
      <c r="L297" s="689"/>
      <c r="M297" s="16" t="str">
        <f t="shared" si="28"/>
        <v>Juin</v>
      </c>
    </row>
    <row r="298" spans="1:13" ht="18.75">
      <c r="A298" s="13">
        <v>291</v>
      </c>
      <c r="B298" s="625" t="s">
        <v>2727</v>
      </c>
      <c r="C298" s="625" t="s">
        <v>2728</v>
      </c>
      <c r="D298" s="641">
        <v>2.5</v>
      </c>
      <c r="E298" s="121"/>
      <c r="F298" s="656">
        <f t="shared" si="24"/>
        <v>1.25</v>
      </c>
      <c r="G298" s="656">
        <f t="shared" si="25"/>
        <v>3.75</v>
      </c>
      <c r="H298" s="633"/>
      <c r="I298" s="656">
        <f t="shared" si="26"/>
        <v>3.75</v>
      </c>
      <c r="J298" s="633"/>
      <c r="K298" s="656">
        <f t="shared" si="27"/>
        <v>3.75</v>
      </c>
      <c r="L298" s="689"/>
      <c r="M298" s="16" t="str">
        <f t="shared" si="28"/>
        <v>Juin</v>
      </c>
    </row>
    <row r="299" spans="1:13" ht="18.75">
      <c r="A299" s="13">
        <v>292</v>
      </c>
      <c r="B299" s="625" t="s">
        <v>2729</v>
      </c>
      <c r="C299" s="625" t="s">
        <v>2693</v>
      </c>
      <c r="D299" s="641">
        <v>8.5</v>
      </c>
      <c r="E299" s="121"/>
      <c r="F299" s="656">
        <f t="shared" si="24"/>
        <v>4.25</v>
      </c>
      <c r="G299" s="656">
        <f t="shared" si="25"/>
        <v>12.75</v>
      </c>
      <c r="H299" s="633"/>
      <c r="I299" s="656">
        <f t="shared" si="26"/>
        <v>12.75</v>
      </c>
      <c r="J299" s="633"/>
      <c r="K299" s="656">
        <f t="shared" si="27"/>
        <v>12.75</v>
      </c>
      <c r="L299" s="689"/>
      <c r="M299" s="16" t="str">
        <f t="shared" si="28"/>
        <v>Juin</v>
      </c>
    </row>
    <row r="300" spans="1:13" ht="18.75">
      <c r="A300" s="13">
        <v>293</v>
      </c>
      <c r="B300" s="625" t="s">
        <v>1753</v>
      </c>
      <c r="C300" s="625" t="s">
        <v>2730</v>
      </c>
      <c r="D300" s="641">
        <v>10.5</v>
      </c>
      <c r="E300" s="121"/>
      <c r="F300" s="656">
        <f t="shared" si="24"/>
        <v>5.25</v>
      </c>
      <c r="G300" s="656">
        <f t="shared" si="25"/>
        <v>15.75</v>
      </c>
      <c r="H300" s="633"/>
      <c r="I300" s="656">
        <f t="shared" si="26"/>
        <v>15.75</v>
      </c>
      <c r="J300" s="633"/>
      <c r="K300" s="656">
        <f t="shared" si="27"/>
        <v>15.75</v>
      </c>
      <c r="L300" s="689"/>
      <c r="M300" s="16" t="str">
        <f t="shared" si="28"/>
        <v>Juin</v>
      </c>
    </row>
    <row r="301" spans="1:13" ht="18.75">
      <c r="A301" s="13">
        <v>294</v>
      </c>
      <c r="B301" s="625" t="s">
        <v>2731</v>
      </c>
      <c r="C301" s="625" t="s">
        <v>2732</v>
      </c>
      <c r="D301" s="641">
        <v>3</v>
      </c>
      <c r="E301" s="121"/>
      <c r="F301" s="656">
        <f t="shared" si="24"/>
        <v>1.5</v>
      </c>
      <c r="G301" s="656">
        <f t="shared" si="25"/>
        <v>4.5</v>
      </c>
      <c r="H301" s="633"/>
      <c r="I301" s="656">
        <f t="shared" si="26"/>
        <v>4.5</v>
      </c>
      <c r="J301" s="633"/>
      <c r="K301" s="656">
        <f t="shared" si="27"/>
        <v>4.5</v>
      </c>
      <c r="L301" s="689"/>
      <c r="M301" s="16" t="str">
        <f t="shared" si="28"/>
        <v>Juin</v>
      </c>
    </row>
    <row r="302" spans="1:13" ht="18.75">
      <c r="A302" s="13">
        <v>295</v>
      </c>
      <c r="B302" s="625" t="s">
        <v>2733</v>
      </c>
      <c r="C302" s="625" t="s">
        <v>2734</v>
      </c>
      <c r="D302" s="641">
        <v>4.5</v>
      </c>
      <c r="E302" s="121"/>
      <c r="F302" s="656">
        <f t="shared" si="24"/>
        <v>2.25</v>
      </c>
      <c r="G302" s="656">
        <f t="shared" si="25"/>
        <v>6.75</v>
      </c>
      <c r="H302" s="633"/>
      <c r="I302" s="656">
        <f t="shared" si="26"/>
        <v>6.75</v>
      </c>
      <c r="J302" s="633"/>
      <c r="K302" s="656">
        <f t="shared" si="27"/>
        <v>6.75</v>
      </c>
      <c r="L302" s="689"/>
      <c r="M302" s="16" t="str">
        <f t="shared" si="28"/>
        <v>Juin</v>
      </c>
    </row>
    <row r="303" spans="1:13" ht="18.75">
      <c r="A303" s="13">
        <v>296</v>
      </c>
      <c r="B303" s="625" t="s">
        <v>2735</v>
      </c>
      <c r="C303" s="625" t="s">
        <v>2565</v>
      </c>
      <c r="D303" s="641">
        <v>12.5</v>
      </c>
      <c r="E303" s="121"/>
      <c r="F303" s="656">
        <f t="shared" si="24"/>
        <v>6.25</v>
      </c>
      <c r="G303" s="656">
        <f t="shared" si="25"/>
        <v>18.75</v>
      </c>
      <c r="H303" s="633"/>
      <c r="I303" s="656">
        <f t="shared" si="26"/>
        <v>18.75</v>
      </c>
      <c r="J303" s="633"/>
      <c r="K303" s="656">
        <f t="shared" si="27"/>
        <v>18.75</v>
      </c>
      <c r="L303" s="689"/>
      <c r="M303" s="16" t="str">
        <f t="shared" si="28"/>
        <v>Juin</v>
      </c>
    </row>
    <row r="304" spans="1:13" ht="18.75">
      <c r="A304" s="13">
        <v>297</v>
      </c>
      <c r="B304" s="625" t="s">
        <v>1770</v>
      </c>
      <c r="C304" s="625" t="s">
        <v>2480</v>
      </c>
      <c r="D304" s="641">
        <v>12</v>
      </c>
      <c r="E304" s="121"/>
      <c r="F304" s="656">
        <f t="shared" si="24"/>
        <v>6</v>
      </c>
      <c r="G304" s="656">
        <f t="shared" si="25"/>
        <v>18</v>
      </c>
      <c r="H304" s="633"/>
      <c r="I304" s="656">
        <f t="shared" si="26"/>
        <v>18</v>
      </c>
      <c r="J304" s="633"/>
      <c r="K304" s="656">
        <f t="shared" si="27"/>
        <v>18</v>
      </c>
      <c r="L304" s="689"/>
      <c r="M304" s="16" t="str">
        <f t="shared" si="28"/>
        <v>Juin</v>
      </c>
    </row>
    <row r="305" spans="1:13" ht="18.75">
      <c r="A305" s="13">
        <v>298</v>
      </c>
      <c r="B305" s="625" t="s">
        <v>2736</v>
      </c>
      <c r="C305" s="625" t="s">
        <v>2737</v>
      </c>
      <c r="D305" s="641">
        <v>7.5</v>
      </c>
      <c r="E305" s="121"/>
      <c r="F305" s="656">
        <f t="shared" si="24"/>
        <v>3.75</v>
      </c>
      <c r="G305" s="656">
        <f t="shared" si="25"/>
        <v>11.25</v>
      </c>
      <c r="H305" s="633"/>
      <c r="I305" s="656">
        <f t="shared" si="26"/>
        <v>11.25</v>
      </c>
      <c r="J305" s="633"/>
      <c r="K305" s="656">
        <f t="shared" si="27"/>
        <v>11.25</v>
      </c>
      <c r="L305" s="689"/>
      <c r="M305" s="16" t="str">
        <f t="shared" si="28"/>
        <v>Juin</v>
      </c>
    </row>
    <row r="306" spans="1:13" ht="18.75">
      <c r="A306" s="13">
        <v>299</v>
      </c>
      <c r="B306" s="625" t="s">
        <v>1778</v>
      </c>
      <c r="C306" s="625" t="s">
        <v>2463</v>
      </c>
      <c r="D306" s="641">
        <v>8.5</v>
      </c>
      <c r="E306" s="121"/>
      <c r="F306" s="656">
        <f t="shared" si="24"/>
        <v>4.25</v>
      </c>
      <c r="G306" s="656">
        <f t="shared" si="25"/>
        <v>12.75</v>
      </c>
      <c r="H306" s="633"/>
      <c r="I306" s="656">
        <f t="shared" si="26"/>
        <v>12.75</v>
      </c>
      <c r="J306" s="633"/>
      <c r="K306" s="656">
        <f t="shared" si="27"/>
        <v>12.75</v>
      </c>
      <c r="L306" s="689"/>
      <c r="M306" s="16" t="str">
        <f t="shared" si="28"/>
        <v>Juin</v>
      </c>
    </row>
    <row r="307" spans="1:13" ht="18.75">
      <c r="A307" s="13">
        <v>300</v>
      </c>
      <c r="B307" s="625" t="s">
        <v>2738</v>
      </c>
      <c r="C307" s="625" t="s">
        <v>2610</v>
      </c>
      <c r="D307" s="641">
        <v>12</v>
      </c>
      <c r="E307" s="121"/>
      <c r="F307" s="656">
        <f t="shared" si="24"/>
        <v>6</v>
      </c>
      <c r="G307" s="656">
        <f t="shared" si="25"/>
        <v>18</v>
      </c>
      <c r="H307" s="633"/>
      <c r="I307" s="656">
        <f t="shared" si="26"/>
        <v>18</v>
      </c>
      <c r="J307" s="633"/>
      <c r="K307" s="656">
        <f t="shared" si="27"/>
        <v>18</v>
      </c>
      <c r="L307" s="689"/>
      <c r="M307" s="16" t="str">
        <f t="shared" si="28"/>
        <v>Juin</v>
      </c>
    </row>
    <row r="308" spans="1:13" ht="18.75">
      <c r="A308" s="13">
        <v>301</v>
      </c>
      <c r="B308" s="625" t="s">
        <v>2739</v>
      </c>
      <c r="C308" s="625" t="s">
        <v>2740</v>
      </c>
      <c r="D308" s="641">
        <v>12</v>
      </c>
      <c r="E308" s="121"/>
      <c r="F308" s="656">
        <f t="shared" si="24"/>
        <v>6</v>
      </c>
      <c r="G308" s="656">
        <f t="shared" si="25"/>
        <v>18</v>
      </c>
      <c r="H308" s="633"/>
      <c r="I308" s="656">
        <f t="shared" si="26"/>
        <v>18</v>
      </c>
      <c r="J308" s="633"/>
      <c r="K308" s="656">
        <f t="shared" si="27"/>
        <v>18</v>
      </c>
      <c r="L308" s="689"/>
      <c r="M308" s="16" t="str">
        <f t="shared" si="28"/>
        <v>Juin</v>
      </c>
    </row>
    <row r="309" spans="1:13" ht="18.75">
      <c r="A309" s="13">
        <v>302</v>
      </c>
      <c r="B309" s="625" t="s">
        <v>1790</v>
      </c>
      <c r="C309" s="625" t="s">
        <v>2741</v>
      </c>
      <c r="D309" s="641">
        <v>5</v>
      </c>
      <c r="E309" s="121"/>
      <c r="F309" s="656">
        <f t="shared" si="24"/>
        <v>2.5</v>
      </c>
      <c r="G309" s="656">
        <f t="shared" si="25"/>
        <v>7.5</v>
      </c>
      <c r="H309" s="633"/>
      <c r="I309" s="656">
        <f t="shared" si="26"/>
        <v>7.5</v>
      </c>
      <c r="J309" s="633"/>
      <c r="K309" s="656">
        <f t="shared" si="27"/>
        <v>7.5</v>
      </c>
      <c r="L309" s="689"/>
      <c r="M309" s="16" t="str">
        <f t="shared" si="28"/>
        <v>Juin</v>
      </c>
    </row>
    <row r="310" spans="1:13" ht="18.75">
      <c r="A310" s="13">
        <v>303</v>
      </c>
      <c r="B310" s="625" t="s">
        <v>1794</v>
      </c>
      <c r="C310" s="625" t="s">
        <v>2742</v>
      </c>
      <c r="D310" s="641">
        <v>4</v>
      </c>
      <c r="E310" s="121"/>
      <c r="F310" s="656">
        <f t="shared" si="24"/>
        <v>2</v>
      </c>
      <c r="G310" s="656">
        <f t="shared" si="25"/>
        <v>6</v>
      </c>
      <c r="H310" s="633"/>
      <c r="I310" s="656">
        <f t="shared" si="26"/>
        <v>6</v>
      </c>
      <c r="J310" s="633"/>
      <c r="K310" s="656">
        <f t="shared" si="27"/>
        <v>6</v>
      </c>
      <c r="L310" s="689"/>
      <c r="M310" s="16" t="str">
        <f t="shared" si="28"/>
        <v>Juin</v>
      </c>
    </row>
    <row r="311" spans="1:13" ht="18.75">
      <c r="A311" s="13">
        <v>304</v>
      </c>
      <c r="B311" s="625" t="s">
        <v>2743</v>
      </c>
      <c r="C311" s="625" t="s">
        <v>2744</v>
      </c>
      <c r="D311" s="641">
        <v>12.5</v>
      </c>
      <c r="E311" s="121"/>
      <c r="F311" s="656">
        <f t="shared" si="24"/>
        <v>6.25</v>
      </c>
      <c r="G311" s="656">
        <f t="shared" si="25"/>
        <v>18.75</v>
      </c>
      <c r="H311" s="633"/>
      <c r="I311" s="656">
        <f t="shared" si="26"/>
        <v>18.75</v>
      </c>
      <c r="J311" s="633"/>
      <c r="K311" s="656">
        <f t="shared" si="27"/>
        <v>18.75</v>
      </c>
      <c r="L311" s="689"/>
      <c r="M311" s="16" t="str">
        <f t="shared" si="28"/>
        <v>Juin</v>
      </c>
    </row>
    <row r="312" spans="1:13" ht="18.75">
      <c r="A312" s="13">
        <v>305</v>
      </c>
      <c r="B312" s="625" t="s">
        <v>290</v>
      </c>
      <c r="C312" s="625" t="s">
        <v>2745</v>
      </c>
      <c r="D312" s="641">
        <v>10.25</v>
      </c>
      <c r="E312" s="121"/>
      <c r="F312" s="656">
        <f t="shared" si="24"/>
        <v>5.125</v>
      </c>
      <c r="G312" s="656">
        <f t="shared" si="25"/>
        <v>15.375</v>
      </c>
      <c r="H312" s="633"/>
      <c r="I312" s="656">
        <f t="shared" si="26"/>
        <v>15.375</v>
      </c>
      <c r="J312" s="633"/>
      <c r="K312" s="656">
        <f t="shared" si="27"/>
        <v>15.375</v>
      </c>
      <c r="L312" s="689"/>
      <c r="M312" s="16" t="str">
        <f t="shared" si="28"/>
        <v>Juin</v>
      </c>
    </row>
    <row r="313" spans="1:13" ht="18.75">
      <c r="A313" s="13">
        <v>306</v>
      </c>
      <c r="B313" s="625" t="s">
        <v>2746</v>
      </c>
      <c r="C313" s="625" t="s">
        <v>2747</v>
      </c>
      <c r="D313" s="641">
        <v>9.5</v>
      </c>
      <c r="E313" s="121"/>
      <c r="F313" s="656">
        <f t="shared" si="24"/>
        <v>4.75</v>
      </c>
      <c r="G313" s="656">
        <f t="shared" si="25"/>
        <v>14.25</v>
      </c>
      <c r="H313" s="633"/>
      <c r="I313" s="656">
        <f t="shared" si="26"/>
        <v>14.25</v>
      </c>
      <c r="J313" s="633"/>
      <c r="K313" s="656">
        <f t="shared" si="27"/>
        <v>14.25</v>
      </c>
      <c r="L313" s="689"/>
      <c r="M313" s="16" t="str">
        <f t="shared" si="28"/>
        <v>Juin</v>
      </c>
    </row>
    <row r="314" spans="1:13" ht="18.75">
      <c r="A314" s="13">
        <v>307</v>
      </c>
      <c r="B314" s="625" t="s">
        <v>2748</v>
      </c>
      <c r="C314" s="625" t="s">
        <v>2749</v>
      </c>
      <c r="D314" s="641">
        <v>5.5</v>
      </c>
      <c r="E314" s="121"/>
      <c r="F314" s="656">
        <f t="shared" si="24"/>
        <v>2.75</v>
      </c>
      <c r="G314" s="656">
        <f t="shared" si="25"/>
        <v>8.25</v>
      </c>
      <c r="H314" s="633"/>
      <c r="I314" s="656">
        <f t="shared" si="26"/>
        <v>8.25</v>
      </c>
      <c r="J314" s="633"/>
      <c r="K314" s="656">
        <f t="shared" si="27"/>
        <v>8.25</v>
      </c>
      <c r="L314" s="689"/>
      <c r="M314" s="16" t="str">
        <f t="shared" si="28"/>
        <v>Juin</v>
      </c>
    </row>
    <row r="315" spans="1:13" ht="18.75">
      <c r="A315" s="13">
        <v>308</v>
      </c>
      <c r="B315" s="625" t="s">
        <v>292</v>
      </c>
      <c r="C315" s="625" t="s">
        <v>2431</v>
      </c>
      <c r="D315" s="641">
        <v>7</v>
      </c>
      <c r="E315" s="121"/>
      <c r="F315" s="656">
        <f t="shared" si="24"/>
        <v>3.5</v>
      </c>
      <c r="G315" s="656">
        <f t="shared" si="25"/>
        <v>10.5</v>
      </c>
      <c r="H315" s="633"/>
      <c r="I315" s="656">
        <f t="shared" si="26"/>
        <v>10.5</v>
      </c>
      <c r="J315" s="633"/>
      <c r="K315" s="656">
        <f t="shared" si="27"/>
        <v>10.5</v>
      </c>
      <c r="L315" s="689"/>
      <c r="M315" s="16" t="str">
        <f t="shared" si="28"/>
        <v>Juin</v>
      </c>
    </row>
    <row r="316" spans="1:13" ht="18.75">
      <c r="A316" s="13">
        <v>309</v>
      </c>
      <c r="B316" s="625" t="s">
        <v>2750</v>
      </c>
      <c r="C316" s="625" t="s">
        <v>2751</v>
      </c>
      <c r="D316" s="641">
        <v>11</v>
      </c>
      <c r="E316" s="121"/>
      <c r="F316" s="656">
        <f t="shared" si="24"/>
        <v>5.5</v>
      </c>
      <c r="G316" s="656">
        <f t="shared" si="25"/>
        <v>16.5</v>
      </c>
      <c r="H316" s="633"/>
      <c r="I316" s="656">
        <f t="shared" si="26"/>
        <v>16.5</v>
      </c>
      <c r="J316" s="633"/>
      <c r="K316" s="656">
        <f t="shared" si="27"/>
        <v>16.5</v>
      </c>
      <c r="L316" s="689"/>
      <c r="M316" s="16" t="str">
        <f t="shared" si="28"/>
        <v>Juin</v>
      </c>
    </row>
    <row r="317" spans="1:13" ht="18.75">
      <c r="A317" s="13">
        <v>310</v>
      </c>
      <c r="B317" s="625" t="s">
        <v>1826</v>
      </c>
      <c r="C317" s="625" t="s">
        <v>2598</v>
      </c>
      <c r="D317" s="641">
        <v>10.5</v>
      </c>
      <c r="E317" s="121"/>
      <c r="F317" s="656">
        <f t="shared" si="24"/>
        <v>5.25</v>
      </c>
      <c r="G317" s="656">
        <f t="shared" si="25"/>
        <v>15.75</v>
      </c>
      <c r="H317" s="633"/>
      <c r="I317" s="656">
        <f t="shared" si="26"/>
        <v>15.75</v>
      </c>
      <c r="J317" s="633"/>
      <c r="K317" s="656">
        <f t="shared" si="27"/>
        <v>15.75</v>
      </c>
      <c r="L317" s="689"/>
      <c r="M317" s="16" t="str">
        <f t="shared" si="28"/>
        <v>Juin</v>
      </c>
    </row>
    <row r="318" spans="1:13" ht="18.75">
      <c r="A318" s="13">
        <v>311</v>
      </c>
      <c r="B318" s="625" t="s">
        <v>2752</v>
      </c>
      <c r="C318" s="625" t="s">
        <v>2753</v>
      </c>
      <c r="D318" s="641">
        <v>11.25</v>
      </c>
      <c r="E318" s="121"/>
      <c r="F318" s="656">
        <f t="shared" si="24"/>
        <v>5.625</v>
      </c>
      <c r="G318" s="656">
        <f t="shared" si="25"/>
        <v>16.875</v>
      </c>
      <c r="H318" s="633"/>
      <c r="I318" s="656">
        <f t="shared" si="26"/>
        <v>16.875</v>
      </c>
      <c r="J318" s="633"/>
      <c r="K318" s="656">
        <f t="shared" si="27"/>
        <v>16.875</v>
      </c>
      <c r="L318" s="689"/>
      <c r="M318" s="16" t="str">
        <f t="shared" si="28"/>
        <v>Juin</v>
      </c>
    </row>
    <row r="319" spans="1:13" ht="18.75">
      <c r="A319" s="13">
        <v>312</v>
      </c>
      <c r="B319" s="625" t="s">
        <v>1835</v>
      </c>
      <c r="C319" s="625" t="s">
        <v>2754</v>
      </c>
      <c r="D319" s="641">
        <v>4.5</v>
      </c>
      <c r="E319" s="121"/>
      <c r="F319" s="656">
        <f t="shared" si="24"/>
        <v>2.25</v>
      </c>
      <c r="G319" s="656">
        <f t="shared" si="25"/>
        <v>6.75</v>
      </c>
      <c r="H319" s="633"/>
      <c r="I319" s="656">
        <f t="shared" si="26"/>
        <v>6.75</v>
      </c>
      <c r="J319" s="633"/>
      <c r="K319" s="656">
        <f t="shared" si="27"/>
        <v>6.75</v>
      </c>
      <c r="L319" s="689"/>
      <c r="M319" s="16" t="str">
        <f t="shared" si="28"/>
        <v>Juin</v>
      </c>
    </row>
    <row r="320" spans="1:13" ht="18.75">
      <c r="A320" s="13">
        <v>313</v>
      </c>
      <c r="B320" s="625" t="s">
        <v>2755</v>
      </c>
      <c r="C320" s="625" t="s">
        <v>2756</v>
      </c>
      <c r="D320" s="641">
        <v>1</v>
      </c>
      <c r="E320" s="121"/>
      <c r="F320" s="656">
        <f t="shared" si="24"/>
        <v>0.5</v>
      </c>
      <c r="G320" s="656">
        <f t="shared" si="25"/>
        <v>1.5</v>
      </c>
      <c r="H320" s="633"/>
      <c r="I320" s="656">
        <f t="shared" si="26"/>
        <v>1.5</v>
      </c>
      <c r="J320" s="633"/>
      <c r="K320" s="656">
        <f t="shared" si="27"/>
        <v>1.5</v>
      </c>
      <c r="L320" s="689"/>
      <c r="M320" s="16" t="str">
        <f t="shared" si="28"/>
        <v>Juin</v>
      </c>
    </row>
    <row r="321" spans="1:13" ht="18.75">
      <c r="A321" s="13">
        <v>314</v>
      </c>
      <c r="B321" s="625" t="s">
        <v>1843</v>
      </c>
      <c r="C321" s="625" t="s">
        <v>2757</v>
      </c>
      <c r="D321" s="641">
        <v>11.25</v>
      </c>
      <c r="E321" s="121"/>
      <c r="F321" s="656">
        <f t="shared" si="24"/>
        <v>5.625</v>
      </c>
      <c r="G321" s="656">
        <f t="shared" si="25"/>
        <v>16.875</v>
      </c>
      <c r="H321" s="633"/>
      <c r="I321" s="656">
        <f t="shared" si="26"/>
        <v>16.875</v>
      </c>
      <c r="J321" s="633"/>
      <c r="K321" s="656">
        <f t="shared" si="27"/>
        <v>16.875</v>
      </c>
      <c r="L321" s="689"/>
      <c r="M321" s="16" t="str">
        <f t="shared" si="28"/>
        <v>Juin</v>
      </c>
    </row>
    <row r="322" spans="1:13" ht="18.75">
      <c r="A322" s="13">
        <v>315</v>
      </c>
      <c r="B322" s="625" t="s">
        <v>2758</v>
      </c>
      <c r="C322" s="625" t="s">
        <v>2759</v>
      </c>
      <c r="D322" s="641">
        <v>1</v>
      </c>
      <c r="E322" s="121"/>
      <c r="F322" s="656">
        <f t="shared" si="24"/>
        <v>0.5</v>
      </c>
      <c r="G322" s="656">
        <f t="shared" si="25"/>
        <v>1.5</v>
      </c>
      <c r="H322" s="633"/>
      <c r="I322" s="656">
        <f t="shared" si="26"/>
        <v>1.5</v>
      </c>
      <c r="J322" s="633"/>
      <c r="K322" s="656">
        <f t="shared" si="27"/>
        <v>1.5</v>
      </c>
      <c r="L322" s="689"/>
      <c r="M322" s="16" t="str">
        <f t="shared" si="28"/>
        <v>Juin</v>
      </c>
    </row>
    <row r="323" spans="1:13" ht="18.75">
      <c r="A323" s="13">
        <v>316</v>
      </c>
      <c r="B323" s="625" t="s">
        <v>297</v>
      </c>
      <c r="C323" s="625" t="s">
        <v>2638</v>
      </c>
      <c r="D323" s="641">
        <v>0.5</v>
      </c>
      <c r="E323" s="121"/>
      <c r="F323" s="656">
        <f t="shared" si="24"/>
        <v>0.25</v>
      </c>
      <c r="G323" s="656">
        <f t="shared" si="25"/>
        <v>0.75</v>
      </c>
      <c r="H323" s="633"/>
      <c r="I323" s="656">
        <f t="shared" si="26"/>
        <v>0.75</v>
      </c>
      <c r="J323" s="633"/>
      <c r="K323" s="656">
        <f t="shared" si="27"/>
        <v>0.75</v>
      </c>
      <c r="L323" s="689"/>
      <c r="M323" s="16" t="str">
        <f t="shared" si="28"/>
        <v>Juin</v>
      </c>
    </row>
    <row r="324" spans="1:13" ht="18.75">
      <c r="A324" s="13">
        <v>317</v>
      </c>
      <c r="B324" s="625" t="s">
        <v>1855</v>
      </c>
      <c r="C324" s="625" t="s">
        <v>2730</v>
      </c>
      <c r="D324" s="641">
        <v>7</v>
      </c>
      <c r="E324" s="121"/>
      <c r="F324" s="656">
        <f t="shared" si="24"/>
        <v>3.5</v>
      </c>
      <c r="G324" s="656">
        <f t="shared" si="25"/>
        <v>10.5</v>
      </c>
      <c r="H324" s="633"/>
      <c r="I324" s="656">
        <f t="shared" si="26"/>
        <v>10.5</v>
      </c>
      <c r="J324" s="633"/>
      <c r="K324" s="656">
        <f t="shared" si="27"/>
        <v>10.5</v>
      </c>
      <c r="L324" s="689"/>
      <c r="M324" s="16" t="str">
        <f t="shared" si="28"/>
        <v>Juin</v>
      </c>
    </row>
    <row r="325" spans="1:13" ht="18.75">
      <c r="A325" s="13">
        <v>318</v>
      </c>
      <c r="B325" s="625" t="s">
        <v>2760</v>
      </c>
      <c r="C325" s="625" t="s">
        <v>2761</v>
      </c>
      <c r="D325" s="641">
        <v>5</v>
      </c>
      <c r="E325" s="121"/>
      <c r="F325" s="656">
        <f t="shared" si="24"/>
        <v>2.5</v>
      </c>
      <c r="G325" s="656">
        <f t="shared" si="25"/>
        <v>7.5</v>
      </c>
      <c r="H325" s="633"/>
      <c r="I325" s="656">
        <f t="shared" si="26"/>
        <v>7.5</v>
      </c>
      <c r="J325" s="633"/>
      <c r="K325" s="656">
        <f t="shared" si="27"/>
        <v>7.5</v>
      </c>
      <c r="L325" s="689"/>
      <c r="M325" s="16" t="str">
        <f t="shared" si="28"/>
        <v>Juin</v>
      </c>
    </row>
    <row r="326" spans="1:13" ht="18.75">
      <c r="A326" s="13">
        <v>319</v>
      </c>
      <c r="B326" s="625" t="s">
        <v>1865</v>
      </c>
      <c r="C326" s="625" t="s">
        <v>2762</v>
      </c>
      <c r="D326" s="641">
        <v>10</v>
      </c>
      <c r="E326" s="121"/>
      <c r="F326" s="656">
        <f t="shared" si="24"/>
        <v>5</v>
      </c>
      <c r="G326" s="656">
        <f t="shared" si="25"/>
        <v>15</v>
      </c>
      <c r="H326" s="633"/>
      <c r="I326" s="656">
        <f t="shared" si="26"/>
        <v>15</v>
      </c>
      <c r="J326" s="633"/>
      <c r="K326" s="656">
        <f t="shared" si="27"/>
        <v>15</v>
      </c>
      <c r="L326" s="689"/>
      <c r="M326" s="16" t="str">
        <f t="shared" si="28"/>
        <v>Juin</v>
      </c>
    </row>
    <row r="327" spans="1:13" ht="18.75">
      <c r="A327" s="13">
        <v>320</v>
      </c>
      <c r="B327" s="625" t="s">
        <v>2763</v>
      </c>
      <c r="C327" s="625" t="s">
        <v>2480</v>
      </c>
      <c r="D327" s="641">
        <v>4</v>
      </c>
      <c r="E327" s="121"/>
      <c r="F327" s="656">
        <f t="shared" si="24"/>
        <v>2</v>
      </c>
      <c r="G327" s="656">
        <f t="shared" si="25"/>
        <v>6</v>
      </c>
      <c r="H327" s="633"/>
      <c r="I327" s="656">
        <f t="shared" si="26"/>
        <v>6</v>
      </c>
      <c r="J327" s="633"/>
      <c r="K327" s="656">
        <f t="shared" si="27"/>
        <v>6</v>
      </c>
      <c r="L327" s="689"/>
      <c r="M327" s="16" t="str">
        <f t="shared" si="28"/>
        <v>Juin</v>
      </c>
    </row>
    <row r="328" spans="1:13" ht="18.75">
      <c r="A328" s="13">
        <v>321</v>
      </c>
      <c r="B328" s="625" t="s">
        <v>2764</v>
      </c>
      <c r="C328" s="625" t="s">
        <v>2449</v>
      </c>
      <c r="D328" s="641">
        <v>13.5</v>
      </c>
      <c r="E328" s="121"/>
      <c r="F328" s="656">
        <f t="shared" si="24"/>
        <v>6.75</v>
      </c>
      <c r="G328" s="656">
        <f t="shared" si="25"/>
        <v>20.25</v>
      </c>
      <c r="H328" s="633"/>
      <c r="I328" s="656">
        <f t="shared" si="26"/>
        <v>20.25</v>
      </c>
      <c r="J328" s="633"/>
      <c r="K328" s="656">
        <f t="shared" si="27"/>
        <v>20.25</v>
      </c>
      <c r="L328" s="689"/>
      <c r="M328" s="16" t="str">
        <f t="shared" si="28"/>
        <v>Juin</v>
      </c>
    </row>
    <row r="329" spans="1:13" ht="18.75">
      <c r="A329" s="13">
        <v>322</v>
      </c>
      <c r="B329" s="625" t="s">
        <v>2765</v>
      </c>
      <c r="C329" s="625" t="s">
        <v>2766</v>
      </c>
      <c r="D329" s="641">
        <v>8</v>
      </c>
      <c r="E329" s="121"/>
      <c r="F329" s="656">
        <f t="shared" ref="F329:F392" si="29">IF(AND(D329=0,E329=0),L329/3,(D329+E329)/2)</f>
        <v>4</v>
      </c>
      <c r="G329" s="656">
        <f t="shared" ref="G329:G392" si="30">F329*3</f>
        <v>12</v>
      </c>
      <c r="H329" s="633"/>
      <c r="I329" s="656">
        <f t="shared" ref="I329:I392" si="31">MAX(G329,H329*3)</f>
        <v>12</v>
      </c>
      <c r="J329" s="633"/>
      <c r="K329" s="656">
        <f t="shared" ref="K329:K392" si="32">MAX(I329,J329)</f>
        <v>12</v>
      </c>
      <c r="L329" s="689"/>
      <c r="M329" s="16" t="str">
        <f t="shared" ref="M329:M392" si="33">IF(ISBLANK(J329),IF(ISBLANK(H329),"Juin","Synthèse"),"Rattrapage")</f>
        <v>Juin</v>
      </c>
    </row>
    <row r="330" spans="1:13" ht="18.75">
      <c r="A330" s="13">
        <v>323</v>
      </c>
      <c r="B330" s="625" t="s">
        <v>1879</v>
      </c>
      <c r="C330" s="625" t="s">
        <v>2767</v>
      </c>
      <c r="D330" s="641">
        <v>10</v>
      </c>
      <c r="E330" s="121"/>
      <c r="F330" s="656">
        <f t="shared" si="29"/>
        <v>5</v>
      </c>
      <c r="G330" s="656">
        <f t="shared" si="30"/>
        <v>15</v>
      </c>
      <c r="H330" s="633"/>
      <c r="I330" s="656">
        <f t="shared" si="31"/>
        <v>15</v>
      </c>
      <c r="J330" s="633"/>
      <c r="K330" s="656">
        <f t="shared" si="32"/>
        <v>15</v>
      </c>
      <c r="L330" s="689"/>
      <c r="M330" s="16" t="str">
        <f t="shared" si="33"/>
        <v>Juin</v>
      </c>
    </row>
    <row r="331" spans="1:13" ht="18.75">
      <c r="A331" s="13">
        <v>324</v>
      </c>
      <c r="B331" s="625" t="s">
        <v>2768</v>
      </c>
      <c r="C331" s="625" t="s">
        <v>2769</v>
      </c>
      <c r="D331" s="641">
        <v>4</v>
      </c>
      <c r="E331" s="121"/>
      <c r="F331" s="656">
        <f t="shared" si="29"/>
        <v>2</v>
      </c>
      <c r="G331" s="656">
        <f t="shared" si="30"/>
        <v>6</v>
      </c>
      <c r="H331" s="633"/>
      <c r="I331" s="656">
        <f t="shared" si="31"/>
        <v>6</v>
      </c>
      <c r="J331" s="633"/>
      <c r="K331" s="656">
        <f t="shared" si="32"/>
        <v>6</v>
      </c>
      <c r="L331" s="689"/>
      <c r="M331" s="16" t="str">
        <f t="shared" si="33"/>
        <v>Juin</v>
      </c>
    </row>
    <row r="332" spans="1:13" ht="18.75">
      <c r="A332" s="13">
        <v>325</v>
      </c>
      <c r="B332" s="625" t="s">
        <v>1883</v>
      </c>
      <c r="C332" s="625" t="s">
        <v>2470</v>
      </c>
      <c r="D332" s="641">
        <v>3.5</v>
      </c>
      <c r="E332" s="121"/>
      <c r="F332" s="656">
        <f t="shared" si="29"/>
        <v>1.75</v>
      </c>
      <c r="G332" s="656">
        <f t="shared" si="30"/>
        <v>5.25</v>
      </c>
      <c r="H332" s="633"/>
      <c r="I332" s="656">
        <f t="shared" si="31"/>
        <v>5.25</v>
      </c>
      <c r="J332" s="633"/>
      <c r="K332" s="656">
        <f t="shared" si="32"/>
        <v>5.25</v>
      </c>
      <c r="L332" s="689"/>
      <c r="M332" s="16" t="str">
        <f t="shared" si="33"/>
        <v>Juin</v>
      </c>
    </row>
    <row r="333" spans="1:13" ht="18.75">
      <c r="A333" s="13">
        <v>326</v>
      </c>
      <c r="B333" s="625" t="s">
        <v>2770</v>
      </c>
      <c r="C333" s="625" t="s">
        <v>2771</v>
      </c>
      <c r="D333" s="641">
        <v>7</v>
      </c>
      <c r="E333" s="121"/>
      <c r="F333" s="656">
        <f t="shared" si="29"/>
        <v>3.5</v>
      </c>
      <c r="G333" s="656">
        <f t="shared" si="30"/>
        <v>10.5</v>
      </c>
      <c r="H333" s="633"/>
      <c r="I333" s="656">
        <f t="shared" si="31"/>
        <v>10.5</v>
      </c>
      <c r="J333" s="633"/>
      <c r="K333" s="656">
        <f t="shared" si="32"/>
        <v>10.5</v>
      </c>
      <c r="L333" s="689"/>
      <c r="M333" s="16" t="str">
        <f t="shared" si="33"/>
        <v>Juin</v>
      </c>
    </row>
    <row r="334" spans="1:13" ht="18.75">
      <c r="A334" s="13">
        <v>327</v>
      </c>
      <c r="B334" s="625" t="s">
        <v>2772</v>
      </c>
      <c r="C334" s="625" t="s">
        <v>2567</v>
      </c>
      <c r="D334" s="641">
        <v>10</v>
      </c>
      <c r="E334" s="121"/>
      <c r="F334" s="656">
        <f t="shared" si="29"/>
        <v>5</v>
      </c>
      <c r="G334" s="656">
        <f t="shared" si="30"/>
        <v>15</v>
      </c>
      <c r="H334" s="633"/>
      <c r="I334" s="656">
        <f t="shared" si="31"/>
        <v>15</v>
      </c>
      <c r="J334" s="633"/>
      <c r="K334" s="656">
        <f t="shared" si="32"/>
        <v>15</v>
      </c>
      <c r="L334" s="689"/>
      <c r="M334" s="16" t="str">
        <f t="shared" si="33"/>
        <v>Juin</v>
      </c>
    </row>
    <row r="335" spans="1:13" ht="18.75">
      <c r="A335" s="13">
        <v>328</v>
      </c>
      <c r="B335" s="625" t="s">
        <v>2773</v>
      </c>
      <c r="C335" s="625" t="s">
        <v>2643</v>
      </c>
      <c r="D335" s="641">
        <v>9</v>
      </c>
      <c r="E335" s="121"/>
      <c r="F335" s="656">
        <f t="shared" si="29"/>
        <v>4.5</v>
      </c>
      <c r="G335" s="656">
        <f t="shared" si="30"/>
        <v>13.5</v>
      </c>
      <c r="H335" s="633"/>
      <c r="I335" s="656">
        <f t="shared" si="31"/>
        <v>13.5</v>
      </c>
      <c r="J335" s="633"/>
      <c r="K335" s="656">
        <f t="shared" si="32"/>
        <v>13.5</v>
      </c>
      <c r="L335" s="689"/>
      <c r="M335" s="16" t="str">
        <f t="shared" si="33"/>
        <v>Juin</v>
      </c>
    </row>
    <row r="336" spans="1:13" ht="18.75">
      <c r="A336" s="13">
        <v>329</v>
      </c>
      <c r="B336" s="625" t="s">
        <v>2774</v>
      </c>
      <c r="C336" s="625" t="s">
        <v>2613</v>
      </c>
      <c r="D336" s="641">
        <v>5.5</v>
      </c>
      <c r="E336" s="121"/>
      <c r="F336" s="656">
        <f t="shared" si="29"/>
        <v>2.75</v>
      </c>
      <c r="G336" s="656">
        <f t="shared" si="30"/>
        <v>8.25</v>
      </c>
      <c r="H336" s="633"/>
      <c r="I336" s="656">
        <f t="shared" si="31"/>
        <v>8.25</v>
      </c>
      <c r="J336" s="633"/>
      <c r="K336" s="656">
        <f t="shared" si="32"/>
        <v>8.25</v>
      </c>
      <c r="L336" s="689"/>
      <c r="M336" s="16" t="str">
        <f t="shared" si="33"/>
        <v>Juin</v>
      </c>
    </row>
    <row r="337" spans="1:13" ht="18.75">
      <c r="A337" s="13">
        <v>330</v>
      </c>
      <c r="B337" s="625" t="s">
        <v>301</v>
      </c>
      <c r="C337" s="625" t="s">
        <v>2585</v>
      </c>
      <c r="D337" s="641">
        <v>5.75</v>
      </c>
      <c r="E337" s="121"/>
      <c r="F337" s="656">
        <f t="shared" si="29"/>
        <v>2.875</v>
      </c>
      <c r="G337" s="656">
        <f t="shared" si="30"/>
        <v>8.625</v>
      </c>
      <c r="H337" s="633"/>
      <c r="I337" s="656">
        <f t="shared" si="31"/>
        <v>8.625</v>
      </c>
      <c r="J337" s="633"/>
      <c r="K337" s="656">
        <f t="shared" si="32"/>
        <v>8.625</v>
      </c>
      <c r="L337" s="689"/>
      <c r="M337" s="16" t="str">
        <f t="shared" si="33"/>
        <v>Juin</v>
      </c>
    </row>
    <row r="338" spans="1:13" ht="18.75">
      <c r="A338" s="13">
        <v>331</v>
      </c>
      <c r="B338" s="625" t="s">
        <v>304</v>
      </c>
      <c r="C338" s="625" t="s">
        <v>2775</v>
      </c>
      <c r="D338" s="641">
        <v>8</v>
      </c>
      <c r="E338" s="121"/>
      <c r="F338" s="656">
        <f t="shared" si="29"/>
        <v>4</v>
      </c>
      <c r="G338" s="656">
        <f t="shared" si="30"/>
        <v>12</v>
      </c>
      <c r="H338" s="633"/>
      <c r="I338" s="656">
        <f t="shared" si="31"/>
        <v>12</v>
      </c>
      <c r="J338" s="633"/>
      <c r="K338" s="656">
        <f t="shared" si="32"/>
        <v>12</v>
      </c>
      <c r="L338" s="689"/>
      <c r="M338" s="16" t="str">
        <f t="shared" si="33"/>
        <v>Juin</v>
      </c>
    </row>
    <row r="339" spans="1:13" ht="18.75">
      <c r="A339" s="13">
        <v>332</v>
      </c>
      <c r="B339" s="625" t="s">
        <v>2776</v>
      </c>
      <c r="C339" s="625" t="s">
        <v>2777</v>
      </c>
      <c r="D339" s="641">
        <v>1.5</v>
      </c>
      <c r="E339" s="121"/>
      <c r="F339" s="656">
        <f t="shared" si="29"/>
        <v>0.75</v>
      </c>
      <c r="G339" s="656">
        <f t="shared" si="30"/>
        <v>2.25</v>
      </c>
      <c r="H339" s="633"/>
      <c r="I339" s="656">
        <f t="shared" si="31"/>
        <v>2.25</v>
      </c>
      <c r="J339" s="633"/>
      <c r="K339" s="656">
        <f t="shared" si="32"/>
        <v>2.25</v>
      </c>
      <c r="L339" s="689"/>
      <c r="M339" s="16" t="str">
        <f t="shared" si="33"/>
        <v>Juin</v>
      </c>
    </row>
    <row r="340" spans="1:13" ht="18.75">
      <c r="A340" s="13">
        <v>333</v>
      </c>
      <c r="B340" s="625" t="s">
        <v>2778</v>
      </c>
      <c r="C340" s="625" t="s">
        <v>2474</v>
      </c>
      <c r="D340" s="641">
        <v>9</v>
      </c>
      <c r="E340" s="121"/>
      <c r="F340" s="656">
        <f t="shared" si="29"/>
        <v>4.5</v>
      </c>
      <c r="G340" s="656">
        <f t="shared" si="30"/>
        <v>13.5</v>
      </c>
      <c r="H340" s="633"/>
      <c r="I340" s="656">
        <f t="shared" si="31"/>
        <v>13.5</v>
      </c>
      <c r="J340" s="633"/>
      <c r="K340" s="656">
        <f t="shared" si="32"/>
        <v>13.5</v>
      </c>
      <c r="L340" s="689"/>
      <c r="M340" s="16" t="str">
        <f t="shared" si="33"/>
        <v>Juin</v>
      </c>
    </row>
    <row r="341" spans="1:13" ht="18.75">
      <c r="A341" s="13">
        <v>334</v>
      </c>
      <c r="B341" s="625" t="s">
        <v>2778</v>
      </c>
      <c r="C341" s="625" t="s">
        <v>2779</v>
      </c>
      <c r="D341" s="641">
        <v>3.5</v>
      </c>
      <c r="E341" s="121"/>
      <c r="F341" s="656">
        <f t="shared" si="29"/>
        <v>1.75</v>
      </c>
      <c r="G341" s="656">
        <f t="shared" si="30"/>
        <v>5.25</v>
      </c>
      <c r="H341" s="633"/>
      <c r="I341" s="656">
        <f t="shared" si="31"/>
        <v>5.25</v>
      </c>
      <c r="J341" s="633"/>
      <c r="K341" s="656">
        <f t="shared" si="32"/>
        <v>5.25</v>
      </c>
      <c r="L341" s="689"/>
      <c r="M341" s="16" t="str">
        <f t="shared" si="33"/>
        <v>Juin</v>
      </c>
    </row>
    <row r="342" spans="1:13" ht="18.75">
      <c r="A342" s="13">
        <v>335</v>
      </c>
      <c r="B342" s="625" t="s">
        <v>2780</v>
      </c>
      <c r="C342" s="625" t="s">
        <v>2781</v>
      </c>
      <c r="D342" s="641">
        <v>11</v>
      </c>
      <c r="E342" s="121"/>
      <c r="F342" s="656">
        <f t="shared" si="29"/>
        <v>5.5</v>
      </c>
      <c r="G342" s="656">
        <f t="shared" si="30"/>
        <v>16.5</v>
      </c>
      <c r="H342" s="633"/>
      <c r="I342" s="656">
        <f t="shared" si="31"/>
        <v>16.5</v>
      </c>
      <c r="J342" s="633"/>
      <c r="K342" s="656">
        <f t="shared" si="32"/>
        <v>16.5</v>
      </c>
      <c r="L342" s="689"/>
      <c r="M342" s="16" t="str">
        <f t="shared" si="33"/>
        <v>Juin</v>
      </c>
    </row>
    <row r="343" spans="1:13" ht="18.75">
      <c r="A343" s="13">
        <v>336</v>
      </c>
      <c r="B343" s="625" t="s">
        <v>2782</v>
      </c>
      <c r="C343" s="625" t="s">
        <v>2783</v>
      </c>
      <c r="D343" s="641">
        <v>9</v>
      </c>
      <c r="E343" s="121"/>
      <c r="F343" s="656">
        <f t="shared" si="29"/>
        <v>4.5</v>
      </c>
      <c r="G343" s="656">
        <f t="shared" si="30"/>
        <v>13.5</v>
      </c>
      <c r="H343" s="633"/>
      <c r="I343" s="656">
        <f t="shared" si="31"/>
        <v>13.5</v>
      </c>
      <c r="J343" s="633"/>
      <c r="K343" s="656">
        <f t="shared" si="32"/>
        <v>13.5</v>
      </c>
      <c r="L343" s="689"/>
      <c r="M343" s="16" t="str">
        <f t="shared" si="33"/>
        <v>Juin</v>
      </c>
    </row>
    <row r="344" spans="1:13" ht="18.75">
      <c r="A344" s="13">
        <v>337</v>
      </c>
      <c r="B344" s="625" t="s">
        <v>2784</v>
      </c>
      <c r="C344" s="625" t="s">
        <v>2785</v>
      </c>
      <c r="D344" s="641">
        <v>9</v>
      </c>
      <c r="E344" s="121"/>
      <c r="F344" s="656">
        <f t="shared" si="29"/>
        <v>4.5</v>
      </c>
      <c r="G344" s="656">
        <f t="shared" si="30"/>
        <v>13.5</v>
      </c>
      <c r="H344" s="633"/>
      <c r="I344" s="656">
        <f t="shared" si="31"/>
        <v>13.5</v>
      </c>
      <c r="J344" s="633"/>
      <c r="K344" s="656">
        <f t="shared" si="32"/>
        <v>13.5</v>
      </c>
      <c r="L344" s="689"/>
      <c r="M344" s="16" t="str">
        <f t="shared" si="33"/>
        <v>Juin</v>
      </c>
    </row>
    <row r="345" spans="1:13" ht="18.75">
      <c r="A345" s="13">
        <v>338</v>
      </c>
      <c r="B345" s="625" t="s">
        <v>308</v>
      </c>
      <c r="C345" s="625" t="s">
        <v>2786</v>
      </c>
      <c r="D345" s="641">
        <v>8</v>
      </c>
      <c r="E345" s="121"/>
      <c r="F345" s="656">
        <f t="shared" si="29"/>
        <v>4</v>
      </c>
      <c r="G345" s="656">
        <f t="shared" si="30"/>
        <v>12</v>
      </c>
      <c r="H345" s="633"/>
      <c r="I345" s="656">
        <f t="shared" si="31"/>
        <v>12</v>
      </c>
      <c r="J345" s="633"/>
      <c r="K345" s="656">
        <f t="shared" si="32"/>
        <v>12</v>
      </c>
      <c r="L345" s="689"/>
      <c r="M345" s="16" t="str">
        <f t="shared" si="33"/>
        <v>Juin</v>
      </c>
    </row>
    <row r="346" spans="1:13" ht="18.75">
      <c r="A346" s="13">
        <v>339</v>
      </c>
      <c r="B346" s="625" t="s">
        <v>308</v>
      </c>
      <c r="C346" s="625" t="s">
        <v>2596</v>
      </c>
      <c r="D346" s="641">
        <v>3</v>
      </c>
      <c r="E346" s="121"/>
      <c r="F346" s="656">
        <f t="shared" si="29"/>
        <v>1.5</v>
      </c>
      <c r="G346" s="656">
        <f t="shared" si="30"/>
        <v>4.5</v>
      </c>
      <c r="H346" s="633"/>
      <c r="I346" s="656">
        <f t="shared" si="31"/>
        <v>4.5</v>
      </c>
      <c r="J346" s="633"/>
      <c r="K346" s="656">
        <f t="shared" si="32"/>
        <v>4.5</v>
      </c>
      <c r="L346" s="689"/>
      <c r="M346" s="16" t="str">
        <f t="shared" si="33"/>
        <v>Juin</v>
      </c>
    </row>
    <row r="347" spans="1:13" ht="18.75">
      <c r="A347" s="13">
        <v>340</v>
      </c>
      <c r="B347" s="625" t="s">
        <v>310</v>
      </c>
      <c r="C347" s="625" t="s">
        <v>2787</v>
      </c>
      <c r="D347" s="641">
        <v>3</v>
      </c>
      <c r="E347" s="121"/>
      <c r="F347" s="656">
        <f t="shared" si="29"/>
        <v>1.5</v>
      </c>
      <c r="G347" s="656">
        <f t="shared" si="30"/>
        <v>4.5</v>
      </c>
      <c r="H347" s="633"/>
      <c r="I347" s="656">
        <f t="shared" si="31"/>
        <v>4.5</v>
      </c>
      <c r="J347" s="633"/>
      <c r="K347" s="656">
        <f t="shared" si="32"/>
        <v>4.5</v>
      </c>
      <c r="L347" s="689"/>
      <c r="M347" s="16" t="str">
        <f t="shared" si="33"/>
        <v>Juin</v>
      </c>
    </row>
    <row r="348" spans="1:13" ht="18.75">
      <c r="A348" s="13">
        <v>341</v>
      </c>
      <c r="B348" s="625" t="s">
        <v>311</v>
      </c>
      <c r="C348" s="625" t="s">
        <v>312</v>
      </c>
      <c r="D348" s="641">
        <v>1.5</v>
      </c>
      <c r="E348" s="121"/>
      <c r="F348" s="656">
        <f t="shared" si="29"/>
        <v>0.75</v>
      </c>
      <c r="G348" s="656">
        <f t="shared" si="30"/>
        <v>2.25</v>
      </c>
      <c r="H348" s="633"/>
      <c r="I348" s="656">
        <f t="shared" si="31"/>
        <v>2.25</v>
      </c>
      <c r="J348" s="633"/>
      <c r="K348" s="656">
        <f t="shared" si="32"/>
        <v>2.25</v>
      </c>
      <c r="L348" s="689"/>
      <c r="M348" s="16" t="str">
        <f t="shared" si="33"/>
        <v>Juin</v>
      </c>
    </row>
    <row r="349" spans="1:13" ht="18.75">
      <c r="A349" s="13">
        <v>342</v>
      </c>
      <c r="B349" s="625" t="s">
        <v>1955</v>
      </c>
      <c r="C349" s="625" t="s">
        <v>2788</v>
      </c>
      <c r="D349" s="641">
        <v>7</v>
      </c>
      <c r="E349" s="121"/>
      <c r="F349" s="656">
        <f t="shared" si="29"/>
        <v>3.5</v>
      </c>
      <c r="G349" s="656">
        <f t="shared" si="30"/>
        <v>10.5</v>
      </c>
      <c r="H349" s="633"/>
      <c r="I349" s="656">
        <f t="shared" si="31"/>
        <v>10.5</v>
      </c>
      <c r="J349" s="633"/>
      <c r="K349" s="656">
        <f t="shared" si="32"/>
        <v>10.5</v>
      </c>
      <c r="L349" s="689"/>
      <c r="M349" s="16" t="str">
        <f t="shared" si="33"/>
        <v>Juin</v>
      </c>
    </row>
    <row r="350" spans="1:13" ht="18.75">
      <c r="A350" s="13">
        <v>343</v>
      </c>
      <c r="B350" s="625" t="s">
        <v>1960</v>
      </c>
      <c r="C350" s="625" t="s">
        <v>2789</v>
      </c>
      <c r="D350" s="641">
        <v>8.5</v>
      </c>
      <c r="E350" s="121"/>
      <c r="F350" s="656">
        <f t="shared" si="29"/>
        <v>4.25</v>
      </c>
      <c r="G350" s="656">
        <f t="shared" si="30"/>
        <v>12.75</v>
      </c>
      <c r="H350" s="633"/>
      <c r="I350" s="656">
        <f t="shared" si="31"/>
        <v>12.75</v>
      </c>
      <c r="J350" s="633"/>
      <c r="K350" s="656">
        <f t="shared" si="32"/>
        <v>12.75</v>
      </c>
      <c r="L350" s="689"/>
      <c r="M350" s="16" t="str">
        <f t="shared" si="33"/>
        <v>Juin</v>
      </c>
    </row>
    <row r="351" spans="1:13" ht="18.75">
      <c r="A351" s="13">
        <v>344</v>
      </c>
      <c r="B351" s="625" t="s">
        <v>316</v>
      </c>
      <c r="C351" s="625" t="s">
        <v>2790</v>
      </c>
      <c r="D351" s="641">
        <v>2</v>
      </c>
      <c r="E351" s="121"/>
      <c r="F351" s="656">
        <f t="shared" si="29"/>
        <v>1</v>
      </c>
      <c r="G351" s="656">
        <f t="shared" si="30"/>
        <v>3</v>
      </c>
      <c r="H351" s="633"/>
      <c r="I351" s="656">
        <f t="shared" si="31"/>
        <v>3</v>
      </c>
      <c r="J351" s="633"/>
      <c r="K351" s="656">
        <f t="shared" si="32"/>
        <v>3</v>
      </c>
      <c r="L351" s="689"/>
      <c r="M351" s="16" t="str">
        <f t="shared" si="33"/>
        <v>Juin</v>
      </c>
    </row>
    <row r="352" spans="1:13" ht="18.75">
      <c r="A352" s="13">
        <v>345</v>
      </c>
      <c r="B352" s="625" t="s">
        <v>2791</v>
      </c>
      <c r="C352" s="625" t="s">
        <v>2792</v>
      </c>
      <c r="D352" s="641">
        <v>5</v>
      </c>
      <c r="E352" s="121"/>
      <c r="F352" s="656">
        <f t="shared" si="29"/>
        <v>2.5</v>
      </c>
      <c r="G352" s="656">
        <f t="shared" si="30"/>
        <v>7.5</v>
      </c>
      <c r="H352" s="633"/>
      <c r="I352" s="656">
        <f t="shared" si="31"/>
        <v>7.5</v>
      </c>
      <c r="J352" s="633"/>
      <c r="K352" s="656">
        <f t="shared" si="32"/>
        <v>7.5</v>
      </c>
      <c r="L352" s="689"/>
      <c r="M352" s="16" t="str">
        <f t="shared" si="33"/>
        <v>Juin</v>
      </c>
    </row>
    <row r="353" spans="1:13" ht="18.75">
      <c r="A353" s="13">
        <v>346</v>
      </c>
      <c r="B353" s="625" t="s">
        <v>1978</v>
      </c>
      <c r="C353" s="625" t="s">
        <v>2793</v>
      </c>
      <c r="D353" s="641">
        <v>6</v>
      </c>
      <c r="E353" s="121"/>
      <c r="F353" s="656">
        <f t="shared" si="29"/>
        <v>3</v>
      </c>
      <c r="G353" s="656">
        <f t="shared" si="30"/>
        <v>9</v>
      </c>
      <c r="H353" s="633"/>
      <c r="I353" s="656">
        <f t="shared" si="31"/>
        <v>9</v>
      </c>
      <c r="J353" s="633"/>
      <c r="K353" s="656">
        <f t="shared" si="32"/>
        <v>9</v>
      </c>
      <c r="L353" s="689"/>
      <c r="M353" s="16" t="str">
        <f t="shared" si="33"/>
        <v>Juin</v>
      </c>
    </row>
    <row r="354" spans="1:13" ht="18.75">
      <c r="A354" s="13">
        <v>347</v>
      </c>
      <c r="B354" s="625" t="s">
        <v>2794</v>
      </c>
      <c r="C354" s="625" t="s">
        <v>2795</v>
      </c>
      <c r="D354" s="641">
        <v>13.5</v>
      </c>
      <c r="E354" s="121"/>
      <c r="F354" s="656">
        <f t="shared" si="29"/>
        <v>6.75</v>
      </c>
      <c r="G354" s="656">
        <f t="shared" si="30"/>
        <v>20.25</v>
      </c>
      <c r="H354" s="633"/>
      <c r="I354" s="656">
        <f t="shared" si="31"/>
        <v>20.25</v>
      </c>
      <c r="J354" s="633"/>
      <c r="K354" s="656">
        <f t="shared" si="32"/>
        <v>20.25</v>
      </c>
      <c r="L354" s="689"/>
      <c r="M354" s="16" t="str">
        <f t="shared" si="33"/>
        <v>Juin</v>
      </c>
    </row>
    <row r="355" spans="1:13" ht="18.75">
      <c r="A355" s="13">
        <v>348</v>
      </c>
      <c r="B355" s="625" t="s">
        <v>1986</v>
      </c>
      <c r="C355" s="625" t="s">
        <v>2796</v>
      </c>
      <c r="D355" s="641">
        <v>4.5</v>
      </c>
      <c r="E355" s="121"/>
      <c r="F355" s="656">
        <f t="shared" si="29"/>
        <v>2.25</v>
      </c>
      <c r="G355" s="656">
        <f t="shared" si="30"/>
        <v>6.75</v>
      </c>
      <c r="H355" s="633"/>
      <c r="I355" s="656">
        <f t="shared" si="31"/>
        <v>6.75</v>
      </c>
      <c r="J355" s="633"/>
      <c r="K355" s="656">
        <f t="shared" si="32"/>
        <v>6.75</v>
      </c>
      <c r="L355" s="689"/>
      <c r="M355" s="16" t="str">
        <f t="shared" si="33"/>
        <v>Juin</v>
      </c>
    </row>
    <row r="356" spans="1:13" ht="18.75">
      <c r="A356" s="13">
        <v>349</v>
      </c>
      <c r="B356" s="625" t="s">
        <v>321</v>
      </c>
      <c r="C356" s="625" t="s">
        <v>2797</v>
      </c>
      <c r="D356" s="641">
        <v>4</v>
      </c>
      <c r="E356" s="121"/>
      <c r="F356" s="656">
        <f t="shared" si="29"/>
        <v>2</v>
      </c>
      <c r="G356" s="656">
        <f t="shared" si="30"/>
        <v>6</v>
      </c>
      <c r="H356" s="633"/>
      <c r="I356" s="656">
        <f t="shared" si="31"/>
        <v>6</v>
      </c>
      <c r="J356" s="633"/>
      <c r="K356" s="656">
        <f t="shared" si="32"/>
        <v>6</v>
      </c>
      <c r="L356" s="689"/>
      <c r="M356" s="16" t="str">
        <f t="shared" si="33"/>
        <v>Juin</v>
      </c>
    </row>
    <row r="357" spans="1:13" ht="18.75">
      <c r="A357" s="13">
        <v>350</v>
      </c>
      <c r="B357" s="625" t="s">
        <v>1995</v>
      </c>
      <c r="C357" s="625" t="s">
        <v>2779</v>
      </c>
      <c r="D357" s="641">
        <v>10</v>
      </c>
      <c r="E357" s="121"/>
      <c r="F357" s="656">
        <f t="shared" si="29"/>
        <v>5</v>
      </c>
      <c r="G357" s="656">
        <f t="shared" si="30"/>
        <v>15</v>
      </c>
      <c r="H357" s="633"/>
      <c r="I357" s="656">
        <f t="shared" si="31"/>
        <v>15</v>
      </c>
      <c r="J357" s="633"/>
      <c r="K357" s="656">
        <f t="shared" si="32"/>
        <v>15</v>
      </c>
      <c r="L357" s="689"/>
      <c r="M357" s="16" t="str">
        <f t="shared" si="33"/>
        <v>Juin</v>
      </c>
    </row>
    <row r="358" spans="1:13" ht="18.75">
      <c r="A358" s="13">
        <v>351</v>
      </c>
      <c r="B358" s="625" t="s">
        <v>2000</v>
      </c>
      <c r="C358" s="625" t="s">
        <v>2798</v>
      </c>
      <c r="D358" s="641">
        <v>4.5</v>
      </c>
      <c r="E358" s="121"/>
      <c r="F358" s="656">
        <f t="shared" si="29"/>
        <v>2.25</v>
      </c>
      <c r="G358" s="656">
        <f t="shared" si="30"/>
        <v>6.75</v>
      </c>
      <c r="H358" s="633"/>
      <c r="I358" s="656">
        <f t="shared" si="31"/>
        <v>6.75</v>
      </c>
      <c r="J358" s="633"/>
      <c r="K358" s="656">
        <f t="shared" si="32"/>
        <v>6.75</v>
      </c>
      <c r="L358" s="689"/>
      <c r="M358" s="16" t="str">
        <f t="shared" si="33"/>
        <v>Juin</v>
      </c>
    </row>
    <row r="359" spans="1:13" ht="18.75">
      <c r="A359" s="13">
        <v>352</v>
      </c>
      <c r="B359" s="625" t="s">
        <v>2799</v>
      </c>
      <c r="C359" s="625" t="s">
        <v>2800</v>
      </c>
      <c r="D359" s="641">
        <v>8.25</v>
      </c>
      <c r="E359" s="121"/>
      <c r="F359" s="656">
        <f t="shared" si="29"/>
        <v>4.125</v>
      </c>
      <c r="G359" s="656">
        <f t="shared" si="30"/>
        <v>12.375</v>
      </c>
      <c r="H359" s="633"/>
      <c r="I359" s="656">
        <f t="shared" si="31"/>
        <v>12.375</v>
      </c>
      <c r="J359" s="633"/>
      <c r="K359" s="656">
        <f t="shared" si="32"/>
        <v>12.375</v>
      </c>
      <c r="L359" s="689"/>
      <c r="M359" s="16" t="str">
        <f t="shared" si="33"/>
        <v>Juin</v>
      </c>
    </row>
    <row r="360" spans="1:13" ht="18.75">
      <c r="A360" s="13">
        <v>353</v>
      </c>
      <c r="B360" s="625" t="s">
        <v>2801</v>
      </c>
      <c r="C360" s="625" t="s">
        <v>2802</v>
      </c>
      <c r="D360" s="641">
        <v>8</v>
      </c>
      <c r="E360" s="121"/>
      <c r="F360" s="656">
        <f t="shared" si="29"/>
        <v>4</v>
      </c>
      <c r="G360" s="656">
        <f t="shared" si="30"/>
        <v>12</v>
      </c>
      <c r="H360" s="633"/>
      <c r="I360" s="656">
        <f t="shared" si="31"/>
        <v>12</v>
      </c>
      <c r="J360" s="633"/>
      <c r="K360" s="656">
        <f t="shared" si="32"/>
        <v>12</v>
      </c>
      <c r="L360" s="689"/>
      <c r="M360" s="16" t="str">
        <f t="shared" si="33"/>
        <v>Juin</v>
      </c>
    </row>
    <row r="361" spans="1:13" ht="18.75">
      <c r="A361" s="13">
        <v>354</v>
      </c>
      <c r="B361" s="625" t="s">
        <v>2803</v>
      </c>
      <c r="C361" s="625" t="s">
        <v>2463</v>
      </c>
      <c r="D361" s="641">
        <v>6.5</v>
      </c>
      <c r="E361" s="121"/>
      <c r="F361" s="656">
        <f t="shared" si="29"/>
        <v>3.25</v>
      </c>
      <c r="G361" s="656">
        <f t="shared" si="30"/>
        <v>9.75</v>
      </c>
      <c r="H361" s="633"/>
      <c r="I361" s="656">
        <f t="shared" si="31"/>
        <v>9.75</v>
      </c>
      <c r="J361" s="633"/>
      <c r="K361" s="656">
        <f t="shared" si="32"/>
        <v>9.75</v>
      </c>
      <c r="L361" s="689"/>
      <c r="M361" s="16" t="str">
        <f t="shared" si="33"/>
        <v>Juin</v>
      </c>
    </row>
    <row r="362" spans="1:13" ht="18.75">
      <c r="A362" s="13">
        <v>355</v>
      </c>
      <c r="B362" s="625" t="s">
        <v>2019</v>
      </c>
      <c r="C362" s="625" t="s">
        <v>2463</v>
      </c>
      <c r="D362" s="641">
        <v>5.5</v>
      </c>
      <c r="E362" s="121"/>
      <c r="F362" s="656">
        <f t="shared" si="29"/>
        <v>2.75</v>
      </c>
      <c r="G362" s="656">
        <f t="shared" si="30"/>
        <v>8.25</v>
      </c>
      <c r="H362" s="633"/>
      <c r="I362" s="656">
        <f t="shared" si="31"/>
        <v>8.25</v>
      </c>
      <c r="J362" s="633"/>
      <c r="K362" s="656">
        <f t="shared" si="32"/>
        <v>8.25</v>
      </c>
      <c r="L362" s="689"/>
      <c r="M362" s="16" t="str">
        <f t="shared" si="33"/>
        <v>Juin</v>
      </c>
    </row>
    <row r="363" spans="1:13" ht="18.75">
      <c r="A363" s="13">
        <v>356</v>
      </c>
      <c r="B363" s="625" t="s">
        <v>2023</v>
      </c>
      <c r="C363" s="625" t="s">
        <v>2804</v>
      </c>
      <c r="D363" s="641">
        <v>10</v>
      </c>
      <c r="E363" s="121"/>
      <c r="F363" s="656">
        <f t="shared" si="29"/>
        <v>5</v>
      </c>
      <c r="G363" s="656">
        <f t="shared" si="30"/>
        <v>15</v>
      </c>
      <c r="H363" s="633"/>
      <c r="I363" s="656">
        <f t="shared" si="31"/>
        <v>15</v>
      </c>
      <c r="J363" s="633"/>
      <c r="K363" s="656">
        <f t="shared" si="32"/>
        <v>15</v>
      </c>
      <c r="L363" s="689"/>
      <c r="M363" s="16" t="str">
        <f t="shared" si="33"/>
        <v>Juin</v>
      </c>
    </row>
    <row r="364" spans="1:13" ht="18.75">
      <c r="A364" s="13">
        <v>357</v>
      </c>
      <c r="B364" s="625" t="s">
        <v>2028</v>
      </c>
      <c r="C364" s="625" t="s">
        <v>2805</v>
      </c>
      <c r="D364" s="641">
        <v>7.5</v>
      </c>
      <c r="E364" s="121"/>
      <c r="F364" s="656">
        <f t="shared" si="29"/>
        <v>3.75</v>
      </c>
      <c r="G364" s="656">
        <f t="shared" si="30"/>
        <v>11.25</v>
      </c>
      <c r="H364" s="633"/>
      <c r="I364" s="656">
        <f t="shared" si="31"/>
        <v>11.25</v>
      </c>
      <c r="J364" s="633"/>
      <c r="K364" s="656">
        <f t="shared" si="32"/>
        <v>11.25</v>
      </c>
      <c r="L364" s="689"/>
      <c r="M364" s="16" t="str">
        <f t="shared" si="33"/>
        <v>Juin</v>
      </c>
    </row>
    <row r="365" spans="1:13" ht="18.75">
      <c r="A365" s="13">
        <v>358</v>
      </c>
      <c r="B365" s="625" t="s">
        <v>2806</v>
      </c>
      <c r="C365" s="625" t="s">
        <v>2493</v>
      </c>
      <c r="D365" s="641">
        <v>13.5</v>
      </c>
      <c r="E365" s="121"/>
      <c r="F365" s="656">
        <f t="shared" si="29"/>
        <v>6.75</v>
      </c>
      <c r="G365" s="656">
        <f t="shared" si="30"/>
        <v>20.25</v>
      </c>
      <c r="H365" s="633"/>
      <c r="I365" s="656">
        <f t="shared" si="31"/>
        <v>20.25</v>
      </c>
      <c r="J365" s="633"/>
      <c r="K365" s="656">
        <f t="shared" si="32"/>
        <v>20.25</v>
      </c>
      <c r="L365" s="689"/>
      <c r="M365" s="16" t="str">
        <f t="shared" si="33"/>
        <v>Juin</v>
      </c>
    </row>
    <row r="366" spans="1:13" ht="18.75">
      <c r="A366" s="13">
        <v>359</v>
      </c>
      <c r="B366" s="625" t="s">
        <v>2807</v>
      </c>
      <c r="C366" s="625" t="s">
        <v>2808</v>
      </c>
      <c r="D366" s="641">
        <v>6</v>
      </c>
      <c r="E366" s="121"/>
      <c r="F366" s="656">
        <f t="shared" si="29"/>
        <v>3</v>
      </c>
      <c r="G366" s="656">
        <f t="shared" si="30"/>
        <v>9</v>
      </c>
      <c r="H366" s="633"/>
      <c r="I366" s="656">
        <f t="shared" si="31"/>
        <v>9</v>
      </c>
      <c r="J366" s="633"/>
      <c r="K366" s="656">
        <f t="shared" si="32"/>
        <v>9</v>
      </c>
      <c r="L366" s="689"/>
      <c r="M366" s="16" t="str">
        <f t="shared" si="33"/>
        <v>Juin</v>
      </c>
    </row>
    <row r="367" spans="1:13" ht="18.75">
      <c r="A367" s="13">
        <v>360</v>
      </c>
      <c r="B367" s="625" t="s">
        <v>324</v>
      </c>
      <c r="C367" s="625" t="s">
        <v>2809</v>
      </c>
      <c r="D367" s="641">
        <v>11.25</v>
      </c>
      <c r="E367" s="121"/>
      <c r="F367" s="656">
        <f t="shared" si="29"/>
        <v>5.625</v>
      </c>
      <c r="G367" s="656">
        <f t="shared" si="30"/>
        <v>16.875</v>
      </c>
      <c r="H367" s="633"/>
      <c r="I367" s="656">
        <f t="shared" si="31"/>
        <v>16.875</v>
      </c>
      <c r="J367" s="633"/>
      <c r="K367" s="656">
        <f t="shared" si="32"/>
        <v>16.875</v>
      </c>
      <c r="L367" s="689"/>
      <c r="M367" s="16" t="str">
        <f t="shared" si="33"/>
        <v>Juin</v>
      </c>
    </row>
    <row r="368" spans="1:13" ht="18.75">
      <c r="A368" s="13">
        <v>361</v>
      </c>
      <c r="B368" s="625" t="s">
        <v>2810</v>
      </c>
      <c r="C368" s="625" t="s">
        <v>2811</v>
      </c>
      <c r="D368" s="641">
        <v>4.5</v>
      </c>
      <c r="E368" s="121"/>
      <c r="F368" s="656">
        <f t="shared" si="29"/>
        <v>2.25</v>
      </c>
      <c r="G368" s="656">
        <f t="shared" si="30"/>
        <v>6.75</v>
      </c>
      <c r="H368" s="633"/>
      <c r="I368" s="656">
        <f t="shared" si="31"/>
        <v>6.75</v>
      </c>
      <c r="J368" s="633"/>
      <c r="K368" s="656">
        <f t="shared" si="32"/>
        <v>6.75</v>
      </c>
      <c r="L368" s="689"/>
      <c r="M368" s="16" t="str">
        <f t="shared" si="33"/>
        <v>Juin</v>
      </c>
    </row>
    <row r="369" spans="1:13" ht="18.75">
      <c r="A369" s="13">
        <v>362</v>
      </c>
      <c r="B369" s="625" t="s">
        <v>2812</v>
      </c>
      <c r="C369" s="625" t="s">
        <v>2813</v>
      </c>
      <c r="D369" s="641">
        <v>9</v>
      </c>
      <c r="E369" s="121"/>
      <c r="F369" s="656">
        <f t="shared" si="29"/>
        <v>4.5</v>
      </c>
      <c r="G369" s="656">
        <f t="shared" si="30"/>
        <v>13.5</v>
      </c>
      <c r="H369" s="633"/>
      <c r="I369" s="656">
        <f t="shared" si="31"/>
        <v>13.5</v>
      </c>
      <c r="J369" s="633"/>
      <c r="K369" s="656">
        <f t="shared" si="32"/>
        <v>13.5</v>
      </c>
      <c r="L369" s="689"/>
      <c r="M369" s="16" t="str">
        <f t="shared" si="33"/>
        <v>Juin</v>
      </c>
    </row>
    <row r="370" spans="1:13" ht="18.75">
      <c r="A370" s="13">
        <v>363</v>
      </c>
      <c r="B370" s="625" t="s">
        <v>2814</v>
      </c>
      <c r="C370" s="625" t="s">
        <v>2815</v>
      </c>
      <c r="D370" s="641">
        <v>10</v>
      </c>
      <c r="E370" s="121"/>
      <c r="F370" s="656">
        <f t="shared" si="29"/>
        <v>5</v>
      </c>
      <c r="G370" s="656">
        <f t="shared" si="30"/>
        <v>15</v>
      </c>
      <c r="H370" s="633"/>
      <c r="I370" s="656">
        <f t="shared" si="31"/>
        <v>15</v>
      </c>
      <c r="J370" s="633"/>
      <c r="K370" s="656">
        <f t="shared" si="32"/>
        <v>15</v>
      </c>
      <c r="L370" s="689"/>
      <c r="M370" s="16" t="str">
        <f t="shared" si="33"/>
        <v>Juin</v>
      </c>
    </row>
    <row r="371" spans="1:13" ht="18.75">
      <c r="A371" s="13">
        <v>364</v>
      </c>
      <c r="B371" s="625" t="s">
        <v>2816</v>
      </c>
      <c r="C371" s="625" t="s">
        <v>2443</v>
      </c>
      <c r="D371" s="641">
        <v>11.5</v>
      </c>
      <c r="E371" s="121"/>
      <c r="F371" s="656">
        <f t="shared" si="29"/>
        <v>5.75</v>
      </c>
      <c r="G371" s="656">
        <f t="shared" si="30"/>
        <v>17.25</v>
      </c>
      <c r="H371" s="633"/>
      <c r="I371" s="656">
        <f t="shared" si="31"/>
        <v>17.25</v>
      </c>
      <c r="J371" s="633"/>
      <c r="K371" s="656">
        <f t="shared" si="32"/>
        <v>17.25</v>
      </c>
      <c r="L371" s="689"/>
      <c r="M371" s="16" t="str">
        <f t="shared" si="33"/>
        <v>Juin</v>
      </c>
    </row>
    <row r="372" spans="1:13" ht="18.75">
      <c r="A372" s="13">
        <v>365</v>
      </c>
      <c r="B372" s="625" t="s">
        <v>325</v>
      </c>
      <c r="C372" s="625" t="s">
        <v>2512</v>
      </c>
      <c r="D372" s="641">
        <v>2</v>
      </c>
      <c r="E372" s="121"/>
      <c r="F372" s="656">
        <f t="shared" si="29"/>
        <v>1</v>
      </c>
      <c r="G372" s="656">
        <f t="shared" si="30"/>
        <v>3</v>
      </c>
      <c r="H372" s="633"/>
      <c r="I372" s="656">
        <f t="shared" si="31"/>
        <v>3</v>
      </c>
      <c r="J372" s="633"/>
      <c r="K372" s="656">
        <f t="shared" si="32"/>
        <v>3</v>
      </c>
      <c r="L372" s="689"/>
      <c r="M372" s="16" t="str">
        <f t="shared" si="33"/>
        <v>Juin</v>
      </c>
    </row>
    <row r="373" spans="1:13" ht="18.75">
      <c r="A373" s="13">
        <v>366</v>
      </c>
      <c r="B373" s="625" t="s">
        <v>2817</v>
      </c>
      <c r="C373" s="625" t="s">
        <v>2818</v>
      </c>
      <c r="D373" s="641">
        <v>8</v>
      </c>
      <c r="E373" s="121"/>
      <c r="F373" s="656">
        <f t="shared" si="29"/>
        <v>4</v>
      </c>
      <c r="G373" s="656">
        <f t="shared" si="30"/>
        <v>12</v>
      </c>
      <c r="H373" s="633"/>
      <c r="I373" s="656">
        <f t="shared" si="31"/>
        <v>12</v>
      </c>
      <c r="J373" s="633"/>
      <c r="K373" s="656">
        <f t="shared" si="32"/>
        <v>12</v>
      </c>
      <c r="L373" s="689"/>
      <c r="M373" s="16" t="str">
        <f t="shared" si="33"/>
        <v>Juin</v>
      </c>
    </row>
    <row r="374" spans="1:13" ht="18.75">
      <c r="A374" s="13">
        <v>367</v>
      </c>
      <c r="B374" s="625" t="s">
        <v>1966</v>
      </c>
      <c r="C374" s="625" t="s">
        <v>2819</v>
      </c>
      <c r="D374" s="641">
        <v>11.5</v>
      </c>
      <c r="E374" s="121"/>
      <c r="F374" s="656">
        <f t="shared" si="29"/>
        <v>5.75</v>
      </c>
      <c r="G374" s="656">
        <f t="shared" si="30"/>
        <v>17.25</v>
      </c>
      <c r="H374" s="633"/>
      <c r="I374" s="656">
        <f t="shared" si="31"/>
        <v>17.25</v>
      </c>
      <c r="J374" s="633"/>
      <c r="K374" s="656">
        <f t="shared" si="32"/>
        <v>17.25</v>
      </c>
      <c r="L374" s="689"/>
      <c r="M374" s="16" t="str">
        <f t="shared" si="33"/>
        <v>Juin</v>
      </c>
    </row>
    <row r="375" spans="1:13" ht="18.75">
      <c r="A375" s="13">
        <v>368</v>
      </c>
      <c r="B375" s="625" t="s">
        <v>2069</v>
      </c>
      <c r="C375" s="625" t="s">
        <v>2521</v>
      </c>
      <c r="D375" s="641">
        <v>14.5</v>
      </c>
      <c r="E375" s="121"/>
      <c r="F375" s="656">
        <f t="shared" si="29"/>
        <v>7.25</v>
      </c>
      <c r="G375" s="656">
        <f t="shared" si="30"/>
        <v>21.75</v>
      </c>
      <c r="H375" s="633"/>
      <c r="I375" s="656">
        <f t="shared" si="31"/>
        <v>21.75</v>
      </c>
      <c r="J375" s="633"/>
      <c r="K375" s="656">
        <f t="shared" si="32"/>
        <v>21.75</v>
      </c>
      <c r="L375" s="689"/>
      <c r="M375" s="16" t="str">
        <f t="shared" si="33"/>
        <v>Juin</v>
      </c>
    </row>
    <row r="376" spans="1:13" ht="18.75">
      <c r="A376" s="13">
        <v>369</v>
      </c>
      <c r="B376" s="625" t="s">
        <v>2820</v>
      </c>
      <c r="C376" s="625" t="s">
        <v>2821</v>
      </c>
      <c r="D376" s="641">
        <v>3.25</v>
      </c>
      <c r="E376" s="121"/>
      <c r="F376" s="656">
        <f t="shared" si="29"/>
        <v>1.625</v>
      </c>
      <c r="G376" s="656">
        <f t="shared" si="30"/>
        <v>4.875</v>
      </c>
      <c r="H376" s="633"/>
      <c r="I376" s="656">
        <f t="shared" si="31"/>
        <v>4.875</v>
      </c>
      <c r="J376" s="633"/>
      <c r="K376" s="656">
        <f t="shared" si="32"/>
        <v>4.875</v>
      </c>
      <c r="L376" s="689"/>
      <c r="M376" s="16" t="str">
        <f t="shared" si="33"/>
        <v>Juin</v>
      </c>
    </row>
    <row r="377" spans="1:13" ht="18.75">
      <c r="A377" s="13">
        <v>370</v>
      </c>
      <c r="B377" s="625" t="s">
        <v>2822</v>
      </c>
      <c r="C377" s="625" t="s">
        <v>2823</v>
      </c>
      <c r="D377" s="641">
        <v>11.5</v>
      </c>
      <c r="E377" s="121"/>
      <c r="F377" s="656">
        <f t="shared" si="29"/>
        <v>5.75</v>
      </c>
      <c r="G377" s="656">
        <f t="shared" si="30"/>
        <v>17.25</v>
      </c>
      <c r="H377" s="633"/>
      <c r="I377" s="656">
        <f t="shared" si="31"/>
        <v>17.25</v>
      </c>
      <c r="J377" s="633"/>
      <c r="K377" s="656">
        <f t="shared" si="32"/>
        <v>17.25</v>
      </c>
      <c r="L377" s="689"/>
      <c r="M377" s="16" t="str">
        <f t="shared" si="33"/>
        <v>Juin</v>
      </c>
    </row>
    <row r="378" spans="1:13" ht="18.75">
      <c r="A378" s="13">
        <v>371</v>
      </c>
      <c r="B378" s="625" t="s">
        <v>2083</v>
      </c>
      <c r="C378" s="625" t="s">
        <v>2490</v>
      </c>
      <c r="D378" s="641">
        <v>10.5</v>
      </c>
      <c r="E378" s="121"/>
      <c r="F378" s="656">
        <f t="shared" si="29"/>
        <v>5.25</v>
      </c>
      <c r="G378" s="656">
        <f t="shared" si="30"/>
        <v>15.75</v>
      </c>
      <c r="H378" s="633"/>
      <c r="I378" s="656">
        <f t="shared" si="31"/>
        <v>15.75</v>
      </c>
      <c r="J378" s="633"/>
      <c r="K378" s="656">
        <f t="shared" si="32"/>
        <v>15.75</v>
      </c>
      <c r="L378" s="689"/>
      <c r="M378" s="16" t="str">
        <f t="shared" si="33"/>
        <v>Juin</v>
      </c>
    </row>
    <row r="379" spans="1:13" ht="18.75">
      <c r="A379" s="13">
        <v>372</v>
      </c>
      <c r="B379" s="625" t="s">
        <v>2083</v>
      </c>
      <c r="C379" s="625" t="s">
        <v>2419</v>
      </c>
      <c r="D379" s="641">
        <v>14</v>
      </c>
      <c r="E379" s="121"/>
      <c r="F379" s="656">
        <f t="shared" si="29"/>
        <v>7</v>
      </c>
      <c r="G379" s="656">
        <f t="shared" si="30"/>
        <v>21</v>
      </c>
      <c r="H379" s="633"/>
      <c r="I379" s="656">
        <f t="shared" si="31"/>
        <v>21</v>
      </c>
      <c r="J379" s="633"/>
      <c r="K379" s="656">
        <f t="shared" si="32"/>
        <v>21</v>
      </c>
      <c r="L379" s="689"/>
      <c r="M379" s="16" t="str">
        <f t="shared" si="33"/>
        <v>Juin</v>
      </c>
    </row>
    <row r="380" spans="1:13" ht="18.75">
      <c r="A380" s="13">
        <v>373</v>
      </c>
      <c r="B380" s="625" t="s">
        <v>2087</v>
      </c>
      <c r="C380" s="625" t="s">
        <v>2824</v>
      </c>
      <c r="D380" s="641">
        <v>6.5</v>
      </c>
      <c r="E380" s="121"/>
      <c r="F380" s="656">
        <f t="shared" si="29"/>
        <v>3.25</v>
      </c>
      <c r="G380" s="656">
        <f t="shared" si="30"/>
        <v>9.75</v>
      </c>
      <c r="H380" s="633"/>
      <c r="I380" s="656">
        <f t="shared" si="31"/>
        <v>9.75</v>
      </c>
      <c r="J380" s="633"/>
      <c r="K380" s="656">
        <f t="shared" si="32"/>
        <v>9.75</v>
      </c>
      <c r="L380" s="689"/>
      <c r="M380" s="16" t="str">
        <f t="shared" si="33"/>
        <v>Juin</v>
      </c>
    </row>
    <row r="381" spans="1:13" ht="18.75">
      <c r="A381" s="13">
        <v>374</v>
      </c>
      <c r="B381" s="625" t="s">
        <v>2825</v>
      </c>
      <c r="C381" s="625" t="s">
        <v>2565</v>
      </c>
      <c r="D381" s="641">
        <v>12.5</v>
      </c>
      <c r="E381" s="121"/>
      <c r="F381" s="656">
        <f t="shared" si="29"/>
        <v>6.25</v>
      </c>
      <c r="G381" s="656">
        <f t="shared" si="30"/>
        <v>18.75</v>
      </c>
      <c r="H381" s="633"/>
      <c r="I381" s="656">
        <f t="shared" si="31"/>
        <v>18.75</v>
      </c>
      <c r="J381" s="633"/>
      <c r="K381" s="656">
        <f t="shared" si="32"/>
        <v>18.75</v>
      </c>
      <c r="L381" s="689"/>
      <c r="M381" s="16" t="str">
        <f t="shared" si="33"/>
        <v>Juin</v>
      </c>
    </row>
    <row r="382" spans="1:13" ht="18.75">
      <c r="A382" s="13">
        <v>375</v>
      </c>
      <c r="B382" s="625" t="s">
        <v>329</v>
      </c>
      <c r="C382" s="625" t="s">
        <v>2826</v>
      </c>
      <c r="D382" s="641">
        <v>10.5</v>
      </c>
      <c r="E382" s="121"/>
      <c r="F382" s="656">
        <f t="shared" si="29"/>
        <v>5.25</v>
      </c>
      <c r="G382" s="656">
        <f t="shared" si="30"/>
        <v>15.75</v>
      </c>
      <c r="H382" s="633"/>
      <c r="I382" s="656">
        <f t="shared" si="31"/>
        <v>15.75</v>
      </c>
      <c r="J382" s="633"/>
      <c r="K382" s="656">
        <f t="shared" si="32"/>
        <v>15.75</v>
      </c>
      <c r="L382" s="689"/>
      <c r="M382" s="16" t="str">
        <f t="shared" si="33"/>
        <v>Juin</v>
      </c>
    </row>
    <row r="383" spans="1:13" ht="18.75">
      <c r="A383" s="13">
        <v>376</v>
      </c>
      <c r="B383" s="625" t="s">
        <v>2827</v>
      </c>
      <c r="C383" s="625" t="s">
        <v>2828</v>
      </c>
      <c r="D383" s="641">
        <v>11</v>
      </c>
      <c r="E383" s="121"/>
      <c r="F383" s="656">
        <f t="shared" si="29"/>
        <v>5.5</v>
      </c>
      <c r="G383" s="656">
        <f t="shared" si="30"/>
        <v>16.5</v>
      </c>
      <c r="H383" s="633"/>
      <c r="I383" s="656">
        <f t="shared" si="31"/>
        <v>16.5</v>
      </c>
      <c r="J383" s="633"/>
      <c r="K383" s="656">
        <f t="shared" si="32"/>
        <v>16.5</v>
      </c>
      <c r="L383" s="689"/>
      <c r="M383" s="16" t="str">
        <f t="shared" si="33"/>
        <v>Juin</v>
      </c>
    </row>
    <row r="384" spans="1:13" ht="18.75">
      <c r="A384" s="13">
        <v>377</v>
      </c>
      <c r="B384" s="625" t="s">
        <v>2829</v>
      </c>
      <c r="C384" s="625" t="s">
        <v>2490</v>
      </c>
      <c r="D384" s="641">
        <v>11</v>
      </c>
      <c r="E384" s="121"/>
      <c r="F384" s="656">
        <f t="shared" si="29"/>
        <v>5.5</v>
      </c>
      <c r="G384" s="656">
        <f t="shared" si="30"/>
        <v>16.5</v>
      </c>
      <c r="H384" s="633"/>
      <c r="I384" s="656">
        <f t="shared" si="31"/>
        <v>16.5</v>
      </c>
      <c r="J384" s="633"/>
      <c r="K384" s="656">
        <f t="shared" si="32"/>
        <v>16.5</v>
      </c>
      <c r="L384" s="689"/>
      <c r="M384" s="16" t="str">
        <f t="shared" si="33"/>
        <v>Juin</v>
      </c>
    </row>
    <row r="385" spans="1:13" ht="18.75">
      <c r="A385" s="13">
        <v>378</v>
      </c>
      <c r="B385" s="625" t="s">
        <v>2830</v>
      </c>
      <c r="C385" s="625" t="s">
        <v>2598</v>
      </c>
      <c r="D385" s="641">
        <v>6</v>
      </c>
      <c r="E385" s="121"/>
      <c r="F385" s="656">
        <f t="shared" si="29"/>
        <v>3</v>
      </c>
      <c r="G385" s="656">
        <f t="shared" si="30"/>
        <v>9</v>
      </c>
      <c r="H385" s="633"/>
      <c r="I385" s="656">
        <f t="shared" si="31"/>
        <v>9</v>
      </c>
      <c r="J385" s="633"/>
      <c r="K385" s="656">
        <f t="shared" si="32"/>
        <v>9</v>
      </c>
      <c r="L385" s="689"/>
      <c r="M385" s="16" t="str">
        <f t="shared" si="33"/>
        <v>Juin</v>
      </c>
    </row>
    <row r="386" spans="1:13" ht="18.75">
      <c r="A386" s="13">
        <v>379</v>
      </c>
      <c r="B386" s="625" t="s">
        <v>2831</v>
      </c>
      <c r="C386" s="625" t="s">
        <v>2469</v>
      </c>
      <c r="D386" s="641">
        <v>5.75</v>
      </c>
      <c r="E386" s="121"/>
      <c r="F386" s="656">
        <f t="shared" si="29"/>
        <v>2.875</v>
      </c>
      <c r="G386" s="656">
        <f t="shared" si="30"/>
        <v>8.625</v>
      </c>
      <c r="H386" s="633"/>
      <c r="I386" s="656">
        <f t="shared" si="31"/>
        <v>8.625</v>
      </c>
      <c r="J386" s="633"/>
      <c r="K386" s="656">
        <f t="shared" si="32"/>
        <v>8.625</v>
      </c>
      <c r="L386" s="689"/>
      <c r="M386" s="16" t="str">
        <f t="shared" si="33"/>
        <v>Juin</v>
      </c>
    </row>
    <row r="387" spans="1:13" ht="18.75">
      <c r="A387" s="13">
        <v>380</v>
      </c>
      <c r="B387" s="625" t="s">
        <v>2832</v>
      </c>
      <c r="C387" s="625" t="s">
        <v>2833</v>
      </c>
      <c r="D387" s="641">
        <v>6.75</v>
      </c>
      <c r="E387" s="121"/>
      <c r="F387" s="656">
        <f t="shared" si="29"/>
        <v>3.375</v>
      </c>
      <c r="G387" s="656">
        <f t="shared" si="30"/>
        <v>10.125</v>
      </c>
      <c r="H387" s="633"/>
      <c r="I387" s="656">
        <f t="shared" si="31"/>
        <v>10.125</v>
      </c>
      <c r="J387" s="633"/>
      <c r="K387" s="656">
        <f t="shared" si="32"/>
        <v>10.125</v>
      </c>
      <c r="L387" s="689"/>
      <c r="M387" s="16" t="str">
        <f t="shared" si="33"/>
        <v>Juin</v>
      </c>
    </row>
    <row r="388" spans="1:13" ht="18.75">
      <c r="A388" s="13">
        <v>381</v>
      </c>
      <c r="B388" s="625" t="s">
        <v>2834</v>
      </c>
      <c r="C388" s="625" t="s">
        <v>2835</v>
      </c>
      <c r="D388" s="641">
        <v>15.5</v>
      </c>
      <c r="E388" s="121"/>
      <c r="F388" s="656">
        <f t="shared" si="29"/>
        <v>7.75</v>
      </c>
      <c r="G388" s="656">
        <f t="shared" si="30"/>
        <v>23.25</v>
      </c>
      <c r="H388" s="633"/>
      <c r="I388" s="656">
        <f t="shared" si="31"/>
        <v>23.25</v>
      </c>
      <c r="J388" s="633"/>
      <c r="K388" s="656">
        <f t="shared" si="32"/>
        <v>23.25</v>
      </c>
      <c r="L388" s="689"/>
      <c r="M388" s="16" t="str">
        <f t="shared" si="33"/>
        <v>Juin</v>
      </c>
    </row>
    <row r="389" spans="1:13" ht="18.75">
      <c r="A389" s="13">
        <v>382</v>
      </c>
      <c r="B389" s="625" t="s">
        <v>2120</v>
      </c>
      <c r="C389" s="625" t="s">
        <v>2725</v>
      </c>
      <c r="D389" s="641">
        <v>6</v>
      </c>
      <c r="E389" s="121"/>
      <c r="F389" s="656">
        <f t="shared" si="29"/>
        <v>3</v>
      </c>
      <c r="G389" s="656">
        <f t="shared" si="30"/>
        <v>9</v>
      </c>
      <c r="H389" s="633"/>
      <c r="I389" s="656">
        <f t="shared" si="31"/>
        <v>9</v>
      </c>
      <c r="J389" s="633"/>
      <c r="K389" s="656">
        <f t="shared" si="32"/>
        <v>9</v>
      </c>
      <c r="L389" s="689"/>
      <c r="M389" s="16" t="str">
        <f t="shared" si="33"/>
        <v>Juin</v>
      </c>
    </row>
    <row r="390" spans="1:13" ht="18.75">
      <c r="A390" s="13">
        <v>383</v>
      </c>
      <c r="B390" s="625" t="s">
        <v>2836</v>
      </c>
      <c r="C390" s="625" t="s">
        <v>2837</v>
      </c>
      <c r="D390" s="641">
        <v>12.5</v>
      </c>
      <c r="E390" s="121"/>
      <c r="F390" s="656">
        <f t="shared" si="29"/>
        <v>6.25</v>
      </c>
      <c r="G390" s="656">
        <f t="shared" si="30"/>
        <v>18.75</v>
      </c>
      <c r="H390" s="633"/>
      <c r="I390" s="656">
        <f t="shared" si="31"/>
        <v>18.75</v>
      </c>
      <c r="J390" s="633"/>
      <c r="K390" s="656">
        <f t="shared" si="32"/>
        <v>18.75</v>
      </c>
      <c r="L390" s="689"/>
      <c r="M390" s="16" t="str">
        <f t="shared" si="33"/>
        <v>Juin</v>
      </c>
    </row>
    <row r="391" spans="1:13" ht="18.75">
      <c r="A391" s="13">
        <v>384</v>
      </c>
      <c r="B391" s="625" t="s">
        <v>2838</v>
      </c>
      <c r="C391" s="625" t="s">
        <v>2839</v>
      </c>
      <c r="D391" s="641">
        <v>7</v>
      </c>
      <c r="E391" s="121"/>
      <c r="F391" s="656">
        <f t="shared" si="29"/>
        <v>3.5</v>
      </c>
      <c r="G391" s="656">
        <f t="shared" si="30"/>
        <v>10.5</v>
      </c>
      <c r="H391" s="633"/>
      <c r="I391" s="656">
        <f t="shared" si="31"/>
        <v>10.5</v>
      </c>
      <c r="J391" s="633"/>
      <c r="K391" s="656">
        <f t="shared" si="32"/>
        <v>10.5</v>
      </c>
      <c r="L391" s="689"/>
      <c r="M391" s="16" t="str">
        <f t="shared" si="33"/>
        <v>Juin</v>
      </c>
    </row>
    <row r="392" spans="1:13" ht="18.75">
      <c r="A392" s="13">
        <v>385</v>
      </c>
      <c r="B392" s="625" t="s">
        <v>2840</v>
      </c>
      <c r="C392" s="625" t="s">
        <v>2613</v>
      </c>
      <c r="D392" s="641">
        <v>8.25</v>
      </c>
      <c r="E392" s="121"/>
      <c r="F392" s="656">
        <f t="shared" si="29"/>
        <v>4.125</v>
      </c>
      <c r="G392" s="656">
        <f t="shared" si="30"/>
        <v>12.375</v>
      </c>
      <c r="H392" s="633"/>
      <c r="I392" s="656">
        <f t="shared" si="31"/>
        <v>12.375</v>
      </c>
      <c r="J392" s="633"/>
      <c r="K392" s="656">
        <f t="shared" si="32"/>
        <v>12.375</v>
      </c>
      <c r="L392" s="689"/>
      <c r="M392" s="16" t="str">
        <f t="shared" si="33"/>
        <v>Juin</v>
      </c>
    </row>
    <row r="393" spans="1:13" ht="18.75">
      <c r="A393" s="13">
        <v>386</v>
      </c>
      <c r="B393" s="625" t="s">
        <v>2137</v>
      </c>
      <c r="C393" s="625" t="s">
        <v>2689</v>
      </c>
      <c r="D393" s="641">
        <v>12</v>
      </c>
      <c r="E393" s="121"/>
      <c r="F393" s="656">
        <f t="shared" ref="F393:F456" si="34">IF(AND(D393=0,E393=0),L393/3,(D393+E393)/2)</f>
        <v>6</v>
      </c>
      <c r="G393" s="656">
        <f t="shared" ref="G393:G456" si="35">F393*3</f>
        <v>18</v>
      </c>
      <c r="H393" s="633"/>
      <c r="I393" s="656">
        <f t="shared" ref="I393:I456" si="36">MAX(G393,H393*3)</f>
        <v>18</v>
      </c>
      <c r="J393" s="633"/>
      <c r="K393" s="656">
        <f t="shared" ref="K393:K456" si="37">MAX(I393,J393)</f>
        <v>18</v>
      </c>
      <c r="L393" s="689"/>
      <c r="M393" s="16" t="str">
        <f t="shared" ref="M393:M456" si="38">IF(ISBLANK(J393),IF(ISBLANK(H393),"Juin","Synthèse"),"Rattrapage")</f>
        <v>Juin</v>
      </c>
    </row>
    <row r="394" spans="1:13" ht="18.75">
      <c r="A394" s="13">
        <v>387</v>
      </c>
      <c r="B394" s="625" t="s">
        <v>2141</v>
      </c>
      <c r="C394" s="625" t="s">
        <v>2841</v>
      </c>
      <c r="D394" s="641">
        <v>5.5</v>
      </c>
      <c r="E394" s="121"/>
      <c r="F394" s="656">
        <f t="shared" si="34"/>
        <v>2.75</v>
      </c>
      <c r="G394" s="656">
        <f t="shared" si="35"/>
        <v>8.25</v>
      </c>
      <c r="H394" s="633"/>
      <c r="I394" s="656">
        <f t="shared" si="36"/>
        <v>8.25</v>
      </c>
      <c r="J394" s="633"/>
      <c r="K394" s="656">
        <f t="shared" si="37"/>
        <v>8.25</v>
      </c>
      <c r="L394" s="689"/>
      <c r="M394" s="16" t="str">
        <f t="shared" si="38"/>
        <v>Juin</v>
      </c>
    </row>
    <row r="395" spans="1:13" ht="18.75">
      <c r="A395" s="13">
        <v>388</v>
      </c>
      <c r="B395" s="625" t="s">
        <v>181</v>
      </c>
      <c r="C395" s="625" t="s">
        <v>2545</v>
      </c>
      <c r="D395" s="641">
        <v>11</v>
      </c>
      <c r="E395" s="121"/>
      <c r="F395" s="656">
        <f t="shared" si="34"/>
        <v>5.5</v>
      </c>
      <c r="G395" s="656">
        <f t="shared" si="35"/>
        <v>16.5</v>
      </c>
      <c r="H395" s="633"/>
      <c r="I395" s="656">
        <f t="shared" si="36"/>
        <v>16.5</v>
      </c>
      <c r="J395" s="633"/>
      <c r="K395" s="656">
        <f t="shared" si="37"/>
        <v>16.5</v>
      </c>
      <c r="L395" s="689"/>
      <c r="M395" s="16" t="str">
        <f t="shared" si="38"/>
        <v>Juin</v>
      </c>
    </row>
    <row r="396" spans="1:13" ht="18.75">
      <c r="A396" s="13">
        <v>389</v>
      </c>
      <c r="B396" s="625" t="s">
        <v>2150</v>
      </c>
      <c r="C396" s="625" t="s">
        <v>2842</v>
      </c>
      <c r="D396" s="641">
        <v>5</v>
      </c>
      <c r="E396" s="121"/>
      <c r="F396" s="656">
        <f t="shared" si="34"/>
        <v>2.5</v>
      </c>
      <c r="G396" s="656">
        <f t="shared" si="35"/>
        <v>7.5</v>
      </c>
      <c r="H396" s="633"/>
      <c r="I396" s="656">
        <f t="shared" si="36"/>
        <v>7.5</v>
      </c>
      <c r="J396" s="633"/>
      <c r="K396" s="656">
        <f t="shared" si="37"/>
        <v>7.5</v>
      </c>
      <c r="L396" s="689"/>
      <c r="M396" s="16" t="str">
        <f t="shared" si="38"/>
        <v>Juin</v>
      </c>
    </row>
    <row r="397" spans="1:13" ht="18.75">
      <c r="A397" s="13">
        <v>390</v>
      </c>
      <c r="B397" s="625" t="s">
        <v>2843</v>
      </c>
      <c r="C397" s="625" t="s">
        <v>2844</v>
      </c>
      <c r="D397" s="641">
        <v>10</v>
      </c>
      <c r="E397" s="121"/>
      <c r="F397" s="656">
        <f t="shared" si="34"/>
        <v>5</v>
      </c>
      <c r="G397" s="656">
        <f t="shared" si="35"/>
        <v>15</v>
      </c>
      <c r="H397" s="633"/>
      <c r="I397" s="656">
        <f t="shared" si="36"/>
        <v>15</v>
      </c>
      <c r="J397" s="633"/>
      <c r="K397" s="656">
        <f t="shared" si="37"/>
        <v>15</v>
      </c>
      <c r="L397" s="689"/>
      <c r="M397" s="16" t="str">
        <f t="shared" si="38"/>
        <v>Juin</v>
      </c>
    </row>
    <row r="398" spans="1:13" ht="18.75">
      <c r="A398" s="13">
        <v>391</v>
      </c>
      <c r="B398" s="625" t="s">
        <v>2845</v>
      </c>
      <c r="C398" s="625" t="s">
        <v>2605</v>
      </c>
      <c r="D398" s="641">
        <v>5.5</v>
      </c>
      <c r="E398" s="121"/>
      <c r="F398" s="656">
        <f t="shared" si="34"/>
        <v>2.75</v>
      </c>
      <c r="G398" s="656">
        <f t="shared" si="35"/>
        <v>8.25</v>
      </c>
      <c r="H398" s="633"/>
      <c r="I398" s="656">
        <f t="shared" si="36"/>
        <v>8.25</v>
      </c>
      <c r="J398" s="633"/>
      <c r="K398" s="656">
        <f t="shared" si="37"/>
        <v>8.25</v>
      </c>
      <c r="L398" s="689"/>
      <c r="M398" s="16" t="str">
        <f t="shared" si="38"/>
        <v>Juin</v>
      </c>
    </row>
    <row r="399" spans="1:13" ht="18.75">
      <c r="A399" s="13">
        <v>392</v>
      </c>
      <c r="B399" s="625" t="s">
        <v>2846</v>
      </c>
      <c r="C399" s="625" t="s">
        <v>2725</v>
      </c>
      <c r="D399" s="641">
        <v>11</v>
      </c>
      <c r="E399" s="121"/>
      <c r="F399" s="656">
        <f t="shared" si="34"/>
        <v>5.5</v>
      </c>
      <c r="G399" s="656">
        <f t="shared" si="35"/>
        <v>16.5</v>
      </c>
      <c r="H399" s="633"/>
      <c r="I399" s="656">
        <f t="shared" si="36"/>
        <v>16.5</v>
      </c>
      <c r="J399" s="633"/>
      <c r="K399" s="656">
        <f t="shared" si="37"/>
        <v>16.5</v>
      </c>
      <c r="L399" s="689"/>
      <c r="M399" s="16" t="str">
        <f t="shared" si="38"/>
        <v>Juin</v>
      </c>
    </row>
    <row r="400" spans="1:13" ht="18.75">
      <c r="A400" s="13">
        <v>393</v>
      </c>
      <c r="B400" s="625" t="s">
        <v>2847</v>
      </c>
      <c r="C400" s="625" t="s">
        <v>2848</v>
      </c>
      <c r="D400" s="641">
        <v>15</v>
      </c>
      <c r="E400" s="121"/>
      <c r="F400" s="656">
        <f t="shared" si="34"/>
        <v>7.5</v>
      </c>
      <c r="G400" s="656">
        <f t="shared" si="35"/>
        <v>22.5</v>
      </c>
      <c r="H400" s="633"/>
      <c r="I400" s="656">
        <f t="shared" si="36"/>
        <v>22.5</v>
      </c>
      <c r="J400" s="633"/>
      <c r="K400" s="656">
        <f t="shared" si="37"/>
        <v>22.5</v>
      </c>
      <c r="L400" s="689"/>
      <c r="M400" s="16" t="str">
        <f t="shared" si="38"/>
        <v>Juin</v>
      </c>
    </row>
    <row r="401" spans="1:13" ht="18.75">
      <c r="A401" s="13">
        <v>394</v>
      </c>
      <c r="B401" s="625" t="s">
        <v>2172</v>
      </c>
      <c r="C401" s="625" t="s">
        <v>2809</v>
      </c>
      <c r="D401" s="641">
        <v>8</v>
      </c>
      <c r="E401" s="121"/>
      <c r="F401" s="656">
        <f t="shared" si="34"/>
        <v>4</v>
      </c>
      <c r="G401" s="656">
        <f t="shared" si="35"/>
        <v>12</v>
      </c>
      <c r="H401" s="633"/>
      <c r="I401" s="656">
        <f t="shared" si="36"/>
        <v>12</v>
      </c>
      <c r="J401" s="633"/>
      <c r="K401" s="656">
        <f t="shared" si="37"/>
        <v>12</v>
      </c>
      <c r="L401" s="689"/>
      <c r="M401" s="16" t="str">
        <f t="shared" si="38"/>
        <v>Juin</v>
      </c>
    </row>
    <row r="402" spans="1:13" ht="18.75">
      <c r="A402" s="13">
        <v>395</v>
      </c>
      <c r="B402" s="625" t="s">
        <v>2849</v>
      </c>
      <c r="C402" s="625" t="s">
        <v>2429</v>
      </c>
      <c r="D402" s="641">
        <v>18</v>
      </c>
      <c r="E402" s="121"/>
      <c r="F402" s="656">
        <f t="shared" si="34"/>
        <v>9</v>
      </c>
      <c r="G402" s="656">
        <f t="shared" si="35"/>
        <v>27</v>
      </c>
      <c r="H402" s="633"/>
      <c r="I402" s="656">
        <f t="shared" si="36"/>
        <v>27</v>
      </c>
      <c r="J402" s="633"/>
      <c r="K402" s="656">
        <f t="shared" si="37"/>
        <v>27</v>
      </c>
      <c r="L402" s="689"/>
      <c r="M402" s="16" t="str">
        <f t="shared" si="38"/>
        <v>Juin</v>
      </c>
    </row>
    <row r="403" spans="1:13" ht="18.75">
      <c r="A403" s="13">
        <v>396</v>
      </c>
      <c r="B403" s="625" t="s">
        <v>2850</v>
      </c>
      <c r="C403" s="625" t="s">
        <v>2851</v>
      </c>
      <c r="D403" s="641">
        <v>3.75</v>
      </c>
      <c r="E403" s="121"/>
      <c r="F403" s="656">
        <f t="shared" si="34"/>
        <v>1.875</v>
      </c>
      <c r="G403" s="656">
        <f t="shared" si="35"/>
        <v>5.625</v>
      </c>
      <c r="H403" s="633"/>
      <c r="I403" s="656">
        <f t="shared" si="36"/>
        <v>5.625</v>
      </c>
      <c r="J403" s="633"/>
      <c r="K403" s="656">
        <f t="shared" si="37"/>
        <v>5.625</v>
      </c>
      <c r="L403" s="689"/>
      <c r="M403" s="16" t="str">
        <f t="shared" si="38"/>
        <v>Juin</v>
      </c>
    </row>
    <row r="404" spans="1:13" ht="18.75">
      <c r="A404" s="13">
        <v>397</v>
      </c>
      <c r="B404" s="625" t="s">
        <v>2852</v>
      </c>
      <c r="C404" s="625" t="s">
        <v>2493</v>
      </c>
      <c r="D404" s="641">
        <v>10</v>
      </c>
      <c r="E404" s="121"/>
      <c r="F404" s="656">
        <f t="shared" si="34"/>
        <v>5</v>
      </c>
      <c r="G404" s="656">
        <f t="shared" si="35"/>
        <v>15</v>
      </c>
      <c r="H404" s="633"/>
      <c r="I404" s="656">
        <f t="shared" si="36"/>
        <v>15</v>
      </c>
      <c r="J404" s="633"/>
      <c r="K404" s="656">
        <f t="shared" si="37"/>
        <v>15</v>
      </c>
      <c r="L404" s="689"/>
      <c r="M404" s="16" t="str">
        <f t="shared" si="38"/>
        <v>Juin</v>
      </c>
    </row>
    <row r="405" spans="1:13" ht="18.75">
      <c r="A405" s="13">
        <v>398</v>
      </c>
      <c r="B405" s="625" t="s">
        <v>2853</v>
      </c>
      <c r="C405" s="625" t="s">
        <v>2581</v>
      </c>
      <c r="D405" s="641">
        <v>4.75</v>
      </c>
      <c r="E405" s="121"/>
      <c r="F405" s="656">
        <f t="shared" si="34"/>
        <v>2.375</v>
      </c>
      <c r="G405" s="656">
        <f t="shared" si="35"/>
        <v>7.125</v>
      </c>
      <c r="H405" s="633"/>
      <c r="I405" s="656">
        <f t="shared" si="36"/>
        <v>7.125</v>
      </c>
      <c r="J405" s="633"/>
      <c r="K405" s="656">
        <f t="shared" si="37"/>
        <v>7.125</v>
      </c>
      <c r="L405" s="689"/>
      <c r="M405" s="16" t="str">
        <f t="shared" si="38"/>
        <v>Juin</v>
      </c>
    </row>
    <row r="406" spans="1:13" ht="18.75">
      <c r="A406" s="13">
        <v>399</v>
      </c>
      <c r="B406" s="625" t="s">
        <v>2854</v>
      </c>
      <c r="C406" s="625" t="s">
        <v>2855</v>
      </c>
      <c r="D406" s="641">
        <v>4.5</v>
      </c>
      <c r="E406" s="121"/>
      <c r="F406" s="656">
        <f t="shared" si="34"/>
        <v>2.25</v>
      </c>
      <c r="G406" s="656">
        <f t="shared" si="35"/>
        <v>6.75</v>
      </c>
      <c r="H406" s="633"/>
      <c r="I406" s="656">
        <f t="shared" si="36"/>
        <v>6.75</v>
      </c>
      <c r="J406" s="633"/>
      <c r="K406" s="656">
        <f t="shared" si="37"/>
        <v>6.75</v>
      </c>
      <c r="L406" s="689"/>
      <c r="M406" s="16" t="str">
        <f t="shared" si="38"/>
        <v>Juin</v>
      </c>
    </row>
    <row r="407" spans="1:13" ht="18.75">
      <c r="A407" s="13">
        <v>400</v>
      </c>
      <c r="B407" s="625" t="s">
        <v>2856</v>
      </c>
      <c r="C407" s="625" t="s">
        <v>2857</v>
      </c>
      <c r="D407" s="641">
        <v>5</v>
      </c>
      <c r="E407" s="121"/>
      <c r="F407" s="656">
        <f t="shared" si="34"/>
        <v>2.5</v>
      </c>
      <c r="G407" s="656">
        <f t="shared" si="35"/>
        <v>7.5</v>
      </c>
      <c r="H407" s="633"/>
      <c r="I407" s="656">
        <f t="shared" si="36"/>
        <v>7.5</v>
      </c>
      <c r="J407" s="633"/>
      <c r="K407" s="656">
        <f t="shared" si="37"/>
        <v>7.5</v>
      </c>
      <c r="L407" s="689"/>
      <c r="M407" s="16" t="str">
        <f t="shared" si="38"/>
        <v>Juin</v>
      </c>
    </row>
    <row r="408" spans="1:13" ht="18.75">
      <c r="A408" s="13">
        <v>401</v>
      </c>
      <c r="B408" s="625" t="s">
        <v>2856</v>
      </c>
      <c r="C408" s="625" t="s">
        <v>2858</v>
      </c>
      <c r="D408" s="641">
        <v>8</v>
      </c>
      <c r="E408" s="121"/>
      <c r="F408" s="656">
        <f t="shared" si="34"/>
        <v>4</v>
      </c>
      <c r="G408" s="656">
        <f t="shared" si="35"/>
        <v>12</v>
      </c>
      <c r="H408" s="633"/>
      <c r="I408" s="656">
        <f t="shared" si="36"/>
        <v>12</v>
      </c>
      <c r="J408" s="633"/>
      <c r="K408" s="656">
        <f t="shared" si="37"/>
        <v>12</v>
      </c>
      <c r="L408" s="689"/>
      <c r="M408" s="16" t="str">
        <f t="shared" si="38"/>
        <v>Juin</v>
      </c>
    </row>
    <row r="409" spans="1:13" ht="18.75">
      <c r="A409" s="13">
        <v>402</v>
      </c>
      <c r="B409" s="625" t="s">
        <v>334</v>
      </c>
      <c r="C409" s="625" t="s">
        <v>330</v>
      </c>
      <c r="D409" s="641">
        <v>2</v>
      </c>
      <c r="E409" s="121"/>
      <c r="F409" s="656">
        <f t="shared" si="34"/>
        <v>1</v>
      </c>
      <c r="G409" s="656">
        <f t="shared" si="35"/>
        <v>3</v>
      </c>
      <c r="H409" s="633"/>
      <c r="I409" s="656">
        <f t="shared" si="36"/>
        <v>3</v>
      </c>
      <c r="J409" s="633"/>
      <c r="K409" s="656">
        <f t="shared" si="37"/>
        <v>3</v>
      </c>
      <c r="L409" s="689"/>
      <c r="M409" s="16" t="str">
        <f t="shared" si="38"/>
        <v>Juin</v>
      </c>
    </row>
    <row r="410" spans="1:13" ht="18.75">
      <c r="A410" s="13">
        <v>403</v>
      </c>
      <c r="B410" s="625" t="s">
        <v>2859</v>
      </c>
      <c r="C410" s="625" t="s">
        <v>2535</v>
      </c>
      <c r="D410" s="641">
        <v>10.5</v>
      </c>
      <c r="E410" s="121"/>
      <c r="F410" s="656">
        <f t="shared" si="34"/>
        <v>5.25</v>
      </c>
      <c r="G410" s="656">
        <f t="shared" si="35"/>
        <v>15.75</v>
      </c>
      <c r="H410" s="633"/>
      <c r="I410" s="656">
        <f t="shared" si="36"/>
        <v>15.75</v>
      </c>
      <c r="J410" s="633"/>
      <c r="K410" s="656">
        <f t="shared" si="37"/>
        <v>15.75</v>
      </c>
      <c r="L410" s="689"/>
      <c r="M410" s="16" t="str">
        <f t="shared" si="38"/>
        <v>Juin</v>
      </c>
    </row>
    <row r="411" spans="1:13" ht="18.75">
      <c r="A411" s="13">
        <v>404</v>
      </c>
      <c r="B411" s="625" t="s">
        <v>337</v>
      </c>
      <c r="C411" s="625" t="s">
        <v>2753</v>
      </c>
      <c r="D411" s="641">
        <v>9</v>
      </c>
      <c r="E411" s="121"/>
      <c r="F411" s="656">
        <f t="shared" si="34"/>
        <v>4.5</v>
      </c>
      <c r="G411" s="656">
        <f t="shared" si="35"/>
        <v>13.5</v>
      </c>
      <c r="H411" s="633"/>
      <c r="I411" s="656">
        <f t="shared" si="36"/>
        <v>13.5</v>
      </c>
      <c r="J411" s="633"/>
      <c r="K411" s="656">
        <f t="shared" si="37"/>
        <v>13.5</v>
      </c>
      <c r="L411" s="689"/>
      <c r="M411" s="16" t="str">
        <f t="shared" si="38"/>
        <v>Juin</v>
      </c>
    </row>
    <row r="412" spans="1:13" ht="18.75">
      <c r="A412" s="13">
        <v>405</v>
      </c>
      <c r="B412" s="625" t="s">
        <v>2860</v>
      </c>
      <c r="C412" s="625" t="s">
        <v>2861</v>
      </c>
      <c r="D412" s="641">
        <v>7</v>
      </c>
      <c r="E412" s="121"/>
      <c r="F412" s="656">
        <f t="shared" si="34"/>
        <v>3.5</v>
      </c>
      <c r="G412" s="656">
        <f t="shared" si="35"/>
        <v>10.5</v>
      </c>
      <c r="H412" s="633"/>
      <c r="I412" s="656">
        <f t="shared" si="36"/>
        <v>10.5</v>
      </c>
      <c r="J412" s="633"/>
      <c r="K412" s="656">
        <f t="shared" si="37"/>
        <v>10.5</v>
      </c>
      <c r="L412" s="689"/>
      <c r="M412" s="16" t="str">
        <f t="shared" si="38"/>
        <v>Juin</v>
      </c>
    </row>
    <row r="413" spans="1:13" ht="18.75">
      <c r="A413" s="13">
        <v>406</v>
      </c>
      <c r="B413" s="625" t="s">
        <v>2862</v>
      </c>
      <c r="C413" s="625" t="s">
        <v>2863</v>
      </c>
      <c r="D413" s="641">
        <v>8</v>
      </c>
      <c r="E413" s="121"/>
      <c r="F413" s="656">
        <f t="shared" si="34"/>
        <v>4</v>
      </c>
      <c r="G413" s="656">
        <f t="shared" si="35"/>
        <v>12</v>
      </c>
      <c r="H413" s="633"/>
      <c r="I413" s="656">
        <f t="shared" si="36"/>
        <v>12</v>
      </c>
      <c r="J413" s="633"/>
      <c r="K413" s="656">
        <f t="shared" si="37"/>
        <v>12</v>
      </c>
      <c r="L413" s="689"/>
      <c r="M413" s="16" t="str">
        <f t="shared" si="38"/>
        <v>Juin</v>
      </c>
    </row>
    <row r="414" spans="1:13" ht="18.75">
      <c r="A414" s="13">
        <v>407</v>
      </c>
      <c r="B414" s="625" t="s">
        <v>2864</v>
      </c>
      <c r="C414" s="625" t="s">
        <v>2682</v>
      </c>
      <c r="D414" s="641">
        <v>8.5</v>
      </c>
      <c r="E414" s="121"/>
      <c r="F414" s="656">
        <f t="shared" si="34"/>
        <v>4.25</v>
      </c>
      <c r="G414" s="656">
        <f t="shared" si="35"/>
        <v>12.75</v>
      </c>
      <c r="H414" s="633"/>
      <c r="I414" s="656">
        <f t="shared" si="36"/>
        <v>12.75</v>
      </c>
      <c r="J414" s="633"/>
      <c r="K414" s="656">
        <f t="shared" si="37"/>
        <v>12.75</v>
      </c>
      <c r="L414" s="689"/>
      <c r="M414" s="16" t="str">
        <f t="shared" si="38"/>
        <v>Juin</v>
      </c>
    </row>
    <row r="415" spans="1:13" ht="18.75">
      <c r="A415" s="13">
        <v>408</v>
      </c>
      <c r="B415" s="625" t="s">
        <v>2222</v>
      </c>
      <c r="C415" s="625" t="s">
        <v>2865</v>
      </c>
      <c r="D415" s="641">
        <v>15.75</v>
      </c>
      <c r="E415" s="121"/>
      <c r="F415" s="656">
        <f t="shared" si="34"/>
        <v>7.875</v>
      </c>
      <c r="G415" s="656">
        <f t="shared" si="35"/>
        <v>23.625</v>
      </c>
      <c r="H415" s="633"/>
      <c r="I415" s="656">
        <f t="shared" si="36"/>
        <v>23.625</v>
      </c>
      <c r="J415" s="633"/>
      <c r="K415" s="656">
        <f t="shared" si="37"/>
        <v>23.625</v>
      </c>
      <c r="L415" s="689"/>
      <c r="M415" s="16" t="str">
        <f t="shared" si="38"/>
        <v>Juin</v>
      </c>
    </row>
    <row r="416" spans="1:13" ht="18.75">
      <c r="A416" s="13">
        <v>409</v>
      </c>
      <c r="B416" s="625" t="s">
        <v>2866</v>
      </c>
      <c r="C416" s="625" t="s">
        <v>2867</v>
      </c>
      <c r="D416" s="641">
        <v>6</v>
      </c>
      <c r="E416" s="121"/>
      <c r="F416" s="656">
        <f t="shared" si="34"/>
        <v>3</v>
      </c>
      <c r="G416" s="656">
        <f t="shared" si="35"/>
        <v>9</v>
      </c>
      <c r="H416" s="633"/>
      <c r="I416" s="656">
        <f t="shared" si="36"/>
        <v>9</v>
      </c>
      <c r="J416" s="633"/>
      <c r="K416" s="656">
        <f t="shared" si="37"/>
        <v>9</v>
      </c>
      <c r="L416" s="689"/>
      <c r="M416" s="16" t="str">
        <f t="shared" si="38"/>
        <v>Juin</v>
      </c>
    </row>
    <row r="417" spans="1:13" ht="18.75">
      <c r="A417" s="13">
        <v>410</v>
      </c>
      <c r="B417" s="625" t="s">
        <v>338</v>
      </c>
      <c r="C417" s="625" t="s">
        <v>2745</v>
      </c>
      <c r="D417" s="641">
        <v>2</v>
      </c>
      <c r="E417" s="121"/>
      <c r="F417" s="656">
        <f t="shared" si="34"/>
        <v>1</v>
      </c>
      <c r="G417" s="656">
        <f t="shared" si="35"/>
        <v>3</v>
      </c>
      <c r="H417" s="633"/>
      <c r="I417" s="656">
        <f t="shared" si="36"/>
        <v>3</v>
      </c>
      <c r="J417" s="633"/>
      <c r="K417" s="656">
        <f t="shared" si="37"/>
        <v>3</v>
      </c>
      <c r="L417" s="689"/>
      <c r="M417" s="16" t="str">
        <f t="shared" si="38"/>
        <v>Juin</v>
      </c>
    </row>
    <row r="418" spans="1:13" ht="18.75">
      <c r="A418" s="13">
        <v>411</v>
      </c>
      <c r="B418" s="625" t="s">
        <v>2868</v>
      </c>
      <c r="C418" s="625" t="s">
        <v>2869</v>
      </c>
      <c r="D418" s="641">
        <v>10</v>
      </c>
      <c r="E418" s="121"/>
      <c r="F418" s="656">
        <f t="shared" si="34"/>
        <v>5</v>
      </c>
      <c r="G418" s="656">
        <f t="shared" si="35"/>
        <v>15</v>
      </c>
      <c r="H418" s="633"/>
      <c r="I418" s="656">
        <f t="shared" si="36"/>
        <v>15</v>
      </c>
      <c r="J418" s="633"/>
      <c r="K418" s="656">
        <f t="shared" si="37"/>
        <v>15</v>
      </c>
      <c r="L418" s="689"/>
      <c r="M418" s="16" t="str">
        <f t="shared" si="38"/>
        <v>Juin</v>
      </c>
    </row>
    <row r="419" spans="1:13" ht="18.75">
      <c r="A419" s="13">
        <v>412</v>
      </c>
      <c r="B419" s="625" t="s">
        <v>2241</v>
      </c>
      <c r="C419" s="625" t="s">
        <v>2509</v>
      </c>
      <c r="D419" s="641">
        <v>14</v>
      </c>
      <c r="E419" s="121"/>
      <c r="F419" s="656">
        <f t="shared" si="34"/>
        <v>7</v>
      </c>
      <c r="G419" s="656">
        <f t="shared" si="35"/>
        <v>21</v>
      </c>
      <c r="H419" s="633"/>
      <c r="I419" s="656">
        <f t="shared" si="36"/>
        <v>21</v>
      </c>
      <c r="J419" s="633"/>
      <c r="K419" s="656">
        <f t="shared" si="37"/>
        <v>21</v>
      </c>
      <c r="L419" s="689"/>
      <c r="M419" s="16" t="str">
        <f t="shared" si="38"/>
        <v>Juin</v>
      </c>
    </row>
    <row r="420" spans="1:13" ht="18.75">
      <c r="A420" s="13">
        <v>413</v>
      </c>
      <c r="B420" s="625" t="s">
        <v>2245</v>
      </c>
      <c r="C420" s="625" t="s">
        <v>2870</v>
      </c>
      <c r="D420" s="641">
        <v>4.5</v>
      </c>
      <c r="E420" s="121"/>
      <c r="F420" s="656">
        <f t="shared" si="34"/>
        <v>2.25</v>
      </c>
      <c r="G420" s="656">
        <f t="shared" si="35"/>
        <v>6.75</v>
      </c>
      <c r="H420" s="633"/>
      <c r="I420" s="656">
        <f t="shared" si="36"/>
        <v>6.75</v>
      </c>
      <c r="J420" s="633"/>
      <c r="K420" s="656">
        <f t="shared" si="37"/>
        <v>6.75</v>
      </c>
      <c r="L420" s="689"/>
      <c r="M420" s="16" t="str">
        <f t="shared" si="38"/>
        <v>Juin</v>
      </c>
    </row>
    <row r="421" spans="1:13" ht="18.75">
      <c r="A421" s="13">
        <v>414</v>
      </c>
      <c r="B421" s="625" t="s">
        <v>339</v>
      </c>
      <c r="C421" s="625" t="s">
        <v>2871</v>
      </c>
      <c r="D421" s="641">
        <v>10</v>
      </c>
      <c r="E421" s="121"/>
      <c r="F421" s="656">
        <f t="shared" si="34"/>
        <v>5</v>
      </c>
      <c r="G421" s="656">
        <f t="shared" si="35"/>
        <v>15</v>
      </c>
      <c r="H421" s="633"/>
      <c r="I421" s="656">
        <f t="shared" si="36"/>
        <v>15</v>
      </c>
      <c r="J421" s="633"/>
      <c r="K421" s="656">
        <f t="shared" si="37"/>
        <v>15</v>
      </c>
      <c r="L421" s="689"/>
      <c r="M421" s="16" t="str">
        <f t="shared" si="38"/>
        <v>Juin</v>
      </c>
    </row>
    <row r="422" spans="1:13" ht="18.75">
      <c r="A422" s="13">
        <v>415</v>
      </c>
      <c r="B422" s="625" t="s">
        <v>2872</v>
      </c>
      <c r="C422" s="625" t="s">
        <v>2873</v>
      </c>
      <c r="D422" s="641">
        <v>10</v>
      </c>
      <c r="E422" s="121"/>
      <c r="F422" s="656">
        <f t="shared" si="34"/>
        <v>5</v>
      </c>
      <c r="G422" s="656">
        <f t="shared" si="35"/>
        <v>15</v>
      </c>
      <c r="H422" s="633"/>
      <c r="I422" s="656">
        <f t="shared" si="36"/>
        <v>15</v>
      </c>
      <c r="J422" s="633"/>
      <c r="K422" s="656">
        <f t="shared" si="37"/>
        <v>15</v>
      </c>
      <c r="L422" s="689"/>
      <c r="M422" s="16" t="str">
        <f t="shared" si="38"/>
        <v>Juin</v>
      </c>
    </row>
    <row r="423" spans="1:13" ht="18.75">
      <c r="A423" s="13">
        <v>416</v>
      </c>
      <c r="B423" s="625" t="s">
        <v>2258</v>
      </c>
      <c r="C423" s="625" t="s">
        <v>2540</v>
      </c>
      <c r="D423" s="641">
        <v>10.5</v>
      </c>
      <c r="E423" s="121"/>
      <c r="F423" s="656">
        <f t="shared" si="34"/>
        <v>5.25</v>
      </c>
      <c r="G423" s="656">
        <f t="shared" si="35"/>
        <v>15.75</v>
      </c>
      <c r="H423" s="633"/>
      <c r="I423" s="656">
        <f t="shared" si="36"/>
        <v>15.75</v>
      </c>
      <c r="J423" s="633"/>
      <c r="K423" s="656">
        <f t="shared" si="37"/>
        <v>15.75</v>
      </c>
      <c r="L423" s="689"/>
      <c r="M423" s="16" t="str">
        <f t="shared" si="38"/>
        <v>Juin</v>
      </c>
    </row>
    <row r="424" spans="1:13" ht="18.75">
      <c r="A424" s="13">
        <v>417</v>
      </c>
      <c r="B424" s="625" t="s">
        <v>341</v>
      </c>
      <c r="C424" s="625" t="s">
        <v>254</v>
      </c>
      <c r="D424" s="641">
        <v>0.5</v>
      </c>
      <c r="E424" s="121"/>
      <c r="F424" s="656">
        <f t="shared" si="34"/>
        <v>0.25</v>
      </c>
      <c r="G424" s="656">
        <f t="shared" si="35"/>
        <v>0.75</v>
      </c>
      <c r="H424" s="633"/>
      <c r="I424" s="656">
        <f t="shared" si="36"/>
        <v>0.75</v>
      </c>
      <c r="J424" s="633"/>
      <c r="K424" s="656">
        <f t="shared" si="37"/>
        <v>0.75</v>
      </c>
      <c r="L424" s="689"/>
      <c r="M424" s="16" t="str">
        <f t="shared" si="38"/>
        <v>Juin</v>
      </c>
    </row>
    <row r="425" spans="1:13" ht="18.75">
      <c r="A425" s="13">
        <v>418</v>
      </c>
      <c r="B425" s="625" t="s">
        <v>2874</v>
      </c>
      <c r="C425" s="625" t="s">
        <v>2875</v>
      </c>
      <c r="D425" s="641">
        <v>4.5</v>
      </c>
      <c r="E425" s="121"/>
      <c r="F425" s="656">
        <f t="shared" si="34"/>
        <v>2.25</v>
      </c>
      <c r="G425" s="656">
        <f t="shared" si="35"/>
        <v>6.75</v>
      </c>
      <c r="H425" s="633"/>
      <c r="I425" s="656">
        <f t="shared" si="36"/>
        <v>6.75</v>
      </c>
      <c r="J425" s="633"/>
      <c r="K425" s="656">
        <f t="shared" si="37"/>
        <v>6.75</v>
      </c>
      <c r="L425" s="689"/>
      <c r="M425" s="16" t="str">
        <f t="shared" si="38"/>
        <v>Juin</v>
      </c>
    </row>
    <row r="426" spans="1:13" ht="18.75">
      <c r="A426" s="13">
        <v>419</v>
      </c>
      <c r="B426" s="625" t="s">
        <v>2876</v>
      </c>
      <c r="C426" s="625" t="s">
        <v>2877</v>
      </c>
      <c r="D426" s="641">
        <v>11.5</v>
      </c>
      <c r="E426" s="121"/>
      <c r="F426" s="656">
        <f t="shared" si="34"/>
        <v>5.75</v>
      </c>
      <c r="G426" s="656">
        <f t="shared" si="35"/>
        <v>17.25</v>
      </c>
      <c r="H426" s="633"/>
      <c r="I426" s="656">
        <f t="shared" si="36"/>
        <v>17.25</v>
      </c>
      <c r="J426" s="633"/>
      <c r="K426" s="656">
        <f t="shared" si="37"/>
        <v>17.25</v>
      </c>
      <c r="L426" s="689"/>
      <c r="M426" s="16" t="str">
        <f t="shared" si="38"/>
        <v>Juin</v>
      </c>
    </row>
    <row r="427" spans="1:13" ht="18.75">
      <c r="A427" s="13">
        <v>420</v>
      </c>
      <c r="B427" s="625" t="s">
        <v>2878</v>
      </c>
      <c r="C427" s="625" t="s">
        <v>2879</v>
      </c>
      <c r="D427" s="641">
        <v>6.5</v>
      </c>
      <c r="E427" s="121"/>
      <c r="F427" s="656">
        <f t="shared" si="34"/>
        <v>3.25</v>
      </c>
      <c r="G427" s="656">
        <f t="shared" si="35"/>
        <v>9.75</v>
      </c>
      <c r="H427" s="633"/>
      <c r="I427" s="656">
        <f t="shared" si="36"/>
        <v>9.75</v>
      </c>
      <c r="J427" s="633"/>
      <c r="K427" s="656">
        <f t="shared" si="37"/>
        <v>9.75</v>
      </c>
      <c r="L427" s="689"/>
      <c r="M427" s="16" t="str">
        <f t="shared" si="38"/>
        <v>Juin</v>
      </c>
    </row>
    <row r="428" spans="1:13" ht="18.75">
      <c r="A428" s="13">
        <v>421</v>
      </c>
      <c r="B428" s="625" t="s">
        <v>2271</v>
      </c>
      <c r="C428" s="625" t="s">
        <v>2557</v>
      </c>
      <c r="D428" s="641">
        <v>13</v>
      </c>
      <c r="E428" s="121"/>
      <c r="F428" s="656">
        <f t="shared" si="34"/>
        <v>6.5</v>
      </c>
      <c r="G428" s="656">
        <f t="shared" si="35"/>
        <v>19.5</v>
      </c>
      <c r="H428" s="633"/>
      <c r="I428" s="656">
        <f t="shared" si="36"/>
        <v>19.5</v>
      </c>
      <c r="J428" s="633"/>
      <c r="K428" s="656">
        <f t="shared" si="37"/>
        <v>19.5</v>
      </c>
      <c r="L428" s="689"/>
      <c r="M428" s="16" t="str">
        <f t="shared" si="38"/>
        <v>Juin</v>
      </c>
    </row>
    <row r="429" spans="1:13" ht="18.75">
      <c r="A429" s="13">
        <v>422</v>
      </c>
      <c r="B429" s="625" t="s">
        <v>2880</v>
      </c>
      <c r="C429" s="625" t="s">
        <v>2881</v>
      </c>
      <c r="D429" s="641">
        <v>7.5</v>
      </c>
      <c r="E429" s="121"/>
      <c r="F429" s="656">
        <f t="shared" si="34"/>
        <v>3.75</v>
      </c>
      <c r="G429" s="656">
        <f t="shared" si="35"/>
        <v>11.25</v>
      </c>
      <c r="H429" s="633"/>
      <c r="I429" s="656">
        <f t="shared" si="36"/>
        <v>11.25</v>
      </c>
      <c r="J429" s="633"/>
      <c r="K429" s="656">
        <f t="shared" si="37"/>
        <v>11.25</v>
      </c>
      <c r="L429" s="689"/>
      <c r="M429" s="16" t="str">
        <f t="shared" si="38"/>
        <v>Juin</v>
      </c>
    </row>
    <row r="430" spans="1:13" ht="18.75">
      <c r="A430" s="13">
        <v>423</v>
      </c>
      <c r="B430" s="625" t="s">
        <v>347</v>
      </c>
      <c r="C430" s="625" t="s">
        <v>2466</v>
      </c>
      <c r="D430" s="641">
        <v>4</v>
      </c>
      <c r="E430" s="121"/>
      <c r="F430" s="656">
        <f t="shared" si="34"/>
        <v>2</v>
      </c>
      <c r="G430" s="656">
        <f t="shared" si="35"/>
        <v>6</v>
      </c>
      <c r="H430" s="633"/>
      <c r="I430" s="656">
        <f t="shared" si="36"/>
        <v>6</v>
      </c>
      <c r="J430" s="633"/>
      <c r="K430" s="656">
        <f t="shared" si="37"/>
        <v>6</v>
      </c>
      <c r="L430" s="689"/>
      <c r="M430" s="16" t="str">
        <f t="shared" si="38"/>
        <v>Juin</v>
      </c>
    </row>
    <row r="431" spans="1:13" ht="18.75">
      <c r="A431" s="13">
        <v>424</v>
      </c>
      <c r="B431" s="625" t="s">
        <v>347</v>
      </c>
      <c r="C431" s="625" t="s">
        <v>2882</v>
      </c>
      <c r="D431" s="641">
        <v>11</v>
      </c>
      <c r="E431" s="121"/>
      <c r="F431" s="656">
        <f t="shared" si="34"/>
        <v>5.5</v>
      </c>
      <c r="G431" s="656">
        <f t="shared" si="35"/>
        <v>16.5</v>
      </c>
      <c r="H431" s="633"/>
      <c r="I431" s="656">
        <f t="shared" si="36"/>
        <v>16.5</v>
      </c>
      <c r="J431" s="633"/>
      <c r="K431" s="656">
        <f t="shared" si="37"/>
        <v>16.5</v>
      </c>
      <c r="L431" s="689"/>
      <c r="M431" s="16" t="str">
        <f t="shared" si="38"/>
        <v>Juin</v>
      </c>
    </row>
    <row r="432" spans="1:13" ht="18.75">
      <c r="A432" s="13">
        <v>425</v>
      </c>
      <c r="B432" s="625" t="s">
        <v>347</v>
      </c>
      <c r="C432" s="625" t="s">
        <v>2639</v>
      </c>
      <c r="D432" s="641">
        <v>10</v>
      </c>
      <c r="E432" s="121"/>
      <c r="F432" s="656">
        <f t="shared" si="34"/>
        <v>5</v>
      </c>
      <c r="G432" s="656">
        <f t="shared" si="35"/>
        <v>15</v>
      </c>
      <c r="H432" s="633"/>
      <c r="I432" s="656">
        <f t="shared" si="36"/>
        <v>15</v>
      </c>
      <c r="J432" s="633"/>
      <c r="K432" s="656">
        <f t="shared" si="37"/>
        <v>15</v>
      </c>
      <c r="L432" s="689"/>
      <c r="M432" s="16" t="str">
        <f t="shared" si="38"/>
        <v>Juin</v>
      </c>
    </row>
    <row r="433" spans="1:13" ht="18.75">
      <c r="A433" s="13">
        <v>426</v>
      </c>
      <c r="B433" s="625" t="s">
        <v>2288</v>
      </c>
      <c r="C433" s="625" t="s">
        <v>2883</v>
      </c>
      <c r="D433" s="641">
        <v>6.5</v>
      </c>
      <c r="E433" s="121"/>
      <c r="F433" s="656">
        <f t="shared" si="34"/>
        <v>3.25</v>
      </c>
      <c r="G433" s="656">
        <f t="shared" si="35"/>
        <v>9.75</v>
      </c>
      <c r="H433" s="633"/>
      <c r="I433" s="656">
        <f t="shared" si="36"/>
        <v>9.75</v>
      </c>
      <c r="J433" s="633"/>
      <c r="K433" s="656">
        <f t="shared" si="37"/>
        <v>9.75</v>
      </c>
      <c r="L433" s="689"/>
      <c r="M433" s="16" t="str">
        <f t="shared" si="38"/>
        <v>Juin</v>
      </c>
    </row>
    <row r="434" spans="1:13" ht="18.75">
      <c r="A434" s="13">
        <v>427</v>
      </c>
      <c r="B434" s="625" t="s">
        <v>2292</v>
      </c>
      <c r="C434" s="625" t="s">
        <v>2884</v>
      </c>
      <c r="D434" s="641">
        <v>5.25</v>
      </c>
      <c r="E434" s="121"/>
      <c r="F434" s="656">
        <f t="shared" si="34"/>
        <v>2.625</v>
      </c>
      <c r="G434" s="656">
        <f t="shared" si="35"/>
        <v>7.875</v>
      </c>
      <c r="H434" s="633"/>
      <c r="I434" s="656">
        <f t="shared" si="36"/>
        <v>7.875</v>
      </c>
      <c r="J434" s="633"/>
      <c r="K434" s="656">
        <f t="shared" si="37"/>
        <v>7.875</v>
      </c>
      <c r="L434" s="689"/>
      <c r="M434" s="16" t="str">
        <f t="shared" si="38"/>
        <v>Juin</v>
      </c>
    </row>
    <row r="435" spans="1:13" ht="18.75">
      <c r="A435" s="13">
        <v>428</v>
      </c>
      <c r="B435" s="625" t="s">
        <v>2301</v>
      </c>
      <c r="C435" s="625" t="s">
        <v>2540</v>
      </c>
      <c r="D435" s="641">
        <v>7.5</v>
      </c>
      <c r="E435" s="121"/>
      <c r="F435" s="656">
        <f t="shared" si="34"/>
        <v>3.75</v>
      </c>
      <c r="G435" s="656">
        <f t="shared" si="35"/>
        <v>11.25</v>
      </c>
      <c r="H435" s="633"/>
      <c r="I435" s="656">
        <f t="shared" si="36"/>
        <v>11.25</v>
      </c>
      <c r="J435" s="633"/>
      <c r="K435" s="656">
        <f t="shared" si="37"/>
        <v>11.25</v>
      </c>
      <c r="L435" s="689"/>
      <c r="M435" s="16" t="str">
        <f t="shared" si="38"/>
        <v>Juin</v>
      </c>
    </row>
    <row r="436" spans="1:13" ht="18.75">
      <c r="A436" s="13">
        <v>429</v>
      </c>
      <c r="B436" s="625" t="s">
        <v>2885</v>
      </c>
      <c r="C436" s="625" t="s">
        <v>2728</v>
      </c>
      <c r="D436" s="641">
        <v>6.5</v>
      </c>
      <c r="E436" s="121"/>
      <c r="F436" s="656">
        <f t="shared" si="34"/>
        <v>3.25</v>
      </c>
      <c r="G436" s="656">
        <f t="shared" si="35"/>
        <v>9.75</v>
      </c>
      <c r="H436" s="633"/>
      <c r="I436" s="656">
        <f t="shared" si="36"/>
        <v>9.75</v>
      </c>
      <c r="J436" s="633"/>
      <c r="K436" s="656">
        <f t="shared" si="37"/>
        <v>9.75</v>
      </c>
      <c r="L436" s="689"/>
      <c r="M436" s="16" t="str">
        <f t="shared" si="38"/>
        <v>Juin</v>
      </c>
    </row>
    <row r="437" spans="1:13" ht="18.75">
      <c r="A437" s="13">
        <v>430</v>
      </c>
      <c r="B437" s="625" t="s">
        <v>2886</v>
      </c>
      <c r="C437" s="625" t="s">
        <v>2887</v>
      </c>
      <c r="D437" s="641">
        <v>6.5</v>
      </c>
      <c r="E437" s="121"/>
      <c r="F437" s="656">
        <f t="shared" si="34"/>
        <v>3.25</v>
      </c>
      <c r="G437" s="656">
        <f t="shared" si="35"/>
        <v>9.75</v>
      </c>
      <c r="H437" s="633"/>
      <c r="I437" s="656">
        <f t="shared" si="36"/>
        <v>9.75</v>
      </c>
      <c r="J437" s="633"/>
      <c r="K437" s="656">
        <f t="shared" si="37"/>
        <v>9.75</v>
      </c>
      <c r="L437" s="689"/>
      <c r="M437" s="16" t="str">
        <f t="shared" si="38"/>
        <v>Juin</v>
      </c>
    </row>
    <row r="438" spans="1:13" ht="18.75">
      <c r="A438" s="13">
        <v>431</v>
      </c>
      <c r="B438" s="625" t="s">
        <v>2888</v>
      </c>
      <c r="C438" s="625" t="s">
        <v>2453</v>
      </c>
      <c r="D438" s="641">
        <v>1</v>
      </c>
      <c r="E438" s="121"/>
      <c r="F438" s="656">
        <f t="shared" si="34"/>
        <v>0.5</v>
      </c>
      <c r="G438" s="656">
        <f t="shared" si="35"/>
        <v>1.5</v>
      </c>
      <c r="H438" s="633"/>
      <c r="I438" s="656">
        <f t="shared" si="36"/>
        <v>1.5</v>
      </c>
      <c r="J438" s="633"/>
      <c r="K438" s="656">
        <f t="shared" si="37"/>
        <v>1.5</v>
      </c>
      <c r="L438" s="689"/>
      <c r="M438" s="16" t="str">
        <f t="shared" si="38"/>
        <v>Juin</v>
      </c>
    </row>
    <row r="439" spans="1:13" ht="18.75">
      <c r="A439" s="13">
        <v>432</v>
      </c>
      <c r="B439" s="625" t="s">
        <v>2889</v>
      </c>
      <c r="C439" s="625" t="s">
        <v>2890</v>
      </c>
      <c r="D439" s="641">
        <v>11.5</v>
      </c>
      <c r="E439" s="121"/>
      <c r="F439" s="656">
        <f t="shared" si="34"/>
        <v>5.75</v>
      </c>
      <c r="G439" s="656">
        <f t="shared" si="35"/>
        <v>17.25</v>
      </c>
      <c r="H439" s="633"/>
      <c r="I439" s="656">
        <f t="shared" si="36"/>
        <v>17.25</v>
      </c>
      <c r="J439" s="633"/>
      <c r="K439" s="656">
        <f t="shared" si="37"/>
        <v>17.25</v>
      </c>
      <c r="L439" s="689"/>
      <c r="M439" s="16" t="str">
        <f t="shared" si="38"/>
        <v>Juin</v>
      </c>
    </row>
    <row r="440" spans="1:13" ht="18.75">
      <c r="A440" s="13">
        <v>433</v>
      </c>
      <c r="B440" s="625" t="s">
        <v>2889</v>
      </c>
      <c r="C440" s="625" t="s">
        <v>2891</v>
      </c>
      <c r="D440" s="641">
        <v>6</v>
      </c>
      <c r="E440" s="121"/>
      <c r="F440" s="656">
        <f t="shared" si="34"/>
        <v>3</v>
      </c>
      <c r="G440" s="656">
        <f t="shared" si="35"/>
        <v>9</v>
      </c>
      <c r="H440" s="633"/>
      <c r="I440" s="656">
        <f t="shared" si="36"/>
        <v>9</v>
      </c>
      <c r="J440" s="633"/>
      <c r="K440" s="656">
        <f t="shared" si="37"/>
        <v>9</v>
      </c>
      <c r="L440" s="689"/>
      <c r="M440" s="16" t="str">
        <f t="shared" si="38"/>
        <v>Juin</v>
      </c>
    </row>
    <row r="441" spans="1:13" ht="18.75">
      <c r="A441" s="13">
        <v>434</v>
      </c>
      <c r="B441" s="625" t="s">
        <v>2892</v>
      </c>
      <c r="C441" s="625" t="s">
        <v>2893</v>
      </c>
      <c r="D441" s="641">
        <v>9</v>
      </c>
      <c r="E441" s="121"/>
      <c r="F441" s="656">
        <f t="shared" si="34"/>
        <v>4.5</v>
      </c>
      <c r="G441" s="656">
        <f t="shared" si="35"/>
        <v>13.5</v>
      </c>
      <c r="H441" s="633"/>
      <c r="I441" s="656">
        <f t="shared" si="36"/>
        <v>13.5</v>
      </c>
      <c r="J441" s="633"/>
      <c r="K441" s="656">
        <f t="shared" si="37"/>
        <v>13.5</v>
      </c>
      <c r="L441" s="689"/>
      <c r="M441" s="16" t="str">
        <f t="shared" si="38"/>
        <v>Juin</v>
      </c>
    </row>
    <row r="442" spans="1:13" ht="18.75">
      <c r="A442" s="13">
        <v>435</v>
      </c>
      <c r="B442" s="625" t="s">
        <v>2894</v>
      </c>
      <c r="C442" s="625" t="s">
        <v>2895</v>
      </c>
      <c r="D442" s="641">
        <v>2.5</v>
      </c>
      <c r="E442" s="121"/>
      <c r="F442" s="656">
        <f t="shared" si="34"/>
        <v>1.25</v>
      </c>
      <c r="G442" s="656">
        <f t="shared" si="35"/>
        <v>3.75</v>
      </c>
      <c r="H442" s="633"/>
      <c r="I442" s="656">
        <f t="shared" si="36"/>
        <v>3.75</v>
      </c>
      <c r="J442" s="633"/>
      <c r="K442" s="656">
        <f t="shared" si="37"/>
        <v>3.75</v>
      </c>
      <c r="L442" s="689"/>
      <c r="M442" s="16" t="str">
        <f t="shared" si="38"/>
        <v>Juin</v>
      </c>
    </row>
    <row r="443" spans="1:13" ht="18.75">
      <c r="A443" s="13">
        <v>436</v>
      </c>
      <c r="B443" s="625" t="s">
        <v>2894</v>
      </c>
      <c r="C443" s="625" t="s">
        <v>2730</v>
      </c>
      <c r="D443" s="641">
        <v>3.5</v>
      </c>
      <c r="E443" s="121"/>
      <c r="F443" s="656">
        <f t="shared" si="34"/>
        <v>1.75</v>
      </c>
      <c r="G443" s="656">
        <f t="shared" si="35"/>
        <v>5.25</v>
      </c>
      <c r="H443" s="633"/>
      <c r="I443" s="656">
        <f t="shared" si="36"/>
        <v>5.25</v>
      </c>
      <c r="J443" s="633"/>
      <c r="K443" s="656">
        <f t="shared" si="37"/>
        <v>5.25</v>
      </c>
      <c r="L443" s="689"/>
      <c r="M443" s="16" t="str">
        <f t="shared" si="38"/>
        <v>Juin</v>
      </c>
    </row>
    <row r="444" spans="1:13" ht="18.75">
      <c r="A444" s="13">
        <v>437</v>
      </c>
      <c r="B444" s="625" t="s">
        <v>2896</v>
      </c>
      <c r="C444" s="625" t="s">
        <v>2897</v>
      </c>
      <c r="D444" s="641">
        <v>7.5</v>
      </c>
      <c r="E444" s="121"/>
      <c r="F444" s="656">
        <f t="shared" si="34"/>
        <v>3.75</v>
      </c>
      <c r="G444" s="656">
        <f t="shared" si="35"/>
        <v>11.25</v>
      </c>
      <c r="H444" s="633"/>
      <c r="I444" s="656">
        <f t="shared" si="36"/>
        <v>11.25</v>
      </c>
      <c r="J444" s="633"/>
      <c r="K444" s="656">
        <f t="shared" si="37"/>
        <v>11.25</v>
      </c>
      <c r="L444" s="689"/>
      <c r="M444" s="16" t="str">
        <f t="shared" si="38"/>
        <v>Juin</v>
      </c>
    </row>
    <row r="445" spans="1:13" ht="18.75">
      <c r="A445" s="13">
        <v>438</v>
      </c>
      <c r="B445" s="625" t="s">
        <v>2898</v>
      </c>
      <c r="C445" s="625" t="s">
        <v>2899</v>
      </c>
      <c r="D445" s="641">
        <v>7.75</v>
      </c>
      <c r="E445" s="121"/>
      <c r="F445" s="656">
        <f t="shared" si="34"/>
        <v>3.875</v>
      </c>
      <c r="G445" s="656">
        <f t="shared" si="35"/>
        <v>11.625</v>
      </c>
      <c r="H445" s="633"/>
      <c r="I445" s="656">
        <f t="shared" si="36"/>
        <v>11.625</v>
      </c>
      <c r="J445" s="633"/>
      <c r="K445" s="656">
        <f t="shared" si="37"/>
        <v>11.625</v>
      </c>
      <c r="L445" s="689"/>
      <c r="M445" s="16" t="str">
        <f t="shared" si="38"/>
        <v>Juin</v>
      </c>
    </row>
    <row r="446" spans="1:13" ht="18.75">
      <c r="A446" s="13">
        <v>439</v>
      </c>
      <c r="B446" s="625" t="s">
        <v>2349</v>
      </c>
      <c r="C446" s="625" t="s">
        <v>2900</v>
      </c>
      <c r="D446" s="641">
        <v>2.5</v>
      </c>
      <c r="E446" s="121"/>
      <c r="F446" s="656">
        <f t="shared" si="34"/>
        <v>1.25</v>
      </c>
      <c r="G446" s="656">
        <f t="shared" si="35"/>
        <v>3.75</v>
      </c>
      <c r="H446" s="633"/>
      <c r="I446" s="656">
        <f t="shared" si="36"/>
        <v>3.75</v>
      </c>
      <c r="J446" s="633"/>
      <c r="K446" s="656">
        <f t="shared" si="37"/>
        <v>3.75</v>
      </c>
      <c r="L446" s="689"/>
      <c r="M446" s="16" t="str">
        <f t="shared" si="38"/>
        <v>Juin</v>
      </c>
    </row>
    <row r="447" spans="1:13" ht="18.75">
      <c r="A447" s="13">
        <v>440</v>
      </c>
      <c r="B447" s="625" t="s">
        <v>2901</v>
      </c>
      <c r="C447" s="625" t="s">
        <v>2902</v>
      </c>
      <c r="D447" s="641">
        <v>5.5</v>
      </c>
      <c r="E447" s="121"/>
      <c r="F447" s="656">
        <f t="shared" si="34"/>
        <v>2.75</v>
      </c>
      <c r="G447" s="656">
        <f t="shared" si="35"/>
        <v>8.25</v>
      </c>
      <c r="H447" s="633"/>
      <c r="I447" s="656">
        <f t="shared" si="36"/>
        <v>8.25</v>
      </c>
      <c r="J447" s="633"/>
      <c r="K447" s="656">
        <f t="shared" si="37"/>
        <v>8.25</v>
      </c>
      <c r="L447" s="689"/>
      <c r="M447" s="16" t="str">
        <f t="shared" si="38"/>
        <v>Juin</v>
      </c>
    </row>
    <row r="448" spans="1:13" ht="18.75">
      <c r="A448" s="13">
        <v>441</v>
      </c>
      <c r="B448" s="625" t="s">
        <v>2358</v>
      </c>
      <c r="C448" s="625" t="s">
        <v>2903</v>
      </c>
      <c r="D448" s="641">
        <v>5.25</v>
      </c>
      <c r="E448" s="121"/>
      <c r="F448" s="656">
        <f t="shared" si="34"/>
        <v>2.625</v>
      </c>
      <c r="G448" s="656">
        <f t="shared" si="35"/>
        <v>7.875</v>
      </c>
      <c r="H448" s="633"/>
      <c r="I448" s="656">
        <f t="shared" si="36"/>
        <v>7.875</v>
      </c>
      <c r="J448" s="633"/>
      <c r="K448" s="656">
        <f t="shared" si="37"/>
        <v>7.875</v>
      </c>
      <c r="L448" s="689"/>
      <c r="M448" s="16" t="str">
        <f t="shared" si="38"/>
        <v>Juin</v>
      </c>
    </row>
    <row r="449" spans="1:13" ht="18.75">
      <c r="A449" s="13">
        <v>442</v>
      </c>
      <c r="B449" s="625" t="s">
        <v>2361</v>
      </c>
      <c r="C449" s="625" t="s">
        <v>2628</v>
      </c>
      <c r="D449" s="641">
        <v>11</v>
      </c>
      <c r="E449" s="121"/>
      <c r="F449" s="656">
        <f t="shared" si="34"/>
        <v>5.5</v>
      </c>
      <c r="G449" s="656">
        <f t="shared" si="35"/>
        <v>16.5</v>
      </c>
      <c r="H449" s="633"/>
      <c r="I449" s="656">
        <f t="shared" si="36"/>
        <v>16.5</v>
      </c>
      <c r="J449" s="633"/>
      <c r="K449" s="656">
        <f t="shared" si="37"/>
        <v>16.5</v>
      </c>
      <c r="L449" s="689"/>
      <c r="M449" s="16" t="str">
        <f t="shared" si="38"/>
        <v>Juin</v>
      </c>
    </row>
    <row r="450" spans="1:13" ht="18.75">
      <c r="A450" s="13">
        <v>443</v>
      </c>
      <c r="B450" s="625" t="s">
        <v>2904</v>
      </c>
      <c r="C450" s="625" t="s">
        <v>2449</v>
      </c>
      <c r="D450" s="641">
        <v>3</v>
      </c>
      <c r="E450" s="121"/>
      <c r="F450" s="656">
        <f t="shared" si="34"/>
        <v>1.5</v>
      </c>
      <c r="G450" s="656">
        <f t="shared" si="35"/>
        <v>4.5</v>
      </c>
      <c r="H450" s="633"/>
      <c r="I450" s="656">
        <f t="shared" si="36"/>
        <v>4.5</v>
      </c>
      <c r="J450" s="633"/>
      <c r="K450" s="656">
        <f t="shared" si="37"/>
        <v>4.5</v>
      </c>
      <c r="L450" s="689"/>
      <c r="M450" s="16" t="str">
        <f t="shared" si="38"/>
        <v>Juin</v>
      </c>
    </row>
    <row r="451" spans="1:13" ht="18.75">
      <c r="A451" s="13">
        <v>444</v>
      </c>
      <c r="B451" s="625" t="s">
        <v>2368</v>
      </c>
      <c r="C451" s="625" t="s">
        <v>2602</v>
      </c>
      <c r="D451" s="641">
        <v>11.5</v>
      </c>
      <c r="E451" s="121"/>
      <c r="F451" s="656">
        <f t="shared" si="34"/>
        <v>5.75</v>
      </c>
      <c r="G451" s="656">
        <f t="shared" si="35"/>
        <v>17.25</v>
      </c>
      <c r="H451" s="633"/>
      <c r="I451" s="656">
        <f t="shared" si="36"/>
        <v>17.25</v>
      </c>
      <c r="J451" s="633"/>
      <c r="K451" s="656">
        <f t="shared" si="37"/>
        <v>17.25</v>
      </c>
      <c r="L451" s="689"/>
      <c r="M451" s="16" t="str">
        <f t="shared" si="38"/>
        <v>Juin</v>
      </c>
    </row>
    <row r="452" spans="1:13" ht="18.75">
      <c r="A452" s="13">
        <v>445</v>
      </c>
      <c r="B452" s="625" t="s">
        <v>2368</v>
      </c>
      <c r="C452" s="625" t="s">
        <v>2905</v>
      </c>
      <c r="D452" s="641">
        <v>1.5</v>
      </c>
      <c r="E452" s="121"/>
      <c r="F452" s="656">
        <f t="shared" si="34"/>
        <v>0.75</v>
      </c>
      <c r="G452" s="656">
        <f t="shared" si="35"/>
        <v>2.25</v>
      </c>
      <c r="H452" s="633"/>
      <c r="I452" s="656">
        <f t="shared" si="36"/>
        <v>2.25</v>
      </c>
      <c r="J452" s="633"/>
      <c r="K452" s="656">
        <f t="shared" si="37"/>
        <v>2.25</v>
      </c>
      <c r="L452" s="689"/>
      <c r="M452" s="16" t="str">
        <f t="shared" si="38"/>
        <v>Juin</v>
      </c>
    </row>
    <row r="453" spans="1:13" ht="18.75">
      <c r="A453" s="13">
        <v>446</v>
      </c>
      <c r="B453" s="625" t="s">
        <v>2906</v>
      </c>
      <c r="C453" s="625" t="s">
        <v>2907</v>
      </c>
      <c r="D453" s="641">
        <v>5.75</v>
      </c>
      <c r="E453" s="121"/>
      <c r="F453" s="656">
        <f t="shared" si="34"/>
        <v>2.875</v>
      </c>
      <c r="G453" s="656">
        <f t="shared" si="35"/>
        <v>8.625</v>
      </c>
      <c r="H453" s="633"/>
      <c r="I453" s="656">
        <f t="shared" si="36"/>
        <v>8.625</v>
      </c>
      <c r="J453" s="633"/>
      <c r="K453" s="656">
        <f t="shared" si="37"/>
        <v>8.625</v>
      </c>
      <c r="L453" s="689"/>
      <c r="M453" s="16" t="str">
        <f t="shared" si="38"/>
        <v>Juin</v>
      </c>
    </row>
    <row r="454" spans="1:13" ht="18.75">
      <c r="A454" s="13">
        <v>447</v>
      </c>
      <c r="B454" s="625" t="s">
        <v>2377</v>
      </c>
      <c r="C454" s="625" t="s">
        <v>2908</v>
      </c>
      <c r="D454" s="641">
        <v>8.25</v>
      </c>
      <c r="E454" s="121"/>
      <c r="F454" s="656">
        <f t="shared" si="34"/>
        <v>4.125</v>
      </c>
      <c r="G454" s="656">
        <f t="shared" si="35"/>
        <v>12.375</v>
      </c>
      <c r="H454" s="633"/>
      <c r="I454" s="656">
        <f t="shared" si="36"/>
        <v>12.375</v>
      </c>
      <c r="J454" s="633"/>
      <c r="K454" s="656">
        <f t="shared" si="37"/>
        <v>12.375</v>
      </c>
      <c r="L454" s="689"/>
      <c r="M454" s="16" t="str">
        <f t="shared" si="38"/>
        <v>Juin</v>
      </c>
    </row>
    <row r="455" spans="1:13" ht="18.75">
      <c r="A455" s="13">
        <v>448</v>
      </c>
      <c r="B455" s="625" t="s">
        <v>2909</v>
      </c>
      <c r="C455" s="625" t="s">
        <v>2910</v>
      </c>
      <c r="D455" s="641">
        <v>13.5</v>
      </c>
      <c r="E455" s="121"/>
      <c r="F455" s="656">
        <f t="shared" si="34"/>
        <v>6.75</v>
      </c>
      <c r="G455" s="656">
        <f t="shared" si="35"/>
        <v>20.25</v>
      </c>
      <c r="H455" s="633"/>
      <c r="I455" s="656">
        <f t="shared" si="36"/>
        <v>20.25</v>
      </c>
      <c r="J455" s="633"/>
      <c r="K455" s="656">
        <f t="shared" si="37"/>
        <v>20.25</v>
      </c>
      <c r="L455" s="689"/>
      <c r="M455" s="16" t="str">
        <f t="shared" si="38"/>
        <v>Juin</v>
      </c>
    </row>
    <row r="456" spans="1:13" ht="18.75">
      <c r="A456" s="13">
        <v>449</v>
      </c>
      <c r="B456" s="625" t="s">
        <v>2911</v>
      </c>
      <c r="C456" s="625" t="s">
        <v>2861</v>
      </c>
      <c r="D456" s="643">
        <v>7.25</v>
      </c>
      <c r="E456" s="121"/>
      <c r="F456" s="656">
        <f t="shared" si="34"/>
        <v>3.625</v>
      </c>
      <c r="G456" s="656">
        <f t="shared" si="35"/>
        <v>10.875</v>
      </c>
      <c r="H456" s="633"/>
      <c r="I456" s="656">
        <f t="shared" si="36"/>
        <v>10.875</v>
      </c>
      <c r="J456" s="633"/>
      <c r="K456" s="656">
        <f t="shared" si="37"/>
        <v>10.875</v>
      </c>
      <c r="L456" s="689"/>
      <c r="M456" s="16" t="str">
        <f t="shared" si="38"/>
        <v>Juin</v>
      </c>
    </row>
    <row r="457" spans="1:13" ht="18.75">
      <c r="A457" s="13">
        <v>450</v>
      </c>
      <c r="B457" s="625" t="s">
        <v>2393</v>
      </c>
      <c r="C457" s="625" t="s">
        <v>2912</v>
      </c>
      <c r="D457" s="643">
        <v>1.5</v>
      </c>
      <c r="E457" s="121"/>
      <c r="F457" s="656">
        <f t="shared" ref="F457:F459" si="39">IF(AND(D457=0,E457=0),L457/3,(D457+E457)/2)</f>
        <v>0.75</v>
      </c>
      <c r="G457" s="656">
        <f t="shared" ref="G457:G459" si="40">F457*3</f>
        <v>2.25</v>
      </c>
      <c r="H457" s="633"/>
      <c r="I457" s="656">
        <f t="shared" ref="I457:I459" si="41">MAX(G457,H457*3)</f>
        <v>2.25</v>
      </c>
      <c r="J457" s="633"/>
      <c r="K457" s="656">
        <f t="shared" ref="K457:K459" si="42">MAX(I457,J457)</f>
        <v>2.25</v>
      </c>
      <c r="L457" s="689"/>
      <c r="M457" s="16" t="str">
        <f t="shared" ref="M457:M459" si="43">IF(ISBLANK(J457),IF(ISBLANK(H457),"Juin","Synthèse"),"Rattrapage")</f>
        <v>Juin</v>
      </c>
    </row>
    <row r="458" spans="1:13" ht="18.75">
      <c r="A458" s="13">
        <v>451</v>
      </c>
      <c r="B458" s="625" t="s">
        <v>352</v>
      </c>
      <c r="C458" s="625" t="s">
        <v>2431</v>
      </c>
      <c r="D458" s="643">
        <v>5</v>
      </c>
      <c r="E458" s="121"/>
      <c r="F458" s="656">
        <f t="shared" si="39"/>
        <v>2.5</v>
      </c>
      <c r="G458" s="656">
        <f t="shared" si="40"/>
        <v>7.5</v>
      </c>
      <c r="H458" s="633"/>
      <c r="I458" s="656">
        <f t="shared" si="41"/>
        <v>7.5</v>
      </c>
      <c r="J458" s="633"/>
      <c r="K458" s="656">
        <f t="shared" si="42"/>
        <v>7.5</v>
      </c>
      <c r="L458" s="689"/>
      <c r="M458" s="16" t="str">
        <f t="shared" si="43"/>
        <v>Juin</v>
      </c>
    </row>
    <row r="459" spans="1:13" ht="18.75">
      <c r="A459" s="13">
        <v>452</v>
      </c>
      <c r="B459" s="625" t="s">
        <v>2913</v>
      </c>
      <c r="C459" s="625" t="s">
        <v>2664</v>
      </c>
      <c r="D459" s="643">
        <v>10</v>
      </c>
      <c r="E459" s="121"/>
      <c r="F459" s="656">
        <f t="shared" si="39"/>
        <v>5</v>
      </c>
      <c r="G459" s="656">
        <f t="shared" si="40"/>
        <v>15</v>
      </c>
      <c r="H459" s="633"/>
      <c r="I459" s="656">
        <f t="shared" si="41"/>
        <v>15</v>
      </c>
      <c r="J459" s="633"/>
      <c r="K459" s="656">
        <f t="shared" si="42"/>
        <v>15</v>
      </c>
      <c r="L459" s="689"/>
      <c r="M459" s="16" t="str">
        <f t="shared" si="43"/>
        <v>Juin</v>
      </c>
    </row>
    <row r="460" spans="1:13">
      <c r="D460" s="85">
        <f t="shared" ref="D460:J460" si="44">COUNTA(D8:D459)</f>
        <v>452</v>
      </c>
      <c r="E460" s="85">
        <f t="shared" si="44"/>
        <v>0</v>
      </c>
      <c r="F460" s="85">
        <f t="shared" si="44"/>
        <v>452</v>
      </c>
      <c r="G460" s="85">
        <f t="shared" si="44"/>
        <v>452</v>
      </c>
      <c r="H460" s="85">
        <f t="shared" si="44"/>
        <v>0</v>
      </c>
      <c r="I460" s="85">
        <f t="shared" si="44"/>
        <v>452</v>
      </c>
      <c r="J460" s="85">
        <f t="shared" si="44"/>
        <v>0</v>
      </c>
      <c r="K460" s="14">
        <f t="shared" ref="K460" si="45">MAX(I460,J460)</f>
        <v>452</v>
      </c>
      <c r="L460" s="85">
        <f>COUNTA(L8:L459)</f>
        <v>0</v>
      </c>
    </row>
  </sheetData>
  <sortState ref="B12:M562">
    <sortCondition ref="B12:B562"/>
    <sortCondition ref="C12:C562"/>
  </sortState>
  <conditionalFormatting sqref="M7:M459">
    <cfRule type="cellIs" dxfId="38" priority="3" operator="equal">
      <formula>"Rattrapage"</formula>
    </cfRule>
    <cfRule type="cellIs" dxfId="37" priority="4" operator="equal">
      <formula>"Synthèse"</formula>
    </cfRule>
    <cfRule type="cellIs" dxfId="36" priority="5" operator="equal">
      <formula>"Juin"</formula>
    </cfRule>
  </conditionalFormatting>
  <dataValidations count="1">
    <dataValidation type="decimal" allowBlank="1" showInputMessage="1" showErrorMessage="1" sqref="J8:J459">
      <formula1>0</formula1>
      <formula2>20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M460"/>
  <sheetViews>
    <sheetView workbookViewId="0">
      <selection activeCell="H4" sqref="H4"/>
    </sheetView>
  </sheetViews>
  <sheetFormatPr baseColWidth="10" defaultRowHeight="15"/>
  <cols>
    <col min="1" max="1" width="5" style="1" bestFit="1" customWidth="1"/>
    <col min="2" max="2" width="18.28515625" style="1" customWidth="1"/>
    <col min="3" max="3" width="31.140625" style="1" customWidth="1"/>
    <col min="4" max="5" width="9.7109375" style="1" customWidth="1"/>
    <col min="6" max="6" width="9.140625" style="1" customWidth="1"/>
    <col min="7" max="7" width="9" style="1" customWidth="1"/>
    <col min="8" max="8" width="11.5703125" bestFit="1" customWidth="1"/>
    <col min="9" max="9" width="8.28515625" style="1" customWidth="1"/>
    <col min="10" max="10" width="11.5703125" style="1"/>
  </cols>
  <sheetData>
    <row r="1" spans="1:13" ht="23.25" customHeight="1">
      <c r="D1" s="3" t="s">
        <v>0</v>
      </c>
      <c r="F1" s="3"/>
    </row>
    <row r="2" spans="1:13" ht="23.25" customHeight="1">
      <c r="D2" s="3" t="s">
        <v>1</v>
      </c>
      <c r="F2" s="3"/>
    </row>
    <row r="3" spans="1:13" ht="23.25" customHeight="1">
      <c r="D3" s="3" t="s">
        <v>402</v>
      </c>
      <c r="F3" s="3"/>
    </row>
    <row r="4" spans="1:13" ht="23.25" customHeight="1">
      <c r="D4" s="3" t="s">
        <v>2</v>
      </c>
      <c r="F4" s="3"/>
    </row>
    <row r="5" spans="1:13" ht="23.25" customHeight="1">
      <c r="D5" s="3" t="s">
        <v>23</v>
      </c>
      <c r="F5" s="3"/>
    </row>
    <row r="6" spans="1:13" ht="23.25" customHeight="1" thickBot="1">
      <c r="B6" s="2" t="s">
        <v>2920</v>
      </c>
      <c r="E6" s="4"/>
      <c r="F6" s="4"/>
    </row>
    <row r="7" spans="1:13" s="12" customFormat="1" ht="16.5" thickBot="1">
      <c r="A7" s="5" t="s">
        <v>4</v>
      </c>
      <c r="B7" s="5" t="s">
        <v>5</v>
      </c>
      <c r="C7" s="5" t="s">
        <v>6</v>
      </c>
      <c r="D7" s="6" t="s">
        <v>7</v>
      </c>
      <c r="E7" s="6" t="s">
        <v>8</v>
      </c>
      <c r="F7" s="7" t="s">
        <v>9</v>
      </c>
      <c r="G7" s="7" t="s">
        <v>10</v>
      </c>
      <c r="H7" s="8" t="s">
        <v>401</v>
      </c>
      <c r="I7" s="7" t="s">
        <v>11</v>
      </c>
      <c r="J7" s="190" t="s">
        <v>12</v>
      </c>
      <c r="K7" s="7" t="s">
        <v>11</v>
      </c>
      <c r="L7" s="10" t="s">
        <v>13</v>
      </c>
      <c r="M7" s="11" t="s">
        <v>14</v>
      </c>
    </row>
    <row r="8" spans="1:13" ht="20.25">
      <c r="A8" s="13">
        <v>1</v>
      </c>
      <c r="B8" s="625" t="s">
        <v>468</v>
      </c>
      <c r="C8" s="625" t="s">
        <v>2412</v>
      </c>
      <c r="D8" s="642">
        <v>13</v>
      </c>
      <c r="E8" s="127"/>
      <c r="F8" s="656">
        <f t="shared" ref="F8" si="0">IF(AND(D8=0,E8=0),L8/3,(D8+E8)/2)</f>
        <v>6.5</v>
      </c>
      <c r="G8" s="656">
        <f t="shared" ref="G8" si="1">F8*3</f>
        <v>19.5</v>
      </c>
      <c r="H8" s="654"/>
      <c r="I8" s="656">
        <f t="shared" ref="I8" si="2">MAX(G8,H8*3)</f>
        <v>19.5</v>
      </c>
      <c r="J8" s="655"/>
      <c r="K8" s="656">
        <f t="shared" ref="K8" si="3">MAX(I8,J8*3)</f>
        <v>19.5</v>
      </c>
      <c r="L8" s="657"/>
      <c r="M8" s="16" t="str">
        <f t="shared" ref="M8" si="4">IF(ISBLANK(J8),IF(ISBLANK(H8),"Juin","Synthèse"),"Rattrapage")</f>
        <v>Juin</v>
      </c>
    </row>
    <row r="9" spans="1:13" ht="20.25">
      <c r="A9" s="13">
        <v>2</v>
      </c>
      <c r="B9" s="625" t="s">
        <v>481</v>
      </c>
      <c r="C9" s="625" t="s">
        <v>2413</v>
      </c>
      <c r="D9" s="642">
        <v>11</v>
      </c>
      <c r="E9" s="127"/>
      <c r="F9" s="656">
        <f t="shared" ref="F9:F72" si="5">IF(AND(D9=0,E9=0),L9/3,(D9+E9)/2)</f>
        <v>5.5</v>
      </c>
      <c r="G9" s="656">
        <f t="shared" ref="G9:G72" si="6">F9*3</f>
        <v>16.5</v>
      </c>
      <c r="H9" s="654"/>
      <c r="I9" s="656">
        <f t="shared" ref="I9:I72" si="7">MAX(G9,H9*3)</f>
        <v>16.5</v>
      </c>
      <c r="J9" s="655"/>
      <c r="K9" s="656">
        <f t="shared" ref="K9:K72" si="8">MAX(I9,J9*3)</f>
        <v>16.5</v>
      </c>
      <c r="L9" s="657"/>
      <c r="M9" s="16" t="str">
        <f t="shared" ref="M9:M72" si="9">IF(ISBLANK(J9),IF(ISBLANK(H9),"Juin","Synthèse"),"Rattrapage")</f>
        <v>Juin</v>
      </c>
    </row>
    <row r="10" spans="1:13" ht="20.25">
      <c r="A10" s="13">
        <v>3</v>
      </c>
      <c r="B10" s="625" t="s">
        <v>489</v>
      </c>
      <c r="C10" s="625" t="s">
        <v>2414</v>
      </c>
      <c r="D10" s="642">
        <v>7</v>
      </c>
      <c r="E10" s="127"/>
      <c r="F10" s="656">
        <f t="shared" si="5"/>
        <v>3.5</v>
      </c>
      <c r="G10" s="656">
        <f t="shared" si="6"/>
        <v>10.5</v>
      </c>
      <c r="H10" s="654"/>
      <c r="I10" s="656">
        <f t="shared" si="7"/>
        <v>10.5</v>
      </c>
      <c r="J10" s="655"/>
      <c r="K10" s="656">
        <f t="shared" si="8"/>
        <v>10.5</v>
      </c>
      <c r="L10" s="657"/>
      <c r="M10" s="16" t="str">
        <f t="shared" si="9"/>
        <v>Juin</v>
      </c>
    </row>
    <row r="11" spans="1:13" ht="20.25">
      <c r="A11" s="13">
        <v>4</v>
      </c>
      <c r="B11" s="625" t="s">
        <v>42</v>
      </c>
      <c r="C11" s="625" t="s">
        <v>2415</v>
      </c>
      <c r="D11" s="642">
        <v>15</v>
      </c>
      <c r="E11" s="127"/>
      <c r="F11" s="656">
        <f t="shared" si="5"/>
        <v>7.5</v>
      </c>
      <c r="G11" s="656">
        <f t="shared" si="6"/>
        <v>22.5</v>
      </c>
      <c r="H11" s="654"/>
      <c r="I11" s="656">
        <f t="shared" si="7"/>
        <v>22.5</v>
      </c>
      <c r="J11" s="655"/>
      <c r="K11" s="656">
        <f t="shared" si="8"/>
        <v>22.5</v>
      </c>
      <c r="L11" s="657"/>
      <c r="M11" s="16" t="str">
        <f t="shared" si="9"/>
        <v>Juin</v>
      </c>
    </row>
    <row r="12" spans="1:13" ht="20.25">
      <c r="A12" s="13">
        <v>5</v>
      </c>
      <c r="B12" s="625" t="s">
        <v>116</v>
      </c>
      <c r="C12" s="625" t="s">
        <v>2416</v>
      </c>
      <c r="D12" s="642">
        <v>15</v>
      </c>
      <c r="E12" s="127"/>
      <c r="F12" s="656">
        <f t="shared" si="5"/>
        <v>7.5</v>
      </c>
      <c r="G12" s="656">
        <f t="shared" si="6"/>
        <v>22.5</v>
      </c>
      <c r="H12" s="654"/>
      <c r="I12" s="656">
        <f t="shared" si="7"/>
        <v>22.5</v>
      </c>
      <c r="J12" s="655"/>
      <c r="K12" s="656">
        <f t="shared" si="8"/>
        <v>22.5</v>
      </c>
      <c r="L12" s="657"/>
      <c r="M12" s="16" t="str">
        <f t="shared" si="9"/>
        <v>Juin</v>
      </c>
    </row>
    <row r="13" spans="1:13" ht="20.25">
      <c r="A13" s="13">
        <v>6</v>
      </c>
      <c r="B13" s="625" t="s">
        <v>2417</v>
      </c>
      <c r="C13" s="625" t="s">
        <v>2418</v>
      </c>
      <c r="D13" s="642">
        <v>8</v>
      </c>
      <c r="E13" s="127"/>
      <c r="F13" s="656">
        <f t="shared" si="5"/>
        <v>4</v>
      </c>
      <c r="G13" s="656">
        <f t="shared" si="6"/>
        <v>12</v>
      </c>
      <c r="H13" s="654"/>
      <c r="I13" s="656">
        <f t="shared" si="7"/>
        <v>12</v>
      </c>
      <c r="J13" s="655"/>
      <c r="K13" s="656">
        <f t="shared" si="8"/>
        <v>12</v>
      </c>
      <c r="L13" s="657"/>
      <c r="M13" s="16" t="str">
        <f t="shared" si="9"/>
        <v>Juin</v>
      </c>
    </row>
    <row r="14" spans="1:13" ht="20.25">
      <c r="A14" s="13">
        <v>7</v>
      </c>
      <c r="B14" s="625" t="s">
        <v>513</v>
      </c>
      <c r="C14" s="625" t="s">
        <v>2419</v>
      </c>
      <c r="D14" s="642">
        <v>14</v>
      </c>
      <c r="E14" s="127"/>
      <c r="F14" s="656">
        <f t="shared" si="5"/>
        <v>7</v>
      </c>
      <c r="G14" s="656">
        <f t="shared" si="6"/>
        <v>21</v>
      </c>
      <c r="H14" s="654"/>
      <c r="I14" s="656">
        <f t="shared" si="7"/>
        <v>21</v>
      </c>
      <c r="J14" s="655"/>
      <c r="K14" s="656">
        <f t="shared" si="8"/>
        <v>21</v>
      </c>
      <c r="L14" s="657"/>
      <c r="M14" s="16" t="str">
        <f t="shared" si="9"/>
        <v>Juin</v>
      </c>
    </row>
    <row r="15" spans="1:13" ht="20.25">
      <c r="A15" s="13">
        <v>8</v>
      </c>
      <c r="B15" s="625" t="s">
        <v>2420</v>
      </c>
      <c r="C15" s="625" t="s">
        <v>2421</v>
      </c>
      <c r="D15" s="642">
        <v>9</v>
      </c>
      <c r="E15" s="127"/>
      <c r="F15" s="656">
        <f t="shared" si="5"/>
        <v>4.5</v>
      </c>
      <c r="G15" s="656">
        <f t="shared" si="6"/>
        <v>13.5</v>
      </c>
      <c r="H15" s="654"/>
      <c r="I15" s="656">
        <f t="shared" si="7"/>
        <v>13.5</v>
      </c>
      <c r="J15" s="655"/>
      <c r="K15" s="656">
        <f t="shared" si="8"/>
        <v>13.5</v>
      </c>
      <c r="L15" s="657"/>
      <c r="M15" s="16" t="str">
        <f t="shared" si="9"/>
        <v>Juin</v>
      </c>
    </row>
    <row r="16" spans="1:13" ht="20.25">
      <c r="A16" s="13">
        <v>9</v>
      </c>
      <c r="B16" s="625" t="s">
        <v>523</v>
      </c>
      <c r="C16" s="625" t="s">
        <v>2422</v>
      </c>
      <c r="D16" s="642">
        <v>15</v>
      </c>
      <c r="E16" s="127"/>
      <c r="F16" s="656">
        <f t="shared" si="5"/>
        <v>7.5</v>
      </c>
      <c r="G16" s="656">
        <f t="shared" si="6"/>
        <v>22.5</v>
      </c>
      <c r="H16" s="654"/>
      <c r="I16" s="656">
        <f t="shared" si="7"/>
        <v>22.5</v>
      </c>
      <c r="J16" s="655"/>
      <c r="K16" s="656">
        <f t="shared" si="8"/>
        <v>22.5</v>
      </c>
      <c r="L16" s="657"/>
      <c r="M16" s="16" t="str">
        <f t="shared" si="9"/>
        <v>Juin</v>
      </c>
    </row>
    <row r="17" spans="1:13" ht="20.25">
      <c r="A17" s="13">
        <v>10</v>
      </c>
      <c r="B17" s="625" t="s">
        <v>529</v>
      </c>
      <c r="C17" s="625" t="s">
        <v>2423</v>
      </c>
      <c r="D17" s="642">
        <v>14</v>
      </c>
      <c r="E17" s="127"/>
      <c r="F17" s="656">
        <f t="shared" si="5"/>
        <v>7</v>
      </c>
      <c r="G17" s="656">
        <f t="shared" si="6"/>
        <v>21</v>
      </c>
      <c r="H17" s="654"/>
      <c r="I17" s="656">
        <f t="shared" si="7"/>
        <v>21</v>
      </c>
      <c r="J17" s="655"/>
      <c r="K17" s="656">
        <f t="shared" si="8"/>
        <v>21</v>
      </c>
      <c r="L17" s="657"/>
      <c r="M17" s="16" t="str">
        <f t="shared" si="9"/>
        <v>Juin</v>
      </c>
    </row>
    <row r="18" spans="1:13" ht="20.25">
      <c r="A18" s="13">
        <v>11</v>
      </c>
      <c r="B18" s="625" t="s">
        <v>2424</v>
      </c>
      <c r="C18" s="625" t="s">
        <v>2425</v>
      </c>
      <c r="D18" s="642">
        <v>11</v>
      </c>
      <c r="E18" s="127"/>
      <c r="F18" s="656">
        <f t="shared" si="5"/>
        <v>5.5</v>
      </c>
      <c r="G18" s="656">
        <f t="shared" si="6"/>
        <v>16.5</v>
      </c>
      <c r="H18" s="654"/>
      <c r="I18" s="656">
        <f t="shared" si="7"/>
        <v>16.5</v>
      </c>
      <c r="J18" s="655"/>
      <c r="K18" s="656">
        <f t="shared" si="8"/>
        <v>16.5</v>
      </c>
      <c r="L18" s="657"/>
      <c r="M18" s="16" t="str">
        <f t="shared" si="9"/>
        <v>Juin</v>
      </c>
    </row>
    <row r="19" spans="1:13" ht="20.25">
      <c r="A19" s="13">
        <v>12</v>
      </c>
      <c r="B19" s="625" t="s">
        <v>2426</v>
      </c>
      <c r="C19" s="625" t="s">
        <v>2427</v>
      </c>
      <c r="D19" s="642">
        <v>14</v>
      </c>
      <c r="E19" s="127"/>
      <c r="F19" s="656">
        <f t="shared" si="5"/>
        <v>7</v>
      </c>
      <c r="G19" s="656">
        <f t="shared" si="6"/>
        <v>21</v>
      </c>
      <c r="H19" s="654"/>
      <c r="I19" s="656">
        <f t="shared" si="7"/>
        <v>21</v>
      </c>
      <c r="J19" s="655"/>
      <c r="K19" s="656">
        <f t="shared" si="8"/>
        <v>21</v>
      </c>
      <c r="L19" s="657"/>
      <c r="M19" s="16" t="str">
        <f t="shared" si="9"/>
        <v>Juin</v>
      </c>
    </row>
    <row r="20" spans="1:13" ht="20.25">
      <c r="A20" s="13">
        <v>13</v>
      </c>
      <c r="B20" s="625" t="s">
        <v>546</v>
      </c>
      <c r="C20" s="625" t="s">
        <v>2428</v>
      </c>
      <c r="D20" s="642">
        <v>11</v>
      </c>
      <c r="E20" s="127"/>
      <c r="F20" s="656">
        <f t="shared" si="5"/>
        <v>5.5</v>
      </c>
      <c r="G20" s="656">
        <f t="shared" si="6"/>
        <v>16.5</v>
      </c>
      <c r="H20" s="654"/>
      <c r="I20" s="656">
        <f t="shared" si="7"/>
        <v>16.5</v>
      </c>
      <c r="J20" s="655"/>
      <c r="K20" s="656">
        <f t="shared" si="8"/>
        <v>16.5</v>
      </c>
      <c r="L20" s="657"/>
      <c r="M20" s="16" t="str">
        <f t="shared" si="9"/>
        <v>Juin</v>
      </c>
    </row>
    <row r="21" spans="1:13" ht="20.25">
      <c r="A21" s="13">
        <v>14</v>
      </c>
      <c r="B21" s="625" t="s">
        <v>551</v>
      </c>
      <c r="C21" s="625" t="s">
        <v>2429</v>
      </c>
      <c r="D21" s="642">
        <v>13</v>
      </c>
      <c r="E21" s="127"/>
      <c r="F21" s="656">
        <f t="shared" si="5"/>
        <v>6.5</v>
      </c>
      <c r="G21" s="656">
        <f t="shared" si="6"/>
        <v>19.5</v>
      </c>
      <c r="H21" s="654"/>
      <c r="I21" s="656">
        <f t="shared" si="7"/>
        <v>19.5</v>
      </c>
      <c r="J21" s="655"/>
      <c r="K21" s="656">
        <f t="shared" si="8"/>
        <v>19.5</v>
      </c>
      <c r="L21" s="657"/>
      <c r="M21" s="16" t="str">
        <f t="shared" si="9"/>
        <v>Juin</v>
      </c>
    </row>
    <row r="22" spans="1:13" ht="20.25">
      <c r="A22" s="13">
        <v>15</v>
      </c>
      <c r="B22" s="625" t="s">
        <v>2430</v>
      </c>
      <c r="C22" s="625" t="s">
        <v>2431</v>
      </c>
      <c r="D22" s="642">
        <v>12</v>
      </c>
      <c r="E22" s="127"/>
      <c r="F22" s="656">
        <f t="shared" si="5"/>
        <v>6</v>
      </c>
      <c r="G22" s="656">
        <f t="shared" si="6"/>
        <v>18</v>
      </c>
      <c r="H22" s="654"/>
      <c r="I22" s="656">
        <f t="shared" si="7"/>
        <v>18</v>
      </c>
      <c r="J22" s="655"/>
      <c r="K22" s="656">
        <f t="shared" si="8"/>
        <v>18</v>
      </c>
      <c r="L22" s="657"/>
      <c r="M22" s="16" t="str">
        <f t="shared" si="9"/>
        <v>Juin</v>
      </c>
    </row>
    <row r="23" spans="1:13" ht="20.25">
      <c r="A23" s="13">
        <v>16</v>
      </c>
      <c r="B23" s="625" t="s">
        <v>2430</v>
      </c>
      <c r="C23" s="625" t="s">
        <v>2432</v>
      </c>
      <c r="D23" s="642">
        <v>13</v>
      </c>
      <c r="E23" s="127"/>
      <c r="F23" s="656">
        <f t="shared" si="5"/>
        <v>6.5</v>
      </c>
      <c r="G23" s="656">
        <f t="shared" si="6"/>
        <v>19.5</v>
      </c>
      <c r="H23" s="654"/>
      <c r="I23" s="656">
        <f t="shared" si="7"/>
        <v>19.5</v>
      </c>
      <c r="J23" s="655"/>
      <c r="K23" s="656">
        <f t="shared" si="8"/>
        <v>19.5</v>
      </c>
      <c r="L23" s="657"/>
      <c r="M23" s="16" t="str">
        <f t="shared" si="9"/>
        <v>Juin</v>
      </c>
    </row>
    <row r="24" spans="1:13" ht="20.25">
      <c r="A24" s="13">
        <v>17</v>
      </c>
      <c r="B24" s="625" t="s">
        <v>559</v>
      </c>
      <c r="C24" s="625" t="s">
        <v>2433</v>
      </c>
      <c r="D24" s="642">
        <v>11</v>
      </c>
      <c r="E24" s="127"/>
      <c r="F24" s="656">
        <f t="shared" si="5"/>
        <v>5.5</v>
      </c>
      <c r="G24" s="656">
        <f t="shared" si="6"/>
        <v>16.5</v>
      </c>
      <c r="H24" s="654"/>
      <c r="I24" s="656">
        <f t="shared" si="7"/>
        <v>16.5</v>
      </c>
      <c r="J24" s="655"/>
      <c r="K24" s="656">
        <f t="shared" si="8"/>
        <v>16.5</v>
      </c>
      <c r="L24" s="657"/>
      <c r="M24" s="16" t="str">
        <f t="shared" si="9"/>
        <v>Juin</v>
      </c>
    </row>
    <row r="25" spans="1:13" ht="20.25">
      <c r="A25" s="13">
        <v>18</v>
      </c>
      <c r="B25" s="625" t="s">
        <v>564</v>
      </c>
      <c r="C25" s="625" t="s">
        <v>2434</v>
      </c>
      <c r="D25" s="642">
        <v>13</v>
      </c>
      <c r="E25" s="127"/>
      <c r="F25" s="656">
        <f t="shared" si="5"/>
        <v>6.5</v>
      </c>
      <c r="G25" s="656">
        <f t="shared" si="6"/>
        <v>19.5</v>
      </c>
      <c r="H25" s="654"/>
      <c r="I25" s="656">
        <f t="shared" si="7"/>
        <v>19.5</v>
      </c>
      <c r="J25" s="655"/>
      <c r="K25" s="656">
        <f t="shared" si="8"/>
        <v>19.5</v>
      </c>
      <c r="L25" s="657"/>
      <c r="M25" s="16" t="str">
        <f t="shared" si="9"/>
        <v>Juin</v>
      </c>
    </row>
    <row r="26" spans="1:13" ht="20.25">
      <c r="A26" s="13">
        <v>19</v>
      </c>
      <c r="B26" s="625" t="s">
        <v>568</v>
      </c>
      <c r="C26" s="625" t="s">
        <v>2435</v>
      </c>
      <c r="D26" s="642">
        <v>6</v>
      </c>
      <c r="E26" s="127"/>
      <c r="F26" s="656">
        <f t="shared" si="5"/>
        <v>3</v>
      </c>
      <c r="G26" s="656">
        <f t="shared" si="6"/>
        <v>9</v>
      </c>
      <c r="H26" s="654"/>
      <c r="I26" s="656">
        <f t="shared" si="7"/>
        <v>9</v>
      </c>
      <c r="J26" s="655"/>
      <c r="K26" s="656">
        <f t="shared" si="8"/>
        <v>9</v>
      </c>
      <c r="L26" s="657"/>
      <c r="M26" s="16" t="str">
        <f t="shared" si="9"/>
        <v>Juin</v>
      </c>
    </row>
    <row r="27" spans="1:13" ht="20.25">
      <c r="A27" s="13">
        <v>20</v>
      </c>
      <c r="B27" s="625" t="s">
        <v>2436</v>
      </c>
      <c r="C27" s="625" t="s">
        <v>2437</v>
      </c>
      <c r="D27" s="642">
        <v>13</v>
      </c>
      <c r="E27" s="127"/>
      <c r="F27" s="656">
        <f t="shared" si="5"/>
        <v>6.5</v>
      </c>
      <c r="G27" s="656">
        <f t="shared" si="6"/>
        <v>19.5</v>
      </c>
      <c r="H27" s="654"/>
      <c r="I27" s="656">
        <f t="shared" si="7"/>
        <v>19.5</v>
      </c>
      <c r="J27" s="655"/>
      <c r="K27" s="656">
        <f t="shared" si="8"/>
        <v>19.5</v>
      </c>
      <c r="L27" s="657"/>
      <c r="M27" s="16" t="str">
        <f t="shared" si="9"/>
        <v>Juin</v>
      </c>
    </row>
    <row r="28" spans="1:13" ht="20.25">
      <c r="A28" s="13">
        <v>21</v>
      </c>
      <c r="B28" s="625" t="s">
        <v>69</v>
      </c>
      <c r="C28" s="625" t="s">
        <v>2438</v>
      </c>
      <c r="D28" s="642">
        <v>13</v>
      </c>
      <c r="E28" s="127"/>
      <c r="F28" s="656">
        <f t="shared" si="5"/>
        <v>6.5</v>
      </c>
      <c r="G28" s="656">
        <f t="shared" si="6"/>
        <v>19.5</v>
      </c>
      <c r="H28" s="654"/>
      <c r="I28" s="656">
        <f t="shared" si="7"/>
        <v>19.5</v>
      </c>
      <c r="J28" s="655"/>
      <c r="K28" s="656">
        <f t="shared" si="8"/>
        <v>19.5</v>
      </c>
      <c r="L28" s="657"/>
      <c r="M28" s="16" t="str">
        <f t="shared" si="9"/>
        <v>Juin</v>
      </c>
    </row>
    <row r="29" spans="1:13" ht="20.25">
      <c r="A29" s="13">
        <v>22</v>
      </c>
      <c r="B29" s="625" t="s">
        <v>2439</v>
      </c>
      <c r="C29" s="625" t="s">
        <v>2440</v>
      </c>
      <c r="D29" s="642">
        <v>13</v>
      </c>
      <c r="E29" s="127"/>
      <c r="F29" s="656">
        <f t="shared" si="5"/>
        <v>6.5</v>
      </c>
      <c r="G29" s="656">
        <f t="shared" si="6"/>
        <v>19.5</v>
      </c>
      <c r="H29" s="654"/>
      <c r="I29" s="656">
        <f t="shared" si="7"/>
        <v>19.5</v>
      </c>
      <c r="J29" s="655"/>
      <c r="K29" s="656">
        <f t="shared" si="8"/>
        <v>19.5</v>
      </c>
      <c r="L29" s="657"/>
      <c r="M29" s="16" t="str">
        <f t="shared" si="9"/>
        <v>Juin</v>
      </c>
    </row>
    <row r="30" spans="1:13" ht="20.25">
      <c r="A30" s="13">
        <v>23</v>
      </c>
      <c r="B30" s="625" t="s">
        <v>592</v>
      </c>
      <c r="C30" s="625" t="s">
        <v>2441</v>
      </c>
      <c r="D30" s="642">
        <v>14</v>
      </c>
      <c r="E30" s="127"/>
      <c r="F30" s="656">
        <f t="shared" si="5"/>
        <v>7</v>
      </c>
      <c r="G30" s="656">
        <f t="shared" si="6"/>
        <v>21</v>
      </c>
      <c r="H30" s="654"/>
      <c r="I30" s="656">
        <f t="shared" si="7"/>
        <v>21</v>
      </c>
      <c r="J30" s="655"/>
      <c r="K30" s="656">
        <f t="shared" si="8"/>
        <v>21</v>
      </c>
      <c r="L30" s="657"/>
      <c r="M30" s="16" t="str">
        <f t="shared" si="9"/>
        <v>Juin</v>
      </c>
    </row>
    <row r="31" spans="1:13" ht="20.25">
      <c r="A31" s="13">
        <v>24</v>
      </c>
      <c r="B31" s="625" t="s">
        <v>2442</v>
      </c>
      <c r="C31" s="625" t="s">
        <v>2443</v>
      </c>
      <c r="D31" s="642">
        <v>12</v>
      </c>
      <c r="E31" s="127"/>
      <c r="F31" s="656">
        <f t="shared" si="5"/>
        <v>6</v>
      </c>
      <c r="G31" s="656">
        <f t="shared" si="6"/>
        <v>18</v>
      </c>
      <c r="H31" s="654"/>
      <c r="I31" s="656">
        <f t="shared" si="7"/>
        <v>18</v>
      </c>
      <c r="J31" s="655"/>
      <c r="K31" s="656">
        <f t="shared" si="8"/>
        <v>18</v>
      </c>
      <c r="L31" s="657"/>
      <c r="M31" s="16" t="str">
        <f t="shared" si="9"/>
        <v>Juin</v>
      </c>
    </row>
    <row r="32" spans="1:13" ht="20.25">
      <c r="A32" s="13">
        <v>25</v>
      </c>
      <c r="B32" s="625" t="s">
        <v>603</v>
      </c>
      <c r="C32" s="625" t="s">
        <v>2444</v>
      </c>
      <c r="D32" s="642">
        <v>8</v>
      </c>
      <c r="E32" s="127"/>
      <c r="F32" s="656">
        <f t="shared" si="5"/>
        <v>4</v>
      </c>
      <c r="G32" s="656">
        <f t="shared" si="6"/>
        <v>12</v>
      </c>
      <c r="H32" s="654"/>
      <c r="I32" s="656">
        <f t="shared" si="7"/>
        <v>12</v>
      </c>
      <c r="J32" s="655"/>
      <c r="K32" s="656">
        <f t="shared" si="8"/>
        <v>12</v>
      </c>
      <c r="L32" s="657"/>
      <c r="M32" s="16" t="str">
        <f t="shared" si="9"/>
        <v>Juin</v>
      </c>
    </row>
    <row r="33" spans="1:13" ht="20.25">
      <c r="A33" s="13">
        <v>26</v>
      </c>
      <c r="B33" s="625" t="s">
        <v>2445</v>
      </c>
      <c r="C33" s="625" t="s">
        <v>2446</v>
      </c>
      <c r="D33" s="642">
        <v>14</v>
      </c>
      <c r="E33" s="127"/>
      <c r="F33" s="656">
        <f t="shared" si="5"/>
        <v>7</v>
      </c>
      <c r="G33" s="656">
        <f t="shared" si="6"/>
        <v>21</v>
      </c>
      <c r="H33" s="654"/>
      <c r="I33" s="656">
        <f t="shared" si="7"/>
        <v>21</v>
      </c>
      <c r="J33" s="655"/>
      <c r="K33" s="656">
        <f t="shared" si="8"/>
        <v>21</v>
      </c>
      <c r="L33" s="657"/>
      <c r="M33" s="16" t="str">
        <f t="shared" si="9"/>
        <v>Juin</v>
      </c>
    </row>
    <row r="34" spans="1:13" ht="20.25">
      <c r="A34" s="13">
        <v>27</v>
      </c>
      <c r="B34" s="625" t="s">
        <v>135</v>
      </c>
      <c r="C34" s="625" t="s">
        <v>2447</v>
      </c>
      <c r="D34" s="642">
        <v>8</v>
      </c>
      <c r="E34" s="127"/>
      <c r="F34" s="656">
        <f t="shared" si="5"/>
        <v>4</v>
      </c>
      <c r="G34" s="656">
        <f t="shared" si="6"/>
        <v>12</v>
      </c>
      <c r="H34" s="654"/>
      <c r="I34" s="656">
        <f t="shared" si="7"/>
        <v>12</v>
      </c>
      <c r="J34" s="655"/>
      <c r="K34" s="656">
        <f t="shared" si="8"/>
        <v>12</v>
      </c>
      <c r="L34" s="657"/>
      <c r="M34" s="16" t="str">
        <f t="shared" si="9"/>
        <v>Juin</v>
      </c>
    </row>
    <row r="35" spans="1:13" ht="20.25">
      <c r="A35" s="13">
        <v>28</v>
      </c>
      <c r="B35" s="625" t="s">
        <v>2448</v>
      </c>
      <c r="C35" s="625" t="s">
        <v>2449</v>
      </c>
      <c r="D35" s="642">
        <v>10</v>
      </c>
      <c r="E35" s="127"/>
      <c r="F35" s="656">
        <f t="shared" si="5"/>
        <v>5</v>
      </c>
      <c r="G35" s="656">
        <f t="shared" si="6"/>
        <v>15</v>
      </c>
      <c r="H35" s="654"/>
      <c r="I35" s="656">
        <f t="shared" si="7"/>
        <v>15</v>
      </c>
      <c r="J35" s="655"/>
      <c r="K35" s="656">
        <f t="shared" si="8"/>
        <v>15</v>
      </c>
      <c r="L35" s="657"/>
      <c r="M35" s="16" t="str">
        <f t="shared" si="9"/>
        <v>Juin</v>
      </c>
    </row>
    <row r="36" spans="1:13" ht="20.25">
      <c r="A36" s="13">
        <v>29</v>
      </c>
      <c r="B36" s="625" t="s">
        <v>624</v>
      </c>
      <c r="C36" s="625" t="s">
        <v>2450</v>
      </c>
      <c r="D36" s="642">
        <v>12</v>
      </c>
      <c r="E36" s="127"/>
      <c r="F36" s="656">
        <f t="shared" si="5"/>
        <v>6</v>
      </c>
      <c r="G36" s="656">
        <f t="shared" si="6"/>
        <v>18</v>
      </c>
      <c r="H36" s="654"/>
      <c r="I36" s="656">
        <f t="shared" si="7"/>
        <v>18</v>
      </c>
      <c r="J36" s="655"/>
      <c r="K36" s="656">
        <f t="shared" si="8"/>
        <v>18</v>
      </c>
      <c r="L36" s="657"/>
      <c r="M36" s="16" t="str">
        <f t="shared" si="9"/>
        <v>Juin</v>
      </c>
    </row>
    <row r="37" spans="1:13" ht="20.25">
      <c r="A37" s="13">
        <v>30</v>
      </c>
      <c r="B37" s="625" t="s">
        <v>624</v>
      </c>
      <c r="C37" s="625" t="s">
        <v>2451</v>
      </c>
      <c r="D37" s="642">
        <v>12</v>
      </c>
      <c r="E37" s="127"/>
      <c r="F37" s="656">
        <f t="shared" si="5"/>
        <v>6</v>
      </c>
      <c r="G37" s="656">
        <f t="shared" si="6"/>
        <v>18</v>
      </c>
      <c r="H37" s="654"/>
      <c r="I37" s="656">
        <f t="shared" si="7"/>
        <v>18</v>
      </c>
      <c r="J37" s="655"/>
      <c r="K37" s="656">
        <f t="shared" si="8"/>
        <v>18</v>
      </c>
      <c r="L37" s="657"/>
      <c r="M37" s="16" t="str">
        <f t="shared" si="9"/>
        <v>Juin</v>
      </c>
    </row>
    <row r="38" spans="1:13" ht="20.25">
      <c r="A38" s="13">
        <v>31</v>
      </c>
      <c r="B38" s="625" t="s">
        <v>2452</v>
      </c>
      <c r="C38" s="625" t="s">
        <v>2453</v>
      </c>
      <c r="D38" s="642">
        <v>15</v>
      </c>
      <c r="E38" s="127"/>
      <c r="F38" s="656">
        <f t="shared" si="5"/>
        <v>7.5</v>
      </c>
      <c r="G38" s="656">
        <f t="shared" si="6"/>
        <v>22.5</v>
      </c>
      <c r="H38" s="654"/>
      <c r="I38" s="656">
        <f t="shared" si="7"/>
        <v>22.5</v>
      </c>
      <c r="J38" s="655"/>
      <c r="K38" s="656">
        <f t="shared" si="8"/>
        <v>22.5</v>
      </c>
      <c r="L38" s="657"/>
      <c r="M38" s="16" t="str">
        <f t="shared" si="9"/>
        <v>Juin</v>
      </c>
    </row>
    <row r="39" spans="1:13" ht="20.25">
      <c r="A39" s="13">
        <v>32</v>
      </c>
      <c r="B39" s="625" t="s">
        <v>2452</v>
      </c>
      <c r="C39" s="625" t="s">
        <v>2454</v>
      </c>
      <c r="D39" s="642">
        <v>15</v>
      </c>
      <c r="E39" s="127"/>
      <c r="F39" s="656">
        <f t="shared" si="5"/>
        <v>7.5</v>
      </c>
      <c r="G39" s="656">
        <f t="shared" si="6"/>
        <v>22.5</v>
      </c>
      <c r="H39" s="654"/>
      <c r="I39" s="656">
        <f t="shared" si="7"/>
        <v>22.5</v>
      </c>
      <c r="J39" s="655"/>
      <c r="K39" s="656">
        <f t="shared" si="8"/>
        <v>22.5</v>
      </c>
      <c r="L39" s="657"/>
      <c r="M39" s="16" t="str">
        <f t="shared" si="9"/>
        <v>Juin</v>
      </c>
    </row>
    <row r="40" spans="1:13" ht="20.25">
      <c r="A40" s="13">
        <v>33</v>
      </c>
      <c r="B40" s="625" t="s">
        <v>645</v>
      </c>
      <c r="C40" s="625" t="s">
        <v>2455</v>
      </c>
      <c r="D40" s="642">
        <v>15</v>
      </c>
      <c r="E40" s="127"/>
      <c r="F40" s="656">
        <f t="shared" si="5"/>
        <v>7.5</v>
      </c>
      <c r="G40" s="656">
        <f t="shared" si="6"/>
        <v>22.5</v>
      </c>
      <c r="H40" s="654"/>
      <c r="I40" s="656">
        <f t="shared" si="7"/>
        <v>22.5</v>
      </c>
      <c r="J40" s="655"/>
      <c r="K40" s="656">
        <f t="shared" si="8"/>
        <v>22.5</v>
      </c>
      <c r="L40" s="657"/>
      <c r="M40" s="16" t="str">
        <f t="shared" si="9"/>
        <v>Juin</v>
      </c>
    </row>
    <row r="41" spans="1:13" ht="20.25">
      <c r="A41" s="13">
        <v>34</v>
      </c>
      <c r="B41" s="625" t="s">
        <v>2456</v>
      </c>
      <c r="C41" s="625" t="s">
        <v>119</v>
      </c>
      <c r="D41" s="642">
        <v>12</v>
      </c>
      <c r="E41" s="127"/>
      <c r="F41" s="656">
        <f t="shared" si="5"/>
        <v>6</v>
      </c>
      <c r="G41" s="656">
        <f t="shared" si="6"/>
        <v>18</v>
      </c>
      <c r="H41" s="654"/>
      <c r="I41" s="656">
        <f t="shared" si="7"/>
        <v>18</v>
      </c>
      <c r="J41" s="655"/>
      <c r="K41" s="656">
        <f t="shared" si="8"/>
        <v>18</v>
      </c>
      <c r="L41" s="657"/>
      <c r="M41" s="16" t="str">
        <f t="shared" si="9"/>
        <v>Juin</v>
      </c>
    </row>
    <row r="42" spans="1:13" ht="20.25">
      <c r="A42" s="13">
        <v>35</v>
      </c>
      <c r="B42" s="625" t="s">
        <v>2457</v>
      </c>
      <c r="C42" s="625" t="s">
        <v>2458</v>
      </c>
      <c r="D42" s="642">
        <v>15</v>
      </c>
      <c r="E42" s="127"/>
      <c r="F42" s="656">
        <f t="shared" si="5"/>
        <v>7.5</v>
      </c>
      <c r="G42" s="656">
        <f t="shared" si="6"/>
        <v>22.5</v>
      </c>
      <c r="H42" s="654"/>
      <c r="I42" s="656">
        <f t="shared" si="7"/>
        <v>22.5</v>
      </c>
      <c r="J42" s="655"/>
      <c r="K42" s="656">
        <f t="shared" si="8"/>
        <v>22.5</v>
      </c>
      <c r="L42" s="657"/>
      <c r="M42" s="16" t="str">
        <f t="shared" si="9"/>
        <v>Juin</v>
      </c>
    </row>
    <row r="43" spans="1:13" ht="20.25">
      <c r="A43" s="13">
        <v>36</v>
      </c>
      <c r="B43" s="625" t="s">
        <v>659</v>
      </c>
      <c r="C43" s="625" t="s">
        <v>2459</v>
      </c>
      <c r="D43" s="642">
        <v>13</v>
      </c>
      <c r="E43" s="127"/>
      <c r="F43" s="656">
        <f t="shared" si="5"/>
        <v>6.5</v>
      </c>
      <c r="G43" s="656">
        <f t="shared" si="6"/>
        <v>19.5</v>
      </c>
      <c r="H43" s="654"/>
      <c r="I43" s="656">
        <f t="shared" si="7"/>
        <v>19.5</v>
      </c>
      <c r="J43" s="655"/>
      <c r="K43" s="656">
        <f t="shared" si="8"/>
        <v>19.5</v>
      </c>
      <c r="L43" s="657"/>
      <c r="M43" s="16" t="str">
        <f t="shared" si="9"/>
        <v>Juin</v>
      </c>
    </row>
    <row r="44" spans="1:13" ht="20.25">
      <c r="A44" s="13">
        <v>37</v>
      </c>
      <c r="B44" s="625" t="s">
        <v>664</v>
      </c>
      <c r="C44" s="625" t="s">
        <v>2460</v>
      </c>
      <c r="D44" s="642">
        <v>13</v>
      </c>
      <c r="E44" s="127"/>
      <c r="F44" s="656">
        <f t="shared" si="5"/>
        <v>6.5</v>
      </c>
      <c r="G44" s="656">
        <f t="shared" si="6"/>
        <v>19.5</v>
      </c>
      <c r="H44" s="654"/>
      <c r="I44" s="656">
        <f t="shared" si="7"/>
        <v>19.5</v>
      </c>
      <c r="J44" s="655"/>
      <c r="K44" s="656">
        <f t="shared" si="8"/>
        <v>19.5</v>
      </c>
      <c r="L44" s="657"/>
      <c r="M44" s="16" t="str">
        <f t="shared" si="9"/>
        <v>Juin</v>
      </c>
    </row>
    <row r="45" spans="1:13" ht="20.25">
      <c r="A45" s="13">
        <v>38</v>
      </c>
      <c r="B45" s="625" t="s">
        <v>2461</v>
      </c>
      <c r="C45" s="625" t="s">
        <v>2451</v>
      </c>
      <c r="D45" s="642">
        <v>14</v>
      </c>
      <c r="E45" s="127"/>
      <c r="F45" s="656">
        <f t="shared" si="5"/>
        <v>7</v>
      </c>
      <c r="G45" s="656">
        <f t="shared" si="6"/>
        <v>21</v>
      </c>
      <c r="H45" s="654"/>
      <c r="I45" s="656">
        <f t="shared" si="7"/>
        <v>21</v>
      </c>
      <c r="J45" s="655"/>
      <c r="K45" s="656">
        <f t="shared" si="8"/>
        <v>21</v>
      </c>
      <c r="L45" s="657"/>
      <c r="M45" s="16" t="str">
        <f t="shared" si="9"/>
        <v>Juin</v>
      </c>
    </row>
    <row r="46" spans="1:13" ht="20.25">
      <c r="A46" s="13">
        <v>39</v>
      </c>
      <c r="B46" s="625" t="s">
        <v>673</v>
      </c>
      <c r="C46" s="625" t="s">
        <v>2462</v>
      </c>
      <c r="D46" s="642">
        <v>3</v>
      </c>
      <c r="E46" s="127"/>
      <c r="F46" s="656">
        <f t="shared" si="5"/>
        <v>1.5</v>
      </c>
      <c r="G46" s="656">
        <f t="shared" si="6"/>
        <v>4.5</v>
      </c>
      <c r="H46" s="654"/>
      <c r="I46" s="656">
        <f t="shared" si="7"/>
        <v>4.5</v>
      </c>
      <c r="J46" s="655"/>
      <c r="K46" s="656">
        <f t="shared" si="8"/>
        <v>4.5</v>
      </c>
      <c r="L46" s="657"/>
      <c r="M46" s="16" t="str">
        <f t="shared" si="9"/>
        <v>Juin</v>
      </c>
    </row>
    <row r="47" spans="1:13" ht="20.25">
      <c r="A47" s="13">
        <v>40</v>
      </c>
      <c r="B47" s="625" t="s">
        <v>677</v>
      </c>
      <c r="C47" s="625" t="s">
        <v>2463</v>
      </c>
      <c r="D47" s="642">
        <v>10</v>
      </c>
      <c r="E47" s="127"/>
      <c r="F47" s="656">
        <f t="shared" si="5"/>
        <v>5</v>
      </c>
      <c r="G47" s="656">
        <f t="shared" si="6"/>
        <v>15</v>
      </c>
      <c r="H47" s="654"/>
      <c r="I47" s="656">
        <f t="shared" si="7"/>
        <v>15</v>
      </c>
      <c r="J47" s="655"/>
      <c r="K47" s="656">
        <f t="shared" si="8"/>
        <v>15</v>
      </c>
      <c r="L47" s="657"/>
      <c r="M47" s="16" t="str">
        <f t="shared" si="9"/>
        <v>Juin</v>
      </c>
    </row>
    <row r="48" spans="1:13" ht="20.25">
      <c r="A48" s="13">
        <v>41</v>
      </c>
      <c r="B48" s="625" t="s">
        <v>677</v>
      </c>
      <c r="C48" s="625" t="s">
        <v>2464</v>
      </c>
      <c r="D48" s="642">
        <v>11</v>
      </c>
      <c r="E48" s="127"/>
      <c r="F48" s="656">
        <f t="shared" si="5"/>
        <v>5.5</v>
      </c>
      <c r="G48" s="656">
        <f t="shared" si="6"/>
        <v>16.5</v>
      </c>
      <c r="H48" s="654"/>
      <c r="I48" s="656">
        <f t="shared" si="7"/>
        <v>16.5</v>
      </c>
      <c r="J48" s="655"/>
      <c r="K48" s="656">
        <f t="shared" si="8"/>
        <v>16.5</v>
      </c>
      <c r="L48" s="657"/>
      <c r="M48" s="16" t="str">
        <f t="shared" si="9"/>
        <v>Juin</v>
      </c>
    </row>
    <row r="49" spans="1:13" ht="20.25">
      <c r="A49" s="13">
        <v>42</v>
      </c>
      <c r="B49" s="625" t="s">
        <v>682</v>
      </c>
      <c r="C49" s="625" t="s">
        <v>2465</v>
      </c>
      <c r="D49" s="642">
        <v>13</v>
      </c>
      <c r="E49" s="127"/>
      <c r="F49" s="656">
        <f t="shared" si="5"/>
        <v>6.5</v>
      </c>
      <c r="G49" s="656">
        <f t="shared" si="6"/>
        <v>19.5</v>
      </c>
      <c r="H49" s="654"/>
      <c r="I49" s="656">
        <f t="shared" si="7"/>
        <v>19.5</v>
      </c>
      <c r="J49" s="655"/>
      <c r="K49" s="656">
        <f t="shared" si="8"/>
        <v>19.5</v>
      </c>
      <c r="L49" s="657"/>
      <c r="M49" s="16" t="str">
        <f t="shared" si="9"/>
        <v>Juin</v>
      </c>
    </row>
    <row r="50" spans="1:13" ht="20.25">
      <c r="A50" s="13">
        <v>43</v>
      </c>
      <c r="B50" s="625" t="s">
        <v>111</v>
      </c>
      <c r="C50" s="625" t="s">
        <v>2466</v>
      </c>
      <c r="D50" s="642">
        <v>12</v>
      </c>
      <c r="E50" s="127"/>
      <c r="F50" s="656">
        <f t="shared" si="5"/>
        <v>6</v>
      </c>
      <c r="G50" s="656">
        <f t="shared" si="6"/>
        <v>18</v>
      </c>
      <c r="H50" s="654"/>
      <c r="I50" s="656">
        <f t="shared" si="7"/>
        <v>18</v>
      </c>
      <c r="J50" s="655"/>
      <c r="K50" s="656">
        <f t="shared" si="8"/>
        <v>18</v>
      </c>
      <c r="L50" s="657"/>
      <c r="M50" s="16" t="str">
        <f t="shared" si="9"/>
        <v>Juin</v>
      </c>
    </row>
    <row r="51" spans="1:13" ht="20.25">
      <c r="A51" s="13">
        <v>44</v>
      </c>
      <c r="B51" s="625" t="s">
        <v>111</v>
      </c>
      <c r="C51" s="625" t="s">
        <v>2467</v>
      </c>
      <c r="D51" s="642">
        <v>14</v>
      </c>
      <c r="E51" s="127"/>
      <c r="F51" s="656">
        <f t="shared" si="5"/>
        <v>7</v>
      </c>
      <c r="G51" s="656">
        <f t="shared" si="6"/>
        <v>21</v>
      </c>
      <c r="H51" s="654"/>
      <c r="I51" s="656">
        <f t="shared" si="7"/>
        <v>21</v>
      </c>
      <c r="J51" s="655"/>
      <c r="K51" s="656">
        <f t="shared" si="8"/>
        <v>21</v>
      </c>
      <c r="L51" s="657"/>
      <c r="M51" s="16" t="str">
        <f t="shared" si="9"/>
        <v>Juin</v>
      </c>
    </row>
    <row r="52" spans="1:13" ht="20.25">
      <c r="A52" s="13">
        <v>45</v>
      </c>
      <c r="B52" s="625" t="s">
        <v>2468</v>
      </c>
      <c r="C52" s="625" t="s">
        <v>2469</v>
      </c>
      <c r="D52" s="642">
        <v>8</v>
      </c>
      <c r="E52" s="127"/>
      <c r="F52" s="656">
        <f t="shared" si="5"/>
        <v>4</v>
      </c>
      <c r="G52" s="656">
        <f t="shared" si="6"/>
        <v>12</v>
      </c>
      <c r="H52" s="654"/>
      <c r="I52" s="656">
        <f t="shared" si="7"/>
        <v>12</v>
      </c>
      <c r="J52" s="655"/>
      <c r="K52" s="656">
        <f t="shared" si="8"/>
        <v>12</v>
      </c>
      <c r="L52" s="657"/>
      <c r="M52" s="16" t="str">
        <f t="shared" si="9"/>
        <v>Juin</v>
      </c>
    </row>
    <row r="53" spans="1:13" ht="20.25">
      <c r="A53" s="13">
        <v>46</v>
      </c>
      <c r="B53" s="625" t="s">
        <v>696</v>
      </c>
      <c r="C53" s="625" t="s">
        <v>2470</v>
      </c>
      <c r="D53" s="642">
        <v>14</v>
      </c>
      <c r="E53" s="127"/>
      <c r="F53" s="656">
        <f t="shared" si="5"/>
        <v>7</v>
      </c>
      <c r="G53" s="656">
        <f t="shared" si="6"/>
        <v>21</v>
      </c>
      <c r="H53" s="654"/>
      <c r="I53" s="656">
        <f t="shared" si="7"/>
        <v>21</v>
      </c>
      <c r="J53" s="655"/>
      <c r="K53" s="656">
        <f t="shared" si="8"/>
        <v>21</v>
      </c>
      <c r="L53" s="657"/>
      <c r="M53" s="16" t="str">
        <f t="shared" si="9"/>
        <v>Juin</v>
      </c>
    </row>
    <row r="54" spans="1:13" ht="20.25">
      <c r="A54" s="13">
        <v>47</v>
      </c>
      <c r="B54" s="625" t="s">
        <v>2471</v>
      </c>
      <c r="C54" s="625" t="s">
        <v>2472</v>
      </c>
      <c r="D54" s="642">
        <v>13</v>
      </c>
      <c r="E54" s="127"/>
      <c r="F54" s="656">
        <f t="shared" si="5"/>
        <v>6.5</v>
      </c>
      <c r="G54" s="656">
        <f t="shared" si="6"/>
        <v>19.5</v>
      </c>
      <c r="H54" s="654"/>
      <c r="I54" s="656">
        <f t="shared" si="7"/>
        <v>19.5</v>
      </c>
      <c r="J54" s="655"/>
      <c r="K54" s="656">
        <f t="shared" si="8"/>
        <v>19.5</v>
      </c>
      <c r="L54" s="657"/>
      <c r="M54" s="16" t="str">
        <f t="shared" si="9"/>
        <v>Juin</v>
      </c>
    </row>
    <row r="55" spans="1:13" ht="20.25">
      <c r="A55" s="13">
        <v>48</v>
      </c>
      <c r="B55" s="625" t="s">
        <v>703</v>
      </c>
      <c r="C55" s="625" t="s">
        <v>2473</v>
      </c>
      <c r="D55" s="642">
        <v>17</v>
      </c>
      <c r="E55" s="127"/>
      <c r="F55" s="656">
        <f t="shared" si="5"/>
        <v>8.5</v>
      </c>
      <c r="G55" s="656">
        <f t="shared" si="6"/>
        <v>25.5</v>
      </c>
      <c r="H55" s="654"/>
      <c r="I55" s="656">
        <f t="shared" si="7"/>
        <v>25.5</v>
      </c>
      <c r="J55" s="655"/>
      <c r="K55" s="656">
        <f t="shared" si="8"/>
        <v>25.5</v>
      </c>
      <c r="L55" s="657"/>
      <c r="M55" s="16" t="str">
        <f t="shared" si="9"/>
        <v>Juin</v>
      </c>
    </row>
    <row r="56" spans="1:13" ht="20.25">
      <c r="A56" s="13">
        <v>49</v>
      </c>
      <c r="B56" s="625" t="s">
        <v>707</v>
      </c>
      <c r="C56" s="625" t="s">
        <v>2474</v>
      </c>
      <c r="D56" s="642">
        <v>8</v>
      </c>
      <c r="E56" s="127"/>
      <c r="F56" s="656">
        <f t="shared" si="5"/>
        <v>4</v>
      </c>
      <c r="G56" s="656">
        <f t="shared" si="6"/>
        <v>12</v>
      </c>
      <c r="H56" s="654"/>
      <c r="I56" s="656">
        <f t="shared" si="7"/>
        <v>12</v>
      </c>
      <c r="J56" s="655"/>
      <c r="K56" s="656">
        <f t="shared" si="8"/>
        <v>12</v>
      </c>
      <c r="L56" s="657"/>
      <c r="M56" s="16" t="str">
        <f t="shared" si="9"/>
        <v>Juin</v>
      </c>
    </row>
    <row r="57" spans="1:13" ht="20.25">
      <c r="A57" s="13">
        <v>50</v>
      </c>
      <c r="B57" s="625" t="s">
        <v>707</v>
      </c>
      <c r="C57" s="625" t="s">
        <v>2454</v>
      </c>
      <c r="D57" s="642">
        <v>14</v>
      </c>
      <c r="E57" s="127"/>
      <c r="F57" s="656">
        <f t="shared" si="5"/>
        <v>7</v>
      </c>
      <c r="G57" s="656">
        <f t="shared" si="6"/>
        <v>21</v>
      </c>
      <c r="H57" s="654"/>
      <c r="I57" s="656">
        <f t="shared" si="7"/>
        <v>21</v>
      </c>
      <c r="J57" s="655"/>
      <c r="K57" s="656">
        <f t="shared" si="8"/>
        <v>21</v>
      </c>
      <c r="L57" s="657"/>
      <c r="M57" s="16" t="str">
        <f t="shared" si="9"/>
        <v>Juin</v>
      </c>
    </row>
    <row r="58" spans="1:13" ht="20.25">
      <c r="A58" s="13">
        <v>51</v>
      </c>
      <c r="B58" s="625" t="s">
        <v>2475</v>
      </c>
      <c r="C58" s="625" t="s">
        <v>2432</v>
      </c>
      <c r="D58" s="642">
        <v>11</v>
      </c>
      <c r="E58" s="127"/>
      <c r="F58" s="656">
        <f t="shared" si="5"/>
        <v>5.5</v>
      </c>
      <c r="G58" s="656">
        <f t="shared" si="6"/>
        <v>16.5</v>
      </c>
      <c r="H58" s="654"/>
      <c r="I58" s="656">
        <f t="shared" si="7"/>
        <v>16.5</v>
      </c>
      <c r="J58" s="655"/>
      <c r="K58" s="656">
        <f t="shared" si="8"/>
        <v>16.5</v>
      </c>
      <c r="L58" s="657"/>
      <c r="M58" s="16" t="str">
        <f t="shared" si="9"/>
        <v>Juin</v>
      </c>
    </row>
    <row r="59" spans="1:13" ht="20.25">
      <c r="A59" s="13">
        <v>52</v>
      </c>
      <c r="B59" s="625" t="s">
        <v>721</v>
      </c>
      <c r="C59" s="625" t="s">
        <v>2476</v>
      </c>
      <c r="D59" s="642">
        <v>11</v>
      </c>
      <c r="E59" s="127"/>
      <c r="F59" s="656">
        <f t="shared" si="5"/>
        <v>5.5</v>
      </c>
      <c r="G59" s="656">
        <f t="shared" si="6"/>
        <v>16.5</v>
      </c>
      <c r="H59" s="654"/>
      <c r="I59" s="656">
        <f t="shared" si="7"/>
        <v>16.5</v>
      </c>
      <c r="J59" s="655"/>
      <c r="K59" s="656">
        <f t="shared" si="8"/>
        <v>16.5</v>
      </c>
      <c r="L59" s="657"/>
      <c r="M59" s="16" t="str">
        <f t="shared" si="9"/>
        <v>Juin</v>
      </c>
    </row>
    <row r="60" spans="1:13" ht="20.25">
      <c r="A60" s="13">
        <v>53</v>
      </c>
      <c r="B60" s="625" t="s">
        <v>2477</v>
      </c>
      <c r="C60" s="625" t="s">
        <v>2478</v>
      </c>
      <c r="D60" s="642">
        <v>13</v>
      </c>
      <c r="E60" s="127"/>
      <c r="F60" s="656">
        <f t="shared" si="5"/>
        <v>6.5</v>
      </c>
      <c r="G60" s="656">
        <f t="shared" si="6"/>
        <v>19.5</v>
      </c>
      <c r="H60" s="654"/>
      <c r="I60" s="656">
        <f t="shared" si="7"/>
        <v>19.5</v>
      </c>
      <c r="J60" s="655"/>
      <c r="K60" s="656">
        <f t="shared" si="8"/>
        <v>19.5</v>
      </c>
      <c r="L60" s="657"/>
      <c r="M60" s="16" t="str">
        <f t="shared" si="9"/>
        <v>Juin</v>
      </c>
    </row>
    <row r="61" spans="1:13" ht="20.25">
      <c r="A61" s="13">
        <v>54</v>
      </c>
      <c r="B61" s="625" t="s">
        <v>731</v>
      </c>
      <c r="C61" s="625" t="s">
        <v>2479</v>
      </c>
      <c r="D61" s="642">
        <v>16</v>
      </c>
      <c r="E61" s="127"/>
      <c r="F61" s="656">
        <f t="shared" si="5"/>
        <v>8</v>
      </c>
      <c r="G61" s="656">
        <f t="shared" si="6"/>
        <v>24</v>
      </c>
      <c r="H61" s="654"/>
      <c r="I61" s="656">
        <f t="shared" si="7"/>
        <v>24</v>
      </c>
      <c r="J61" s="655"/>
      <c r="K61" s="656">
        <f t="shared" si="8"/>
        <v>24</v>
      </c>
      <c r="L61" s="657"/>
      <c r="M61" s="16" t="str">
        <f t="shared" si="9"/>
        <v>Juin</v>
      </c>
    </row>
    <row r="62" spans="1:13" ht="20.25">
      <c r="A62" s="13">
        <v>55</v>
      </c>
      <c r="B62" s="625" t="s">
        <v>736</v>
      </c>
      <c r="C62" s="625" t="s">
        <v>2480</v>
      </c>
      <c r="D62" s="642">
        <v>16</v>
      </c>
      <c r="E62" s="127"/>
      <c r="F62" s="656">
        <f t="shared" si="5"/>
        <v>8</v>
      </c>
      <c r="G62" s="656">
        <f t="shared" si="6"/>
        <v>24</v>
      </c>
      <c r="H62" s="654"/>
      <c r="I62" s="656">
        <f t="shared" si="7"/>
        <v>24</v>
      </c>
      <c r="J62" s="655"/>
      <c r="K62" s="656">
        <f t="shared" si="8"/>
        <v>24</v>
      </c>
      <c r="L62" s="657"/>
      <c r="M62" s="16" t="str">
        <f t="shared" si="9"/>
        <v>Juin</v>
      </c>
    </row>
    <row r="63" spans="1:13" ht="20.25">
      <c r="A63" s="13">
        <v>56</v>
      </c>
      <c r="B63" s="625" t="s">
        <v>740</v>
      </c>
      <c r="C63" s="625" t="s">
        <v>2481</v>
      </c>
      <c r="D63" s="642">
        <v>8</v>
      </c>
      <c r="E63" s="127"/>
      <c r="F63" s="656">
        <f t="shared" si="5"/>
        <v>4</v>
      </c>
      <c r="G63" s="656">
        <f t="shared" si="6"/>
        <v>12</v>
      </c>
      <c r="H63" s="654"/>
      <c r="I63" s="656">
        <f t="shared" si="7"/>
        <v>12</v>
      </c>
      <c r="J63" s="655"/>
      <c r="K63" s="656">
        <f t="shared" si="8"/>
        <v>12</v>
      </c>
      <c r="L63" s="657"/>
      <c r="M63" s="16" t="str">
        <f t="shared" si="9"/>
        <v>Juin</v>
      </c>
    </row>
    <row r="64" spans="1:13" ht="20.25">
      <c r="A64" s="13">
        <v>57</v>
      </c>
      <c r="B64" s="625" t="s">
        <v>2482</v>
      </c>
      <c r="C64" s="625" t="s">
        <v>2483</v>
      </c>
      <c r="D64" s="642">
        <v>11</v>
      </c>
      <c r="E64" s="127"/>
      <c r="F64" s="656">
        <f t="shared" si="5"/>
        <v>5.5</v>
      </c>
      <c r="G64" s="656">
        <f t="shared" si="6"/>
        <v>16.5</v>
      </c>
      <c r="H64" s="654"/>
      <c r="I64" s="656">
        <f t="shared" si="7"/>
        <v>16.5</v>
      </c>
      <c r="J64" s="655"/>
      <c r="K64" s="656">
        <f t="shared" si="8"/>
        <v>16.5</v>
      </c>
      <c r="L64" s="657"/>
      <c r="M64" s="16" t="str">
        <f t="shared" si="9"/>
        <v>Juin</v>
      </c>
    </row>
    <row r="65" spans="1:13" ht="20.25">
      <c r="A65" s="13">
        <v>58</v>
      </c>
      <c r="B65" s="625" t="s">
        <v>2484</v>
      </c>
      <c r="C65" s="625" t="s">
        <v>2485</v>
      </c>
      <c r="D65" s="642">
        <v>10</v>
      </c>
      <c r="E65" s="127"/>
      <c r="F65" s="656">
        <f t="shared" si="5"/>
        <v>5</v>
      </c>
      <c r="G65" s="656">
        <f t="shared" si="6"/>
        <v>15</v>
      </c>
      <c r="H65" s="654"/>
      <c r="I65" s="656">
        <f t="shared" si="7"/>
        <v>15</v>
      </c>
      <c r="J65" s="655"/>
      <c r="K65" s="656">
        <f t="shared" si="8"/>
        <v>15</v>
      </c>
      <c r="L65" s="657"/>
      <c r="M65" s="16" t="str">
        <f t="shared" si="9"/>
        <v>Juin</v>
      </c>
    </row>
    <row r="66" spans="1:13" ht="20.25">
      <c r="A66" s="13">
        <v>59</v>
      </c>
      <c r="B66" s="625" t="s">
        <v>754</v>
      </c>
      <c r="C66" s="625" t="s">
        <v>2486</v>
      </c>
      <c r="D66" s="642">
        <v>10</v>
      </c>
      <c r="E66" s="127"/>
      <c r="F66" s="656">
        <f t="shared" si="5"/>
        <v>5</v>
      </c>
      <c r="G66" s="656">
        <f t="shared" si="6"/>
        <v>15</v>
      </c>
      <c r="H66" s="654"/>
      <c r="I66" s="656">
        <f t="shared" si="7"/>
        <v>15</v>
      </c>
      <c r="J66" s="655"/>
      <c r="K66" s="656">
        <f t="shared" si="8"/>
        <v>15</v>
      </c>
      <c r="L66" s="657"/>
      <c r="M66" s="16" t="str">
        <f t="shared" si="9"/>
        <v>Juin</v>
      </c>
    </row>
    <row r="67" spans="1:13" ht="20.25">
      <c r="A67" s="13">
        <v>60</v>
      </c>
      <c r="B67" s="625" t="s">
        <v>2487</v>
      </c>
      <c r="C67" s="625" t="s">
        <v>2488</v>
      </c>
      <c r="D67" s="642">
        <v>11</v>
      </c>
      <c r="E67" s="127"/>
      <c r="F67" s="656">
        <f t="shared" si="5"/>
        <v>5.5</v>
      </c>
      <c r="G67" s="656">
        <f t="shared" si="6"/>
        <v>16.5</v>
      </c>
      <c r="H67" s="654"/>
      <c r="I67" s="656">
        <f t="shared" si="7"/>
        <v>16.5</v>
      </c>
      <c r="J67" s="655"/>
      <c r="K67" s="656">
        <f t="shared" si="8"/>
        <v>16.5</v>
      </c>
      <c r="L67" s="657"/>
      <c r="M67" s="16" t="str">
        <f t="shared" si="9"/>
        <v>Juin</v>
      </c>
    </row>
    <row r="68" spans="1:13" ht="20.25">
      <c r="A68" s="13">
        <v>61</v>
      </c>
      <c r="B68" s="625" t="s">
        <v>2489</v>
      </c>
      <c r="C68" s="625" t="s">
        <v>2490</v>
      </c>
      <c r="D68" s="642">
        <v>12</v>
      </c>
      <c r="E68" s="127"/>
      <c r="F68" s="656">
        <f t="shared" si="5"/>
        <v>6</v>
      </c>
      <c r="G68" s="656">
        <f t="shared" si="6"/>
        <v>18</v>
      </c>
      <c r="H68" s="654"/>
      <c r="I68" s="656">
        <f t="shared" si="7"/>
        <v>18</v>
      </c>
      <c r="J68" s="655"/>
      <c r="K68" s="656">
        <f t="shared" si="8"/>
        <v>18</v>
      </c>
      <c r="L68" s="657"/>
      <c r="M68" s="16" t="str">
        <f t="shared" si="9"/>
        <v>Juin</v>
      </c>
    </row>
    <row r="69" spans="1:13" ht="20.25">
      <c r="A69" s="13">
        <v>62</v>
      </c>
      <c r="B69" s="625" t="s">
        <v>767</v>
      </c>
      <c r="C69" s="625" t="s">
        <v>2491</v>
      </c>
      <c r="D69" s="642">
        <v>15</v>
      </c>
      <c r="E69" s="127"/>
      <c r="F69" s="656">
        <f t="shared" si="5"/>
        <v>7.5</v>
      </c>
      <c r="G69" s="656">
        <f t="shared" si="6"/>
        <v>22.5</v>
      </c>
      <c r="H69" s="654"/>
      <c r="I69" s="656">
        <f t="shared" si="7"/>
        <v>22.5</v>
      </c>
      <c r="J69" s="655"/>
      <c r="K69" s="656">
        <f t="shared" si="8"/>
        <v>22.5</v>
      </c>
      <c r="L69" s="657"/>
      <c r="M69" s="16" t="str">
        <f t="shared" si="9"/>
        <v>Juin</v>
      </c>
    </row>
    <row r="70" spans="1:13" ht="20.25">
      <c r="A70" s="13">
        <v>63</v>
      </c>
      <c r="B70" s="625" t="s">
        <v>771</v>
      </c>
      <c r="C70" s="625" t="s">
        <v>2492</v>
      </c>
      <c r="D70" s="642">
        <v>17</v>
      </c>
      <c r="E70" s="127"/>
      <c r="F70" s="656">
        <f t="shared" si="5"/>
        <v>8.5</v>
      </c>
      <c r="G70" s="656">
        <f t="shared" si="6"/>
        <v>25.5</v>
      </c>
      <c r="H70" s="654"/>
      <c r="I70" s="656">
        <f t="shared" si="7"/>
        <v>25.5</v>
      </c>
      <c r="J70" s="655"/>
      <c r="K70" s="656">
        <f t="shared" si="8"/>
        <v>25.5</v>
      </c>
      <c r="L70" s="657"/>
      <c r="M70" s="16" t="str">
        <f t="shared" si="9"/>
        <v>Juin</v>
      </c>
    </row>
    <row r="71" spans="1:13" ht="20.25">
      <c r="A71" s="13">
        <v>64</v>
      </c>
      <c r="B71" s="625" t="s">
        <v>775</v>
      </c>
      <c r="C71" s="625" t="s">
        <v>2493</v>
      </c>
      <c r="D71" s="642">
        <v>13</v>
      </c>
      <c r="E71" s="127"/>
      <c r="F71" s="656">
        <f t="shared" si="5"/>
        <v>6.5</v>
      </c>
      <c r="G71" s="656">
        <f t="shared" si="6"/>
        <v>19.5</v>
      </c>
      <c r="H71" s="654"/>
      <c r="I71" s="656">
        <f t="shared" si="7"/>
        <v>19.5</v>
      </c>
      <c r="J71" s="655"/>
      <c r="K71" s="656">
        <f t="shared" si="8"/>
        <v>19.5</v>
      </c>
      <c r="L71" s="657"/>
      <c r="M71" s="16" t="str">
        <f t="shared" si="9"/>
        <v>Juin</v>
      </c>
    </row>
    <row r="72" spans="1:13" ht="20.25">
      <c r="A72" s="13">
        <v>65</v>
      </c>
      <c r="B72" s="625" t="s">
        <v>779</v>
      </c>
      <c r="C72" s="625" t="s">
        <v>2494</v>
      </c>
      <c r="D72" s="642">
        <v>9</v>
      </c>
      <c r="E72" s="127"/>
      <c r="F72" s="656">
        <f t="shared" si="5"/>
        <v>4.5</v>
      </c>
      <c r="G72" s="656">
        <f t="shared" si="6"/>
        <v>13.5</v>
      </c>
      <c r="H72" s="654"/>
      <c r="I72" s="656">
        <f t="shared" si="7"/>
        <v>13.5</v>
      </c>
      <c r="J72" s="655"/>
      <c r="K72" s="656">
        <f t="shared" si="8"/>
        <v>13.5</v>
      </c>
      <c r="L72" s="657"/>
      <c r="M72" s="16" t="str">
        <f t="shared" si="9"/>
        <v>Juin</v>
      </c>
    </row>
    <row r="73" spans="1:13" ht="20.25">
      <c r="A73" s="13">
        <v>66</v>
      </c>
      <c r="B73" s="625" t="s">
        <v>141</v>
      </c>
      <c r="C73" s="625" t="s">
        <v>2495</v>
      </c>
      <c r="D73" s="642">
        <v>11</v>
      </c>
      <c r="E73" s="127"/>
      <c r="F73" s="656">
        <f t="shared" ref="F73:F136" si="10">IF(AND(D73=0,E73=0),L73/3,(D73+E73)/2)</f>
        <v>5.5</v>
      </c>
      <c r="G73" s="656">
        <f t="shared" ref="G73:G136" si="11">F73*3</f>
        <v>16.5</v>
      </c>
      <c r="H73" s="654"/>
      <c r="I73" s="656">
        <f t="shared" ref="I73:I136" si="12">MAX(G73,H73*3)</f>
        <v>16.5</v>
      </c>
      <c r="J73" s="655"/>
      <c r="K73" s="656">
        <f t="shared" ref="K73:K136" si="13">MAX(I73,J73*3)</f>
        <v>16.5</v>
      </c>
      <c r="L73" s="657"/>
      <c r="M73" s="16" t="str">
        <f t="shared" ref="M73:M136" si="14">IF(ISBLANK(J73),IF(ISBLANK(H73),"Juin","Synthèse"),"Rattrapage")</f>
        <v>Juin</v>
      </c>
    </row>
    <row r="74" spans="1:13" ht="20.25">
      <c r="A74" s="13">
        <v>67</v>
      </c>
      <c r="B74" s="625" t="s">
        <v>2496</v>
      </c>
      <c r="C74" s="625" t="s">
        <v>2440</v>
      </c>
      <c r="D74" s="642">
        <v>9</v>
      </c>
      <c r="E74" s="127"/>
      <c r="F74" s="656">
        <f t="shared" si="10"/>
        <v>4.5</v>
      </c>
      <c r="G74" s="656">
        <f t="shared" si="11"/>
        <v>13.5</v>
      </c>
      <c r="H74" s="654"/>
      <c r="I74" s="656">
        <f t="shared" si="12"/>
        <v>13.5</v>
      </c>
      <c r="J74" s="655"/>
      <c r="K74" s="656">
        <f t="shared" si="13"/>
        <v>13.5</v>
      </c>
      <c r="L74" s="657"/>
      <c r="M74" s="16" t="str">
        <f t="shared" si="14"/>
        <v>Juin</v>
      </c>
    </row>
    <row r="75" spans="1:13" ht="20.25">
      <c r="A75" s="13">
        <v>68</v>
      </c>
      <c r="B75" s="625" t="s">
        <v>2497</v>
      </c>
      <c r="C75" s="625" t="s">
        <v>2498</v>
      </c>
      <c r="D75" s="642">
        <v>14</v>
      </c>
      <c r="E75" s="127"/>
      <c r="F75" s="656">
        <f t="shared" si="10"/>
        <v>7</v>
      </c>
      <c r="G75" s="656">
        <f t="shared" si="11"/>
        <v>21</v>
      </c>
      <c r="H75" s="654"/>
      <c r="I75" s="656">
        <f t="shared" si="12"/>
        <v>21</v>
      </c>
      <c r="J75" s="655"/>
      <c r="K75" s="656">
        <f t="shared" si="13"/>
        <v>21</v>
      </c>
      <c r="L75" s="657"/>
      <c r="M75" s="16" t="str">
        <f t="shared" si="14"/>
        <v>Juin</v>
      </c>
    </row>
    <row r="76" spans="1:13" ht="20.25">
      <c r="A76" s="13">
        <v>69</v>
      </c>
      <c r="B76" s="625" t="s">
        <v>2499</v>
      </c>
      <c r="C76" s="625" t="s">
        <v>2500</v>
      </c>
      <c r="D76" s="642">
        <v>12</v>
      </c>
      <c r="E76" s="127"/>
      <c r="F76" s="656">
        <f t="shared" si="10"/>
        <v>6</v>
      </c>
      <c r="G76" s="656">
        <f t="shared" si="11"/>
        <v>18</v>
      </c>
      <c r="H76" s="654"/>
      <c r="I76" s="656">
        <f t="shared" si="12"/>
        <v>18</v>
      </c>
      <c r="J76" s="655"/>
      <c r="K76" s="656">
        <f t="shared" si="13"/>
        <v>18</v>
      </c>
      <c r="L76" s="657"/>
      <c r="M76" s="16" t="str">
        <f t="shared" si="14"/>
        <v>Juin</v>
      </c>
    </row>
    <row r="77" spans="1:13" ht="20.25">
      <c r="A77" s="13">
        <v>70</v>
      </c>
      <c r="B77" s="625" t="s">
        <v>797</v>
      </c>
      <c r="C77" s="625" t="s">
        <v>2501</v>
      </c>
      <c r="D77" s="642">
        <v>14</v>
      </c>
      <c r="E77" s="127"/>
      <c r="F77" s="656">
        <f t="shared" si="10"/>
        <v>7</v>
      </c>
      <c r="G77" s="656">
        <f t="shared" si="11"/>
        <v>21</v>
      </c>
      <c r="H77" s="654"/>
      <c r="I77" s="656">
        <f t="shared" si="12"/>
        <v>21</v>
      </c>
      <c r="J77" s="655"/>
      <c r="K77" s="656">
        <f t="shared" si="13"/>
        <v>21</v>
      </c>
      <c r="L77" s="657"/>
      <c r="M77" s="16" t="str">
        <f t="shared" si="14"/>
        <v>Juin</v>
      </c>
    </row>
    <row r="78" spans="1:13" ht="20.25">
      <c r="A78" s="13">
        <v>71</v>
      </c>
      <c r="B78" s="625" t="s">
        <v>811</v>
      </c>
      <c r="C78" s="625" t="s">
        <v>2431</v>
      </c>
      <c r="D78" s="642">
        <v>10</v>
      </c>
      <c r="E78" s="127"/>
      <c r="F78" s="656">
        <f t="shared" si="10"/>
        <v>5</v>
      </c>
      <c r="G78" s="656">
        <f t="shared" si="11"/>
        <v>15</v>
      </c>
      <c r="H78" s="654"/>
      <c r="I78" s="656">
        <f t="shared" si="12"/>
        <v>15</v>
      </c>
      <c r="J78" s="655"/>
      <c r="K78" s="656">
        <f t="shared" si="13"/>
        <v>15</v>
      </c>
      <c r="L78" s="657"/>
      <c r="M78" s="16" t="str">
        <f t="shared" si="14"/>
        <v>Juin</v>
      </c>
    </row>
    <row r="79" spans="1:13" ht="20.25">
      <c r="A79" s="13">
        <v>72</v>
      </c>
      <c r="B79" s="625" t="s">
        <v>814</v>
      </c>
      <c r="C79" s="625" t="s">
        <v>2474</v>
      </c>
      <c r="D79" s="642">
        <v>10</v>
      </c>
      <c r="E79" s="127"/>
      <c r="F79" s="656">
        <f t="shared" si="10"/>
        <v>5</v>
      </c>
      <c r="G79" s="656">
        <f t="shared" si="11"/>
        <v>15</v>
      </c>
      <c r="H79" s="654"/>
      <c r="I79" s="656">
        <f t="shared" si="12"/>
        <v>15</v>
      </c>
      <c r="J79" s="655"/>
      <c r="K79" s="656">
        <f t="shared" si="13"/>
        <v>15</v>
      </c>
      <c r="L79" s="657"/>
      <c r="M79" s="16" t="str">
        <f t="shared" si="14"/>
        <v>Juin</v>
      </c>
    </row>
    <row r="80" spans="1:13" ht="20.25">
      <c r="A80" s="13">
        <v>73</v>
      </c>
      <c r="B80" s="625" t="s">
        <v>820</v>
      </c>
      <c r="C80" s="625" t="s">
        <v>2502</v>
      </c>
      <c r="D80" s="642">
        <v>12</v>
      </c>
      <c r="E80" s="127"/>
      <c r="F80" s="656">
        <f t="shared" si="10"/>
        <v>6</v>
      </c>
      <c r="G80" s="656">
        <f t="shared" si="11"/>
        <v>18</v>
      </c>
      <c r="H80" s="654"/>
      <c r="I80" s="656">
        <f t="shared" si="12"/>
        <v>18</v>
      </c>
      <c r="J80" s="655"/>
      <c r="K80" s="656">
        <f t="shared" si="13"/>
        <v>18</v>
      </c>
      <c r="L80" s="657"/>
      <c r="M80" s="16" t="str">
        <f t="shared" si="14"/>
        <v>Juin</v>
      </c>
    </row>
    <row r="81" spans="1:13" ht="20.25">
      <c r="A81" s="13">
        <v>74</v>
      </c>
      <c r="B81" s="625" t="s">
        <v>806</v>
      </c>
      <c r="C81" s="625" t="s">
        <v>2503</v>
      </c>
      <c r="D81" s="642">
        <v>11</v>
      </c>
      <c r="E81" s="127"/>
      <c r="F81" s="656">
        <f t="shared" si="10"/>
        <v>5.5</v>
      </c>
      <c r="G81" s="656">
        <f t="shared" si="11"/>
        <v>16.5</v>
      </c>
      <c r="H81" s="654"/>
      <c r="I81" s="656">
        <f t="shared" si="12"/>
        <v>16.5</v>
      </c>
      <c r="J81" s="655"/>
      <c r="K81" s="656">
        <f t="shared" si="13"/>
        <v>16.5</v>
      </c>
      <c r="L81" s="657"/>
      <c r="M81" s="16" t="str">
        <f t="shared" si="14"/>
        <v>Juin</v>
      </c>
    </row>
    <row r="82" spans="1:13" ht="20.25">
      <c r="A82" s="13">
        <v>75</v>
      </c>
      <c r="B82" s="625" t="s">
        <v>823</v>
      </c>
      <c r="C82" s="625" t="s">
        <v>2504</v>
      </c>
      <c r="D82" s="642">
        <v>13</v>
      </c>
      <c r="E82" s="127"/>
      <c r="F82" s="656">
        <f t="shared" si="10"/>
        <v>6.5</v>
      </c>
      <c r="G82" s="656">
        <f t="shared" si="11"/>
        <v>19.5</v>
      </c>
      <c r="H82" s="654"/>
      <c r="I82" s="656">
        <f t="shared" si="12"/>
        <v>19.5</v>
      </c>
      <c r="J82" s="655"/>
      <c r="K82" s="656">
        <f t="shared" si="13"/>
        <v>19.5</v>
      </c>
      <c r="L82" s="657"/>
      <c r="M82" s="16" t="str">
        <f t="shared" si="14"/>
        <v>Juin</v>
      </c>
    </row>
    <row r="83" spans="1:13" ht="20.25">
      <c r="A83" s="13">
        <v>76</v>
      </c>
      <c r="B83" s="625" t="s">
        <v>827</v>
      </c>
      <c r="C83" s="625" t="s">
        <v>2505</v>
      </c>
      <c r="D83" s="642">
        <v>12</v>
      </c>
      <c r="E83" s="127"/>
      <c r="F83" s="656">
        <f t="shared" si="10"/>
        <v>6</v>
      </c>
      <c r="G83" s="656">
        <f t="shared" si="11"/>
        <v>18</v>
      </c>
      <c r="H83" s="654"/>
      <c r="I83" s="656">
        <f t="shared" si="12"/>
        <v>18</v>
      </c>
      <c r="J83" s="655"/>
      <c r="K83" s="656">
        <f t="shared" si="13"/>
        <v>18</v>
      </c>
      <c r="L83" s="657"/>
      <c r="M83" s="16" t="str">
        <f t="shared" si="14"/>
        <v>Juin</v>
      </c>
    </row>
    <row r="84" spans="1:13" ht="20.25">
      <c r="A84" s="13">
        <v>77</v>
      </c>
      <c r="B84" s="625" t="s">
        <v>832</v>
      </c>
      <c r="C84" s="625" t="s">
        <v>2506</v>
      </c>
      <c r="D84" s="642">
        <v>12</v>
      </c>
      <c r="E84" s="127"/>
      <c r="F84" s="656">
        <f t="shared" si="10"/>
        <v>6</v>
      </c>
      <c r="G84" s="656">
        <f t="shared" si="11"/>
        <v>18</v>
      </c>
      <c r="H84" s="654"/>
      <c r="I84" s="656">
        <f t="shared" si="12"/>
        <v>18</v>
      </c>
      <c r="J84" s="655"/>
      <c r="K84" s="656">
        <f t="shared" si="13"/>
        <v>18</v>
      </c>
      <c r="L84" s="657"/>
      <c r="M84" s="16" t="str">
        <f t="shared" si="14"/>
        <v>Juin</v>
      </c>
    </row>
    <row r="85" spans="1:13" ht="20.25">
      <c r="A85" s="13">
        <v>78</v>
      </c>
      <c r="B85" s="625" t="s">
        <v>2507</v>
      </c>
      <c r="C85" s="625" t="s">
        <v>2508</v>
      </c>
      <c r="D85" s="642">
        <v>8</v>
      </c>
      <c r="E85" s="127"/>
      <c r="F85" s="656">
        <f t="shared" si="10"/>
        <v>4</v>
      </c>
      <c r="G85" s="656">
        <f t="shared" si="11"/>
        <v>12</v>
      </c>
      <c r="H85" s="654"/>
      <c r="I85" s="656">
        <f t="shared" si="12"/>
        <v>12</v>
      </c>
      <c r="J85" s="655"/>
      <c r="K85" s="656">
        <f t="shared" si="13"/>
        <v>12</v>
      </c>
      <c r="L85" s="657"/>
      <c r="M85" s="16" t="str">
        <f t="shared" si="14"/>
        <v>Juin</v>
      </c>
    </row>
    <row r="86" spans="1:13" ht="20.25">
      <c r="A86" s="13">
        <v>79</v>
      </c>
      <c r="B86" s="625" t="s">
        <v>840</v>
      </c>
      <c r="C86" s="625" t="s">
        <v>2509</v>
      </c>
      <c r="D86" s="642">
        <v>13</v>
      </c>
      <c r="E86" s="127"/>
      <c r="F86" s="656">
        <f t="shared" si="10"/>
        <v>6.5</v>
      </c>
      <c r="G86" s="656">
        <f t="shared" si="11"/>
        <v>19.5</v>
      </c>
      <c r="H86" s="654"/>
      <c r="I86" s="656">
        <f t="shared" si="12"/>
        <v>19.5</v>
      </c>
      <c r="J86" s="655"/>
      <c r="K86" s="656">
        <f t="shared" si="13"/>
        <v>19.5</v>
      </c>
      <c r="L86" s="657"/>
      <c r="M86" s="16" t="str">
        <f t="shared" si="14"/>
        <v>Juin</v>
      </c>
    </row>
    <row r="87" spans="1:13" ht="20.25">
      <c r="A87" s="13">
        <v>80</v>
      </c>
      <c r="B87" s="625" t="s">
        <v>844</v>
      </c>
      <c r="C87" s="625" t="s">
        <v>2510</v>
      </c>
      <c r="D87" s="642">
        <v>11</v>
      </c>
      <c r="E87" s="127"/>
      <c r="F87" s="656">
        <f t="shared" si="10"/>
        <v>5.5</v>
      </c>
      <c r="G87" s="656">
        <f t="shared" si="11"/>
        <v>16.5</v>
      </c>
      <c r="H87" s="654"/>
      <c r="I87" s="656">
        <f t="shared" si="12"/>
        <v>16.5</v>
      </c>
      <c r="J87" s="655"/>
      <c r="K87" s="656">
        <f t="shared" si="13"/>
        <v>16.5</v>
      </c>
      <c r="L87" s="657"/>
      <c r="M87" s="16" t="str">
        <f t="shared" si="14"/>
        <v>Juin</v>
      </c>
    </row>
    <row r="88" spans="1:13" ht="20.25">
      <c r="A88" s="13">
        <v>81</v>
      </c>
      <c r="B88" s="625" t="s">
        <v>2511</v>
      </c>
      <c r="C88" s="625" t="s">
        <v>2512</v>
      </c>
      <c r="D88" s="642">
        <v>7</v>
      </c>
      <c r="E88" s="127"/>
      <c r="F88" s="656">
        <f t="shared" si="10"/>
        <v>3.5</v>
      </c>
      <c r="G88" s="656">
        <f t="shared" si="11"/>
        <v>10.5</v>
      </c>
      <c r="H88" s="654"/>
      <c r="I88" s="656">
        <f t="shared" si="12"/>
        <v>10.5</v>
      </c>
      <c r="J88" s="655"/>
      <c r="K88" s="656">
        <f t="shared" si="13"/>
        <v>10.5</v>
      </c>
      <c r="L88" s="657"/>
      <c r="M88" s="16" t="str">
        <f t="shared" si="14"/>
        <v>Juin</v>
      </c>
    </row>
    <row r="89" spans="1:13" ht="20.25">
      <c r="A89" s="13">
        <v>82</v>
      </c>
      <c r="B89" s="625" t="s">
        <v>2513</v>
      </c>
      <c r="C89" s="625" t="s">
        <v>2514</v>
      </c>
      <c r="D89" s="642">
        <v>11</v>
      </c>
      <c r="E89" s="127"/>
      <c r="F89" s="656">
        <f t="shared" si="10"/>
        <v>5.5</v>
      </c>
      <c r="G89" s="656">
        <f t="shared" si="11"/>
        <v>16.5</v>
      </c>
      <c r="H89" s="654"/>
      <c r="I89" s="656">
        <f t="shared" si="12"/>
        <v>16.5</v>
      </c>
      <c r="J89" s="655"/>
      <c r="K89" s="656">
        <f t="shared" si="13"/>
        <v>16.5</v>
      </c>
      <c r="L89" s="657"/>
      <c r="M89" s="16" t="str">
        <f t="shared" si="14"/>
        <v>Juin</v>
      </c>
    </row>
    <row r="90" spans="1:13" ht="20.25">
      <c r="A90" s="13">
        <v>83</v>
      </c>
      <c r="B90" s="625" t="s">
        <v>856</v>
      </c>
      <c r="C90" s="625" t="s">
        <v>2515</v>
      </c>
      <c r="D90" s="642">
        <v>14</v>
      </c>
      <c r="E90" s="127"/>
      <c r="F90" s="656">
        <f t="shared" si="10"/>
        <v>7</v>
      </c>
      <c r="G90" s="656">
        <f t="shared" si="11"/>
        <v>21</v>
      </c>
      <c r="H90" s="654"/>
      <c r="I90" s="656">
        <f t="shared" si="12"/>
        <v>21</v>
      </c>
      <c r="J90" s="655"/>
      <c r="K90" s="656">
        <f t="shared" si="13"/>
        <v>21</v>
      </c>
      <c r="L90" s="657"/>
      <c r="M90" s="16" t="str">
        <f t="shared" si="14"/>
        <v>Juin</v>
      </c>
    </row>
    <row r="91" spans="1:13" ht="20.25">
      <c r="A91" s="13">
        <v>84</v>
      </c>
      <c r="B91" s="625" t="s">
        <v>856</v>
      </c>
      <c r="C91" s="625" t="s">
        <v>2516</v>
      </c>
      <c r="D91" s="642">
        <v>15</v>
      </c>
      <c r="E91" s="127"/>
      <c r="F91" s="656">
        <f t="shared" si="10"/>
        <v>7.5</v>
      </c>
      <c r="G91" s="656">
        <f t="shared" si="11"/>
        <v>22.5</v>
      </c>
      <c r="H91" s="654"/>
      <c r="I91" s="656">
        <f t="shared" si="12"/>
        <v>22.5</v>
      </c>
      <c r="J91" s="655"/>
      <c r="K91" s="656">
        <f t="shared" si="13"/>
        <v>22.5</v>
      </c>
      <c r="L91" s="657"/>
      <c r="M91" s="16" t="str">
        <f t="shared" si="14"/>
        <v>Juin</v>
      </c>
    </row>
    <row r="92" spans="1:13" ht="20.25">
      <c r="A92" s="13">
        <v>85</v>
      </c>
      <c r="B92" s="625" t="s">
        <v>2517</v>
      </c>
      <c r="C92" s="625" t="s">
        <v>2518</v>
      </c>
      <c r="D92" s="642">
        <v>15</v>
      </c>
      <c r="E92" s="127"/>
      <c r="F92" s="656">
        <f t="shared" si="10"/>
        <v>7.5</v>
      </c>
      <c r="G92" s="656">
        <f t="shared" si="11"/>
        <v>22.5</v>
      </c>
      <c r="H92" s="654"/>
      <c r="I92" s="656">
        <f t="shared" si="12"/>
        <v>22.5</v>
      </c>
      <c r="J92" s="655"/>
      <c r="K92" s="656">
        <f t="shared" si="13"/>
        <v>22.5</v>
      </c>
      <c r="L92" s="657"/>
      <c r="M92" s="16" t="str">
        <f t="shared" si="14"/>
        <v>Juin</v>
      </c>
    </row>
    <row r="93" spans="1:13" ht="20.25">
      <c r="A93" s="13">
        <v>86</v>
      </c>
      <c r="B93" s="625" t="s">
        <v>162</v>
      </c>
      <c r="C93" s="625" t="s">
        <v>2519</v>
      </c>
      <c r="D93" s="642">
        <v>12</v>
      </c>
      <c r="E93" s="127"/>
      <c r="F93" s="656">
        <f t="shared" si="10"/>
        <v>6</v>
      </c>
      <c r="G93" s="656">
        <f t="shared" si="11"/>
        <v>18</v>
      </c>
      <c r="H93" s="654"/>
      <c r="I93" s="656">
        <f t="shared" si="12"/>
        <v>18</v>
      </c>
      <c r="J93" s="655"/>
      <c r="K93" s="656">
        <f t="shared" si="13"/>
        <v>18</v>
      </c>
      <c r="L93" s="657"/>
      <c r="M93" s="16" t="str">
        <f t="shared" si="14"/>
        <v>Juin</v>
      </c>
    </row>
    <row r="94" spans="1:13" ht="20.25">
      <c r="A94" s="13">
        <v>87</v>
      </c>
      <c r="B94" s="625" t="s">
        <v>878</v>
      </c>
      <c r="C94" s="625" t="s">
        <v>2474</v>
      </c>
      <c r="D94" s="642">
        <v>10</v>
      </c>
      <c r="E94" s="127"/>
      <c r="F94" s="656">
        <f t="shared" si="10"/>
        <v>5</v>
      </c>
      <c r="G94" s="656">
        <f t="shared" si="11"/>
        <v>15</v>
      </c>
      <c r="H94" s="654"/>
      <c r="I94" s="656">
        <f t="shared" si="12"/>
        <v>15</v>
      </c>
      <c r="J94" s="655"/>
      <c r="K94" s="656">
        <f t="shared" si="13"/>
        <v>15</v>
      </c>
      <c r="L94" s="657"/>
      <c r="M94" s="16" t="str">
        <f t="shared" si="14"/>
        <v>Juin</v>
      </c>
    </row>
    <row r="95" spans="1:13" ht="20.25">
      <c r="A95" s="13">
        <v>88</v>
      </c>
      <c r="B95" s="625" t="s">
        <v>2520</v>
      </c>
      <c r="C95" s="625" t="s">
        <v>2521</v>
      </c>
      <c r="D95" s="642">
        <v>12</v>
      </c>
      <c r="E95" s="127"/>
      <c r="F95" s="656">
        <f t="shared" si="10"/>
        <v>6</v>
      </c>
      <c r="G95" s="656">
        <f t="shared" si="11"/>
        <v>18</v>
      </c>
      <c r="H95" s="654"/>
      <c r="I95" s="656">
        <f t="shared" si="12"/>
        <v>18</v>
      </c>
      <c r="J95" s="655"/>
      <c r="K95" s="656">
        <f t="shared" si="13"/>
        <v>18</v>
      </c>
      <c r="L95" s="657"/>
      <c r="M95" s="16" t="str">
        <f t="shared" si="14"/>
        <v>Juin</v>
      </c>
    </row>
    <row r="96" spans="1:13" ht="20.25">
      <c r="A96" s="13">
        <v>89</v>
      </c>
      <c r="B96" s="625" t="s">
        <v>163</v>
      </c>
      <c r="C96" s="625" t="s">
        <v>2522</v>
      </c>
      <c r="D96" s="642">
        <v>14</v>
      </c>
      <c r="E96" s="127"/>
      <c r="F96" s="656">
        <f t="shared" si="10"/>
        <v>7</v>
      </c>
      <c r="G96" s="656">
        <f t="shared" si="11"/>
        <v>21</v>
      </c>
      <c r="H96" s="654"/>
      <c r="I96" s="656">
        <f t="shared" si="12"/>
        <v>21</v>
      </c>
      <c r="J96" s="655"/>
      <c r="K96" s="656">
        <f t="shared" si="13"/>
        <v>21</v>
      </c>
      <c r="L96" s="657"/>
      <c r="M96" s="16" t="str">
        <f t="shared" si="14"/>
        <v>Juin</v>
      </c>
    </row>
    <row r="97" spans="1:13" ht="20.25">
      <c r="A97" s="13">
        <v>90</v>
      </c>
      <c r="B97" s="625" t="s">
        <v>163</v>
      </c>
      <c r="C97" s="625" t="s">
        <v>2523</v>
      </c>
      <c r="D97" s="642">
        <v>10</v>
      </c>
      <c r="E97" s="127"/>
      <c r="F97" s="656">
        <f t="shared" si="10"/>
        <v>5</v>
      </c>
      <c r="G97" s="656">
        <f t="shared" si="11"/>
        <v>15</v>
      </c>
      <c r="H97" s="654"/>
      <c r="I97" s="656">
        <f t="shared" si="12"/>
        <v>15</v>
      </c>
      <c r="J97" s="655"/>
      <c r="K97" s="656">
        <f t="shared" si="13"/>
        <v>15</v>
      </c>
      <c r="L97" s="657"/>
      <c r="M97" s="16" t="str">
        <f t="shared" si="14"/>
        <v>Juin</v>
      </c>
    </row>
    <row r="98" spans="1:13" ht="20.25">
      <c r="A98" s="13">
        <v>91</v>
      </c>
      <c r="B98" s="625" t="s">
        <v>2524</v>
      </c>
      <c r="C98" s="625" t="s">
        <v>2525</v>
      </c>
      <c r="D98" s="642">
        <v>17</v>
      </c>
      <c r="E98" s="127"/>
      <c r="F98" s="656">
        <f t="shared" si="10"/>
        <v>8.5</v>
      </c>
      <c r="G98" s="656">
        <f t="shared" si="11"/>
        <v>25.5</v>
      </c>
      <c r="H98" s="654"/>
      <c r="I98" s="656">
        <f t="shared" si="12"/>
        <v>25.5</v>
      </c>
      <c r="J98" s="655"/>
      <c r="K98" s="656">
        <f t="shared" si="13"/>
        <v>25.5</v>
      </c>
      <c r="L98" s="657"/>
      <c r="M98" s="16" t="str">
        <f t="shared" si="14"/>
        <v>Juin</v>
      </c>
    </row>
    <row r="99" spans="1:13" ht="20.25">
      <c r="A99" s="13">
        <v>92</v>
      </c>
      <c r="B99" s="625" t="s">
        <v>2526</v>
      </c>
      <c r="C99" s="625" t="s">
        <v>2527</v>
      </c>
      <c r="D99" s="642">
        <v>14</v>
      </c>
      <c r="E99" s="127"/>
      <c r="F99" s="656">
        <f t="shared" si="10"/>
        <v>7</v>
      </c>
      <c r="G99" s="656">
        <f t="shared" si="11"/>
        <v>21</v>
      </c>
      <c r="H99" s="654"/>
      <c r="I99" s="656">
        <f t="shared" si="12"/>
        <v>21</v>
      </c>
      <c r="J99" s="655"/>
      <c r="K99" s="656">
        <f t="shared" si="13"/>
        <v>21</v>
      </c>
      <c r="L99" s="657"/>
      <c r="M99" s="16" t="str">
        <f t="shared" si="14"/>
        <v>Juin</v>
      </c>
    </row>
    <row r="100" spans="1:13" ht="20.25">
      <c r="A100" s="13">
        <v>93</v>
      </c>
      <c r="B100" s="625" t="s">
        <v>2528</v>
      </c>
      <c r="C100" s="625" t="s">
        <v>2521</v>
      </c>
      <c r="D100" s="642">
        <v>6</v>
      </c>
      <c r="E100" s="127"/>
      <c r="F100" s="656">
        <f t="shared" si="10"/>
        <v>3</v>
      </c>
      <c r="G100" s="656">
        <f t="shared" si="11"/>
        <v>9</v>
      </c>
      <c r="H100" s="654"/>
      <c r="I100" s="656">
        <f t="shared" si="12"/>
        <v>9</v>
      </c>
      <c r="J100" s="655"/>
      <c r="K100" s="656">
        <f t="shared" si="13"/>
        <v>9</v>
      </c>
      <c r="L100" s="657"/>
      <c r="M100" s="16" t="str">
        <f t="shared" si="14"/>
        <v>Juin</v>
      </c>
    </row>
    <row r="101" spans="1:13" ht="20.25">
      <c r="A101" s="13">
        <v>94</v>
      </c>
      <c r="B101" s="625" t="s">
        <v>2529</v>
      </c>
      <c r="C101" s="625" t="s">
        <v>2454</v>
      </c>
      <c r="D101" s="642">
        <v>12</v>
      </c>
      <c r="E101" s="127"/>
      <c r="F101" s="656">
        <f t="shared" si="10"/>
        <v>6</v>
      </c>
      <c r="G101" s="656">
        <f t="shared" si="11"/>
        <v>18</v>
      </c>
      <c r="H101" s="654"/>
      <c r="I101" s="656">
        <f t="shared" si="12"/>
        <v>18</v>
      </c>
      <c r="J101" s="655"/>
      <c r="K101" s="656">
        <f t="shared" si="13"/>
        <v>18</v>
      </c>
      <c r="L101" s="657"/>
      <c r="M101" s="16" t="str">
        <f t="shared" si="14"/>
        <v>Juin</v>
      </c>
    </row>
    <row r="102" spans="1:13" ht="20.25">
      <c r="A102" s="13">
        <v>95</v>
      </c>
      <c r="B102" s="625" t="s">
        <v>2530</v>
      </c>
      <c r="C102" s="625" t="s">
        <v>2531</v>
      </c>
      <c r="D102" s="642">
        <v>14</v>
      </c>
      <c r="E102" s="127"/>
      <c r="F102" s="656">
        <f t="shared" si="10"/>
        <v>7</v>
      </c>
      <c r="G102" s="656">
        <f t="shared" si="11"/>
        <v>21</v>
      </c>
      <c r="H102" s="654"/>
      <c r="I102" s="656">
        <f t="shared" si="12"/>
        <v>21</v>
      </c>
      <c r="J102" s="655"/>
      <c r="K102" s="656">
        <f t="shared" si="13"/>
        <v>21</v>
      </c>
      <c r="L102" s="657"/>
      <c r="M102" s="16" t="str">
        <f t="shared" si="14"/>
        <v>Juin</v>
      </c>
    </row>
    <row r="103" spans="1:13" ht="20.25">
      <c r="A103" s="13">
        <v>96</v>
      </c>
      <c r="B103" s="625" t="s">
        <v>2532</v>
      </c>
      <c r="C103" s="625" t="s">
        <v>2533</v>
      </c>
      <c r="D103" s="642">
        <v>10</v>
      </c>
      <c r="E103" s="127"/>
      <c r="F103" s="656">
        <f t="shared" si="10"/>
        <v>5</v>
      </c>
      <c r="G103" s="656">
        <f t="shared" si="11"/>
        <v>15</v>
      </c>
      <c r="H103" s="654"/>
      <c r="I103" s="656">
        <f t="shared" si="12"/>
        <v>15</v>
      </c>
      <c r="J103" s="655"/>
      <c r="K103" s="656">
        <f t="shared" si="13"/>
        <v>15</v>
      </c>
      <c r="L103" s="657"/>
      <c r="M103" s="16" t="str">
        <f t="shared" si="14"/>
        <v>Juin</v>
      </c>
    </row>
    <row r="104" spans="1:13" ht="20.25">
      <c r="A104" s="13">
        <v>97</v>
      </c>
      <c r="B104" s="625" t="s">
        <v>919</v>
      </c>
      <c r="C104" s="625" t="s">
        <v>2480</v>
      </c>
      <c r="D104" s="642">
        <v>5</v>
      </c>
      <c r="E104" s="127"/>
      <c r="F104" s="656">
        <f t="shared" si="10"/>
        <v>2.5</v>
      </c>
      <c r="G104" s="656">
        <f t="shared" si="11"/>
        <v>7.5</v>
      </c>
      <c r="H104" s="654"/>
      <c r="I104" s="656">
        <f t="shared" si="12"/>
        <v>7.5</v>
      </c>
      <c r="J104" s="655"/>
      <c r="K104" s="656">
        <f t="shared" si="13"/>
        <v>7.5</v>
      </c>
      <c r="L104" s="657"/>
      <c r="M104" s="16" t="str">
        <f t="shared" si="14"/>
        <v>Juin</v>
      </c>
    </row>
    <row r="105" spans="1:13" ht="20.25">
      <c r="A105" s="13">
        <v>98</v>
      </c>
      <c r="B105" s="625" t="s">
        <v>2534</v>
      </c>
      <c r="C105" s="625" t="s">
        <v>2535</v>
      </c>
      <c r="D105" s="642">
        <v>12</v>
      </c>
      <c r="E105" s="127"/>
      <c r="F105" s="656">
        <f t="shared" si="10"/>
        <v>6</v>
      </c>
      <c r="G105" s="656">
        <f t="shared" si="11"/>
        <v>18</v>
      </c>
      <c r="H105" s="654"/>
      <c r="I105" s="656">
        <f t="shared" si="12"/>
        <v>18</v>
      </c>
      <c r="J105" s="655"/>
      <c r="K105" s="656">
        <f t="shared" si="13"/>
        <v>18</v>
      </c>
      <c r="L105" s="657"/>
      <c r="M105" s="16" t="str">
        <f t="shared" si="14"/>
        <v>Juin</v>
      </c>
    </row>
    <row r="106" spans="1:13" ht="20.25">
      <c r="A106" s="13">
        <v>99</v>
      </c>
      <c r="B106" s="625" t="s">
        <v>2536</v>
      </c>
      <c r="C106" s="625" t="s">
        <v>2537</v>
      </c>
      <c r="D106" s="642">
        <v>13</v>
      </c>
      <c r="E106" s="127"/>
      <c r="F106" s="656">
        <f t="shared" si="10"/>
        <v>6.5</v>
      </c>
      <c r="G106" s="656">
        <f t="shared" si="11"/>
        <v>19.5</v>
      </c>
      <c r="H106" s="654"/>
      <c r="I106" s="656">
        <f t="shared" si="12"/>
        <v>19.5</v>
      </c>
      <c r="J106" s="655"/>
      <c r="K106" s="656">
        <f t="shared" si="13"/>
        <v>19.5</v>
      </c>
      <c r="L106" s="657"/>
      <c r="M106" s="16" t="str">
        <f t="shared" si="14"/>
        <v>Juin</v>
      </c>
    </row>
    <row r="107" spans="1:13" ht="20.25">
      <c r="A107" s="13">
        <v>100</v>
      </c>
      <c r="B107" s="625" t="s">
        <v>935</v>
      </c>
      <c r="C107" s="625" t="s">
        <v>2538</v>
      </c>
      <c r="D107" s="642">
        <v>8</v>
      </c>
      <c r="E107" s="127"/>
      <c r="F107" s="656">
        <f t="shared" si="10"/>
        <v>4</v>
      </c>
      <c r="G107" s="656">
        <f t="shared" si="11"/>
        <v>12</v>
      </c>
      <c r="H107" s="654"/>
      <c r="I107" s="656">
        <f t="shared" si="12"/>
        <v>12</v>
      </c>
      <c r="J107" s="655"/>
      <c r="K107" s="656">
        <f t="shared" si="13"/>
        <v>12</v>
      </c>
      <c r="L107" s="657"/>
      <c r="M107" s="16" t="str">
        <f t="shared" si="14"/>
        <v>Juin</v>
      </c>
    </row>
    <row r="108" spans="1:13" ht="20.25">
      <c r="A108" s="13">
        <v>101</v>
      </c>
      <c r="B108" s="625" t="s">
        <v>939</v>
      </c>
      <c r="C108" s="625" t="s">
        <v>2539</v>
      </c>
      <c r="D108" s="642">
        <v>10</v>
      </c>
      <c r="E108" s="127"/>
      <c r="F108" s="656">
        <f t="shared" si="10"/>
        <v>5</v>
      </c>
      <c r="G108" s="656">
        <f t="shared" si="11"/>
        <v>15</v>
      </c>
      <c r="H108" s="654"/>
      <c r="I108" s="656">
        <f t="shared" si="12"/>
        <v>15</v>
      </c>
      <c r="J108" s="655"/>
      <c r="K108" s="656">
        <f t="shared" si="13"/>
        <v>15</v>
      </c>
      <c r="L108" s="657"/>
      <c r="M108" s="16" t="str">
        <f t="shared" si="14"/>
        <v>Juin</v>
      </c>
    </row>
    <row r="109" spans="1:13" ht="20.25">
      <c r="A109" s="13">
        <v>102</v>
      </c>
      <c r="B109" s="625" t="s">
        <v>942</v>
      </c>
      <c r="C109" s="625" t="s">
        <v>2540</v>
      </c>
      <c r="D109" s="642">
        <v>12</v>
      </c>
      <c r="E109" s="127"/>
      <c r="F109" s="656">
        <f t="shared" si="10"/>
        <v>6</v>
      </c>
      <c r="G109" s="656">
        <f t="shared" si="11"/>
        <v>18</v>
      </c>
      <c r="H109" s="654"/>
      <c r="I109" s="656">
        <f t="shared" si="12"/>
        <v>18</v>
      </c>
      <c r="J109" s="655"/>
      <c r="K109" s="656">
        <f t="shared" si="13"/>
        <v>18</v>
      </c>
      <c r="L109" s="657"/>
      <c r="M109" s="16" t="str">
        <f t="shared" si="14"/>
        <v>Juin</v>
      </c>
    </row>
    <row r="110" spans="1:13" ht="20.25">
      <c r="A110" s="13">
        <v>103</v>
      </c>
      <c r="B110" s="625" t="s">
        <v>2541</v>
      </c>
      <c r="C110" s="625" t="s">
        <v>2542</v>
      </c>
      <c r="D110" s="642">
        <v>8</v>
      </c>
      <c r="E110" s="127"/>
      <c r="F110" s="656">
        <f t="shared" si="10"/>
        <v>4</v>
      </c>
      <c r="G110" s="656">
        <f t="shared" si="11"/>
        <v>12</v>
      </c>
      <c r="H110" s="654"/>
      <c r="I110" s="656">
        <f t="shared" si="12"/>
        <v>12</v>
      </c>
      <c r="J110" s="655"/>
      <c r="K110" s="656">
        <f t="shared" si="13"/>
        <v>12</v>
      </c>
      <c r="L110" s="657"/>
      <c r="M110" s="16" t="str">
        <f t="shared" si="14"/>
        <v>Juin</v>
      </c>
    </row>
    <row r="111" spans="1:13" ht="20.25">
      <c r="A111" s="13">
        <v>104</v>
      </c>
      <c r="B111" s="625" t="s">
        <v>949</v>
      </c>
      <c r="C111" s="625" t="s">
        <v>2543</v>
      </c>
      <c r="D111" s="642">
        <v>9</v>
      </c>
      <c r="E111" s="127"/>
      <c r="F111" s="656">
        <f t="shared" si="10"/>
        <v>4.5</v>
      </c>
      <c r="G111" s="656">
        <f t="shared" si="11"/>
        <v>13.5</v>
      </c>
      <c r="H111" s="654"/>
      <c r="I111" s="656">
        <f t="shared" si="12"/>
        <v>13.5</v>
      </c>
      <c r="J111" s="655"/>
      <c r="K111" s="656">
        <f t="shared" si="13"/>
        <v>13.5</v>
      </c>
      <c r="L111" s="657"/>
      <c r="M111" s="16" t="str">
        <f t="shared" si="14"/>
        <v>Juin</v>
      </c>
    </row>
    <row r="112" spans="1:13" ht="20.25">
      <c r="A112" s="13">
        <v>105</v>
      </c>
      <c r="B112" s="625" t="s">
        <v>949</v>
      </c>
      <c r="C112" s="625" t="s">
        <v>2463</v>
      </c>
      <c r="D112" s="642">
        <v>11</v>
      </c>
      <c r="E112" s="127"/>
      <c r="F112" s="656">
        <f t="shared" si="10"/>
        <v>5.5</v>
      </c>
      <c r="G112" s="656">
        <f t="shared" si="11"/>
        <v>16.5</v>
      </c>
      <c r="H112" s="654"/>
      <c r="I112" s="656">
        <f t="shared" si="12"/>
        <v>16.5</v>
      </c>
      <c r="J112" s="655"/>
      <c r="K112" s="656">
        <f t="shared" si="13"/>
        <v>16.5</v>
      </c>
      <c r="L112" s="657"/>
      <c r="M112" s="16" t="str">
        <f t="shared" si="14"/>
        <v>Juin</v>
      </c>
    </row>
    <row r="113" spans="1:13" ht="20.25">
      <c r="A113" s="13">
        <v>106</v>
      </c>
      <c r="B113" s="625" t="s">
        <v>2544</v>
      </c>
      <c r="C113" s="625" t="s">
        <v>2545</v>
      </c>
      <c r="D113" s="642">
        <v>13</v>
      </c>
      <c r="E113" s="127"/>
      <c r="F113" s="656">
        <f t="shared" si="10"/>
        <v>6.5</v>
      </c>
      <c r="G113" s="656">
        <f t="shared" si="11"/>
        <v>19.5</v>
      </c>
      <c r="H113" s="654"/>
      <c r="I113" s="656">
        <f t="shared" si="12"/>
        <v>19.5</v>
      </c>
      <c r="J113" s="655"/>
      <c r="K113" s="656">
        <f t="shared" si="13"/>
        <v>19.5</v>
      </c>
      <c r="L113" s="657"/>
      <c r="M113" s="16" t="str">
        <f t="shared" si="14"/>
        <v>Juin</v>
      </c>
    </row>
    <row r="114" spans="1:13" ht="20.25">
      <c r="A114" s="13">
        <v>107</v>
      </c>
      <c r="B114" s="625" t="s">
        <v>961</v>
      </c>
      <c r="C114" s="625" t="s">
        <v>2546</v>
      </c>
      <c r="D114" s="642">
        <v>14</v>
      </c>
      <c r="E114" s="127"/>
      <c r="F114" s="656">
        <f t="shared" si="10"/>
        <v>7</v>
      </c>
      <c r="G114" s="656">
        <f t="shared" si="11"/>
        <v>21</v>
      </c>
      <c r="H114" s="654"/>
      <c r="I114" s="656">
        <f t="shared" si="12"/>
        <v>21</v>
      </c>
      <c r="J114" s="655"/>
      <c r="K114" s="656">
        <f t="shared" si="13"/>
        <v>21</v>
      </c>
      <c r="L114" s="657"/>
      <c r="M114" s="16" t="str">
        <f t="shared" si="14"/>
        <v>Juin</v>
      </c>
    </row>
    <row r="115" spans="1:13" ht="20.25">
      <c r="A115" s="13">
        <v>108</v>
      </c>
      <c r="B115" s="625" t="s">
        <v>967</v>
      </c>
      <c r="C115" s="625" t="s">
        <v>2474</v>
      </c>
      <c r="D115" s="642">
        <v>18</v>
      </c>
      <c r="E115" s="127"/>
      <c r="F115" s="656">
        <f t="shared" si="10"/>
        <v>9</v>
      </c>
      <c r="G115" s="656">
        <f t="shared" si="11"/>
        <v>27</v>
      </c>
      <c r="H115" s="654"/>
      <c r="I115" s="656">
        <f t="shared" si="12"/>
        <v>27</v>
      </c>
      <c r="J115" s="655"/>
      <c r="K115" s="656">
        <f t="shared" si="13"/>
        <v>27</v>
      </c>
      <c r="L115" s="657"/>
      <c r="M115" s="16" t="str">
        <f t="shared" si="14"/>
        <v>Juin</v>
      </c>
    </row>
    <row r="116" spans="1:13" ht="20.25">
      <c r="A116" s="13">
        <v>109</v>
      </c>
      <c r="B116" s="625" t="s">
        <v>184</v>
      </c>
      <c r="C116" s="625" t="s">
        <v>2547</v>
      </c>
      <c r="D116" s="642">
        <v>15</v>
      </c>
      <c r="E116" s="127"/>
      <c r="F116" s="656">
        <f t="shared" si="10"/>
        <v>7.5</v>
      </c>
      <c r="G116" s="656">
        <f t="shared" si="11"/>
        <v>22.5</v>
      </c>
      <c r="H116" s="654"/>
      <c r="I116" s="656">
        <f t="shared" si="12"/>
        <v>22.5</v>
      </c>
      <c r="J116" s="655"/>
      <c r="K116" s="656">
        <f t="shared" si="13"/>
        <v>22.5</v>
      </c>
      <c r="L116" s="657"/>
      <c r="M116" s="16" t="str">
        <f t="shared" si="14"/>
        <v>Juin</v>
      </c>
    </row>
    <row r="117" spans="1:13" ht="20.25">
      <c r="A117" s="13">
        <v>110</v>
      </c>
      <c r="B117" s="625" t="s">
        <v>2548</v>
      </c>
      <c r="C117" s="625" t="s">
        <v>2453</v>
      </c>
      <c r="D117" s="642">
        <v>12</v>
      </c>
      <c r="E117" s="127"/>
      <c r="F117" s="656">
        <f t="shared" si="10"/>
        <v>6</v>
      </c>
      <c r="G117" s="656">
        <f t="shared" si="11"/>
        <v>18</v>
      </c>
      <c r="H117" s="654"/>
      <c r="I117" s="656">
        <f t="shared" si="12"/>
        <v>18</v>
      </c>
      <c r="J117" s="655"/>
      <c r="K117" s="656">
        <f t="shared" si="13"/>
        <v>18</v>
      </c>
      <c r="L117" s="657"/>
      <c r="M117" s="16" t="str">
        <f t="shared" si="14"/>
        <v>Juin</v>
      </c>
    </row>
    <row r="118" spans="1:13" ht="20.25">
      <c r="A118" s="13">
        <v>111</v>
      </c>
      <c r="B118" s="625" t="s">
        <v>978</v>
      </c>
      <c r="C118" s="625" t="s">
        <v>119</v>
      </c>
      <c r="D118" s="642">
        <v>9</v>
      </c>
      <c r="E118" s="127"/>
      <c r="F118" s="656">
        <f t="shared" si="10"/>
        <v>4.5</v>
      </c>
      <c r="G118" s="656">
        <f t="shared" si="11"/>
        <v>13.5</v>
      </c>
      <c r="H118" s="654"/>
      <c r="I118" s="656">
        <f t="shared" si="12"/>
        <v>13.5</v>
      </c>
      <c r="J118" s="655"/>
      <c r="K118" s="656">
        <f t="shared" si="13"/>
        <v>13.5</v>
      </c>
      <c r="L118" s="657"/>
      <c r="M118" s="16" t="str">
        <f t="shared" si="14"/>
        <v>Juin</v>
      </c>
    </row>
    <row r="119" spans="1:13" ht="20.25">
      <c r="A119" s="13">
        <v>112</v>
      </c>
      <c r="B119" s="625" t="s">
        <v>2549</v>
      </c>
      <c r="C119" s="625" t="s">
        <v>2550</v>
      </c>
      <c r="D119" s="642">
        <v>14</v>
      </c>
      <c r="E119" s="127"/>
      <c r="F119" s="656">
        <f t="shared" si="10"/>
        <v>7</v>
      </c>
      <c r="G119" s="656">
        <f t="shared" si="11"/>
        <v>21</v>
      </c>
      <c r="H119" s="654"/>
      <c r="I119" s="656">
        <f t="shared" si="12"/>
        <v>21</v>
      </c>
      <c r="J119" s="655"/>
      <c r="K119" s="656">
        <f t="shared" si="13"/>
        <v>21</v>
      </c>
      <c r="L119" s="657"/>
      <c r="M119" s="16" t="str">
        <f t="shared" si="14"/>
        <v>Juin</v>
      </c>
    </row>
    <row r="120" spans="1:13" ht="20.25">
      <c r="A120" s="13">
        <v>113</v>
      </c>
      <c r="B120" s="625" t="s">
        <v>2551</v>
      </c>
      <c r="C120" s="625" t="s">
        <v>2480</v>
      </c>
      <c r="D120" s="642">
        <v>8</v>
      </c>
      <c r="E120" s="127"/>
      <c r="F120" s="656">
        <f t="shared" si="10"/>
        <v>4</v>
      </c>
      <c r="G120" s="656">
        <f t="shared" si="11"/>
        <v>12</v>
      </c>
      <c r="H120" s="654"/>
      <c r="I120" s="656">
        <f t="shared" si="12"/>
        <v>12</v>
      </c>
      <c r="J120" s="655"/>
      <c r="K120" s="656">
        <f t="shared" si="13"/>
        <v>12</v>
      </c>
      <c r="L120" s="657"/>
      <c r="M120" s="16" t="str">
        <f t="shared" si="14"/>
        <v>Juin</v>
      </c>
    </row>
    <row r="121" spans="1:13" ht="20.25">
      <c r="A121" s="13">
        <v>114</v>
      </c>
      <c r="B121" s="625" t="s">
        <v>988</v>
      </c>
      <c r="C121" s="625" t="s">
        <v>2552</v>
      </c>
      <c r="D121" s="642">
        <v>9</v>
      </c>
      <c r="E121" s="127"/>
      <c r="F121" s="656">
        <f t="shared" si="10"/>
        <v>4.5</v>
      </c>
      <c r="G121" s="656">
        <f t="shared" si="11"/>
        <v>13.5</v>
      </c>
      <c r="H121" s="654"/>
      <c r="I121" s="656">
        <f t="shared" si="12"/>
        <v>13.5</v>
      </c>
      <c r="J121" s="655"/>
      <c r="K121" s="656">
        <f t="shared" si="13"/>
        <v>13.5</v>
      </c>
      <c r="L121" s="657"/>
      <c r="M121" s="16" t="str">
        <f t="shared" si="14"/>
        <v>Juin</v>
      </c>
    </row>
    <row r="122" spans="1:13" ht="20.25">
      <c r="A122" s="13">
        <v>115</v>
      </c>
      <c r="B122" s="625" t="s">
        <v>994</v>
      </c>
      <c r="C122" s="625" t="s">
        <v>2553</v>
      </c>
      <c r="D122" s="642">
        <v>16</v>
      </c>
      <c r="E122" s="127"/>
      <c r="F122" s="656">
        <f t="shared" si="10"/>
        <v>8</v>
      </c>
      <c r="G122" s="656">
        <f t="shared" si="11"/>
        <v>24</v>
      </c>
      <c r="H122" s="654"/>
      <c r="I122" s="656">
        <f t="shared" si="12"/>
        <v>24</v>
      </c>
      <c r="J122" s="655"/>
      <c r="K122" s="656">
        <f t="shared" si="13"/>
        <v>24</v>
      </c>
      <c r="L122" s="657"/>
      <c r="M122" s="16" t="str">
        <f t="shared" si="14"/>
        <v>Juin</v>
      </c>
    </row>
    <row r="123" spans="1:13" ht="20.25">
      <c r="A123" s="13">
        <v>116</v>
      </c>
      <c r="B123" s="625" t="s">
        <v>2554</v>
      </c>
      <c r="C123" s="625" t="s">
        <v>2555</v>
      </c>
      <c r="D123" s="642">
        <v>16</v>
      </c>
      <c r="E123" s="127"/>
      <c r="F123" s="656">
        <f t="shared" si="10"/>
        <v>8</v>
      </c>
      <c r="G123" s="656">
        <f t="shared" si="11"/>
        <v>24</v>
      </c>
      <c r="H123" s="654"/>
      <c r="I123" s="656">
        <f t="shared" si="12"/>
        <v>24</v>
      </c>
      <c r="J123" s="655"/>
      <c r="K123" s="656">
        <f t="shared" si="13"/>
        <v>24</v>
      </c>
      <c r="L123" s="657"/>
      <c r="M123" s="16" t="str">
        <f t="shared" si="14"/>
        <v>Juin</v>
      </c>
    </row>
    <row r="124" spans="1:13" ht="20.25">
      <c r="A124" s="13">
        <v>117</v>
      </c>
      <c r="B124" s="625" t="s">
        <v>1003</v>
      </c>
      <c r="C124" s="625" t="s">
        <v>2556</v>
      </c>
      <c r="D124" s="642">
        <v>8</v>
      </c>
      <c r="E124" s="127"/>
      <c r="F124" s="656">
        <f t="shared" si="10"/>
        <v>4</v>
      </c>
      <c r="G124" s="656">
        <f t="shared" si="11"/>
        <v>12</v>
      </c>
      <c r="H124" s="654"/>
      <c r="I124" s="656">
        <f t="shared" si="12"/>
        <v>12</v>
      </c>
      <c r="J124" s="655"/>
      <c r="K124" s="656">
        <f t="shared" si="13"/>
        <v>12</v>
      </c>
      <c r="L124" s="657"/>
      <c r="M124" s="16" t="str">
        <f t="shared" si="14"/>
        <v>Juin</v>
      </c>
    </row>
    <row r="125" spans="1:13" ht="20.25">
      <c r="A125" s="13">
        <v>118</v>
      </c>
      <c r="B125" s="625" t="s">
        <v>190</v>
      </c>
      <c r="C125" s="625" t="s">
        <v>2557</v>
      </c>
      <c r="D125" s="642">
        <v>13</v>
      </c>
      <c r="E125" s="127"/>
      <c r="F125" s="656">
        <f t="shared" si="10"/>
        <v>6.5</v>
      </c>
      <c r="G125" s="656">
        <f t="shared" si="11"/>
        <v>19.5</v>
      </c>
      <c r="H125" s="654"/>
      <c r="I125" s="656">
        <f t="shared" si="12"/>
        <v>19.5</v>
      </c>
      <c r="J125" s="655"/>
      <c r="K125" s="656">
        <f t="shared" si="13"/>
        <v>19.5</v>
      </c>
      <c r="L125" s="657"/>
      <c r="M125" s="16" t="str">
        <f t="shared" si="14"/>
        <v>Juin</v>
      </c>
    </row>
    <row r="126" spans="1:13" ht="20.25">
      <c r="A126" s="13">
        <v>119</v>
      </c>
      <c r="B126" s="625" t="s">
        <v>2558</v>
      </c>
      <c r="C126" s="625" t="s">
        <v>2559</v>
      </c>
      <c r="D126" s="642">
        <v>13</v>
      </c>
      <c r="E126" s="127"/>
      <c r="F126" s="656">
        <f t="shared" si="10"/>
        <v>6.5</v>
      </c>
      <c r="G126" s="656">
        <f t="shared" si="11"/>
        <v>19.5</v>
      </c>
      <c r="H126" s="654"/>
      <c r="I126" s="656">
        <f t="shared" si="12"/>
        <v>19.5</v>
      </c>
      <c r="J126" s="655"/>
      <c r="K126" s="656">
        <f t="shared" si="13"/>
        <v>19.5</v>
      </c>
      <c r="L126" s="657"/>
      <c r="M126" s="16" t="str">
        <f t="shared" si="14"/>
        <v>Juin</v>
      </c>
    </row>
    <row r="127" spans="1:13" ht="20.25">
      <c r="A127" s="13">
        <v>120</v>
      </c>
      <c r="B127" s="625" t="s">
        <v>1019</v>
      </c>
      <c r="C127" s="625" t="s">
        <v>2560</v>
      </c>
      <c r="D127" s="642">
        <v>1</v>
      </c>
      <c r="E127" s="127"/>
      <c r="F127" s="656">
        <f t="shared" si="10"/>
        <v>0.5</v>
      </c>
      <c r="G127" s="656">
        <f t="shared" si="11"/>
        <v>1.5</v>
      </c>
      <c r="H127" s="654"/>
      <c r="I127" s="656">
        <f t="shared" si="12"/>
        <v>1.5</v>
      </c>
      <c r="J127" s="655"/>
      <c r="K127" s="656">
        <f t="shared" si="13"/>
        <v>1.5</v>
      </c>
      <c r="L127" s="657"/>
      <c r="M127" s="16" t="str">
        <f t="shared" si="14"/>
        <v>Juin</v>
      </c>
    </row>
    <row r="128" spans="1:13" ht="20.25">
      <c r="A128" s="13">
        <v>121</v>
      </c>
      <c r="B128" s="625" t="s">
        <v>1028</v>
      </c>
      <c r="C128" s="625" t="s">
        <v>2561</v>
      </c>
      <c r="D128" s="642">
        <v>16</v>
      </c>
      <c r="E128" s="127"/>
      <c r="F128" s="656">
        <f t="shared" si="10"/>
        <v>8</v>
      </c>
      <c r="G128" s="656">
        <f t="shared" si="11"/>
        <v>24</v>
      </c>
      <c r="H128" s="654"/>
      <c r="I128" s="656">
        <f t="shared" si="12"/>
        <v>24</v>
      </c>
      <c r="J128" s="655"/>
      <c r="K128" s="656">
        <f t="shared" si="13"/>
        <v>24</v>
      </c>
      <c r="L128" s="657"/>
      <c r="M128" s="16" t="str">
        <f t="shared" si="14"/>
        <v>Juin</v>
      </c>
    </row>
    <row r="129" spans="1:13" ht="20.25">
      <c r="A129" s="13">
        <v>122</v>
      </c>
      <c r="B129" s="625" t="s">
        <v>1033</v>
      </c>
      <c r="C129" s="625" t="s">
        <v>2562</v>
      </c>
      <c r="D129" s="642">
        <v>16</v>
      </c>
      <c r="E129" s="127"/>
      <c r="F129" s="656">
        <f t="shared" si="10"/>
        <v>8</v>
      </c>
      <c r="G129" s="656">
        <f t="shared" si="11"/>
        <v>24</v>
      </c>
      <c r="H129" s="654"/>
      <c r="I129" s="656">
        <f t="shared" si="12"/>
        <v>24</v>
      </c>
      <c r="J129" s="655"/>
      <c r="K129" s="656">
        <f t="shared" si="13"/>
        <v>24</v>
      </c>
      <c r="L129" s="657"/>
      <c r="M129" s="16" t="str">
        <f t="shared" si="14"/>
        <v>Juin</v>
      </c>
    </row>
    <row r="130" spans="1:13" ht="20.25">
      <c r="A130" s="13">
        <v>123</v>
      </c>
      <c r="B130" s="625" t="s">
        <v>2563</v>
      </c>
      <c r="C130" s="625" t="s">
        <v>2522</v>
      </c>
      <c r="D130" s="642">
        <v>16</v>
      </c>
      <c r="E130" s="127"/>
      <c r="F130" s="656">
        <f t="shared" si="10"/>
        <v>8</v>
      </c>
      <c r="G130" s="656">
        <f t="shared" si="11"/>
        <v>24</v>
      </c>
      <c r="H130" s="654"/>
      <c r="I130" s="656">
        <f t="shared" si="12"/>
        <v>24</v>
      </c>
      <c r="J130" s="655"/>
      <c r="K130" s="656">
        <f t="shared" si="13"/>
        <v>24</v>
      </c>
      <c r="L130" s="657"/>
      <c r="M130" s="16" t="str">
        <f t="shared" si="14"/>
        <v>Juin</v>
      </c>
    </row>
    <row r="131" spans="1:13" ht="20.25">
      <c r="A131" s="13">
        <v>124</v>
      </c>
      <c r="B131" s="625" t="s">
        <v>2564</v>
      </c>
      <c r="C131" s="625" t="s">
        <v>2509</v>
      </c>
      <c r="D131" s="642">
        <v>16</v>
      </c>
      <c r="E131" s="127"/>
      <c r="F131" s="656">
        <f t="shared" si="10"/>
        <v>8</v>
      </c>
      <c r="G131" s="656">
        <f t="shared" si="11"/>
        <v>24</v>
      </c>
      <c r="H131" s="654"/>
      <c r="I131" s="656">
        <f t="shared" si="12"/>
        <v>24</v>
      </c>
      <c r="J131" s="655"/>
      <c r="K131" s="656">
        <f t="shared" si="13"/>
        <v>24</v>
      </c>
      <c r="L131" s="657"/>
      <c r="M131" s="16" t="str">
        <f t="shared" si="14"/>
        <v>Juin</v>
      </c>
    </row>
    <row r="132" spans="1:13" ht="20.25">
      <c r="A132" s="13">
        <v>125</v>
      </c>
      <c r="B132" s="625" t="s">
        <v>1050</v>
      </c>
      <c r="C132" s="625" t="s">
        <v>2565</v>
      </c>
      <c r="D132" s="642">
        <v>6</v>
      </c>
      <c r="E132" s="127"/>
      <c r="F132" s="656">
        <f t="shared" si="10"/>
        <v>3</v>
      </c>
      <c r="G132" s="656">
        <f t="shared" si="11"/>
        <v>9</v>
      </c>
      <c r="H132" s="654"/>
      <c r="I132" s="656">
        <f t="shared" si="12"/>
        <v>9</v>
      </c>
      <c r="J132" s="655"/>
      <c r="K132" s="656">
        <f t="shared" si="13"/>
        <v>9</v>
      </c>
      <c r="L132" s="657"/>
      <c r="M132" s="16" t="str">
        <f t="shared" si="14"/>
        <v>Juin</v>
      </c>
    </row>
    <row r="133" spans="1:13" ht="20.25">
      <c r="A133" s="13">
        <v>126</v>
      </c>
      <c r="B133" s="625" t="s">
        <v>2566</v>
      </c>
      <c r="C133" s="625" t="s">
        <v>2567</v>
      </c>
      <c r="D133" s="642">
        <v>12</v>
      </c>
      <c r="E133" s="127"/>
      <c r="F133" s="656">
        <f t="shared" si="10"/>
        <v>6</v>
      </c>
      <c r="G133" s="656">
        <f t="shared" si="11"/>
        <v>18</v>
      </c>
      <c r="H133" s="654"/>
      <c r="I133" s="656">
        <f t="shared" si="12"/>
        <v>18</v>
      </c>
      <c r="J133" s="655"/>
      <c r="K133" s="656">
        <f t="shared" si="13"/>
        <v>18</v>
      </c>
      <c r="L133" s="657"/>
      <c r="M133" s="16" t="str">
        <f t="shared" si="14"/>
        <v>Juin</v>
      </c>
    </row>
    <row r="134" spans="1:13" ht="20.25">
      <c r="A134" s="13">
        <v>127</v>
      </c>
      <c r="B134" s="625" t="s">
        <v>196</v>
      </c>
      <c r="C134" s="625" t="s">
        <v>2568</v>
      </c>
      <c r="D134" s="642">
        <v>11</v>
      </c>
      <c r="E134" s="127"/>
      <c r="F134" s="656">
        <f t="shared" si="10"/>
        <v>5.5</v>
      </c>
      <c r="G134" s="656">
        <f t="shared" si="11"/>
        <v>16.5</v>
      </c>
      <c r="H134" s="654"/>
      <c r="I134" s="656">
        <f t="shared" si="12"/>
        <v>16.5</v>
      </c>
      <c r="J134" s="655"/>
      <c r="K134" s="656">
        <f t="shared" si="13"/>
        <v>16.5</v>
      </c>
      <c r="L134" s="657"/>
      <c r="M134" s="16" t="str">
        <f t="shared" si="14"/>
        <v>Juin</v>
      </c>
    </row>
    <row r="135" spans="1:13" ht="20.25">
      <c r="A135" s="13">
        <v>128</v>
      </c>
      <c r="B135" s="625" t="s">
        <v>2569</v>
      </c>
      <c r="C135" s="625" t="s">
        <v>2473</v>
      </c>
      <c r="D135" s="642">
        <v>5</v>
      </c>
      <c r="E135" s="127"/>
      <c r="F135" s="656">
        <f t="shared" si="10"/>
        <v>2.5</v>
      </c>
      <c r="G135" s="656">
        <f t="shared" si="11"/>
        <v>7.5</v>
      </c>
      <c r="H135" s="654"/>
      <c r="I135" s="656">
        <f t="shared" si="12"/>
        <v>7.5</v>
      </c>
      <c r="J135" s="655"/>
      <c r="K135" s="656">
        <f t="shared" si="13"/>
        <v>7.5</v>
      </c>
      <c r="L135" s="657"/>
      <c r="M135" s="16" t="str">
        <f t="shared" si="14"/>
        <v>Juin</v>
      </c>
    </row>
    <row r="136" spans="1:13" ht="20.25">
      <c r="A136" s="13">
        <v>129</v>
      </c>
      <c r="B136" s="625" t="s">
        <v>200</v>
      </c>
      <c r="C136" s="625" t="s">
        <v>2570</v>
      </c>
      <c r="D136" s="642">
        <v>9</v>
      </c>
      <c r="E136" s="127"/>
      <c r="F136" s="656">
        <f t="shared" si="10"/>
        <v>4.5</v>
      </c>
      <c r="G136" s="656">
        <f t="shared" si="11"/>
        <v>13.5</v>
      </c>
      <c r="H136" s="654"/>
      <c r="I136" s="656">
        <f t="shared" si="12"/>
        <v>13.5</v>
      </c>
      <c r="J136" s="655"/>
      <c r="K136" s="656">
        <f t="shared" si="13"/>
        <v>13.5</v>
      </c>
      <c r="L136" s="657"/>
      <c r="M136" s="16" t="str">
        <f t="shared" si="14"/>
        <v>Juin</v>
      </c>
    </row>
    <row r="137" spans="1:13" ht="20.25">
      <c r="A137" s="13">
        <v>130</v>
      </c>
      <c r="B137" s="625" t="s">
        <v>1068</v>
      </c>
      <c r="C137" s="625" t="s">
        <v>2571</v>
      </c>
      <c r="D137" s="642">
        <v>15</v>
      </c>
      <c r="E137" s="127"/>
      <c r="F137" s="656">
        <f t="shared" ref="F137:F200" si="15">IF(AND(D137=0,E137=0),L137/3,(D137+E137)/2)</f>
        <v>7.5</v>
      </c>
      <c r="G137" s="656">
        <f t="shared" ref="G137:G200" si="16">F137*3</f>
        <v>22.5</v>
      </c>
      <c r="H137" s="654"/>
      <c r="I137" s="656">
        <f t="shared" ref="I137:I200" si="17">MAX(G137,H137*3)</f>
        <v>22.5</v>
      </c>
      <c r="J137" s="655"/>
      <c r="K137" s="656">
        <f t="shared" ref="K137:K200" si="18">MAX(I137,J137*3)</f>
        <v>22.5</v>
      </c>
      <c r="L137" s="657"/>
      <c r="M137" s="16" t="str">
        <f t="shared" ref="M137:M200" si="19">IF(ISBLANK(J137),IF(ISBLANK(H137),"Juin","Synthèse"),"Rattrapage")</f>
        <v>Juin</v>
      </c>
    </row>
    <row r="138" spans="1:13" ht="20.25">
      <c r="A138" s="13">
        <v>131</v>
      </c>
      <c r="B138" s="625" t="s">
        <v>1072</v>
      </c>
      <c r="C138" s="625" t="s">
        <v>2572</v>
      </c>
      <c r="D138" s="642">
        <v>9</v>
      </c>
      <c r="E138" s="127"/>
      <c r="F138" s="656">
        <f t="shared" si="15"/>
        <v>4.5</v>
      </c>
      <c r="G138" s="656">
        <f t="shared" si="16"/>
        <v>13.5</v>
      </c>
      <c r="H138" s="654"/>
      <c r="I138" s="656">
        <f t="shared" si="17"/>
        <v>13.5</v>
      </c>
      <c r="J138" s="655"/>
      <c r="K138" s="656">
        <f t="shared" si="18"/>
        <v>13.5</v>
      </c>
      <c r="L138" s="657"/>
      <c r="M138" s="16" t="str">
        <f t="shared" si="19"/>
        <v>Juin</v>
      </c>
    </row>
    <row r="139" spans="1:13" ht="20.25">
      <c r="A139" s="13">
        <v>132</v>
      </c>
      <c r="B139" s="625" t="s">
        <v>2573</v>
      </c>
      <c r="C139" s="625" t="s">
        <v>2502</v>
      </c>
      <c r="D139" s="642">
        <v>14</v>
      </c>
      <c r="E139" s="127"/>
      <c r="F139" s="656">
        <f t="shared" si="15"/>
        <v>7</v>
      </c>
      <c r="G139" s="656">
        <f t="shared" si="16"/>
        <v>21</v>
      </c>
      <c r="H139" s="654"/>
      <c r="I139" s="656">
        <f t="shared" si="17"/>
        <v>21</v>
      </c>
      <c r="J139" s="655"/>
      <c r="K139" s="656">
        <f t="shared" si="18"/>
        <v>21</v>
      </c>
      <c r="L139" s="657"/>
      <c r="M139" s="16" t="str">
        <f t="shared" si="19"/>
        <v>Juin</v>
      </c>
    </row>
    <row r="140" spans="1:13" ht="20.25">
      <c r="A140" s="13">
        <v>133</v>
      </c>
      <c r="B140" s="625" t="s">
        <v>2574</v>
      </c>
      <c r="C140" s="625" t="s">
        <v>2575</v>
      </c>
      <c r="D140" s="642">
        <v>11</v>
      </c>
      <c r="E140" s="127"/>
      <c r="F140" s="656">
        <f t="shared" si="15"/>
        <v>5.5</v>
      </c>
      <c r="G140" s="656">
        <f t="shared" si="16"/>
        <v>16.5</v>
      </c>
      <c r="H140" s="654"/>
      <c r="I140" s="656">
        <f t="shared" si="17"/>
        <v>16.5</v>
      </c>
      <c r="J140" s="655"/>
      <c r="K140" s="656">
        <f t="shared" si="18"/>
        <v>16.5</v>
      </c>
      <c r="L140" s="657"/>
      <c r="M140" s="16" t="str">
        <f t="shared" si="19"/>
        <v>Juin</v>
      </c>
    </row>
    <row r="141" spans="1:13" ht="20.25">
      <c r="A141" s="13">
        <v>134</v>
      </c>
      <c r="B141" s="625" t="s">
        <v>1087</v>
      </c>
      <c r="C141" s="625" t="s">
        <v>2481</v>
      </c>
      <c r="D141" s="642">
        <v>13</v>
      </c>
      <c r="E141" s="127"/>
      <c r="F141" s="656">
        <f t="shared" si="15"/>
        <v>6.5</v>
      </c>
      <c r="G141" s="656">
        <f t="shared" si="16"/>
        <v>19.5</v>
      </c>
      <c r="H141" s="654"/>
      <c r="I141" s="656">
        <f t="shared" si="17"/>
        <v>19.5</v>
      </c>
      <c r="J141" s="655"/>
      <c r="K141" s="656">
        <f t="shared" si="18"/>
        <v>19.5</v>
      </c>
      <c r="L141" s="657"/>
      <c r="M141" s="16" t="str">
        <f t="shared" si="19"/>
        <v>Juin</v>
      </c>
    </row>
    <row r="142" spans="1:13" ht="20.25">
      <c r="A142" s="13">
        <v>135</v>
      </c>
      <c r="B142" s="625" t="s">
        <v>1090</v>
      </c>
      <c r="C142" s="625" t="s">
        <v>2576</v>
      </c>
      <c r="D142" s="642">
        <v>12</v>
      </c>
      <c r="E142" s="127"/>
      <c r="F142" s="656">
        <f t="shared" si="15"/>
        <v>6</v>
      </c>
      <c r="G142" s="656">
        <f t="shared" si="16"/>
        <v>18</v>
      </c>
      <c r="H142" s="654"/>
      <c r="I142" s="656">
        <f t="shared" si="17"/>
        <v>18</v>
      </c>
      <c r="J142" s="655"/>
      <c r="K142" s="656">
        <f t="shared" si="18"/>
        <v>18</v>
      </c>
      <c r="L142" s="657"/>
      <c r="M142" s="16" t="str">
        <f t="shared" si="19"/>
        <v>Juin</v>
      </c>
    </row>
    <row r="143" spans="1:13" ht="20.25">
      <c r="A143" s="13">
        <v>136</v>
      </c>
      <c r="B143" s="625" t="s">
        <v>2577</v>
      </c>
      <c r="C143" s="625" t="s">
        <v>2578</v>
      </c>
      <c r="D143" s="642">
        <v>9</v>
      </c>
      <c r="E143" s="127"/>
      <c r="F143" s="656">
        <f t="shared" si="15"/>
        <v>4.5</v>
      </c>
      <c r="G143" s="656">
        <f t="shared" si="16"/>
        <v>13.5</v>
      </c>
      <c r="H143" s="654"/>
      <c r="I143" s="656">
        <f t="shared" si="17"/>
        <v>13.5</v>
      </c>
      <c r="J143" s="655"/>
      <c r="K143" s="656">
        <f t="shared" si="18"/>
        <v>13.5</v>
      </c>
      <c r="L143" s="657"/>
      <c r="M143" s="16" t="str">
        <f t="shared" si="19"/>
        <v>Juin</v>
      </c>
    </row>
    <row r="144" spans="1:13" ht="20.25">
      <c r="A144" s="13">
        <v>137</v>
      </c>
      <c r="B144" s="625" t="s">
        <v>1099</v>
      </c>
      <c r="C144" s="625" t="s">
        <v>2579</v>
      </c>
      <c r="D144" s="642">
        <v>11</v>
      </c>
      <c r="E144" s="127"/>
      <c r="F144" s="656">
        <f t="shared" si="15"/>
        <v>5.5</v>
      </c>
      <c r="G144" s="656">
        <f t="shared" si="16"/>
        <v>16.5</v>
      </c>
      <c r="H144" s="654"/>
      <c r="I144" s="656">
        <f t="shared" si="17"/>
        <v>16.5</v>
      </c>
      <c r="J144" s="655"/>
      <c r="K144" s="656">
        <f t="shared" si="18"/>
        <v>16.5</v>
      </c>
      <c r="L144" s="657"/>
      <c r="M144" s="16" t="str">
        <f t="shared" si="19"/>
        <v>Juin</v>
      </c>
    </row>
    <row r="145" spans="1:13" ht="20.25">
      <c r="A145" s="13">
        <v>138</v>
      </c>
      <c r="B145" s="625" t="s">
        <v>1103</v>
      </c>
      <c r="C145" s="625" t="s">
        <v>2580</v>
      </c>
      <c r="D145" s="642">
        <v>7</v>
      </c>
      <c r="E145" s="127"/>
      <c r="F145" s="656">
        <f t="shared" si="15"/>
        <v>3.5</v>
      </c>
      <c r="G145" s="656">
        <f t="shared" si="16"/>
        <v>10.5</v>
      </c>
      <c r="H145" s="654"/>
      <c r="I145" s="656">
        <f t="shared" si="17"/>
        <v>10.5</v>
      </c>
      <c r="J145" s="655"/>
      <c r="K145" s="656">
        <f t="shared" si="18"/>
        <v>10.5</v>
      </c>
      <c r="L145" s="657"/>
      <c r="M145" s="16" t="str">
        <f t="shared" si="19"/>
        <v>Juin</v>
      </c>
    </row>
    <row r="146" spans="1:13" ht="20.25">
      <c r="A146" s="13">
        <v>139</v>
      </c>
      <c r="B146" s="625" t="s">
        <v>1107</v>
      </c>
      <c r="C146" s="625" t="s">
        <v>2581</v>
      </c>
      <c r="D146" s="642">
        <v>12</v>
      </c>
      <c r="E146" s="127"/>
      <c r="F146" s="656">
        <f t="shared" si="15"/>
        <v>6</v>
      </c>
      <c r="G146" s="656">
        <f t="shared" si="16"/>
        <v>18</v>
      </c>
      <c r="H146" s="654"/>
      <c r="I146" s="656">
        <f t="shared" si="17"/>
        <v>18</v>
      </c>
      <c r="J146" s="655"/>
      <c r="K146" s="656">
        <f t="shared" si="18"/>
        <v>18</v>
      </c>
      <c r="L146" s="657"/>
      <c r="M146" s="16" t="str">
        <f t="shared" si="19"/>
        <v>Juin</v>
      </c>
    </row>
    <row r="147" spans="1:13" ht="20.25">
      <c r="A147" s="13">
        <v>140</v>
      </c>
      <c r="B147" s="625" t="s">
        <v>1111</v>
      </c>
      <c r="C147" s="625" t="s">
        <v>2582</v>
      </c>
      <c r="D147" s="642">
        <v>11</v>
      </c>
      <c r="E147" s="127"/>
      <c r="F147" s="656">
        <f t="shared" si="15"/>
        <v>5.5</v>
      </c>
      <c r="G147" s="656">
        <f t="shared" si="16"/>
        <v>16.5</v>
      </c>
      <c r="H147" s="654"/>
      <c r="I147" s="656">
        <f t="shared" si="17"/>
        <v>16.5</v>
      </c>
      <c r="J147" s="655"/>
      <c r="K147" s="656">
        <f t="shared" si="18"/>
        <v>16.5</v>
      </c>
      <c r="L147" s="657"/>
      <c r="M147" s="16" t="str">
        <f t="shared" si="19"/>
        <v>Juin</v>
      </c>
    </row>
    <row r="148" spans="1:13" ht="20.25">
      <c r="A148" s="13">
        <v>141</v>
      </c>
      <c r="B148" s="625" t="s">
        <v>1114</v>
      </c>
      <c r="C148" s="625" t="s">
        <v>2431</v>
      </c>
      <c r="D148" s="642">
        <v>12</v>
      </c>
      <c r="E148" s="127"/>
      <c r="F148" s="656">
        <f t="shared" si="15"/>
        <v>6</v>
      </c>
      <c r="G148" s="656">
        <f t="shared" si="16"/>
        <v>18</v>
      </c>
      <c r="H148" s="654"/>
      <c r="I148" s="656">
        <f t="shared" si="17"/>
        <v>18</v>
      </c>
      <c r="J148" s="655"/>
      <c r="K148" s="656">
        <f t="shared" si="18"/>
        <v>18</v>
      </c>
      <c r="L148" s="657"/>
      <c r="M148" s="16" t="str">
        <f t="shared" si="19"/>
        <v>Juin</v>
      </c>
    </row>
    <row r="149" spans="1:13" ht="20.25">
      <c r="A149" s="13">
        <v>142</v>
      </c>
      <c r="B149" s="625" t="s">
        <v>1118</v>
      </c>
      <c r="C149" s="625" t="s">
        <v>2583</v>
      </c>
      <c r="D149" s="642">
        <v>12</v>
      </c>
      <c r="E149" s="127"/>
      <c r="F149" s="656">
        <f t="shared" si="15"/>
        <v>6</v>
      </c>
      <c r="G149" s="656">
        <f t="shared" si="16"/>
        <v>18</v>
      </c>
      <c r="H149" s="654"/>
      <c r="I149" s="656">
        <f t="shared" si="17"/>
        <v>18</v>
      </c>
      <c r="J149" s="655"/>
      <c r="K149" s="656">
        <f t="shared" si="18"/>
        <v>18</v>
      </c>
      <c r="L149" s="657"/>
      <c r="M149" s="16" t="str">
        <f t="shared" si="19"/>
        <v>Juin</v>
      </c>
    </row>
    <row r="150" spans="1:13" ht="20.25">
      <c r="A150" s="13">
        <v>143</v>
      </c>
      <c r="B150" s="625" t="s">
        <v>2584</v>
      </c>
      <c r="C150" s="625" t="s">
        <v>2585</v>
      </c>
      <c r="D150" s="642">
        <v>7</v>
      </c>
      <c r="E150" s="127"/>
      <c r="F150" s="656">
        <f t="shared" si="15"/>
        <v>3.5</v>
      </c>
      <c r="G150" s="656">
        <f t="shared" si="16"/>
        <v>10.5</v>
      </c>
      <c r="H150" s="654"/>
      <c r="I150" s="656">
        <f t="shared" si="17"/>
        <v>10.5</v>
      </c>
      <c r="J150" s="655"/>
      <c r="K150" s="656">
        <f t="shared" si="18"/>
        <v>10.5</v>
      </c>
      <c r="L150" s="657"/>
      <c r="M150" s="16" t="str">
        <f t="shared" si="19"/>
        <v>Juin</v>
      </c>
    </row>
    <row r="151" spans="1:13" ht="20.25">
      <c r="A151" s="13">
        <v>144</v>
      </c>
      <c r="B151" s="625" t="s">
        <v>2586</v>
      </c>
      <c r="C151" s="625" t="s">
        <v>2509</v>
      </c>
      <c r="D151" s="642">
        <v>10</v>
      </c>
      <c r="E151" s="127"/>
      <c r="F151" s="656">
        <f t="shared" si="15"/>
        <v>5</v>
      </c>
      <c r="G151" s="656">
        <f t="shared" si="16"/>
        <v>15</v>
      </c>
      <c r="H151" s="654"/>
      <c r="I151" s="656">
        <f t="shared" si="17"/>
        <v>15</v>
      </c>
      <c r="J151" s="655"/>
      <c r="K151" s="656">
        <f t="shared" si="18"/>
        <v>15</v>
      </c>
      <c r="L151" s="657"/>
      <c r="M151" s="16" t="str">
        <f t="shared" si="19"/>
        <v>Juin</v>
      </c>
    </row>
    <row r="152" spans="1:13" ht="20.25">
      <c r="A152" s="13">
        <v>145</v>
      </c>
      <c r="B152" s="625" t="s">
        <v>215</v>
      </c>
      <c r="C152" s="625" t="s">
        <v>2587</v>
      </c>
      <c r="D152" s="642">
        <v>9</v>
      </c>
      <c r="E152" s="127"/>
      <c r="F152" s="656">
        <f t="shared" si="15"/>
        <v>4.5</v>
      </c>
      <c r="G152" s="656">
        <f t="shared" si="16"/>
        <v>13.5</v>
      </c>
      <c r="H152" s="654"/>
      <c r="I152" s="656">
        <f t="shared" si="17"/>
        <v>13.5</v>
      </c>
      <c r="J152" s="655"/>
      <c r="K152" s="656">
        <f t="shared" si="18"/>
        <v>13.5</v>
      </c>
      <c r="L152" s="657"/>
      <c r="M152" s="16" t="str">
        <f t="shared" si="19"/>
        <v>Juin</v>
      </c>
    </row>
    <row r="153" spans="1:13" ht="20.25">
      <c r="A153" s="13">
        <v>146</v>
      </c>
      <c r="B153" s="625" t="s">
        <v>1135</v>
      </c>
      <c r="C153" s="625" t="s">
        <v>2588</v>
      </c>
      <c r="D153" s="642">
        <v>9</v>
      </c>
      <c r="E153" s="127"/>
      <c r="F153" s="656">
        <f t="shared" si="15"/>
        <v>4.5</v>
      </c>
      <c r="G153" s="656">
        <f t="shared" si="16"/>
        <v>13.5</v>
      </c>
      <c r="H153" s="654"/>
      <c r="I153" s="656">
        <f t="shared" si="17"/>
        <v>13.5</v>
      </c>
      <c r="J153" s="655"/>
      <c r="K153" s="656">
        <f t="shared" si="18"/>
        <v>13.5</v>
      </c>
      <c r="L153" s="657"/>
      <c r="M153" s="16" t="str">
        <f t="shared" si="19"/>
        <v>Juin</v>
      </c>
    </row>
    <row r="154" spans="1:13" ht="20.25">
      <c r="A154" s="13">
        <v>147</v>
      </c>
      <c r="B154" s="625" t="s">
        <v>1139</v>
      </c>
      <c r="C154" s="625" t="s">
        <v>2589</v>
      </c>
      <c r="D154" s="642">
        <v>9</v>
      </c>
      <c r="E154" s="127"/>
      <c r="F154" s="656">
        <f t="shared" si="15"/>
        <v>4.5</v>
      </c>
      <c r="G154" s="656">
        <f t="shared" si="16"/>
        <v>13.5</v>
      </c>
      <c r="H154" s="654"/>
      <c r="I154" s="656">
        <f t="shared" si="17"/>
        <v>13.5</v>
      </c>
      <c r="J154" s="655"/>
      <c r="K154" s="656">
        <f t="shared" si="18"/>
        <v>13.5</v>
      </c>
      <c r="L154" s="657"/>
      <c r="M154" s="16" t="str">
        <f t="shared" si="19"/>
        <v>Juin</v>
      </c>
    </row>
    <row r="155" spans="1:13" ht="20.25">
      <c r="A155" s="13">
        <v>148</v>
      </c>
      <c r="B155" s="625" t="s">
        <v>1142</v>
      </c>
      <c r="C155" s="625" t="s">
        <v>2590</v>
      </c>
      <c r="D155" s="642">
        <v>17</v>
      </c>
      <c r="E155" s="127"/>
      <c r="F155" s="656">
        <f t="shared" si="15"/>
        <v>8.5</v>
      </c>
      <c r="G155" s="656">
        <f t="shared" si="16"/>
        <v>25.5</v>
      </c>
      <c r="H155" s="654"/>
      <c r="I155" s="656">
        <f t="shared" si="17"/>
        <v>25.5</v>
      </c>
      <c r="J155" s="655"/>
      <c r="K155" s="656">
        <f t="shared" si="18"/>
        <v>25.5</v>
      </c>
      <c r="L155" s="657"/>
      <c r="M155" s="16" t="str">
        <f t="shared" si="19"/>
        <v>Juin</v>
      </c>
    </row>
    <row r="156" spans="1:13" ht="20.25">
      <c r="A156" s="13">
        <v>149</v>
      </c>
      <c r="B156" s="625" t="s">
        <v>1145</v>
      </c>
      <c r="C156" s="625" t="s">
        <v>2508</v>
      </c>
      <c r="D156" s="642">
        <v>11</v>
      </c>
      <c r="E156" s="127"/>
      <c r="F156" s="656">
        <f t="shared" si="15"/>
        <v>5.5</v>
      </c>
      <c r="G156" s="656">
        <f t="shared" si="16"/>
        <v>16.5</v>
      </c>
      <c r="H156" s="654"/>
      <c r="I156" s="656">
        <f t="shared" si="17"/>
        <v>16.5</v>
      </c>
      <c r="J156" s="655"/>
      <c r="K156" s="656">
        <f t="shared" si="18"/>
        <v>16.5</v>
      </c>
      <c r="L156" s="657"/>
      <c r="M156" s="16" t="str">
        <f t="shared" si="19"/>
        <v>Juin</v>
      </c>
    </row>
    <row r="157" spans="1:13" ht="20.25">
      <c r="A157" s="13">
        <v>150</v>
      </c>
      <c r="B157" s="625" t="s">
        <v>2591</v>
      </c>
      <c r="C157" s="625" t="s">
        <v>2508</v>
      </c>
      <c r="D157" s="642">
        <v>12</v>
      </c>
      <c r="E157" s="127"/>
      <c r="F157" s="656">
        <f t="shared" si="15"/>
        <v>6</v>
      </c>
      <c r="G157" s="656">
        <f t="shared" si="16"/>
        <v>18</v>
      </c>
      <c r="H157" s="654"/>
      <c r="I157" s="656">
        <f t="shared" si="17"/>
        <v>18</v>
      </c>
      <c r="J157" s="655"/>
      <c r="K157" s="656">
        <f t="shared" si="18"/>
        <v>18</v>
      </c>
      <c r="L157" s="657"/>
      <c r="M157" s="16" t="str">
        <f t="shared" si="19"/>
        <v>Juin</v>
      </c>
    </row>
    <row r="158" spans="1:13" ht="20.25">
      <c r="A158" s="13">
        <v>151</v>
      </c>
      <c r="B158" s="625" t="s">
        <v>1153</v>
      </c>
      <c r="C158" s="625" t="s">
        <v>2592</v>
      </c>
      <c r="D158" s="642">
        <v>10</v>
      </c>
      <c r="E158" s="127"/>
      <c r="F158" s="656">
        <f t="shared" si="15"/>
        <v>5</v>
      </c>
      <c r="G158" s="656">
        <f t="shared" si="16"/>
        <v>15</v>
      </c>
      <c r="H158" s="654"/>
      <c r="I158" s="656">
        <f t="shared" si="17"/>
        <v>15</v>
      </c>
      <c r="J158" s="655"/>
      <c r="K158" s="656">
        <f t="shared" si="18"/>
        <v>15</v>
      </c>
      <c r="L158" s="657"/>
      <c r="M158" s="16" t="str">
        <f t="shared" si="19"/>
        <v>Juin</v>
      </c>
    </row>
    <row r="159" spans="1:13" ht="20.25">
      <c r="A159" s="13">
        <v>152</v>
      </c>
      <c r="B159" s="625" t="s">
        <v>2593</v>
      </c>
      <c r="C159" s="625" t="s">
        <v>2594</v>
      </c>
      <c r="D159" s="642">
        <v>9</v>
      </c>
      <c r="E159" s="127"/>
      <c r="F159" s="656">
        <f t="shared" si="15"/>
        <v>4.5</v>
      </c>
      <c r="G159" s="656">
        <f t="shared" si="16"/>
        <v>13.5</v>
      </c>
      <c r="H159" s="654"/>
      <c r="I159" s="656">
        <f t="shared" si="17"/>
        <v>13.5</v>
      </c>
      <c r="J159" s="655"/>
      <c r="K159" s="656">
        <f t="shared" si="18"/>
        <v>13.5</v>
      </c>
      <c r="L159" s="657"/>
      <c r="M159" s="16" t="str">
        <f t="shared" si="19"/>
        <v>Juin</v>
      </c>
    </row>
    <row r="160" spans="1:13" ht="20.25">
      <c r="A160" s="13">
        <v>153</v>
      </c>
      <c r="B160" s="625" t="s">
        <v>2595</v>
      </c>
      <c r="C160" s="625" t="s">
        <v>2596</v>
      </c>
      <c r="D160" s="642">
        <v>10</v>
      </c>
      <c r="E160" s="127"/>
      <c r="F160" s="656">
        <f t="shared" si="15"/>
        <v>5</v>
      </c>
      <c r="G160" s="656">
        <f t="shared" si="16"/>
        <v>15</v>
      </c>
      <c r="H160" s="654"/>
      <c r="I160" s="656">
        <f t="shared" si="17"/>
        <v>15</v>
      </c>
      <c r="J160" s="655"/>
      <c r="K160" s="656">
        <f t="shared" si="18"/>
        <v>15</v>
      </c>
      <c r="L160" s="657"/>
      <c r="M160" s="16" t="str">
        <f t="shared" si="19"/>
        <v>Juin</v>
      </c>
    </row>
    <row r="161" spans="1:13" ht="20.25">
      <c r="A161" s="13">
        <v>154</v>
      </c>
      <c r="B161" s="625" t="s">
        <v>2597</v>
      </c>
      <c r="C161" s="625" t="s">
        <v>2598</v>
      </c>
      <c r="D161" s="642">
        <v>11</v>
      </c>
      <c r="E161" s="127"/>
      <c r="F161" s="656">
        <f t="shared" si="15"/>
        <v>5.5</v>
      </c>
      <c r="G161" s="656">
        <f t="shared" si="16"/>
        <v>16.5</v>
      </c>
      <c r="H161" s="654"/>
      <c r="I161" s="656">
        <f t="shared" si="17"/>
        <v>16.5</v>
      </c>
      <c r="J161" s="655"/>
      <c r="K161" s="656">
        <f t="shared" si="18"/>
        <v>16.5</v>
      </c>
      <c r="L161" s="657"/>
      <c r="M161" s="16" t="str">
        <f t="shared" si="19"/>
        <v>Juin</v>
      </c>
    </row>
    <row r="162" spans="1:13" ht="20.25">
      <c r="A162" s="13">
        <v>155</v>
      </c>
      <c r="B162" s="625" t="s">
        <v>1169</v>
      </c>
      <c r="C162" s="625" t="s">
        <v>2599</v>
      </c>
      <c r="D162" s="642">
        <v>12</v>
      </c>
      <c r="E162" s="127"/>
      <c r="F162" s="656">
        <f t="shared" si="15"/>
        <v>6</v>
      </c>
      <c r="G162" s="656">
        <f t="shared" si="16"/>
        <v>18</v>
      </c>
      <c r="H162" s="654"/>
      <c r="I162" s="656">
        <f t="shared" si="17"/>
        <v>18</v>
      </c>
      <c r="J162" s="655"/>
      <c r="K162" s="656">
        <f t="shared" si="18"/>
        <v>18</v>
      </c>
      <c r="L162" s="657"/>
      <c r="M162" s="16" t="str">
        <f t="shared" si="19"/>
        <v>Juin</v>
      </c>
    </row>
    <row r="163" spans="1:13" ht="20.25">
      <c r="A163" s="13">
        <v>156</v>
      </c>
      <c r="B163" s="625" t="s">
        <v>1176</v>
      </c>
      <c r="C163" s="625" t="s">
        <v>2600</v>
      </c>
      <c r="D163" s="642">
        <v>13</v>
      </c>
      <c r="E163" s="127"/>
      <c r="F163" s="656">
        <f t="shared" si="15"/>
        <v>6.5</v>
      </c>
      <c r="G163" s="656">
        <f t="shared" si="16"/>
        <v>19.5</v>
      </c>
      <c r="H163" s="654"/>
      <c r="I163" s="656">
        <f t="shared" si="17"/>
        <v>19.5</v>
      </c>
      <c r="J163" s="655"/>
      <c r="K163" s="656">
        <f t="shared" si="18"/>
        <v>19.5</v>
      </c>
      <c r="L163" s="657"/>
      <c r="M163" s="16" t="str">
        <f t="shared" si="19"/>
        <v>Juin</v>
      </c>
    </row>
    <row r="164" spans="1:13" ht="20.25">
      <c r="A164" s="13">
        <v>157</v>
      </c>
      <c r="B164" s="625" t="s">
        <v>2601</v>
      </c>
      <c r="C164" s="625" t="s">
        <v>2602</v>
      </c>
      <c r="D164" s="642">
        <v>14</v>
      </c>
      <c r="E164" s="127"/>
      <c r="F164" s="656">
        <f t="shared" si="15"/>
        <v>7</v>
      </c>
      <c r="G164" s="656">
        <f t="shared" si="16"/>
        <v>21</v>
      </c>
      <c r="H164" s="654"/>
      <c r="I164" s="656">
        <f t="shared" si="17"/>
        <v>21</v>
      </c>
      <c r="J164" s="655"/>
      <c r="K164" s="656">
        <f t="shared" si="18"/>
        <v>21</v>
      </c>
      <c r="L164" s="657"/>
      <c r="M164" s="16" t="str">
        <f t="shared" si="19"/>
        <v>Juin</v>
      </c>
    </row>
    <row r="165" spans="1:13" ht="20.25">
      <c r="A165" s="13">
        <v>158</v>
      </c>
      <c r="B165" s="625" t="s">
        <v>222</v>
      </c>
      <c r="C165" s="625" t="s">
        <v>224</v>
      </c>
      <c r="D165" s="648"/>
      <c r="E165" s="127"/>
      <c r="F165" s="656">
        <f t="shared" si="15"/>
        <v>11</v>
      </c>
      <c r="G165" s="656">
        <f t="shared" si="16"/>
        <v>33</v>
      </c>
      <c r="H165" s="654"/>
      <c r="I165" s="656">
        <f t="shared" si="17"/>
        <v>33</v>
      </c>
      <c r="J165" s="655"/>
      <c r="K165" s="656">
        <f t="shared" si="18"/>
        <v>33</v>
      </c>
      <c r="L165" s="627">
        <v>33</v>
      </c>
      <c r="M165" s="16" t="str">
        <f t="shared" si="19"/>
        <v>Juin</v>
      </c>
    </row>
    <row r="166" spans="1:13" ht="20.25">
      <c r="A166" s="13">
        <v>159</v>
      </c>
      <c r="B166" s="625" t="s">
        <v>227</v>
      </c>
      <c r="C166" s="625" t="s">
        <v>2603</v>
      </c>
      <c r="D166" s="642">
        <v>8</v>
      </c>
      <c r="E166" s="127"/>
      <c r="F166" s="656">
        <f t="shared" si="15"/>
        <v>4</v>
      </c>
      <c r="G166" s="656">
        <f t="shared" si="16"/>
        <v>12</v>
      </c>
      <c r="H166" s="654"/>
      <c r="I166" s="656">
        <f t="shared" si="17"/>
        <v>12</v>
      </c>
      <c r="J166" s="655"/>
      <c r="K166" s="656">
        <f t="shared" si="18"/>
        <v>12</v>
      </c>
      <c r="L166" s="657"/>
      <c r="M166" s="16" t="str">
        <f t="shared" si="19"/>
        <v>Juin</v>
      </c>
    </row>
    <row r="167" spans="1:13" ht="20.25">
      <c r="A167" s="13">
        <v>160</v>
      </c>
      <c r="B167" s="625" t="s">
        <v>1190</v>
      </c>
      <c r="C167" s="625" t="s">
        <v>2604</v>
      </c>
      <c r="D167" s="642">
        <v>14</v>
      </c>
      <c r="E167" s="127"/>
      <c r="F167" s="656">
        <f t="shared" si="15"/>
        <v>7</v>
      </c>
      <c r="G167" s="656">
        <f t="shared" si="16"/>
        <v>21</v>
      </c>
      <c r="H167" s="654"/>
      <c r="I167" s="656">
        <f t="shared" si="17"/>
        <v>21</v>
      </c>
      <c r="J167" s="655"/>
      <c r="K167" s="656">
        <f t="shared" si="18"/>
        <v>21</v>
      </c>
      <c r="L167" s="657"/>
      <c r="M167" s="16" t="str">
        <f t="shared" si="19"/>
        <v>Juin</v>
      </c>
    </row>
    <row r="168" spans="1:13" ht="20.25">
      <c r="A168" s="13">
        <v>161</v>
      </c>
      <c r="B168" s="625" t="s">
        <v>1194</v>
      </c>
      <c r="C168" s="625" t="s">
        <v>2491</v>
      </c>
      <c r="D168" s="642">
        <v>9</v>
      </c>
      <c r="E168" s="127"/>
      <c r="F168" s="656">
        <f t="shared" si="15"/>
        <v>4.5</v>
      </c>
      <c r="G168" s="656">
        <f t="shared" si="16"/>
        <v>13.5</v>
      </c>
      <c r="H168" s="654"/>
      <c r="I168" s="656">
        <f t="shared" si="17"/>
        <v>13.5</v>
      </c>
      <c r="J168" s="655"/>
      <c r="K168" s="656">
        <f t="shared" si="18"/>
        <v>13.5</v>
      </c>
      <c r="L168" s="657"/>
      <c r="M168" s="16" t="str">
        <f t="shared" si="19"/>
        <v>Juin</v>
      </c>
    </row>
    <row r="169" spans="1:13" ht="20.25">
      <c r="A169" s="13">
        <v>162</v>
      </c>
      <c r="B169" s="625" t="s">
        <v>1197</v>
      </c>
      <c r="C169" s="625" t="s">
        <v>2605</v>
      </c>
      <c r="D169" s="642">
        <v>15</v>
      </c>
      <c r="E169" s="127"/>
      <c r="F169" s="656">
        <f t="shared" si="15"/>
        <v>7.5</v>
      </c>
      <c r="G169" s="656">
        <f t="shared" si="16"/>
        <v>22.5</v>
      </c>
      <c r="H169" s="654"/>
      <c r="I169" s="656">
        <f t="shared" si="17"/>
        <v>22.5</v>
      </c>
      <c r="J169" s="655"/>
      <c r="K169" s="656">
        <f t="shared" si="18"/>
        <v>22.5</v>
      </c>
      <c r="L169" s="657"/>
      <c r="M169" s="16" t="str">
        <f t="shared" si="19"/>
        <v>Juin</v>
      </c>
    </row>
    <row r="170" spans="1:13" ht="20.25">
      <c r="A170" s="13">
        <v>163</v>
      </c>
      <c r="B170" s="625" t="s">
        <v>229</v>
      </c>
      <c r="C170" s="625" t="s">
        <v>2474</v>
      </c>
      <c r="D170" s="642">
        <v>13</v>
      </c>
      <c r="E170" s="127"/>
      <c r="F170" s="656">
        <f t="shared" si="15"/>
        <v>6.5</v>
      </c>
      <c r="G170" s="656">
        <f t="shared" si="16"/>
        <v>19.5</v>
      </c>
      <c r="H170" s="654"/>
      <c r="I170" s="656">
        <f t="shared" si="17"/>
        <v>19.5</v>
      </c>
      <c r="J170" s="655"/>
      <c r="K170" s="656">
        <f t="shared" si="18"/>
        <v>19.5</v>
      </c>
      <c r="L170" s="657"/>
      <c r="M170" s="16" t="str">
        <f t="shared" si="19"/>
        <v>Juin</v>
      </c>
    </row>
    <row r="171" spans="1:13" ht="20.25">
      <c r="A171" s="13">
        <v>164</v>
      </c>
      <c r="B171" s="625" t="s">
        <v>1204</v>
      </c>
      <c r="C171" s="625" t="s">
        <v>2606</v>
      </c>
      <c r="D171" s="642">
        <v>10</v>
      </c>
      <c r="E171" s="127"/>
      <c r="F171" s="656">
        <f t="shared" si="15"/>
        <v>5</v>
      </c>
      <c r="G171" s="656">
        <f t="shared" si="16"/>
        <v>15</v>
      </c>
      <c r="H171" s="654"/>
      <c r="I171" s="656">
        <f t="shared" si="17"/>
        <v>15</v>
      </c>
      <c r="J171" s="655"/>
      <c r="K171" s="656">
        <f t="shared" si="18"/>
        <v>15</v>
      </c>
      <c r="L171" s="657"/>
      <c r="M171" s="16" t="str">
        <f t="shared" si="19"/>
        <v>Juin</v>
      </c>
    </row>
    <row r="172" spans="1:13" ht="20.25">
      <c r="A172" s="13">
        <v>165</v>
      </c>
      <c r="B172" s="625" t="s">
        <v>1209</v>
      </c>
      <c r="C172" s="625" t="s">
        <v>2466</v>
      </c>
      <c r="D172" s="642">
        <v>14</v>
      </c>
      <c r="E172" s="127"/>
      <c r="F172" s="656">
        <f t="shared" si="15"/>
        <v>7</v>
      </c>
      <c r="G172" s="656">
        <f t="shared" si="16"/>
        <v>21</v>
      </c>
      <c r="H172" s="654"/>
      <c r="I172" s="656">
        <f t="shared" si="17"/>
        <v>21</v>
      </c>
      <c r="J172" s="655"/>
      <c r="K172" s="656">
        <f t="shared" si="18"/>
        <v>21</v>
      </c>
      <c r="L172" s="657"/>
      <c r="M172" s="16" t="str">
        <f t="shared" si="19"/>
        <v>Juin</v>
      </c>
    </row>
    <row r="173" spans="1:13" ht="20.25">
      <c r="A173" s="13">
        <v>166</v>
      </c>
      <c r="B173" s="625" t="s">
        <v>2607</v>
      </c>
      <c r="C173" s="625" t="s">
        <v>2608</v>
      </c>
      <c r="D173" s="642">
        <v>14</v>
      </c>
      <c r="E173" s="127"/>
      <c r="F173" s="656">
        <f t="shared" si="15"/>
        <v>7</v>
      </c>
      <c r="G173" s="656">
        <f t="shared" si="16"/>
        <v>21</v>
      </c>
      <c r="H173" s="654"/>
      <c r="I173" s="656">
        <f t="shared" si="17"/>
        <v>21</v>
      </c>
      <c r="J173" s="655"/>
      <c r="K173" s="656">
        <f t="shared" si="18"/>
        <v>21</v>
      </c>
      <c r="L173" s="657"/>
      <c r="M173" s="16" t="str">
        <f t="shared" si="19"/>
        <v>Juin</v>
      </c>
    </row>
    <row r="174" spans="1:13" ht="20.25">
      <c r="A174" s="13">
        <v>167</v>
      </c>
      <c r="B174" s="625" t="s">
        <v>2609</v>
      </c>
      <c r="C174" s="625" t="s">
        <v>2610</v>
      </c>
      <c r="D174" s="642">
        <v>16</v>
      </c>
      <c r="E174" s="127"/>
      <c r="F174" s="656">
        <f t="shared" si="15"/>
        <v>8</v>
      </c>
      <c r="G174" s="656">
        <f t="shared" si="16"/>
        <v>24</v>
      </c>
      <c r="H174" s="654"/>
      <c r="I174" s="656">
        <f t="shared" si="17"/>
        <v>24</v>
      </c>
      <c r="J174" s="655"/>
      <c r="K174" s="656">
        <f t="shared" si="18"/>
        <v>24</v>
      </c>
      <c r="L174" s="657"/>
      <c r="M174" s="16" t="str">
        <f t="shared" si="19"/>
        <v>Juin</v>
      </c>
    </row>
    <row r="175" spans="1:13" ht="20.25">
      <c r="A175" s="13">
        <v>168</v>
      </c>
      <c r="B175" s="625" t="s">
        <v>2611</v>
      </c>
      <c r="C175" s="625" t="s">
        <v>2612</v>
      </c>
      <c r="D175" s="642">
        <v>10</v>
      </c>
      <c r="E175" s="127"/>
      <c r="F175" s="656">
        <f t="shared" si="15"/>
        <v>5</v>
      </c>
      <c r="G175" s="656">
        <f t="shared" si="16"/>
        <v>15</v>
      </c>
      <c r="H175" s="654"/>
      <c r="I175" s="656">
        <f t="shared" si="17"/>
        <v>15</v>
      </c>
      <c r="J175" s="655"/>
      <c r="K175" s="656">
        <f t="shared" si="18"/>
        <v>15</v>
      </c>
      <c r="L175" s="657"/>
      <c r="M175" s="16" t="str">
        <f t="shared" si="19"/>
        <v>Juin</v>
      </c>
    </row>
    <row r="176" spans="1:13" ht="20.25">
      <c r="A176" s="13">
        <v>169</v>
      </c>
      <c r="B176" s="625" t="s">
        <v>233</v>
      </c>
      <c r="C176" s="625" t="s">
        <v>2613</v>
      </c>
      <c r="D176" s="642">
        <v>10</v>
      </c>
      <c r="E176" s="127"/>
      <c r="F176" s="656">
        <f t="shared" si="15"/>
        <v>5</v>
      </c>
      <c r="G176" s="656">
        <f t="shared" si="16"/>
        <v>15</v>
      </c>
      <c r="H176" s="654"/>
      <c r="I176" s="656">
        <f t="shared" si="17"/>
        <v>15</v>
      </c>
      <c r="J176" s="655"/>
      <c r="K176" s="656">
        <f t="shared" si="18"/>
        <v>15</v>
      </c>
      <c r="L176" s="657"/>
      <c r="M176" s="16" t="str">
        <f t="shared" si="19"/>
        <v>Juin</v>
      </c>
    </row>
    <row r="177" spans="1:13" ht="20.25">
      <c r="A177" s="13">
        <v>170</v>
      </c>
      <c r="B177" s="625" t="s">
        <v>1231</v>
      </c>
      <c r="C177" s="625" t="s">
        <v>2614</v>
      </c>
      <c r="D177" s="642">
        <v>12</v>
      </c>
      <c r="E177" s="127"/>
      <c r="F177" s="656">
        <f t="shared" si="15"/>
        <v>6</v>
      </c>
      <c r="G177" s="656">
        <f t="shared" si="16"/>
        <v>18</v>
      </c>
      <c r="H177" s="654"/>
      <c r="I177" s="656">
        <f t="shared" si="17"/>
        <v>18</v>
      </c>
      <c r="J177" s="655"/>
      <c r="K177" s="656">
        <f t="shared" si="18"/>
        <v>18</v>
      </c>
      <c r="L177" s="657"/>
      <c r="M177" s="16" t="str">
        <f t="shared" si="19"/>
        <v>Juin</v>
      </c>
    </row>
    <row r="178" spans="1:13" ht="20.25">
      <c r="A178" s="13">
        <v>171</v>
      </c>
      <c r="B178" s="625" t="s">
        <v>1236</v>
      </c>
      <c r="C178" s="625" t="s">
        <v>2615</v>
      </c>
      <c r="D178" s="642">
        <v>15</v>
      </c>
      <c r="E178" s="127"/>
      <c r="F178" s="656">
        <f t="shared" si="15"/>
        <v>7.5</v>
      </c>
      <c r="G178" s="656">
        <f t="shared" si="16"/>
        <v>22.5</v>
      </c>
      <c r="H178" s="654"/>
      <c r="I178" s="656">
        <f t="shared" si="17"/>
        <v>22.5</v>
      </c>
      <c r="J178" s="655"/>
      <c r="K178" s="656">
        <f t="shared" si="18"/>
        <v>22.5</v>
      </c>
      <c r="L178" s="657"/>
      <c r="M178" s="16" t="str">
        <f t="shared" si="19"/>
        <v>Juin</v>
      </c>
    </row>
    <row r="179" spans="1:13" ht="20.25">
      <c r="A179" s="13">
        <v>172</v>
      </c>
      <c r="B179" s="625" t="s">
        <v>1241</v>
      </c>
      <c r="C179" s="625" t="s">
        <v>2449</v>
      </c>
      <c r="D179" s="642">
        <v>13</v>
      </c>
      <c r="E179" s="127"/>
      <c r="F179" s="656">
        <f t="shared" si="15"/>
        <v>6.5</v>
      </c>
      <c r="G179" s="656">
        <f t="shared" si="16"/>
        <v>19.5</v>
      </c>
      <c r="H179" s="654"/>
      <c r="I179" s="656">
        <f t="shared" si="17"/>
        <v>19.5</v>
      </c>
      <c r="J179" s="655"/>
      <c r="K179" s="656">
        <f t="shared" si="18"/>
        <v>19.5</v>
      </c>
      <c r="L179" s="657"/>
      <c r="M179" s="16" t="str">
        <f t="shared" si="19"/>
        <v>Juin</v>
      </c>
    </row>
    <row r="180" spans="1:13" ht="20.25">
      <c r="A180" s="13">
        <v>173</v>
      </c>
      <c r="B180" s="625" t="s">
        <v>1244</v>
      </c>
      <c r="C180" s="625" t="s">
        <v>2616</v>
      </c>
      <c r="D180" s="642">
        <v>15</v>
      </c>
      <c r="E180" s="127"/>
      <c r="F180" s="656">
        <f t="shared" si="15"/>
        <v>7.5</v>
      </c>
      <c r="G180" s="656">
        <f t="shared" si="16"/>
        <v>22.5</v>
      </c>
      <c r="H180" s="654"/>
      <c r="I180" s="656">
        <f t="shared" si="17"/>
        <v>22.5</v>
      </c>
      <c r="J180" s="655"/>
      <c r="K180" s="656">
        <f t="shared" si="18"/>
        <v>22.5</v>
      </c>
      <c r="L180" s="657"/>
      <c r="M180" s="16" t="str">
        <f t="shared" si="19"/>
        <v>Juin</v>
      </c>
    </row>
    <row r="181" spans="1:13" ht="20.25">
      <c r="A181" s="13">
        <v>174</v>
      </c>
      <c r="B181" s="625" t="s">
        <v>1247</v>
      </c>
      <c r="C181" s="625" t="s">
        <v>2617</v>
      </c>
      <c r="D181" s="648">
        <v>0</v>
      </c>
      <c r="E181" s="127"/>
      <c r="F181" s="656">
        <f t="shared" si="15"/>
        <v>0</v>
      </c>
      <c r="G181" s="656">
        <f t="shared" si="16"/>
        <v>0</v>
      </c>
      <c r="H181" s="654"/>
      <c r="I181" s="656">
        <f t="shared" si="17"/>
        <v>0</v>
      </c>
      <c r="J181" s="655"/>
      <c r="K181" s="656">
        <f t="shared" si="18"/>
        <v>0</v>
      </c>
      <c r="L181" s="657"/>
      <c r="M181" s="16" t="str">
        <f t="shared" si="19"/>
        <v>Juin</v>
      </c>
    </row>
    <row r="182" spans="1:13" ht="20.25">
      <c r="A182" s="13">
        <v>175</v>
      </c>
      <c r="B182" s="625" t="s">
        <v>1252</v>
      </c>
      <c r="C182" s="625" t="s">
        <v>2462</v>
      </c>
      <c r="D182" s="642">
        <v>13</v>
      </c>
      <c r="E182" s="127"/>
      <c r="F182" s="656">
        <f t="shared" si="15"/>
        <v>6.5</v>
      </c>
      <c r="G182" s="656">
        <f t="shared" si="16"/>
        <v>19.5</v>
      </c>
      <c r="H182" s="654"/>
      <c r="I182" s="656">
        <f t="shared" si="17"/>
        <v>19.5</v>
      </c>
      <c r="J182" s="655"/>
      <c r="K182" s="656">
        <f t="shared" si="18"/>
        <v>19.5</v>
      </c>
      <c r="L182" s="657"/>
      <c r="M182" s="16" t="str">
        <f t="shared" si="19"/>
        <v>Juin</v>
      </c>
    </row>
    <row r="183" spans="1:13" ht="20.25">
      <c r="A183" s="13">
        <v>176</v>
      </c>
      <c r="B183" s="625" t="s">
        <v>1255</v>
      </c>
      <c r="C183" s="625" t="s">
        <v>2615</v>
      </c>
      <c r="D183" s="642">
        <v>8</v>
      </c>
      <c r="E183" s="127"/>
      <c r="F183" s="656">
        <f t="shared" si="15"/>
        <v>4</v>
      </c>
      <c r="G183" s="656">
        <f t="shared" si="16"/>
        <v>12</v>
      </c>
      <c r="H183" s="654"/>
      <c r="I183" s="656">
        <f t="shared" si="17"/>
        <v>12</v>
      </c>
      <c r="J183" s="655"/>
      <c r="K183" s="656">
        <f t="shared" si="18"/>
        <v>12</v>
      </c>
      <c r="L183" s="657"/>
      <c r="M183" s="16" t="str">
        <f t="shared" si="19"/>
        <v>Juin</v>
      </c>
    </row>
    <row r="184" spans="1:13" ht="20.25">
      <c r="A184" s="13">
        <v>177</v>
      </c>
      <c r="B184" s="625" t="s">
        <v>1258</v>
      </c>
      <c r="C184" s="625" t="s">
        <v>2432</v>
      </c>
      <c r="D184" s="642">
        <v>17</v>
      </c>
      <c r="E184" s="127"/>
      <c r="F184" s="656">
        <f t="shared" si="15"/>
        <v>8.5</v>
      </c>
      <c r="G184" s="656">
        <f t="shared" si="16"/>
        <v>25.5</v>
      </c>
      <c r="H184" s="654"/>
      <c r="I184" s="656">
        <f t="shared" si="17"/>
        <v>25.5</v>
      </c>
      <c r="J184" s="655"/>
      <c r="K184" s="656">
        <f t="shared" si="18"/>
        <v>25.5</v>
      </c>
      <c r="L184" s="657"/>
      <c r="M184" s="16" t="str">
        <f t="shared" si="19"/>
        <v>Juin</v>
      </c>
    </row>
    <row r="185" spans="1:13" ht="20.25">
      <c r="A185" s="13">
        <v>178</v>
      </c>
      <c r="B185" s="625" t="s">
        <v>1262</v>
      </c>
      <c r="C185" s="625" t="s">
        <v>2618</v>
      </c>
      <c r="D185" s="642">
        <v>11</v>
      </c>
      <c r="E185" s="127"/>
      <c r="F185" s="656">
        <f t="shared" si="15"/>
        <v>5.5</v>
      </c>
      <c r="G185" s="656">
        <f t="shared" si="16"/>
        <v>16.5</v>
      </c>
      <c r="H185" s="654"/>
      <c r="I185" s="656">
        <f t="shared" si="17"/>
        <v>16.5</v>
      </c>
      <c r="J185" s="655"/>
      <c r="K185" s="656">
        <f t="shared" si="18"/>
        <v>16.5</v>
      </c>
      <c r="L185" s="657"/>
      <c r="M185" s="16" t="str">
        <f t="shared" si="19"/>
        <v>Juin</v>
      </c>
    </row>
    <row r="186" spans="1:13" ht="20.25">
      <c r="A186" s="13">
        <v>179</v>
      </c>
      <c r="B186" s="625" t="s">
        <v>2619</v>
      </c>
      <c r="C186" s="625" t="s">
        <v>2620</v>
      </c>
      <c r="D186" s="642">
        <v>14</v>
      </c>
      <c r="E186" s="127"/>
      <c r="F186" s="656">
        <f t="shared" si="15"/>
        <v>7</v>
      </c>
      <c r="G186" s="656">
        <f t="shared" si="16"/>
        <v>21</v>
      </c>
      <c r="H186" s="654"/>
      <c r="I186" s="656">
        <f t="shared" si="17"/>
        <v>21</v>
      </c>
      <c r="J186" s="655"/>
      <c r="K186" s="656">
        <f t="shared" si="18"/>
        <v>21</v>
      </c>
      <c r="L186" s="657"/>
      <c r="M186" s="16" t="str">
        <f t="shared" si="19"/>
        <v>Juin</v>
      </c>
    </row>
    <row r="187" spans="1:13" ht="20.25">
      <c r="A187" s="13">
        <v>180</v>
      </c>
      <c r="B187" s="625" t="s">
        <v>1273</v>
      </c>
      <c r="C187" s="625" t="s">
        <v>2621</v>
      </c>
      <c r="D187" s="642">
        <v>15</v>
      </c>
      <c r="E187" s="127"/>
      <c r="F187" s="656">
        <f t="shared" si="15"/>
        <v>7.5</v>
      </c>
      <c r="G187" s="656">
        <f t="shared" si="16"/>
        <v>22.5</v>
      </c>
      <c r="H187" s="654"/>
      <c r="I187" s="656">
        <f t="shared" si="17"/>
        <v>22.5</v>
      </c>
      <c r="J187" s="655"/>
      <c r="K187" s="656">
        <f t="shared" si="18"/>
        <v>22.5</v>
      </c>
      <c r="L187" s="657"/>
      <c r="M187" s="16" t="str">
        <f t="shared" si="19"/>
        <v>Juin</v>
      </c>
    </row>
    <row r="188" spans="1:13" ht="20.25">
      <c r="A188" s="13">
        <v>181</v>
      </c>
      <c r="B188" s="625" t="s">
        <v>1277</v>
      </c>
      <c r="C188" s="625" t="s">
        <v>2582</v>
      </c>
      <c r="D188" s="642">
        <v>15</v>
      </c>
      <c r="E188" s="127"/>
      <c r="F188" s="656">
        <f t="shared" si="15"/>
        <v>7.5</v>
      </c>
      <c r="G188" s="656">
        <f t="shared" si="16"/>
        <v>22.5</v>
      </c>
      <c r="H188" s="654"/>
      <c r="I188" s="656">
        <f t="shared" si="17"/>
        <v>22.5</v>
      </c>
      <c r="J188" s="655"/>
      <c r="K188" s="656">
        <f t="shared" si="18"/>
        <v>22.5</v>
      </c>
      <c r="L188" s="657"/>
      <c r="M188" s="16" t="str">
        <f t="shared" si="19"/>
        <v>Juin</v>
      </c>
    </row>
    <row r="189" spans="1:13" ht="20.25">
      <c r="A189" s="13">
        <v>182</v>
      </c>
      <c r="B189" s="625" t="s">
        <v>238</v>
      </c>
      <c r="C189" s="625" t="s">
        <v>2622</v>
      </c>
      <c r="D189" s="642">
        <v>13</v>
      </c>
      <c r="E189" s="127"/>
      <c r="F189" s="656">
        <f t="shared" si="15"/>
        <v>6.5</v>
      </c>
      <c r="G189" s="656">
        <f t="shared" si="16"/>
        <v>19.5</v>
      </c>
      <c r="H189" s="654"/>
      <c r="I189" s="656">
        <f t="shared" si="17"/>
        <v>19.5</v>
      </c>
      <c r="J189" s="655"/>
      <c r="K189" s="656">
        <f t="shared" si="18"/>
        <v>19.5</v>
      </c>
      <c r="L189" s="657"/>
      <c r="M189" s="16" t="str">
        <f t="shared" si="19"/>
        <v>Juin</v>
      </c>
    </row>
    <row r="190" spans="1:13" ht="20.25">
      <c r="A190" s="13">
        <v>183</v>
      </c>
      <c r="B190" s="625" t="s">
        <v>1285</v>
      </c>
      <c r="C190" s="625" t="s">
        <v>2581</v>
      </c>
      <c r="D190" s="642">
        <v>9</v>
      </c>
      <c r="E190" s="127"/>
      <c r="F190" s="656">
        <f t="shared" si="15"/>
        <v>4.5</v>
      </c>
      <c r="G190" s="656">
        <f t="shared" si="16"/>
        <v>13.5</v>
      </c>
      <c r="H190" s="654"/>
      <c r="I190" s="656">
        <f t="shared" si="17"/>
        <v>13.5</v>
      </c>
      <c r="J190" s="655"/>
      <c r="K190" s="656">
        <f t="shared" si="18"/>
        <v>13.5</v>
      </c>
      <c r="L190" s="657"/>
      <c r="M190" s="16" t="str">
        <f t="shared" si="19"/>
        <v>Juin</v>
      </c>
    </row>
    <row r="191" spans="1:13" ht="20.25">
      <c r="A191" s="13">
        <v>184</v>
      </c>
      <c r="B191" s="625" t="s">
        <v>1290</v>
      </c>
      <c r="C191" s="625" t="s">
        <v>2623</v>
      </c>
      <c r="D191" s="642">
        <v>13</v>
      </c>
      <c r="E191" s="127"/>
      <c r="F191" s="656">
        <f t="shared" si="15"/>
        <v>6.5</v>
      </c>
      <c r="G191" s="656">
        <f t="shared" si="16"/>
        <v>19.5</v>
      </c>
      <c r="H191" s="654"/>
      <c r="I191" s="656">
        <f t="shared" si="17"/>
        <v>19.5</v>
      </c>
      <c r="J191" s="655"/>
      <c r="K191" s="656">
        <f t="shared" si="18"/>
        <v>19.5</v>
      </c>
      <c r="L191" s="657"/>
      <c r="M191" s="16" t="str">
        <f t="shared" si="19"/>
        <v>Juin</v>
      </c>
    </row>
    <row r="192" spans="1:13" ht="20.25">
      <c r="A192" s="13">
        <v>185</v>
      </c>
      <c r="B192" s="625" t="s">
        <v>2624</v>
      </c>
      <c r="C192" s="625" t="s">
        <v>2625</v>
      </c>
      <c r="D192" s="642">
        <v>6</v>
      </c>
      <c r="E192" s="127"/>
      <c r="F192" s="656">
        <f t="shared" si="15"/>
        <v>3</v>
      </c>
      <c r="G192" s="656">
        <f t="shared" si="16"/>
        <v>9</v>
      </c>
      <c r="H192" s="654"/>
      <c r="I192" s="656">
        <f t="shared" si="17"/>
        <v>9</v>
      </c>
      <c r="J192" s="655"/>
      <c r="K192" s="656">
        <f t="shared" si="18"/>
        <v>9</v>
      </c>
      <c r="L192" s="657"/>
      <c r="M192" s="16" t="str">
        <f t="shared" si="19"/>
        <v>Juin</v>
      </c>
    </row>
    <row r="193" spans="1:13" ht="20.25">
      <c r="A193" s="13">
        <v>186</v>
      </c>
      <c r="B193" s="625" t="s">
        <v>2626</v>
      </c>
      <c r="C193" s="625" t="s">
        <v>2627</v>
      </c>
      <c r="D193" s="642">
        <v>12</v>
      </c>
      <c r="E193" s="127"/>
      <c r="F193" s="656">
        <f t="shared" si="15"/>
        <v>6</v>
      </c>
      <c r="G193" s="656">
        <f t="shared" si="16"/>
        <v>18</v>
      </c>
      <c r="H193" s="654"/>
      <c r="I193" s="656">
        <f t="shared" si="17"/>
        <v>18</v>
      </c>
      <c r="J193" s="655"/>
      <c r="K193" s="656">
        <f t="shared" si="18"/>
        <v>18</v>
      </c>
      <c r="L193" s="657"/>
      <c r="M193" s="16" t="str">
        <f t="shared" si="19"/>
        <v>Juin</v>
      </c>
    </row>
    <row r="194" spans="1:13" ht="20.25">
      <c r="A194" s="13">
        <v>187</v>
      </c>
      <c r="B194" s="625" t="s">
        <v>261</v>
      </c>
      <c r="C194" s="625" t="s">
        <v>2628</v>
      </c>
      <c r="D194" s="642">
        <v>12</v>
      </c>
      <c r="E194" s="127"/>
      <c r="F194" s="656">
        <f t="shared" si="15"/>
        <v>6</v>
      </c>
      <c r="G194" s="656">
        <f t="shared" si="16"/>
        <v>18</v>
      </c>
      <c r="H194" s="654"/>
      <c r="I194" s="656">
        <f t="shared" si="17"/>
        <v>18</v>
      </c>
      <c r="J194" s="655"/>
      <c r="K194" s="656">
        <f t="shared" si="18"/>
        <v>18</v>
      </c>
      <c r="L194" s="657"/>
      <c r="M194" s="16" t="str">
        <f t="shared" si="19"/>
        <v>Juin</v>
      </c>
    </row>
    <row r="195" spans="1:13" ht="20.25">
      <c r="A195" s="13">
        <v>188</v>
      </c>
      <c r="B195" s="625" t="s">
        <v>1308</v>
      </c>
      <c r="C195" s="625" t="s">
        <v>2466</v>
      </c>
      <c r="D195" s="642">
        <v>15</v>
      </c>
      <c r="E195" s="127"/>
      <c r="F195" s="656">
        <f t="shared" si="15"/>
        <v>7.5</v>
      </c>
      <c r="G195" s="656">
        <f t="shared" si="16"/>
        <v>22.5</v>
      </c>
      <c r="H195" s="654"/>
      <c r="I195" s="656">
        <f t="shared" si="17"/>
        <v>22.5</v>
      </c>
      <c r="J195" s="655"/>
      <c r="K195" s="656">
        <f t="shared" si="18"/>
        <v>22.5</v>
      </c>
      <c r="L195" s="657"/>
      <c r="M195" s="16" t="str">
        <f t="shared" si="19"/>
        <v>Juin</v>
      </c>
    </row>
    <row r="196" spans="1:13" ht="20.25">
      <c r="A196" s="13">
        <v>189</v>
      </c>
      <c r="B196" s="625" t="s">
        <v>2629</v>
      </c>
      <c r="C196" s="625" t="s">
        <v>2473</v>
      </c>
      <c r="D196" s="642">
        <v>10</v>
      </c>
      <c r="E196" s="127"/>
      <c r="F196" s="656">
        <f t="shared" si="15"/>
        <v>5</v>
      </c>
      <c r="G196" s="656">
        <f t="shared" si="16"/>
        <v>15</v>
      </c>
      <c r="H196" s="654"/>
      <c r="I196" s="656">
        <f t="shared" si="17"/>
        <v>15</v>
      </c>
      <c r="J196" s="655"/>
      <c r="K196" s="656">
        <f t="shared" si="18"/>
        <v>15</v>
      </c>
      <c r="L196" s="657"/>
      <c r="M196" s="16" t="str">
        <f t="shared" si="19"/>
        <v>Juin</v>
      </c>
    </row>
    <row r="197" spans="1:13" ht="20.25">
      <c r="A197" s="13">
        <v>190</v>
      </c>
      <c r="B197" s="625" t="s">
        <v>1315</v>
      </c>
      <c r="C197" s="625" t="s">
        <v>2630</v>
      </c>
      <c r="D197" s="642">
        <v>13</v>
      </c>
      <c r="E197" s="127"/>
      <c r="F197" s="656">
        <f t="shared" si="15"/>
        <v>6.5</v>
      </c>
      <c r="G197" s="656">
        <f t="shared" si="16"/>
        <v>19.5</v>
      </c>
      <c r="H197" s="654"/>
      <c r="I197" s="656">
        <f t="shared" si="17"/>
        <v>19.5</v>
      </c>
      <c r="J197" s="655"/>
      <c r="K197" s="656">
        <f t="shared" si="18"/>
        <v>19.5</v>
      </c>
      <c r="L197" s="657"/>
      <c r="M197" s="16" t="str">
        <f t="shared" si="19"/>
        <v>Juin</v>
      </c>
    </row>
    <row r="198" spans="1:13" ht="20.25">
      <c r="A198" s="13">
        <v>191</v>
      </c>
      <c r="B198" s="625" t="s">
        <v>1315</v>
      </c>
      <c r="C198" s="625" t="s">
        <v>2540</v>
      </c>
      <c r="D198" s="642">
        <v>10</v>
      </c>
      <c r="E198" s="127"/>
      <c r="F198" s="656">
        <f t="shared" si="15"/>
        <v>5</v>
      </c>
      <c r="G198" s="656">
        <f t="shared" si="16"/>
        <v>15</v>
      </c>
      <c r="H198" s="654"/>
      <c r="I198" s="656">
        <f t="shared" si="17"/>
        <v>15</v>
      </c>
      <c r="J198" s="655"/>
      <c r="K198" s="656">
        <f t="shared" si="18"/>
        <v>15</v>
      </c>
      <c r="L198" s="657"/>
      <c r="M198" s="16" t="str">
        <f t="shared" si="19"/>
        <v>Juin</v>
      </c>
    </row>
    <row r="199" spans="1:13" ht="20.25">
      <c r="A199" s="13">
        <v>192</v>
      </c>
      <c r="B199" s="625" t="s">
        <v>1322</v>
      </c>
      <c r="C199" s="625" t="s">
        <v>2631</v>
      </c>
      <c r="D199" s="642">
        <v>8</v>
      </c>
      <c r="E199" s="127"/>
      <c r="F199" s="656">
        <f t="shared" si="15"/>
        <v>4</v>
      </c>
      <c r="G199" s="656">
        <f t="shared" si="16"/>
        <v>12</v>
      </c>
      <c r="H199" s="654"/>
      <c r="I199" s="656">
        <f t="shared" si="17"/>
        <v>12</v>
      </c>
      <c r="J199" s="655"/>
      <c r="K199" s="656">
        <f t="shared" si="18"/>
        <v>12</v>
      </c>
      <c r="L199" s="657"/>
      <c r="M199" s="16" t="str">
        <f t="shared" si="19"/>
        <v>Juin</v>
      </c>
    </row>
    <row r="200" spans="1:13" ht="20.25">
      <c r="A200" s="13">
        <v>193</v>
      </c>
      <c r="B200" s="625" t="s">
        <v>1327</v>
      </c>
      <c r="C200" s="625" t="s">
        <v>2632</v>
      </c>
      <c r="D200" s="642">
        <v>13</v>
      </c>
      <c r="E200" s="127"/>
      <c r="F200" s="656">
        <f t="shared" si="15"/>
        <v>6.5</v>
      </c>
      <c r="G200" s="656">
        <f t="shared" si="16"/>
        <v>19.5</v>
      </c>
      <c r="H200" s="654"/>
      <c r="I200" s="656">
        <f t="shared" si="17"/>
        <v>19.5</v>
      </c>
      <c r="J200" s="655"/>
      <c r="K200" s="656">
        <f t="shared" si="18"/>
        <v>19.5</v>
      </c>
      <c r="L200" s="657"/>
      <c r="M200" s="16" t="str">
        <f t="shared" si="19"/>
        <v>Juin</v>
      </c>
    </row>
    <row r="201" spans="1:13" ht="20.25">
      <c r="A201" s="13">
        <v>194</v>
      </c>
      <c r="B201" s="625" t="s">
        <v>2633</v>
      </c>
      <c r="C201" s="625" t="s">
        <v>2613</v>
      </c>
      <c r="D201" s="642">
        <v>14</v>
      </c>
      <c r="E201" s="127"/>
      <c r="F201" s="656">
        <f t="shared" ref="F201:F264" si="20">IF(AND(D201=0,E201=0),L201/3,(D201+E201)/2)</f>
        <v>7</v>
      </c>
      <c r="G201" s="656">
        <f t="shared" ref="G201:G264" si="21">F201*3</f>
        <v>21</v>
      </c>
      <c r="H201" s="654"/>
      <c r="I201" s="656">
        <f t="shared" ref="I201:I264" si="22">MAX(G201,H201*3)</f>
        <v>21</v>
      </c>
      <c r="J201" s="655"/>
      <c r="K201" s="656">
        <f t="shared" ref="K201:K264" si="23">MAX(I201,J201*3)</f>
        <v>21</v>
      </c>
      <c r="L201" s="657"/>
      <c r="M201" s="16" t="str">
        <f t="shared" ref="M201:M264" si="24">IF(ISBLANK(J201),IF(ISBLANK(H201),"Juin","Synthèse"),"Rattrapage")</f>
        <v>Juin</v>
      </c>
    </row>
    <row r="202" spans="1:13" ht="20.25">
      <c r="A202" s="13">
        <v>195</v>
      </c>
      <c r="B202" s="625" t="s">
        <v>1336</v>
      </c>
      <c r="C202" s="625" t="s">
        <v>2634</v>
      </c>
      <c r="D202" s="642">
        <v>11</v>
      </c>
      <c r="E202" s="127"/>
      <c r="F202" s="656">
        <f t="shared" si="20"/>
        <v>5.5</v>
      </c>
      <c r="G202" s="656">
        <f t="shared" si="21"/>
        <v>16.5</v>
      </c>
      <c r="H202" s="654"/>
      <c r="I202" s="656">
        <f t="shared" si="22"/>
        <v>16.5</v>
      </c>
      <c r="J202" s="655"/>
      <c r="K202" s="656">
        <f t="shared" si="23"/>
        <v>16.5</v>
      </c>
      <c r="L202" s="657"/>
      <c r="M202" s="16" t="str">
        <f t="shared" si="24"/>
        <v>Juin</v>
      </c>
    </row>
    <row r="203" spans="1:13" ht="20.25">
      <c r="A203" s="13">
        <v>196</v>
      </c>
      <c r="B203" s="625" t="s">
        <v>2635</v>
      </c>
      <c r="C203" s="625" t="s">
        <v>2636</v>
      </c>
      <c r="D203" s="642">
        <v>10</v>
      </c>
      <c r="E203" s="127"/>
      <c r="F203" s="656">
        <f t="shared" si="20"/>
        <v>5</v>
      </c>
      <c r="G203" s="656">
        <f t="shared" si="21"/>
        <v>15</v>
      </c>
      <c r="H203" s="654"/>
      <c r="I203" s="656">
        <f t="shared" si="22"/>
        <v>15</v>
      </c>
      <c r="J203" s="655"/>
      <c r="K203" s="656">
        <f t="shared" si="23"/>
        <v>15</v>
      </c>
      <c r="L203" s="657"/>
      <c r="M203" s="16" t="str">
        <f t="shared" si="24"/>
        <v>Juin</v>
      </c>
    </row>
    <row r="204" spans="1:13" ht="20.25">
      <c r="A204" s="13">
        <v>197</v>
      </c>
      <c r="B204" s="625" t="s">
        <v>1345</v>
      </c>
      <c r="C204" s="625" t="s">
        <v>2637</v>
      </c>
      <c r="D204" s="642">
        <v>13</v>
      </c>
      <c r="E204" s="127"/>
      <c r="F204" s="656">
        <f t="shared" si="20"/>
        <v>6.5</v>
      </c>
      <c r="G204" s="656">
        <f t="shared" si="21"/>
        <v>19.5</v>
      </c>
      <c r="H204" s="654"/>
      <c r="I204" s="656">
        <f t="shared" si="22"/>
        <v>19.5</v>
      </c>
      <c r="J204" s="655"/>
      <c r="K204" s="656">
        <f t="shared" si="23"/>
        <v>19.5</v>
      </c>
      <c r="L204" s="657"/>
      <c r="M204" s="16" t="str">
        <f t="shared" si="24"/>
        <v>Juin</v>
      </c>
    </row>
    <row r="205" spans="1:13" ht="20.25">
      <c r="A205" s="13">
        <v>198</v>
      </c>
      <c r="B205" s="625" t="s">
        <v>1349</v>
      </c>
      <c r="C205" s="625" t="s">
        <v>2638</v>
      </c>
      <c r="D205" s="642">
        <v>12</v>
      </c>
      <c r="E205" s="127"/>
      <c r="F205" s="656">
        <f t="shared" si="20"/>
        <v>6</v>
      </c>
      <c r="G205" s="656">
        <f t="shared" si="21"/>
        <v>18</v>
      </c>
      <c r="H205" s="654"/>
      <c r="I205" s="656">
        <f t="shared" si="22"/>
        <v>18</v>
      </c>
      <c r="J205" s="655"/>
      <c r="K205" s="656">
        <f t="shared" si="23"/>
        <v>18</v>
      </c>
      <c r="L205" s="657"/>
      <c r="M205" s="16" t="str">
        <f t="shared" si="24"/>
        <v>Juin</v>
      </c>
    </row>
    <row r="206" spans="1:13" ht="20.25">
      <c r="A206" s="13">
        <v>199</v>
      </c>
      <c r="B206" s="625" t="s">
        <v>1349</v>
      </c>
      <c r="C206" s="625" t="s">
        <v>2639</v>
      </c>
      <c r="D206" s="642">
        <v>12</v>
      </c>
      <c r="E206" s="127"/>
      <c r="F206" s="656">
        <f t="shared" si="20"/>
        <v>6</v>
      </c>
      <c r="G206" s="656">
        <f t="shared" si="21"/>
        <v>18</v>
      </c>
      <c r="H206" s="654"/>
      <c r="I206" s="656">
        <f t="shared" si="22"/>
        <v>18</v>
      </c>
      <c r="J206" s="655"/>
      <c r="K206" s="656">
        <f t="shared" si="23"/>
        <v>18</v>
      </c>
      <c r="L206" s="657"/>
      <c r="M206" s="16" t="str">
        <f t="shared" si="24"/>
        <v>Juin</v>
      </c>
    </row>
    <row r="207" spans="1:13" ht="20.25">
      <c r="A207" s="13">
        <v>200</v>
      </c>
      <c r="B207" s="625" t="s">
        <v>1359</v>
      </c>
      <c r="C207" s="625" t="s">
        <v>2640</v>
      </c>
      <c r="D207" s="642">
        <v>6</v>
      </c>
      <c r="E207" s="127"/>
      <c r="F207" s="656">
        <f t="shared" si="20"/>
        <v>3</v>
      </c>
      <c r="G207" s="656">
        <f t="shared" si="21"/>
        <v>9</v>
      </c>
      <c r="H207" s="654"/>
      <c r="I207" s="656">
        <f t="shared" si="22"/>
        <v>9</v>
      </c>
      <c r="J207" s="655"/>
      <c r="K207" s="656">
        <f t="shared" si="23"/>
        <v>9</v>
      </c>
      <c r="L207" s="657"/>
      <c r="M207" s="16" t="str">
        <f t="shared" si="24"/>
        <v>Juin</v>
      </c>
    </row>
    <row r="208" spans="1:13" ht="20.25">
      <c r="A208" s="13">
        <v>201</v>
      </c>
      <c r="B208" s="625" t="s">
        <v>243</v>
      </c>
      <c r="C208" s="625" t="s">
        <v>2641</v>
      </c>
      <c r="D208" s="642">
        <v>15</v>
      </c>
      <c r="E208" s="127"/>
      <c r="F208" s="656">
        <f t="shared" si="20"/>
        <v>7.5</v>
      </c>
      <c r="G208" s="656">
        <f t="shared" si="21"/>
        <v>22.5</v>
      </c>
      <c r="H208" s="654"/>
      <c r="I208" s="656">
        <f t="shared" si="22"/>
        <v>22.5</v>
      </c>
      <c r="J208" s="655"/>
      <c r="K208" s="656">
        <f t="shared" si="23"/>
        <v>22.5</v>
      </c>
      <c r="L208" s="657"/>
      <c r="M208" s="16" t="str">
        <f t="shared" si="24"/>
        <v>Juin</v>
      </c>
    </row>
    <row r="209" spans="1:13" ht="20.25">
      <c r="A209" s="13">
        <v>202</v>
      </c>
      <c r="B209" s="625" t="s">
        <v>2642</v>
      </c>
      <c r="C209" s="625" t="s">
        <v>2643</v>
      </c>
      <c r="D209" s="642">
        <v>12</v>
      </c>
      <c r="E209" s="127"/>
      <c r="F209" s="656">
        <f t="shared" si="20"/>
        <v>6</v>
      </c>
      <c r="G209" s="656">
        <f t="shared" si="21"/>
        <v>18</v>
      </c>
      <c r="H209" s="654"/>
      <c r="I209" s="656">
        <f t="shared" si="22"/>
        <v>18</v>
      </c>
      <c r="J209" s="655"/>
      <c r="K209" s="656">
        <f t="shared" si="23"/>
        <v>18</v>
      </c>
      <c r="L209" s="657"/>
      <c r="M209" s="16" t="str">
        <f t="shared" si="24"/>
        <v>Juin</v>
      </c>
    </row>
    <row r="210" spans="1:13" ht="20.25">
      <c r="A210" s="13">
        <v>203</v>
      </c>
      <c r="B210" s="625" t="s">
        <v>1373</v>
      </c>
      <c r="C210" s="625" t="s">
        <v>2644</v>
      </c>
      <c r="D210" s="642">
        <v>10</v>
      </c>
      <c r="E210" s="127"/>
      <c r="F210" s="656">
        <f t="shared" si="20"/>
        <v>5</v>
      </c>
      <c r="G210" s="656">
        <f t="shared" si="21"/>
        <v>15</v>
      </c>
      <c r="H210" s="654"/>
      <c r="I210" s="656">
        <f t="shared" si="22"/>
        <v>15</v>
      </c>
      <c r="J210" s="655"/>
      <c r="K210" s="656">
        <f t="shared" si="23"/>
        <v>15</v>
      </c>
      <c r="L210" s="657"/>
      <c r="M210" s="16" t="str">
        <f t="shared" si="24"/>
        <v>Juin</v>
      </c>
    </row>
    <row r="211" spans="1:13" ht="20.25">
      <c r="A211" s="13">
        <v>204</v>
      </c>
      <c r="B211" s="625" t="s">
        <v>1379</v>
      </c>
      <c r="C211" s="625" t="s">
        <v>2645</v>
      </c>
      <c r="D211" s="642">
        <v>11</v>
      </c>
      <c r="E211" s="127"/>
      <c r="F211" s="656">
        <f t="shared" si="20"/>
        <v>5.5</v>
      </c>
      <c r="G211" s="656">
        <f t="shared" si="21"/>
        <v>16.5</v>
      </c>
      <c r="H211" s="654"/>
      <c r="I211" s="656">
        <f t="shared" si="22"/>
        <v>16.5</v>
      </c>
      <c r="J211" s="655"/>
      <c r="K211" s="656">
        <f t="shared" si="23"/>
        <v>16.5</v>
      </c>
      <c r="L211" s="657"/>
      <c r="M211" s="16" t="str">
        <f t="shared" si="24"/>
        <v>Juin</v>
      </c>
    </row>
    <row r="212" spans="1:13" ht="20.25">
      <c r="A212" s="13">
        <v>205</v>
      </c>
      <c r="B212" s="625" t="s">
        <v>1382</v>
      </c>
      <c r="C212" s="625" t="s">
        <v>2490</v>
      </c>
      <c r="D212" s="642">
        <v>12</v>
      </c>
      <c r="E212" s="127"/>
      <c r="F212" s="656">
        <f t="shared" si="20"/>
        <v>6</v>
      </c>
      <c r="G212" s="656">
        <f t="shared" si="21"/>
        <v>18</v>
      </c>
      <c r="H212" s="654"/>
      <c r="I212" s="656">
        <f t="shared" si="22"/>
        <v>18</v>
      </c>
      <c r="J212" s="655"/>
      <c r="K212" s="656">
        <f t="shared" si="23"/>
        <v>18</v>
      </c>
      <c r="L212" s="657"/>
      <c r="M212" s="16" t="str">
        <f t="shared" si="24"/>
        <v>Juin</v>
      </c>
    </row>
    <row r="213" spans="1:13" ht="20.25">
      <c r="A213" s="13">
        <v>206</v>
      </c>
      <c r="B213" s="625" t="s">
        <v>2646</v>
      </c>
      <c r="C213" s="625" t="s">
        <v>2647</v>
      </c>
      <c r="D213" s="642">
        <v>3</v>
      </c>
      <c r="E213" s="127"/>
      <c r="F213" s="656">
        <f t="shared" si="20"/>
        <v>1.5</v>
      </c>
      <c r="G213" s="656">
        <f t="shared" si="21"/>
        <v>4.5</v>
      </c>
      <c r="H213" s="654"/>
      <c r="I213" s="656">
        <f t="shared" si="22"/>
        <v>4.5</v>
      </c>
      <c r="J213" s="655"/>
      <c r="K213" s="656">
        <f t="shared" si="23"/>
        <v>4.5</v>
      </c>
      <c r="L213" s="657"/>
      <c r="M213" s="16" t="str">
        <f t="shared" si="24"/>
        <v>Juin</v>
      </c>
    </row>
    <row r="214" spans="1:13" ht="20.25">
      <c r="A214" s="13">
        <v>207</v>
      </c>
      <c r="B214" s="625" t="s">
        <v>1391</v>
      </c>
      <c r="C214" s="625" t="s">
        <v>2648</v>
      </c>
      <c r="D214" s="642">
        <v>10</v>
      </c>
      <c r="E214" s="127"/>
      <c r="F214" s="656">
        <f t="shared" si="20"/>
        <v>5</v>
      </c>
      <c r="G214" s="656">
        <f t="shared" si="21"/>
        <v>15</v>
      </c>
      <c r="H214" s="654"/>
      <c r="I214" s="656">
        <f t="shared" si="22"/>
        <v>15</v>
      </c>
      <c r="J214" s="655"/>
      <c r="K214" s="656">
        <f t="shared" si="23"/>
        <v>15</v>
      </c>
      <c r="L214" s="657"/>
      <c r="M214" s="16" t="str">
        <f t="shared" si="24"/>
        <v>Juin</v>
      </c>
    </row>
    <row r="215" spans="1:13" ht="20.25">
      <c r="A215" s="13">
        <v>208</v>
      </c>
      <c r="B215" s="625" t="s">
        <v>246</v>
      </c>
      <c r="C215" s="625" t="s">
        <v>2509</v>
      </c>
      <c r="D215" s="642">
        <v>10</v>
      </c>
      <c r="E215" s="127"/>
      <c r="F215" s="656">
        <f t="shared" si="20"/>
        <v>5</v>
      </c>
      <c r="G215" s="656">
        <f t="shared" si="21"/>
        <v>15</v>
      </c>
      <c r="H215" s="654"/>
      <c r="I215" s="656">
        <f t="shared" si="22"/>
        <v>15</v>
      </c>
      <c r="J215" s="655"/>
      <c r="K215" s="656">
        <f t="shared" si="23"/>
        <v>15</v>
      </c>
      <c r="L215" s="657"/>
      <c r="M215" s="16" t="str">
        <f t="shared" si="24"/>
        <v>Juin</v>
      </c>
    </row>
    <row r="216" spans="1:13" ht="20.25">
      <c r="A216" s="13">
        <v>209</v>
      </c>
      <c r="B216" s="625" t="s">
        <v>2649</v>
      </c>
      <c r="C216" s="625" t="s">
        <v>2622</v>
      </c>
      <c r="D216" s="642">
        <v>11</v>
      </c>
      <c r="E216" s="127"/>
      <c r="F216" s="656">
        <f t="shared" si="20"/>
        <v>5.5</v>
      </c>
      <c r="G216" s="656">
        <f t="shared" si="21"/>
        <v>16.5</v>
      </c>
      <c r="H216" s="654"/>
      <c r="I216" s="656">
        <f t="shared" si="22"/>
        <v>16.5</v>
      </c>
      <c r="J216" s="655"/>
      <c r="K216" s="656">
        <f t="shared" si="23"/>
        <v>16.5</v>
      </c>
      <c r="L216" s="657"/>
      <c r="M216" s="16" t="str">
        <f t="shared" si="24"/>
        <v>Juin</v>
      </c>
    </row>
    <row r="217" spans="1:13" ht="20.25">
      <c r="A217" s="13">
        <v>210</v>
      </c>
      <c r="B217" s="625" t="s">
        <v>2650</v>
      </c>
      <c r="C217" s="625" t="s">
        <v>2651</v>
      </c>
      <c r="D217" s="642">
        <v>11</v>
      </c>
      <c r="E217" s="127"/>
      <c r="F217" s="656">
        <f t="shared" si="20"/>
        <v>5.5</v>
      </c>
      <c r="G217" s="656">
        <f t="shared" si="21"/>
        <v>16.5</v>
      </c>
      <c r="H217" s="654"/>
      <c r="I217" s="656">
        <f t="shared" si="22"/>
        <v>16.5</v>
      </c>
      <c r="J217" s="655"/>
      <c r="K217" s="656">
        <f t="shared" si="23"/>
        <v>16.5</v>
      </c>
      <c r="L217" s="657"/>
      <c r="M217" s="16" t="str">
        <f t="shared" si="24"/>
        <v>Juin</v>
      </c>
    </row>
    <row r="218" spans="1:13" ht="20.25">
      <c r="A218" s="13">
        <v>211</v>
      </c>
      <c r="B218" s="625" t="s">
        <v>2650</v>
      </c>
      <c r="C218" s="625" t="s">
        <v>2652</v>
      </c>
      <c r="D218" s="642">
        <v>8</v>
      </c>
      <c r="E218" s="127"/>
      <c r="F218" s="656">
        <f t="shared" si="20"/>
        <v>4</v>
      </c>
      <c r="G218" s="656">
        <f t="shared" si="21"/>
        <v>12</v>
      </c>
      <c r="H218" s="654"/>
      <c r="I218" s="656">
        <f t="shared" si="22"/>
        <v>12</v>
      </c>
      <c r="J218" s="655"/>
      <c r="K218" s="656">
        <f t="shared" si="23"/>
        <v>12</v>
      </c>
      <c r="L218" s="657"/>
      <c r="M218" s="16" t="str">
        <f t="shared" si="24"/>
        <v>Juin</v>
      </c>
    </row>
    <row r="219" spans="1:13" ht="20.25">
      <c r="A219" s="13">
        <v>212</v>
      </c>
      <c r="B219" s="625" t="s">
        <v>250</v>
      </c>
      <c r="C219" s="625" t="s">
        <v>2653</v>
      </c>
      <c r="D219" s="642">
        <v>4</v>
      </c>
      <c r="E219" s="127"/>
      <c r="F219" s="656">
        <f t="shared" si="20"/>
        <v>2</v>
      </c>
      <c r="G219" s="656">
        <f t="shared" si="21"/>
        <v>6</v>
      </c>
      <c r="H219" s="654"/>
      <c r="I219" s="656">
        <f t="shared" si="22"/>
        <v>6</v>
      </c>
      <c r="J219" s="655"/>
      <c r="K219" s="656">
        <f t="shared" si="23"/>
        <v>6</v>
      </c>
      <c r="L219" s="657"/>
      <c r="M219" s="16" t="str">
        <f t="shared" si="24"/>
        <v>Juin</v>
      </c>
    </row>
    <row r="220" spans="1:13" ht="20.25">
      <c r="A220" s="13">
        <v>213</v>
      </c>
      <c r="B220" s="625" t="s">
        <v>2654</v>
      </c>
      <c r="C220" s="625" t="s">
        <v>2628</v>
      </c>
      <c r="D220" s="642">
        <v>10</v>
      </c>
      <c r="E220" s="127"/>
      <c r="F220" s="656">
        <f t="shared" si="20"/>
        <v>5</v>
      </c>
      <c r="G220" s="656">
        <f t="shared" si="21"/>
        <v>15</v>
      </c>
      <c r="H220" s="654"/>
      <c r="I220" s="656">
        <f t="shared" si="22"/>
        <v>15</v>
      </c>
      <c r="J220" s="655"/>
      <c r="K220" s="656">
        <f t="shared" si="23"/>
        <v>15</v>
      </c>
      <c r="L220" s="657"/>
      <c r="M220" s="16" t="str">
        <f t="shared" si="24"/>
        <v>Juin</v>
      </c>
    </row>
    <row r="221" spans="1:13" ht="20.25">
      <c r="A221" s="13">
        <v>214</v>
      </c>
      <c r="B221" s="625" t="s">
        <v>1419</v>
      </c>
      <c r="C221" s="625" t="s">
        <v>2453</v>
      </c>
      <c r="D221" s="642">
        <v>16</v>
      </c>
      <c r="E221" s="127"/>
      <c r="F221" s="656">
        <f t="shared" si="20"/>
        <v>8</v>
      </c>
      <c r="G221" s="656">
        <f t="shared" si="21"/>
        <v>24</v>
      </c>
      <c r="H221" s="654"/>
      <c r="I221" s="656">
        <f t="shared" si="22"/>
        <v>24</v>
      </c>
      <c r="J221" s="655"/>
      <c r="K221" s="656">
        <f t="shared" si="23"/>
        <v>24</v>
      </c>
      <c r="L221" s="657"/>
      <c r="M221" s="16" t="str">
        <f t="shared" si="24"/>
        <v>Juin</v>
      </c>
    </row>
    <row r="222" spans="1:13" ht="20.25">
      <c r="A222" s="13">
        <v>215</v>
      </c>
      <c r="B222" s="625" t="s">
        <v>2655</v>
      </c>
      <c r="C222" s="625" t="s">
        <v>2656</v>
      </c>
      <c r="D222" s="642">
        <v>14</v>
      </c>
      <c r="E222" s="127"/>
      <c r="F222" s="656">
        <f t="shared" si="20"/>
        <v>7</v>
      </c>
      <c r="G222" s="656">
        <f t="shared" si="21"/>
        <v>21</v>
      </c>
      <c r="H222" s="654"/>
      <c r="I222" s="656">
        <f t="shared" si="22"/>
        <v>21</v>
      </c>
      <c r="J222" s="655"/>
      <c r="K222" s="656">
        <f t="shared" si="23"/>
        <v>21</v>
      </c>
      <c r="L222" s="657"/>
      <c r="M222" s="16" t="str">
        <f t="shared" si="24"/>
        <v>Juin</v>
      </c>
    </row>
    <row r="223" spans="1:13" ht="20.25">
      <c r="A223" s="13">
        <v>216</v>
      </c>
      <c r="B223" s="625" t="s">
        <v>2657</v>
      </c>
      <c r="C223" s="625" t="s">
        <v>2658</v>
      </c>
      <c r="D223" s="642">
        <v>15</v>
      </c>
      <c r="E223" s="127"/>
      <c r="F223" s="656">
        <f t="shared" si="20"/>
        <v>7.5</v>
      </c>
      <c r="G223" s="656">
        <f t="shared" si="21"/>
        <v>22.5</v>
      </c>
      <c r="H223" s="654"/>
      <c r="I223" s="656">
        <f t="shared" si="22"/>
        <v>22.5</v>
      </c>
      <c r="J223" s="655"/>
      <c r="K223" s="656">
        <f t="shared" si="23"/>
        <v>22.5</v>
      </c>
      <c r="L223" s="657"/>
      <c r="M223" s="16" t="str">
        <f t="shared" si="24"/>
        <v>Juin</v>
      </c>
    </row>
    <row r="224" spans="1:13" ht="20.25">
      <c r="A224" s="13">
        <v>217</v>
      </c>
      <c r="B224" s="625" t="s">
        <v>2659</v>
      </c>
      <c r="C224" s="625" t="s">
        <v>2596</v>
      </c>
      <c r="D224" s="642">
        <v>11</v>
      </c>
      <c r="E224" s="127"/>
      <c r="F224" s="656">
        <f t="shared" si="20"/>
        <v>5.5</v>
      </c>
      <c r="G224" s="656">
        <f t="shared" si="21"/>
        <v>16.5</v>
      </c>
      <c r="H224" s="654"/>
      <c r="I224" s="656">
        <f t="shared" si="22"/>
        <v>16.5</v>
      </c>
      <c r="J224" s="655"/>
      <c r="K224" s="656">
        <f t="shared" si="23"/>
        <v>16.5</v>
      </c>
      <c r="L224" s="657"/>
      <c r="M224" s="16" t="str">
        <f t="shared" si="24"/>
        <v>Juin</v>
      </c>
    </row>
    <row r="225" spans="1:13" ht="20.25">
      <c r="A225" s="13">
        <v>218</v>
      </c>
      <c r="B225" s="625" t="s">
        <v>1435</v>
      </c>
      <c r="C225" s="625" t="s">
        <v>2660</v>
      </c>
      <c r="D225" s="642">
        <v>7</v>
      </c>
      <c r="E225" s="127"/>
      <c r="F225" s="656">
        <f t="shared" si="20"/>
        <v>3.5</v>
      </c>
      <c r="G225" s="656">
        <f t="shared" si="21"/>
        <v>10.5</v>
      </c>
      <c r="H225" s="654"/>
      <c r="I225" s="656">
        <f t="shared" si="22"/>
        <v>10.5</v>
      </c>
      <c r="J225" s="655"/>
      <c r="K225" s="656">
        <f t="shared" si="23"/>
        <v>10.5</v>
      </c>
      <c r="L225" s="657"/>
      <c r="M225" s="16" t="str">
        <f t="shared" si="24"/>
        <v>Juin</v>
      </c>
    </row>
    <row r="226" spans="1:13" ht="20.25">
      <c r="A226" s="13">
        <v>219</v>
      </c>
      <c r="B226" s="625" t="s">
        <v>2661</v>
      </c>
      <c r="C226" s="625" t="s">
        <v>2662</v>
      </c>
      <c r="D226" s="642">
        <v>11</v>
      </c>
      <c r="E226" s="127"/>
      <c r="F226" s="656">
        <f t="shared" si="20"/>
        <v>5.5</v>
      </c>
      <c r="G226" s="656">
        <f t="shared" si="21"/>
        <v>16.5</v>
      </c>
      <c r="H226" s="654"/>
      <c r="I226" s="656">
        <f t="shared" si="22"/>
        <v>16.5</v>
      </c>
      <c r="J226" s="655"/>
      <c r="K226" s="656">
        <f t="shared" si="23"/>
        <v>16.5</v>
      </c>
      <c r="L226" s="657"/>
      <c r="M226" s="16" t="str">
        <f t="shared" si="24"/>
        <v>Juin</v>
      </c>
    </row>
    <row r="227" spans="1:13" ht="20.25">
      <c r="A227" s="13">
        <v>220</v>
      </c>
      <c r="B227" s="625" t="s">
        <v>1445</v>
      </c>
      <c r="C227" s="625" t="s">
        <v>2663</v>
      </c>
      <c r="D227" s="642">
        <v>17</v>
      </c>
      <c r="E227" s="127"/>
      <c r="F227" s="656">
        <f t="shared" si="20"/>
        <v>8.5</v>
      </c>
      <c r="G227" s="656">
        <f t="shared" si="21"/>
        <v>25.5</v>
      </c>
      <c r="H227" s="654"/>
      <c r="I227" s="656">
        <f t="shared" si="22"/>
        <v>25.5</v>
      </c>
      <c r="J227" s="655"/>
      <c r="K227" s="656">
        <f t="shared" si="23"/>
        <v>25.5</v>
      </c>
      <c r="L227" s="657"/>
      <c r="M227" s="16" t="str">
        <f t="shared" si="24"/>
        <v>Juin</v>
      </c>
    </row>
    <row r="228" spans="1:13" ht="20.25">
      <c r="A228" s="13">
        <v>221</v>
      </c>
      <c r="B228" s="625" t="s">
        <v>1449</v>
      </c>
      <c r="C228" s="625" t="s">
        <v>2447</v>
      </c>
      <c r="D228" s="642">
        <v>4</v>
      </c>
      <c r="E228" s="127"/>
      <c r="F228" s="656">
        <f t="shared" si="20"/>
        <v>2</v>
      </c>
      <c r="G228" s="656">
        <f t="shared" si="21"/>
        <v>6</v>
      </c>
      <c r="H228" s="654"/>
      <c r="I228" s="656">
        <f t="shared" si="22"/>
        <v>6</v>
      </c>
      <c r="J228" s="655"/>
      <c r="K228" s="656">
        <f t="shared" si="23"/>
        <v>6</v>
      </c>
      <c r="L228" s="657"/>
      <c r="M228" s="16" t="str">
        <f t="shared" si="24"/>
        <v>Juin</v>
      </c>
    </row>
    <row r="229" spans="1:13" ht="20.25">
      <c r="A229" s="13">
        <v>222</v>
      </c>
      <c r="B229" s="625" t="s">
        <v>1453</v>
      </c>
      <c r="C229" s="625" t="s">
        <v>2664</v>
      </c>
      <c r="D229" s="642">
        <v>12</v>
      </c>
      <c r="E229" s="127"/>
      <c r="F229" s="656">
        <f t="shared" si="20"/>
        <v>6</v>
      </c>
      <c r="G229" s="656">
        <f t="shared" si="21"/>
        <v>18</v>
      </c>
      <c r="H229" s="654"/>
      <c r="I229" s="656">
        <f t="shared" si="22"/>
        <v>18</v>
      </c>
      <c r="J229" s="655"/>
      <c r="K229" s="656">
        <f t="shared" si="23"/>
        <v>18</v>
      </c>
      <c r="L229" s="657"/>
      <c r="M229" s="16" t="str">
        <f t="shared" si="24"/>
        <v>Juin</v>
      </c>
    </row>
    <row r="230" spans="1:13" ht="20.25">
      <c r="A230" s="13">
        <v>223</v>
      </c>
      <c r="B230" s="625" t="s">
        <v>1456</v>
      </c>
      <c r="C230" s="625" t="s">
        <v>2636</v>
      </c>
      <c r="D230" s="642">
        <v>14</v>
      </c>
      <c r="E230" s="127"/>
      <c r="F230" s="656">
        <f t="shared" si="20"/>
        <v>7</v>
      </c>
      <c r="G230" s="656">
        <f t="shared" si="21"/>
        <v>21</v>
      </c>
      <c r="H230" s="654"/>
      <c r="I230" s="656">
        <f t="shared" si="22"/>
        <v>21</v>
      </c>
      <c r="J230" s="655"/>
      <c r="K230" s="656">
        <f t="shared" si="23"/>
        <v>21</v>
      </c>
      <c r="L230" s="657"/>
      <c r="M230" s="16" t="str">
        <f t="shared" si="24"/>
        <v>Juin</v>
      </c>
    </row>
    <row r="231" spans="1:13" ht="20.25">
      <c r="A231" s="13">
        <v>224</v>
      </c>
      <c r="B231" s="625" t="s">
        <v>1461</v>
      </c>
      <c r="C231" s="625" t="s">
        <v>2665</v>
      </c>
      <c r="D231" s="642">
        <v>11</v>
      </c>
      <c r="E231" s="127"/>
      <c r="F231" s="656">
        <f t="shared" si="20"/>
        <v>5.5</v>
      </c>
      <c r="G231" s="656">
        <f t="shared" si="21"/>
        <v>16.5</v>
      </c>
      <c r="H231" s="654"/>
      <c r="I231" s="656">
        <f t="shared" si="22"/>
        <v>16.5</v>
      </c>
      <c r="J231" s="655"/>
      <c r="K231" s="656">
        <f t="shared" si="23"/>
        <v>16.5</v>
      </c>
      <c r="L231" s="657"/>
      <c r="M231" s="16" t="str">
        <f t="shared" si="24"/>
        <v>Juin</v>
      </c>
    </row>
    <row r="232" spans="1:13" ht="20.25">
      <c r="A232" s="13">
        <v>225</v>
      </c>
      <c r="B232" s="625" t="s">
        <v>2666</v>
      </c>
      <c r="C232" s="625" t="s">
        <v>2667</v>
      </c>
      <c r="D232" s="642">
        <v>1</v>
      </c>
      <c r="E232" s="127"/>
      <c r="F232" s="656">
        <f t="shared" si="20"/>
        <v>0.5</v>
      </c>
      <c r="G232" s="656">
        <f t="shared" si="21"/>
        <v>1.5</v>
      </c>
      <c r="H232" s="654"/>
      <c r="I232" s="656">
        <f t="shared" si="22"/>
        <v>1.5</v>
      </c>
      <c r="J232" s="655"/>
      <c r="K232" s="656">
        <f t="shared" si="23"/>
        <v>1.5</v>
      </c>
      <c r="L232" s="657"/>
      <c r="M232" s="16" t="str">
        <f t="shared" si="24"/>
        <v>Juin</v>
      </c>
    </row>
    <row r="233" spans="1:13" ht="20.25">
      <c r="A233" s="13">
        <v>226</v>
      </c>
      <c r="B233" s="625" t="s">
        <v>256</v>
      </c>
      <c r="C233" s="625" t="s">
        <v>2668</v>
      </c>
      <c r="D233" s="642">
        <v>8</v>
      </c>
      <c r="E233" s="127"/>
      <c r="F233" s="656">
        <f t="shared" si="20"/>
        <v>4</v>
      </c>
      <c r="G233" s="656">
        <f t="shared" si="21"/>
        <v>12</v>
      </c>
      <c r="H233" s="654"/>
      <c r="I233" s="656">
        <f t="shared" si="22"/>
        <v>12</v>
      </c>
      <c r="J233" s="655"/>
      <c r="K233" s="656">
        <f t="shared" si="23"/>
        <v>12</v>
      </c>
      <c r="L233" s="657"/>
      <c r="M233" s="16" t="str">
        <f t="shared" si="24"/>
        <v>Juin</v>
      </c>
    </row>
    <row r="234" spans="1:13" ht="20.25">
      <c r="A234" s="13">
        <v>227</v>
      </c>
      <c r="B234" s="625" t="s">
        <v>2669</v>
      </c>
      <c r="C234" s="625" t="s">
        <v>2670</v>
      </c>
      <c r="D234" s="642">
        <v>14</v>
      </c>
      <c r="E234" s="127"/>
      <c r="F234" s="656">
        <f t="shared" si="20"/>
        <v>7</v>
      </c>
      <c r="G234" s="656">
        <f t="shared" si="21"/>
        <v>21</v>
      </c>
      <c r="H234" s="654"/>
      <c r="I234" s="656">
        <f t="shared" si="22"/>
        <v>21</v>
      </c>
      <c r="J234" s="655"/>
      <c r="K234" s="656">
        <f t="shared" si="23"/>
        <v>21</v>
      </c>
      <c r="L234" s="657"/>
      <c r="M234" s="16" t="str">
        <f t="shared" si="24"/>
        <v>Juin</v>
      </c>
    </row>
    <row r="235" spans="1:13" ht="20.25">
      <c r="A235" s="13">
        <v>228</v>
      </c>
      <c r="B235" s="625" t="s">
        <v>1480</v>
      </c>
      <c r="C235" s="625" t="s">
        <v>2671</v>
      </c>
      <c r="D235" s="642">
        <v>14</v>
      </c>
      <c r="E235" s="127"/>
      <c r="F235" s="656">
        <f t="shared" si="20"/>
        <v>7</v>
      </c>
      <c r="G235" s="656">
        <f t="shared" si="21"/>
        <v>21</v>
      </c>
      <c r="H235" s="654"/>
      <c r="I235" s="656">
        <f t="shared" si="22"/>
        <v>21</v>
      </c>
      <c r="J235" s="655"/>
      <c r="K235" s="656">
        <f t="shared" si="23"/>
        <v>21</v>
      </c>
      <c r="L235" s="657"/>
      <c r="M235" s="16" t="str">
        <f t="shared" si="24"/>
        <v>Juin</v>
      </c>
    </row>
    <row r="236" spans="1:13" ht="20.25">
      <c r="A236" s="13">
        <v>229</v>
      </c>
      <c r="B236" s="625" t="s">
        <v>2672</v>
      </c>
      <c r="C236" s="625" t="s">
        <v>2636</v>
      </c>
      <c r="D236" s="642">
        <v>13</v>
      </c>
      <c r="E236" s="127"/>
      <c r="F236" s="656">
        <f t="shared" si="20"/>
        <v>6.5</v>
      </c>
      <c r="G236" s="656">
        <f t="shared" si="21"/>
        <v>19.5</v>
      </c>
      <c r="H236" s="654"/>
      <c r="I236" s="656">
        <f t="shared" si="22"/>
        <v>19.5</v>
      </c>
      <c r="J236" s="655"/>
      <c r="K236" s="656">
        <f t="shared" si="23"/>
        <v>19.5</v>
      </c>
      <c r="L236" s="657"/>
      <c r="M236" s="16" t="str">
        <f t="shared" si="24"/>
        <v>Juin</v>
      </c>
    </row>
    <row r="237" spans="1:13" ht="20.25">
      <c r="A237" s="13">
        <v>230</v>
      </c>
      <c r="B237" s="625" t="s">
        <v>2673</v>
      </c>
      <c r="C237" s="625" t="s">
        <v>2674</v>
      </c>
      <c r="D237" s="642">
        <v>12</v>
      </c>
      <c r="E237" s="127"/>
      <c r="F237" s="656">
        <f t="shared" si="20"/>
        <v>6</v>
      </c>
      <c r="G237" s="656">
        <f t="shared" si="21"/>
        <v>18</v>
      </c>
      <c r="H237" s="654"/>
      <c r="I237" s="656">
        <f t="shared" si="22"/>
        <v>18</v>
      </c>
      <c r="J237" s="655"/>
      <c r="K237" s="656">
        <f t="shared" si="23"/>
        <v>18</v>
      </c>
      <c r="L237" s="657"/>
      <c r="M237" s="16" t="str">
        <f t="shared" si="24"/>
        <v>Juin</v>
      </c>
    </row>
    <row r="238" spans="1:13" ht="20.25">
      <c r="A238" s="13">
        <v>231</v>
      </c>
      <c r="B238" s="625" t="s">
        <v>1496</v>
      </c>
      <c r="C238" s="625" t="s">
        <v>2462</v>
      </c>
      <c r="D238" s="642">
        <v>11</v>
      </c>
      <c r="E238" s="127"/>
      <c r="F238" s="656">
        <f t="shared" si="20"/>
        <v>5.5</v>
      </c>
      <c r="G238" s="656">
        <f t="shared" si="21"/>
        <v>16.5</v>
      </c>
      <c r="H238" s="654"/>
      <c r="I238" s="656">
        <f t="shared" si="22"/>
        <v>16.5</v>
      </c>
      <c r="J238" s="655"/>
      <c r="K238" s="656">
        <f t="shared" si="23"/>
        <v>16.5</v>
      </c>
      <c r="L238" s="657"/>
      <c r="M238" s="16" t="str">
        <f t="shared" si="24"/>
        <v>Juin</v>
      </c>
    </row>
    <row r="239" spans="1:13" ht="20.25">
      <c r="A239" s="13">
        <v>232</v>
      </c>
      <c r="B239" s="625" t="s">
        <v>2675</v>
      </c>
      <c r="C239" s="625" t="s">
        <v>2676</v>
      </c>
      <c r="D239" s="642">
        <v>9</v>
      </c>
      <c r="E239" s="127"/>
      <c r="F239" s="656">
        <f t="shared" si="20"/>
        <v>4.5</v>
      </c>
      <c r="G239" s="656">
        <f t="shared" si="21"/>
        <v>13.5</v>
      </c>
      <c r="H239" s="654"/>
      <c r="I239" s="656">
        <f t="shared" si="22"/>
        <v>13.5</v>
      </c>
      <c r="J239" s="655"/>
      <c r="K239" s="656">
        <f t="shared" si="23"/>
        <v>13.5</v>
      </c>
      <c r="L239" s="657"/>
      <c r="M239" s="16" t="str">
        <f t="shared" si="24"/>
        <v>Juin</v>
      </c>
    </row>
    <row r="240" spans="1:13" ht="20.25">
      <c r="A240" s="13">
        <v>233</v>
      </c>
      <c r="B240" s="625" t="s">
        <v>1489</v>
      </c>
      <c r="C240" s="625" t="s">
        <v>2481</v>
      </c>
      <c r="D240" s="642">
        <v>10</v>
      </c>
      <c r="E240" s="127"/>
      <c r="F240" s="656">
        <f t="shared" si="20"/>
        <v>5</v>
      </c>
      <c r="G240" s="656">
        <f t="shared" si="21"/>
        <v>15</v>
      </c>
      <c r="H240" s="654"/>
      <c r="I240" s="656">
        <f t="shared" si="22"/>
        <v>15</v>
      </c>
      <c r="J240" s="655"/>
      <c r="K240" s="656">
        <f t="shared" si="23"/>
        <v>15</v>
      </c>
      <c r="L240" s="657"/>
      <c r="M240" s="16" t="str">
        <f t="shared" si="24"/>
        <v>Juin</v>
      </c>
    </row>
    <row r="241" spans="1:13" ht="20.25">
      <c r="A241" s="13">
        <v>234</v>
      </c>
      <c r="B241" s="625" t="s">
        <v>2677</v>
      </c>
      <c r="C241" s="625" t="s">
        <v>2678</v>
      </c>
      <c r="D241" s="642">
        <v>13</v>
      </c>
      <c r="E241" s="127"/>
      <c r="F241" s="656">
        <f t="shared" si="20"/>
        <v>6.5</v>
      </c>
      <c r="G241" s="656">
        <f t="shared" si="21"/>
        <v>19.5</v>
      </c>
      <c r="H241" s="654"/>
      <c r="I241" s="656">
        <f t="shared" si="22"/>
        <v>19.5</v>
      </c>
      <c r="J241" s="655"/>
      <c r="K241" s="656">
        <f t="shared" si="23"/>
        <v>19.5</v>
      </c>
      <c r="L241" s="657"/>
      <c r="M241" s="16" t="str">
        <f t="shared" si="24"/>
        <v>Juin</v>
      </c>
    </row>
    <row r="242" spans="1:13" ht="20.25">
      <c r="A242" s="13">
        <v>235</v>
      </c>
      <c r="B242" s="625" t="s">
        <v>1509</v>
      </c>
      <c r="C242" s="625" t="s">
        <v>2449</v>
      </c>
      <c r="D242" s="642">
        <v>15</v>
      </c>
      <c r="E242" s="127"/>
      <c r="F242" s="656">
        <f t="shared" si="20"/>
        <v>7.5</v>
      </c>
      <c r="G242" s="656">
        <f t="shared" si="21"/>
        <v>22.5</v>
      </c>
      <c r="H242" s="654"/>
      <c r="I242" s="656">
        <f t="shared" si="22"/>
        <v>22.5</v>
      </c>
      <c r="J242" s="655"/>
      <c r="K242" s="656">
        <f t="shared" si="23"/>
        <v>22.5</v>
      </c>
      <c r="L242" s="657"/>
      <c r="M242" s="16" t="str">
        <f t="shared" si="24"/>
        <v>Juin</v>
      </c>
    </row>
    <row r="243" spans="1:13" ht="20.25">
      <c r="A243" s="13">
        <v>236</v>
      </c>
      <c r="B243" s="625" t="s">
        <v>2679</v>
      </c>
      <c r="C243" s="625" t="s">
        <v>2416</v>
      </c>
      <c r="D243" s="642">
        <v>9</v>
      </c>
      <c r="E243" s="127"/>
      <c r="F243" s="656">
        <f t="shared" si="20"/>
        <v>4.5</v>
      </c>
      <c r="G243" s="656">
        <f t="shared" si="21"/>
        <v>13.5</v>
      </c>
      <c r="H243" s="654"/>
      <c r="I243" s="656">
        <f t="shared" si="22"/>
        <v>13.5</v>
      </c>
      <c r="J243" s="655"/>
      <c r="K243" s="656">
        <f t="shared" si="23"/>
        <v>13.5</v>
      </c>
      <c r="L243" s="657"/>
      <c r="M243" s="16" t="str">
        <f t="shared" si="24"/>
        <v>Juin</v>
      </c>
    </row>
    <row r="244" spans="1:13" ht="20.25">
      <c r="A244" s="13">
        <v>237</v>
      </c>
      <c r="B244" s="625" t="s">
        <v>2680</v>
      </c>
      <c r="C244" s="625" t="s">
        <v>2480</v>
      </c>
      <c r="D244" s="642">
        <v>10</v>
      </c>
      <c r="E244" s="127"/>
      <c r="F244" s="656">
        <f t="shared" si="20"/>
        <v>5</v>
      </c>
      <c r="G244" s="656">
        <f t="shared" si="21"/>
        <v>15</v>
      </c>
      <c r="H244" s="654"/>
      <c r="I244" s="656">
        <f t="shared" si="22"/>
        <v>15</v>
      </c>
      <c r="J244" s="655"/>
      <c r="K244" s="656">
        <f t="shared" si="23"/>
        <v>15</v>
      </c>
      <c r="L244" s="657"/>
      <c r="M244" s="16" t="str">
        <f t="shared" si="24"/>
        <v>Juin</v>
      </c>
    </row>
    <row r="245" spans="1:13" ht="20.25">
      <c r="A245" s="13">
        <v>238</v>
      </c>
      <c r="B245" s="625" t="s">
        <v>1518</v>
      </c>
      <c r="C245" s="625" t="s">
        <v>2490</v>
      </c>
      <c r="D245" s="642">
        <v>12</v>
      </c>
      <c r="E245" s="127"/>
      <c r="F245" s="656">
        <f t="shared" si="20"/>
        <v>6</v>
      </c>
      <c r="G245" s="656">
        <f t="shared" si="21"/>
        <v>18</v>
      </c>
      <c r="H245" s="654"/>
      <c r="I245" s="656">
        <f t="shared" si="22"/>
        <v>18</v>
      </c>
      <c r="J245" s="655"/>
      <c r="K245" s="656">
        <f t="shared" si="23"/>
        <v>18</v>
      </c>
      <c r="L245" s="657"/>
      <c r="M245" s="16" t="str">
        <f t="shared" si="24"/>
        <v>Juin</v>
      </c>
    </row>
    <row r="246" spans="1:13" ht="20.25">
      <c r="A246" s="13">
        <v>239</v>
      </c>
      <c r="B246" s="625" t="s">
        <v>1518</v>
      </c>
      <c r="C246" s="625" t="s">
        <v>2681</v>
      </c>
      <c r="D246" s="642">
        <v>14</v>
      </c>
      <c r="E246" s="127"/>
      <c r="F246" s="656">
        <f t="shared" si="20"/>
        <v>7</v>
      </c>
      <c r="G246" s="656">
        <f t="shared" si="21"/>
        <v>21</v>
      </c>
      <c r="H246" s="654"/>
      <c r="I246" s="656">
        <f t="shared" si="22"/>
        <v>21</v>
      </c>
      <c r="J246" s="655"/>
      <c r="K246" s="656">
        <f t="shared" si="23"/>
        <v>21</v>
      </c>
      <c r="L246" s="657"/>
      <c r="M246" s="16" t="str">
        <f t="shared" si="24"/>
        <v>Juin</v>
      </c>
    </row>
    <row r="247" spans="1:13" ht="20.25">
      <c r="A247" s="13">
        <v>240</v>
      </c>
      <c r="B247" s="625" t="s">
        <v>1525</v>
      </c>
      <c r="C247" s="625" t="s">
        <v>2682</v>
      </c>
      <c r="D247" s="642">
        <v>12</v>
      </c>
      <c r="E247" s="127"/>
      <c r="F247" s="656">
        <f t="shared" si="20"/>
        <v>6</v>
      </c>
      <c r="G247" s="656">
        <f t="shared" si="21"/>
        <v>18</v>
      </c>
      <c r="H247" s="654"/>
      <c r="I247" s="656">
        <f t="shared" si="22"/>
        <v>18</v>
      </c>
      <c r="J247" s="655"/>
      <c r="K247" s="656">
        <f t="shared" si="23"/>
        <v>18</v>
      </c>
      <c r="L247" s="657"/>
      <c r="M247" s="16" t="str">
        <f t="shared" si="24"/>
        <v>Juin</v>
      </c>
    </row>
    <row r="248" spans="1:13" ht="20.25">
      <c r="A248" s="13">
        <v>241</v>
      </c>
      <c r="B248" s="625" t="s">
        <v>1530</v>
      </c>
      <c r="C248" s="625" t="s">
        <v>2508</v>
      </c>
      <c r="D248" s="642">
        <v>9</v>
      </c>
      <c r="E248" s="127"/>
      <c r="F248" s="656">
        <f t="shared" si="20"/>
        <v>4.5</v>
      </c>
      <c r="G248" s="656">
        <f t="shared" si="21"/>
        <v>13.5</v>
      </c>
      <c r="H248" s="654"/>
      <c r="I248" s="656">
        <f t="shared" si="22"/>
        <v>13.5</v>
      </c>
      <c r="J248" s="655"/>
      <c r="K248" s="656">
        <f t="shared" si="23"/>
        <v>13.5</v>
      </c>
      <c r="L248" s="657"/>
      <c r="M248" s="16" t="str">
        <f t="shared" si="24"/>
        <v>Juin</v>
      </c>
    </row>
    <row r="249" spans="1:13" ht="20.25">
      <c r="A249" s="13">
        <v>242</v>
      </c>
      <c r="B249" s="625" t="s">
        <v>2683</v>
      </c>
      <c r="C249" s="625" t="s">
        <v>2684</v>
      </c>
      <c r="D249" s="642">
        <v>11</v>
      </c>
      <c r="E249" s="127"/>
      <c r="F249" s="656">
        <f t="shared" si="20"/>
        <v>5.5</v>
      </c>
      <c r="G249" s="656">
        <f t="shared" si="21"/>
        <v>16.5</v>
      </c>
      <c r="H249" s="654"/>
      <c r="I249" s="656">
        <f t="shared" si="22"/>
        <v>16.5</v>
      </c>
      <c r="J249" s="655"/>
      <c r="K249" s="656">
        <f t="shared" si="23"/>
        <v>16.5</v>
      </c>
      <c r="L249" s="657"/>
      <c r="M249" s="16" t="str">
        <f t="shared" si="24"/>
        <v>Juin</v>
      </c>
    </row>
    <row r="250" spans="1:13" ht="20.25">
      <c r="A250" s="13">
        <v>243</v>
      </c>
      <c r="B250" s="625" t="s">
        <v>2685</v>
      </c>
      <c r="C250" s="625" t="s">
        <v>2686</v>
      </c>
      <c r="D250" s="648">
        <v>0</v>
      </c>
      <c r="E250" s="127"/>
      <c r="F250" s="656">
        <f t="shared" si="20"/>
        <v>0</v>
      </c>
      <c r="G250" s="656">
        <f t="shared" si="21"/>
        <v>0</v>
      </c>
      <c r="H250" s="654"/>
      <c r="I250" s="656">
        <f t="shared" si="22"/>
        <v>0</v>
      </c>
      <c r="J250" s="655"/>
      <c r="K250" s="656">
        <f t="shared" si="23"/>
        <v>0</v>
      </c>
      <c r="L250" s="657"/>
      <c r="M250" s="16" t="str">
        <f t="shared" si="24"/>
        <v>Juin</v>
      </c>
    </row>
    <row r="251" spans="1:13" ht="20.25">
      <c r="A251" s="13">
        <v>244</v>
      </c>
      <c r="B251" s="625" t="s">
        <v>2687</v>
      </c>
      <c r="C251" s="625" t="s">
        <v>2688</v>
      </c>
      <c r="D251" s="642">
        <v>13</v>
      </c>
      <c r="E251" s="127"/>
      <c r="F251" s="656">
        <f t="shared" si="20"/>
        <v>6.5</v>
      </c>
      <c r="G251" s="656">
        <f t="shared" si="21"/>
        <v>19.5</v>
      </c>
      <c r="H251" s="654"/>
      <c r="I251" s="656">
        <f t="shared" si="22"/>
        <v>19.5</v>
      </c>
      <c r="J251" s="655"/>
      <c r="K251" s="656">
        <f t="shared" si="23"/>
        <v>19.5</v>
      </c>
      <c r="L251" s="657"/>
      <c r="M251" s="16" t="str">
        <f t="shared" si="24"/>
        <v>Juin</v>
      </c>
    </row>
    <row r="252" spans="1:13" ht="20.25">
      <c r="A252" s="13">
        <v>245</v>
      </c>
      <c r="B252" s="625" t="s">
        <v>264</v>
      </c>
      <c r="C252" s="625" t="s">
        <v>2689</v>
      </c>
      <c r="D252" s="642">
        <v>13</v>
      </c>
      <c r="E252" s="127"/>
      <c r="F252" s="656">
        <f t="shared" si="20"/>
        <v>6.5</v>
      </c>
      <c r="G252" s="656">
        <f t="shared" si="21"/>
        <v>19.5</v>
      </c>
      <c r="H252" s="654"/>
      <c r="I252" s="656">
        <f t="shared" si="22"/>
        <v>19.5</v>
      </c>
      <c r="J252" s="655"/>
      <c r="K252" s="656">
        <f t="shared" si="23"/>
        <v>19.5</v>
      </c>
      <c r="L252" s="657"/>
      <c r="M252" s="16" t="str">
        <f t="shared" si="24"/>
        <v>Juin</v>
      </c>
    </row>
    <row r="253" spans="1:13" ht="20.25">
      <c r="A253" s="13">
        <v>246</v>
      </c>
      <c r="B253" s="625" t="s">
        <v>264</v>
      </c>
      <c r="C253" s="625" t="s">
        <v>2470</v>
      </c>
      <c r="D253" s="642">
        <v>7</v>
      </c>
      <c r="E253" s="127"/>
      <c r="F253" s="656">
        <f t="shared" si="20"/>
        <v>3.5</v>
      </c>
      <c r="G253" s="656">
        <f t="shared" si="21"/>
        <v>10.5</v>
      </c>
      <c r="H253" s="654"/>
      <c r="I253" s="656">
        <f t="shared" si="22"/>
        <v>10.5</v>
      </c>
      <c r="J253" s="655"/>
      <c r="K253" s="656">
        <f t="shared" si="23"/>
        <v>10.5</v>
      </c>
      <c r="L253" s="657"/>
      <c r="M253" s="16" t="str">
        <f t="shared" si="24"/>
        <v>Juin</v>
      </c>
    </row>
    <row r="254" spans="1:13" ht="20.25">
      <c r="A254" s="13">
        <v>247</v>
      </c>
      <c r="B254" s="625" t="s">
        <v>1557</v>
      </c>
      <c r="C254" s="625" t="s">
        <v>2690</v>
      </c>
      <c r="D254" s="642">
        <v>15</v>
      </c>
      <c r="E254" s="127"/>
      <c r="F254" s="656">
        <f t="shared" si="20"/>
        <v>7.5</v>
      </c>
      <c r="G254" s="656">
        <f t="shared" si="21"/>
        <v>22.5</v>
      </c>
      <c r="H254" s="654"/>
      <c r="I254" s="656">
        <f t="shared" si="22"/>
        <v>22.5</v>
      </c>
      <c r="J254" s="655"/>
      <c r="K254" s="656">
        <f t="shared" si="23"/>
        <v>22.5</v>
      </c>
      <c r="L254" s="657"/>
      <c r="M254" s="16" t="str">
        <f t="shared" si="24"/>
        <v>Juin</v>
      </c>
    </row>
    <row r="255" spans="1:13" ht="20.25">
      <c r="A255" s="13">
        <v>248</v>
      </c>
      <c r="B255" s="625" t="s">
        <v>1553</v>
      </c>
      <c r="C255" s="625" t="s">
        <v>2453</v>
      </c>
      <c r="D255" s="642">
        <v>13</v>
      </c>
      <c r="E255" s="127"/>
      <c r="F255" s="656">
        <f t="shared" si="20"/>
        <v>6.5</v>
      </c>
      <c r="G255" s="656">
        <f t="shared" si="21"/>
        <v>19.5</v>
      </c>
      <c r="H255" s="654"/>
      <c r="I255" s="656">
        <f t="shared" si="22"/>
        <v>19.5</v>
      </c>
      <c r="J255" s="655"/>
      <c r="K255" s="656">
        <f t="shared" si="23"/>
        <v>19.5</v>
      </c>
      <c r="L255" s="657"/>
      <c r="M255" s="16" t="str">
        <f t="shared" si="24"/>
        <v>Juin</v>
      </c>
    </row>
    <row r="256" spans="1:13" ht="20.25">
      <c r="A256" s="13">
        <v>249</v>
      </c>
      <c r="B256" s="625" t="s">
        <v>1560</v>
      </c>
      <c r="C256" s="625" t="s">
        <v>2648</v>
      </c>
      <c r="D256" s="642">
        <v>13</v>
      </c>
      <c r="E256" s="127"/>
      <c r="F256" s="656">
        <f t="shared" si="20"/>
        <v>6.5</v>
      </c>
      <c r="G256" s="656">
        <f t="shared" si="21"/>
        <v>19.5</v>
      </c>
      <c r="H256" s="654"/>
      <c r="I256" s="656">
        <f t="shared" si="22"/>
        <v>19.5</v>
      </c>
      <c r="J256" s="655"/>
      <c r="K256" s="656">
        <f t="shared" si="23"/>
        <v>19.5</v>
      </c>
      <c r="L256" s="657"/>
      <c r="M256" s="16" t="str">
        <f t="shared" si="24"/>
        <v>Juin</v>
      </c>
    </row>
    <row r="257" spans="1:13" ht="20.25">
      <c r="A257" s="13">
        <v>250</v>
      </c>
      <c r="B257" s="625" t="s">
        <v>1566</v>
      </c>
      <c r="C257" s="625" t="s">
        <v>2531</v>
      </c>
      <c r="D257" s="642">
        <v>12</v>
      </c>
      <c r="E257" s="127"/>
      <c r="F257" s="656">
        <f t="shared" si="20"/>
        <v>6</v>
      </c>
      <c r="G257" s="656">
        <f t="shared" si="21"/>
        <v>18</v>
      </c>
      <c r="H257" s="654"/>
      <c r="I257" s="656">
        <f t="shared" si="22"/>
        <v>18</v>
      </c>
      <c r="J257" s="655"/>
      <c r="K257" s="656">
        <f t="shared" si="23"/>
        <v>18</v>
      </c>
      <c r="L257" s="657"/>
      <c r="M257" s="16" t="str">
        <f t="shared" si="24"/>
        <v>Juin</v>
      </c>
    </row>
    <row r="258" spans="1:13" ht="20.25">
      <c r="A258" s="13">
        <v>251</v>
      </c>
      <c r="B258" s="625" t="s">
        <v>267</v>
      </c>
      <c r="C258" s="625" t="s">
        <v>2691</v>
      </c>
      <c r="D258" s="642">
        <v>11</v>
      </c>
      <c r="E258" s="127"/>
      <c r="F258" s="656">
        <f t="shared" si="20"/>
        <v>5.5</v>
      </c>
      <c r="G258" s="656">
        <f t="shared" si="21"/>
        <v>16.5</v>
      </c>
      <c r="H258" s="654"/>
      <c r="I258" s="656">
        <f t="shared" si="22"/>
        <v>16.5</v>
      </c>
      <c r="J258" s="655"/>
      <c r="K258" s="656">
        <f t="shared" si="23"/>
        <v>16.5</v>
      </c>
      <c r="L258" s="657"/>
      <c r="M258" s="16" t="str">
        <f t="shared" si="24"/>
        <v>Juin</v>
      </c>
    </row>
    <row r="259" spans="1:13" ht="20.25">
      <c r="A259" s="13">
        <v>252</v>
      </c>
      <c r="B259" s="625" t="s">
        <v>2692</v>
      </c>
      <c r="C259" s="625" t="s">
        <v>2693</v>
      </c>
      <c r="D259" s="642">
        <v>15</v>
      </c>
      <c r="E259" s="127"/>
      <c r="F259" s="656">
        <f t="shared" si="20"/>
        <v>7.5</v>
      </c>
      <c r="G259" s="656">
        <f t="shared" si="21"/>
        <v>22.5</v>
      </c>
      <c r="H259" s="654"/>
      <c r="I259" s="656">
        <f t="shared" si="22"/>
        <v>22.5</v>
      </c>
      <c r="J259" s="655"/>
      <c r="K259" s="656">
        <f t="shared" si="23"/>
        <v>22.5</v>
      </c>
      <c r="L259" s="657"/>
      <c r="M259" s="16" t="str">
        <f t="shared" si="24"/>
        <v>Juin</v>
      </c>
    </row>
    <row r="260" spans="1:13" ht="20.25">
      <c r="A260" s="13">
        <v>253</v>
      </c>
      <c r="B260" s="625" t="s">
        <v>1580</v>
      </c>
      <c r="C260" s="625" t="s">
        <v>2694</v>
      </c>
      <c r="D260" s="642">
        <v>9</v>
      </c>
      <c r="E260" s="127"/>
      <c r="F260" s="656">
        <f t="shared" si="20"/>
        <v>4.5</v>
      </c>
      <c r="G260" s="656">
        <f t="shared" si="21"/>
        <v>13.5</v>
      </c>
      <c r="H260" s="654"/>
      <c r="I260" s="656">
        <f t="shared" si="22"/>
        <v>13.5</v>
      </c>
      <c r="J260" s="655"/>
      <c r="K260" s="656">
        <f t="shared" si="23"/>
        <v>13.5</v>
      </c>
      <c r="L260" s="657"/>
      <c r="M260" s="16" t="str">
        <f t="shared" si="24"/>
        <v>Juin</v>
      </c>
    </row>
    <row r="261" spans="1:13" ht="20.25">
      <c r="A261" s="13">
        <v>254</v>
      </c>
      <c r="B261" s="625" t="s">
        <v>1585</v>
      </c>
      <c r="C261" s="625" t="s">
        <v>2695</v>
      </c>
      <c r="D261" s="642">
        <v>8</v>
      </c>
      <c r="E261" s="127"/>
      <c r="F261" s="656">
        <f t="shared" si="20"/>
        <v>4</v>
      </c>
      <c r="G261" s="656">
        <f t="shared" si="21"/>
        <v>12</v>
      </c>
      <c r="H261" s="654"/>
      <c r="I261" s="656">
        <f t="shared" si="22"/>
        <v>12</v>
      </c>
      <c r="J261" s="655"/>
      <c r="K261" s="656">
        <f t="shared" si="23"/>
        <v>12</v>
      </c>
      <c r="L261" s="657"/>
      <c r="M261" s="16" t="str">
        <f t="shared" si="24"/>
        <v>Juin</v>
      </c>
    </row>
    <row r="262" spans="1:13" ht="20.25">
      <c r="A262" s="13">
        <v>255</v>
      </c>
      <c r="B262" s="625" t="s">
        <v>1585</v>
      </c>
      <c r="C262" s="625" t="s">
        <v>2628</v>
      </c>
      <c r="D262" s="642">
        <v>13</v>
      </c>
      <c r="E262" s="127"/>
      <c r="F262" s="656">
        <f t="shared" si="20"/>
        <v>6.5</v>
      </c>
      <c r="G262" s="656">
        <f t="shared" si="21"/>
        <v>19.5</v>
      </c>
      <c r="H262" s="654"/>
      <c r="I262" s="656">
        <f t="shared" si="22"/>
        <v>19.5</v>
      </c>
      <c r="J262" s="655"/>
      <c r="K262" s="656">
        <f t="shared" si="23"/>
        <v>19.5</v>
      </c>
      <c r="L262" s="657"/>
      <c r="M262" s="16" t="str">
        <f t="shared" si="24"/>
        <v>Juin</v>
      </c>
    </row>
    <row r="263" spans="1:13" ht="20.25">
      <c r="A263" s="13">
        <v>256</v>
      </c>
      <c r="B263" s="625" t="s">
        <v>1592</v>
      </c>
      <c r="C263" s="625" t="s">
        <v>2585</v>
      </c>
      <c r="D263" s="642">
        <v>14</v>
      </c>
      <c r="E263" s="127"/>
      <c r="F263" s="656">
        <f t="shared" si="20"/>
        <v>7</v>
      </c>
      <c r="G263" s="656">
        <f t="shared" si="21"/>
        <v>21</v>
      </c>
      <c r="H263" s="654"/>
      <c r="I263" s="656">
        <f t="shared" si="22"/>
        <v>21</v>
      </c>
      <c r="J263" s="655"/>
      <c r="K263" s="656">
        <f t="shared" si="23"/>
        <v>21</v>
      </c>
      <c r="L263" s="657"/>
      <c r="M263" s="16" t="str">
        <f t="shared" si="24"/>
        <v>Juin</v>
      </c>
    </row>
    <row r="264" spans="1:13" ht="20.25">
      <c r="A264" s="13">
        <v>257</v>
      </c>
      <c r="B264" s="625" t="s">
        <v>1596</v>
      </c>
      <c r="C264" s="625" t="s">
        <v>2509</v>
      </c>
      <c r="D264" s="642">
        <v>14</v>
      </c>
      <c r="E264" s="127"/>
      <c r="F264" s="656">
        <f t="shared" si="20"/>
        <v>7</v>
      </c>
      <c r="G264" s="656">
        <f t="shared" si="21"/>
        <v>21</v>
      </c>
      <c r="H264" s="654"/>
      <c r="I264" s="656">
        <f t="shared" si="22"/>
        <v>21</v>
      </c>
      <c r="J264" s="655"/>
      <c r="K264" s="656">
        <f t="shared" si="23"/>
        <v>21</v>
      </c>
      <c r="L264" s="657"/>
      <c r="M264" s="16" t="str">
        <f t="shared" si="24"/>
        <v>Juin</v>
      </c>
    </row>
    <row r="265" spans="1:13" ht="20.25">
      <c r="A265" s="13">
        <v>258</v>
      </c>
      <c r="B265" s="625" t="s">
        <v>1599</v>
      </c>
      <c r="C265" s="625" t="s">
        <v>2474</v>
      </c>
      <c r="D265" s="642">
        <v>10</v>
      </c>
      <c r="E265" s="127"/>
      <c r="F265" s="656">
        <f t="shared" ref="F265:F328" si="25">IF(AND(D265=0,E265=0),L265/3,(D265+E265)/2)</f>
        <v>5</v>
      </c>
      <c r="G265" s="656">
        <f t="shared" ref="G265:G328" si="26">F265*3</f>
        <v>15</v>
      </c>
      <c r="H265" s="654"/>
      <c r="I265" s="656">
        <f t="shared" ref="I265:I328" si="27">MAX(G265,H265*3)</f>
        <v>15</v>
      </c>
      <c r="J265" s="655"/>
      <c r="K265" s="656">
        <f t="shared" ref="K265:K328" si="28">MAX(I265,J265*3)</f>
        <v>15</v>
      </c>
      <c r="L265" s="657"/>
      <c r="M265" s="16" t="str">
        <f t="shared" ref="M265:M328" si="29">IF(ISBLANK(J265),IF(ISBLANK(H265),"Juin","Synthèse"),"Rattrapage")</f>
        <v>Juin</v>
      </c>
    </row>
    <row r="266" spans="1:13" ht="20.25">
      <c r="A266" s="13">
        <v>259</v>
      </c>
      <c r="B266" s="625" t="s">
        <v>2696</v>
      </c>
      <c r="C266" s="625" t="s">
        <v>2697</v>
      </c>
      <c r="D266" s="642">
        <v>11</v>
      </c>
      <c r="E266" s="127"/>
      <c r="F266" s="656">
        <f t="shared" si="25"/>
        <v>5.5</v>
      </c>
      <c r="G266" s="656">
        <f t="shared" si="26"/>
        <v>16.5</v>
      </c>
      <c r="H266" s="654"/>
      <c r="I266" s="656">
        <f t="shared" si="27"/>
        <v>16.5</v>
      </c>
      <c r="J266" s="655"/>
      <c r="K266" s="656">
        <f t="shared" si="28"/>
        <v>16.5</v>
      </c>
      <c r="L266" s="657"/>
      <c r="M266" s="16" t="str">
        <f t="shared" si="29"/>
        <v>Juin</v>
      </c>
    </row>
    <row r="267" spans="1:13" ht="20.25">
      <c r="A267" s="13">
        <v>260</v>
      </c>
      <c r="B267" s="625" t="s">
        <v>2696</v>
      </c>
      <c r="C267" s="625" t="s">
        <v>2582</v>
      </c>
      <c r="D267" s="642">
        <v>8</v>
      </c>
      <c r="E267" s="127"/>
      <c r="F267" s="656">
        <f t="shared" si="25"/>
        <v>4</v>
      </c>
      <c r="G267" s="656">
        <f t="shared" si="26"/>
        <v>12</v>
      </c>
      <c r="H267" s="654"/>
      <c r="I267" s="656">
        <f t="shared" si="27"/>
        <v>12</v>
      </c>
      <c r="J267" s="655"/>
      <c r="K267" s="656">
        <f t="shared" si="28"/>
        <v>12</v>
      </c>
      <c r="L267" s="657"/>
      <c r="M267" s="16" t="str">
        <f t="shared" si="29"/>
        <v>Juin</v>
      </c>
    </row>
    <row r="268" spans="1:13" ht="20.25">
      <c r="A268" s="13">
        <v>261</v>
      </c>
      <c r="B268" s="625" t="s">
        <v>1610</v>
      </c>
      <c r="C268" s="625" t="s">
        <v>2698</v>
      </c>
      <c r="D268" s="642">
        <v>13</v>
      </c>
      <c r="E268" s="127"/>
      <c r="F268" s="656">
        <f t="shared" si="25"/>
        <v>6.5</v>
      </c>
      <c r="G268" s="656">
        <f t="shared" si="26"/>
        <v>19.5</v>
      </c>
      <c r="H268" s="654"/>
      <c r="I268" s="656">
        <f t="shared" si="27"/>
        <v>19.5</v>
      </c>
      <c r="J268" s="655"/>
      <c r="K268" s="656">
        <f t="shared" si="28"/>
        <v>19.5</v>
      </c>
      <c r="L268" s="657"/>
      <c r="M268" s="16" t="str">
        <f t="shared" si="29"/>
        <v>Juin</v>
      </c>
    </row>
    <row r="269" spans="1:13" ht="20.25">
      <c r="A269" s="13">
        <v>262</v>
      </c>
      <c r="B269" s="625" t="s">
        <v>1615</v>
      </c>
      <c r="C269" s="625" t="s">
        <v>2670</v>
      </c>
      <c r="D269" s="642">
        <v>17</v>
      </c>
      <c r="E269" s="127"/>
      <c r="F269" s="656">
        <f t="shared" si="25"/>
        <v>8.5</v>
      </c>
      <c r="G269" s="656">
        <f t="shared" si="26"/>
        <v>25.5</v>
      </c>
      <c r="H269" s="654"/>
      <c r="I269" s="656">
        <f t="shared" si="27"/>
        <v>25.5</v>
      </c>
      <c r="J269" s="655"/>
      <c r="K269" s="656">
        <f t="shared" si="28"/>
        <v>25.5</v>
      </c>
      <c r="L269" s="657"/>
      <c r="M269" s="16" t="str">
        <f t="shared" si="29"/>
        <v>Juin</v>
      </c>
    </row>
    <row r="270" spans="1:13" ht="20.25">
      <c r="A270" s="13">
        <v>263</v>
      </c>
      <c r="B270" s="625" t="s">
        <v>2699</v>
      </c>
      <c r="C270" s="625" t="s">
        <v>2486</v>
      </c>
      <c r="D270" s="642">
        <v>15</v>
      </c>
      <c r="E270" s="127"/>
      <c r="F270" s="656">
        <f t="shared" si="25"/>
        <v>7.5</v>
      </c>
      <c r="G270" s="656">
        <f t="shared" si="26"/>
        <v>22.5</v>
      </c>
      <c r="H270" s="654"/>
      <c r="I270" s="656">
        <f t="shared" si="27"/>
        <v>22.5</v>
      </c>
      <c r="J270" s="655"/>
      <c r="K270" s="656">
        <f t="shared" si="28"/>
        <v>22.5</v>
      </c>
      <c r="L270" s="657"/>
      <c r="M270" s="16" t="str">
        <f t="shared" si="29"/>
        <v>Juin</v>
      </c>
    </row>
    <row r="271" spans="1:13" ht="20.25">
      <c r="A271" s="13">
        <v>264</v>
      </c>
      <c r="B271" s="625" t="s">
        <v>2700</v>
      </c>
      <c r="C271" s="625" t="s">
        <v>2701</v>
      </c>
      <c r="D271" s="642">
        <v>9</v>
      </c>
      <c r="E271" s="127"/>
      <c r="F271" s="656">
        <f t="shared" si="25"/>
        <v>4.5</v>
      </c>
      <c r="G271" s="656">
        <f t="shared" si="26"/>
        <v>13.5</v>
      </c>
      <c r="H271" s="654"/>
      <c r="I271" s="656">
        <f t="shared" si="27"/>
        <v>13.5</v>
      </c>
      <c r="J271" s="655"/>
      <c r="K271" s="656">
        <f t="shared" si="28"/>
        <v>13.5</v>
      </c>
      <c r="L271" s="657"/>
      <c r="M271" s="16" t="str">
        <f t="shared" si="29"/>
        <v>Juin</v>
      </c>
    </row>
    <row r="272" spans="1:13" ht="20.25">
      <c r="A272" s="13">
        <v>265</v>
      </c>
      <c r="B272" s="625" t="s">
        <v>1627</v>
      </c>
      <c r="C272" s="625" t="s">
        <v>2702</v>
      </c>
      <c r="D272" s="642">
        <v>6</v>
      </c>
      <c r="E272" s="127"/>
      <c r="F272" s="656">
        <f t="shared" si="25"/>
        <v>3</v>
      </c>
      <c r="G272" s="656">
        <f t="shared" si="26"/>
        <v>9</v>
      </c>
      <c r="H272" s="654"/>
      <c r="I272" s="656">
        <f t="shared" si="27"/>
        <v>9</v>
      </c>
      <c r="J272" s="655"/>
      <c r="K272" s="656">
        <f t="shared" si="28"/>
        <v>9</v>
      </c>
      <c r="L272" s="657"/>
      <c r="M272" s="16" t="str">
        <f t="shared" si="29"/>
        <v>Juin</v>
      </c>
    </row>
    <row r="273" spans="1:13" ht="20.25">
      <c r="A273" s="13">
        <v>266</v>
      </c>
      <c r="B273" s="625" t="s">
        <v>1632</v>
      </c>
      <c r="C273" s="625" t="s">
        <v>2703</v>
      </c>
      <c r="D273" s="642">
        <v>13</v>
      </c>
      <c r="E273" s="127"/>
      <c r="F273" s="656">
        <f t="shared" si="25"/>
        <v>6.5</v>
      </c>
      <c r="G273" s="656">
        <f t="shared" si="26"/>
        <v>19.5</v>
      </c>
      <c r="H273" s="654"/>
      <c r="I273" s="656">
        <f t="shared" si="27"/>
        <v>19.5</v>
      </c>
      <c r="J273" s="655"/>
      <c r="K273" s="656">
        <f t="shared" si="28"/>
        <v>19.5</v>
      </c>
      <c r="L273" s="657"/>
      <c r="M273" s="16" t="str">
        <f t="shared" si="29"/>
        <v>Juin</v>
      </c>
    </row>
    <row r="274" spans="1:13" ht="20.25">
      <c r="A274" s="13">
        <v>267</v>
      </c>
      <c r="B274" s="625" t="s">
        <v>2704</v>
      </c>
      <c r="C274" s="625" t="s">
        <v>2693</v>
      </c>
      <c r="D274" s="642">
        <v>16</v>
      </c>
      <c r="E274" s="127"/>
      <c r="F274" s="656">
        <f t="shared" si="25"/>
        <v>8</v>
      </c>
      <c r="G274" s="656">
        <f t="shared" si="26"/>
        <v>24</v>
      </c>
      <c r="H274" s="654"/>
      <c r="I274" s="656">
        <f t="shared" si="27"/>
        <v>24</v>
      </c>
      <c r="J274" s="655"/>
      <c r="K274" s="656">
        <f t="shared" si="28"/>
        <v>24</v>
      </c>
      <c r="L274" s="657"/>
      <c r="M274" s="16" t="str">
        <f t="shared" si="29"/>
        <v>Juin</v>
      </c>
    </row>
    <row r="275" spans="1:13" ht="20.25">
      <c r="A275" s="13">
        <v>268</v>
      </c>
      <c r="B275" s="625" t="s">
        <v>271</v>
      </c>
      <c r="C275" s="625" t="s">
        <v>2705</v>
      </c>
      <c r="D275" s="642">
        <v>7</v>
      </c>
      <c r="E275" s="127"/>
      <c r="F275" s="656">
        <f t="shared" si="25"/>
        <v>3.5</v>
      </c>
      <c r="G275" s="656">
        <f t="shared" si="26"/>
        <v>10.5</v>
      </c>
      <c r="H275" s="654"/>
      <c r="I275" s="656">
        <f t="shared" si="27"/>
        <v>10.5</v>
      </c>
      <c r="J275" s="655"/>
      <c r="K275" s="656">
        <f t="shared" si="28"/>
        <v>10.5</v>
      </c>
      <c r="L275" s="657"/>
      <c r="M275" s="16" t="str">
        <f t="shared" si="29"/>
        <v>Juin</v>
      </c>
    </row>
    <row r="276" spans="1:13" ht="20.25">
      <c r="A276" s="13">
        <v>269</v>
      </c>
      <c r="B276" s="625" t="s">
        <v>1642</v>
      </c>
      <c r="C276" s="625" t="s">
        <v>2491</v>
      </c>
      <c r="D276" s="642">
        <v>11</v>
      </c>
      <c r="E276" s="127"/>
      <c r="F276" s="656">
        <f t="shared" si="25"/>
        <v>5.5</v>
      </c>
      <c r="G276" s="656">
        <f t="shared" si="26"/>
        <v>16.5</v>
      </c>
      <c r="H276" s="654"/>
      <c r="I276" s="656">
        <f t="shared" si="27"/>
        <v>16.5</v>
      </c>
      <c r="J276" s="655"/>
      <c r="K276" s="656">
        <f t="shared" si="28"/>
        <v>16.5</v>
      </c>
      <c r="L276" s="657"/>
      <c r="M276" s="16" t="str">
        <f t="shared" si="29"/>
        <v>Juin</v>
      </c>
    </row>
    <row r="277" spans="1:13" ht="20.25">
      <c r="A277" s="13">
        <v>270</v>
      </c>
      <c r="B277" s="625" t="s">
        <v>2706</v>
      </c>
      <c r="C277" s="625" t="s">
        <v>2707</v>
      </c>
      <c r="D277" s="642">
        <v>11</v>
      </c>
      <c r="E277" s="127"/>
      <c r="F277" s="656">
        <f t="shared" si="25"/>
        <v>5.5</v>
      </c>
      <c r="G277" s="656">
        <f t="shared" si="26"/>
        <v>16.5</v>
      </c>
      <c r="H277" s="654"/>
      <c r="I277" s="656">
        <f t="shared" si="27"/>
        <v>16.5</v>
      </c>
      <c r="J277" s="655"/>
      <c r="K277" s="656">
        <f t="shared" si="28"/>
        <v>16.5</v>
      </c>
      <c r="L277" s="657"/>
      <c r="M277" s="16" t="str">
        <f t="shared" si="29"/>
        <v>Juin</v>
      </c>
    </row>
    <row r="278" spans="1:13" ht="20.25">
      <c r="A278" s="13">
        <v>271</v>
      </c>
      <c r="B278" s="625" t="s">
        <v>1654</v>
      </c>
      <c r="C278" s="625" t="s">
        <v>2708</v>
      </c>
      <c r="D278" s="642">
        <v>12</v>
      </c>
      <c r="E278" s="127"/>
      <c r="F278" s="656">
        <f t="shared" si="25"/>
        <v>6</v>
      </c>
      <c r="G278" s="656">
        <f t="shared" si="26"/>
        <v>18</v>
      </c>
      <c r="H278" s="654"/>
      <c r="I278" s="656">
        <f t="shared" si="27"/>
        <v>18</v>
      </c>
      <c r="J278" s="655"/>
      <c r="K278" s="656">
        <f t="shared" si="28"/>
        <v>18</v>
      </c>
      <c r="L278" s="657"/>
      <c r="M278" s="16" t="str">
        <f t="shared" si="29"/>
        <v>Juin</v>
      </c>
    </row>
    <row r="279" spans="1:13" ht="20.25">
      <c r="A279" s="13">
        <v>272</v>
      </c>
      <c r="B279" s="625" t="s">
        <v>1659</v>
      </c>
      <c r="C279" s="625" t="s">
        <v>2709</v>
      </c>
      <c r="D279" s="642">
        <v>14</v>
      </c>
      <c r="E279" s="127"/>
      <c r="F279" s="656">
        <f t="shared" si="25"/>
        <v>7</v>
      </c>
      <c r="G279" s="656">
        <f t="shared" si="26"/>
        <v>21</v>
      </c>
      <c r="H279" s="654"/>
      <c r="I279" s="656">
        <f t="shared" si="27"/>
        <v>21</v>
      </c>
      <c r="J279" s="655"/>
      <c r="K279" s="656">
        <f t="shared" si="28"/>
        <v>21</v>
      </c>
      <c r="L279" s="657"/>
      <c r="M279" s="16" t="str">
        <f t="shared" si="29"/>
        <v>Juin</v>
      </c>
    </row>
    <row r="280" spans="1:13" ht="20.25">
      <c r="A280" s="13">
        <v>273</v>
      </c>
      <c r="B280" s="625" t="s">
        <v>1665</v>
      </c>
      <c r="C280" s="625" t="s">
        <v>2630</v>
      </c>
      <c r="D280" s="642">
        <v>11</v>
      </c>
      <c r="E280" s="127"/>
      <c r="F280" s="656">
        <f t="shared" si="25"/>
        <v>5.5</v>
      </c>
      <c r="G280" s="656">
        <f t="shared" si="26"/>
        <v>16.5</v>
      </c>
      <c r="H280" s="654"/>
      <c r="I280" s="656">
        <f t="shared" si="27"/>
        <v>16.5</v>
      </c>
      <c r="J280" s="655"/>
      <c r="K280" s="656">
        <f t="shared" si="28"/>
        <v>16.5</v>
      </c>
      <c r="L280" s="657"/>
      <c r="M280" s="16" t="str">
        <f t="shared" si="29"/>
        <v>Juin</v>
      </c>
    </row>
    <row r="281" spans="1:13" ht="20.25">
      <c r="A281" s="13">
        <v>274</v>
      </c>
      <c r="B281" s="625" t="s">
        <v>2710</v>
      </c>
      <c r="C281" s="625" t="s">
        <v>2711</v>
      </c>
      <c r="D281" s="642">
        <v>13</v>
      </c>
      <c r="E281" s="127"/>
      <c r="F281" s="656">
        <f t="shared" si="25"/>
        <v>6.5</v>
      </c>
      <c r="G281" s="656">
        <f t="shared" si="26"/>
        <v>19.5</v>
      </c>
      <c r="H281" s="654"/>
      <c r="I281" s="656">
        <f t="shared" si="27"/>
        <v>19.5</v>
      </c>
      <c r="J281" s="655"/>
      <c r="K281" s="656">
        <f t="shared" si="28"/>
        <v>19.5</v>
      </c>
      <c r="L281" s="657"/>
      <c r="M281" s="16" t="str">
        <f t="shared" si="29"/>
        <v>Juin</v>
      </c>
    </row>
    <row r="282" spans="1:13" ht="20.25">
      <c r="A282" s="13">
        <v>275</v>
      </c>
      <c r="B282" s="625" t="s">
        <v>1673</v>
      </c>
      <c r="C282" s="625" t="s">
        <v>2463</v>
      </c>
      <c r="D282" s="642">
        <v>16</v>
      </c>
      <c r="E282" s="127"/>
      <c r="F282" s="656">
        <f t="shared" si="25"/>
        <v>8</v>
      </c>
      <c r="G282" s="656">
        <f t="shared" si="26"/>
        <v>24</v>
      </c>
      <c r="H282" s="654"/>
      <c r="I282" s="656">
        <f t="shared" si="27"/>
        <v>24</v>
      </c>
      <c r="J282" s="655"/>
      <c r="K282" s="656">
        <f t="shared" si="28"/>
        <v>24</v>
      </c>
      <c r="L282" s="657"/>
      <c r="M282" s="16" t="str">
        <f t="shared" si="29"/>
        <v>Juin</v>
      </c>
    </row>
    <row r="283" spans="1:13" ht="20.25">
      <c r="A283" s="13">
        <v>276</v>
      </c>
      <c r="B283" s="625" t="s">
        <v>1676</v>
      </c>
      <c r="C283" s="625" t="s">
        <v>2431</v>
      </c>
      <c r="D283" s="642">
        <v>14</v>
      </c>
      <c r="E283" s="127"/>
      <c r="F283" s="656">
        <f t="shared" si="25"/>
        <v>7</v>
      </c>
      <c r="G283" s="656">
        <f t="shared" si="26"/>
        <v>21</v>
      </c>
      <c r="H283" s="654"/>
      <c r="I283" s="656">
        <f t="shared" si="27"/>
        <v>21</v>
      </c>
      <c r="J283" s="655"/>
      <c r="K283" s="656">
        <f t="shared" si="28"/>
        <v>21</v>
      </c>
      <c r="L283" s="657"/>
      <c r="M283" s="16" t="str">
        <f t="shared" si="29"/>
        <v>Juin</v>
      </c>
    </row>
    <row r="284" spans="1:13" ht="20.25">
      <c r="A284" s="13">
        <v>277</v>
      </c>
      <c r="B284" s="625" t="s">
        <v>277</v>
      </c>
      <c r="C284" s="625" t="s">
        <v>2712</v>
      </c>
      <c r="D284" s="642">
        <v>6</v>
      </c>
      <c r="E284" s="127"/>
      <c r="F284" s="656">
        <f t="shared" si="25"/>
        <v>3</v>
      </c>
      <c r="G284" s="656">
        <f t="shared" si="26"/>
        <v>9</v>
      </c>
      <c r="H284" s="654"/>
      <c r="I284" s="656">
        <f t="shared" si="27"/>
        <v>9</v>
      </c>
      <c r="J284" s="655"/>
      <c r="K284" s="656">
        <f t="shared" si="28"/>
        <v>9</v>
      </c>
      <c r="L284" s="657"/>
      <c r="M284" s="16" t="str">
        <f t="shared" si="29"/>
        <v>Juin</v>
      </c>
    </row>
    <row r="285" spans="1:13" ht="20.25">
      <c r="A285" s="13">
        <v>278</v>
      </c>
      <c r="B285" s="625" t="s">
        <v>1682</v>
      </c>
      <c r="C285" s="625" t="s">
        <v>2449</v>
      </c>
      <c r="D285" s="642">
        <v>13</v>
      </c>
      <c r="E285" s="127"/>
      <c r="F285" s="656">
        <f t="shared" si="25"/>
        <v>6.5</v>
      </c>
      <c r="G285" s="656">
        <f t="shared" si="26"/>
        <v>19.5</v>
      </c>
      <c r="H285" s="654"/>
      <c r="I285" s="656">
        <f t="shared" si="27"/>
        <v>19.5</v>
      </c>
      <c r="J285" s="655"/>
      <c r="K285" s="656">
        <f t="shared" si="28"/>
        <v>19.5</v>
      </c>
      <c r="L285" s="657"/>
      <c r="M285" s="16" t="str">
        <f t="shared" si="29"/>
        <v>Juin</v>
      </c>
    </row>
    <row r="286" spans="1:13" ht="20.25">
      <c r="A286" s="13">
        <v>279</v>
      </c>
      <c r="B286" s="625" t="s">
        <v>1682</v>
      </c>
      <c r="C286" s="625" t="s">
        <v>2462</v>
      </c>
      <c r="D286" s="642">
        <v>13</v>
      </c>
      <c r="E286" s="127"/>
      <c r="F286" s="656">
        <f t="shared" si="25"/>
        <v>6.5</v>
      </c>
      <c r="G286" s="656">
        <f t="shared" si="26"/>
        <v>19.5</v>
      </c>
      <c r="H286" s="654"/>
      <c r="I286" s="656">
        <f t="shared" si="27"/>
        <v>19.5</v>
      </c>
      <c r="J286" s="655"/>
      <c r="K286" s="656">
        <f t="shared" si="28"/>
        <v>19.5</v>
      </c>
      <c r="L286" s="657"/>
      <c r="M286" s="16" t="str">
        <f t="shared" si="29"/>
        <v>Juin</v>
      </c>
    </row>
    <row r="287" spans="1:13" ht="20.25">
      <c r="A287" s="13">
        <v>280</v>
      </c>
      <c r="B287" s="625" t="s">
        <v>1690</v>
      </c>
      <c r="C287" s="625" t="s">
        <v>2713</v>
      </c>
      <c r="D287" s="642">
        <v>11</v>
      </c>
      <c r="E287" s="127"/>
      <c r="F287" s="656">
        <f t="shared" si="25"/>
        <v>5.5</v>
      </c>
      <c r="G287" s="656">
        <f t="shared" si="26"/>
        <v>16.5</v>
      </c>
      <c r="H287" s="654"/>
      <c r="I287" s="656">
        <f t="shared" si="27"/>
        <v>16.5</v>
      </c>
      <c r="J287" s="655"/>
      <c r="K287" s="656">
        <f t="shared" si="28"/>
        <v>16.5</v>
      </c>
      <c r="L287" s="657"/>
      <c r="M287" s="16" t="str">
        <f t="shared" si="29"/>
        <v>Juin</v>
      </c>
    </row>
    <row r="288" spans="1:13" ht="20.25">
      <c r="A288" s="13">
        <v>281</v>
      </c>
      <c r="B288" s="625" t="s">
        <v>2714</v>
      </c>
      <c r="C288" s="625" t="s">
        <v>2715</v>
      </c>
      <c r="D288" s="642">
        <v>14</v>
      </c>
      <c r="E288" s="127"/>
      <c r="F288" s="656">
        <f t="shared" si="25"/>
        <v>7</v>
      </c>
      <c r="G288" s="656">
        <f t="shared" si="26"/>
        <v>21</v>
      </c>
      <c r="H288" s="654"/>
      <c r="I288" s="656">
        <f t="shared" si="27"/>
        <v>21</v>
      </c>
      <c r="J288" s="655"/>
      <c r="K288" s="656">
        <f t="shared" si="28"/>
        <v>21</v>
      </c>
      <c r="L288" s="657"/>
      <c r="M288" s="16" t="str">
        <f t="shared" si="29"/>
        <v>Juin</v>
      </c>
    </row>
    <row r="289" spans="1:13" ht="20.25">
      <c r="A289" s="13">
        <v>282</v>
      </c>
      <c r="B289" s="625" t="s">
        <v>281</v>
      </c>
      <c r="C289" s="625" t="s">
        <v>2716</v>
      </c>
      <c r="D289" s="642">
        <v>13</v>
      </c>
      <c r="E289" s="127"/>
      <c r="F289" s="656">
        <f t="shared" si="25"/>
        <v>6.5</v>
      </c>
      <c r="G289" s="656">
        <f t="shared" si="26"/>
        <v>19.5</v>
      </c>
      <c r="H289" s="654"/>
      <c r="I289" s="656">
        <f t="shared" si="27"/>
        <v>19.5</v>
      </c>
      <c r="J289" s="655"/>
      <c r="K289" s="656">
        <f t="shared" si="28"/>
        <v>19.5</v>
      </c>
      <c r="L289" s="657"/>
      <c r="M289" s="16" t="str">
        <f t="shared" si="29"/>
        <v>Juin</v>
      </c>
    </row>
    <row r="290" spans="1:13" ht="20.25">
      <c r="A290" s="13">
        <v>283</v>
      </c>
      <c r="B290" s="625" t="s">
        <v>2717</v>
      </c>
      <c r="C290" s="625" t="s">
        <v>2531</v>
      </c>
      <c r="D290" s="642">
        <v>13</v>
      </c>
      <c r="E290" s="127"/>
      <c r="F290" s="656">
        <f t="shared" si="25"/>
        <v>6.5</v>
      </c>
      <c r="G290" s="656">
        <f t="shared" si="26"/>
        <v>19.5</v>
      </c>
      <c r="H290" s="654"/>
      <c r="I290" s="656">
        <f t="shared" si="27"/>
        <v>19.5</v>
      </c>
      <c r="J290" s="655"/>
      <c r="K290" s="656">
        <f t="shared" si="28"/>
        <v>19.5</v>
      </c>
      <c r="L290" s="657"/>
      <c r="M290" s="16" t="str">
        <f t="shared" si="29"/>
        <v>Juin</v>
      </c>
    </row>
    <row r="291" spans="1:13" ht="20.25">
      <c r="A291" s="13">
        <v>284</v>
      </c>
      <c r="B291" s="625" t="s">
        <v>2718</v>
      </c>
      <c r="C291" s="625" t="s">
        <v>2719</v>
      </c>
      <c r="D291" s="642">
        <v>15</v>
      </c>
      <c r="E291" s="127"/>
      <c r="F291" s="656">
        <f t="shared" si="25"/>
        <v>7.5</v>
      </c>
      <c r="G291" s="656">
        <f t="shared" si="26"/>
        <v>22.5</v>
      </c>
      <c r="H291" s="654"/>
      <c r="I291" s="656">
        <f t="shared" si="27"/>
        <v>22.5</v>
      </c>
      <c r="J291" s="655"/>
      <c r="K291" s="656">
        <f t="shared" si="28"/>
        <v>22.5</v>
      </c>
      <c r="L291" s="657"/>
      <c r="M291" s="16" t="str">
        <f t="shared" si="29"/>
        <v>Juin</v>
      </c>
    </row>
    <row r="292" spans="1:13" ht="20.25">
      <c r="A292" s="13">
        <v>285</v>
      </c>
      <c r="B292" s="625" t="s">
        <v>1715</v>
      </c>
      <c r="C292" s="625" t="s">
        <v>2720</v>
      </c>
      <c r="D292" s="642">
        <v>14</v>
      </c>
      <c r="E292" s="127"/>
      <c r="F292" s="656">
        <f t="shared" si="25"/>
        <v>7</v>
      </c>
      <c r="G292" s="656">
        <f t="shared" si="26"/>
        <v>21</v>
      </c>
      <c r="H292" s="654"/>
      <c r="I292" s="656">
        <f t="shared" si="27"/>
        <v>21</v>
      </c>
      <c r="J292" s="655"/>
      <c r="K292" s="656">
        <f t="shared" si="28"/>
        <v>21</v>
      </c>
      <c r="L292" s="657"/>
      <c r="M292" s="16" t="str">
        <f t="shared" si="29"/>
        <v>Juin</v>
      </c>
    </row>
    <row r="293" spans="1:13" ht="20.25">
      <c r="A293" s="13">
        <v>286</v>
      </c>
      <c r="B293" s="625" t="s">
        <v>1722</v>
      </c>
      <c r="C293" s="625" t="s">
        <v>2721</v>
      </c>
      <c r="D293" s="642">
        <v>14</v>
      </c>
      <c r="E293" s="127"/>
      <c r="F293" s="656">
        <f t="shared" si="25"/>
        <v>7</v>
      </c>
      <c r="G293" s="656">
        <f t="shared" si="26"/>
        <v>21</v>
      </c>
      <c r="H293" s="654"/>
      <c r="I293" s="656">
        <f t="shared" si="27"/>
        <v>21</v>
      </c>
      <c r="J293" s="655"/>
      <c r="K293" s="656">
        <f t="shared" si="28"/>
        <v>21</v>
      </c>
      <c r="L293" s="657"/>
      <c r="M293" s="16" t="str">
        <f t="shared" si="29"/>
        <v>Juin</v>
      </c>
    </row>
    <row r="294" spans="1:13" ht="20.25">
      <c r="A294" s="13">
        <v>287</v>
      </c>
      <c r="B294" s="625" t="s">
        <v>1727</v>
      </c>
      <c r="C294" s="625" t="s">
        <v>2550</v>
      </c>
      <c r="D294" s="642">
        <v>6</v>
      </c>
      <c r="E294" s="127"/>
      <c r="F294" s="656">
        <f t="shared" si="25"/>
        <v>3</v>
      </c>
      <c r="G294" s="656">
        <f t="shared" si="26"/>
        <v>9</v>
      </c>
      <c r="H294" s="654"/>
      <c r="I294" s="656">
        <f t="shared" si="27"/>
        <v>9</v>
      </c>
      <c r="J294" s="655"/>
      <c r="K294" s="656">
        <f t="shared" si="28"/>
        <v>9</v>
      </c>
      <c r="L294" s="657"/>
      <c r="M294" s="16" t="str">
        <f t="shared" si="29"/>
        <v>Juin</v>
      </c>
    </row>
    <row r="295" spans="1:13" ht="20.25">
      <c r="A295" s="13">
        <v>288</v>
      </c>
      <c r="B295" s="625" t="s">
        <v>2722</v>
      </c>
      <c r="C295" s="625" t="s">
        <v>2723</v>
      </c>
      <c r="D295" s="642">
        <v>14</v>
      </c>
      <c r="E295" s="127"/>
      <c r="F295" s="656">
        <f t="shared" si="25"/>
        <v>7</v>
      </c>
      <c r="G295" s="656">
        <f t="shared" si="26"/>
        <v>21</v>
      </c>
      <c r="H295" s="654"/>
      <c r="I295" s="656">
        <f t="shared" si="27"/>
        <v>21</v>
      </c>
      <c r="J295" s="655"/>
      <c r="K295" s="656">
        <f t="shared" si="28"/>
        <v>21</v>
      </c>
      <c r="L295" s="657"/>
      <c r="M295" s="16" t="str">
        <f t="shared" si="29"/>
        <v>Juin</v>
      </c>
    </row>
    <row r="296" spans="1:13" ht="20.25">
      <c r="A296" s="13">
        <v>289</v>
      </c>
      <c r="B296" s="625" t="s">
        <v>2724</v>
      </c>
      <c r="C296" s="625" t="s">
        <v>2725</v>
      </c>
      <c r="D296" s="642">
        <v>11</v>
      </c>
      <c r="E296" s="127"/>
      <c r="F296" s="656">
        <f t="shared" si="25"/>
        <v>5.5</v>
      </c>
      <c r="G296" s="656">
        <f t="shared" si="26"/>
        <v>16.5</v>
      </c>
      <c r="H296" s="654"/>
      <c r="I296" s="656">
        <f t="shared" si="27"/>
        <v>16.5</v>
      </c>
      <c r="J296" s="655"/>
      <c r="K296" s="656">
        <f t="shared" si="28"/>
        <v>16.5</v>
      </c>
      <c r="L296" s="657"/>
      <c r="M296" s="16" t="str">
        <f t="shared" si="29"/>
        <v>Juin</v>
      </c>
    </row>
    <row r="297" spans="1:13" ht="20.25">
      <c r="A297" s="13">
        <v>290</v>
      </c>
      <c r="B297" s="625" t="s">
        <v>1741</v>
      </c>
      <c r="C297" s="625" t="s">
        <v>2726</v>
      </c>
      <c r="D297" s="642">
        <v>11</v>
      </c>
      <c r="E297" s="127"/>
      <c r="F297" s="656">
        <f t="shared" si="25"/>
        <v>5.5</v>
      </c>
      <c r="G297" s="656">
        <f t="shared" si="26"/>
        <v>16.5</v>
      </c>
      <c r="H297" s="654"/>
      <c r="I297" s="656">
        <f t="shared" si="27"/>
        <v>16.5</v>
      </c>
      <c r="J297" s="655"/>
      <c r="K297" s="656">
        <f t="shared" si="28"/>
        <v>16.5</v>
      </c>
      <c r="L297" s="657"/>
      <c r="M297" s="16" t="str">
        <f t="shared" si="29"/>
        <v>Juin</v>
      </c>
    </row>
    <row r="298" spans="1:13" ht="20.25">
      <c r="A298" s="13">
        <v>291</v>
      </c>
      <c r="B298" s="625" t="s">
        <v>2727</v>
      </c>
      <c r="C298" s="625" t="s">
        <v>2728</v>
      </c>
      <c r="D298" s="642">
        <v>6</v>
      </c>
      <c r="E298" s="127"/>
      <c r="F298" s="656">
        <f t="shared" si="25"/>
        <v>3</v>
      </c>
      <c r="G298" s="656">
        <f t="shared" si="26"/>
        <v>9</v>
      </c>
      <c r="H298" s="654"/>
      <c r="I298" s="656">
        <f t="shared" si="27"/>
        <v>9</v>
      </c>
      <c r="J298" s="655"/>
      <c r="K298" s="656">
        <f t="shared" si="28"/>
        <v>9</v>
      </c>
      <c r="L298" s="657"/>
      <c r="M298" s="16" t="str">
        <f t="shared" si="29"/>
        <v>Juin</v>
      </c>
    </row>
    <row r="299" spans="1:13" ht="20.25">
      <c r="A299" s="13">
        <v>292</v>
      </c>
      <c r="B299" s="625" t="s">
        <v>2729</v>
      </c>
      <c r="C299" s="625" t="s">
        <v>2693</v>
      </c>
      <c r="D299" s="642">
        <v>11</v>
      </c>
      <c r="E299" s="127"/>
      <c r="F299" s="656">
        <f t="shared" si="25"/>
        <v>5.5</v>
      </c>
      <c r="G299" s="656">
        <f t="shared" si="26"/>
        <v>16.5</v>
      </c>
      <c r="H299" s="654"/>
      <c r="I299" s="656">
        <f t="shared" si="27"/>
        <v>16.5</v>
      </c>
      <c r="J299" s="655"/>
      <c r="K299" s="656">
        <f t="shared" si="28"/>
        <v>16.5</v>
      </c>
      <c r="L299" s="657"/>
      <c r="M299" s="16" t="str">
        <f t="shared" si="29"/>
        <v>Juin</v>
      </c>
    </row>
    <row r="300" spans="1:13" ht="20.25">
      <c r="A300" s="13">
        <v>293</v>
      </c>
      <c r="B300" s="625" t="s">
        <v>1753</v>
      </c>
      <c r="C300" s="625" t="s">
        <v>2730</v>
      </c>
      <c r="D300" s="642">
        <v>18</v>
      </c>
      <c r="E300" s="127"/>
      <c r="F300" s="656">
        <f t="shared" si="25"/>
        <v>9</v>
      </c>
      <c r="G300" s="656">
        <f t="shared" si="26"/>
        <v>27</v>
      </c>
      <c r="H300" s="654"/>
      <c r="I300" s="656">
        <f t="shared" si="27"/>
        <v>27</v>
      </c>
      <c r="J300" s="655"/>
      <c r="K300" s="656">
        <f t="shared" si="28"/>
        <v>27</v>
      </c>
      <c r="L300" s="657"/>
      <c r="M300" s="16" t="str">
        <f t="shared" si="29"/>
        <v>Juin</v>
      </c>
    </row>
    <row r="301" spans="1:13" ht="20.25">
      <c r="A301" s="13">
        <v>294</v>
      </c>
      <c r="B301" s="625" t="s">
        <v>2731</v>
      </c>
      <c r="C301" s="625" t="s">
        <v>2732</v>
      </c>
      <c r="D301" s="642">
        <v>9</v>
      </c>
      <c r="E301" s="127"/>
      <c r="F301" s="656">
        <f t="shared" si="25"/>
        <v>4.5</v>
      </c>
      <c r="G301" s="656">
        <f t="shared" si="26"/>
        <v>13.5</v>
      </c>
      <c r="H301" s="654"/>
      <c r="I301" s="656">
        <f t="shared" si="27"/>
        <v>13.5</v>
      </c>
      <c r="J301" s="655"/>
      <c r="K301" s="656">
        <f t="shared" si="28"/>
        <v>13.5</v>
      </c>
      <c r="L301" s="657"/>
      <c r="M301" s="16" t="str">
        <f t="shared" si="29"/>
        <v>Juin</v>
      </c>
    </row>
    <row r="302" spans="1:13" ht="20.25">
      <c r="A302" s="13">
        <v>295</v>
      </c>
      <c r="B302" s="625" t="s">
        <v>2733</v>
      </c>
      <c r="C302" s="625" t="s">
        <v>2734</v>
      </c>
      <c r="D302" s="642">
        <v>7</v>
      </c>
      <c r="E302" s="127"/>
      <c r="F302" s="656">
        <f t="shared" si="25"/>
        <v>3.5</v>
      </c>
      <c r="G302" s="656">
        <f t="shared" si="26"/>
        <v>10.5</v>
      </c>
      <c r="H302" s="654"/>
      <c r="I302" s="656">
        <f t="shared" si="27"/>
        <v>10.5</v>
      </c>
      <c r="J302" s="655"/>
      <c r="K302" s="656">
        <f t="shared" si="28"/>
        <v>10.5</v>
      </c>
      <c r="L302" s="657"/>
      <c r="M302" s="16" t="str">
        <f t="shared" si="29"/>
        <v>Juin</v>
      </c>
    </row>
    <row r="303" spans="1:13" ht="20.25">
      <c r="A303" s="13">
        <v>296</v>
      </c>
      <c r="B303" s="625" t="s">
        <v>2735</v>
      </c>
      <c r="C303" s="625" t="s">
        <v>2565</v>
      </c>
      <c r="D303" s="642">
        <v>14</v>
      </c>
      <c r="E303" s="127"/>
      <c r="F303" s="656">
        <f t="shared" si="25"/>
        <v>7</v>
      </c>
      <c r="G303" s="656">
        <f t="shared" si="26"/>
        <v>21</v>
      </c>
      <c r="H303" s="654"/>
      <c r="I303" s="656">
        <f t="shared" si="27"/>
        <v>21</v>
      </c>
      <c r="J303" s="655"/>
      <c r="K303" s="656">
        <f t="shared" si="28"/>
        <v>21</v>
      </c>
      <c r="L303" s="657"/>
      <c r="M303" s="16" t="str">
        <f t="shared" si="29"/>
        <v>Juin</v>
      </c>
    </row>
    <row r="304" spans="1:13" ht="20.25">
      <c r="A304" s="13">
        <v>297</v>
      </c>
      <c r="B304" s="625" t="s">
        <v>1770</v>
      </c>
      <c r="C304" s="625" t="s">
        <v>2480</v>
      </c>
      <c r="D304" s="642">
        <v>14</v>
      </c>
      <c r="E304" s="127"/>
      <c r="F304" s="656">
        <f t="shared" si="25"/>
        <v>7</v>
      </c>
      <c r="G304" s="656">
        <f t="shared" si="26"/>
        <v>21</v>
      </c>
      <c r="H304" s="654"/>
      <c r="I304" s="656">
        <f t="shared" si="27"/>
        <v>21</v>
      </c>
      <c r="J304" s="655"/>
      <c r="K304" s="656">
        <f t="shared" si="28"/>
        <v>21</v>
      </c>
      <c r="L304" s="657"/>
      <c r="M304" s="16" t="str">
        <f t="shared" si="29"/>
        <v>Juin</v>
      </c>
    </row>
    <row r="305" spans="1:13" ht="20.25">
      <c r="A305" s="13">
        <v>298</v>
      </c>
      <c r="B305" s="625" t="s">
        <v>2736</v>
      </c>
      <c r="C305" s="625" t="s">
        <v>2737</v>
      </c>
      <c r="D305" s="642">
        <v>9</v>
      </c>
      <c r="E305" s="127"/>
      <c r="F305" s="656">
        <f t="shared" si="25"/>
        <v>4.5</v>
      </c>
      <c r="G305" s="656">
        <f t="shared" si="26"/>
        <v>13.5</v>
      </c>
      <c r="H305" s="654"/>
      <c r="I305" s="656">
        <f t="shared" si="27"/>
        <v>13.5</v>
      </c>
      <c r="J305" s="655"/>
      <c r="K305" s="656">
        <f t="shared" si="28"/>
        <v>13.5</v>
      </c>
      <c r="L305" s="657"/>
      <c r="M305" s="16" t="str">
        <f t="shared" si="29"/>
        <v>Juin</v>
      </c>
    </row>
    <row r="306" spans="1:13" ht="20.25">
      <c r="A306" s="13">
        <v>299</v>
      </c>
      <c r="B306" s="625" t="s">
        <v>1778</v>
      </c>
      <c r="C306" s="625" t="s">
        <v>2463</v>
      </c>
      <c r="D306" s="642">
        <v>15</v>
      </c>
      <c r="E306" s="127"/>
      <c r="F306" s="656">
        <f t="shared" si="25"/>
        <v>7.5</v>
      </c>
      <c r="G306" s="656">
        <f t="shared" si="26"/>
        <v>22.5</v>
      </c>
      <c r="H306" s="654"/>
      <c r="I306" s="656">
        <f t="shared" si="27"/>
        <v>22.5</v>
      </c>
      <c r="J306" s="655"/>
      <c r="K306" s="656">
        <f t="shared" si="28"/>
        <v>22.5</v>
      </c>
      <c r="L306" s="657"/>
      <c r="M306" s="16" t="str">
        <f t="shared" si="29"/>
        <v>Juin</v>
      </c>
    </row>
    <row r="307" spans="1:13" ht="20.25">
      <c r="A307" s="13">
        <v>300</v>
      </c>
      <c r="B307" s="625" t="s">
        <v>2738</v>
      </c>
      <c r="C307" s="625" t="s">
        <v>2610</v>
      </c>
      <c r="D307" s="642">
        <v>16</v>
      </c>
      <c r="E307" s="127"/>
      <c r="F307" s="656">
        <f t="shared" si="25"/>
        <v>8</v>
      </c>
      <c r="G307" s="656">
        <f t="shared" si="26"/>
        <v>24</v>
      </c>
      <c r="H307" s="654"/>
      <c r="I307" s="656">
        <f t="shared" si="27"/>
        <v>24</v>
      </c>
      <c r="J307" s="655"/>
      <c r="K307" s="656">
        <f t="shared" si="28"/>
        <v>24</v>
      </c>
      <c r="L307" s="657"/>
      <c r="M307" s="16" t="str">
        <f t="shared" si="29"/>
        <v>Juin</v>
      </c>
    </row>
    <row r="308" spans="1:13" ht="20.25">
      <c r="A308" s="13">
        <v>301</v>
      </c>
      <c r="B308" s="625" t="s">
        <v>2739</v>
      </c>
      <c r="C308" s="625" t="s">
        <v>2740</v>
      </c>
      <c r="D308" s="642">
        <v>12</v>
      </c>
      <c r="E308" s="127"/>
      <c r="F308" s="656">
        <f t="shared" si="25"/>
        <v>6</v>
      </c>
      <c r="G308" s="656">
        <f t="shared" si="26"/>
        <v>18</v>
      </c>
      <c r="H308" s="654"/>
      <c r="I308" s="656">
        <f t="shared" si="27"/>
        <v>18</v>
      </c>
      <c r="J308" s="655"/>
      <c r="K308" s="656">
        <f t="shared" si="28"/>
        <v>18</v>
      </c>
      <c r="L308" s="657"/>
      <c r="M308" s="16" t="str">
        <f t="shared" si="29"/>
        <v>Juin</v>
      </c>
    </row>
    <row r="309" spans="1:13" ht="20.25">
      <c r="A309" s="13">
        <v>302</v>
      </c>
      <c r="B309" s="625" t="s">
        <v>1790</v>
      </c>
      <c r="C309" s="625" t="s">
        <v>2741</v>
      </c>
      <c r="D309" s="642">
        <v>12</v>
      </c>
      <c r="E309" s="127"/>
      <c r="F309" s="656">
        <f t="shared" si="25"/>
        <v>6</v>
      </c>
      <c r="G309" s="656">
        <f t="shared" si="26"/>
        <v>18</v>
      </c>
      <c r="H309" s="654"/>
      <c r="I309" s="656">
        <f t="shared" si="27"/>
        <v>18</v>
      </c>
      <c r="J309" s="655"/>
      <c r="K309" s="656">
        <f t="shared" si="28"/>
        <v>18</v>
      </c>
      <c r="L309" s="657"/>
      <c r="M309" s="16" t="str">
        <f t="shared" si="29"/>
        <v>Juin</v>
      </c>
    </row>
    <row r="310" spans="1:13" ht="20.25">
      <c r="A310" s="13">
        <v>303</v>
      </c>
      <c r="B310" s="625" t="s">
        <v>1794</v>
      </c>
      <c r="C310" s="625" t="s">
        <v>2742</v>
      </c>
      <c r="D310" s="642">
        <v>10</v>
      </c>
      <c r="E310" s="127"/>
      <c r="F310" s="656">
        <f t="shared" si="25"/>
        <v>5</v>
      </c>
      <c r="G310" s="656">
        <f t="shared" si="26"/>
        <v>15</v>
      </c>
      <c r="H310" s="654"/>
      <c r="I310" s="656">
        <f t="shared" si="27"/>
        <v>15</v>
      </c>
      <c r="J310" s="655"/>
      <c r="K310" s="656">
        <f t="shared" si="28"/>
        <v>15</v>
      </c>
      <c r="L310" s="657"/>
      <c r="M310" s="16" t="str">
        <f t="shared" si="29"/>
        <v>Juin</v>
      </c>
    </row>
    <row r="311" spans="1:13" ht="20.25">
      <c r="A311" s="13">
        <v>304</v>
      </c>
      <c r="B311" s="625" t="s">
        <v>2743</v>
      </c>
      <c r="C311" s="625" t="s">
        <v>2744</v>
      </c>
      <c r="D311" s="642">
        <v>15</v>
      </c>
      <c r="E311" s="127"/>
      <c r="F311" s="656">
        <f t="shared" si="25"/>
        <v>7.5</v>
      </c>
      <c r="G311" s="656">
        <f t="shared" si="26"/>
        <v>22.5</v>
      </c>
      <c r="H311" s="654"/>
      <c r="I311" s="656">
        <f t="shared" si="27"/>
        <v>22.5</v>
      </c>
      <c r="J311" s="655"/>
      <c r="K311" s="656">
        <f t="shared" si="28"/>
        <v>22.5</v>
      </c>
      <c r="L311" s="657"/>
      <c r="M311" s="16" t="str">
        <f t="shared" si="29"/>
        <v>Juin</v>
      </c>
    </row>
    <row r="312" spans="1:13" ht="20.25">
      <c r="A312" s="13">
        <v>305</v>
      </c>
      <c r="B312" s="625" t="s">
        <v>290</v>
      </c>
      <c r="C312" s="625" t="s">
        <v>2745</v>
      </c>
      <c r="D312" s="642">
        <v>17</v>
      </c>
      <c r="E312" s="127"/>
      <c r="F312" s="656">
        <f t="shared" si="25"/>
        <v>8.5</v>
      </c>
      <c r="G312" s="656">
        <f t="shared" si="26"/>
        <v>25.5</v>
      </c>
      <c r="H312" s="654"/>
      <c r="I312" s="656">
        <f t="shared" si="27"/>
        <v>25.5</v>
      </c>
      <c r="J312" s="655"/>
      <c r="K312" s="656">
        <f t="shared" si="28"/>
        <v>25.5</v>
      </c>
      <c r="L312" s="657"/>
      <c r="M312" s="16" t="str">
        <f t="shared" si="29"/>
        <v>Juin</v>
      </c>
    </row>
    <row r="313" spans="1:13" ht="20.25">
      <c r="A313" s="13">
        <v>306</v>
      </c>
      <c r="B313" s="625" t="s">
        <v>2746</v>
      </c>
      <c r="C313" s="625" t="s">
        <v>2747</v>
      </c>
      <c r="D313" s="642">
        <v>10</v>
      </c>
      <c r="E313" s="127"/>
      <c r="F313" s="656">
        <f t="shared" si="25"/>
        <v>5</v>
      </c>
      <c r="G313" s="656">
        <f t="shared" si="26"/>
        <v>15</v>
      </c>
      <c r="H313" s="654"/>
      <c r="I313" s="656">
        <f t="shared" si="27"/>
        <v>15</v>
      </c>
      <c r="J313" s="655"/>
      <c r="K313" s="656">
        <f t="shared" si="28"/>
        <v>15</v>
      </c>
      <c r="L313" s="657"/>
      <c r="M313" s="16" t="str">
        <f t="shared" si="29"/>
        <v>Juin</v>
      </c>
    </row>
    <row r="314" spans="1:13" ht="20.25">
      <c r="A314" s="13">
        <v>307</v>
      </c>
      <c r="B314" s="625" t="s">
        <v>2748</v>
      </c>
      <c r="C314" s="625" t="s">
        <v>2749</v>
      </c>
      <c r="D314" s="642">
        <v>14</v>
      </c>
      <c r="E314" s="127"/>
      <c r="F314" s="656">
        <f t="shared" si="25"/>
        <v>7</v>
      </c>
      <c r="G314" s="656">
        <f t="shared" si="26"/>
        <v>21</v>
      </c>
      <c r="H314" s="654"/>
      <c r="I314" s="656">
        <f t="shared" si="27"/>
        <v>21</v>
      </c>
      <c r="J314" s="655"/>
      <c r="K314" s="656">
        <f t="shared" si="28"/>
        <v>21</v>
      </c>
      <c r="L314" s="657"/>
      <c r="M314" s="16" t="str">
        <f t="shared" si="29"/>
        <v>Juin</v>
      </c>
    </row>
    <row r="315" spans="1:13" ht="20.25">
      <c r="A315" s="13">
        <v>308</v>
      </c>
      <c r="B315" s="625" t="s">
        <v>292</v>
      </c>
      <c r="C315" s="625" t="s">
        <v>2431</v>
      </c>
      <c r="D315" s="642">
        <v>12</v>
      </c>
      <c r="E315" s="127"/>
      <c r="F315" s="656">
        <f t="shared" si="25"/>
        <v>6</v>
      </c>
      <c r="G315" s="656">
        <f t="shared" si="26"/>
        <v>18</v>
      </c>
      <c r="H315" s="654"/>
      <c r="I315" s="656">
        <f t="shared" si="27"/>
        <v>18</v>
      </c>
      <c r="J315" s="655"/>
      <c r="K315" s="656">
        <f t="shared" si="28"/>
        <v>18</v>
      </c>
      <c r="L315" s="657"/>
      <c r="M315" s="16" t="str">
        <f t="shared" si="29"/>
        <v>Juin</v>
      </c>
    </row>
    <row r="316" spans="1:13" ht="20.25">
      <c r="A316" s="13">
        <v>309</v>
      </c>
      <c r="B316" s="625" t="s">
        <v>2750</v>
      </c>
      <c r="C316" s="625" t="s">
        <v>2751</v>
      </c>
      <c r="D316" s="642">
        <v>12</v>
      </c>
      <c r="E316" s="127"/>
      <c r="F316" s="656">
        <f t="shared" si="25"/>
        <v>6</v>
      </c>
      <c r="G316" s="656">
        <f t="shared" si="26"/>
        <v>18</v>
      </c>
      <c r="H316" s="654"/>
      <c r="I316" s="656">
        <f t="shared" si="27"/>
        <v>18</v>
      </c>
      <c r="J316" s="655"/>
      <c r="K316" s="656">
        <f t="shared" si="28"/>
        <v>18</v>
      </c>
      <c r="L316" s="657"/>
      <c r="M316" s="16" t="str">
        <f t="shared" si="29"/>
        <v>Juin</v>
      </c>
    </row>
    <row r="317" spans="1:13" ht="20.25">
      <c r="A317" s="13">
        <v>310</v>
      </c>
      <c r="B317" s="625" t="s">
        <v>1826</v>
      </c>
      <c r="C317" s="625" t="s">
        <v>2598</v>
      </c>
      <c r="D317" s="642">
        <v>13</v>
      </c>
      <c r="E317" s="127"/>
      <c r="F317" s="656">
        <f t="shared" si="25"/>
        <v>6.5</v>
      </c>
      <c r="G317" s="656">
        <f t="shared" si="26"/>
        <v>19.5</v>
      </c>
      <c r="H317" s="654"/>
      <c r="I317" s="656">
        <f t="shared" si="27"/>
        <v>19.5</v>
      </c>
      <c r="J317" s="655"/>
      <c r="K317" s="656">
        <f t="shared" si="28"/>
        <v>19.5</v>
      </c>
      <c r="L317" s="657"/>
      <c r="M317" s="16" t="str">
        <f t="shared" si="29"/>
        <v>Juin</v>
      </c>
    </row>
    <row r="318" spans="1:13" ht="20.25">
      <c r="A318" s="13">
        <v>311</v>
      </c>
      <c r="B318" s="625" t="s">
        <v>2752</v>
      </c>
      <c r="C318" s="625" t="s">
        <v>2753</v>
      </c>
      <c r="D318" s="642">
        <v>12</v>
      </c>
      <c r="E318" s="127"/>
      <c r="F318" s="656">
        <f t="shared" si="25"/>
        <v>6</v>
      </c>
      <c r="G318" s="656">
        <f t="shared" si="26"/>
        <v>18</v>
      </c>
      <c r="H318" s="654"/>
      <c r="I318" s="656">
        <f t="shared" si="27"/>
        <v>18</v>
      </c>
      <c r="J318" s="655"/>
      <c r="K318" s="656">
        <f t="shared" si="28"/>
        <v>18</v>
      </c>
      <c r="L318" s="657"/>
      <c r="M318" s="16" t="str">
        <f t="shared" si="29"/>
        <v>Juin</v>
      </c>
    </row>
    <row r="319" spans="1:13" ht="20.25">
      <c r="A319" s="13">
        <v>312</v>
      </c>
      <c r="B319" s="625" t="s">
        <v>1835</v>
      </c>
      <c r="C319" s="625" t="s">
        <v>2754</v>
      </c>
      <c r="D319" s="642">
        <v>6</v>
      </c>
      <c r="E319" s="127"/>
      <c r="F319" s="656">
        <f t="shared" si="25"/>
        <v>3</v>
      </c>
      <c r="G319" s="656">
        <f t="shared" si="26"/>
        <v>9</v>
      </c>
      <c r="H319" s="654"/>
      <c r="I319" s="656">
        <f t="shared" si="27"/>
        <v>9</v>
      </c>
      <c r="J319" s="655"/>
      <c r="K319" s="656">
        <f t="shared" si="28"/>
        <v>9</v>
      </c>
      <c r="L319" s="657"/>
      <c r="M319" s="16" t="str">
        <f t="shared" si="29"/>
        <v>Juin</v>
      </c>
    </row>
    <row r="320" spans="1:13" ht="20.25">
      <c r="A320" s="13">
        <v>313</v>
      </c>
      <c r="B320" s="625" t="s">
        <v>2755</v>
      </c>
      <c r="C320" s="625" t="s">
        <v>2756</v>
      </c>
      <c r="D320" s="642">
        <v>8</v>
      </c>
      <c r="E320" s="127"/>
      <c r="F320" s="656">
        <f t="shared" si="25"/>
        <v>4</v>
      </c>
      <c r="G320" s="656">
        <f t="shared" si="26"/>
        <v>12</v>
      </c>
      <c r="H320" s="654"/>
      <c r="I320" s="656">
        <f t="shared" si="27"/>
        <v>12</v>
      </c>
      <c r="J320" s="655"/>
      <c r="K320" s="656">
        <f t="shared" si="28"/>
        <v>12</v>
      </c>
      <c r="L320" s="657"/>
      <c r="M320" s="16" t="str">
        <f t="shared" si="29"/>
        <v>Juin</v>
      </c>
    </row>
    <row r="321" spans="1:13" ht="20.25">
      <c r="A321" s="13">
        <v>314</v>
      </c>
      <c r="B321" s="625" t="s">
        <v>1843</v>
      </c>
      <c r="C321" s="625" t="s">
        <v>2757</v>
      </c>
      <c r="D321" s="642">
        <v>14</v>
      </c>
      <c r="E321" s="127"/>
      <c r="F321" s="656">
        <f t="shared" si="25"/>
        <v>7</v>
      </c>
      <c r="G321" s="656">
        <f t="shared" si="26"/>
        <v>21</v>
      </c>
      <c r="H321" s="654"/>
      <c r="I321" s="656">
        <f t="shared" si="27"/>
        <v>21</v>
      </c>
      <c r="J321" s="655"/>
      <c r="K321" s="656">
        <f t="shared" si="28"/>
        <v>21</v>
      </c>
      <c r="L321" s="657"/>
      <c r="M321" s="16" t="str">
        <f t="shared" si="29"/>
        <v>Juin</v>
      </c>
    </row>
    <row r="322" spans="1:13" ht="20.25">
      <c r="A322" s="13">
        <v>315</v>
      </c>
      <c r="B322" s="625" t="s">
        <v>2758</v>
      </c>
      <c r="C322" s="625" t="s">
        <v>2759</v>
      </c>
      <c r="D322" s="642">
        <v>6</v>
      </c>
      <c r="E322" s="127"/>
      <c r="F322" s="656">
        <f t="shared" si="25"/>
        <v>3</v>
      </c>
      <c r="G322" s="656">
        <f t="shared" si="26"/>
        <v>9</v>
      </c>
      <c r="H322" s="654"/>
      <c r="I322" s="656">
        <f t="shared" si="27"/>
        <v>9</v>
      </c>
      <c r="J322" s="655"/>
      <c r="K322" s="656">
        <f t="shared" si="28"/>
        <v>9</v>
      </c>
      <c r="L322" s="657"/>
      <c r="M322" s="16" t="str">
        <f t="shared" si="29"/>
        <v>Juin</v>
      </c>
    </row>
    <row r="323" spans="1:13" ht="20.25">
      <c r="A323" s="13">
        <v>316</v>
      </c>
      <c r="B323" s="625" t="s">
        <v>297</v>
      </c>
      <c r="C323" s="625" t="s">
        <v>2638</v>
      </c>
      <c r="D323" s="642">
        <v>4</v>
      </c>
      <c r="E323" s="127"/>
      <c r="F323" s="656">
        <f t="shared" si="25"/>
        <v>2</v>
      </c>
      <c r="G323" s="656">
        <f t="shared" si="26"/>
        <v>6</v>
      </c>
      <c r="H323" s="654"/>
      <c r="I323" s="656">
        <f t="shared" si="27"/>
        <v>6</v>
      </c>
      <c r="J323" s="655"/>
      <c r="K323" s="656">
        <f t="shared" si="28"/>
        <v>6</v>
      </c>
      <c r="L323" s="657"/>
      <c r="M323" s="16" t="str">
        <f t="shared" si="29"/>
        <v>Juin</v>
      </c>
    </row>
    <row r="324" spans="1:13" ht="20.25">
      <c r="A324" s="13">
        <v>317</v>
      </c>
      <c r="B324" s="625" t="s">
        <v>1855</v>
      </c>
      <c r="C324" s="625" t="s">
        <v>2730</v>
      </c>
      <c r="D324" s="642">
        <v>9</v>
      </c>
      <c r="E324" s="127"/>
      <c r="F324" s="656">
        <f t="shared" si="25"/>
        <v>4.5</v>
      </c>
      <c r="G324" s="656">
        <f t="shared" si="26"/>
        <v>13.5</v>
      </c>
      <c r="H324" s="654"/>
      <c r="I324" s="656">
        <f t="shared" si="27"/>
        <v>13.5</v>
      </c>
      <c r="J324" s="655"/>
      <c r="K324" s="656">
        <f t="shared" si="28"/>
        <v>13.5</v>
      </c>
      <c r="L324" s="657"/>
      <c r="M324" s="16" t="str">
        <f t="shared" si="29"/>
        <v>Juin</v>
      </c>
    </row>
    <row r="325" spans="1:13" ht="20.25">
      <c r="A325" s="13">
        <v>318</v>
      </c>
      <c r="B325" s="625" t="s">
        <v>2760</v>
      </c>
      <c r="C325" s="625" t="s">
        <v>2761</v>
      </c>
      <c r="D325" s="642">
        <v>10</v>
      </c>
      <c r="E325" s="127"/>
      <c r="F325" s="656">
        <f t="shared" si="25"/>
        <v>5</v>
      </c>
      <c r="G325" s="656">
        <f t="shared" si="26"/>
        <v>15</v>
      </c>
      <c r="H325" s="654"/>
      <c r="I325" s="656">
        <f t="shared" si="27"/>
        <v>15</v>
      </c>
      <c r="J325" s="655"/>
      <c r="K325" s="656">
        <f t="shared" si="28"/>
        <v>15</v>
      </c>
      <c r="L325" s="657"/>
      <c r="M325" s="16" t="str">
        <f t="shared" si="29"/>
        <v>Juin</v>
      </c>
    </row>
    <row r="326" spans="1:13" ht="20.25">
      <c r="A326" s="13">
        <v>319</v>
      </c>
      <c r="B326" s="625" t="s">
        <v>1865</v>
      </c>
      <c r="C326" s="625" t="s">
        <v>2762</v>
      </c>
      <c r="D326" s="642">
        <v>14</v>
      </c>
      <c r="E326" s="127"/>
      <c r="F326" s="656">
        <f t="shared" si="25"/>
        <v>7</v>
      </c>
      <c r="G326" s="656">
        <f t="shared" si="26"/>
        <v>21</v>
      </c>
      <c r="H326" s="654"/>
      <c r="I326" s="656">
        <f t="shared" si="27"/>
        <v>21</v>
      </c>
      <c r="J326" s="655"/>
      <c r="K326" s="656">
        <f t="shared" si="28"/>
        <v>21</v>
      </c>
      <c r="L326" s="657"/>
      <c r="M326" s="16" t="str">
        <f t="shared" si="29"/>
        <v>Juin</v>
      </c>
    </row>
    <row r="327" spans="1:13" ht="20.25">
      <c r="A327" s="13">
        <v>320</v>
      </c>
      <c r="B327" s="625" t="s">
        <v>2763</v>
      </c>
      <c r="C327" s="625" t="s">
        <v>2480</v>
      </c>
      <c r="D327" s="642">
        <v>12</v>
      </c>
      <c r="E327" s="127"/>
      <c r="F327" s="656">
        <f t="shared" si="25"/>
        <v>6</v>
      </c>
      <c r="G327" s="656">
        <f t="shared" si="26"/>
        <v>18</v>
      </c>
      <c r="H327" s="654"/>
      <c r="I327" s="656">
        <f t="shared" si="27"/>
        <v>18</v>
      </c>
      <c r="J327" s="655"/>
      <c r="K327" s="656">
        <f t="shared" si="28"/>
        <v>18</v>
      </c>
      <c r="L327" s="657"/>
      <c r="M327" s="16" t="str">
        <f t="shared" si="29"/>
        <v>Juin</v>
      </c>
    </row>
    <row r="328" spans="1:13" ht="20.25">
      <c r="A328" s="13">
        <v>321</v>
      </c>
      <c r="B328" s="625" t="s">
        <v>2764</v>
      </c>
      <c r="C328" s="625" t="s">
        <v>2449</v>
      </c>
      <c r="D328" s="642">
        <v>15</v>
      </c>
      <c r="E328" s="127"/>
      <c r="F328" s="656">
        <f t="shared" si="25"/>
        <v>7.5</v>
      </c>
      <c r="G328" s="656">
        <f t="shared" si="26"/>
        <v>22.5</v>
      </c>
      <c r="H328" s="654"/>
      <c r="I328" s="656">
        <f t="shared" si="27"/>
        <v>22.5</v>
      </c>
      <c r="J328" s="655"/>
      <c r="K328" s="656">
        <f t="shared" si="28"/>
        <v>22.5</v>
      </c>
      <c r="L328" s="657"/>
      <c r="M328" s="16" t="str">
        <f t="shared" si="29"/>
        <v>Juin</v>
      </c>
    </row>
    <row r="329" spans="1:13" ht="20.25">
      <c r="A329" s="13">
        <v>322</v>
      </c>
      <c r="B329" s="625" t="s">
        <v>2765</v>
      </c>
      <c r="C329" s="625" t="s">
        <v>2766</v>
      </c>
      <c r="D329" s="642">
        <v>12</v>
      </c>
      <c r="E329" s="127"/>
      <c r="F329" s="656">
        <f t="shared" ref="F329:F392" si="30">IF(AND(D329=0,E329=0),L329/3,(D329+E329)/2)</f>
        <v>6</v>
      </c>
      <c r="G329" s="656">
        <f t="shared" ref="G329:G392" si="31">F329*3</f>
        <v>18</v>
      </c>
      <c r="H329" s="654"/>
      <c r="I329" s="656">
        <f t="shared" ref="I329:I392" si="32">MAX(G329,H329*3)</f>
        <v>18</v>
      </c>
      <c r="J329" s="655"/>
      <c r="K329" s="656">
        <f t="shared" ref="K329:K392" si="33">MAX(I329,J329*3)</f>
        <v>18</v>
      </c>
      <c r="L329" s="657"/>
      <c r="M329" s="16" t="str">
        <f t="shared" ref="M329:M392" si="34">IF(ISBLANK(J329),IF(ISBLANK(H329),"Juin","Synthèse"),"Rattrapage")</f>
        <v>Juin</v>
      </c>
    </row>
    <row r="330" spans="1:13" ht="20.25">
      <c r="A330" s="13">
        <v>323</v>
      </c>
      <c r="B330" s="625" t="s">
        <v>1879</v>
      </c>
      <c r="C330" s="625" t="s">
        <v>2767</v>
      </c>
      <c r="D330" s="642">
        <v>8</v>
      </c>
      <c r="E330" s="127"/>
      <c r="F330" s="656">
        <f t="shared" si="30"/>
        <v>4</v>
      </c>
      <c r="G330" s="656">
        <f t="shared" si="31"/>
        <v>12</v>
      </c>
      <c r="H330" s="654"/>
      <c r="I330" s="656">
        <f t="shared" si="32"/>
        <v>12</v>
      </c>
      <c r="J330" s="655"/>
      <c r="K330" s="656">
        <f t="shared" si="33"/>
        <v>12</v>
      </c>
      <c r="L330" s="657"/>
      <c r="M330" s="16" t="str">
        <f t="shared" si="34"/>
        <v>Juin</v>
      </c>
    </row>
    <row r="331" spans="1:13" ht="20.25">
      <c r="A331" s="13">
        <v>324</v>
      </c>
      <c r="B331" s="625" t="s">
        <v>2768</v>
      </c>
      <c r="C331" s="625" t="s">
        <v>2769</v>
      </c>
      <c r="D331" s="642">
        <v>8</v>
      </c>
      <c r="E331" s="127"/>
      <c r="F331" s="656">
        <f t="shared" si="30"/>
        <v>4</v>
      </c>
      <c r="G331" s="656">
        <f t="shared" si="31"/>
        <v>12</v>
      </c>
      <c r="H331" s="654"/>
      <c r="I331" s="656">
        <f t="shared" si="32"/>
        <v>12</v>
      </c>
      <c r="J331" s="655"/>
      <c r="K331" s="656">
        <f t="shared" si="33"/>
        <v>12</v>
      </c>
      <c r="L331" s="657"/>
      <c r="M331" s="16" t="str">
        <f t="shared" si="34"/>
        <v>Juin</v>
      </c>
    </row>
    <row r="332" spans="1:13" ht="20.25">
      <c r="A332" s="13">
        <v>325</v>
      </c>
      <c r="B332" s="625" t="s">
        <v>1883</v>
      </c>
      <c r="C332" s="625" t="s">
        <v>2470</v>
      </c>
      <c r="D332" s="642">
        <v>10</v>
      </c>
      <c r="E332" s="127"/>
      <c r="F332" s="656">
        <f t="shared" si="30"/>
        <v>5</v>
      </c>
      <c r="G332" s="656">
        <f t="shared" si="31"/>
        <v>15</v>
      </c>
      <c r="H332" s="654"/>
      <c r="I332" s="656">
        <f t="shared" si="32"/>
        <v>15</v>
      </c>
      <c r="J332" s="655"/>
      <c r="K332" s="656">
        <f t="shared" si="33"/>
        <v>15</v>
      </c>
      <c r="L332" s="657"/>
      <c r="M332" s="16" t="str">
        <f t="shared" si="34"/>
        <v>Juin</v>
      </c>
    </row>
    <row r="333" spans="1:13" ht="20.25">
      <c r="A333" s="13">
        <v>326</v>
      </c>
      <c r="B333" s="625" t="s">
        <v>2770</v>
      </c>
      <c r="C333" s="625" t="s">
        <v>2771</v>
      </c>
      <c r="D333" s="642">
        <v>12</v>
      </c>
      <c r="E333" s="127"/>
      <c r="F333" s="656">
        <f t="shared" si="30"/>
        <v>6</v>
      </c>
      <c r="G333" s="656">
        <f t="shared" si="31"/>
        <v>18</v>
      </c>
      <c r="H333" s="654"/>
      <c r="I333" s="656">
        <f t="shared" si="32"/>
        <v>18</v>
      </c>
      <c r="J333" s="655"/>
      <c r="K333" s="656">
        <f t="shared" si="33"/>
        <v>18</v>
      </c>
      <c r="L333" s="657"/>
      <c r="M333" s="16" t="str">
        <f t="shared" si="34"/>
        <v>Juin</v>
      </c>
    </row>
    <row r="334" spans="1:13" ht="20.25">
      <c r="A334" s="13">
        <v>327</v>
      </c>
      <c r="B334" s="625" t="s">
        <v>2772</v>
      </c>
      <c r="C334" s="625" t="s">
        <v>2567</v>
      </c>
      <c r="D334" s="642">
        <v>15</v>
      </c>
      <c r="E334" s="127"/>
      <c r="F334" s="656">
        <f t="shared" si="30"/>
        <v>7.5</v>
      </c>
      <c r="G334" s="656">
        <f t="shared" si="31"/>
        <v>22.5</v>
      </c>
      <c r="H334" s="654"/>
      <c r="I334" s="656">
        <f t="shared" si="32"/>
        <v>22.5</v>
      </c>
      <c r="J334" s="655"/>
      <c r="K334" s="656">
        <f t="shared" si="33"/>
        <v>22.5</v>
      </c>
      <c r="L334" s="657"/>
      <c r="M334" s="16" t="str">
        <f t="shared" si="34"/>
        <v>Juin</v>
      </c>
    </row>
    <row r="335" spans="1:13" ht="20.25">
      <c r="A335" s="13">
        <v>328</v>
      </c>
      <c r="B335" s="625" t="s">
        <v>2773</v>
      </c>
      <c r="C335" s="625" t="s">
        <v>2643</v>
      </c>
      <c r="D335" s="642">
        <v>17</v>
      </c>
      <c r="E335" s="127"/>
      <c r="F335" s="656">
        <f t="shared" si="30"/>
        <v>8.5</v>
      </c>
      <c r="G335" s="656">
        <f t="shared" si="31"/>
        <v>25.5</v>
      </c>
      <c r="H335" s="654"/>
      <c r="I335" s="656">
        <f t="shared" si="32"/>
        <v>25.5</v>
      </c>
      <c r="J335" s="655"/>
      <c r="K335" s="656">
        <f t="shared" si="33"/>
        <v>25.5</v>
      </c>
      <c r="L335" s="657"/>
      <c r="M335" s="16" t="str">
        <f t="shared" si="34"/>
        <v>Juin</v>
      </c>
    </row>
    <row r="336" spans="1:13" ht="20.25">
      <c r="A336" s="13">
        <v>329</v>
      </c>
      <c r="B336" s="625" t="s">
        <v>2774</v>
      </c>
      <c r="C336" s="625" t="s">
        <v>2613</v>
      </c>
      <c r="D336" s="642">
        <v>12</v>
      </c>
      <c r="E336" s="127"/>
      <c r="F336" s="656">
        <f t="shared" si="30"/>
        <v>6</v>
      </c>
      <c r="G336" s="656">
        <f t="shared" si="31"/>
        <v>18</v>
      </c>
      <c r="H336" s="654"/>
      <c r="I336" s="656">
        <f t="shared" si="32"/>
        <v>18</v>
      </c>
      <c r="J336" s="655"/>
      <c r="K336" s="656">
        <f t="shared" si="33"/>
        <v>18</v>
      </c>
      <c r="L336" s="657"/>
      <c r="M336" s="16" t="str">
        <f t="shared" si="34"/>
        <v>Juin</v>
      </c>
    </row>
    <row r="337" spans="1:13" ht="20.25">
      <c r="A337" s="13">
        <v>330</v>
      </c>
      <c r="B337" s="625" t="s">
        <v>301</v>
      </c>
      <c r="C337" s="625" t="s">
        <v>2585</v>
      </c>
      <c r="D337" s="642">
        <v>11</v>
      </c>
      <c r="E337" s="127"/>
      <c r="F337" s="656">
        <f t="shared" si="30"/>
        <v>5.5</v>
      </c>
      <c r="G337" s="656">
        <f t="shared" si="31"/>
        <v>16.5</v>
      </c>
      <c r="H337" s="654"/>
      <c r="I337" s="656">
        <f t="shared" si="32"/>
        <v>16.5</v>
      </c>
      <c r="J337" s="655"/>
      <c r="K337" s="656">
        <f t="shared" si="33"/>
        <v>16.5</v>
      </c>
      <c r="L337" s="657"/>
      <c r="M337" s="16" t="str">
        <f t="shared" si="34"/>
        <v>Juin</v>
      </c>
    </row>
    <row r="338" spans="1:13" ht="20.25">
      <c r="A338" s="13">
        <v>331</v>
      </c>
      <c r="B338" s="625" t="s">
        <v>304</v>
      </c>
      <c r="C338" s="625" t="s">
        <v>2775</v>
      </c>
      <c r="D338" s="642">
        <v>7</v>
      </c>
      <c r="E338" s="127"/>
      <c r="F338" s="656">
        <f t="shared" si="30"/>
        <v>3.5</v>
      </c>
      <c r="G338" s="656">
        <f t="shared" si="31"/>
        <v>10.5</v>
      </c>
      <c r="H338" s="654"/>
      <c r="I338" s="656">
        <f t="shared" si="32"/>
        <v>10.5</v>
      </c>
      <c r="J338" s="655"/>
      <c r="K338" s="656">
        <f t="shared" si="33"/>
        <v>10.5</v>
      </c>
      <c r="L338" s="657"/>
      <c r="M338" s="16" t="str">
        <f t="shared" si="34"/>
        <v>Juin</v>
      </c>
    </row>
    <row r="339" spans="1:13" ht="20.25">
      <c r="A339" s="13">
        <v>332</v>
      </c>
      <c r="B339" s="625" t="s">
        <v>2776</v>
      </c>
      <c r="C339" s="625" t="s">
        <v>2777</v>
      </c>
      <c r="D339" s="642">
        <v>16</v>
      </c>
      <c r="E339" s="127"/>
      <c r="F339" s="656">
        <f t="shared" si="30"/>
        <v>8</v>
      </c>
      <c r="G339" s="656">
        <f t="shared" si="31"/>
        <v>24</v>
      </c>
      <c r="H339" s="654"/>
      <c r="I339" s="656">
        <f t="shared" si="32"/>
        <v>24</v>
      </c>
      <c r="J339" s="655"/>
      <c r="K339" s="656">
        <f t="shared" si="33"/>
        <v>24</v>
      </c>
      <c r="L339" s="657"/>
      <c r="M339" s="16" t="str">
        <f t="shared" si="34"/>
        <v>Juin</v>
      </c>
    </row>
    <row r="340" spans="1:13" ht="20.25">
      <c r="A340" s="13">
        <v>333</v>
      </c>
      <c r="B340" s="625" t="s">
        <v>2778</v>
      </c>
      <c r="C340" s="625" t="s">
        <v>2474</v>
      </c>
      <c r="D340" s="642">
        <v>16</v>
      </c>
      <c r="E340" s="127"/>
      <c r="F340" s="656">
        <f t="shared" si="30"/>
        <v>8</v>
      </c>
      <c r="G340" s="656">
        <f t="shared" si="31"/>
        <v>24</v>
      </c>
      <c r="H340" s="654"/>
      <c r="I340" s="656">
        <f t="shared" si="32"/>
        <v>24</v>
      </c>
      <c r="J340" s="655"/>
      <c r="K340" s="656">
        <f t="shared" si="33"/>
        <v>24</v>
      </c>
      <c r="L340" s="657"/>
      <c r="M340" s="16" t="str">
        <f t="shared" si="34"/>
        <v>Juin</v>
      </c>
    </row>
    <row r="341" spans="1:13" ht="20.25">
      <c r="A341" s="13">
        <v>334</v>
      </c>
      <c r="B341" s="625" t="s">
        <v>2778</v>
      </c>
      <c r="C341" s="625" t="s">
        <v>2779</v>
      </c>
      <c r="D341" s="642">
        <v>16</v>
      </c>
      <c r="E341" s="127"/>
      <c r="F341" s="656">
        <f t="shared" si="30"/>
        <v>8</v>
      </c>
      <c r="G341" s="656">
        <f t="shared" si="31"/>
        <v>24</v>
      </c>
      <c r="H341" s="654"/>
      <c r="I341" s="656">
        <f t="shared" si="32"/>
        <v>24</v>
      </c>
      <c r="J341" s="655"/>
      <c r="K341" s="656">
        <f t="shared" si="33"/>
        <v>24</v>
      </c>
      <c r="L341" s="657"/>
      <c r="M341" s="16" t="str">
        <f t="shared" si="34"/>
        <v>Juin</v>
      </c>
    </row>
    <row r="342" spans="1:13" ht="20.25">
      <c r="A342" s="13">
        <v>335</v>
      </c>
      <c r="B342" s="625" t="s">
        <v>2780</v>
      </c>
      <c r="C342" s="625" t="s">
        <v>2781</v>
      </c>
      <c r="D342" s="642">
        <v>13</v>
      </c>
      <c r="E342" s="127"/>
      <c r="F342" s="656">
        <f t="shared" si="30"/>
        <v>6.5</v>
      </c>
      <c r="G342" s="656">
        <f t="shared" si="31"/>
        <v>19.5</v>
      </c>
      <c r="H342" s="654"/>
      <c r="I342" s="656">
        <f t="shared" si="32"/>
        <v>19.5</v>
      </c>
      <c r="J342" s="655"/>
      <c r="K342" s="656">
        <f t="shared" si="33"/>
        <v>19.5</v>
      </c>
      <c r="L342" s="657"/>
      <c r="M342" s="16" t="str">
        <f t="shared" si="34"/>
        <v>Juin</v>
      </c>
    </row>
    <row r="343" spans="1:13" ht="20.25">
      <c r="A343" s="13">
        <v>336</v>
      </c>
      <c r="B343" s="625" t="s">
        <v>2782</v>
      </c>
      <c r="C343" s="625" t="s">
        <v>2783</v>
      </c>
      <c r="D343" s="642">
        <v>13</v>
      </c>
      <c r="E343" s="127"/>
      <c r="F343" s="656">
        <f t="shared" si="30"/>
        <v>6.5</v>
      </c>
      <c r="G343" s="656">
        <f t="shared" si="31"/>
        <v>19.5</v>
      </c>
      <c r="H343" s="654"/>
      <c r="I343" s="656">
        <f t="shared" si="32"/>
        <v>19.5</v>
      </c>
      <c r="J343" s="655"/>
      <c r="K343" s="656">
        <f t="shared" si="33"/>
        <v>19.5</v>
      </c>
      <c r="L343" s="657"/>
      <c r="M343" s="16" t="str">
        <f t="shared" si="34"/>
        <v>Juin</v>
      </c>
    </row>
    <row r="344" spans="1:13" ht="20.25">
      <c r="A344" s="13">
        <v>337</v>
      </c>
      <c r="B344" s="625" t="s">
        <v>2784</v>
      </c>
      <c r="C344" s="625" t="s">
        <v>2785</v>
      </c>
      <c r="D344" s="642">
        <v>14</v>
      </c>
      <c r="E344" s="127"/>
      <c r="F344" s="656">
        <f t="shared" si="30"/>
        <v>7</v>
      </c>
      <c r="G344" s="656">
        <f t="shared" si="31"/>
        <v>21</v>
      </c>
      <c r="H344" s="654"/>
      <c r="I344" s="656">
        <f t="shared" si="32"/>
        <v>21</v>
      </c>
      <c r="J344" s="655"/>
      <c r="K344" s="656">
        <f t="shared" si="33"/>
        <v>21</v>
      </c>
      <c r="L344" s="657"/>
      <c r="M344" s="16" t="str">
        <f t="shared" si="34"/>
        <v>Juin</v>
      </c>
    </row>
    <row r="345" spans="1:13" ht="20.25">
      <c r="A345" s="13">
        <v>338</v>
      </c>
      <c r="B345" s="625" t="s">
        <v>308</v>
      </c>
      <c r="C345" s="625" t="s">
        <v>2786</v>
      </c>
      <c r="D345" s="642">
        <v>16</v>
      </c>
      <c r="E345" s="127"/>
      <c r="F345" s="656">
        <f t="shared" si="30"/>
        <v>8</v>
      </c>
      <c r="G345" s="656">
        <f t="shared" si="31"/>
        <v>24</v>
      </c>
      <c r="H345" s="654"/>
      <c r="I345" s="656">
        <f t="shared" si="32"/>
        <v>24</v>
      </c>
      <c r="J345" s="655"/>
      <c r="K345" s="656">
        <f t="shared" si="33"/>
        <v>24</v>
      </c>
      <c r="L345" s="657"/>
      <c r="M345" s="16" t="str">
        <f t="shared" si="34"/>
        <v>Juin</v>
      </c>
    </row>
    <row r="346" spans="1:13" ht="20.25">
      <c r="A346" s="13">
        <v>339</v>
      </c>
      <c r="B346" s="625" t="s">
        <v>308</v>
      </c>
      <c r="C346" s="625" t="s">
        <v>2596</v>
      </c>
      <c r="D346" s="642">
        <v>13</v>
      </c>
      <c r="E346" s="127"/>
      <c r="F346" s="656">
        <f t="shared" si="30"/>
        <v>6.5</v>
      </c>
      <c r="G346" s="656">
        <f t="shared" si="31"/>
        <v>19.5</v>
      </c>
      <c r="H346" s="654"/>
      <c r="I346" s="656">
        <f t="shared" si="32"/>
        <v>19.5</v>
      </c>
      <c r="J346" s="655"/>
      <c r="K346" s="656">
        <f t="shared" si="33"/>
        <v>19.5</v>
      </c>
      <c r="L346" s="657"/>
      <c r="M346" s="16" t="str">
        <f t="shared" si="34"/>
        <v>Juin</v>
      </c>
    </row>
    <row r="347" spans="1:13" ht="20.25">
      <c r="A347" s="13">
        <v>340</v>
      </c>
      <c r="B347" s="625" t="s">
        <v>310</v>
      </c>
      <c r="C347" s="625" t="s">
        <v>2787</v>
      </c>
      <c r="D347" s="642">
        <v>2</v>
      </c>
      <c r="E347" s="127"/>
      <c r="F347" s="656">
        <f t="shared" si="30"/>
        <v>1</v>
      </c>
      <c r="G347" s="656">
        <f t="shared" si="31"/>
        <v>3</v>
      </c>
      <c r="H347" s="654"/>
      <c r="I347" s="656">
        <f t="shared" si="32"/>
        <v>3</v>
      </c>
      <c r="J347" s="655"/>
      <c r="K347" s="656">
        <f t="shared" si="33"/>
        <v>3</v>
      </c>
      <c r="L347" s="657"/>
      <c r="M347" s="16" t="str">
        <f t="shared" si="34"/>
        <v>Juin</v>
      </c>
    </row>
    <row r="348" spans="1:13" ht="20.25">
      <c r="A348" s="13">
        <v>341</v>
      </c>
      <c r="B348" s="625" t="s">
        <v>311</v>
      </c>
      <c r="C348" s="625" t="s">
        <v>312</v>
      </c>
      <c r="D348" s="642">
        <v>7</v>
      </c>
      <c r="E348" s="127"/>
      <c r="F348" s="656">
        <f t="shared" si="30"/>
        <v>3.5</v>
      </c>
      <c r="G348" s="656">
        <f t="shared" si="31"/>
        <v>10.5</v>
      </c>
      <c r="H348" s="654"/>
      <c r="I348" s="656">
        <f t="shared" si="32"/>
        <v>10.5</v>
      </c>
      <c r="J348" s="655"/>
      <c r="K348" s="656">
        <f t="shared" si="33"/>
        <v>10.5</v>
      </c>
      <c r="L348" s="657"/>
      <c r="M348" s="16" t="str">
        <f t="shared" si="34"/>
        <v>Juin</v>
      </c>
    </row>
    <row r="349" spans="1:13" ht="20.25">
      <c r="A349" s="13">
        <v>342</v>
      </c>
      <c r="B349" s="625" t="s">
        <v>1955</v>
      </c>
      <c r="C349" s="625" t="s">
        <v>2788</v>
      </c>
      <c r="D349" s="642">
        <v>14</v>
      </c>
      <c r="E349" s="127"/>
      <c r="F349" s="656">
        <f t="shared" si="30"/>
        <v>7</v>
      </c>
      <c r="G349" s="656">
        <f t="shared" si="31"/>
        <v>21</v>
      </c>
      <c r="H349" s="654"/>
      <c r="I349" s="656">
        <f t="shared" si="32"/>
        <v>21</v>
      </c>
      <c r="J349" s="655"/>
      <c r="K349" s="656">
        <f t="shared" si="33"/>
        <v>21</v>
      </c>
      <c r="L349" s="657"/>
      <c r="M349" s="16" t="str">
        <f t="shared" si="34"/>
        <v>Juin</v>
      </c>
    </row>
    <row r="350" spans="1:13" ht="20.25">
      <c r="A350" s="13">
        <v>343</v>
      </c>
      <c r="B350" s="625" t="s">
        <v>1960</v>
      </c>
      <c r="C350" s="625" t="s">
        <v>2789</v>
      </c>
      <c r="D350" s="642">
        <v>14</v>
      </c>
      <c r="E350" s="127"/>
      <c r="F350" s="656">
        <f t="shared" si="30"/>
        <v>7</v>
      </c>
      <c r="G350" s="656">
        <f t="shared" si="31"/>
        <v>21</v>
      </c>
      <c r="H350" s="654"/>
      <c r="I350" s="656">
        <f t="shared" si="32"/>
        <v>21</v>
      </c>
      <c r="J350" s="655"/>
      <c r="K350" s="656">
        <f t="shared" si="33"/>
        <v>21</v>
      </c>
      <c r="L350" s="657"/>
      <c r="M350" s="16" t="str">
        <f t="shared" si="34"/>
        <v>Juin</v>
      </c>
    </row>
    <row r="351" spans="1:13" ht="20.25">
      <c r="A351" s="13">
        <v>344</v>
      </c>
      <c r="B351" s="625" t="s">
        <v>316</v>
      </c>
      <c r="C351" s="625" t="s">
        <v>2790</v>
      </c>
      <c r="D351" s="642">
        <v>8</v>
      </c>
      <c r="E351" s="127"/>
      <c r="F351" s="656">
        <f t="shared" si="30"/>
        <v>4</v>
      </c>
      <c r="G351" s="656">
        <f t="shared" si="31"/>
        <v>12</v>
      </c>
      <c r="H351" s="654"/>
      <c r="I351" s="656">
        <f t="shared" si="32"/>
        <v>12</v>
      </c>
      <c r="J351" s="655"/>
      <c r="K351" s="656">
        <f t="shared" si="33"/>
        <v>12</v>
      </c>
      <c r="L351" s="657"/>
      <c r="M351" s="16" t="str">
        <f t="shared" si="34"/>
        <v>Juin</v>
      </c>
    </row>
    <row r="352" spans="1:13" ht="20.25">
      <c r="A352" s="13">
        <v>345</v>
      </c>
      <c r="B352" s="625" t="s">
        <v>2791</v>
      </c>
      <c r="C352" s="625" t="s">
        <v>2792</v>
      </c>
      <c r="D352" s="642">
        <v>12</v>
      </c>
      <c r="E352" s="127"/>
      <c r="F352" s="656">
        <f t="shared" si="30"/>
        <v>6</v>
      </c>
      <c r="G352" s="656">
        <f t="shared" si="31"/>
        <v>18</v>
      </c>
      <c r="H352" s="654"/>
      <c r="I352" s="656">
        <f t="shared" si="32"/>
        <v>18</v>
      </c>
      <c r="J352" s="655"/>
      <c r="K352" s="656">
        <f t="shared" si="33"/>
        <v>18</v>
      </c>
      <c r="L352" s="657"/>
      <c r="M352" s="16" t="str">
        <f t="shared" si="34"/>
        <v>Juin</v>
      </c>
    </row>
    <row r="353" spans="1:13" ht="20.25">
      <c r="A353" s="13">
        <v>346</v>
      </c>
      <c r="B353" s="625" t="s">
        <v>1978</v>
      </c>
      <c r="C353" s="625" t="s">
        <v>2793</v>
      </c>
      <c r="D353" s="642">
        <v>11</v>
      </c>
      <c r="E353" s="127"/>
      <c r="F353" s="656">
        <f t="shared" si="30"/>
        <v>5.5</v>
      </c>
      <c r="G353" s="656">
        <f t="shared" si="31"/>
        <v>16.5</v>
      </c>
      <c r="H353" s="654"/>
      <c r="I353" s="656">
        <f t="shared" si="32"/>
        <v>16.5</v>
      </c>
      <c r="J353" s="655"/>
      <c r="K353" s="656">
        <f t="shared" si="33"/>
        <v>16.5</v>
      </c>
      <c r="L353" s="657"/>
      <c r="M353" s="16" t="str">
        <f t="shared" si="34"/>
        <v>Juin</v>
      </c>
    </row>
    <row r="354" spans="1:13" ht="20.25">
      <c r="A354" s="13">
        <v>347</v>
      </c>
      <c r="B354" s="625" t="s">
        <v>2794</v>
      </c>
      <c r="C354" s="625" t="s">
        <v>2795</v>
      </c>
      <c r="D354" s="642">
        <v>16</v>
      </c>
      <c r="E354" s="127"/>
      <c r="F354" s="656">
        <f t="shared" si="30"/>
        <v>8</v>
      </c>
      <c r="G354" s="656">
        <f t="shared" si="31"/>
        <v>24</v>
      </c>
      <c r="H354" s="654"/>
      <c r="I354" s="656">
        <f t="shared" si="32"/>
        <v>24</v>
      </c>
      <c r="J354" s="655"/>
      <c r="K354" s="656">
        <f t="shared" si="33"/>
        <v>24</v>
      </c>
      <c r="L354" s="657"/>
      <c r="M354" s="16" t="str">
        <f t="shared" si="34"/>
        <v>Juin</v>
      </c>
    </row>
    <row r="355" spans="1:13" ht="20.25">
      <c r="A355" s="13">
        <v>348</v>
      </c>
      <c r="B355" s="625" t="s">
        <v>1986</v>
      </c>
      <c r="C355" s="625" t="s">
        <v>2796</v>
      </c>
      <c r="D355" s="642">
        <v>9</v>
      </c>
      <c r="E355" s="127"/>
      <c r="F355" s="656">
        <f t="shared" si="30"/>
        <v>4.5</v>
      </c>
      <c r="G355" s="656">
        <f t="shared" si="31"/>
        <v>13.5</v>
      </c>
      <c r="H355" s="654"/>
      <c r="I355" s="656">
        <f t="shared" si="32"/>
        <v>13.5</v>
      </c>
      <c r="J355" s="655"/>
      <c r="K355" s="656">
        <f t="shared" si="33"/>
        <v>13.5</v>
      </c>
      <c r="L355" s="657"/>
      <c r="M355" s="16" t="str">
        <f t="shared" si="34"/>
        <v>Juin</v>
      </c>
    </row>
    <row r="356" spans="1:13" ht="20.25">
      <c r="A356" s="13">
        <v>349</v>
      </c>
      <c r="B356" s="625" t="s">
        <v>321</v>
      </c>
      <c r="C356" s="625" t="s">
        <v>2797</v>
      </c>
      <c r="D356" s="642">
        <v>2</v>
      </c>
      <c r="E356" s="127"/>
      <c r="F356" s="656">
        <f t="shared" si="30"/>
        <v>1</v>
      </c>
      <c r="G356" s="656">
        <f t="shared" si="31"/>
        <v>3</v>
      </c>
      <c r="H356" s="654"/>
      <c r="I356" s="656">
        <f t="shared" si="32"/>
        <v>3</v>
      </c>
      <c r="J356" s="655"/>
      <c r="K356" s="656">
        <f t="shared" si="33"/>
        <v>3</v>
      </c>
      <c r="L356" s="657"/>
      <c r="M356" s="16" t="str">
        <f t="shared" si="34"/>
        <v>Juin</v>
      </c>
    </row>
    <row r="357" spans="1:13" ht="20.25">
      <c r="A357" s="13">
        <v>350</v>
      </c>
      <c r="B357" s="625" t="s">
        <v>1995</v>
      </c>
      <c r="C357" s="625" t="s">
        <v>2779</v>
      </c>
      <c r="D357" s="642">
        <v>12</v>
      </c>
      <c r="E357" s="127"/>
      <c r="F357" s="656">
        <f t="shared" si="30"/>
        <v>6</v>
      </c>
      <c r="G357" s="656">
        <f t="shared" si="31"/>
        <v>18</v>
      </c>
      <c r="H357" s="654"/>
      <c r="I357" s="656">
        <f t="shared" si="32"/>
        <v>18</v>
      </c>
      <c r="J357" s="655"/>
      <c r="K357" s="656">
        <f t="shared" si="33"/>
        <v>18</v>
      </c>
      <c r="L357" s="657"/>
      <c r="M357" s="16" t="str">
        <f t="shared" si="34"/>
        <v>Juin</v>
      </c>
    </row>
    <row r="358" spans="1:13" ht="20.25">
      <c r="A358" s="13">
        <v>351</v>
      </c>
      <c r="B358" s="625" t="s">
        <v>2000</v>
      </c>
      <c r="C358" s="625" t="s">
        <v>2798</v>
      </c>
      <c r="D358" s="642">
        <v>8</v>
      </c>
      <c r="E358" s="127"/>
      <c r="F358" s="656">
        <f t="shared" si="30"/>
        <v>4</v>
      </c>
      <c r="G358" s="656">
        <f t="shared" si="31"/>
        <v>12</v>
      </c>
      <c r="H358" s="654"/>
      <c r="I358" s="656">
        <f t="shared" si="32"/>
        <v>12</v>
      </c>
      <c r="J358" s="655"/>
      <c r="K358" s="656">
        <f t="shared" si="33"/>
        <v>12</v>
      </c>
      <c r="L358" s="657"/>
      <c r="M358" s="16" t="str">
        <f t="shared" si="34"/>
        <v>Juin</v>
      </c>
    </row>
    <row r="359" spans="1:13" ht="20.25">
      <c r="A359" s="13">
        <v>352</v>
      </c>
      <c r="B359" s="625" t="s">
        <v>2799</v>
      </c>
      <c r="C359" s="625" t="s">
        <v>2800</v>
      </c>
      <c r="D359" s="642">
        <v>9</v>
      </c>
      <c r="E359" s="127"/>
      <c r="F359" s="656">
        <f t="shared" si="30"/>
        <v>4.5</v>
      </c>
      <c r="G359" s="656">
        <f t="shared" si="31"/>
        <v>13.5</v>
      </c>
      <c r="H359" s="654"/>
      <c r="I359" s="656">
        <f t="shared" si="32"/>
        <v>13.5</v>
      </c>
      <c r="J359" s="655"/>
      <c r="K359" s="656">
        <f t="shared" si="33"/>
        <v>13.5</v>
      </c>
      <c r="L359" s="657"/>
      <c r="M359" s="16" t="str">
        <f t="shared" si="34"/>
        <v>Juin</v>
      </c>
    </row>
    <row r="360" spans="1:13" ht="20.25">
      <c r="A360" s="13">
        <v>353</v>
      </c>
      <c r="B360" s="625" t="s">
        <v>2801</v>
      </c>
      <c r="C360" s="625" t="s">
        <v>2802</v>
      </c>
      <c r="D360" s="642">
        <v>13</v>
      </c>
      <c r="E360" s="127"/>
      <c r="F360" s="656">
        <f t="shared" si="30"/>
        <v>6.5</v>
      </c>
      <c r="G360" s="656">
        <f t="shared" si="31"/>
        <v>19.5</v>
      </c>
      <c r="H360" s="654"/>
      <c r="I360" s="656">
        <f t="shared" si="32"/>
        <v>19.5</v>
      </c>
      <c r="J360" s="655"/>
      <c r="K360" s="656">
        <f t="shared" si="33"/>
        <v>19.5</v>
      </c>
      <c r="L360" s="657"/>
      <c r="M360" s="16" t="str">
        <f t="shared" si="34"/>
        <v>Juin</v>
      </c>
    </row>
    <row r="361" spans="1:13" ht="20.25">
      <c r="A361" s="13">
        <v>354</v>
      </c>
      <c r="B361" s="625" t="s">
        <v>2803</v>
      </c>
      <c r="C361" s="625" t="s">
        <v>2463</v>
      </c>
      <c r="D361" s="642">
        <v>7</v>
      </c>
      <c r="E361" s="127"/>
      <c r="F361" s="656">
        <f t="shared" si="30"/>
        <v>3.5</v>
      </c>
      <c r="G361" s="656">
        <f t="shared" si="31"/>
        <v>10.5</v>
      </c>
      <c r="H361" s="654"/>
      <c r="I361" s="656">
        <f t="shared" si="32"/>
        <v>10.5</v>
      </c>
      <c r="J361" s="655"/>
      <c r="K361" s="656">
        <f t="shared" si="33"/>
        <v>10.5</v>
      </c>
      <c r="L361" s="657"/>
      <c r="M361" s="16" t="str">
        <f t="shared" si="34"/>
        <v>Juin</v>
      </c>
    </row>
    <row r="362" spans="1:13" ht="20.25">
      <c r="A362" s="13">
        <v>355</v>
      </c>
      <c r="B362" s="625" t="s">
        <v>2019</v>
      </c>
      <c r="C362" s="625" t="s">
        <v>2463</v>
      </c>
      <c r="D362" s="642">
        <v>10</v>
      </c>
      <c r="E362" s="127"/>
      <c r="F362" s="656">
        <f t="shared" si="30"/>
        <v>5</v>
      </c>
      <c r="G362" s="656">
        <f t="shared" si="31"/>
        <v>15</v>
      </c>
      <c r="H362" s="654"/>
      <c r="I362" s="656">
        <f t="shared" si="32"/>
        <v>15</v>
      </c>
      <c r="J362" s="655"/>
      <c r="K362" s="656">
        <f t="shared" si="33"/>
        <v>15</v>
      </c>
      <c r="L362" s="657"/>
      <c r="M362" s="16" t="str">
        <f t="shared" si="34"/>
        <v>Juin</v>
      </c>
    </row>
    <row r="363" spans="1:13" ht="20.25">
      <c r="A363" s="13">
        <v>356</v>
      </c>
      <c r="B363" s="625" t="s">
        <v>2023</v>
      </c>
      <c r="C363" s="625" t="s">
        <v>2804</v>
      </c>
      <c r="D363" s="642">
        <v>10</v>
      </c>
      <c r="E363" s="127"/>
      <c r="F363" s="656">
        <f t="shared" si="30"/>
        <v>5</v>
      </c>
      <c r="G363" s="656">
        <f t="shared" si="31"/>
        <v>15</v>
      </c>
      <c r="H363" s="654"/>
      <c r="I363" s="656">
        <f t="shared" si="32"/>
        <v>15</v>
      </c>
      <c r="J363" s="655"/>
      <c r="K363" s="656">
        <f t="shared" si="33"/>
        <v>15</v>
      </c>
      <c r="L363" s="657"/>
      <c r="M363" s="16" t="str">
        <f t="shared" si="34"/>
        <v>Juin</v>
      </c>
    </row>
    <row r="364" spans="1:13" ht="20.25">
      <c r="A364" s="13">
        <v>357</v>
      </c>
      <c r="B364" s="625" t="s">
        <v>2028</v>
      </c>
      <c r="C364" s="625" t="s">
        <v>2805</v>
      </c>
      <c r="D364" s="642">
        <v>14</v>
      </c>
      <c r="E364" s="127"/>
      <c r="F364" s="656">
        <f t="shared" si="30"/>
        <v>7</v>
      </c>
      <c r="G364" s="656">
        <f t="shared" si="31"/>
        <v>21</v>
      </c>
      <c r="H364" s="654"/>
      <c r="I364" s="656">
        <f t="shared" si="32"/>
        <v>21</v>
      </c>
      <c r="J364" s="655"/>
      <c r="K364" s="656">
        <f t="shared" si="33"/>
        <v>21</v>
      </c>
      <c r="L364" s="657"/>
      <c r="M364" s="16" t="str">
        <f t="shared" si="34"/>
        <v>Juin</v>
      </c>
    </row>
    <row r="365" spans="1:13" ht="20.25">
      <c r="A365" s="13">
        <v>358</v>
      </c>
      <c r="B365" s="625" t="s">
        <v>2806</v>
      </c>
      <c r="C365" s="625" t="s">
        <v>2493</v>
      </c>
      <c r="D365" s="642">
        <v>15</v>
      </c>
      <c r="E365" s="127"/>
      <c r="F365" s="656">
        <f t="shared" si="30"/>
        <v>7.5</v>
      </c>
      <c r="G365" s="656">
        <f t="shared" si="31"/>
        <v>22.5</v>
      </c>
      <c r="H365" s="654"/>
      <c r="I365" s="656">
        <f t="shared" si="32"/>
        <v>22.5</v>
      </c>
      <c r="J365" s="655"/>
      <c r="K365" s="656">
        <f t="shared" si="33"/>
        <v>22.5</v>
      </c>
      <c r="L365" s="657"/>
      <c r="M365" s="16" t="str">
        <f t="shared" si="34"/>
        <v>Juin</v>
      </c>
    </row>
    <row r="366" spans="1:13" ht="20.25">
      <c r="A366" s="13">
        <v>359</v>
      </c>
      <c r="B366" s="625" t="s">
        <v>2807</v>
      </c>
      <c r="C366" s="625" t="s">
        <v>2808</v>
      </c>
      <c r="D366" s="642">
        <v>14</v>
      </c>
      <c r="E366" s="127"/>
      <c r="F366" s="656">
        <f t="shared" si="30"/>
        <v>7</v>
      </c>
      <c r="G366" s="656">
        <f t="shared" si="31"/>
        <v>21</v>
      </c>
      <c r="H366" s="654"/>
      <c r="I366" s="656">
        <f t="shared" si="32"/>
        <v>21</v>
      </c>
      <c r="J366" s="655"/>
      <c r="K366" s="656">
        <f t="shared" si="33"/>
        <v>21</v>
      </c>
      <c r="L366" s="657"/>
      <c r="M366" s="16" t="str">
        <f t="shared" si="34"/>
        <v>Juin</v>
      </c>
    </row>
    <row r="367" spans="1:13" ht="20.25">
      <c r="A367" s="13">
        <v>360</v>
      </c>
      <c r="B367" s="625" t="s">
        <v>324</v>
      </c>
      <c r="C367" s="625" t="s">
        <v>2809</v>
      </c>
      <c r="D367" s="642">
        <v>14</v>
      </c>
      <c r="E367" s="127"/>
      <c r="F367" s="656">
        <f t="shared" si="30"/>
        <v>7</v>
      </c>
      <c r="G367" s="656">
        <f t="shared" si="31"/>
        <v>21</v>
      </c>
      <c r="H367" s="654"/>
      <c r="I367" s="656">
        <f t="shared" si="32"/>
        <v>21</v>
      </c>
      <c r="J367" s="655"/>
      <c r="K367" s="656">
        <f t="shared" si="33"/>
        <v>21</v>
      </c>
      <c r="L367" s="657"/>
      <c r="M367" s="16" t="str">
        <f t="shared" si="34"/>
        <v>Juin</v>
      </c>
    </row>
    <row r="368" spans="1:13" ht="20.25">
      <c r="A368" s="13">
        <v>361</v>
      </c>
      <c r="B368" s="625" t="s">
        <v>2810</v>
      </c>
      <c r="C368" s="625" t="s">
        <v>2811</v>
      </c>
      <c r="D368" s="642">
        <v>10</v>
      </c>
      <c r="E368" s="127"/>
      <c r="F368" s="656">
        <f t="shared" si="30"/>
        <v>5</v>
      </c>
      <c r="G368" s="656">
        <f t="shared" si="31"/>
        <v>15</v>
      </c>
      <c r="H368" s="654"/>
      <c r="I368" s="656">
        <f t="shared" si="32"/>
        <v>15</v>
      </c>
      <c r="J368" s="655"/>
      <c r="K368" s="656">
        <f t="shared" si="33"/>
        <v>15</v>
      </c>
      <c r="L368" s="657"/>
      <c r="M368" s="16" t="str">
        <f t="shared" si="34"/>
        <v>Juin</v>
      </c>
    </row>
    <row r="369" spans="1:13" ht="20.25">
      <c r="A369" s="13">
        <v>362</v>
      </c>
      <c r="B369" s="625" t="s">
        <v>2812</v>
      </c>
      <c r="C369" s="625" t="s">
        <v>2813</v>
      </c>
      <c r="D369" s="642">
        <v>14</v>
      </c>
      <c r="E369" s="127"/>
      <c r="F369" s="656">
        <f t="shared" si="30"/>
        <v>7</v>
      </c>
      <c r="G369" s="656">
        <f t="shared" si="31"/>
        <v>21</v>
      </c>
      <c r="H369" s="654"/>
      <c r="I369" s="656">
        <f t="shared" si="32"/>
        <v>21</v>
      </c>
      <c r="J369" s="655"/>
      <c r="K369" s="656">
        <f t="shared" si="33"/>
        <v>21</v>
      </c>
      <c r="L369" s="657"/>
      <c r="M369" s="16" t="str">
        <f t="shared" si="34"/>
        <v>Juin</v>
      </c>
    </row>
    <row r="370" spans="1:13" ht="20.25">
      <c r="A370" s="13">
        <v>363</v>
      </c>
      <c r="B370" s="625" t="s">
        <v>2814</v>
      </c>
      <c r="C370" s="625" t="s">
        <v>2815</v>
      </c>
      <c r="D370" s="642">
        <v>10</v>
      </c>
      <c r="E370" s="127"/>
      <c r="F370" s="656">
        <f t="shared" si="30"/>
        <v>5</v>
      </c>
      <c r="G370" s="656">
        <f t="shared" si="31"/>
        <v>15</v>
      </c>
      <c r="H370" s="654"/>
      <c r="I370" s="656">
        <f t="shared" si="32"/>
        <v>15</v>
      </c>
      <c r="J370" s="655"/>
      <c r="K370" s="656">
        <f t="shared" si="33"/>
        <v>15</v>
      </c>
      <c r="L370" s="657"/>
      <c r="M370" s="16" t="str">
        <f t="shared" si="34"/>
        <v>Juin</v>
      </c>
    </row>
    <row r="371" spans="1:13" ht="20.25">
      <c r="A371" s="13">
        <v>364</v>
      </c>
      <c r="B371" s="625" t="s">
        <v>2816</v>
      </c>
      <c r="C371" s="625" t="s">
        <v>2443</v>
      </c>
      <c r="D371" s="642">
        <v>12</v>
      </c>
      <c r="E371" s="127"/>
      <c r="F371" s="656">
        <f t="shared" si="30"/>
        <v>6</v>
      </c>
      <c r="G371" s="656">
        <f t="shared" si="31"/>
        <v>18</v>
      </c>
      <c r="H371" s="654"/>
      <c r="I371" s="656">
        <f t="shared" si="32"/>
        <v>18</v>
      </c>
      <c r="J371" s="655"/>
      <c r="K371" s="656">
        <f t="shared" si="33"/>
        <v>18</v>
      </c>
      <c r="L371" s="657"/>
      <c r="M371" s="16" t="str">
        <f t="shared" si="34"/>
        <v>Juin</v>
      </c>
    </row>
    <row r="372" spans="1:13" ht="20.25">
      <c r="A372" s="13">
        <v>365</v>
      </c>
      <c r="B372" s="625" t="s">
        <v>325</v>
      </c>
      <c r="C372" s="625" t="s">
        <v>2512</v>
      </c>
      <c r="D372" s="642">
        <v>4</v>
      </c>
      <c r="E372" s="127"/>
      <c r="F372" s="656">
        <f t="shared" si="30"/>
        <v>2</v>
      </c>
      <c r="G372" s="656">
        <f t="shared" si="31"/>
        <v>6</v>
      </c>
      <c r="H372" s="654"/>
      <c r="I372" s="656">
        <f t="shared" si="32"/>
        <v>6</v>
      </c>
      <c r="J372" s="655"/>
      <c r="K372" s="656">
        <f t="shared" si="33"/>
        <v>6</v>
      </c>
      <c r="L372" s="657"/>
      <c r="M372" s="16" t="str">
        <f t="shared" si="34"/>
        <v>Juin</v>
      </c>
    </row>
    <row r="373" spans="1:13" ht="20.25">
      <c r="A373" s="13">
        <v>366</v>
      </c>
      <c r="B373" s="625" t="s">
        <v>2817</v>
      </c>
      <c r="C373" s="625" t="s">
        <v>2818</v>
      </c>
      <c r="D373" s="642">
        <v>11</v>
      </c>
      <c r="E373" s="127"/>
      <c r="F373" s="656">
        <f t="shared" si="30"/>
        <v>5.5</v>
      </c>
      <c r="G373" s="656">
        <f t="shared" si="31"/>
        <v>16.5</v>
      </c>
      <c r="H373" s="654"/>
      <c r="I373" s="656">
        <f t="shared" si="32"/>
        <v>16.5</v>
      </c>
      <c r="J373" s="655"/>
      <c r="K373" s="656">
        <f t="shared" si="33"/>
        <v>16.5</v>
      </c>
      <c r="L373" s="657"/>
      <c r="M373" s="16" t="str">
        <f t="shared" si="34"/>
        <v>Juin</v>
      </c>
    </row>
    <row r="374" spans="1:13" ht="20.25">
      <c r="A374" s="13">
        <v>367</v>
      </c>
      <c r="B374" s="625" t="s">
        <v>1966</v>
      </c>
      <c r="C374" s="625" t="s">
        <v>2819</v>
      </c>
      <c r="D374" s="642">
        <v>14</v>
      </c>
      <c r="E374" s="127"/>
      <c r="F374" s="656">
        <f t="shared" si="30"/>
        <v>7</v>
      </c>
      <c r="G374" s="656">
        <f t="shared" si="31"/>
        <v>21</v>
      </c>
      <c r="H374" s="654"/>
      <c r="I374" s="656">
        <f t="shared" si="32"/>
        <v>21</v>
      </c>
      <c r="J374" s="655"/>
      <c r="K374" s="656">
        <f t="shared" si="33"/>
        <v>21</v>
      </c>
      <c r="L374" s="657"/>
      <c r="M374" s="16" t="str">
        <f t="shared" si="34"/>
        <v>Juin</v>
      </c>
    </row>
    <row r="375" spans="1:13" ht="20.25">
      <c r="A375" s="13">
        <v>368</v>
      </c>
      <c r="B375" s="625" t="s">
        <v>2069</v>
      </c>
      <c r="C375" s="625" t="s">
        <v>2521</v>
      </c>
      <c r="D375" s="642">
        <v>15</v>
      </c>
      <c r="E375" s="127"/>
      <c r="F375" s="656">
        <f t="shared" si="30"/>
        <v>7.5</v>
      </c>
      <c r="G375" s="656">
        <f t="shared" si="31"/>
        <v>22.5</v>
      </c>
      <c r="H375" s="654"/>
      <c r="I375" s="656">
        <f t="shared" si="32"/>
        <v>22.5</v>
      </c>
      <c r="J375" s="655"/>
      <c r="K375" s="656">
        <f t="shared" si="33"/>
        <v>22.5</v>
      </c>
      <c r="L375" s="657"/>
      <c r="M375" s="16" t="str">
        <f t="shared" si="34"/>
        <v>Juin</v>
      </c>
    </row>
    <row r="376" spans="1:13" ht="20.25">
      <c r="A376" s="13">
        <v>369</v>
      </c>
      <c r="B376" s="625" t="s">
        <v>2820</v>
      </c>
      <c r="C376" s="625" t="s">
        <v>2821</v>
      </c>
      <c r="D376" s="642">
        <v>9</v>
      </c>
      <c r="E376" s="127"/>
      <c r="F376" s="656">
        <f t="shared" si="30"/>
        <v>4.5</v>
      </c>
      <c r="G376" s="656">
        <f t="shared" si="31"/>
        <v>13.5</v>
      </c>
      <c r="H376" s="654"/>
      <c r="I376" s="656">
        <f t="shared" si="32"/>
        <v>13.5</v>
      </c>
      <c r="J376" s="655"/>
      <c r="K376" s="656">
        <f t="shared" si="33"/>
        <v>13.5</v>
      </c>
      <c r="L376" s="657"/>
      <c r="M376" s="16" t="str">
        <f t="shared" si="34"/>
        <v>Juin</v>
      </c>
    </row>
    <row r="377" spans="1:13" ht="20.25">
      <c r="A377" s="13">
        <v>370</v>
      </c>
      <c r="B377" s="625" t="s">
        <v>2822</v>
      </c>
      <c r="C377" s="625" t="s">
        <v>2823</v>
      </c>
      <c r="D377" s="642">
        <v>15</v>
      </c>
      <c r="E377" s="127"/>
      <c r="F377" s="656">
        <f t="shared" si="30"/>
        <v>7.5</v>
      </c>
      <c r="G377" s="656">
        <f t="shared" si="31"/>
        <v>22.5</v>
      </c>
      <c r="H377" s="654"/>
      <c r="I377" s="656">
        <f t="shared" si="32"/>
        <v>22.5</v>
      </c>
      <c r="J377" s="655"/>
      <c r="K377" s="656">
        <f t="shared" si="33"/>
        <v>22.5</v>
      </c>
      <c r="L377" s="657"/>
      <c r="M377" s="16" t="str">
        <f t="shared" si="34"/>
        <v>Juin</v>
      </c>
    </row>
    <row r="378" spans="1:13" ht="20.25">
      <c r="A378" s="13">
        <v>371</v>
      </c>
      <c r="B378" s="625" t="s">
        <v>2083</v>
      </c>
      <c r="C378" s="625" t="s">
        <v>2490</v>
      </c>
      <c r="D378" s="642">
        <v>10</v>
      </c>
      <c r="E378" s="127"/>
      <c r="F378" s="656">
        <f t="shared" si="30"/>
        <v>5</v>
      </c>
      <c r="G378" s="656">
        <f t="shared" si="31"/>
        <v>15</v>
      </c>
      <c r="H378" s="654"/>
      <c r="I378" s="656">
        <f t="shared" si="32"/>
        <v>15</v>
      </c>
      <c r="J378" s="655"/>
      <c r="K378" s="656">
        <f t="shared" si="33"/>
        <v>15</v>
      </c>
      <c r="L378" s="657"/>
      <c r="M378" s="16" t="str">
        <f t="shared" si="34"/>
        <v>Juin</v>
      </c>
    </row>
    <row r="379" spans="1:13" ht="20.25">
      <c r="A379" s="13">
        <v>372</v>
      </c>
      <c r="B379" s="625" t="s">
        <v>2083</v>
      </c>
      <c r="C379" s="625" t="s">
        <v>2419</v>
      </c>
      <c r="D379" s="642">
        <v>15</v>
      </c>
      <c r="E379" s="127"/>
      <c r="F379" s="656">
        <f t="shared" si="30"/>
        <v>7.5</v>
      </c>
      <c r="G379" s="656">
        <f t="shared" si="31"/>
        <v>22.5</v>
      </c>
      <c r="H379" s="654"/>
      <c r="I379" s="656">
        <f t="shared" si="32"/>
        <v>22.5</v>
      </c>
      <c r="J379" s="655"/>
      <c r="K379" s="656">
        <f t="shared" si="33"/>
        <v>22.5</v>
      </c>
      <c r="L379" s="657"/>
      <c r="M379" s="16" t="str">
        <f t="shared" si="34"/>
        <v>Juin</v>
      </c>
    </row>
    <row r="380" spans="1:13" ht="20.25">
      <c r="A380" s="13">
        <v>373</v>
      </c>
      <c r="B380" s="625" t="s">
        <v>2087</v>
      </c>
      <c r="C380" s="625" t="s">
        <v>2824</v>
      </c>
      <c r="D380" s="652">
        <v>11</v>
      </c>
      <c r="E380" s="127"/>
      <c r="F380" s="656">
        <f t="shared" si="30"/>
        <v>5.5</v>
      </c>
      <c r="G380" s="656">
        <f t="shared" si="31"/>
        <v>16.5</v>
      </c>
      <c r="H380" s="654"/>
      <c r="I380" s="656">
        <f t="shared" si="32"/>
        <v>16.5</v>
      </c>
      <c r="J380" s="655"/>
      <c r="K380" s="656">
        <f t="shared" si="33"/>
        <v>16.5</v>
      </c>
      <c r="L380" s="657"/>
      <c r="M380" s="16" t="str">
        <f t="shared" si="34"/>
        <v>Juin</v>
      </c>
    </row>
    <row r="381" spans="1:13" ht="20.25">
      <c r="A381" s="13">
        <v>374</v>
      </c>
      <c r="B381" s="625" t="s">
        <v>2825</v>
      </c>
      <c r="C381" s="625" t="s">
        <v>2565</v>
      </c>
      <c r="D381" s="642">
        <v>16</v>
      </c>
      <c r="E381" s="127"/>
      <c r="F381" s="656">
        <f t="shared" si="30"/>
        <v>8</v>
      </c>
      <c r="G381" s="656">
        <f t="shared" si="31"/>
        <v>24</v>
      </c>
      <c r="H381" s="654"/>
      <c r="I381" s="656">
        <f t="shared" si="32"/>
        <v>24</v>
      </c>
      <c r="J381" s="655"/>
      <c r="K381" s="656">
        <f t="shared" si="33"/>
        <v>24</v>
      </c>
      <c r="L381" s="657"/>
      <c r="M381" s="16" t="str">
        <f t="shared" si="34"/>
        <v>Juin</v>
      </c>
    </row>
    <row r="382" spans="1:13" ht="20.25">
      <c r="A382" s="13">
        <v>375</v>
      </c>
      <c r="B382" s="625" t="s">
        <v>329</v>
      </c>
      <c r="C382" s="625" t="s">
        <v>2826</v>
      </c>
      <c r="D382" s="642">
        <v>12</v>
      </c>
      <c r="E382" s="127"/>
      <c r="F382" s="656">
        <f t="shared" si="30"/>
        <v>6</v>
      </c>
      <c r="G382" s="656">
        <f t="shared" si="31"/>
        <v>18</v>
      </c>
      <c r="H382" s="654"/>
      <c r="I382" s="656">
        <f t="shared" si="32"/>
        <v>18</v>
      </c>
      <c r="J382" s="655"/>
      <c r="K382" s="656">
        <f t="shared" si="33"/>
        <v>18</v>
      </c>
      <c r="L382" s="657"/>
      <c r="M382" s="16" t="str">
        <f t="shared" si="34"/>
        <v>Juin</v>
      </c>
    </row>
    <row r="383" spans="1:13" ht="20.25">
      <c r="A383" s="13">
        <v>376</v>
      </c>
      <c r="B383" s="625" t="s">
        <v>2827</v>
      </c>
      <c r="C383" s="625" t="s">
        <v>2828</v>
      </c>
      <c r="D383" s="642">
        <v>13</v>
      </c>
      <c r="E383" s="127"/>
      <c r="F383" s="656">
        <f t="shared" si="30"/>
        <v>6.5</v>
      </c>
      <c r="G383" s="656">
        <f t="shared" si="31"/>
        <v>19.5</v>
      </c>
      <c r="H383" s="654"/>
      <c r="I383" s="656">
        <f t="shared" si="32"/>
        <v>19.5</v>
      </c>
      <c r="J383" s="655"/>
      <c r="K383" s="656">
        <f t="shared" si="33"/>
        <v>19.5</v>
      </c>
      <c r="L383" s="657"/>
      <c r="M383" s="16" t="str">
        <f t="shared" si="34"/>
        <v>Juin</v>
      </c>
    </row>
    <row r="384" spans="1:13" ht="20.25">
      <c r="A384" s="13">
        <v>377</v>
      </c>
      <c r="B384" s="625" t="s">
        <v>2829</v>
      </c>
      <c r="C384" s="625" t="s">
        <v>2490</v>
      </c>
      <c r="D384" s="648">
        <v>10</v>
      </c>
      <c r="E384" s="127"/>
      <c r="F384" s="656">
        <f t="shared" si="30"/>
        <v>5</v>
      </c>
      <c r="G384" s="656">
        <f t="shared" si="31"/>
        <v>15</v>
      </c>
      <c r="H384" s="654"/>
      <c r="I384" s="656">
        <f t="shared" si="32"/>
        <v>15</v>
      </c>
      <c r="J384" s="655"/>
      <c r="K384" s="656">
        <f t="shared" si="33"/>
        <v>15</v>
      </c>
      <c r="L384" s="657"/>
      <c r="M384" s="16" t="str">
        <f t="shared" si="34"/>
        <v>Juin</v>
      </c>
    </row>
    <row r="385" spans="1:13" ht="20.25">
      <c r="A385" s="13">
        <v>378</v>
      </c>
      <c r="B385" s="625" t="s">
        <v>2830</v>
      </c>
      <c r="C385" s="625" t="s">
        <v>2598</v>
      </c>
      <c r="D385" s="642">
        <v>11</v>
      </c>
      <c r="E385" s="127"/>
      <c r="F385" s="656">
        <f t="shared" si="30"/>
        <v>5.5</v>
      </c>
      <c r="G385" s="656">
        <f t="shared" si="31"/>
        <v>16.5</v>
      </c>
      <c r="H385" s="654"/>
      <c r="I385" s="656">
        <f t="shared" si="32"/>
        <v>16.5</v>
      </c>
      <c r="J385" s="655"/>
      <c r="K385" s="656">
        <f t="shared" si="33"/>
        <v>16.5</v>
      </c>
      <c r="L385" s="657"/>
      <c r="M385" s="16" t="str">
        <f t="shared" si="34"/>
        <v>Juin</v>
      </c>
    </row>
    <row r="386" spans="1:13" ht="20.25">
      <c r="A386" s="13">
        <v>379</v>
      </c>
      <c r="B386" s="625" t="s">
        <v>2831</v>
      </c>
      <c r="C386" s="625" t="s">
        <v>2469</v>
      </c>
      <c r="D386" s="642">
        <v>15</v>
      </c>
      <c r="E386" s="127"/>
      <c r="F386" s="656">
        <f t="shared" si="30"/>
        <v>7.5</v>
      </c>
      <c r="G386" s="656">
        <f t="shared" si="31"/>
        <v>22.5</v>
      </c>
      <c r="H386" s="654"/>
      <c r="I386" s="656">
        <f t="shared" si="32"/>
        <v>22.5</v>
      </c>
      <c r="J386" s="655"/>
      <c r="K386" s="656">
        <f t="shared" si="33"/>
        <v>22.5</v>
      </c>
      <c r="L386" s="657"/>
      <c r="M386" s="16" t="str">
        <f t="shared" si="34"/>
        <v>Juin</v>
      </c>
    </row>
    <row r="387" spans="1:13" ht="20.25">
      <c r="A387" s="13">
        <v>380</v>
      </c>
      <c r="B387" s="625" t="s">
        <v>2832</v>
      </c>
      <c r="C387" s="625" t="s">
        <v>2833</v>
      </c>
      <c r="D387" s="642">
        <v>14</v>
      </c>
      <c r="E387" s="127"/>
      <c r="F387" s="656">
        <f t="shared" si="30"/>
        <v>7</v>
      </c>
      <c r="G387" s="656">
        <f t="shared" si="31"/>
        <v>21</v>
      </c>
      <c r="H387" s="654"/>
      <c r="I387" s="656">
        <f t="shared" si="32"/>
        <v>21</v>
      </c>
      <c r="J387" s="655"/>
      <c r="K387" s="656">
        <f t="shared" si="33"/>
        <v>21</v>
      </c>
      <c r="L387" s="657"/>
      <c r="M387" s="16" t="str">
        <f t="shared" si="34"/>
        <v>Juin</v>
      </c>
    </row>
    <row r="388" spans="1:13" ht="20.25">
      <c r="A388" s="13">
        <v>381</v>
      </c>
      <c r="B388" s="625" t="s">
        <v>2834</v>
      </c>
      <c r="C388" s="625" t="s">
        <v>2835</v>
      </c>
      <c r="D388" s="642">
        <v>16</v>
      </c>
      <c r="E388" s="127"/>
      <c r="F388" s="656">
        <f t="shared" si="30"/>
        <v>8</v>
      </c>
      <c r="G388" s="656">
        <f t="shared" si="31"/>
        <v>24</v>
      </c>
      <c r="H388" s="654"/>
      <c r="I388" s="656">
        <f t="shared" si="32"/>
        <v>24</v>
      </c>
      <c r="J388" s="655"/>
      <c r="K388" s="656">
        <f t="shared" si="33"/>
        <v>24</v>
      </c>
      <c r="L388" s="657"/>
      <c r="M388" s="16" t="str">
        <f t="shared" si="34"/>
        <v>Juin</v>
      </c>
    </row>
    <row r="389" spans="1:13" ht="20.25">
      <c r="A389" s="13">
        <v>382</v>
      </c>
      <c r="B389" s="625" t="s">
        <v>2120</v>
      </c>
      <c r="C389" s="625" t="s">
        <v>2725</v>
      </c>
      <c r="D389" s="642">
        <v>9</v>
      </c>
      <c r="E389" s="127"/>
      <c r="F389" s="656">
        <f t="shared" si="30"/>
        <v>4.5</v>
      </c>
      <c r="G389" s="656">
        <f t="shared" si="31"/>
        <v>13.5</v>
      </c>
      <c r="H389" s="654"/>
      <c r="I389" s="656">
        <f t="shared" si="32"/>
        <v>13.5</v>
      </c>
      <c r="J389" s="655"/>
      <c r="K389" s="656">
        <f t="shared" si="33"/>
        <v>13.5</v>
      </c>
      <c r="L389" s="657"/>
      <c r="M389" s="16" t="str">
        <f t="shared" si="34"/>
        <v>Juin</v>
      </c>
    </row>
    <row r="390" spans="1:13" ht="20.25">
      <c r="A390" s="13">
        <v>383</v>
      </c>
      <c r="B390" s="625" t="s">
        <v>2836</v>
      </c>
      <c r="C390" s="625" t="s">
        <v>2837</v>
      </c>
      <c r="D390" s="642">
        <v>12</v>
      </c>
      <c r="E390" s="127"/>
      <c r="F390" s="656">
        <f t="shared" si="30"/>
        <v>6</v>
      </c>
      <c r="G390" s="656">
        <f t="shared" si="31"/>
        <v>18</v>
      </c>
      <c r="H390" s="654"/>
      <c r="I390" s="656">
        <f t="shared" si="32"/>
        <v>18</v>
      </c>
      <c r="J390" s="655"/>
      <c r="K390" s="656">
        <f t="shared" si="33"/>
        <v>18</v>
      </c>
      <c r="L390" s="657"/>
      <c r="M390" s="16" t="str">
        <f t="shared" si="34"/>
        <v>Juin</v>
      </c>
    </row>
    <row r="391" spans="1:13" ht="20.25">
      <c r="A391" s="13">
        <v>384</v>
      </c>
      <c r="B391" s="625" t="s">
        <v>2838</v>
      </c>
      <c r="C391" s="625" t="s">
        <v>2839</v>
      </c>
      <c r="D391" s="642">
        <v>10</v>
      </c>
      <c r="E391" s="127"/>
      <c r="F391" s="656">
        <f t="shared" si="30"/>
        <v>5</v>
      </c>
      <c r="G391" s="656">
        <f t="shared" si="31"/>
        <v>15</v>
      </c>
      <c r="H391" s="654"/>
      <c r="I391" s="656">
        <f t="shared" si="32"/>
        <v>15</v>
      </c>
      <c r="J391" s="655"/>
      <c r="K391" s="656">
        <f t="shared" si="33"/>
        <v>15</v>
      </c>
      <c r="L391" s="657"/>
      <c r="M391" s="16" t="str">
        <f t="shared" si="34"/>
        <v>Juin</v>
      </c>
    </row>
    <row r="392" spans="1:13" ht="20.25">
      <c r="A392" s="13">
        <v>385</v>
      </c>
      <c r="B392" s="625" t="s">
        <v>2840</v>
      </c>
      <c r="C392" s="625" t="s">
        <v>2613</v>
      </c>
      <c r="D392" s="642">
        <v>17</v>
      </c>
      <c r="E392" s="127"/>
      <c r="F392" s="656">
        <f t="shared" si="30"/>
        <v>8.5</v>
      </c>
      <c r="G392" s="656">
        <f t="shared" si="31"/>
        <v>25.5</v>
      </c>
      <c r="H392" s="654"/>
      <c r="I392" s="656">
        <f t="shared" si="32"/>
        <v>25.5</v>
      </c>
      <c r="J392" s="655"/>
      <c r="K392" s="656">
        <f t="shared" si="33"/>
        <v>25.5</v>
      </c>
      <c r="L392" s="657"/>
      <c r="M392" s="16" t="str">
        <f t="shared" si="34"/>
        <v>Juin</v>
      </c>
    </row>
    <row r="393" spans="1:13" ht="20.25">
      <c r="A393" s="13">
        <v>386</v>
      </c>
      <c r="B393" s="625" t="s">
        <v>2137</v>
      </c>
      <c r="C393" s="625" t="s">
        <v>2689</v>
      </c>
      <c r="D393" s="642">
        <v>11</v>
      </c>
      <c r="E393" s="127"/>
      <c r="F393" s="656">
        <f t="shared" ref="F393:F456" si="35">IF(AND(D393=0,E393=0),L393/3,(D393+E393)/2)</f>
        <v>5.5</v>
      </c>
      <c r="G393" s="656">
        <f t="shared" ref="G393:G456" si="36">F393*3</f>
        <v>16.5</v>
      </c>
      <c r="H393" s="654"/>
      <c r="I393" s="656">
        <f t="shared" ref="I393:I456" si="37">MAX(G393,H393*3)</f>
        <v>16.5</v>
      </c>
      <c r="J393" s="655"/>
      <c r="K393" s="656">
        <f t="shared" ref="K393:K456" si="38">MAX(I393,J393*3)</f>
        <v>16.5</v>
      </c>
      <c r="L393" s="657"/>
      <c r="M393" s="16" t="str">
        <f t="shared" ref="M393:M456" si="39">IF(ISBLANK(J393),IF(ISBLANK(H393),"Juin","Synthèse"),"Rattrapage")</f>
        <v>Juin</v>
      </c>
    </row>
    <row r="394" spans="1:13" ht="20.25">
      <c r="A394" s="13">
        <v>387</v>
      </c>
      <c r="B394" s="625" t="s">
        <v>2141</v>
      </c>
      <c r="C394" s="625" t="s">
        <v>2841</v>
      </c>
      <c r="D394" s="642">
        <v>12</v>
      </c>
      <c r="E394" s="127"/>
      <c r="F394" s="656">
        <f t="shared" si="35"/>
        <v>6</v>
      </c>
      <c r="G394" s="656">
        <f t="shared" si="36"/>
        <v>18</v>
      </c>
      <c r="H394" s="654"/>
      <c r="I394" s="656">
        <f t="shared" si="37"/>
        <v>18</v>
      </c>
      <c r="J394" s="655"/>
      <c r="K394" s="656">
        <f t="shared" si="38"/>
        <v>18</v>
      </c>
      <c r="L394" s="657"/>
      <c r="M394" s="16" t="str">
        <f t="shared" si="39"/>
        <v>Juin</v>
      </c>
    </row>
    <row r="395" spans="1:13" ht="20.25">
      <c r="A395" s="13">
        <v>388</v>
      </c>
      <c r="B395" s="625" t="s">
        <v>181</v>
      </c>
      <c r="C395" s="625" t="s">
        <v>2545</v>
      </c>
      <c r="D395" s="642">
        <v>12</v>
      </c>
      <c r="E395" s="127"/>
      <c r="F395" s="656">
        <f t="shared" si="35"/>
        <v>6</v>
      </c>
      <c r="G395" s="656">
        <f t="shared" si="36"/>
        <v>18</v>
      </c>
      <c r="H395" s="654"/>
      <c r="I395" s="656">
        <f t="shared" si="37"/>
        <v>18</v>
      </c>
      <c r="J395" s="655"/>
      <c r="K395" s="656">
        <f t="shared" si="38"/>
        <v>18</v>
      </c>
      <c r="L395" s="657"/>
      <c r="M395" s="16" t="str">
        <f t="shared" si="39"/>
        <v>Juin</v>
      </c>
    </row>
    <row r="396" spans="1:13" ht="20.25">
      <c r="A396" s="13">
        <v>389</v>
      </c>
      <c r="B396" s="625" t="s">
        <v>2150</v>
      </c>
      <c r="C396" s="625" t="s">
        <v>2842</v>
      </c>
      <c r="D396" s="642">
        <v>11</v>
      </c>
      <c r="E396" s="127"/>
      <c r="F396" s="656">
        <f t="shared" si="35"/>
        <v>5.5</v>
      </c>
      <c r="G396" s="656">
        <f t="shared" si="36"/>
        <v>16.5</v>
      </c>
      <c r="H396" s="654"/>
      <c r="I396" s="656">
        <f t="shared" si="37"/>
        <v>16.5</v>
      </c>
      <c r="J396" s="655"/>
      <c r="K396" s="656">
        <f t="shared" si="38"/>
        <v>16.5</v>
      </c>
      <c r="L396" s="657"/>
      <c r="M396" s="16" t="str">
        <f t="shared" si="39"/>
        <v>Juin</v>
      </c>
    </row>
    <row r="397" spans="1:13" ht="20.25">
      <c r="A397" s="13">
        <v>390</v>
      </c>
      <c r="B397" s="625" t="s">
        <v>2843</v>
      </c>
      <c r="C397" s="625" t="s">
        <v>2844</v>
      </c>
      <c r="D397" s="642">
        <v>13</v>
      </c>
      <c r="E397" s="127"/>
      <c r="F397" s="656">
        <f t="shared" si="35"/>
        <v>6.5</v>
      </c>
      <c r="G397" s="656">
        <f t="shared" si="36"/>
        <v>19.5</v>
      </c>
      <c r="H397" s="654"/>
      <c r="I397" s="656">
        <f t="shared" si="37"/>
        <v>19.5</v>
      </c>
      <c r="J397" s="655"/>
      <c r="K397" s="656">
        <f t="shared" si="38"/>
        <v>19.5</v>
      </c>
      <c r="L397" s="657"/>
      <c r="M397" s="16" t="str">
        <f t="shared" si="39"/>
        <v>Juin</v>
      </c>
    </row>
    <row r="398" spans="1:13" ht="20.25">
      <c r="A398" s="13">
        <v>391</v>
      </c>
      <c r="B398" s="625" t="s">
        <v>2845</v>
      </c>
      <c r="C398" s="625" t="s">
        <v>2605</v>
      </c>
      <c r="D398" s="642">
        <v>7</v>
      </c>
      <c r="E398" s="127"/>
      <c r="F398" s="656">
        <f t="shared" si="35"/>
        <v>3.5</v>
      </c>
      <c r="G398" s="656">
        <f t="shared" si="36"/>
        <v>10.5</v>
      </c>
      <c r="H398" s="654"/>
      <c r="I398" s="656">
        <f t="shared" si="37"/>
        <v>10.5</v>
      </c>
      <c r="J398" s="655"/>
      <c r="K398" s="656">
        <f t="shared" si="38"/>
        <v>10.5</v>
      </c>
      <c r="L398" s="657"/>
      <c r="M398" s="16" t="str">
        <f t="shared" si="39"/>
        <v>Juin</v>
      </c>
    </row>
    <row r="399" spans="1:13" ht="20.25">
      <c r="A399" s="13">
        <v>392</v>
      </c>
      <c r="B399" s="625" t="s">
        <v>2846</v>
      </c>
      <c r="C399" s="625" t="s">
        <v>2725</v>
      </c>
      <c r="D399" s="642">
        <v>12</v>
      </c>
      <c r="E399" s="127"/>
      <c r="F399" s="656">
        <f t="shared" si="35"/>
        <v>6</v>
      </c>
      <c r="G399" s="656">
        <f t="shared" si="36"/>
        <v>18</v>
      </c>
      <c r="H399" s="654"/>
      <c r="I399" s="656">
        <f t="shared" si="37"/>
        <v>18</v>
      </c>
      <c r="J399" s="655"/>
      <c r="K399" s="656">
        <f t="shared" si="38"/>
        <v>18</v>
      </c>
      <c r="L399" s="657"/>
      <c r="M399" s="16" t="str">
        <f t="shared" si="39"/>
        <v>Juin</v>
      </c>
    </row>
    <row r="400" spans="1:13" ht="20.25">
      <c r="A400" s="13">
        <v>393</v>
      </c>
      <c r="B400" s="625" t="s">
        <v>2847</v>
      </c>
      <c r="C400" s="625" t="s">
        <v>2848</v>
      </c>
      <c r="D400" s="642">
        <v>17</v>
      </c>
      <c r="E400" s="127"/>
      <c r="F400" s="656">
        <f t="shared" si="35"/>
        <v>8.5</v>
      </c>
      <c r="G400" s="656">
        <f t="shared" si="36"/>
        <v>25.5</v>
      </c>
      <c r="H400" s="654"/>
      <c r="I400" s="656">
        <f t="shared" si="37"/>
        <v>25.5</v>
      </c>
      <c r="J400" s="655"/>
      <c r="K400" s="656">
        <f t="shared" si="38"/>
        <v>25.5</v>
      </c>
      <c r="L400" s="657"/>
      <c r="M400" s="16" t="str">
        <f t="shared" si="39"/>
        <v>Juin</v>
      </c>
    </row>
    <row r="401" spans="1:13" ht="20.25">
      <c r="A401" s="13">
        <v>394</v>
      </c>
      <c r="B401" s="625" t="s">
        <v>2172</v>
      </c>
      <c r="C401" s="625" t="s">
        <v>2809</v>
      </c>
      <c r="D401" s="642">
        <v>14</v>
      </c>
      <c r="E401" s="127"/>
      <c r="F401" s="656">
        <f t="shared" si="35"/>
        <v>7</v>
      </c>
      <c r="G401" s="656">
        <f t="shared" si="36"/>
        <v>21</v>
      </c>
      <c r="H401" s="654"/>
      <c r="I401" s="656">
        <f t="shared" si="37"/>
        <v>21</v>
      </c>
      <c r="J401" s="655"/>
      <c r="K401" s="656">
        <f t="shared" si="38"/>
        <v>21</v>
      </c>
      <c r="L401" s="657"/>
      <c r="M401" s="16" t="str">
        <f t="shared" si="39"/>
        <v>Juin</v>
      </c>
    </row>
    <row r="402" spans="1:13" ht="20.25">
      <c r="A402" s="13">
        <v>395</v>
      </c>
      <c r="B402" s="625" t="s">
        <v>2849</v>
      </c>
      <c r="C402" s="625" t="s">
        <v>2429</v>
      </c>
      <c r="D402" s="642">
        <v>11</v>
      </c>
      <c r="E402" s="127"/>
      <c r="F402" s="656">
        <f t="shared" si="35"/>
        <v>5.5</v>
      </c>
      <c r="G402" s="656">
        <f t="shared" si="36"/>
        <v>16.5</v>
      </c>
      <c r="H402" s="654"/>
      <c r="I402" s="656">
        <f t="shared" si="37"/>
        <v>16.5</v>
      </c>
      <c r="J402" s="655"/>
      <c r="K402" s="656">
        <f t="shared" si="38"/>
        <v>16.5</v>
      </c>
      <c r="L402" s="657"/>
      <c r="M402" s="16" t="str">
        <f t="shared" si="39"/>
        <v>Juin</v>
      </c>
    </row>
    <row r="403" spans="1:13" ht="20.25">
      <c r="A403" s="13">
        <v>396</v>
      </c>
      <c r="B403" s="625" t="s">
        <v>2850</v>
      </c>
      <c r="C403" s="625" t="s">
        <v>2851</v>
      </c>
      <c r="D403" s="642">
        <v>10</v>
      </c>
      <c r="E403" s="127"/>
      <c r="F403" s="656">
        <f t="shared" si="35"/>
        <v>5</v>
      </c>
      <c r="G403" s="656">
        <f t="shared" si="36"/>
        <v>15</v>
      </c>
      <c r="H403" s="654"/>
      <c r="I403" s="656">
        <f t="shared" si="37"/>
        <v>15</v>
      </c>
      <c r="J403" s="655"/>
      <c r="K403" s="656">
        <f t="shared" si="38"/>
        <v>15</v>
      </c>
      <c r="L403" s="657"/>
      <c r="M403" s="16" t="str">
        <f t="shared" si="39"/>
        <v>Juin</v>
      </c>
    </row>
    <row r="404" spans="1:13" ht="20.25">
      <c r="A404" s="13">
        <v>397</v>
      </c>
      <c r="B404" s="625" t="s">
        <v>2852</v>
      </c>
      <c r="C404" s="625" t="s">
        <v>2493</v>
      </c>
      <c r="D404" s="642">
        <v>14</v>
      </c>
      <c r="E404" s="127"/>
      <c r="F404" s="656">
        <f t="shared" si="35"/>
        <v>7</v>
      </c>
      <c r="G404" s="656">
        <f t="shared" si="36"/>
        <v>21</v>
      </c>
      <c r="H404" s="654"/>
      <c r="I404" s="656">
        <f t="shared" si="37"/>
        <v>21</v>
      </c>
      <c r="J404" s="655"/>
      <c r="K404" s="656">
        <f t="shared" si="38"/>
        <v>21</v>
      </c>
      <c r="L404" s="657"/>
      <c r="M404" s="16" t="str">
        <f t="shared" si="39"/>
        <v>Juin</v>
      </c>
    </row>
    <row r="405" spans="1:13" ht="20.25">
      <c r="A405" s="13">
        <v>398</v>
      </c>
      <c r="B405" s="625" t="s">
        <v>2853</v>
      </c>
      <c r="C405" s="625" t="s">
        <v>2581</v>
      </c>
      <c r="D405" s="642">
        <v>10</v>
      </c>
      <c r="E405" s="127"/>
      <c r="F405" s="656">
        <f t="shared" si="35"/>
        <v>5</v>
      </c>
      <c r="G405" s="656">
        <f t="shared" si="36"/>
        <v>15</v>
      </c>
      <c r="H405" s="654"/>
      <c r="I405" s="656">
        <f t="shared" si="37"/>
        <v>15</v>
      </c>
      <c r="J405" s="655"/>
      <c r="K405" s="656">
        <f t="shared" si="38"/>
        <v>15</v>
      </c>
      <c r="L405" s="657"/>
      <c r="M405" s="16" t="str">
        <f t="shared" si="39"/>
        <v>Juin</v>
      </c>
    </row>
    <row r="406" spans="1:13" ht="20.25">
      <c r="A406" s="13">
        <v>399</v>
      </c>
      <c r="B406" s="625" t="s">
        <v>2854</v>
      </c>
      <c r="C406" s="625" t="s">
        <v>2855</v>
      </c>
      <c r="D406" s="642">
        <v>9</v>
      </c>
      <c r="E406" s="127"/>
      <c r="F406" s="656">
        <f t="shared" si="35"/>
        <v>4.5</v>
      </c>
      <c r="G406" s="656">
        <f t="shared" si="36"/>
        <v>13.5</v>
      </c>
      <c r="H406" s="654"/>
      <c r="I406" s="656">
        <f t="shared" si="37"/>
        <v>13.5</v>
      </c>
      <c r="J406" s="655"/>
      <c r="K406" s="656">
        <f t="shared" si="38"/>
        <v>13.5</v>
      </c>
      <c r="L406" s="657"/>
      <c r="M406" s="16" t="str">
        <f t="shared" si="39"/>
        <v>Juin</v>
      </c>
    </row>
    <row r="407" spans="1:13" ht="20.25">
      <c r="A407" s="13">
        <v>400</v>
      </c>
      <c r="B407" s="625" t="s">
        <v>2856</v>
      </c>
      <c r="C407" s="625" t="s">
        <v>2857</v>
      </c>
      <c r="D407" s="642">
        <v>14</v>
      </c>
      <c r="E407" s="127"/>
      <c r="F407" s="656">
        <f t="shared" si="35"/>
        <v>7</v>
      </c>
      <c r="G407" s="656">
        <f t="shared" si="36"/>
        <v>21</v>
      </c>
      <c r="H407" s="654"/>
      <c r="I407" s="656">
        <f t="shared" si="37"/>
        <v>21</v>
      </c>
      <c r="J407" s="655"/>
      <c r="K407" s="656">
        <f t="shared" si="38"/>
        <v>21</v>
      </c>
      <c r="L407" s="657"/>
      <c r="M407" s="16" t="str">
        <f t="shared" si="39"/>
        <v>Juin</v>
      </c>
    </row>
    <row r="408" spans="1:13" ht="20.25">
      <c r="A408" s="13">
        <v>401</v>
      </c>
      <c r="B408" s="625" t="s">
        <v>2856</v>
      </c>
      <c r="C408" s="625" t="s">
        <v>2858</v>
      </c>
      <c r="D408" s="642">
        <v>14</v>
      </c>
      <c r="E408" s="127"/>
      <c r="F408" s="656">
        <f t="shared" si="35"/>
        <v>7</v>
      </c>
      <c r="G408" s="656">
        <f t="shared" si="36"/>
        <v>21</v>
      </c>
      <c r="H408" s="654"/>
      <c r="I408" s="656">
        <f t="shared" si="37"/>
        <v>21</v>
      </c>
      <c r="J408" s="655"/>
      <c r="K408" s="656">
        <f t="shared" si="38"/>
        <v>21</v>
      </c>
      <c r="L408" s="657"/>
      <c r="M408" s="16" t="str">
        <f t="shared" si="39"/>
        <v>Juin</v>
      </c>
    </row>
    <row r="409" spans="1:13" ht="20.25">
      <c r="A409" s="13">
        <v>402</v>
      </c>
      <c r="B409" s="625" t="s">
        <v>334</v>
      </c>
      <c r="C409" s="625" t="s">
        <v>330</v>
      </c>
      <c r="D409" s="648">
        <v>0</v>
      </c>
      <c r="E409" s="127"/>
      <c r="F409" s="656">
        <f t="shared" si="35"/>
        <v>0</v>
      </c>
      <c r="G409" s="656">
        <f t="shared" si="36"/>
        <v>0</v>
      </c>
      <c r="H409" s="654"/>
      <c r="I409" s="656">
        <f t="shared" si="37"/>
        <v>0</v>
      </c>
      <c r="J409" s="655"/>
      <c r="K409" s="656">
        <f t="shared" si="38"/>
        <v>0</v>
      </c>
      <c r="L409" s="657"/>
      <c r="M409" s="16" t="str">
        <f t="shared" si="39"/>
        <v>Juin</v>
      </c>
    </row>
    <row r="410" spans="1:13" ht="20.25">
      <c r="A410" s="13">
        <v>403</v>
      </c>
      <c r="B410" s="625" t="s">
        <v>2859</v>
      </c>
      <c r="C410" s="625" t="s">
        <v>2535</v>
      </c>
      <c r="D410" s="642">
        <v>13</v>
      </c>
      <c r="E410" s="127"/>
      <c r="F410" s="656">
        <f t="shared" si="35"/>
        <v>6.5</v>
      </c>
      <c r="G410" s="656">
        <f t="shared" si="36"/>
        <v>19.5</v>
      </c>
      <c r="H410" s="654"/>
      <c r="I410" s="656">
        <f t="shared" si="37"/>
        <v>19.5</v>
      </c>
      <c r="J410" s="655"/>
      <c r="K410" s="656">
        <f t="shared" si="38"/>
        <v>19.5</v>
      </c>
      <c r="L410" s="657"/>
      <c r="M410" s="16" t="str">
        <f t="shared" si="39"/>
        <v>Juin</v>
      </c>
    </row>
    <row r="411" spans="1:13" ht="20.25">
      <c r="A411" s="13">
        <v>404</v>
      </c>
      <c r="B411" s="625" t="s">
        <v>337</v>
      </c>
      <c r="C411" s="625" t="s">
        <v>2753</v>
      </c>
      <c r="D411" s="642">
        <v>13</v>
      </c>
      <c r="E411" s="127"/>
      <c r="F411" s="656">
        <f t="shared" si="35"/>
        <v>6.5</v>
      </c>
      <c r="G411" s="656">
        <f t="shared" si="36"/>
        <v>19.5</v>
      </c>
      <c r="H411" s="654"/>
      <c r="I411" s="656">
        <f t="shared" si="37"/>
        <v>19.5</v>
      </c>
      <c r="J411" s="655"/>
      <c r="K411" s="656">
        <f t="shared" si="38"/>
        <v>19.5</v>
      </c>
      <c r="L411" s="657"/>
      <c r="M411" s="16" t="str">
        <f t="shared" si="39"/>
        <v>Juin</v>
      </c>
    </row>
    <row r="412" spans="1:13" ht="20.25">
      <c r="A412" s="13">
        <v>405</v>
      </c>
      <c r="B412" s="625" t="s">
        <v>2860</v>
      </c>
      <c r="C412" s="625" t="s">
        <v>2861</v>
      </c>
      <c r="D412" s="642">
        <v>11</v>
      </c>
      <c r="E412" s="127"/>
      <c r="F412" s="656">
        <f t="shared" si="35"/>
        <v>5.5</v>
      </c>
      <c r="G412" s="656">
        <f t="shared" si="36"/>
        <v>16.5</v>
      </c>
      <c r="H412" s="654"/>
      <c r="I412" s="656">
        <f t="shared" si="37"/>
        <v>16.5</v>
      </c>
      <c r="J412" s="655"/>
      <c r="K412" s="656">
        <f t="shared" si="38"/>
        <v>16.5</v>
      </c>
      <c r="L412" s="657"/>
      <c r="M412" s="16" t="str">
        <f t="shared" si="39"/>
        <v>Juin</v>
      </c>
    </row>
    <row r="413" spans="1:13" ht="20.25">
      <c r="A413" s="13">
        <v>406</v>
      </c>
      <c r="B413" s="625" t="s">
        <v>2862</v>
      </c>
      <c r="C413" s="625" t="s">
        <v>2863</v>
      </c>
      <c r="D413" s="642">
        <v>5</v>
      </c>
      <c r="E413" s="127"/>
      <c r="F413" s="656">
        <f t="shared" si="35"/>
        <v>2.5</v>
      </c>
      <c r="G413" s="656">
        <f t="shared" si="36"/>
        <v>7.5</v>
      </c>
      <c r="H413" s="654"/>
      <c r="I413" s="656">
        <f t="shared" si="37"/>
        <v>7.5</v>
      </c>
      <c r="J413" s="655"/>
      <c r="K413" s="656">
        <f t="shared" si="38"/>
        <v>7.5</v>
      </c>
      <c r="L413" s="657"/>
      <c r="M413" s="16" t="str">
        <f t="shared" si="39"/>
        <v>Juin</v>
      </c>
    </row>
    <row r="414" spans="1:13" ht="20.25">
      <c r="A414" s="13">
        <v>407</v>
      </c>
      <c r="B414" s="625" t="s">
        <v>2864</v>
      </c>
      <c r="C414" s="625" t="s">
        <v>2682</v>
      </c>
      <c r="D414" s="642">
        <v>12</v>
      </c>
      <c r="E414" s="127"/>
      <c r="F414" s="656">
        <f t="shared" si="35"/>
        <v>6</v>
      </c>
      <c r="G414" s="656">
        <f t="shared" si="36"/>
        <v>18</v>
      </c>
      <c r="H414" s="654"/>
      <c r="I414" s="656">
        <f t="shared" si="37"/>
        <v>18</v>
      </c>
      <c r="J414" s="655"/>
      <c r="K414" s="656">
        <f t="shared" si="38"/>
        <v>18</v>
      </c>
      <c r="L414" s="657"/>
      <c r="M414" s="16" t="str">
        <f t="shared" si="39"/>
        <v>Juin</v>
      </c>
    </row>
    <row r="415" spans="1:13" ht="20.25">
      <c r="A415" s="13">
        <v>408</v>
      </c>
      <c r="B415" s="625" t="s">
        <v>2222</v>
      </c>
      <c r="C415" s="625" t="s">
        <v>2865</v>
      </c>
      <c r="D415" s="642">
        <v>15</v>
      </c>
      <c r="E415" s="127"/>
      <c r="F415" s="656">
        <f t="shared" si="35"/>
        <v>7.5</v>
      </c>
      <c r="G415" s="656">
        <f t="shared" si="36"/>
        <v>22.5</v>
      </c>
      <c r="H415" s="654"/>
      <c r="I415" s="656">
        <f t="shared" si="37"/>
        <v>22.5</v>
      </c>
      <c r="J415" s="655"/>
      <c r="K415" s="656">
        <f t="shared" si="38"/>
        <v>22.5</v>
      </c>
      <c r="L415" s="657"/>
      <c r="M415" s="16" t="str">
        <f t="shared" si="39"/>
        <v>Juin</v>
      </c>
    </row>
    <row r="416" spans="1:13" ht="20.25">
      <c r="A416" s="13">
        <v>409</v>
      </c>
      <c r="B416" s="625" t="s">
        <v>2866</v>
      </c>
      <c r="C416" s="625" t="s">
        <v>2867</v>
      </c>
      <c r="D416" s="642">
        <v>13</v>
      </c>
      <c r="E416" s="127"/>
      <c r="F416" s="656">
        <f t="shared" si="35"/>
        <v>6.5</v>
      </c>
      <c r="G416" s="656">
        <f t="shared" si="36"/>
        <v>19.5</v>
      </c>
      <c r="H416" s="654"/>
      <c r="I416" s="656">
        <f t="shared" si="37"/>
        <v>19.5</v>
      </c>
      <c r="J416" s="655"/>
      <c r="K416" s="656">
        <f t="shared" si="38"/>
        <v>19.5</v>
      </c>
      <c r="L416" s="657"/>
      <c r="M416" s="16" t="str">
        <f t="shared" si="39"/>
        <v>Juin</v>
      </c>
    </row>
    <row r="417" spans="1:13" ht="20.25">
      <c r="A417" s="13">
        <v>410</v>
      </c>
      <c r="B417" s="625" t="s">
        <v>338</v>
      </c>
      <c r="C417" s="625" t="s">
        <v>2745</v>
      </c>
      <c r="D417" s="642">
        <v>7</v>
      </c>
      <c r="E417" s="127"/>
      <c r="F417" s="656">
        <f t="shared" si="35"/>
        <v>3.5</v>
      </c>
      <c r="G417" s="656">
        <f t="shared" si="36"/>
        <v>10.5</v>
      </c>
      <c r="H417" s="654"/>
      <c r="I417" s="656">
        <f t="shared" si="37"/>
        <v>10.5</v>
      </c>
      <c r="J417" s="655"/>
      <c r="K417" s="656">
        <f t="shared" si="38"/>
        <v>10.5</v>
      </c>
      <c r="L417" s="657"/>
      <c r="M417" s="16" t="str">
        <f t="shared" si="39"/>
        <v>Juin</v>
      </c>
    </row>
    <row r="418" spans="1:13" ht="20.25">
      <c r="A418" s="13">
        <v>411</v>
      </c>
      <c r="B418" s="625" t="s">
        <v>2868</v>
      </c>
      <c r="C418" s="625" t="s">
        <v>2869</v>
      </c>
      <c r="D418" s="642">
        <v>15</v>
      </c>
      <c r="E418" s="127"/>
      <c r="F418" s="656">
        <f t="shared" si="35"/>
        <v>7.5</v>
      </c>
      <c r="G418" s="656">
        <f t="shared" si="36"/>
        <v>22.5</v>
      </c>
      <c r="H418" s="654"/>
      <c r="I418" s="656">
        <f t="shared" si="37"/>
        <v>22.5</v>
      </c>
      <c r="J418" s="655"/>
      <c r="K418" s="656">
        <f t="shared" si="38"/>
        <v>22.5</v>
      </c>
      <c r="L418" s="657"/>
      <c r="M418" s="16" t="str">
        <f t="shared" si="39"/>
        <v>Juin</v>
      </c>
    </row>
    <row r="419" spans="1:13" ht="20.25">
      <c r="A419" s="13">
        <v>412</v>
      </c>
      <c r="B419" s="625" t="s">
        <v>2241</v>
      </c>
      <c r="C419" s="625" t="s">
        <v>2509</v>
      </c>
      <c r="D419" s="642">
        <v>15</v>
      </c>
      <c r="E419" s="127"/>
      <c r="F419" s="656">
        <f t="shared" si="35"/>
        <v>7.5</v>
      </c>
      <c r="G419" s="656">
        <f t="shared" si="36"/>
        <v>22.5</v>
      </c>
      <c r="H419" s="654"/>
      <c r="I419" s="656">
        <f t="shared" si="37"/>
        <v>22.5</v>
      </c>
      <c r="J419" s="655"/>
      <c r="K419" s="656">
        <f t="shared" si="38"/>
        <v>22.5</v>
      </c>
      <c r="L419" s="657"/>
      <c r="M419" s="16" t="str">
        <f t="shared" si="39"/>
        <v>Juin</v>
      </c>
    </row>
    <row r="420" spans="1:13" ht="20.25">
      <c r="A420" s="13">
        <v>413</v>
      </c>
      <c r="B420" s="625" t="s">
        <v>2245</v>
      </c>
      <c r="C420" s="625" t="s">
        <v>2870</v>
      </c>
      <c r="D420" s="642">
        <v>7</v>
      </c>
      <c r="E420" s="127"/>
      <c r="F420" s="656">
        <f t="shared" si="35"/>
        <v>3.5</v>
      </c>
      <c r="G420" s="656">
        <f t="shared" si="36"/>
        <v>10.5</v>
      </c>
      <c r="H420" s="654"/>
      <c r="I420" s="656">
        <f t="shared" si="37"/>
        <v>10.5</v>
      </c>
      <c r="J420" s="655"/>
      <c r="K420" s="656">
        <f t="shared" si="38"/>
        <v>10.5</v>
      </c>
      <c r="L420" s="657"/>
      <c r="M420" s="16" t="str">
        <f t="shared" si="39"/>
        <v>Juin</v>
      </c>
    </row>
    <row r="421" spans="1:13" ht="20.25">
      <c r="A421" s="13">
        <v>414</v>
      </c>
      <c r="B421" s="625" t="s">
        <v>339</v>
      </c>
      <c r="C421" s="625" t="s">
        <v>2871</v>
      </c>
      <c r="D421" s="642">
        <v>14</v>
      </c>
      <c r="E421" s="127"/>
      <c r="F421" s="656">
        <f t="shared" si="35"/>
        <v>7</v>
      </c>
      <c r="G421" s="656">
        <f t="shared" si="36"/>
        <v>21</v>
      </c>
      <c r="H421" s="654"/>
      <c r="I421" s="656">
        <f t="shared" si="37"/>
        <v>21</v>
      </c>
      <c r="J421" s="655"/>
      <c r="K421" s="656">
        <f t="shared" si="38"/>
        <v>21</v>
      </c>
      <c r="L421" s="657"/>
      <c r="M421" s="16" t="str">
        <f t="shared" si="39"/>
        <v>Juin</v>
      </c>
    </row>
    <row r="422" spans="1:13" ht="20.25">
      <c r="A422" s="13">
        <v>415</v>
      </c>
      <c r="B422" s="625" t="s">
        <v>2872</v>
      </c>
      <c r="C422" s="625" t="s">
        <v>2873</v>
      </c>
      <c r="D422" s="642">
        <v>11</v>
      </c>
      <c r="E422" s="127"/>
      <c r="F422" s="656">
        <f t="shared" si="35"/>
        <v>5.5</v>
      </c>
      <c r="G422" s="656">
        <f t="shared" si="36"/>
        <v>16.5</v>
      </c>
      <c r="H422" s="654"/>
      <c r="I422" s="656">
        <f t="shared" si="37"/>
        <v>16.5</v>
      </c>
      <c r="J422" s="655"/>
      <c r="K422" s="656">
        <f t="shared" si="38"/>
        <v>16.5</v>
      </c>
      <c r="L422" s="657"/>
      <c r="M422" s="16" t="str">
        <f t="shared" si="39"/>
        <v>Juin</v>
      </c>
    </row>
    <row r="423" spans="1:13" ht="20.25">
      <c r="A423" s="13">
        <v>416</v>
      </c>
      <c r="B423" s="625" t="s">
        <v>2258</v>
      </c>
      <c r="C423" s="625" t="s">
        <v>2540</v>
      </c>
      <c r="D423" s="642">
        <v>13</v>
      </c>
      <c r="E423" s="127"/>
      <c r="F423" s="656">
        <f t="shared" si="35"/>
        <v>6.5</v>
      </c>
      <c r="G423" s="656">
        <f t="shared" si="36"/>
        <v>19.5</v>
      </c>
      <c r="H423" s="654"/>
      <c r="I423" s="656">
        <f t="shared" si="37"/>
        <v>19.5</v>
      </c>
      <c r="J423" s="655"/>
      <c r="K423" s="656">
        <f t="shared" si="38"/>
        <v>19.5</v>
      </c>
      <c r="L423" s="657"/>
      <c r="M423" s="16" t="str">
        <f t="shared" si="39"/>
        <v>Juin</v>
      </c>
    </row>
    <row r="424" spans="1:13" ht="20.25">
      <c r="A424" s="13">
        <v>417</v>
      </c>
      <c r="B424" s="625" t="s">
        <v>341</v>
      </c>
      <c r="C424" s="625" t="s">
        <v>254</v>
      </c>
      <c r="D424" s="648">
        <v>0</v>
      </c>
      <c r="E424" s="127"/>
      <c r="F424" s="656">
        <f t="shared" si="35"/>
        <v>0</v>
      </c>
      <c r="G424" s="656">
        <f t="shared" si="36"/>
        <v>0</v>
      </c>
      <c r="H424" s="654"/>
      <c r="I424" s="656">
        <f t="shared" si="37"/>
        <v>0</v>
      </c>
      <c r="J424" s="655"/>
      <c r="K424" s="656">
        <f t="shared" si="38"/>
        <v>0</v>
      </c>
      <c r="L424" s="657"/>
      <c r="M424" s="16" t="str">
        <f t="shared" si="39"/>
        <v>Juin</v>
      </c>
    </row>
    <row r="425" spans="1:13" ht="20.25">
      <c r="A425" s="13">
        <v>418</v>
      </c>
      <c r="B425" s="625" t="s">
        <v>2874</v>
      </c>
      <c r="C425" s="625" t="s">
        <v>2875</v>
      </c>
      <c r="D425" s="642">
        <v>10</v>
      </c>
      <c r="E425" s="127"/>
      <c r="F425" s="656">
        <f t="shared" si="35"/>
        <v>5</v>
      </c>
      <c r="G425" s="656">
        <f t="shared" si="36"/>
        <v>15</v>
      </c>
      <c r="H425" s="654"/>
      <c r="I425" s="656">
        <f t="shared" si="37"/>
        <v>15</v>
      </c>
      <c r="J425" s="655"/>
      <c r="K425" s="656">
        <f t="shared" si="38"/>
        <v>15</v>
      </c>
      <c r="L425" s="657"/>
      <c r="M425" s="16" t="str">
        <f t="shared" si="39"/>
        <v>Juin</v>
      </c>
    </row>
    <row r="426" spans="1:13" ht="20.25">
      <c r="A426" s="13">
        <v>419</v>
      </c>
      <c r="B426" s="625" t="s">
        <v>2876</v>
      </c>
      <c r="C426" s="625" t="s">
        <v>2877</v>
      </c>
      <c r="D426" s="642">
        <v>13</v>
      </c>
      <c r="E426" s="127"/>
      <c r="F426" s="656">
        <f t="shared" si="35"/>
        <v>6.5</v>
      </c>
      <c r="G426" s="656">
        <f t="shared" si="36"/>
        <v>19.5</v>
      </c>
      <c r="H426" s="654"/>
      <c r="I426" s="656">
        <f t="shared" si="37"/>
        <v>19.5</v>
      </c>
      <c r="J426" s="655"/>
      <c r="K426" s="656">
        <f t="shared" si="38"/>
        <v>19.5</v>
      </c>
      <c r="L426" s="657"/>
      <c r="M426" s="16" t="str">
        <f t="shared" si="39"/>
        <v>Juin</v>
      </c>
    </row>
    <row r="427" spans="1:13" ht="20.25">
      <c r="A427" s="13">
        <v>420</v>
      </c>
      <c r="B427" s="625" t="s">
        <v>2878</v>
      </c>
      <c r="C427" s="625" t="s">
        <v>2879</v>
      </c>
      <c r="D427" s="642">
        <v>13</v>
      </c>
      <c r="E427" s="127"/>
      <c r="F427" s="656">
        <f t="shared" si="35"/>
        <v>6.5</v>
      </c>
      <c r="G427" s="656">
        <f t="shared" si="36"/>
        <v>19.5</v>
      </c>
      <c r="H427" s="654"/>
      <c r="I427" s="656">
        <f t="shared" si="37"/>
        <v>19.5</v>
      </c>
      <c r="J427" s="655"/>
      <c r="K427" s="656">
        <f t="shared" si="38"/>
        <v>19.5</v>
      </c>
      <c r="L427" s="657"/>
      <c r="M427" s="16" t="str">
        <f t="shared" si="39"/>
        <v>Juin</v>
      </c>
    </row>
    <row r="428" spans="1:13" ht="20.25">
      <c r="A428" s="13">
        <v>421</v>
      </c>
      <c r="B428" s="625" t="s">
        <v>2271</v>
      </c>
      <c r="C428" s="625" t="s">
        <v>2557</v>
      </c>
      <c r="D428" s="642">
        <v>16</v>
      </c>
      <c r="E428" s="127"/>
      <c r="F428" s="656">
        <f t="shared" si="35"/>
        <v>8</v>
      </c>
      <c r="G428" s="656">
        <f t="shared" si="36"/>
        <v>24</v>
      </c>
      <c r="H428" s="654"/>
      <c r="I428" s="656">
        <f t="shared" si="37"/>
        <v>24</v>
      </c>
      <c r="J428" s="655"/>
      <c r="K428" s="656">
        <f t="shared" si="38"/>
        <v>24</v>
      </c>
      <c r="L428" s="657"/>
      <c r="M428" s="16" t="str">
        <f t="shared" si="39"/>
        <v>Juin</v>
      </c>
    </row>
    <row r="429" spans="1:13" ht="20.25">
      <c r="A429" s="13">
        <v>422</v>
      </c>
      <c r="B429" s="625" t="s">
        <v>2880</v>
      </c>
      <c r="C429" s="625" t="s">
        <v>2881</v>
      </c>
      <c r="D429" s="642">
        <v>15</v>
      </c>
      <c r="E429" s="127"/>
      <c r="F429" s="656">
        <f t="shared" si="35"/>
        <v>7.5</v>
      </c>
      <c r="G429" s="656">
        <f t="shared" si="36"/>
        <v>22.5</v>
      </c>
      <c r="H429" s="654"/>
      <c r="I429" s="656">
        <f t="shared" si="37"/>
        <v>22.5</v>
      </c>
      <c r="J429" s="655"/>
      <c r="K429" s="656">
        <f t="shared" si="38"/>
        <v>22.5</v>
      </c>
      <c r="L429" s="657"/>
      <c r="M429" s="16" t="str">
        <f t="shared" si="39"/>
        <v>Juin</v>
      </c>
    </row>
    <row r="430" spans="1:13" ht="20.25">
      <c r="A430" s="13">
        <v>423</v>
      </c>
      <c r="B430" s="625" t="s">
        <v>347</v>
      </c>
      <c r="C430" s="625" t="s">
        <v>2466</v>
      </c>
      <c r="D430" s="642">
        <v>11</v>
      </c>
      <c r="E430" s="127"/>
      <c r="F430" s="656">
        <f t="shared" si="35"/>
        <v>5.5</v>
      </c>
      <c r="G430" s="656">
        <f t="shared" si="36"/>
        <v>16.5</v>
      </c>
      <c r="H430" s="654"/>
      <c r="I430" s="656">
        <f t="shared" si="37"/>
        <v>16.5</v>
      </c>
      <c r="J430" s="655"/>
      <c r="K430" s="656">
        <f t="shared" si="38"/>
        <v>16.5</v>
      </c>
      <c r="L430" s="657"/>
      <c r="M430" s="16" t="str">
        <f t="shared" si="39"/>
        <v>Juin</v>
      </c>
    </row>
    <row r="431" spans="1:13" ht="20.25">
      <c r="A431" s="13">
        <v>424</v>
      </c>
      <c r="B431" s="625" t="s">
        <v>347</v>
      </c>
      <c r="C431" s="625" t="s">
        <v>2882</v>
      </c>
      <c r="D431" s="642">
        <v>11</v>
      </c>
      <c r="E431" s="127"/>
      <c r="F431" s="656">
        <f t="shared" si="35"/>
        <v>5.5</v>
      </c>
      <c r="G431" s="656">
        <f t="shared" si="36"/>
        <v>16.5</v>
      </c>
      <c r="H431" s="654"/>
      <c r="I431" s="656">
        <f t="shared" si="37"/>
        <v>16.5</v>
      </c>
      <c r="J431" s="655"/>
      <c r="K431" s="656">
        <f t="shared" si="38"/>
        <v>16.5</v>
      </c>
      <c r="L431" s="657"/>
      <c r="M431" s="16" t="str">
        <f t="shared" si="39"/>
        <v>Juin</v>
      </c>
    </row>
    <row r="432" spans="1:13" ht="20.25">
      <c r="A432" s="13">
        <v>425</v>
      </c>
      <c r="B432" s="625" t="s">
        <v>347</v>
      </c>
      <c r="C432" s="625" t="s">
        <v>2639</v>
      </c>
      <c r="D432" s="642">
        <v>13</v>
      </c>
      <c r="E432" s="127"/>
      <c r="F432" s="656">
        <f t="shared" si="35"/>
        <v>6.5</v>
      </c>
      <c r="G432" s="656">
        <f t="shared" si="36"/>
        <v>19.5</v>
      </c>
      <c r="H432" s="654"/>
      <c r="I432" s="656">
        <f t="shared" si="37"/>
        <v>19.5</v>
      </c>
      <c r="J432" s="655"/>
      <c r="K432" s="656">
        <f t="shared" si="38"/>
        <v>19.5</v>
      </c>
      <c r="L432" s="657"/>
      <c r="M432" s="16" t="str">
        <f t="shared" si="39"/>
        <v>Juin</v>
      </c>
    </row>
    <row r="433" spans="1:13" ht="20.25">
      <c r="A433" s="13">
        <v>426</v>
      </c>
      <c r="B433" s="625" t="s">
        <v>2288</v>
      </c>
      <c r="C433" s="625" t="s">
        <v>2883</v>
      </c>
      <c r="D433" s="642">
        <v>15</v>
      </c>
      <c r="E433" s="127"/>
      <c r="F433" s="656">
        <f t="shared" si="35"/>
        <v>7.5</v>
      </c>
      <c r="G433" s="656">
        <f t="shared" si="36"/>
        <v>22.5</v>
      </c>
      <c r="H433" s="654"/>
      <c r="I433" s="656">
        <f t="shared" si="37"/>
        <v>22.5</v>
      </c>
      <c r="J433" s="655"/>
      <c r="K433" s="656">
        <f t="shared" si="38"/>
        <v>22.5</v>
      </c>
      <c r="L433" s="657"/>
      <c r="M433" s="16" t="str">
        <f t="shared" si="39"/>
        <v>Juin</v>
      </c>
    </row>
    <row r="434" spans="1:13" ht="20.25">
      <c r="A434" s="13">
        <v>427</v>
      </c>
      <c r="B434" s="625" t="s">
        <v>2292</v>
      </c>
      <c r="C434" s="625" t="s">
        <v>2884</v>
      </c>
      <c r="D434" s="642">
        <v>10</v>
      </c>
      <c r="E434" s="127"/>
      <c r="F434" s="656">
        <f t="shared" si="35"/>
        <v>5</v>
      </c>
      <c r="G434" s="656">
        <f t="shared" si="36"/>
        <v>15</v>
      </c>
      <c r="H434" s="654"/>
      <c r="I434" s="656">
        <f t="shared" si="37"/>
        <v>15</v>
      </c>
      <c r="J434" s="655"/>
      <c r="K434" s="656">
        <f t="shared" si="38"/>
        <v>15</v>
      </c>
      <c r="L434" s="657"/>
      <c r="M434" s="16" t="str">
        <f t="shared" si="39"/>
        <v>Juin</v>
      </c>
    </row>
    <row r="435" spans="1:13" ht="20.25">
      <c r="A435" s="13">
        <v>428</v>
      </c>
      <c r="B435" s="625" t="s">
        <v>2301</v>
      </c>
      <c r="C435" s="625" t="s">
        <v>2540</v>
      </c>
      <c r="D435" s="642">
        <v>14</v>
      </c>
      <c r="E435" s="127"/>
      <c r="F435" s="656">
        <f t="shared" si="35"/>
        <v>7</v>
      </c>
      <c r="G435" s="656">
        <f t="shared" si="36"/>
        <v>21</v>
      </c>
      <c r="H435" s="654"/>
      <c r="I435" s="656">
        <f t="shared" si="37"/>
        <v>21</v>
      </c>
      <c r="J435" s="655"/>
      <c r="K435" s="656">
        <f t="shared" si="38"/>
        <v>21</v>
      </c>
      <c r="L435" s="657"/>
      <c r="M435" s="16" t="str">
        <f t="shared" si="39"/>
        <v>Juin</v>
      </c>
    </row>
    <row r="436" spans="1:13" ht="20.25">
      <c r="A436" s="13">
        <v>429</v>
      </c>
      <c r="B436" s="625" t="s">
        <v>2885</v>
      </c>
      <c r="C436" s="625" t="s">
        <v>2728</v>
      </c>
      <c r="D436" s="642">
        <v>6</v>
      </c>
      <c r="E436" s="127"/>
      <c r="F436" s="656">
        <f t="shared" si="35"/>
        <v>3</v>
      </c>
      <c r="G436" s="656">
        <f t="shared" si="36"/>
        <v>9</v>
      </c>
      <c r="H436" s="654"/>
      <c r="I436" s="656">
        <f t="shared" si="37"/>
        <v>9</v>
      </c>
      <c r="J436" s="655"/>
      <c r="K436" s="656">
        <f t="shared" si="38"/>
        <v>9</v>
      </c>
      <c r="L436" s="657"/>
      <c r="M436" s="16" t="str">
        <f t="shared" si="39"/>
        <v>Juin</v>
      </c>
    </row>
    <row r="437" spans="1:13" ht="20.25">
      <c r="A437" s="13">
        <v>430</v>
      </c>
      <c r="B437" s="625" t="s">
        <v>2886</v>
      </c>
      <c r="C437" s="625" t="s">
        <v>2887</v>
      </c>
      <c r="D437" s="642">
        <v>10</v>
      </c>
      <c r="E437" s="127"/>
      <c r="F437" s="656">
        <f t="shared" si="35"/>
        <v>5</v>
      </c>
      <c r="G437" s="656">
        <f t="shared" si="36"/>
        <v>15</v>
      </c>
      <c r="H437" s="654"/>
      <c r="I437" s="656">
        <f t="shared" si="37"/>
        <v>15</v>
      </c>
      <c r="J437" s="655"/>
      <c r="K437" s="656">
        <f t="shared" si="38"/>
        <v>15</v>
      </c>
      <c r="L437" s="657"/>
      <c r="M437" s="16" t="str">
        <f t="shared" si="39"/>
        <v>Juin</v>
      </c>
    </row>
    <row r="438" spans="1:13" ht="20.25">
      <c r="A438" s="13">
        <v>431</v>
      </c>
      <c r="B438" s="625" t="s">
        <v>2888</v>
      </c>
      <c r="C438" s="625" t="s">
        <v>2453</v>
      </c>
      <c r="D438" s="642">
        <v>7</v>
      </c>
      <c r="E438" s="127"/>
      <c r="F438" s="656">
        <f t="shared" si="35"/>
        <v>3.5</v>
      </c>
      <c r="G438" s="656">
        <f t="shared" si="36"/>
        <v>10.5</v>
      </c>
      <c r="H438" s="654"/>
      <c r="I438" s="656">
        <f t="shared" si="37"/>
        <v>10.5</v>
      </c>
      <c r="J438" s="655"/>
      <c r="K438" s="656">
        <f t="shared" si="38"/>
        <v>10.5</v>
      </c>
      <c r="L438" s="657"/>
      <c r="M438" s="16" t="str">
        <f t="shared" si="39"/>
        <v>Juin</v>
      </c>
    </row>
    <row r="439" spans="1:13" ht="20.25">
      <c r="A439" s="13">
        <v>432</v>
      </c>
      <c r="B439" s="625" t="s">
        <v>2889</v>
      </c>
      <c r="C439" s="625" t="s">
        <v>2890</v>
      </c>
      <c r="D439" s="642">
        <v>7</v>
      </c>
      <c r="E439" s="127"/>
      <c r="F439" s="656">
        <f t="shared" si="35"/>
        <v>3.5</v>
      </c>
      <c r="G439" s="656">
        <f t="shared" si="36"/>
        <v>10.5</v>
      </c>
      <c r="H439" s="654"/>
      <c r="I439" s="656">
        <f t="shared" si="37"/>
        <v>10.5</v>
      </c>
      <c r="J439" s="655"/>
      <c r="K439" s="656">
        <f t="shared" si="38"/>
        <v>10.5</v>
      </c>
      <c r="L439" s="657"/>
      <c r="M439" s="16" t="str">
        <f t="shared" si="39"/>
        <v>Juin</v>
      </c>
    </row>
    <row r="440" spans="1:13" ht="20.25">
      <c r="A440" s="13">
        <v>433</v>
      </c>
      <c r="B440" s="625" t="s">
        <v>2889</v>
      </c>
      <c r="C440" s="625" t="s">
        <v>2891</v>
      </c>
      <c r="D440" s="642">
        <v>14</v>
      </c>
      <c r="E440" s="127"/>
      <c r="F440" s="656">
        <f t="shared" si="35"/>
        <v>7</v>
      </c>
      <c r="G440" s="656">
        <f t="shared" si="36"/>
        <v>21</v>
      </c>
      <c r="H440" s="654"/>
      <c r="I440" s="656">
        <f t="shared" si="37"/>
        <v>21</v>
      </c>
      <c r="J440" s="655"/>
      <c r="K440" s="656">
        <f t="shared" si="38"/>
        <v>21</v>
      </c>
      <c r="L440" s="657"/>
      <c r="M440" s="16" t="str">
        <f t="shared" si="39"/>
        <v>Juin</v>
      </c>
    </row>
    <row r="441" spans="1:13" ht="20.25">
      <c r="A441" s="13">
        <v>434</v>
      </c>
      <c r="B441" s="625" t="s">
        <v>2892</v>
      </c>
      <c r="C441" s="625" t="s">
        <v>2893</v>
      </c>
      <c r="D441" s="642">
        <v>13</v>
      </c>
      <c r="E441" s="127"/>
      <c r="F441" s="656">
        <f t="shared" si="35"/>
        <v>6.5</v>
      </c>
      <c r="G441" s="656">
        <f t="shared" si="36"/>
        <v>19.5</v>
      </c>
      <c r="H441" s="654"/>
      <c r="I441" s="656">
        <f t="shared" si="37"/>
        <v>19.5</v>
      </c>
      <c r="J441" s="655"/>
      <c r="K441" s="656">
        <f t="shared" si="38"/>
        <v>19.5</v>
      </c>
      <c r="L441" s="657"/>
      <c r="M441" s="16" t="str">
        <f t="shared" si="39"/>
        <v>Juin</v>
      </c>
    </row>
    <row r="442" spans="1:13" ht="20.25">
      <c r="A442" s="13">
        <v>435</v>
      </c>
      <c r="B442" s="625" t="s">
        <v>2894</v>
      </c>
      <c r="C442" s="625" t="s">
        <v>2895</v>
      </c>
      <c r="D442" s="642">
        <v>8</v>
      </c>
      <c r="E442" s="127"/>
      <c r="F442" s="656">
        <f t="shared" si="35"/>
        <v>4</v>
      </c>
      <c r="G442" s="656">
        <f t="shared" si="36"/>
        <v>12</v>
      </c>
      <c r="H442" s="654"/>
      <c r="I442" s="656">
        <f t="shared" si="37"/>
        <v>12</v>
      </c>
      <c r="J442" s="655"/>
      <c r="K442" s="656">
        <f t="shared" si="38"/>
        <v>12</v>
      </c>
      <c r="L442" s="657"/>
      <c r="M442" s="16" t="str">
        <f t="shared" si="39"/>
        <v>Juin</v>
      </c>
    </row>
    <row r="443" spans="1:13" ht="20.25">
      <c r="A443" s="13">
        <v>436</v>
      </c>
      <c r="B443" s="625" t="s">
        <v>2894</v>
      </c>
      <c r="C443" s="625" t="s">
        <v>2730</v>
      </c>
      <c r="D443" s="642">
        <v>8</v>
      </c>
      <c r="E443" s="127"/>
      <c r="F443" s="656">
        <f t="shared" si="35"/>
        <v>4</v>
      </c>
      <c r="G443" s="656">
        <f t="shared" si="36"/>
        <v>12</v>
      </c>
      <c r="H443" s="654"/>
      <c r="I443" s="656">
        <f t="shared" si="37"/>
        <v>12</v>
      </c>
      <c r="J443" s="655"/>
      <c r="K443" s="656">
        <f t="shared" si="38"/>
        <v>12</v>
      </c>
      <c r="L443" s="657"/>
      <c r="M443" s="16" t="str">
        <f t="shared" si="39"/>
        <v>Juin</v>
      </c>
    </row>
    <row r="444" spans="1:13" ht="20.25">
      <c r="A444" s="13">
        <v>437</v>
      </c>
      <c r="B444" s="625" t="s">
        <v>2896</v>
      </c>
      <c r="C444" s="625" t="s">
        <v>2897</v>
      </c>
      <c r="D444" s="642">
        <v>14</v>
      </c>
      <c r="E444" s="127"/>
      <c r="F444" s="656">
        <f t="shared" si="35"/>
        <v>7</v>
      </c>
      <c r="G444" s="656">
        <f t="shared" si="36"/>
        <v>21</v>
      </c>
      <c r="H444" s="654"/>
      <c r="I444" s="656">
        <f t="shared" si="37"/>
        <v>21</v>
      </c>
      <c r="J444" s="655"/>
      <c r="K444" s="656">
        <f t="shared" si="38"/>
        <v>21</v>
      </c>
      <c r="L444" s="657"/>
      <c r="M444" s="16" t="str">
        <f t="shared" si="39"/>
        <v>Juin</v>
      </c>
    </row>
    <row r="445" spans="1:13" ht="20.25">
      <c r="A445" s="13">
        <v>438</v>
      </c>
      <c r="B445" s="625" t="s">
        <v>2898</v>
      </c>
      <c r="C445" s="625" t="s">
        <v>2899</v>
      </c>
      <c r="D445" s="642">
        <v>15</v>
      </c>
      <c r="E445" s="127"/>
      <c r="F445" s="656">
        <f t="shared" si="35"/>
        <v>7.5</v>
      </c>
      <c r="G445" s="656">
        <f t="shared" si="36"/>
        <v>22.5</v>
      </c>
      <c r="H445" s="654"/>
      <c r="I445" s="656">
        <f t="shared" si="37"/>
        <v>22.5</v>
      </c>
      <c r="J445" s="655"/>
      <c r="K445" s="656">
        <f t="shared" si="38"/>
        <v>22.5</v>
      </c>
      <c r="L445" s="657"/>
      <c r="M445" s="16" t="str">
        <f t="shared" si="39"/>
        <v>Juin</v>
      </c>
    </row>
    <row r="446" spans="1:13" ht="20.25">
      <c r="A446" s="13">
        <v>439</v>
      </c>
      <c r="B446" s="625" t="s">
        <v>2349</v>
      </c>
      <c r="C446" s="625" t="s">
        <v>2900</v>
      </c>
      <c r="D446" s="642">
        <v>8</v>
      </c>
      <c r="E446" s="127"/>
      <c r="F446" s="656">
        <f t="shared" si="35"/>
        <v>4</v>
      </c>
      <c r="G446" s="656">
        <f t="shared" si="36"/>
        <v>12</v>
      </c>
      <c r="H446" s="654"/>
      <c r="I446" s="656">
        <f t="shared" si="37"/>
        <v>12</v>
      </c>
      <c r="J446" s="655"/>
      <c r="K446" s="656">
        <f t="shared" si="38"/>
        <v>12</v>
      </c>
      <c r="L446" s="657"/>
      <c r="M446" s="16" t="str">
        <f t="shared" si="39"/>
        <v>Juin</v>
      </c>
    </row>
    <row r="447" spans="1:13" ht="20.25">
      <c r="A447" s="13">
        <v>440</v>
      </c>
      <c r="B447" s="625" t="s">
        <v>2901</v>
      </c>
      <c r="C447" s="625" t="s">
        <v>2902</v>
      </c>
      <c r="D447" s="642">
        <v>11</v>
      </c>
      <c r="E447" s="127"/>
      <c r="F447" s="656">
        <f t="shared" si="35"/>
        <v>5.5</v>
      </c>
      <c r="G447" s="656">
        <f t="shared" si="36"/>
        <v>16.5</v>
      </c>
      <c r="H447" s="654"/>
      <c r="I447" s="656">
        <f t="shared" si="37"/>
        <v>16.5</v>
      </c>
      <c r="J447" s="655"/>
      <c r="K447" s="656">
        <f t="shared" si="38"/>
        <v>16.5</v>
      </c>
      <c r="L447" s="657"/>
      <c r="M447" s="16" t="str">
        <f t="shared" si="39"/>
        <v>Juin</v>
      </c>
    </row>
    <row r="448" spans="1:13" ht="20.25">
      <c r="A448" s="13">
        <v>441</v>
      </c>
      <c r="B448" s="625" t="s">
        <v>2358</v>
      </c>
      <c r="C448" s="625" t="s">
        <v>2903</v>
      </c>
      <c r="D448" s="642">
        <v>8</v>
      </c>
      <c r="E448" s="127"/>
      <c r="F448" s="656">
        <f t="shared" si="35"/>
        <v>4</v>
      </c>
      <c r="G448" s="656">
        <f t="shared" si="36"/>
        <v>12</v>
      </c>
      <c r="H448" s="654"/>
      <c r="I448" s="656">
        <f t="shared" si="37"/>
        <v>12</v>
      </c>
      <c r="J448" s="655"/>
      <c r="K448" s="656">
        <f t="shared" si="38"/>
        <v>12</v>
      </c>
      <c r="L448" s="657"/>
      <c r="M448" s="16" t="str">
        <f t="shared" si="39"/>
        <v>Juin</v>
      </c>
    </row>
    <row r="449" spans="1:13" ht="20.25">
      <c r="A449" s="13">
        <v>442</v>
      </c>
      <c r="B449" s="625" t="s">
        <v>2361</v>
      </c>
      <c r="C449" s="625" t="s">
        <v>2628</v>
      </c>
      <c r="D449" s="642">
        <v>13</v>
      </c>
      <c r="E449" s="127"/>
      <c r="F449" s="656">
        <f t="shared" si="35"/>
        <v>6.5</v>
      </c>
      <c r="G449" s="656">
        <f t="shared" si="36"/>
        <v>19.5</v>
      </c>
      <c r="H449" s="654"/>
      <c r="I449" s="656">
        <f t="shared" si="37"/>
        <v>19.5</v>
      </c>
      <c r="J449" s="655"/>
      <c r="K449" s="656">
        <f t="shared" si="38"/>
        <v>19.5</v>
      </c>
      <c r="L449" s="657"/>
      <c r="M449" s="16" t="str">
        <f t="shared" si="39"/>
        <v>Juin</v>
      </c>
    </row>
    <row r="450" spans="1:13" ht="20.25">
      <c r="A450" s="13">
        <v>443</v>
      </c>
      <c r="B450" s="625" t="s">
        <v>2904</v>
      </c>
      <c r="C450" s="625" t="s">
        <v>2449</v>
      </c>
      <c r="D450" s="642">
        <v>9</v>
      </c>
      <c r="E450" s="127"/>
      <c r="F450" s="656">
        <f t="shared" si="35"/>
        <v>4.5</v>
      </c>
      <c r="G450" s="656">
        <f t="shared" si="36"/>
        <v>13.5</v>
      </c>
      <c r="H450" s="654"/>
      <c r="I450" s="656">
        <f t="shared" si="37"/>
        <v>13.5</v>
      </c>
      <c r="J450" s="655"/>
      <c r="K450" s="656">
        <f t="shared" si="38"/>
        <v>13.5</v>
      </c>
      <c r="L450" s="657"/>
      <c r="M450" s="16" t="str">
        <f t="shared" si="39"/>
        <v>Juin</v>
      </c>
    </row>
    <row r="451" spans="1:13" ht="20.25">
      <c r="A451" s="13">
        <v>444</v>
      </c>
      <c r="B451" s="625" t="s">
        <v>2368</v>
      </c>
      <c r="C451" s="625" t="s">
        <v>2602</v>
      </c>
      <c r="D451" s="642">
        <v>12</v>
      </c>
      <c r="E451" s="127"/>
      <c r="F451" s="656">
        <f t="shared" si="35"/>
        <v>6</v>
      </c>
      <c r="G451" s="656">
        <f t="shared" si="36"/>
        <v>18</v>
      </c>
      <c r="H451" s="654"/>
      <c r="I451" s="656">
        <f t="shared" si="37"/>
        <v>18</v>
      </c>
      <c r="J451" s="655"/>
      <c r="K451" s="656">
        <f t="shared" si="38"/>
        <v>18</v>
      </c>
      <c r="L451" s="657"/>
      <c r="M451" s="16" t="str">
        <f t="shared" si="39"/>
        <v>Juin</v>
      </c>
    </row>
    <row r="452" spans="1:13" ht="20.25">
      <c r="A452" s="13">
        <v>445</v>
      </c>
      <c r="B452" s="625" t="s">
        <v>2368</v>
      </c>
      <c r="C452" s="625" t="s">
        <v>2905</v>
      </c>
      <c r="D452" s="642">
        <v>9</v>
      </c>
      <c r="E452" s="127"/>
      <c r="F452" s="656">
        <f t="shared" si="35"/>
        <v>4.5</v>
      </c>
      <c r="G452" s="656">
        <f t="shared" si="36"/>
        <v>13.5</v>
      </c>
      <c r="H452" s="654"/>
      <c r="I452" s="656">
        <f t="shared" si="37"/>
        <v>13.5</v>
      </c>
      <c r="J452" s="655"/>
      <c r="K452" s="656">
        <f t="shared" si="38"/>
        <v>13.5</v>
      </c>
      <c r="L452" s="657"/>
      <c r="M452" s="16" t="str">
        <f t="shared" si="39"/>
        <v>Juin</v>
      </c>
    </row>
    <row r="453" spans="1:13" ht="20.25">
      <c r="A453" s="13">
        <v>446</v>
      </c>
      <c r="B453" s="625" t="s">
        <v>2906</v>
      </c>
      <c r="C453" s="625" t="s">
        <v>2907</v>
      </c>
      <c r="D453" s="642">
        <v>10</v>
      </c>
      <c r="E453" s="127"/>
      <c r="F453" s="656">
        <f t="shared" si="35"/>
        <v>5</v>
      </c>
      <c r="G453" s="656">
        <f t="shared" si="36"/>
        <v>15</v>
      </c>
      <c r="H453" s="654"/>
      <c r="I453" s="656">
        <f t="shared" si="37"/>
        <v>15</v>
      </c>
      <c r="J453" s="655"/>
      <c r="K453" s="656">
        <f t="shared" si="38"/>
        <v>15</v>
      </c>
      <c r="L453" s="657"/>
      <c r="M453" s="16" t="str">
        <f t="shared" si="39"/>
        <v>Juin</v>
      </c>
    </row>
    <row r="454" spans="1:13" ht="20.25">
      <c r="A454" s="13">
        <v>447</v>
      </c>
      <c r="B454" s="625" t="s">
        <v>2377</v>
      </c>
      <c r="C454" s="625" t="s">
        <v>2908</v>
      </c>
      <c r="D454" s="642">
        <v>12</v>
      </c>
      <c r="E454" s="127"/>
      <c r="F454" s="656">
        <f t="shared" si="35"/>
        <v>6</v>
      </c>
      <c r="G454" s="656">
        <f t="shared" si="36"/>
        <v>18</v>
      </c>
      <c r="H454" s="654"/>
      <c r="I454" s="656">
        <f t="shared" si="37"/>
        <v>18</v>
      </c>
      <c r="J454" s="655"/>
      <c r="K454" s="656">
        <f t="shared" si="38"/>
        <v>18</v>
      </c>
      <c r="L454" s="657"/>
      <c r="M454" s="16" t="str">
        <f t="shared" si="39"/>
        <v>Juin</v>
      </c>
    </row>
    <row r="455" spans="1:13" ht="20.25">
      <c r="A455" s="13">
        <v>448</v>
      </c>
      <c r="B455" s="625" t="s">
        <v>2909</v>
      </c>
      <c r="C455" s="625" t="s">
        <v>2910</v>
      </c>
      <c r="D455" s="653">
        <v>16</v>
      </c>
      <c r="E455" s="127"/>
      <c r="F455" s="656">
        <f t="shared" si="35"/>
        <v>8</v>
      </c>
      <c r="G455" s="656">
        <f t="shared" si="36"/>
        <v>24</v>
      </c>
      <c r="H455" s="654"/>
      <c r="I455" s="656">
        <f t="shared" si="37"/>
        <v>24</v>
      </c>
      <c r="J455" s="655"/>
      <c r="K455" s="656">
        <f t="shared" si="38"/>
        <v>24</v>
      </c>
      <c r="L455" s="657"/>
      <c r="M455" s="16" t="str">
        <f t="shared" si="39"/>
        <v>Juin</v>
      </c>
    </row>
    <row r="456" spans="1:13" ht="20.25">
      <c r="A456" s="13">
        <v>449</v>
      </c>
      <c r="B456" s="625" t="s">
        <v>2911</v>
      </c>
      <c r="C456" s="625" t="s">
        <v>2861</v>
      </c>
      <c r="D456" s="653">
        <v>13</v>
      </c>
      <c r="E456" s="127"/>
      <c r="F456" s="656">
        <f t="shared" si="35"/>
        <v>6.5</v>
      </c>
      <c r="G456" s="656">
        <f t="shared" si="36"/>
        <v>19.5</v>
      </c>
      <c r="H456" s="654"/>
      <c r="I456" s="656">
        <f t="shared" si="37"/>
        <v>19.5</v>
      </c>
      <c r="J456" s="655"/>
      <c r="K456" s="656">
        <f t="shared" si="38"/>
        <v>19.5</v>
      </c>
      <c r="L456" s="657"/>
      <c r="M456" s="16" t="str">
        <f t="shared" si="39"/>
        <v>Juin</v>
      </c>
    </row>
    <row r="457" spans="1:13" ht="20.25">
      <c r="A457" s="13">
        <v>450</v>
      </c>
      <c r="B457" s="625" t="s">
        <v>2393</v>
      </c>
      <c r="C457" s="625" t="s">
        <v>2912</v>
      </c>
      <c r="D457" s="653">
        <v>7</v>
      </c>
      <c r="E457" s="127"/>
      <c r="F457" s="656">
        <f t="shared" ref="F457:F459" si="40">IF(AND(D457=0,E457=0),L457/3,(D457+E457)/2)</f>
        <v>3.5</v>
      </c>
      <c r="G457" s="656">
        <f t="shared" ref="G457:G459" si="41">F457*3</f>
        <v>10.5</v>
      </c>
      <c r="H457" s="654"/>
      <c r="I457" s="656">
        <f t="shared" ref="I457:I459" si="42">MAX(G457,H457*3)</f>
        <v>10.5</v>
      </c>
      <c r="J457" s="655"/>
      <c r="K457" s="656">
        <f t="shared" ref="K457:K459" si="43">MAX(I457,J457*3)</f>
        <v>10.5</v>
      </c>
      <c r="L457" s="657"/>
      <c r="M457" s="16" t="str">
        <f t="shared" ref="M457:M459" si="44">IF(ISBLANK(J457),IF(ISBLANK(H457),"Juin","Synthèse"),"Rattrapage")</f>
        <v>Juin</v>
      </c>
    </row>
    <row r="458" spans="1:13" ht="20.25">
      <c r="A458" s="13">
        <v>451</v>
      </c>
      <c r="B458" s="625" t="s">
        <v>352</v>
      </c>
      <c r="C458" s="625" t="s">
        <v>2431</v>
      </c>
      <c r="D458" s="653">
        <v>9</v>
      </c>
      <c r="E458" s="127"/>
      <c r="F458" s="656">
        <f t="shared" si="40"/>
        <v>4.5</v>
      </c>
      <c r="G458" s="656">
        <f t="shared" si="41"/>
        <v>13.5</v>
      </c>
      <c r="H458" s="654"/>
      <c r="I458" s="656">
        <f t="shared" si="42"/>
        <v>13.5</v>
      </c>
      <c r="J458" s="655"/>
      <c r="K458" s="656">
        <f t="shared" si="43"/>
        <v>13.5</v>
      </c>
      <c r="L458" s="657"/>
      <c r="M458" s="16" t="str">
        <f t="shared" si="44"/>
        <v>Juin</v>
      </c>
    </row>
    <row r="459" spans="1:13" ht="20.25">
      <c r="A459" s="13">
        <v>452</v>
      </c>
      <c r="B459" s="625" t="s">
        <v>2913</v>
      </c>
      <c r="C459" s="625" t="s">
        <v>2664</v>
      </c>
      <c r="D459" s="653">
        <v>12</v>
      </c>
      <c r="E459" s="127"/>
      <c r="F459" s="656">
        <f t="shared" si="40"/>
        <v>6</v>
      </c>
      <c r="G459" s="656">
        <f t="shared" si="41"/>
        <v>18</v>
      </c>
      <c r="H459" s="654"/>
      <c r="I459" s="656">
        <f t="shared" si="42"/>
        <v>18</v>
      </c>
      <c r="J459" s="655"/>
      <c r="K459" s="656">
        <f t="shared" si="43"/>
        <v>18</v>
      </c>
      <c r="L459" s="657"/>
      <c r="M459" s="16" t="str">
        <f t="shared" si="44"/>
        <v>Juin</v>
      </c>
    </row>
    <row r="460" spans="1:13" ht="15.75">
      <c r="D460" s="658">
        <f>COUNTA(D8:D459)</f>
        <v>451</v>
      </c>
      <c r="E460" s="85">
        <f>COUNTA(E8:E459)</f>
        <v>0</v>
      </c>
      <c r="F460" s="656">
        <f t="shared" ref="F460" si="45">IF(AND(D460=0,E460=0),L460/3,(D460+E460)/2)</f>
        <v>225.5</v>
      </c>
      <c r="G460" s="656">
        <f t="shared" ref="G460" si="46">F460*3</f>
        <v>676.5</v>
      </c>
      <c r="H460" s="658"/>
      <c r="I460" s="656">
        <f t="shared" ref="I460" si="47">MAX(G460,H460*3)</f>
        <v>676.5</v>
      </c>
      <c r="J460" s="658">
        <f>COUNTA(J8:J459)</f>
        <v>0</v>
      </c>
      <c r="K460" s="656">
        <f t="shared" ref="K460" si="48">MAX(I460,J460*3)</f>
        <v>676.5</v>
      </c>
      <c r="L460" s="658">
        <f>COUNTA(L8:L459)</f>
        <v>1</v>
      </c>
    </row>
  </sheetData>
  <sortState ref="B10:M560">
    <sortCondition ref="B10:B560"/>
    <sortCondition ref="C10:C560"/>
  </sortState>
  <conditionalFormatting sqref="M7:M459">
    <cfRule type="cellIs" dxfId="35" priority="5" operator="equal">
      <formula>"Rattrapage"</formula>
    </cfRule>
    <cfRule type="cellIs" dxfId="34" priority="6" operator="equal">
      <formula>"Synthèse"</formula>
    </cfRule>
    <cfRule type="cellIs" dxfId="33" priority="7" operator="equal">
      <formula>"Juin"</formula>
    </cfRule>
  </conditionalFormatting>
  <conditionalFormatting sqref="L8:L459">
    <cfRule type="colorScale" priority="2">
      <colorScale>
        <cfvo type="min" val="0"/>
        <cfvo type="num" val="30"/>
        <color rgb="FFFF7128"/>
        <color rgb="FFFFEF9C"/>
      </colorScale>
    </cfRule>
  </conditionalFormatting>
  <dataValidations count="2">
    <dataValidation type="decimal" allowBlank="1" showInputMessage="1" showErrorMessage="1" sqref="J8:J459 E8:E459">
      <formula1>0</formula1>
      <formula2>20</formula2>
    </dataValidation>
    <dataValidation type="decimal" allowBlank="1" showInputMessage="1" showErrorMessage="1" sqref="L1:L1048576">
      <formula1>30</formula1>
      <formula2>60</formula2>
    </dataValidation>
  </dataValidations>
  <pageMargins left="0.70866141732283472" right="0.70866141732283472" top="0.44" bottom="0.41" header="0.31496062992125984" footer="0.31496062992125984"/>
  <pageSetup paperSize="9" orientation="portrait" r:id="rId1"/>
  <headerFooter>
    <oddFooter>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L460"/>
  <sheetViews>
    <sheetView workbookViewId="0">
      <selection activeCell="E8" sqref="E8:K459"/>
    </sheetView>
  </sheetViews>
  <sheetFormatPr baseColWidth="10" defaultRowHeight="15"/>
  <cols>
    <col min="1" max="1" width="4.42578125" style="1" bestFit="1" customWidth="1"/>
    <col min="2" max="2" width="23.7109375" style="1" bestFit="1" customWidth="1"/>
    <col min="3" max="3" width="28.85546875" style="1" customWidth="1"/>
    <col min="4" max="4" width="11.5703125" style="42"/>
    <col min="5" max="6" width="11.5703125" style="1"/>
    <col min="7" max="7" width="12.28515625" style="56" bestFit="1" customWidth="1"/>
    <col min="8" max="10" width="11.5703125" style="1"/>
  </cols>
  <sheetData>
    <row r="1" spans="1:12" ht="23.25" customHeight="1">
      <c r="D1" s="55"/>
      <c r="E1" s="3" t="s">
        <v>0</v>
      </c>
      <c r="F1" s="3"/>
    </row>
    <row r="2" spans="1:12" ht="23.25" customHeight="1">
      <c r="D2" s="55"/>
      <c r="E2" s="3" t="s">
        <v>1</v>
      </c>
      <c r="F2" s="3"/>
    </row>
    <row r="3" spans="1:12" ht="23.25" customHeight="1">
      <c r="D3" s="55"/>
      <c r="E3" s="3" t="s">
        <v>402</v>
      </c>
      <c r="F3" s="3"/>
    </row>
    <row r="4" spans="1:12" ht="23.25" customHeight="1">
      <c r="D4" s="55"/>
      <c r="E4" s="3" t="s">
        <v>2</v>
      </c>
      <c r="F4" s="3"/>
    </row>
    <row r="5" spans="1:12" ht="23.25" customHeight="1">
      <c r="D5" s="55"/>
      <c r="E5" s="3" t="s">
        <v>24</v>
      </c>
      <c r="F5" s="3"/>
    </row>
    <row r="6" spans="1:12" ht="23.25" customHeight="1" thickBot="1">
      <c r="B6" s="2" t="s">
        <v>25</v>
      </c>
      <c r="E6" s="4"/>
      <c r="F6" s="4"/>
    </row>
    <row r="7" spans="1:12" s="12" customFormat="1" ht="16.5" thickBot="1">
      <c r="A7" s="7" t="s">
        <v>4</v>
      </c>
      <c r="B7" s="7" t="s">
        <v>5</v>
      </c>
      <c r="C7" s="7" t="s">
        <v>6</v>
      </c>
      <c r="D7" s="43" t="s">
        <v>7</v>
      </c>
      <c r="E7" s="7" t="s">
        <v>9</v>
      </c>
      <c r="F7" s="7" t="s">
        <v>10</v>
      </c>
      <c r="G7" s="57" t="s">
        <v>26</v>
      </c>
      <c r="H7" s="7" t="s">
        <v>11</v>
      </c>
      <c r="I7" s="58" t="s">
        <v>12</v>
      </c>
      <c r="J7" s="7" t="s">
        <v>11</v>
      </c>
      <c r="K7" s="7" t="s">
        <v>13</v>
      </c>
      <c r="L7" s="7" t="s">
        <v>14</v>
      </c>
    </row>
    <row r="8" spans="1:12" ht="18.75">
      <c r="A8" s="13">
        <v>1</v>
      </c>
      <c r="B8" s="625" t="s">
        <v>468</v>
      </c>
      <c r="C8" s="625" t="s">
        <v>2412</v>
      </c>
      <c r="D8" s="675">
        <v>11</v>
      </c>
      <c r="E8" s="656">
        <f t="shared" ref="E8:E71" si="0">IF(D8=0,K8/2,D8)</f>
        <v>11</v>
      </c>
      <c r="F8" s="656">
        <f t="shared" ref="F8:F71" si="1">E8*2</f>
        <v>22</v>
      </c>
      <c r="G8" s="690"/>
      <c r="H8" s="656">
        <f t="shared" ref="H8:H71" si="2">MAX(F8,G8)</f>
        <v>22</v>
      </c>
      <c r="I8" s="691"/>
      <c r="J8" s="656">
        <f t="shared" ref="J8:J71" si="3">MAX(H8,I8*2)</f>
        <v>22</v>
      </c>
      <c r="K8" s="692"/>
      <c r="L8" s="16" t="str">
        <f t="shared" ref="L8:L71" si="4">IF(ISBLANK(I8),IF(ISBLANK(G8),"Juin","Synthèse"),"Rattrapage")</f>
        <v>Juin</v>
      </c>
    </row>
    <row r="9" spans="1:12" ht="18.75">
      <c r="A9" s="13">
        <v>2</v>
      </c>
      <c r="B9" s="625" t="s">
        <v>481</v>
      </c>
      <c r="C9" s="625" t="s">
        <v>2413</v>
      </c>
      <c r="D9" s="675">
        <v>1</v>
      </c>
      <c r="E9" s="656">
        <f t="shared" si="0"/>
        <v>1</v>
      </c>
      <c r="F9" s="656">
        <f t="shared" si="1"/>
        <v>2</v>
      </c>
      <c r="G9" s="693"/>
      <c r="H9" s="656">
        <f t="shared" si="2"/>
        <v>2</v>
      </c>
      <c r="I9" s="691"/>
      <c r="J9" s="656">
        <f t="shared" si="3"/>
        <v>2</v>
      </c>
      <c r="K9" s="692"/>
      <c r="L9" s="16" t="str">
        <f t="shared" si="4"/>
        <v>Juin</v>
      </c>
    </row>
    <row r="10" spans="1:12" ht="18.75">
      <c r="A10" s="13">
        <v>3</v>
      </c>
      <c r="B10" s="625" t="s">
        <v>489</v>
      </c>
      <c r="C10" s="625" t="s">
        <v>2414</v>
      </c>
      <c r="D10" s="675">
        <v>1</v>
      </c>
      <c r="E10" s="656">
        <f t="shared" si="0"/>
        <v>1</v>
      </c>
      <c r="F10" s="656">
        <f t="shared" si="1"/>
        <v>2</v>
      </c>
      <c r="G10" s="694"/>
      <c r="H10" s="656">
        <f t="shared" si="2"/>
        <v>2</v>
      </c>
      <c r="I10" s="691"/>
      <c r="J10" s="656">
        <f t="shared" si="3"/>
        <v>2</v>
      </c>
      <c r="K10" s="692"/>
      <c r="L10" s="16" t="str">
        <f t="shared" si="4"/>
        <v>Juin</v>
      </c>
    </row>
    <row r="11" spans="1:12" ht="18.75">
      <c r="A11" s="13">
        <v>4</v>
      </c>
      <c r="B11" s="625" t="s">
        <v>42</v>
      </c>
      <c r="C11" s="625" t="s">
        <v>2415</v>
      </c>
      <c r="D11" s="675">
        <v>10</v>
      </c>
      <c r="E11" s="656">
        <f t="shared" si="0"/>
        <v>10</v>
      </c>
      <c r="F11" s="656">
        <f t="shared" si="1"/>
        <v>20</v>
      </c>
      <c r="G11" s="693"/>
      <c r="H11" s="656">
        <f t="shared" si="2"/>
        <v>20</v>
      </c>
      <c r="I11" s="691"/>
      <c r="J11" s="656">
        <f t="shared" si="3"/>
        <v>20</v>
      </c>
      <c r="K11" s="692"/>
      <c r="L11" s="16" t="str">
        <f t="shared" si="4"/>
        <v>Juin</v>
      </c>
    </row>
    <row r="12" spans="1:12" ht="18.75">
      <c r="A12" s="13">
        <v>5</v>
      </c>
      <c r="B12" s="625" t="s">
        <v>116</v>
      </c>
      <c r="C12" s="625" t="s">
        <v>2416</v>
      </c>
      <c r="D12" s="675">
        <v>8</v>
      </c>
      <c r="E12" s="656">
        <f t="shared" si="0"/>
        <v>8</v>
      </c>
      <c r="F12" s="656">
        <f t="shared" si="1"/>
        <v>16</v>
      </c>
      <c r="G12" s="693"/>
      <c r="H12" s="656">
        <f t="shared" si="2"/>
        <v>16</v>
      </c>
      <c r="I12" s="691"/>
      <c r="J12" s="656">
        <f t="shared" si="3"/>
        <v>16</v>
      </c>
      <c r="K12" s="692"/>
      <c r="L12" s="16" t="str">
        <f t="shared" si="4"/>
        <v>Juin</v>
      </c>
    </row>
    <row r="13" spans="1:12" ht="18.75">
      <c r="A13" s="13">
        <v>6</v>
      </c>
      <c r="B13" s="625" t="s">
        <v>2417</v>
      </c>
      <c r="C13" s="625" t="s">
        <v>2418</v>
      </c>
      <c r="D13" s="675">
        <v>11</v>
      </c>
      <c r="E13" s="656">
        <f t="shared" si="0"/>
        <v>11</v>
      </c>
      <c r="F13" s="656">
        <f t="shared" si="1"/>
        <v>22</v>
      </c>
      <c r="G13" s="693"/>
      <c r="H13" s="656">
        <f t="shared" si="2"/>
        <v>22</v>
      </c>
      <c r="I13" s="691"/>
      <c r="J13" s="656">
        <f t="shared" si="3"/>
        <v>22</v>
      </c>
      <c r="K13" s="692"/>
      <c r="L13" s="16" t="str">
        <f t="shared" si="4"/>
        <v>Juin</v>
      </c>
    </row>
    <row r="14" spans="1:12" ht="18.75">
      <c r="A14" s="13">
        <v>7</v>
      </c>
      <c r="B14" s="625" t="s">
        <v>513</v>
      </c>
      <c r="C14" s="625" t="s">
        <v>2419</v>
      </c>
      <c r="D14" s="675">
        <v>7</v>
      </c>
      <c r="E14" s="656">
        <f t="shared" si="0"/>
        <v>7</v>
      </c>
      <c r="F14" s="656">
        <f t="shared" si="1"/>
        <v>14</v>
      </c>
      <c r="G14" s="693"/>
      <c r="H14" s="656">
        <f t="shared" si="2"/>
        <v>14</v>
      </c>
      <c r="I14" s="691"/>
      <c r="J14" s="656">
        <f t="shared" si="3"/>
        <v>14</v>
      </c>
      <c r="K14" s="692"/>
      <c r="L14" s="16" t="str">
        <f t="shared" si="4"/>
        <v>Juin</v>
      </c>
    </row>
    <row r="15" spans="1:12" ht="18.75">
      <c r="A15" s="13">
        <v>8</v>
      </c>
      <c r="B15" s="625" t="s">
        <v>2420</v>
      </c>
      <c r="C15" s="625" t="s">
        <v>2421</v>
      </c>
      <c r="D15" s="675">
        <v>7</v>
      </c>
      <c r="E15" s="656">
        <f t="shared" si="0"/>
        <v>7</v>
      </c>
      <c r="F15" s="656">
        <f t="shared" si="1"/>
        <v>14</v>
      </c>
      <c r="G15" s="694"/>
      <c r="H15" s="656">
        <f t="shared" si="2"/>
        <v>14</v>
      </c>
      <c r="I15" s="691"/>
      <c r="J15" s="656">
        <f t="shared" si="3"/>
        <v>14</v>
      </c>
      <c r="K15" s="695"/>
      <c r="L15" s="16" t="str">
        <f t="shared" si="4"/>
        <v>Juin</v>
      </c>
    </row>
    <row r="16" spans="1:12" ht="18.75">
      <c r="A16" s="13">
        <v>9</v>
      </c>
      <c r="B16" s="625" t="s">
        <v>523</v>
      </c>
      <c r="C16" s="625" t="s">
        <v>2422</v>
      </c>
      <c r="D16" s="675">
        <v>10</v>
      </c>
      <c r="E16" s="656">
        <f t="shared" si="0"/>
        <v>10</v>
      </c>
      <c r="F16" s="656">
        <f t="shared" si="1"/>
        <v>20</v>
      </c>
      <c r="G16" s="696"/>
      <c r="H16" s="656">
        <f t="shared" si="2"/>
        <v>20</v>
      </c>
      <c r="I16" s="691"/>
      <c r="J16" s="656">
        <f t="shared" si="3"/>
        <v>20</v>
      </c>
      <c r="K16" s="692"/>
      <c r="L16" s="16" t="str">
        <f t="shared" si="4"/>
        <v>Juin</v>
      </c>
    </row>
    <row r="17" spans="1:12" ht="18.75">
      <c r="A17" s="13">
        <v>10</v>
      </c>
      <c r="B17" s="625" t="s">
        <v>529</v>
      </c>
      <c r="C17" s="625" t="s">
        <v>2423</v>
      </c>
      <c r="D17" s="675">
        <v>11</v>
      </c>
      <c r="E17" s="656">
        <f t="shared" si="0"/>
        <v>11</v>
      </c>
      <c r="F17" s="656">
        <f t="shared" si="1"/>
        <v>22</v>
      </c>
      <c r="G17" s="696"/>
      <c r="H17" s="656">
        <f t="shared" si="2"/>
        <v>22</v>
      </c>
      <c r="I17" s="691"/>
      <c r="J17" s="656">
        <f t="shared" si="3"/>
        <v>22</v>
      </c>
      <c r="K17" s="692"/>
      <c r="L17" s="16" t="str">
        <f t="shared" si="4"/>
        <v>Juin</v>
      </c>
    </row>
    <row r="18" spans="1:12" ht="18.75">
      <c r="A18" s="13">
        <v>11</v>
      </c>
      <c r="B18" s="625" t="s">
        <v>2424</v>
      </c>
      <c r="C18" s="625" t="s">
        <v>2425</v>
      </c>
      <c r="D18" s="675">
        <v>16</v>
      </c>
      <c r="E18" s="656">
        <f t="shared" si="0"/>
        <v>16</v>
      </c>
      <c r="F18" s="656">
        <f t="shared" si="1"/>
        <v>32</v>
      </c>
      <c r="G18" s="693"/>
      <c r="H18" s="656">
        <f t="shared" si="2"/>
        <v>32</v>
      </c>
      <c r="I18" s="691"/>
      <c r="J18" s="656">
        <f t="shared" si="3"/>
        <v>32</v>
      </c>
      <c r="K18" s="692"/>
      <c r="L18" s="16" t="str">
        <f t="shared" si="4"/>
        <v>Juin</v>
      </c>
    </row>
    <row r="19" spans="1:12" ht="18.75">
      <c r="A19" s="13">
        <v>12</v>
      </c>
      <c r="B19" s="625" t="s">
        <v>2426</v>
      </c>
      <c r="C19" s="625" t="s">
        <v>2427</v>
      </c>
      <c r="D19" s="675">
        <v>14</v>
      </c>
      <c r="E19" s="656">
        <f t="shared" si="0"/>
        <v>14</v>
      </c>
      <c r="F19" s="656">
        <f t="shared" si="1"/>
        <v>28</v>
      </c>
      <c r="G19" s="693"/>
      <c r="H19" s="656">
        <f t="shared" si="2"/>
        <v>28</v>
      </c>
      <c r="I19" s="691"/>
      <c r="J19" s="656">
        <f t="shared" si="3"/>
        <v>28</v>
      </c>
      <c r="K19" s="692"/>
      <c r="L19" s="16" t="str">
        <f t="shared" si="4"/>
        <v>Juin</v>
      </c>
    </row>
    <row r="20" spans="1:12" ht="18.75">
      <c r="A20" s="13">
        <v>13</v>
      </c>
      <c r="B20" s="625" t="s">
        <v>546</v>
      </c>
      <c r="C20" s="625" t="s">
        <v>2428</v>
      </c>
      <c r="D20" s="675">
        <v>10</v>
      </c>
      <c r="E20" s="656">
        <f t="shared" si="0"/>
        <v>10</v>
      </c>
      <c r="F20" s="656">
        <f t="shared" si="1"/>
        <v>20</v>
      </c>
      <c r="G20" s="694"/>
      <c r="H20" s="656">
        <f t="shared" si="2"/>
        <v>20</v>
      </c>
      <c r="I20" s="691"/>
      <c r="J20" s="656">
        <f t="shared" si="3"/>
        <v>20</v>
      </c>
      <c r="K20" s="695"/>
      <c r="L20" s="16" t="str">
        <f t="shared" si="4"/>
        <v>Juin</v>
      </c>
    </row>
    <row r="21" spans="1:12" ht="18.75">
      <c r="A21" s="13">
        <v>14</v>
      </c>
      <c r="B21" s="625" t="s">
        <v>551</v>
      </c>
      <c r="C21" s="625" t="s">
        <v>2429</v>
      </c>
      <c r="D21" s="675">
        <v>14</v>
      </c>
      <c r="E21" s="656">
        <f t="shared" si="0"/>
        <v>14</v>
      </c>
      <c r="F21" s="656">
        <f t="shared" si="1"/>
        <v>28</v>
      </c>
      <c r="G21" s="693"/>
      <c r="H21" s="656">
        <f t="shared" si="2"/>
        <v>28</v>
      </c>
      <c r="I21" s="691"/>
      <c r="J21" s="656">
        <f t="shared" si="3"/>
        <v>28</v>
      </c>
      <c r="K21" s="692"/>
      <c r="L21" s="16" t="str">
        <f t="shared" si="4"/>
        <v>Juin</v>
      </c>
    </row>
    <row r="22" spans="1:12" ht="18.75">
      <c r="A22" s="13">
        <v>15</v>
      </c>
      <c r="B22" s="625" t="s">
        <v>2430</v>
      </c>
      <c r="C22" s="625" t="s">
        <v>2431</v>
      </c>
      <c r="D22" s="675">
        <v>10</v>
      </c>
      <c r="E22" s="656">
        <f t="shared" si="0"/>
        <v>10</v>
      </c>
      <c r="F22" s="656">
        <f t="shared" si="1"/>
        <v>20</v>
      </c>
      <c r="G22" s="694"/>
      <c r="H22" s="656">
        <f t="shared" si="2"/>
        <v>20</v>
      </c>
      <c r="I22" s="691"/>
      <c r="J22" s="656">
        <f t="shared" si="3"/>
        <v>20</v>
      </c>
      <c r="K22" s="695"/>
      <c r="L22" s="16" t="str">
        <f t="shared" si="4"/>
        <v>Juin</v>
      </c>
    </row>
    <row r="23" spans="1:12" ht="18.75">
      <c r="A23" s="13">
        <v>16</v>
      </c>
      <c r="B23" s="625" t="s">
        <v>2430</v>
      </c>
      <c r="C23" s="625" t="s">
        <v>2432</v>
      </c>
      <c r="D23" s="675">
        <v>15</v>
      </c>
      <c r="E23" s="656">
        <f t="shared" si="0"/>
        <v>15</v>
      </c>
      <c r="F23" s="656">
        <f t="shared" si="1"/>
        <v>30</v>
      </c>
      <c r="G23" s="693"/>
      <c r="H23" s="656">
        <f t="shared" si="2"/>
        <v>30</v>
      </c>
      <c r="I23" s="691"/>
      <c r="J23" s="656">
        <f t="shared" si="3"/>
        <v>30</v>
      </c>
      <c r="K23" s="692"/>
      <c r="L23" s="16" t="str">
        <f t="shared" si="4"/>
        <v>Juin</v>
      </c>
    </row>
    <row r="24" spans="1:12" ht="18.75">
      <c r="A24" s="13">
        <v>17</v>
      </c>
      <c r="B24" s="625" t="s">
        <v>559</v>
      </c>
      <c r="C24" s="625" t="s">
        <v>2433</v>
      </c>
      <c r="D24" s="675">
        <v>18</v>
      </c>
      <c r="E24" s="656">
        <f t="shared" si="0"/>
        <v>18</v>
      </c>
      <c r="F24" s="656">
        <f t="shared" si="1"/>
        <v>36</v>
      </c>
      <c r="G24" s="693"/>
      <c r="H24" s="656">
        <f t="shared" si="2"/>
        <v>36</v>
      </c>
      <c r="I24" s="691"/>
      <c r="J24" s="656">
        <f t="shared" si="3"/>
        <v>36</v>
      </c>
      <c r="K24" s="692"/>
      <c r="L24" s="16" t="str">
        <f t="shared" si="4"/>
        <v>Juin</v>
      </c>
    </row>
    <row r="25" spans="1:12" ht="18.75">
      <c r="A25" s="13">
        <v>18</v>
      </c>
      <c r="B25" s="625" t="s">
        <v>564</v>
      </c>
      <c r="C25" s="625" t="s">
        <v>2434</v>
      </c>
      <c r="D25" s="675">
        <v>13</v>
      </c>
      <c r="E25" s="656">
        <f t="shared" si="0"/>
        <v>13</v>
      </c>
      <c r="F25" s="656">
        <f t="shared" si="1"/>
        <v>26</v>
      </c>
      <c r="G25" s="694"/>
      <c r="H25" s="656">
        <f t="shared" si="2"/>
        <v>26</v>
      </c>
      <c r="I25" s="691"/>
      <c r="J25" s="656">
        <f t="shared" si="3"/>
        <v>26</v>
      </c>
      <c r="K25" s="692"/>
      <c r="L25" s="16" t="str">
        <f t="shared" si="4"/>
        <v>Juin</v>
      </c>
    </row>
    <row r="26" spans="1:12" ht="18.75">
      <c r="A26" s="13">
        <v>19</v>
      </c>
      <c r="B26" s="625" t="s">
        <v>568</v>
      </c>
      <c r="C26" s="625" t="s">
        <v>2435</v>
      </c>
      <c r="D26" s="675">
        <v>1</v>
      </c>
      <c r="E26" s="656">
        <f t="shared" si="0"/>
        <v>1</v>
      </c>
      <c r="F26" s="656">
        <f t="shared" si="1"/>
        <v>2</v>
      </c>
      <c r="G26" s="693"/>
      <c r="H26" s="656">
        <f t="shared" si="2"/>
        <v>2</v>
      </c>
      <c r="I26" s="691"/>
      <c r="J26" s="656">
        <f t="shared" si="3"/>
        <v>2</v>
      </c>
      <c r="K26" s="692"/>
      <c r="L26" s="16" t="str">
        <f t="shared" si="4"/>
        <v>Juin</v>
      </c>
    </row>
    <row r="27" spans="1:12" ht="18.75">
      <c r="A27" s="13">
        <v>20</v>
      </c>
      <c r="B27" s="625" t="s">
        <v>2436</v>
      </c>
      <c r="C27" s="625" t="s">
        <v>2437</v>
      </c>
      <c r="D27" s="675">
        <v>11</v>
      </c>
      <c r="E27" s="656">
        <f t="shared" si="0"/>
        <v>11</v>
      </c>
      <c r="F27" s="656">
        <f t="shared" si="1"/>
        <v>22</v>
      </c>
      <c r="G27" s="696"/>
      <c r="H27" s="656">
        <f t="shared" si="2"/>
        <v>22</v>
      </c>
      <c r="I27" s="691"/>
      <c r="J27" s="656">
        <f t="shared" si="3"/>
        <v>22</v>
      </c>
      <c r="K27" s="692"/>
      <c r="L27" s="16" t="str">
        <f t="shared" si="4"/>
        <v>Juin</v>
      </c>
    </row>
    <row r="28" spans="1:12" ht="18.75">
      <c r="A28" s="13">
        <v>21</v>
      </c>
      <c r="B28" s="625" t="s">
        <v>69</v>
      </c>
      <c r="C28" s="625" t="s">
        <v>2438</v>
      </c>
      <c r="D28" s="675">
        <v>14</v>
      </c>
      <c r="E28" s="656">
        <f t="shared" si="0"/>
        <v>14</v>
      </c>
      <c r="F28" s="656">
        <f t="shared" si="1"/>
        <v>28</v>
      </c>
      <c r="G28" s="696"/>
      <c r="H28" s="656">
        <f t="shared" si="2"/>
        <v>28</v>
      </c>
      <c r="I28" s="691"/>
      <c r="J28" s="656">
        <f t="shared" si="3"/>
        <v>28</v>
      </c>
      <c r="K28" s="695"/>
      <c r="L28" s="16" t="str">
        <f t="shared" si="4"/>
        <v>Juin</v>
      </c>
    </row>
    <row r="29" spans="1:12" ht="18.75">
      <c r="A29" s="13">
        <v>22</v>
      </c>
      <c r="B29" s="625" t="s">
        <v>2439</v>
      </c>
      <c r="C29" s="625" t="s">
        <v>2440</v>
      </c>
      <c r="D29" s="675">
        <v>10</v>
      </c>
      <c r="E29" s="656">
        <f t="shared" si="0"/>
        <v>10</v>
      </c>
      <c r="F29" s="656">
        <f t="shared" si="1"/>
        <v>20</v>
      </c>
      <c r="G29" s="693"/>
      <c r="H29" s="656">
        <f t="shared" si="2"/>
        <v>20</v>
      </c>
      <c r="I29" s="691"/>
      <c r="J29" s="656">
        <f t="shared" si="3"/>
        <v>20</v>
      </c>
      <c r="K29" s="692"/>
      <c r="L29" s="16" t="str">
        <f t="shared" si="4"/>
        <v>Juin</v>
      </c>
    </row>
    <row r="30" spans="1:12" ht="18.75">
      <c r="A30" s="13">
        <v>23</v>
      </c>
      <c r="B30" s="625" t="s">
        <v>592</v>
      </c>
      <c r="C30" s="625" t="s">
        <v>2441</v>
      </c>
      <c r="D30" s="675">
        <v>10</v>
      </c>
      <c r="E30" s="656">
        <f t="shared" si="0"/>
        <v>10</v>
      </c>
      <c r="F30" s="656">
        <f t="shared" si="1"/>
        <v>20</v>
      </c>
      <c r="G30" s="694"/>
      <c r="H30" s="656">
        <f t="shared" si="2"/>
        <v>20</v>
      </c>
      <c r="I30" s="691"/>
      <c r="J30" s="656">
        <f t="shared" si="3"/>
        <v>20</v>
      </c>
      <c r="K30" s="692"/>
      <c r="L30" s="16" t="str">
        <f t="shared" si="4"/>
        <v>Juin</v>
      </c>
    </row>
    <row r="31" spans="1:12" ht="18.75">
      <c r="A31" s="13">
        <v>24</v>
      </c>
      <c r="B31" s="625" t="s">
        <v>2442</v>
      </c>
      <c r="C31" s="625" t="s">
        <v>2443</v>
      </c>
      <c r="D31" s="675">
        <v>6</v>
      </c>
      <c r="E31" s="656">
        <f t="shared" si="0"/>
        <v>6</v>
      </c>
      <c r="F31" s="656">
        <f t="shared" si="1"/>
        <v>12</v>
      </c>
      <c r="G31" s="696"/>
      <c r="H31" s="656">
        <f t="shared" si="2"/>
        <v>12</v>
      </c>
      <c r="I31" s="691"/>
      <c r="J31" s="656">
        <f t="shared" si="3"/>
        <v>12</v>
      </c>
      <c r="K31" s="692"/>
      <c r="L31" s="16" t="str">
        <f t="shared" si="4"/>
        <v>Juin</v>
      </c>
    </row>
    <row r="32" spans="1:12" ht="18.75">
      <c r="A32" s="13">
        <v>25</v>
      </c>
      <c r="B32" s="625" t="s">
        <v>603</v>
      </c>
      <c r="C32" s="625" t="s">
        <v>2444</v>
      </c>
      <c r="D32" s="675">
        <v>11</v>
      </c>
      <c r="E32" s="656">
        <f t="shared" si="0"/>
        <v>11</v>
      </c>
      <c r="F32" s="656">
        <f t="shared" si="1"/>
        <v>22</v>
      </c>
      <c r="G32" s="696"/>
      <c r="H32" s="656">
        <f t="shared" si="2"/>
        <v>22</v>
      </c>
      <c r="I32" s="691"/>
      <c r="J32" s="656">
        <f t="shared" si="3"/>
        <v>22</v>
      </c>
      <c r="K32" s="692"/>
      <c r="L32" s="16" t="str">
        <f t="shared" si="4"/>
        <v>Juin</v>
      </c>
    </row>
    <row r="33" spans="1:12" ht="18.75">
      <c r="A33" s="13">
        <v>26</v>
      </c>
      <c r="B33" s="625" t="s">
        <v>2445</v>
      </c>
      <c r="C33" s="625" t="s">
        <v>2446</v>
      </c>
      <c r="D33" s="675">
        <v>9</v>
      </c>
      <c r="E33" s="656">
        <f t="shared" si="0"/>
        <v>9</v>
      </c>
      <c r="F33" s="656">
        <f t="shared" si="1"/>
        <v>18</v>
      </c>
      <c r="G33" s="693"/>
      <c r="H33" s="656">
        <f t="shared" si="2"/>
        <v>18</v>
      </c>
      <c r="I33" s="691"/>
      <c r="J33" s="656">
        <f t="shared" si="3"/>
        <v>18</v>
      </c>
      <c r="K33" s="692"/>
      <c r="L33" s="16" t="str">
        <f t="shared" si="4"/>
        <v>Juin</v>
      </c>
    </row>
    <row r="34" spans="1:12" ht="18.75">
      <c r="A34" s="13">
        <v>27</v>
      </c>
      <c r="B34" s="625" t="s">
        <v>135</v>
      </c>
      <c r="C34" s="625" t="s">
        <v>2447</v>
      </c>
      <c r="D34" s="675">
        <v>10</v>
      </c>
      <c r="E34" s="656">
        <f t="shared" si="0"/>
        <v>10</v>
      </c>
      <c r="F34" s="656">
        <f t="shared" si="1"/>
        <v>20</v>
      </c>
      <c r="G34" s="693"/>
      <c r="H34" s="656">
        <f t="shared" si="2"/>
        <v>20</v>
      </c>
      <c r="I34" s="691"/>
      <c r="J34" s="656">
        <f t="shared" si="3"/>
        <v>20</v>
      </c>
      <c r="K34" s="692"/>
      <c r="L34" s="16" t="str">
        <f t="shared" si="4"/>
        <v>Juin</v>
      </c>
    </row>
    <row r="35" spans="1:12" ht="18.75">
      <c r="A35" s="13">
        <v>28</v>
      </c>
      <c r="B35" s="625" t="s">
        <v>2448</v>
      </c>
      <c r="C35" s="625" t="s">
        <v>2449</v>
      </c>
      <c r="D35" s="675">
        <v>8</v>
      </c>
      <c r="E35" s="656">
        <f t="shared" si="0"/>
        <v>8</v>
      </c>
      <c r="F35" s="656">
        <f t="shared" si="1"/>
        <v>16</v>
      </c>
      <c r="G35" s="693"/>
      <c r="H35" s="656">
        <f t="shared" si="2"/>
        <v>16</v>
      </c>
      <c r="I35" s="691"/>
      <c r="J35" s="656">
        <f t="shared" si="3"/>
        <v>16</v>
      </c>
      <c r="K35" s="692"/>
      <c r="L35" s="16" t="str">
        <f t="shared" si="4"/>
        <v>Juin</v>
      </c>
    </row>
    <row r="36" spans="1:12" ht="18.75">
      <c r="A36" s="13">
        <v>29</v>
      </c>
      <c r="B36" s="625" t="s">
        <v>624</v>
      </c>
      <c r="C36" s="625" t="s">
        <v>2450</v>
      </c>
      <c r="D36" s="675">
        <v>11</v>
      </c>
      <c r="E36" s="656">
        <f t="shared" si="0"/>
        <v>11</v>
      </c>
      <c r="F36" s="656">
        <f t="shared" si="1"/>
        <v>22</v>
      </c>
      <c r="G36" s="694"/>
      <c r="H36" s="656">
        <f t="shared" si="2"/>
        <v>22</v>
      </c>
      <c r="I36" s="691"/>
      <c r="J36" s="656">
        <f t="shared" si="3"/>
        <v>22</v>
      </c>
      <c r="K36" s="692"/>
      <c r="L36" s="16" t="str">
        <f t="shared" si="4"/>
        <v>Juin</v>
      </c>
    </row>
    <row r="37" spans="1:12" ht="18.75">
      <c r="A37" s="13">
        <v>30</v>
      </c>
      <c r="B37" s="625" t="s">
        <v>624</v>
      </c>
      <c r="C37" s="625" t="s">
        <v>2451</v>
      </c>
      <c r="D37" s="675">
        <v>11</v>
      </c>
      <c r="E37" s="656">
        <f t="shared" si="0"/>
        <v>11</v>
      </c>
      <c r="F37" s="656">
        <f t="shared" si="1"/>
        <v>22</v>
      </c>
      <c r="G37" s="694"/>
      <c r="H37" s="656">
        <f t="shared" si="2"/>
        <v>22</v>
      </c>
      <c r="I37" s="691"/>
      <c r="J37" s="656">
        <f t="shared" si="3"/>
        <v>22</v>
      </c>
      <c r="K37" s="697"/>
      <c r="L37" s="16" t="str">
        <f t="shared" si="4"/>
        <v>Juin</v>
      </c>
    </row>
    <row r="38" spans="1:12" ht="18.75">
      <c r="A38" s="13">
        <v>31</v>
      </c>
      <c r="B38" s="625" t="s">
        <v>2452</v>
      </c>
      <c r="C38" s="625" t="s">
        <v>2453</v>
      </c>
      <c r="D38" s="675">
        <v>7</v>
      </c>
      <c r="E38" s="656">
        <f t="shared" si="0"/>
        <v>7</v>
      </c>
      <c r="F38" s="656">
        <f t="shared" si="1"/>
        <v>14</v>
      </c>
      <c r="G38" s="693"/>
      <c r="H38" s="656">
        <f t="shared" si="2"/>
        <v>14</v>
      </c>
      <c r="I38" s="691"/>
      <c r="J38" s="656">
        <f t="shared" si="3"/>
        <v>14</v>
      </c>
      <c r="K38" s="692"/>
      <c r="L38" s="16" t="str">
        <f t="shared" si="4"/>
        <v>Juin</v>
      </c>
    </row>
    <row r="39" spans="1:12" ht="18.75">
      <c r="A39" s="13">
        <v>32</v>
      </c>
      <c r="B39" s="625" t="s">
        <v>2452</v>
      </c>
      <c r="C39" s="625" t="s">
        <v>2454</v>
      </c>
      <c r="D39" s="675">
        <v>9</v>
      </c>
      <c r="E39" s="656">
        <f t="shared" si="0"/>
        <v>9</v>
      </c>
      <c r="F39" s="656">
        <f t="shared" si="1"/>
        <v>18</v>
      </c>
      <c r="G39" s="694"/>
      <c r="H39" s="656">
        <f t="shared" si="2"/>
        <v>18</v>
      </c>
      <c r="I39" s="691"/>
      <c r="J39" s="656">
        <f t="shared" si="3"/>
        <v>18</v>
      </c>
      <c r="K39" s="692"/>
      <c r="L39" s="16" t="str">
        <f t="shared" si="4"/>
        <v>Juin</v>
      </c>
    </row>
    <row r="40" spans="1:12" ht="18.75">
      <c r="A40" s="13">
        <v>33</v>
      </c>
      <c r="B40" s="625" t="s">
        <v>645</v>
      </c>
      <c r="C40" s="625" t="s">
        <v>2455</v>
      </c>
      <c r="D40" s="675">
        <v>19</v>
      </c>
      <c r="E40" s="656">
        <f t="shared" si="0"/>
        <v>19</v>
      </c>
      <c r="F40" s="656">
        <f t="shared" si="1"/>
        <v>38</v>
      </c>
      <c r="G40" s="693"/>
      <c r="H40" s="656">
        <f t="shared" si="2"/>
        <v>38</v>
      </c>
      <c r="I40" s="691"/>
      <c r="J40" s="656">
        <f t="shared" si="3"/>
        <v>38</v>
      </c>
      <c r="K40" s="692"/>
      <c r="L40" s="16" t="str">
        <f t="shared" si="4"/>
        <v>Juin</v>
      </c>
    </row>
    <row r="41" spans="1:12" ht="18.75">
      <c r="A41" s="13">
        <v>34</v>
      </c>
      <c r="B41" s="625" t="s">
        <v>2456</v>
      </c>
      <c r="C41" s="625" t="s">
        <v>119</v>
      </c>
      <c r="D41" s="675">
        <v>14</v>
      </c>
      <c r="E41" s="656">
        <f t="shared" si="0"/>
        <v>14</v>
      </c>
      <c r="F41" s="656">
        <f t="shared" si="1"/>
        <v>28</v>
      </c>
      <c r="G41" s="694"/>
      <c r="H41" s="656">
        <f t="shared" si="2"/>
        <v>28</v>
      </c>
      <c r="I41" s="691"/>
      <c r="J41" s="656">
        <f t="shared" si="3"/>
        <v>28</v>
      </c>
      <c r="K41" s="59"/>
      <c r="L41" s="16" t="str">
        <f t="shared" si="4"/>
        <v>Juin</v>
      </c>
    </row>
    <row r="42" spans="1:12" ht="18.75">
      <c r="A42" s="13">
        <v>35</v>
      </c>
      <c r="B42" s="625" t="s">
        <v>2457</v>
      </c>
      <c r="C42" s="625" t="s">
        <v>2458</v>
      </c>
      <c r="D42" s="675">
        <v>13</v>
      </c>
      <c r="E42" s="656">
        <f t="shared" si="0"/>
        <v>13</v>
      </c>
      <c r="F42" s="656">
        <f t="shared" si="1"/>
        <v>26</v>
      </c>
      <c r="G42" s="694"/>
      <c r="H42" s="656">
        <f t="shared" si="2"/>
        <v>26</v>
      </c>
      <c r="I42" s="691"/>
      <c r="J42" s="656">
        <f t="shared" si="3"/>
        <v>26</v>
      </c>
      <c r="K42" s="692"/>
      <c r="L42" s="16" t="str">
        <f t="shared" si="4"/>
        <v>Juin</v>
      </c>
    </row>
    <row r="43" spans="1:12" ht="18.75">
      <c r="A43" s="13">
        <v>36</v>
      </c>
      <c r="B43" s="625" t="s">
        <v>659</v>
      </c>
      <c r="C43" s="625" t="s">
        <v>2459</v>
      </c>
      <c r="D43" s="675">
        <v>13</v>
      </c>
      <c r="E43" s="656">
        <f t="shared" si="0"/>
        <v>13</v>
      </c>
      <c r="F43" s="656">
        <f t="shared" si="1"/>
        <v>26</v>
      </c>
      <c r="G43" s="693"/>
      <c r="H43" s="656">
        <f t="shared" si="2"/>
        <v>26</v>
      </c>
      <c r="I43" s="691"/>
      <c r="J43" s="656">
        <f t="shared" si="3"/>
        <v>26</v>
      </c>
      <c r="K43" s="692"/>
      <c r="L43" s="16" t="str">
        <f t="shared" si="4"/>
        <v>Juin</v>
      </c>
    </row>
    <row r="44" spans="1:12" ht="18.75">
      <c r="A44" s="13">
        <v>37</v>
      </c>
      <c r="B44" s="625" t="s">
        <v>664</v>
      </c>
      <c r="C44" s="625" t="s">
        <v>2460</v>
      </c>
      <c r="D44" s="675">
        <v>5</v>
      </c>
      <c r="E44" s="656">
        <f t="shared" si="0"/>
        <v>5</v>
      </c>
      <c r="F44" s="656">
        <f t="shared" si="1"/>
        <v>10</v>
      </c>
      <c r="G44" s="693"/>
      <c r="H44" s="656">
        <f t="shared" si="2"/>
        <v>10</v>
      </c>
      <c r="I44" s="691"/>
      <c r="J44" s="656">
        <f t="shared" si="3"/>
        <v>10</v>
      </c>
      <c r="K44" s="692"/>
      <c r="L44" s="16" t="str">
        <f t="shared" si="4"/>
        <v>Juin</v>
      </c>
    </row>
    <row r="45" spans="1:12" ht="18.75">
      <c r="A45" s="13">
        <v>38</v>
      </c>
      <c r="B45" s="625" t="s">
        <v>2461</v>
      </c>
      <c r="C45" s="625" t="s">
        <v>2451</v>
      </c>
      <c r="D45" s="675">
        <v>5</v>
      </c>
      <c r="E45" s="656">
        <f t="shared" si="0"/>
        <v>5</v>
      </c>
      <c r="F45" s="656">
        <f t="shared" si="1"/>
        <v>10</v>
      </c>
      <c r="G45" s="698"/>
      <c r="H45" s="656">
        <f t="shared" si="2"/>
        <v>10</v>
      </c>
      <c r="I45" s="691"/>
      <c r="J45" s="656">
        <f t="shared" si="3"/>
        <v>10</v>
      </c>
      <c r="K45" s="59"/>
      <c r="L45" s="16" t="str">
        <f t="shared" si="4"/>
        <v>Juin</v>
      </c>
    </row>
    <row r="46" spans="1:12" ht="18.75">
      <c r="A46" s="13">
        <v>39</v>
      </c>
      <c r="B46" s="625" t="s">
        <v>673</v>
      </c>
      <c r="C46" s="625" t="s">
        <v>2462</v>
      </c>
      <c r="D46" s="675">
        <v>6</v>
      </c>
      <c r="E46" s="656">
        <f t="shared" si="0"/>
        <v>6</v>
      </c>
      <c r="F46" s="656">
        <f t="shared" si="1"/>
        <v>12</v>
      </c>
      <c r="G46" s="698"/>
      <c r="H46" s="656">
        <f t="shared" si="2"/>
        <v>12</v>
      </c>
      <c r="I46" s="691"/>
      <c r="J46" s="656">
        <f t="shared" si="3"/>
        <v>12</v>
      </c>
      <c r="K46" s="692"/>
      <c r="L46" s="16" t="str">
        <f t="shared" si="4"/>
        <v>Juin</v>
      </c>
    </row>
    <row r="47" spans="1:12" ht="18.75">
      <c r="A47" s="13">
        <v>40</v>
      </c>
      <c r="B47" s="625" t="s">
        <v>677</v>
      </c>
      <c r="C47" s="625" t="s">
        <v>2463</v>
      </c>
      <c r="D47" s="675">
        <v>11</v>
      </c>
      <c r="E47" s="656">
        <f t="shared" si="0"/>
        <v>11</v>
      </c>
      <c r="F47" s="656">
        <f t="shared" si="1"/>
        <v>22</v>
      </c>
      <c r="G47" s="698"/>
      <c r="H47" s="656">
        <f t="shared" si="2"/>
        <v>22</v>
      </c>
      <c r="I47" s="691"/>
      <c r="J47" s="656">
        <f t="shared" si="3"/>
        <v>22</v>
      </c>
      <c r="K47" s="692"/>
      <c r="L47" s="16" t="str">
        <f t="shared" si="4"/>
        <v>Juin</v>
      </c>
    </row>
    <row r="48" spans="1:12" ht="18.75">
      <c r="A48" s="13">
        <v>41</v>
      </c>
      <c r="B48" s="625" t="s">
        <v>677</v>
      </c>
      <c r="C48" s="625" t="s">
        <v>2464</v>
      </c>
      <c r="D48" s="675">
        <v>13</v>
      </c>
      <c r="E48" s="656">
        <f t="shared" si="0"/>
        <v>13</v>
      </c>
      <c r="F48" s="656">
        <f t="shared" si="1"/>
        <v>26</v>
      </c>
      <c r="G48" s="693"/>
      <c r="H48" s="656">
        <f t="shared" si="2"/>
        <v>26</v>
      </c>
      <c r="I48" s="691"/>
      <c r="J48" s="656">
        <f t="shared" si="3"/>
        <v>26</v>
      </c>
      <c r="K48" s="692"/>
      <c r="L48" s="16" t="str">
        <f t="shared" si="4"/>
        <v>Juin</v>
      </c>
    </row>
    <row r="49" spans="1:12" ht="18.75">
      <c r="A49" s="13">
        <v>42</v>
      </c>
      <c r="B49" s="625" t="s">
        <v>682</v>
      </c>
      <c r="C49" s="625" t="s">
        <v>2465</v>
      </c>
      <c r="D49" s="675">
        <v>16</v>
      </c>
      <c r="E49" s="656">
        <f t="shared" si="0"/>
        <v>16</v>
      </c>
      <c r="F49" s="656">
        <f t="shared" si="1"/>
        <v>32</v>
      </c>
      <c r="G49" s="693"/>
      <c r="H49" s="656">
        <f t="shared" si="2"/>
        <v>32</v>
      </c>
      <c r="I49" s="691"/>
      <c r="J49" s="656">
        <f t="shared" si="3"/>
        <v>32</v>
      </c>
      <c r="K49" s="692"/>
      <c r="L49" s="16" t="str">
        <f t="shared" si="4"/>
        <v>Juin</v>
      </c>
    </row>
    <row r="50" spans="1:12" ht="18.75">
      <c r="A50" s="13">
        <v>43</v>
      </c>
      <c r="B50" s="625" t="s">
        <v>111</v>
      </c>
      <c r="C50" s="625" t="s">
        <v>2466</v>
      </c>
      <c r="D50" s="675">
        <v>5</v>
      </c>
      <c r="E50" s="656">
        <f t="shared" si="0"/>
        <v>5</v>
      </c>
      <c r="F50" s="656">
        <f t="shared" si="1"/>
        <v>10</v>
      </c>
      <c r="G50" s="693"/>
      <c r="H50" s="656">
        <f t="shared" si="2"/>
        <v>10</v>
      </c>
      <c r="I50" s="691"/>
      <c r="J50" s="656">
        <f t="shared" si="3"/>
        <v>10</v>
      </c>
      <c r="K50" s="692"/>
      <c r="L50" s="16" t="str">
        <f t="shared" si="4"/>
        <v>Juin</v>
      </c>
    </row>
    <row r="51" spans="1:12" ht="18.75">
      <c r="A51" s="13">
        <v>44</v>
      </c>
      <c r="B51" s="625" t="s">
        <v>111</v>
      </c>
      <c r="C51" s="625" t="s">
        <v>2467</v>
      </c>
      <c r="D51" s="675">
        <v>12</v>
      </c>
      <c r="E51" s="656">
        <f t="shared" si="0"/>
        <v>12</v>
      </c>
      <c r="F51" s="656">
        <f t="shared" si="1"/>
        <v>24</v>
      </c>
      <c r="G51" s="693"/>
      <c r="H51" s="656">
        <f t="shared" si="2"/>
        <v>24</v>
      </c>
      <c r="I51" s="691"/>
      <c r="J51" s="656">
        <f t="shared" si="3"/>
        <v>24</v>
      </c>
      <c r="K51" s="692"/>
      <c r="L51" s="16" t="str">
        <f t="shared" si="4"/>
        <v>Juin</v>
      </c>
    </row>
    <row r="52" spans="1:12" ht="18.75">
      <c r="A52" s="13">
        <v>45</v>
      </c>
      <c r="B52" s="625" t="s">
        <v>2468</v>
      </c>
      <c r="C52" s="625" t="s">
        <v>2469</v>
      </c>
      <c r="D52" s="675">
        <v>4</v>
      </c>
      <c r="E52" s="656">
        <f t="shared" si="0"/>
        <v>4</v>
      </c>
      <c r="F52" s="656">
        <f t="shared" si="1"/>
        <v>8</v>
      </c>
      <c r="G52" s="693"/>
      <c r="H52" s="656">
        <f t="shared" si="2"/>
        <v>8</v>
      </c>
      <c r="I52" s="691"/>
      <c r="J52" s="656">
        <f t="shared" si="3"/>
        <v>8</v>
      </c>
      <c r="K52" s="692"/>
      <c r="L52" s="16" t="str">
        <f t="shared" si="4"/>
        <v>Juin</v>
      </c>
    </row>
    <row r="53" spans="1:12" ht="18.75">
      <c r="A53" s="13">
        <v>46</v>
      </c>
      <c r="B53" s="625" t="s">
        <v>696</v>
      </c>
      <c r="C53" s="625" t="s">
        <v>2470</v>
      </c>
      <c r="D53" s="675">
        <v>2</v>
      </c>
      <c r="E53" s="656">
        <f t="shared" si="0"/>
        <v>2</v>
      </c>
      <c r="F53" s="656">
        <f t="shared" si="1"/>
        <v>4</v>
      </c>
      <c r="G53" s="698"/>
      <c r="H53" s="656">
        <f t="shared" si="2"/>
        <v>4</v>
      </c>
      <c r="I53" s="691"/>
      <c r="J53" s="656">
        <f t="shared" si="3"/>
        <v>4</v>
      </c>
      <c r="K53" s="692"/>
      <c r="L53" s="16" t="str">
        <f t="shared" si="4"/>
        <v>Juin</v>
      </c>
    </row>
    <row r="54" spans="1:12" ht="18.75">
      <c r="A54" s="13">
        <v>47</v>
      </c>
      <c r="B54" s="625" t="s">
        <v>2471</v>
      </c>
      <c r="C54" s="625" t="s">
        <v>2472</v>
      </c>
      <c r="D54" s="675">
        <v>11</v>
      </c>
      <c r="E54" s="656">
        <f t="shared" si="0"/>
        <v>11</v>
      </c>
      <c r="F54" s="656">
        <f t="shared" si="1"/>
        <v>22</v>
      </c>
      <c r="G54" s="698"/>
      <c r="H54" s="656">
        <f t="shared" si="2"/>
        <v>22</v>
      </c>
      <c r="I54" s="691"/>
      <c r="J54" s="656">
        <f t="shared" si="3"/>
        <v>22</v>
      </c>
      <c r="K54" s="692"/>
      <c r="L54" s="16" t="str">
        <f t="shared" si="4"/>
        <v>Juin</v>
      </c>
    </row>
    <row r="55" spans="1:12" ht="18.75">
      <c r="A55" s="13">
        <v>48</v>
      </c>
      <c r="B55" s="625" t="s">
        <v>703</v>
      </c>
      <c r="C55" s="625" t="s">
        <v>2473</v>
      </c>
      <c r="D55" s="675">
        <v>2</v>
      </c>
      <c r="E55" s="656">
        <f t="shared" si="0"/>
        <v>2</v>
      </c>
      <c r="F55" s="656">
        <f t="shared" si="1"/>
        <v>4</v>
      </c>
      <c r="G55" s="693"/>
      <c r="H55" s="656">
        <f t="shared" si="2"/>
        <v>4</v>
      </c>
      <c r="I55" s="691"/>
      <c r="J55" s="656">
        <f t="shared" si="3"/>
        <v>4</v>
      </c>
      <c r="K55" s="692"/>
      <c r="L55" s="16" t="str">
        <f t="shared" si="4"/>
        <v>Juin</v>
      </c>
    </row>
    <row r="56" spans="1:12" ht="18.75">
      <c r="A56" s="13">
        <v>49</v>
      </c>
      <c r="B56" s="625" t="s">
        <v>707</v>
      </c>
      <c r="C56" s="625" t="s">
        <v>2474</v>
      </c>
      <c r="D56" s="675">
        <v>6</v>
      </c>
      <c r="E56" s="656">
        <f t="shared" si="0"/>
        <v>6</v>
      </c>
      <c r="F56" s="656">
        <f t="shared" si="1"/>
        <v>12</v>
      </c>
      <c r="G56" s="698"/>
      <c r="H56" s="656">
        <f t="shared" si="2"/>
        <v>12</v>
      </c>
      <c r="I56" s="691"/>
      <c r="J56" s="656">
        <f t="shared" si="3"/>
        <v>12</v>
      </c>
      <c r="K56" s="692"/>
      <c r="L56" s="16" t="str">
        <f t="shared" si="4"/>
        <v>Juin</v>
      </c>
    </row>
    <row r="57" spans="1:12" ht="18.75">
      <c r="A57" s="13">
        <v>50</v>
      </c>
      <c r="B57" s="625" t="s">
        <v>707</v>
      </c>
      <c r="C57" s="625" t="s">
        <v>2454</v>
      </c>
      <c r="D57" s="675">
        <v>15</v>
      </c>
      <c r="E57" s="656">
        <f t="shared" si="0"/>
        <v>15</v>
      </c>
      <c r="F57" s="656">
        <f t="shared" si="1"/>
        <v>30</v>
      </c>
      <c r="G57" s="698"/>
      <c r="H57" s="656">
        <f t="shared" si="2"/>
        <v>30</v>
      </c>
      <c r="I57" s="691"/>
      <c r="J57" s="656">
        <f t="shared" si="3"/>
        <v>30</v>
      </c>
      <c r="K57" s="692"/>
      <c r="L57" s="16" t="str">
        <f t="shared" si="4"/>
        <v>Juin</v>
      </c>
    </row>
    <row r="58" spans="1:12" ht="18.75">
      <c r="A58" s="13">
        <v>51</v>
      </c>
      <c r="B58" s="625" t="s">
        <v>2475</v>
      </c>
      <c r="C58" s="625" t="s">
        <v>2432</v>
      </c>
      <c r="D58" s="675">
        <v>11</v>
      </c>
      <c r="E58" s="656">
        <f t="shared" si="0"/>
        <v>11</v>
      </c>
      <c r="F58" s="656">
        <f t="shared" si="1"/>
        <v>22</v>
      </c>
      <c r="G58" s="698"/>
      <c r="H58" s="656">
        <f t="shared" si="2"/>
        <v>22</v>
      </c>
      <c r="I58" s="691"/>
      <c r="J58" s="656">
        <f t="shared" si="3"/>
        <v>22</v>
      </c>
      <c r="K58" s="692"/>
      <c r="L58" s="16" t="str">
        <f t="shared" si="4"/>
        <v>Juin</v>
      </c>
    </row>
    <row r="59" spans="1:12" ht="18.75">
      <c r="A59" s="13">
        <v>52</v>
      </c>
      <c r="B59" s="625" t="s">
        <v>721</v>
      </c>
      <c r="C59" s="625" t="s">
        <v>2476</v>
      </c>
      <c r="D59" s="675">
        <v>16</v>
      </c>
      <c r="E59" s="656">
        <f t="shared" si="0"/>
        <v>16</v>
      </c>
      <c r="F59" s="656">
        <f t="shared" si="1"/>
        <v>32</v>
      </c>
      <c r="G59" s="698"/>
      <c r="H59" s="656">
        <f t="shared" si="2"/>
        <v>32</v>
      </c>
      <c r="I59" s="691"/>
      <c r="J59" s="656">
        <f t="shared" si="3"/>
        <v>32</v>
      </c>
      <c r="K59" s="692"/>
      <c r="L59" s="16" t="str">
        <f t="shared" si="4"/>
        <v>Juin</v>
      </c>
    </row>
    <row r="60" spans="1:12" ht="18.75">
      <c r="A60" s="13">
        <v>53</v>
      </c>
      <c r="B60" s="625" t="s">
        <v>2477</v>
      </c>
      <c r="C60" s="625" t="s">
        <v>2478</v>
      </c>
      <c r="D60" s="675">
        <v>12</v>
      </c>
      <c r="E60" s="656">
        <f t="shared" si="0"/>
        <v>12</v>
      </c>
      <c r="F60" s="656">
        <f t="shared" si="1"/>
        <v>24</v>
      </c>
      <c r="G60" s="699"/>
      <c r="H60" s="656">
        <f t="shared" si="2"/>
        <v>24</v>
      </c>
      <c r="I60" s="691"/>
      <c r="J60" s="656">
        <f t="shared" si="3"/>
        <v>24</v>
      </c>
      <c r="K60" s="700"/>
      <c r="L60" s="16" t="str">
        <f t="shared" si="4"/>
        <v>Juin</v>
      </c>
    </row>
    <row r="61" spans="1:12" ht="18.75">
      <c r="A61" s="13">
        <v>54</v>
      </c>
      <c r="B61" s="625" t="s">
        <v>731</v>
      </c>
      <c r="C61" s="625" t="s">
        <v>2479</v>
      </c>
      <c r="D61" s="675">
        <v>12</v>
      </c>
      <c r="E61" s="656">
        <f t="shared" si="0"/>
        <v>12</v>
      </c>
      <c r="F61" s="656">
        <f t="shared" si="1"/>
        <v>24</v>
      </c>
      <c r="G61" s="698"/>
      <c r="H61" s="656">
        <f t="shared" si="2"/>
        <v>24</v>
      </c>
      <c r="I61" s="691"/>
      <c r="J61" s="656">
        <f t="shared" si="3"/>
        <v>24</v>
      </c>
      <c r="K61" s="692"/>
      <c r="L61" s="16" t="str">
        <f t="shared" si="4"/>
        <v>Juin</v>
      </c>
    </row>
    <row r="62" spans="1:12" ht="18.75">
      <c r="A62" s="13">
        <v>55</v>
      </c>
      <c r="B62" s="625" t="s">
        <v>736</v>
      </c>
      <c r="C62" s="625" t="s">
        <v>2480</v>
      </c>
      <c r="D62" s="675">
        <v>12</v>
      </c>
      <c r="E62" s="656">
        <f t="shared" si="0"/>
        <v>12</v>
      </c>
      <c r="F62" s="656">
        <f t="shared" si="1"/>
        <v>24</v>
      </c>
      <c r="G62" s="698"/>
      <c r="H62" s="656">
        <f t="shared" si="2"/>
        <v>24</v>
      </c>
      <c r="I62" s="691"/>
      <c r="J62" s="656">
        <f t="shared" si="3"/>
        <v>24</v>
      </c>
      <c r="K62" s="59"/>
      <c r="L62" s="16" t="str">
        <f t="shared" si="4"/>
        <v>Juin</v>
      </c>
    </row>
    <row r="63" spans="1:12" ht="18.75">
      <c r="A63" s="13">
        <v>56</v>
      </c>
      <c r="B63" s="625" t="s">
        <v>740</v>
      </c>
      <c r="C63" s="625" t="s">
        <v>2481</v>
      </c>
      <c r="D63" s="675">
        <v>10</v>
      </c>
      <c r="E63" s="656">
        <f t="shared" si="0"/>
        <v>10</v>
      </c>
      <c r="F63" s="656">
        <f t="shared" si="1"/>
        <v>20</v>
      </c>
      <c r="G63" s="693"/>
      <c r="H63" s="656">
        <f t="shared" si="2"/>
        <v>20</v>
      </c>
      <c r="I63" s="691"/>
      <c r="J63" s="656">
        <f t="shared" si="3"/>
        <v>20</v>
      </c>
      <c r="K63" s="692"/>
      <c r="L63" s="16" t="str">
        <f t="shared" si="4"/>
        <v>Juin</v>
      </c>
    </row>
    <row r="64" spans="1:12" ht="18.75">
      <c r="A64" s="13">
        <v>57</v>
      </c>
      <c r="B64" s="625" t="s">
        <v>2482</v>
      </c>
      <c r="C64" s="625" t="s">
        <v>2483</v>
      </c>
      <c r="D64" s="675">
        <v>14</v>
      </c>
      <c r="E64" s="656">
        <f t="shared" si="0"/>
        <v>14</v>
      </c>
      <c r="F64" s="656">
        <f t="shared" si="1"/>
        <v>28</v>
      </c>
      <c r="G64" s="698"/>
      <c r="H64" s="656">
        <f t="shared" si="2"/>
        <v>28</v>
      </c>
      <c r="I64" s="691"/>
      <c r="J64" s="656">
        <f t="shared" si="3"/>
        <v>28</v>
      </c>
      <c r="K64" s="59"/>
      <c r="L64" s="16" t="str">
        <f t="shared" si="4"/>
        <v>Juin</v>
      </c>
    </row>
    <row r="65" spans="1:12" ht="18.75">
      <c r="A65" s="13">
        <v>58</v>
      </c>
      <c r="B65" s="625" t="s">
        <v>2484</v>
      </c>
      <c r="C65" s="625" t="s">
        <v>2485</v>
      </c>
      <c r="D65" s="675">
        <v>15</v>
      </c>
      <c r="E65" s="656">
        <f t="shared" si="0"/>
        <v>15</v>
      </c>
      <c r="F65" s="656">
        <f t="shared" si="1"/>
        <v>30</v>
      </c>
      <c r="G65" s="699"/>
      <c r="H65" s="656">
        <f t="shared" si="2"/>
        <v>30</v>
      </c>
      <c r="I65" s="691"/>
      <c r="J65" s="656">
        <f t="shared" si="3"/>
        <v>30</v>
      </c>
      <c r="K65" s="692"/>
      <c r="L65" s="16" t="str">
        <f t="shared" si="4"/>
        <v>Juin</v>
      </c>
    </row>
    <row r="66" spans="1:12" ht="18.75">
      <c r="A66" s="13">
        <v>59</v>
      </c>
      <c r="B66" s="625" t="s">
        <v>754</v>
      </c>
      <c r="C66" s="625" t="s">
        <v>2486</v>
      </c>
      <c r="D66" s="675">
        <v>5</v>
      </c>
      <c r="E66" s="656">
        <f t="shared" si="0"/>
        <v>5</v>
      </c>
      <c r="F66" s="656">
        <f t="shared" si="1"/>
        <v>10</v>
      </c>
      <c r="G66" s="698"/>
      <c r="H66" s="656">
        <f t="shared" si="2"/>
        <v>10</v>
      </c>
      <c r="I66" s="691"/>
      <c r="J66" s="656">
        <f t="shared" si="3"/>
        <v>10</v>
      </c>
      <c r="K66" s="59"/>
      <c r="L66" s="16" t="str">
        <f t="shared" si="4"/>
        <v>Juin</v>
      </c>
    </row>
    <row r="67" spans="1:12" ht="18.75">
      <c r="A67" s="13">
        <v>60</v>
      </c>
      <c r="B67" s="625" t="s">
        <v>2487</v>
      </c>
      <c r="C67" s="625" t="s">
        <v>2488</v>
      </c>
      <c r="D67" s="675">
        <v>13</v>
      </c>
      <c r="E67" s="656">
        <f t="shared" si="0"/>
        <v>13</v>
      </c>
      <c r="F67" s="656">
        <f t="shared" si="1"/>
        <v>26</v>
      </c>
      <c r="G67" s="698"/>
      <c r="H67" s="656">
        <f t="shared" si="2"/>
        <v>26</v>
      </c>
      <c r="I67" s="691"/>
      <c r="J67" s="656">
        <f t="shared" si="3"/>
        <v>26</v>
      </c>
      <c r="K67" s="692"/>
      <c r="L67" s="16" t="str">
        <f t="shared" si="4"/>
        <v>Juin</v>
      </c>
    </row>
    <row r="68" spans="1:12" ht="18.75">
      <c r="A68" s="13">
        <v>61</v>
      </c>
      <c r="B68" s="625" t="s">
        <v>2489</v>
      </c>
      <c r="C68" s="625" t="s">
        <v>2490</v>
      </c>
      <c r="D68" s="675">
        <v>7</v>
      </c>
      <c r="E68" s="656">
        <f t="shared" si="0"/>
        <v>7</v>
      </c>
      <c r="F68" s="656">
        <f t="shared" si="1"/>
        <v>14</v>
      </c>
      <c r="G68" s="698"/>
      <c r="H68" s="656">
        <f t="shared" si="2"/>
        <v>14</v>
      </c>
      <c r="I68" s="691"/>
      <c r="J68" s="656">
        <f t="shared" si="3"/>
        <v>14</v>
      </c>
      <c r="K68" s="695"/>
      <c r="L68" s="16" t="str">
        <f t="shared" si="4"/>
        <v>Juin</v>
      </c>
    </row>
    <row r="69" spans="1:12" ht="18.75">
      <c r="A69" s="13">
        <v>62</v>
      </c>
      <c r="B69" s="625" t="s">
        <v>767</v>
      </c>
      <c r="C69" s="625" t="s">
        <v>2491</v>
      </c>
      <c r="D69" s="675">
        <v>10</v>
      </c>
      <c r="E69" s="656">
        <f t="shared" si="0"/>
        <v>10</v>
      </c>
      <c r="F69" s="656">
        <f t="shared" si="1"/>
        <v>20</v>
      </c>
      <c r="G69" s="699"/>
      <c r="H69" s="656">
        <f t="shared" si="2"/>
        <v>20</v>
      </c>
      <c r="I69" s="691"/>
      <c r="J69" s="656">
        <f t="shared" si="3"/>
        <v>20</v>
      </c>
      <c r="K69" s="692"/>
      <c r="L69" s="16" t="str">
        <f t="shared" si="4"/>
        <v>Juin</v>
      </c>
    </row>
    <row r="70" spans="1:12" ht="18.75">
      <c r="A70" s="13">
        <v>63</v>
      </c>
      <c r="B70" s="625" t="s">
        <v>771</v>
      </c>
      <c r="C70" s="625" t="s">
        <v>2492</v>
      </c>
      <c r="D70" s="675">
        <v>17</v>
      </c>
      <c r="E70" s="656">
        <f t="shared" si="0"/>
        <v>17</v>
      </c>
      <c r="F70" s="656">
        <f t="shared" si="1"/>
        <v>34</v>
      </c>
      <c r="G70" s="698"/>
      <c r="H70" s="656">
        <f t="shared" si="2"/>
        <v>34</v>
      </c>
      <c r="I70" s="691"/>
      <c r="J70" s="656">
        <f t="shared" si="3"/>
        <v>34</v>
      </c>
      <c r="K70" s="692"/>
      <c r="L70" s="16" t="str">
        <f t="shared" si="4"/>
        <v>Juin</v>
      </c>
    </row>
    <row r="71" spans="1:12" ht="18.75">
      <c r="A71" s="13">
        <v>64</v>
      </c>
      <c r="B71" s="625" t="s">
        <v>775</v>
      </c>
      <c r="C71" s="625" t="s">
        <v>2493</v>
      </c>
      <c r="D71" s="675">
        <v>15</v>
      </c>
      <c r="E71" s="656">
        <f t="shared" si="0"/>
        <v>15</v>
      </c>
      <c r="F71" s="656">
        <f t="shared" si="1"/>
        <v>30</v>
      </c>
      <c r="G71" s="693"/>
      <c r="H71" s="656">
        <f t="shared" si="2"/>
        <v>30</v>
      </c>
      <c r="I71" s="691"/>
      <c r="J71" s="656">
        <f t="shared" si="3"/>
        <v>30</v>
      </c>
      <c r="K71" s="692"/>
      <c r="L71" s="16" t="str">
        <f t="shared" si="4"/>
        <v>Juin</v>
      </c>
    </row>
    <row r="72" spans="1:12" ht="18.75">
      <c r="A72" s="13">
        <v>65</v>
      </c>
      <c r="B72" s="625" t="s">
        <v>779</v>
      </c>
      <c r="C72" s="625" t="s">
        <v>2494</v>
      </c>
      <c r="D72" s="675">
        <v>9</v>
      </c>
      <c r="E72" s="656">
        <f t="shared" ref="E72:E135" si="5">IF(D72=0,K72/2,D72)</f>
        <v>9</v>
      </c>
      <c r="F72" s="656">
        <f t="shared" ref="F72:F135" si="6">E72*2</f>
        <v>18</v>
      </c>
      <c r="G72" s="698"/>
      <c r="H72" s="656">
        <f t="shared" ref="H72:H135" si="7">MAX(F72,G72)</f>
        <v>18</v>
      </c>
      <c r="I72" s="691"/>
      <c r="J72" s="656">
        <f t="shared" ref="J72:J135" si="8">MAX(H72,I72*2)</f>
        <v>18</v>
      </c>
      <c r="K72" s="59"/>
      <c r="L72" s="16" t="str">
        <f t="shared" ref="L72:L135" si="9">IF(ISBLANK(I72),IF(ISBLANK(G72),"Juin","Synthèse"),"Rattrapage")</f>
        <v>Juin</v>
      </c>
    </row>
    <row r="73" spans="1:12" ht="18.75">
      <c r="A73" s="13">
        <v>66</v>
      </c>
      <c r="B73" s="625" t="s">
        <v>141</v>
      </c>
      <c r="C73" s="625" t="s">
        <v>2495</v>
      </c>
      <c r="D73" s="675">
        <v>8</v>
      </c>
      <c r="E73" s="656">
        <f t="shared" si="5"/>
        <v>8</v>
      </c>
      <c r="F73" s="656">
        <f t="shared" si="6"/>
        <v>16</v>
      </c>
      <c r="G73" s="698"/>
      <c r="H73" s="656">
        <f t="shared" si="7"/>
        <v>16</v>
      </c>
      <c r="I73" s="691"/>
      <c r="J73" s="656">
        <f t="shared" si="8"/>
        <v>16</v>
      </c>
      <c r="K73" s="701"/>
      <c r="L73" s="16" t="str">
        <f t="shared" si="9"/>
        <v>Juin</v>
      </c>
    </row>
    <row r="74" spans="1:12" ht="18.75">
      <c r="A74" s="13">
        <v>67</v>
      </c>
      <c r="B74" s="625" t="s">
        <v>2496</v>
      </c>
      <c r="C74" s="625" t="s">
        <v>2440</v>
      </c>
      <c r="D74" s="675">
        <v>10</v>
      </c>
      <c r="E74" s="656">
        <f t="shared" si="5"/>
        <v>10</v>
      </c>
      <c r="F74" s="656">
        <f t="shared" si="6"/>
        <v>20</v>
      </c>
      <c r="G74" s="698"/>
      <c r="H74" s="656">
        <f t="shared" si="7"/>
        <v>20</v>
      </c>
      <c r="I74" s="691"/>
      <c r="J74" s="656">
        <f t="shared" si="8"/>
        <v>20</v>
      </c>
      <c r="K74" s="701"/>
      <c r="L74" s="16" t="str">
        <f t="shared" si="9"/>
        <v>Juin</v>
      </c>
    </row>
    <row r="75" spans="1:12" ht="18.75">
      <c r="A75" s="13">
        <v>68</v>
      </c>
      <c r="B75" s="625" t="s">
        <v>2497</v>
      </c>
      <c r="C75" s="625" t="s">
        <v>2498</v>
      </c>
      <c r="D75" s="675">
        <v>15</v>
      </c>
      <c r="E75" s="656">
        <f t="shared" si="5"/>
        <v>15</v>
      </c>
      <c r="F75" s="656">
        <f t="shared" si="6"/>
        <v>30</v>
      </c>
      <c r="G75" s="698"/>
      <c r="H75" s="656">
        <f t="shared" si="7"/>
        <v>30</v>
      </c>
      <c r="I75" s="691"/>
      <c r="J75" s="656">
        <f t="shared" si="8"/>
        <v>30</v>
      </c>
      <c r="K75" s="702"/>
      <c r="L75" s="16" t="str">
        <f t="shared" si="9"/>
        <v>Juin</v>
      </c>
    </row>
    <row r="76" spans="1:12" ht="18.75">
      <c r="A76" s="13">
        <v>69</v>
      </c>
      <c r="B76" s="625" t="s">
        <v>2499</v>
      </c>
      <c r="C76" s="625" t="s">
        <v>2500</v>
      </c>
      <c r="D76" s="675">
        <v>1</v>
      </c>
      <c r="E76" s="656">
        <f t="shared" si="5"/>
        <v>1</v>
      </c>
      <c r="F76" s="656">
        <f t="shared" si="6"/>
        <v>2</v>
      </c>
      <c r="G76" s="698"/>
      <c r="H76" s="656">
        <f t="shared" si="7"/>
        <v>2</v>
      </c>
      <c r="I76" s="691"/>
      <c r="J76" s="656">
        <f t="shared" si="8"/>
        <v>2</v>
      </c>
      <c r="K76" s="701"/>
      <c r="L76" s="16" t="str">
        <f t="shared" si="9"/>
        <v>Juin</v>
      </c>
    </row>
    <row r="77" spans="1:12" ht="18.75">
      <c r="A77" s="13">
        <v>70</v>
      </c>
      <c r="B77" s="625" t="s">
        <v>797</v>
      </c>
      <c r="C77" s="625" t="s">
        <v>2501</v>
      </c>
      <c r="D77" s="675">
        <v>13</v>
      </c>
      <c r="E77" s="656">
        <f t="shared" si="5"/>
        <v>13</v>
      </c>
      <c r="F77" s="656">
        <f t="shared" si="6"/>
        <v>26</v>
      </c>
      <c r="G77" s="698"/>
      <c r="H77" s="656">
        <f t="shared" si="7"/>
        <v>26</v>
      </c>
      <c r="I77" s="691"/>
      <c r="J77" s="656">
        <f t="shared" si="8"/>
        <v>26</v>
      </c>
      <c r="K77" s="701"/>
      <c r="L77" s="16" t="str">
        <f t="shared" si="9"/>
        <v>Juin</v>
      </c>
    </row>
    <row r="78" spans="1:12" ht="18.75">
      <c r="A78" s="13">
        <v>71</v>
      </c>
      <c r="B78" s="625" t="s">
        <v>811</v>
      </c>
      <c r="C78" s="625" t="s">
        <v>2431</v>
      </c>
      <c r="D78" s="675">
        <v>5</v>
      </c>
      <c r="E78" s="656">
        <f t="shared" si="5"/>
        <v>5</v>
      </c>
      <c r="F78" s="656">
        <f t="shared" si="6"/>
        <v>10</v>
      </c>
      <c r="G78" s="698"/>
      <c r="H78" s="656">
        <f t="shared" si="7"/>
        <v>10</v>
      </c>
      <c r="I78" s="691"/>
      <c r="J78" s="656">
        <f t="shared" si="8"/>
        <v>10</v>
      </c>
      <c r="K78" s="701"/>
      <c r="L78" s="16" t="str">
        <f t="shared" si="9"/>
        <v>Juin</v>
      </c>
    </row>
    <row r="79" spans="1:12" ht="18.75">
      <c r="A79" s="13">
        <v>72</v>
      </c>
      <c r="B79" s="625" t="s">
        <v>814</v>
      </c>
      <c r="C79" s="625" t="s">
        <v>2474</v>
      </c>
      <c r="D79" s="675">
        <v>10</v>
      </c>
      <c r="E79" s="656">
        <f t="shared" si="5"/>
        <v>10</v>
      </c>
      <c r="F79" s="656">
        <f t="shared" si="6"/>
        <v>20</v>
      </c>
      <c r="G79" s="693"/>
      <c r="H79" s="656">
        <f t="shared" si="7"/>
        <v>20</v>
      </c>
      <c r="I79" s="691"/>
      <c r="J79" s="656">
        <f t="shared" si="8"/>
        <v>20</v>
      </c>
      <c r="K79" s="701"/>
      <c r="L79" s="16" t="str">
        <f t="shared" si="9"/>
        <v>Juin</v>
      </c>
    </row>
    <row r="80" spans="1:12" ht="18.75">
      <c r="A80" s="13">
        <v>73</v>
      </c>
      <c r="B80" s="625" t="s">
        <v>820</v>
      </c>
      <c r="C80" s="625" t="s">
        <v>2502</v>
      </c>
      <c r="D80" s="675">
        <v>17</v>
      </c>
      <c r="E80" s="656">
        <f t="shared" si="5"/>
        <v>17</v>
      </c>
      <c r="F80" s="656">
        <f t="shared" si="6"/>
        <v>34</v>
      </c>
      <c r="G80" s="698"/>
      <c r="H80" s="656">
        <f t="shared" si="7"/>
        <v>34</v>
      </c>
      <c r="I80" s="691"/>
      <c r="J80" s="656">
        <f t="shared" si="8"/>
        <v>34</v>
      </c>
      <c r="K80" s="701"/>
      <c r="L80" s="16" t="str">
        <f t="shared" si="9"/>
        <v>Juin</v>
      </c>
    </row>
    <row r="81" spans="1:12" ht="18.75">
      <c r="A81" s="13">
        <v>74</v>
      </c>
      <c r="B81" s="625" t="s">
        <v>806</v>
      </c>
      <c r="C81" s="625" t="s">
        <v>2503</v>
      </c>
      <c r="D81" s="675">
        <v>1</v>
      </c>
      <c r="E81" s="656">
        <f t="shared" si="5"/>
        <v>1</v>
      </c>
      <c r="F81" s="656">
        <f t="shared" si="6"/>
        <v>2</v>
      </c>
      <c r="G81" s="698"/>
      <c r="H81" s="656">
        <f t="shared" si="7"/>
        <v>2</v>
      </c>
      <c r="I81" s="691"/>
      <c r="J81" s="656">
        <f t="shared" si="8"/>
        <v>2</v>
      </c>
      <c r="K81" s="701"/>
      <c r="L81" s="16" t="str">
        <f t="shared" si="9"/>
        <v>Juin</v>
      </c>
    </row>
    <row r="82" spans="1:12" ht="18.75">
      <c r="A82" s="13">
        <v>75</v>
      </c>
      <c r="B82" s="625" t="s">
        <v>823</v>
      </c>
      <c r="C82" s="625" t="s">
        <v>2504</v>
      </c>
      <c r="D82" s="675">
        <v>11</v>
      </c>
      <c r="E82" s="656">
        <f t="shared" si="5"/>
        <v>11</v>
      </c>
      <c r="F82" s="656">
        <f t="shared" si="6"/>
        <v>22</v>
      </c>
      <c r="G82" s="698"/>
      <c r="H82" s="656">
        <f t="shared" si="7"/>
        <v>22</v>
      </c>
      <c r="I82" s="691"/>
      <c r="J82" s="656">
        <f t="shared" si="8"/>
        <v>22</v>
      </c>
      <c r="K82" s="59"/>
      <c r="L82" s="16" t="str">
        <f t="shared" si="9"/>
        <v>Juin</v>
      </c>
    </row>
    <row r="83" spans="1:12" ht="18.75">
      <c r="A83" s="13">
        <v>76</v>
      </c>
      <c r="B83" s="625" t="s">
        <v>827</v>
      </c>
      <c r="C83" s="625" t="s">
        <v>2505</v>
      </c>
      <c r="D83" s="675">
        <v>15</v>
      </c>
      <c r="E83" s="656">
        <f t="shared" si="5"/>
        <v>15</v>
      </c>
      <c r="F83" s="656">
        <f t="shared" si="6"/>
        <v>30</v>
      </c>
      <c r="G83" s="698"/>
      <c r="H83" s="656">
        <f t="shared" si="7"/>
        <v>30</v>
      </c>
      <c r="I83" s="691"/>
      <c r="J83" s="656">
        <f t="shared" si="8"/>
        <v>30</v>
      </c>
      <c r="K83" s="59"/>
      <c r="L83" s="16" t="str">
        <f t="shared" si="9"/>
        <v>Juin</v>
      </c>
    </row>
    <row r="84" spans="1:12" ht="18.75">
      <c r="A84" s="13">
        <v>77</v>
      </c>
      <c r="B84" s="625" t="s">
        <v>832</v>
      </c>
      <c r="C84" s="625" t="s">
        <v>2506</v>
      </c>
      <c r="D84" s="675">
        <v>12</v>
      </c>
      <c r="E84" s="656">
        <f t="shared" si="5"/>
        <v>12</v>
      </c>
      <c r="F84" s="656">
        <f t="shared" si="6"/>
        <v>24</v>
      </c>
      <c r="G84" s="693"/>
      <c r="H84" s="656">
        <f t="shared" si="7"/>
        <v>24</v>
      </c>
      <c r="I84" s="691"/>
      <c r="J84" s="656">
        <f t="shared" si="8"/>
        <v>24</v>
      </c>
      <c r="K84" s="692"/>
      <c r="L84" s="16" t="str">
        <f t="shared" si="9"/>
        <v>Juin</v>
      </c>
    </row>
    <row r="85" spans="1:12" ht="18.75">
      <c r="A85" s="13">
        <v>78</v>
      </c>
      <c r="B85" s="625" t="s">
        <v>2507</v>
      </c>
      <c r="C85" s="625" t="s">
        <v>2508</v>
      </c>
      <c r="D85" s="675">
        <v>8</v>
      </c>
      <c r="E85" s="656">
        <f t="shared" si="5"/>
        <v>8</v>
      </c>
      <c r="F85" s="656">
        <f t="shared" si="6"/>
        <v>16</v>
      </c>
      <c r="G85" s="693"/>
      <c r="H85" s="656">
        <f t="shared" si="7"/>
        <v>16</v>
      </c>
      <c r="I85" s="691"/>
      <c r="J85" s="656">
        <f t="shared" si="8"/>
        <v>16</v>
      </c>
      <c r="K85" s="692"/>
      <c r="L85" s="16" t="str">
        <f t="shared" si="9"/>
        <v>Juin</v>
      </c>
    </row>
    <row r="86" spans="1:12" ht="18.75">
      <c r="A86" s="13">
        <v>79</v>
      </c>
      <c r="B86" s="625" t="s">
        <v>840</v>
      </c>
      <c r="C86" s="625" t="s">
        <v>2509</v>
      </c>
      <c r="D86" s="675">
        <v>10</v>
      </c>
      <c r="E86" s="656">
        <f t="shared" si="5"/>
        <v>10</v>
      </c>
      <c r="F86" s="656">
        <f t="shared" si="6"/>
        <v>20</v>
      </c>
      <c r="G86" s="698"/>
      <c r="H86" s="656">
        <f t="shared" si="7"/>
        <v>20</v>
      </c>
      <c r="I86" s="691"/>
      <c r="J86" s="656">
        <f t="shared" si="8"/>
        <v>20</v>
      </c>
      <c r="K86" s="692"/>
      <c r="L86" s="16" t="str">
        <f t="shared" si="9"/>
        <v>Juin</v>
      </c>
    </row>
    <row r="87" spans="1:12" ht="18.75">
      <c r="A87" s="13">
        <v>80</v>
      </c>
      <c r="B87" s="625" t="s">
        <v>844</v>
      </c>
      <c r="C87" s="625" t="s">
        <v>2510</v>
      </c>
      <c r="D87" s="675">
        <v>16</v>
      </c>
      <c r="E87" s="656">
        <f t="shared" si="5"/>
        <v>16</v>
      </c>
      <c r="F87" s="656">
        <f t="shared" si="6"/>
        <v>32</v>
      </c>
      <c r="G87" s="699"/>
      <c r="H87" s="656">
        <f t="shared" si="7"/>
        <v>32</v>
      </c>
      <c r="I87" s="691"/>
      <c r="J87" s="656">
        <f t="shared" si="8"/>
        <v>32</v>
      </c>
      <c r="K87" s="692"/>
      <c r="L87" s="16" t="str">
        <f t="shared" si="9"/>
        <v>Juin</v>
      </c>
    </row>
    <row r="88" spans="1:12" ht="18.75">
      <c r="A88" s="13">
        <v>81</v>
      </c>
      <c r="B88" s="625" t="s">
        <v>2511</v>
      </c>
      <c r="C88" s="625" t="s">
        <v>2512</v>
      </c>
      <c r="D88" s="675">
        <v>14</v>
      </c>
      <c r="E88" s="656">
        <f t="shared" si="5"/>
        <v>14</v>
      </c>
      <c r="F88" s="656">
        <f t="shared" si="6"/>
        <v>28</v>
      </c>
      <c r="G88" s="693"/>
      <c r="H88" s="656">
        <f t="shared" si="7"/>
        <v>28</v>
      </c>
      <c r="I88" s="691"/>
      <c r="J88" s="656">
        <f t="shared" si="8"/>
        <v>28</v>
      </c>
      <c r="K88" s="692"/>
      <c r="L88" s="16" t="str">
        <f t="shared" si="9"/>
        <v>Juin</v>
      </c>
    </row>
    <row r="89" spans="1:12" ht="18.75">
      <c r="A89" s="13">
        <v>82</v>
      </c>
      <c r="B89" s="625" t="s">
        <v>2513</v>
      </c>
      <c r="C89" s="625" t="s">
        <v>2514</v>
      </c>
      <c r="D89" s="675">
        <v>14</v>
      </c>
      <c r="E89" s="656">
        <f t="shared" si="5"/>
        <v>14</v>
      </c>
      <c r="F89" s="656">
        <f t="shared" si="6"/>
        <v>28</v>
      </c>
      <c r="G89" s="693"/>
      <c r="H89" s="656">
        <f t="shared" si="7"/>
        <v>28</v>
      </c>
      <c r="I89" s="691"/>
      <c r="J89" s="656">
        <f t="shared" si="8"/>
        <v>28</v>
      </c>
      <c r="K89" s="692"/>
      <c r="L89" s="16" t="str">
        <f t="shared" si="9"/>
        <v>Juin</v>
      </c>
    </row>
    <row r="90" spans="1:12" ht="18.75">
      <c r="A90" s="13">
        <v>83</v>
      </c>
      <c r="B90" s="625" t="s">
        <v>856</v>
      </c>
      <c r="C90" s="625" t="s">
        <v>2515</v>
      </c>
      <c r="D90" s="675">
        <v>16</v>
      </c>
      <c r="E90" s="656">
        <f t="shared" si="5"/>
        <v>16</v>
      </c>
      <c r="F90" s="656">
        <f t="shared" si="6"/>
        <v>32</v>
      </c>
      <c r="G90" s="698"/>
      <c r="H90" s="656">
        <f t="shared" si="7"/>
        <v>32</v>
      </c>
      <c r="I90" s="691"/>
      <c r="J90" s="656">
        <f t="shared" si="8"/>
        <v>32</v>
      </c>
      <c r="K90" s="692"/>
      <c r="L90" s="16" t="str">
        <f t="shared" si="9"/>
        <v>Juin</v>
      </c>
    </row>
    <row r="91" spans="1:12" ht="18.75">
      <c r="A91" s="13">
        <v>84</v>
      </c>
      <c r="B91" s="625" t="s">
        <v>856</v>
      </c>
      <c r="C91" s="625" t="s">
        <v>2516</v>
      </c>
      <c r="D91" s="675">
        <v>14</v>
      </c>
      <c r="E91" s="656">
        <f t="shared" si="5"/>
        <v>14</v>
      </c>
      <c r="F91" s="656">
        <f t="shared" si="6"/>
        <v>28</v>
      </c>
      <c r="G91" s="699"/>
      <c r="H91" s="656">
        <f t="shared" si="7"/>
        <v>28</v>
      </c>
      <c r="I91" s="691"/>
      <c r="J91" s="656">
        <f t="shared" si="8"/>
        <v>28</v>
      </c>
      <c r="K91" s="59"/>
      <c r="L91" s="16" t="str">
        <f t="shared" si="9"/>
        <v>Juin</v>
      </c>
    </row>
    <row r="92" spans="1:12" ht="18.75">
      <c r="A92" s="13">
        <v>85</v>
      </c>
      <c r="B92" s="625" t="s">
        <v>2517</v>
      </c>
      <c r="C92" s="625" t="s">
        <v>2518</v>
      </c>
      <c r="D92" s="675">
        <v>4</v>
      </c>
      <c r="E92" s="656">
        <f t="shared" si="5"/>
        <v>4</v>
      </c>
      <c r="F92" s="656">
        <f t="shared" si="6"/>
        <v>8</v>
      </c>
      <c r="G92" s="693"/>
      <c r="H92" s="656">
        <f t="shared" si="7"/>
        <v>8</v>
      </c>
      <c r="I92" s="691"/>
      <c r="J92" s="656">
        <f t="shared" si="8"/>
        <v>8</v>
      </c>
      <c r="K92" s="692"/>
      <c r="L92" s="16" t="str">
        <f t="shared" si="9"/>
        <v>Juin</v>
      </c>
    </row>
    <row r="93" spans="1:12" ht="18.75">
      <c r="A93" s="13">
        <v>86</v>
      </c>
      <c r="B93" s="625" t="s">
        <v>162</v>
      </c>
      <c r="C93" s="625" t="s">
        <v>2519</v>
      </c>
      <c r="D93" s="675">
        <v>16</v>
      </c>
      <c r="E93" s="656">
        <f t="shared" si="5"/>
        <v>16</v>
      </c>
      <c r="F93" s="656">
        <f t="shared" si="6"/>
        <v>32</v>
      </c>
      <c r="G93" s="699"/>
      <c r="H93" s="656">
        <f t="shared" si="7"/>
        <v>32</v>
      </c>
      <c r="I93" s="691"/>
      <c r="J93" s="656">
        <f t="shared" si="8"/>
        <v>32</v>
      </c>
      <c r="K93" s="692"/>
      <c r="L93" s="16" t="str">
        <f t="shared" si="9"/>
        <v>Juin</v>
      </c>
    </row>
    <row r="94" spans="1:12" ht="18.75">
      <c r="A94" s="13">
        <v>87</v>
      </c>
      <c r="B94" s="625" t="s">
        <v>878</v>
      </c>
      <c r="C94" s="625" t="s">
        <v>2474</v>
      </c>
      <c r="D94" s="675">
        <v>6</v>
      </c>
      <c r="E94" s="656">
        <f t="shared" si="5"/>
        <v>6</v>
      </c>
      <c r="F94" s="656">
        <f t="shared" si="6"/>
        <v>12</v>
      </c>
      <c r="G94" s="693"/>
      <c r="H94" s="656">
        <f t="shared" si="7"/>
        <v>12</v>
      </c>
      <c r="I94" s="691"/>
      <c r="J94" s="656">
        <f t="shared" si="8"/>
        <v>12</v>
      </c>
      <c r="K94" s="692"/>
      <c r="L94" s="16" t="str">
        <f t="shared" si="9"/>
        <v>Juin</v>
      </c>
    </row>
    <row r="95" spans="1:12" ht="18.75">
      <c r="A95" s="13">
        <v>88</v>
      </c>
      <c r="B95" s="625" t="s">
        <v>2520</v>
      </c>
      <c r="C95" s="625" t="s">
        <v>2521</v>
      </c>
      <c r="D95" s="675">
        <v>1</v>
      </c>
      <c r="E95" s="656">
        <f t="shared" si="5"/>
        <v>1</v>
      </c>
      <c r="F95" s="656">
        <f t="shared" si="6"/>
        <v>2</v>
      </c>
      <c r="G95" s="693"/>
      <c r="H95" s="656">
        <f t="shared" si="7"/>
        <v>2</v>
      </c>
      <c r="I95" s="691"/>
      <c r="J95" s="656">
        <f t="shared" si="8"/>
        <v>2</v>
      </c>
      <c r="K95" s="692"/>
      <c r="L95" s="16" t="str">
        <f t="shared" si="9"/>
        <v>Juin</v>
      </c>
    </row>
    <row r="96" spans="1:12" ht="18.75">
      <c r="A96" s="13">
        <v>89</v>
      </c>
      <c r="B96" s="625" t="s">
        <v>163</v>
      </c>
      <c r="C96" s="625" t="s">
        <v>2522</v>
      </c>
      <c r="D96" s="675">
        <v>5</v>
      </c>
      <c r="E96" s="656">
        <f t="shared" si="5"/>
        <v>5</v>
      </c>
      <c r="F96" s="656">
        <f t="shared" si="6"/>
        <v>10</v>
      </c>
      <c r="G96" s="698"/>
      <c r="H96" s="656">
        <f t="shared" si="7"/>
        <v>10</v>
      </c>
      <c r="I96" s="691"/>
      <c r="J96" s="656">
        <f t="shared" si="8"/>
        <v>10</v>
      </c>
      <c r="K96" s="692"/>
      <c r="L96" s="16" t="str">
        <f t="shared" si="9"/>
        <v>Juin</v>
      </c>
    </row>
    <row r="97" spans="1:12" ht="18.75">
      <c r="A97" s="13">
        <v>90</v>
      </c>
      <c r="B97" s="625" t="s">
        <v>163</v>
      </c>
      <c r="C97" s="625" t="s">
        <v>2523</v>
      </c>
      <c r="D97" s="675">
        <v>1</v>
      </c>
      <c r="E97" s="656">
        <f t="shared" si="5"/>
        <v>1</v>
      </c>
      <c r="F97" s="656">
        <f t="shared" si="6"/>
        <v>2</v>
      </c>
      <c r="G97" s="699"/>
      <c r="H97" s="656">
        <f t="shared" si="7"/>
        <v>2</v>
      </c>
      <c r="I97" s="691"/>
      <c r="J97" s="656">
        <f t="shared" si="8"/>
        <v>2</v>
      </c>
      <c r="K97" s="695"/>
      <c r="L97" s="16" t="str">
        <f t="shared" si="9"/>
        <v>Juin</v>
      </c>
    </row>
    <row r="98" spans="1:12" ht="18.75">
      <c r="A98" s="13">
        <v>91</v>
      </c>
      <c r="B98" s="625" t="s">
        <v>2524</v>
      </c>
      <c r="C98" s="625" t="s">
        <v>2525</v>
      </c>
      <c r="D98" s="675">
        <v>17</v>
      </c>
      <c r="E98" s="656">
        <f t="shared" si="5"/>
        <v>17</v>
      </c>
      <c r="F98" s="656">
        <f t="shared" si="6"/>
        <v>34</v>
      </c>
      <c r="G98" s="698"/>
      <c r="H98" s="656">
        <f t="shared" si="7"/>
        <v>34</v>
      </c>
      <c r="I98" s="691"/>
      <c r="J98" s="656">
        <f t="shared" si="8"/>
        <v>34</v>
      </c>
      <c r="K98" s="59"/>
      <c r="L98" s="16" t="str">
        <f t="shared" si="9"/>
        <v>Juin</v>
      </c>
    </row>
    <row r="99" spans="1:12" ht="18.75">
      <c r="A99" s="13">
        <v>92</v>
      </c>
      <c r="B99" s="625" t="s">
        <v>2526</v>
      </c>
      <c r="C99" s="625" t="s">
        <v>2527</v>
      </c>
      <c r="D99" s="675">
        <v>8</v>
      </c>
      <c r="E99" s="656">
        <f t="shared" si="5"/>
        <v>8</v>
      </c>
      <c r="F99" s="656">
        <f t="shared" si="6"/>
        <v>16</v>
      </c>
      <c r="G99" s="698"/>
      <c r="H99" s="656">
        <f t="shared" si="7"/>
        <v>16</v>
      </c>
      <c r="I99" s="691"/>
      <c r="J99" s="656">
        <f t="shared" si="8"/>
        <v>16</v>
      </c>
      <c r="K99" s="59"/>
      <c r="L99" s="16" t="str">
        <f t="shared" si="9"/>
        <v>Juin</v>
      </c>
    </row>
    <row r="100" spans="1:12" ht="18.75">
      <c r="A100" s="13">
        <v>93</v>
      </c>
      <c r="B100" s="625" t="s">
        <v>2528</v>
      </c>
      <c r="C100" s="625" t="s">
        <v>2521</v>
      </c>
      <c r="D100" s="675">
        <v>3</v>
      </c>
      <c r="E100" s="656">
        <f t="shared" si="5"/>
        <v>3</v>
      </c>
      <c r="F100" s="656">
        <f t="shared" si="6"/>
        <v>6</v>
      </c>
      <c r="G100" s="693"/>
      <c r="H100" s="656">
        <f t="shared" si="7"/>
        <v>6</v>
      </c>
      <c r="I100" s="691"/>
      <c r="J100" s="656">
        <f t="shared" si="8"/>
        <v>6</v>
      </c>
      <c r="K100" s="692"/>
      <c r="L100" s="16" t="str">
        <f t="shared" si="9"/>
        <v>Juin</v>
      </c>
    </row>
    <row r="101" spans="1:12" ht="18.75">
      <c r="A101" s="13">
        <v>94</v>
      </c>
      <c r="B101" s="625" t="s">
        <v>2529</v>
      </c>
      <c r="C101" s="625" t="s">
        <v>2454</v>
      </c>
      <c r="D101" s="675">
        <v>18</v>
      </c>
      <c r="E101" s="656">
        <f t="shared" si="5"/>
        <v>18</v>
      </c>
      <c r="F101" s="656">
        <f t="shared" si="6"/>
        <v>36</v>
      </c>
      <c r="G101" s="699"/>
      <c r="H101" s="656">
        <f t="shared" si="7"/>
        <v>36</v>
      </c>
      <c r="I101" s="691"/>
      <c r="J101" s="656">
        <f t="shared" si="8"/>
        <v>36</v>
      </c>
      <c r="K101" s="692"/>
      <c r="L101" s="16" t="str">
        <f t="shared" si="9"/>
        <v>Juin</v>
      </c>
    </row>
    <row r="102" spans="1:12" ht="18.75">
      <c r="A102" s="13">
        <v>95</v>
      </c>
      <c r="B102" s="625" t="s">
        <v>2530</v>
      </c>
      <c r="C102" s="625" t="s">
        <v>2531</v>
      </c>
      <c r="D102" s="675">
        <v>11</v>
      </c>
      <c r="E102" s="656">
        <f t="shared" si="5"/>
        <v>11</v>
      </c>
      <c r="F102" s="656">
        <f t="shared" si="6"/>
        <v>22</v>
      </c>
      <c r="G102" s="698"/>
      <c r="H102" s="656">
        <f t="shared" si="7"/>
        <v>22</v>
      </c>
      <c r="I102" s="691"/>
      <c r="J102" s="656">
        <f t="shared" si="8"/>
        <v>22</v>
      </c>
      <c r="K102" s="59"/>
      <c r="L102" s="16" t="str">
        <f t="shared" si="9"/>
        <v>Juin</v>
      </c>
    </row>
    <row r="103" spans="1:12" ht="18.75">
      <c r="A103" s="13">
        <v>96</v>
      </c>
      <c r="B103" s="625" t="s">
        <v>2532</v>
      </c>
      <c r="C103" s="625" t="s">
        <v>2533</v>
      </c>
      <c r="D103" s="675">
        <v>8</v>
      </c>
      <c r="E103" s="656">
        <f t="shared" si="5"/>
        <v>8</v>
      </c>
      <c r="F103" s="656">
        <f t="shared" si="6"/>
        <v>16</v>
      </c>
      <c r="G103" s="698"/>
      <c r="H103" s="656">
        <f t="shared" si="7"/>
        <v>16</v>
      </c>
      <c r="I103" s="691"/>
      <c r="J103" s="656">
        <f t="shared" si="8"/>
        <v>16</v>
      </c>
      <c r="K103" s="59"/>
      <c r="L103" s="16" t="str">
        <f t="shared" si="9"/>
        <v>Juin</v>
      </c>
    </row>
    <row r="104" spans="1:12" ht="18.75">
      <c r="A104" s="13">
        <v>97</v>
      </c>
      <c r="B104" s="625" t="s">
        <v>919</v>
      </c>
      <c r="C104" s="625" t="s">
        <v>2480</v>
      </c>
      <c r="D104" s="675">
        <v>4</v>
      </c>
      <c r="E104" s="656">
        <f t="shared" si="5"/>
        <v>4</v>
      </c>
      <c r="F104" s="656">
        <f t="shared" si="6"/>
        <v>8</v>
      </c>
      <c r="G104" s="693"/>
      <c r="H104" s="656">
        <f t="shared" si="7"/>
        <v>8</v>
      </c>
      <c r="I104" s="691"/>
      <c r="J104" s="656">
        <f t="shared" si="8"/>
        <v>8</v>
      </c>
      <c r="K104" s="692"/>
      <c r="L104" s="16" t="str">
        <f t="shared" si="9"/>
        <v>Juin</v>
      </c>
    </row>
    <row r="105" spans="1:12" ht="18.75">
      <c r="A105" s="13">
        <v>98</v>
      </c>
      <c r="B105" s="625" t="s">
        <v>2534</v>
      </c>
      <c r="C105" s="625" t="s">
        <v>2535</v>
      </c>
      <c r="D105" s="675">
        <v>12</v>
      </c>
      <c r="E105" s="656">
        <f t="shared" si="5"/>
        <v>12</v>
      </c>
      <c r="F105" s="656">
        <f t="shared" si="6"/>
        <v>24</v>
      </c>
      <c r="G105" s="693"/>
      <c r="H105" s="656">
        <f t="shared" si="7"/>
        <v>24</v>
      </c>
      <c r="I105" s="691"/>
      <c r="J105" s="656">
        <f t="shared" si="8"/>
        <v>24</v>
      </c>
      <c r="K105" s="692"/>
      <c r="L105" s="16" t="str">
        <f t="shared" si="9"/>
        <v>Juin</v>
      </c>
    </row>
    <row r="106" spans="1:12" ht="18.75">
      <c r="A106" s="13">
        <v>99</v>
      </c>
      <c r="B106" s="625" t="s">
        <v>2536</v>
      </c>
      <c r="C106" s="625" t="s">
        <v>2537</v>
      </c>
      <c r="D106" s="675">
        <v>11</v>
      </c>
      <c r="E106" s="656">
        <f t="shared" si="5"/>
        <v>11</v>
      </c>
      <c r="F106" s="656">
        <f t="shared" si="6"/>
        <v>22</v>
      </c>
      <c r="G106" s="693"/>
      <c r="H106" s="656">
        <f t="shared" si="7"/>
        <v>22</v>
      </c>
      <c r="I106" s="691"/>
      <c r="J106" s="656">
        <f t="shared" si="8"/>
        <v>22</v>
      </c>
      <c r="K106" s="692"/>
      <c r="L106" s="16" t="str">
        <f t="shared" si="9"/>
        <v>Juin</v>
      </c>
    </row>
    <row r="107" spans="1:12" ht="18.75">
      <c r="A107" s="13">
        <v>100</v>
      </c>
      <c r="B107" s="625" t="s">
        <v>935</v>
      </c>
      <c r="C107" s="625" t="s">
        <v>2538</v>
      </c>
      <c r="D107" s="675">
        <v>13</v>
      </c>
      <c r="E107" s="656">
        <f t="shared" si="5"/>
        <v>13</v>
      </c>
      <c r="F107" s="656">
        <f t="shared" si="6"/>
        <v>26</v>
      </c>
      <c r="G107" s="698"/>
      <c r="H107" s="656">
        <f t="shared" si="7"/>
        <v>26</v>
      </c>
      <c r="I107" s="691"/>
      <c r="J107" s="656">
        <f t="shared" si="8"/>
        <v>26</v>
      </c>
      <c r="K107" s="59"/>
      <c r="L107" s="16" t="str">
        <f t="shared" si="9"/>
        <v>Juin</v>
      </c>
    </row>
    <row r="108" spans="1:12" ht="18.75">
      <c r="A108" s="13">
        <v>101</v>
      </c>
      <c r="B108" s="625" t="s">
        <v>939</v>
      </c>
      <c r="C108" s="625" t="s">
        <v>2539</v>
      </c>
      <c r="D108" s="675">
        <v>6</v>
      </c>
      <c r="E108" s="656">
        <f t="shared" si="5"/>
        <v>6</v>
      </c>
      <c r="F108" s="656">
        <f t="shared" si="6"/>
        <v>12</v>
      </c>
      <c r="G108" s="693"/>
      <c r="H108" s="656">
        <f t="shared" si="7"/>
        <v>12</v>
      </c>
      <c r="I108" s="691"/>
      <c r="J108" s="656">
        <f t="shared" si="8"/>
        <v>12</v>
      </c>
      <c r="K108" s="692"/>
      <c r="L108" s="16" t="str">
        <f t="shared" si="9"/>
        <v>Juin</v>
      </c>
    </row>
    <row r="109" spans="1:12" ht="18.75">
      <c r="A109" s="13">
        <v>102</v>
      </c>
      <c r="B109" s="625" t="s">
        <v>942</v>
      </c>
      <c r="C109" s="625" t="s">
        <v>2540</v>
      </c>
      <c r="D109" s="675">
        <v>10</v>
      </c>
      <c r="E109" s="656">
        <f t="shared" si="5"/>
        <v>10</v>
      </c>
      <c r="F109" s="656">
        <f t="shared" si="6"/>
        <v>20</v>
      </c>
      <c r="G109" s="699"/>
      <c r="H109" s="656">
        <f t="shared" si="7"/>
        <v>20</v>
      </c>
      <c r="I109" s="691"/>
      <c r="J109" s="656">
        <f t="shared" si="8"/>
        <v>20</v>
      </c>
      <c r="K109" s="692"/>
      <c r="L109" s="16" t="str">
        <f t="shared" si="9"/>
        <v>Juin</v>
      </c>
    </row>
    <row r="110" spans="1:12" ht="18.75">
      <c r="A110" s="13">
        <v>103</v>
      </c>
      <c r="B110" s="625" t="s">
        <v>2541</v>
      </c>
      <c r="C110" s="625" t="s">
        <v>2542</v>
      </c>
      <c r="D110" s="675">
        <v>12</v>
      </c>
      <c r="E110" s="656">
        <f t="shared" si="5"/>
        <v>12</v>
      </c>
      <c r="F110" s="656">
        <f t="shared" si="6"/>
        <v>24</v>
      </c>
      <c r="G110" s="693"/>
      <c r="H110" s="656">
        <f t="shared" si="7"/>
        <v>24</v>
      </c>
      <c r="I110" s="691"/>
      <c r="J110" s="656">
        <f t="shared" si="8"/>
        <v>24</v>
      </c>
      <c r="K110" s="692"/>
      <c r="L110" s="16" t="str">
        <f t="shared" si="9"/>
        <v>Juin</v>
      </c>
    </row>
    <row r="111" spans="1:12" ht="18.75">
      <c r="A111" s="13">
        <v>104</v>
      </c>
      <c r="B111" s="625" t="s">
        <v>949</v>
      </c>
      <c r="C111" s="625" t="s">
        <v>2543</v>
      </c>
      <c r="D111" s="675">
        <v>6</v>
      </c>
      <c r="E111" s="656">
        <f t="shared" si="5"/>
        <v>6</v>
      </c>
      <c r="F111" s="656">
        <f t="shared" si="6"/>
        <v>12</v>
      </c>
      <c r="G111" s="693"/>
      <c r="H111" s="656">
        <f t="shared" si="7"/>
        <v>12</v>
      </c>
      <c r="I111" s="691"/>
      <c r="J111" s="656">
        <f t="shared" si="8"/>
        <v>12</v>
      </c>
      <c r="K111" s="692"/>
      <c r="L111" s="16" t="str">
        <f t="shared" si="9"/>
        <v>Juin</v>
      </c>
    </row>
    <row r="112" spans="1:12" ht="18.75">
      <c r="A112" s="13">
        <v>105</v>
      </c>
      <c r="B112" s="625" t="s">
        <v>949</v>
      </c>
      <c r="C112" s="625" t="s">
        <v>2463</v>
      </c>
      <c r="D112" s="675">
        <v>14</v>
      </c>
      <c r="E112" s="656">
        <f t="shared" si="5"/>
        <v>14</v>
      </c>
      <c r="F112" s="656">
        <f t="shared" si="6"/>
        <v>28</v>
      </c>
      <c r="G112" s="698"/>
      <c r="H112" s="656">
        <f t="shared" si="7"/>
        <v>28</v>
      </c>
      <c r="I112" s="691"/>
      <c r="J112" s="656">
        <f t="shared" si="8"/>
        <v>28</v>
      </c>
      <c r="K112" s="59"/>
      <c r="L112" s="16" t="str">
        <f t="shared" si="9"/>
        <v>Juin</v>
      </c>
    </row>
    <row r="113" spans="1:12" ht="18.75">
      <c r="A113" s="13">
        <v>106</v>
      </c>
      <c r="B113" s="625" t="s">
        <v>2544</v>
      </c>
      <c r="C113" s="625" t="s">
        <v>2545</v>
      </c>
      <c r="D113" s="675">
        <v>12</v>
      </c>
      <c r="E113" s="656">
        <f t="shared" si="5"/>
        <v>12</v>
      </c>
      <c r="F113" s="656">
        <f t="shared" si="6"/>
        <v>24</v>
      </c>
      <c r="G113" s="699"/>
      <c r="H113" s="656">
        <f t="shared" si="7"/>
        <v>24</v>
      </c>
      <c r="I113" s="691"/>
      <c r="J113" s="656">
        <f t="shared" si="8"/>
        <v>24</v>
      </c>
      <c r="K113" s="59"/>
      <c r="L113" s="16" t="str">
        <f t="shared" si="9"/>
        <v>Juin</v>
      </c>
    </row>
    <row r="114" spans="1:12" ht="18.75">
      <c r="A114" s="13">
        <v>107</v>
      </c>
      <c r="B114" s="625" t="s">
        <v>961</v>
      </c>
      <c r="C114" s="625" t="s">
        <v>2546</v>
      </c>
      <c r="D114" s="675">
        <v>13</v>
      </c>
      <c r="E114" s="656">
        <f t="shared" si="5"/>
        <v>13</v>
      </c>
      <c r="F114" s="656">
        <f t="shared" si="6"/>
        <v>26</v>
      </c>
      <c r="G114" s="693"/>
      <c r="H114" s="656">
        <f t="shared" si="7"/>
        <v>26</v>
      </c>
      <c r="I114" s="691"/>
      <c r="J114" s="656">
        <f t="shared" si="8"/>
        <v>26</v>
      </c>
      <c r="K114" s="692"/>
      <c r="L114" s="16" t="str">
        <f t="shared" si="9"/>
        <v>Juin</v>
      </c>
    </row>
    <row r="115" spans="1:12" ht="18.75">
      <c r="A115" s="13">
        <v>108</v>
      </c>
      <c r="B115" s="625" t="s">
        <v>967</v>
      </c>
      <c r="C115" s="625" t="s">
        <v>2474</v>
      </c>
      <c r="D115" s="675">
        <v>11</v>
      </c>
      <c r="E115" s="656">
        <f t="shared" si="5"/>
        <v>11</v>
      </c>
      <c r="F115" s="656">
        <f t="shared" si="6"/>
        <v>22</v>
      </c>
      <c r="G115" s="698"/>
      <c r="H115" s="656">
        <f t="shared" si="7"/>
        <v>22</v>
      </c>
      <c r="I115" s="691"/>
      <c r="J115" s="656">
        <f t="shared" si="8"/>
        <v>22</v>
      </c>
      <c r="K115" s="692"/>
      <c r="L115" s="16" t="str">
        <f t="shared" si="9"/>
        <v>Juin</v>
      </c>
    </row>
    <row r="116" spans="1:12" ht="18.75">
      <c r="A116" s="13">
        <v>109</v>
      </c>
      <c r="B116" s="625" t="s">
        <v>184</v>
      </c>
      <c r="C116" s="625" t="s">
        <v>2547</v>
      </c>
      <c r="D116" s="675">
        <v>16</v>
      </c>
      <c r="E116" s="656">
        <f t="shared" si="5"/>
        <v>16</v>
      </c>
      <c r="F116" s="656">
        <f t="shared" si="6"/>
        <v>32</v>
      </c>
      <c r="G116" s="693"/>
      <c r="H116" s="656">
        <f t="shared" si="7"/>
        <v>32</v>
      </c>
      <c r="I116" s="691"/>
      <c r="J116" s="656">
        <f t="shared" si="8"/>
        <v>32</v>
      </c>
      <c r="K116" s="692"/>
      <c r="L116" s="16" t="str">
        <f t="shared" si="9"/>
        <v>Juin</v>
      </c>
    </row>
    <row r="117" spans="1:12" ht="18.75">
      <c r="A117" s="13">
        <v>110</v>
      </c>
      <c r="B117" s="625" t="s">
        <v>2548</v>
      </c>
      <c r="C117" s="625" t="s">
        <v>2453</v>
      </c>
      <c r="D117" s="675">
        <v>9</v>
      </c>
      <c r="E117" s="656">
        <f t="shared" si="5"/>
        <v>9</v>
      </c>
      <c r="F117" s="656">
        <f t="shared" si="6"/>
        <v>18</v>
      </c>
      <c r="G117" s="699"/>
      <c r="H117" s="656">
        <f t="shared" si="7"/>
        <v>18</v>
      </c>
      <c r="I117" s="691"/>
      <c r="J117" s="656">
        <f t="shared" si="8"/>
        <v>18</v>
      </c>
      <c r="K117" s="692"/>
      <c r="L117" s="16" t="str">
        <f t="shared" si="9"/>
        <v>Juin</v>
      </c>
    </row>
    <row r="118" spans="1:12" ht="18.75">
      <c r="A118" s="13">
        <v>111</v>
      </c>
      <c r="B118" s="625" t="s">
        <v>978</v>
      </c>
      <c r="C118" s="625" t="s">
        <v>119</v>
      </c>
      <c r="D118" s="675">
        <v>7</v>
      </c>
      <c r="E118" s="656">
        <f t="shared" si="5"/>
        <v>7</v>
      </c>
      <c r="F118" s="656">
        <f t="shared" si="6"/>
        <v>14</v>
      </c>
      <c r="G118" s="699"/>
      <c r="H118" s="656">
        <f t="shared" si="7"/>
        <v>14</v>
      </c>
      <c r="I118" s="691"/>
      <c r="J118" s="656">
        <f t="shared" si="8"/>
        <v>14</v>
      </c>
      <c r="K118" s="59"/>
      <c r="L118" s="16" t="str">
        <f t="shared" si="9"/>
        <v>Juin</v>
      </c>
    </row>
    <row r="119" spans="1:12" ht="18.75">
      <c r="A119" s="13">
        <v>112</v>
      </c>
      <c r="B119" s="625" t="s">
        <v>2549</v>
      </c>
      <c r="C119" s="625" t="s">
        <v>2550</v>
      </c>
      <c r="D119" s="675">
        <v>12</v>
      </c>
      <c r="E119" s="656">
        <f t="shared" si="5"/>
        <v>12</v>
      </c>
      <c r="F119" s="656">
        <f t="shared" si="6"/>
        <v>24</v>
      </c>
      <c r="G119" s="698"/>
      <c r="H119" s="656">
        <f t="shared" si="7"/>
        <v>24</v>
      </c>
      <c r="I119" s="691"/>
      <c r="J119" s="656">
        <f t="shared" si="8"/>
        <v>24</v>
      </c>
      <c r="K119" s="692"/>
      <c r="L119" s="16" t="str">
        <f t="shared" si="9"/>
        <v>Juin</v>
      </c>
    </row>
    <row r="120" spans="1:12" ht="18.75">
      <c r="A120" s="13">
        <v>113</v>
      </c>
      <c r="B120" s="625" t="s">
        <v>2551</v>
      </c>
      <c r="C120" s="625" t="s">
        <v>2480</v>
      </c>
      <c r="D120" s="675">
        <v>2</v>
      </c>
      <c r="E120" s="656">
        <f t="shared" si="5"/>
        <v>2</v>
      </c>
      <c r="F120" s="656">
        <f t="shared" si="6"/>
        <v>4</v>
      </c>
      <c r="G120" s="698"/>
      <c r="H120" s="656">
        <f t="shared" si="7"/>
        <v>4</v>
      </c>
      <c r="I120" s="691"/>
      <c r="J120" s="656">
        <f t="shared" si="8"/>
        <v>4</v>
      </c>
      <c r="K120" s="59"/>
      <c r="L120" s="16" t="str">
        <f t="shared" si="9"/>
        <v>Juin</v>
      </c>
    </row>
    <row r="121" spans="1:12" ht="18.75">
      <c r="A121" s="13">
        <v>114</v>
      </c>
      <c r="B121" s="625" t="s">
        <v>988</v>
      </c>
      <c r="C121" s="625" t="s">
        <v>2552</v>
      </c>
      <c r="D121" s="675">
        <v>12</v>
      </c>
      <c r="E121" s="656">
        <f t="shared" si="5"/>
        <v>12</v>
      </c>
      <c r="F121" s="656">
        <f t="shared" si="6"/>
        <v>24</v>
      </c>
      <c r="G121" s="698"/>
      <c r="H121" s="656">
        <f t="shared" si="7"/>
        <v>24</v>
      </c>
      <c r="I121" s="691"/>
      <c r="J121" s="656">
        <f t="shared" si="8"/>
        <v>24</v>
      </c>
      <c r="K121" s="59"/>
      <c r="L121" s="16" t="str">
        <f t="shared" si="9"/>
        <v>Juin</v>
      </c>
    </row>
    <row r="122" spans="1:12" ht="18.75">
      <c r="A122" s="13">
        <v>115</v>
      </c>
      <c r="B122" s="625" t="s">
        <v>994</v>
      </c>
      <c r="C122" s="625" t="s">
        <v>2553</v>
      </c>
      <c r="D122" s="675">
        <v>13</v>
      </c>
      <c r="E122" s="656">
        <f t="shared" si="5"/>
        <v>13</v>
      </c>
      <c r="F122" s="656">
        <f t="shared" si="6"/>
        <v>26</v>
      </c>
      <c r="G122" s="693"/>
      <c r="H122" s="656">
        <f t="shared" si="7"/>
        <v>26</v>
      </c>
      <c r="I122" s="691"/>
      <c r="J122" s="656">
        <f t="shared" si="8"/>
        <v>26</v>
      </c>
      <c r="K122" s="692"/>
      <c r="L122" s="16" t="str">
        <f t="shared" si="9"/>
        <v>Juin</v>
      </c>
    </row>
    <row r="123" spans="1:12" ht="18.75">
      <c r="A123" s="13">
        <v>116</v>
      </c>
      <c r="B123" s="625" t="s">
        <v>2554</v>
      </c>
      <c r="C123" s="625" t="s">
        <v>2555</v>
      </c>
      <c r="D123" s="675">
        <v>16</v>
      </c>
      <c r="E123" s="656">
        <f t="shared" si="5"/>
        <v>16</v>
      </c>
      <c r="F123" s="656">
        <f t="shared" si="6"/>
        <v>32</v>
      </c>
      <c r="G123" s="693"/>
      <c r="H123" s="656">
        <f t="shared" si="7"/>
        <v>32</v>
      </c>
      <c r="I123" s="691"/>
      <c r="J123" s="656">
        <f t="shared" si="8"/>
        <v>32</v>
      </c>
      <c r="K123" s="692"/>
      <c r="L123" s="16" t="str">
        <f t="shared" si="9"/>
        <v>Juin</v>
      </c>
    </row>
    <row r="124" spans="1:12" ht="18.75">
      <c r="A124" s="13">
        <v>117</v>
      </c>
      <c r="B124" s="625" t="s">
        <v>1003</v>
      </c>
      <c r="C124" s="625" t="s">
        <v>2556</v>
      </c>
      <c r="D124" s="675">
        <v>1</v>
      </c>
      <c r="E124" s="656">
        <f t="shared" si="5"/>
        <v>1</v>
      </c>
      <c r="F124" s="656">
        <f t="shared" si="6"/>
        <v>2</v>
      </c>
      <c r="G124" s="698"/>
      <c r="H124" s="656">
        <f t="shared" si="7"/>
        <v>2</v>
      </c>
      <c r="I124" s="691"/>
      <c r="J124" s="656">
        <f t="shared" si="8"/>
        <v>2</v>
      </c>
      <c r="K124" s="692"/>
      <c r="L124" s="16" t="str">
        <f t="shared" si="9"/>
        <v>Juin</v>
      </c>
    </row>
    <row r="125" spans="1:12" ht="18.75">
      <c r="A125" s="13">
        <v>118</v>
      </c>
      <c r="B125" s="625" t="s">
        <v>190</v>
      </c>
      <c r="C125" s="625" t="s">
        <v>2557</v>
      </c>
      <c r="D125" s="675">
        <v>8</v>
      </c>
      <c r="E125" s="656">
        <f t="shared" si="5"/>
        <v>8</v>
      </c>
      <c r="F125" s="656">
        <f t="shared" si="6"/>
        <v>16</v>
      </c>
      <c r="G125" s="698"/>
      <c r="H125" s="656">
        <f t="shared" si="7"/>
        <v>16</v>
      </c>
      <c r="I125" s="691"/>
      <c r="J125" s="656">
        <f t="shared" si="8"/>
        <v>16</v>
      </c>
      <c r="K125" s="692"/>
      <c r="L125" s="16" t="str">
        <f t="shared" si="9"/>
        <v>Juin</v>
      </c>
    </row>
    <row r="126" spans="1:12" ht="18.75">
      <c r="A126" s="13">
        <v>119</v>
      </c>
      <c r="B126" s="625" t="s">
        <v>2558</v>
      </c>
      <c r="C126" s="625" t="s">
        <v>2559</v>
      </c>
      <c r="D126" s="675">
        <v>8</v>
      </c>
      <c r="E126" s="656">
        <f t="shared" si="5"/>
        <v>8</v>
      </c>
      <c r="F126" s="656">
        <f t="shared" si="6"/>
        <v>16</v>
      </c>
      <c r="G126" s="698"/>
      <c r="H126" s="656">
        <f t="shared" si="7"/>
        <v>16</v>
      </c>
      <c r="I126" s="691"/>
      <c r="J126" s="656">
        <f t="shared" si="8"/>
        <v>16</v>
      </c>
      <c r="K126" s="59"/>
      <c r="L126" s="16" t="str">
        <f t="shared" si="9"/>
        <v>Juin</v>
      </c>
    </row>
    <row r="127" spans="1:12" ht="18.75">
      <c r="A127" s="13">
        <v>120</v>
      </c>
      <c r="B127" s="625" t="s">
        <v>1019</v>
      </c>
      <c r="C127" s="625" t="s">
        <v>2560</v>
      </c>
      <c r="D127" s="675">
        <v>9</v>
      </c>
      <c r="E127" s="656">
        <f t="shared" si="5"/>
        <v>9</v>
      </c>
      <c r="F127" s="656">
        <f t="shared" si="6"/>
        <v>18</v>
      </c>
      <c r="G127" s="693"/>
      <c r="H127" s="656">
        <f t="shared" si="7"/>
        <v>18</v>
      </c>
      <c r="I127" s="691"/>
      <c r="J127" s="656">
        <f t="shared" si="8"/>
        <v>18</v>
      </c>
      <c r="K127" s="692"/>
      <c r="L127" s="16" t="str">
        <f t="shared" si="9"/>
        <v>Juin</v>
      </c>
    </row>
    <row r="128" spans="1:12" ht="18.75">
      <c r="A128" s="13">
        <v>121</v>
      </c>
      <c r="B128" s="625" t="s">
        <v>1028</v>
      </c>
      <c r="C128" s="625" t="s">
        <v>2561</v>
      </c>
      <c r="D128" s="675">
        <v>13</v>
      </c>
      <c r="E128" s="656">
        <f t="shared" si="5"/>
        <v>13</v>
      </c>
      <c r="F128" s="656">
        <f t="shared" si="6"/>
        <v>26</v>
      </c>
      <c r="G128" s="698"/>
      <c r="H128" s="656">
        <f t="shared" si="7"/>
        <v>26</v>
      </c>
      <c r="I128" s="691"/>
      <c r="J128" s="656">
        <f t="shared" si="8"/>
        <v>26</v>
      </c>
      <c r="K128" s="59"/>
      <c r="L128" s="16" t="str">
        <f t="shared" si="9"/>
        <v>Juin</v>
      </c>
    </row>
    <row r="129" spans="1:12" ht="18.75">
      <c r="A129" s="13">
        <v>122</v>
      </c>
      <c r="B129" s="625" t="s">
        <v>1033</v>
      </c>
      <c r="C129" s="625" t="s">
        <v>2562</v>
      </c>
      <c r="D129" s="675">
        <v>13</v>
      </c>
      <c r="E129" s="656">
        <f t="shared" si="5"/>
        <v>13</v>
      </c>
      <c r="F129" s="656">
        <f t="shared" si="6"/>
        <v>26</v>
      </c>
      <c r="G129" s="693"/>
      <c r="H129" s="656">
        <f t="shared" si="7"/>
        <v>26</v>
      </c>
      <c r="I129" s="691"/>
      <c r="J129" s="656">
        <f t="shared" si="8"/>
        <v>26</v>
      </c>
      <c r="K129" s="692"/>
      <c r="L129" s="16" t="str">
        <f t="shared" si="9"/>
        <v>Juin</v>
      </c>
    </row>
    <row r="130" spans="1:12" ht="18.75">
      <c r="A130" s="13">
        <v>123</v>
      </c>
      <c r="B130" s="625" t="s">
        <v>2563</v>
      </c>
      <c r="C130" s="625" t="s">
        <v>2522</v>
      </c>
      <c r="D130" s="675">
        <v>4</v>
      </c>
      <c r="E130" s="656">
        <f t="shared" si="5"/>
        <v>4</v>
      </c>
      <c r="F130" s="656">
        <f t="shared" si="6"/>
        <v>8</v>
      </c>
      <c r="G130" s="698"/>
      <c r="H130" s="656">
        <f t="shared" si="7"/>
        <v>8</v>
      </c>
      <c r="I130" s="691"/>
      <c r="J130" s="656">
        <f t="shared" si="8"/>
        <v>8</v>
      </c>
      <c r="K130" s="59"/>
      <c r="L130" s="16" t="str">
        <f t="shared" si="9"/>
        <v>Juin</v>
      </c>
    </row>
    <row r="131" spans="1:12" ht="18.75">
      <c r="A131" s="13">
        <v>124</v>
      </c>
      <c r="B131" s="625" t="s">
        <v>2564</v>
      </c>
      <c r="C131" s="625" t="s">
        <v>2509</v>
      </c>
      <c r="D131" s="675">
        <v>12</v>
      </c>
      <c r="E131" s="656">
        <f t="shared" si="5"/>
        <v>12</v>
      </c>
      <c r="F131" s="656">
        <f t="shared" si="6"/>
        <v>24</v>
      </c>
      <c r="G131" s="693"/>
      <c r="H131" s="656">
        <f t="shared" si="7"/>
        <v>24</v>
      </c>
      <c r="I131" s="691"/>
      <c r="J131" s="656">
        <f t="shared" si="8"/>
        <v>24</v>
      </c>
      <c r="K131" s="692"/>
      <c r="L131" s="16" t="str">
        <f t="shared" si="9"/>
        <v>Juin</v>
      </c>
    </row>
    <row r="132" spans="1:12" ht="18.75">
      <c r="A132" s="13">
        <v>125</v>
      </c>
      <c r="B132" s="625" t="s">
        <v>1050</v>
      </c>
      <c r="C132" s="625" t="s">
        <v>2565</v>
      </c>
      <c r="D132" s="675">
        <v>9</v>
      </c>
      <c r="E132" s="656">
        <f t="shared" si="5"/>
        <v>9</v>
      </c>
      <c r="F132" s="656">
        <f t="shared" si="6"/>
        <v>18</v>
      </c>
      <c r="G132" s="693"/>
      <c r="H132" s="656">
        <f t="shared" si="7"/>
        <v>18</v>
      </c>
      <c r="I132" s="691"/>
      <c r="J132" s="656">
        <f t="shared" si="8"/>
        <v>18</v>
      </c>
      <c r="K132" s="692"/>
      <c r="L132" s="16" t="str">
        <f t="shared" si="9"/>
        <v>Juin</v>
      </c>
    </row>
    <row r="133" spans="1:12" ht="18.75">
      <c r="A133" s="13">
        <v>126</v>
      </c>
      <c r="B133" s="625" t="s">
        <v>2566</v>
      </c>
      <c r="C133" s="625" t="s">
        <v>2567</v>
      </c>
      <c r="D133" s="675">
        <v>8</v>
      </c>
      <c r="E133" s="656">
        <f t="shared" si="5"/>
        <v>8</v>
      </c>
      <c r="F133" s="656">
        <f t="shared" si="6"/>
        <v>16</v>
      </c>
      <c r="G133" s="693"/>
      <c r="H133" s="656">
        <f t="shared" si="7"/>
        <v>16</v>
      </c>
      <c r="I133" s="691"/>
      <c r="J133" s="656">
        <f t="shared" si="8"/>
        <v>16</v>
      </c>
      <c r="K133" s="692"/>
      <c r="L133" s="16" t="str">
        <f t="shared" si="9"/>
        <v>Juin</v>
      </c>
    </row>
    <row r="134" spans="1:12" ht="18.75">
      <c r="A134" s="13">
        <v>127</v>
      </c>
      <c r="B134" s="625" t="s">
        <v>196</v>
      </c>
      <c r="C134" s="625" t="s">
        <v>2568</v>
      </c>
      <c r="D134" s="675">
        <v>13</v>
      </c>
      <c r="E134" s="656">
        <f t="shared" si="5"/>
        <v>13</v>
      </c>
      <c r="F134" s="656">
        <f t="shared" si="6"/>
        <v>26</v>
      </c>
      <c r="G134" s="698"/>
      <c r="H134" s="656">
        <f t="shared" si="7"/>
        <v>26</v>
      </c>
      <c r="I134" s="691"/>
      <c r="J134" s="656">
        <f t="shared" si="8"/>
        <v>26</v>
      </c>
      <c r="K134" s="692"/>
      <c r="L134" s="16" t="str">
        <f t="shared" si="9"/>
        <v>Juin</v>
      </c>
    </row>
    <row r="135" spans="1:12" ht="18.75">
      <c r="A135" s="13">
        <v>128</v>
      </c>
      <c r="B135" s="625" t="s">
        <v>2569</v>
      </c>
      <c r="C135" s="625" t="s">
        <v>2473</v>
      </c>
      <c r="D135" s="675">
        <v>5</v>
      </c>
      <c r="E135" s="656">
        <f t="shared" si="5"/>
        <v>5</v>
      </c>
      <c r="F135" s="656">
        <f t="shared" si="6"/>
        <v>10</v>
      </c>
      <c r="G135" s="693"/>
      <c r="H135" s="656">
        <f t="shared" si="7"/>
        <v>10</v>
      </c>
      <c r="I135" s="691"/>
      <c r="J135" s="656">
        <f t="shared" si="8"/>
        <v>10</v>
      </c>
      <c r="K135" s="692"/>
      <c r="L135" s="16" t="str">
        <f t="shared" si="9"/>
        <v>Juin</v>
      </c>
    </row>
    <row r="136" spans="1:12" ht="18.75">
      <c r="A136" s="13">
        <v>129</v>
      </c>
      <c r="B136" s="625" t="s">
        <v>200</v>
      </c>
      <c r="C136" s="625" t="s">
        <v>2570</v>
      </c>
      <c r="D136" s="675">
        <v>8</v>
      </c>
      <c r="E136" s="656">
        <f t="shared" ref="E136:E199" si="10">IF(D136=0,K136/2,D136)</f>
        <v>8</v>
      </c>
      <c r="F136" s="656">
        <f t="shared" ref="F136:F199" si="11">E136*2</f>
        <v>16</v>
      </c>
      <c r="G136" s="698"/>
      <c r="H136" s="656">
        <f t="shared" ref="H136:H199" si="12">MAX(F136,G136)</f>
        <v>16</v>
      </c>
      <c r="I136" s="691"/>
      <c r="J136" s="656">
        <f t="shared" ref="J136:J199" si="13">MAX(H136,I136*2)</f>
        <v>16</v>
      </c>
      <c r="K136" s="59"/>
      <c r="L136" s="16" t="str">
        <f t="shared" ref="L136:L199" si="14">IF(ISBLANK(I136),IF(ISBLANK(G136),"Juin","Synthèse"),"Rattrapage")</f>
        <v>Juin</v>
      </c>
    </row>
    <row r="137" spans="1:12" ht="18.75">
      <c r="A137" s="13">
        <v>130</v>
      </c>
      <c r="B137" s="625" t="s">
        <v>1068</v>
      </c>
      <c r="C137" s="625" t="s">
        <v>2571</v>
      </c>
      <c r="D137" s="675">
        <v>15</v>
      </c>
      <c r="E137" s="656">
        <f t="shared" si="10"/>
        <v>15</v>
      </c>
      <c r="F137" s="656">
        <f t="shared" si="11"/>
        <v>30</v>
      </c>
      <c r="G137" s="699"/>
      <c r="H137" s="656">
        <f t="shared" si="12"/>
        <v>30</v>
      </c>
      <c r="I137" s="691"/>
      <c r="J137" s="656">
        <f t="shared" si="13"/>
        <v>30</v>
      </c>
      <c r="K137" s="692"/>
      <c r="L137" s="16" t="str">
        <f t="shared" si="14"/>
        <v>Juin</v>
      </c>
    </row>
    <row r="138" spans="1:12" ht="18.75">
      <c r="A138" s="13">
        <v>131</v>
      </c>
      <c r="B138" s="625" t="s">
        <v>1072</v>
      </c>
      <c r="C138" s="625" t="s">
        <v>2572</v>
      </c>
      <c r="D138" s="675">
        <v>6</v>
      </c>
      <c r="E138" s="656">
        <f t="shared" si="10"/>
        <v>6</v>
      </c>
      <c r="F138" s="656">
        <f t="shared" si="11"/>
        <v>12</v>
      </c>
      <c r="G138" s="699"/>
      <c r="H138" s="656">
        <f t="shared" si="12"/>
        <v>12</v>
      </c>
      <c r="I138" s="691"/>
      <c r="J138" s="656">
        <f t="shared" si="13"/>
        <v>12</v>
      </c>
      <c r="K138" s="692"/>
      <c r="L138" s="16" t="str">
        <f t="shared" si="14"/>
        <v>Juin</v>
      </c>
    </row>
    <row r="139" spans="1:12" ht="18.75">
      <c r="A139" s="13">
        <v>132</v>
      </c>
      <c r="B139" s="625" t="s">
        <v>2573</v>
      </c>
      <c r="C139" s="625" t="s">
        <v>2502</v>
      </c>
      <c r="D139" s="675">
        <v>8</v>
      </c>
      <c r="E139" s="656">
        <f t="shared" si="10"/>
        <v>8</v>
      </c>
      <c r="F139" s="656">
        <f t="shared" si="11"/>
        <v>16</v>
      </c>
      <c r="G139" s="693"/>
      <c r="H139" s="656">
        <f t="shared" si="12"/>
        <v>16</v>
      </c>
      <c r="I139" s="691"/>
      <c r="J139" s="656">
        <f t="shared" si="13"/>
        <v>16</v>
      </c>
      <c r="K139" s="692"/>
      <c r="L139" s="16" t="str">
        <f t="shared" si="14"/>
        <v>Juin</v>
      </c>
    </row>
    <row r="140" spans="1:12" ht="18.75">
      <c r="A140" s="13">
        <v>133</v>
      </c>
      <c r="B140" s="625" t="s">
        <v>2574</v>
      </c>
      <c r="C140" s="625" t="s">
        <v>2575</v>
      </c>
      <c r="D140" s="675">
        <v>1</v>
      </c>
      <c r="E140" s="656">
        <f t="shared" si="10"/>
        <v>1</v>
      </c>
      <c r="F140" s="656">
        <f t="shared" si="11"/>
        <v>2</v>
      </c>
      <c r="G140" s="698"/>
      <c r="H140" s="656">
        <f t="shared" si="12"/>
        <v>2</v>
      </c>
      <c r="I140" s="691"/>
      <c r="J140" s="656">
        <f t="shared" si="13"/>
        <v>2</v>
      </c>
      <c r="K140" s="59"/>
      <c r="L140" s="16" t="str">
        <f t="shared" si="14"/>
        <v>Juin</v>
      </c>
    </row>
    <row r="141" spans="1:12" ht="18.75">
      <c r="A141" s="13">
        <v>134</v>
      </c>
      <c r="B141" s="625" t="s">
        <v>1087</v>
      </c>
      <c r="C141" s="625" t="s">
        <v>2481</v>
      </c>
      <c r="D141" s="675">
        <v>4</v>
      </c>
      <c r="E141" s="656">
        <f t="shared" si="10"/>
        <v>4</v>
      </c>
      <c r="F141" s="656">
        <f t="shared" si="11"/>
        <v>8</v>
      </c>
      <c r="G141" s="699"/>
      <c r="H141" s="656">
        <f t="shared" si="12"/>
        <v>8</v>
      </c>
      <c r="I141" s="691"/>
      <c r="J141" s="656">
        <f t="shared" si="13"/>
        <v>8</v>
      </c>
      <c r="K141" s="692"/>
      <c r="L141" s="16" t="str">
        <f t="shared" si="14"/>
        <v>Juin</v>
      </c>
    </row>
    <row r="142" spans="1:12" ht="18.75">
      <c r="A142" s="13">
        <v>135</v>
      </c>
      <c r="B142" s="625" t="s">
        <v>1090</v>
      </c>
      <c r="C142" s="625" t="s">
        <v>2576</v>
      </c>
      <c r="D142" s="675">
        <v>10</v>
      </c>
      <c r="E142" s="656">
        <f t="shared" si="10"/>
        <v>10</v>
      </c>
      <c r="F142" s="656">
        <f t="shared" si="11"/>
        <v>20</v>
      </c>
      <c r="G142" s="698"/>
      <c r="H142" s="656">
        <f t="shared" si="12"/>
        <v>20</v>
      </c>
      <c r="I142" s="691"/>
      <c r="J142" s="656">
        <f t="shared" si="13"/>
        <v>20</v>
      </c>
      <c r="K142" s="692"/>
      <c r="L142" s="16" t="str">
        <f t="shared" si="14"/>
        <v>Juin</v>
      </c>
    </row>
    <row r="143" spans="1:12" ht="18.75">
      <c r="A143" s="13">
        <v>136</v>
      </c>
      <c r="B143" s="625" t="s">
        <v>2577</v>
      </c>
      <c r="C143" s="625" t="s">
        <v>2578</v>
      </c>
      <c r="D143" s="675">
        <v>11</v>
      </c>
      <c r="E143" s="656">
        <f t="shared" si="10"/>
        <v>11</v>
      </c>
      <c r="F143" s="656">
        <f t="shared" si="11"/>
        <v>22</v>
      </c>
      <c r="G143" s="698"/>
      <c r="H143" s="656">
        <f t="shared" si="12"/>
        <v>22</v>
      </c>
      <c r="I143" s="691"/>
      <c r="J143" s="656">
        <f t="shared" si="13"/>
        <v>22</v>
      </c>
      <c r="K143" s="692"/>
      <c r="L143" s="16" t="str">
        <f t="shared" si="14"/>
        <v>Juin</v>
      </c>
    </row>
    <row r="144" spans="1:12" ht="18.75">
      <c r="A144" s="13">
        <v>137</v>
      </c>
      <c r="B144" s="625" t="s">
        <v>1099</v>
      </c>
      <c r="C144" s="625" t="s">
        <v>2579</v>
      </c>
      <c r="D144" s="675">
        <v>6</v>
      </c>
      <c r="E144" s="656">
        <f t="shared" si="10"/>
        <v>6</v>
      </c>
      <c r="F144" s="656">
        <f t="shared" si="11"/>
        <v>12</v>
      </c>
      <c r="G144" s="698"/>
      <c r="H144" s="656">
        <f t="shared" si="12"/>
        <v>12</v>
      </c>
      <c r="I144" s="691"/>
      <c r="J144" s="656">
        <f t="shared" si="13"/>
        <v>12</v>
      </c>
      <c r="K144" s="59"/>
      <c r="L144" s="16" t="str">
        <f t="shared" si="14"/>
        <v>Juin</v>
      </c>
    </row>
    <row r="145" spans="1:12" ht="18.75">
      <c r="A145" s="13">
        <v>138</v>
      </c>
      <c r="B145" s="625" t="s">
        <v>1103</v>
      </c>
      <c r="C145" s="625" t="s">
        <v>2580</v>
      </c>
      <c r="D145" s="675">
        <v>5</v>
      </c>
      <c r="E145" s="656">
        <f t="shared" si="10"/>
        <v>5</v>
      </c>
      <c r="F145" s="656">
        <f t="shared" si="11"/>
        <v>10</v>
      </c>
      <c r="G145" s="698"/>
      <c r="H145" s="656">
        <f t="shared" si="12"/>
        <v>10</v>
      </c>
      <c r="I145" s="691"/>
      <c r="J145" s="656">
        <f t="shared" si="13"/>
        <v>10</v>
      </c>
      <c r="K145" s="692"/>
      <c r="L145" s="16" t="str">
        <f t="shared" si="14"/>
        <v>Juin</v>
      </c>
    </row>
    <row r="146" spans="1:12" ht="18.75">
      <c r="A146" s="13">
        <v>139</v>
      </c>
      <c r="B146" s="625" t="s">
        <v>1107</v>
      </c>
      <c r="C146" s="625" t="s">
        <v>2581</v>
      </c>
      <c r="D146" s="675">
        <v>14</v>
      </c>
      <c r="E146" s="656">
        <f t="shared" si="10"/>
        <v>14</v>
      </c>
      <c r="F146" s="656">
        <f t="shared" si="11"/>
        <v>28</v>
      </c>
      <c r="G146" s="698"/>
      <c r="H146" s="656">
        <f t="shared" si="12"/>
        <v>28</v>
      </c>
      <c r="I146" s="691"/>
      <c r="J146" s="656">
        <f t="shared" si="13"/>
        <v>28</v>
      </c>
      <c r="K146" s="59"/>
      <c r="L146" s="16" t="str">
        <f t="shared" si="14"/>
        <v>Juin</v>
      </c>
    </row>
    <row r="147" spans="1:12" ht="18.75">
      <c r="A147" s="13">
        <v>140</v>
      </c>
      <c r="B147" s="625" t="s">
        <v>1111</v>
      </c>
      <c r="C147" s="625" t="s">
        <v>2582</v>
      </c>
      <c r="D147" s="675">
        <v>3</v>
      </c>
      <c r="E147" s="656">
        <f t="shared" si="10"/>
        <v>3</v>
      </c>
      <c r="F147" s="656">
        <f t="shared" si="11"/>
        <v>6</v>
      </c>
      <c r="G147" s="698"/>
      <c r="H147" s="656">
        <f t="shared" si="12"/>
        <v>6</v>
      </c>
      <c r="I147" s="691"/>
      <c r="J147" s="656">
        <f t="shared" si="13"/>
        <v>6</v>
      </c>
      <c r="K147" s="692"/>
      <c r="L147" s="16" t="str">
        <f t="shared" si="14"/>
        <v>Juin</v>
      </c>
    </row>
    <row r="148" spans="1:12" ht="18.75">
      <c r="A148" s="13">
        <v>141</v>
      </c>
      <c r="B148" s="625" t="s">
        <v>1114</v>
      </c>
      <c r="C148" s="625" t="s">
        <v>2431</v>
      </c>
      <c r="D148" s="675">
        <v>10</v>
      </c>
      <c r="E148" s="656">
        <f t="shared" si="10"/>
        <v>10</v>
      </c>
      <c r="F148" s="656">
        <f t="shared" si="11"/>
        <v>20</v>
      </c>
      <c r="G148" s="699"/>
      <c r="H148" s="656">
        <f t="shared" si="12"/>
        <v>20</v>
      </c>
      <c r="I148" s="691"/>
      <c r="J148" s="656">
        <f t="shared" si="13"/>
        <v>20</v>
      </c>
      <c r="K148" s="59"/>
      <c r="L148" s="16" t="str">
        <f t="shared" si="14"/>
        <v>Juin</v>
      </c>
    </row>
    <row r="149" spans="1:12" ht="18.75">
      <c r="A149" s="13">
        <v>142</v>
      </c>
      <c r="B149" s="625" t="s">
        <v>1118</v>
      </c>
      <c r="C149" s="625" t="s">
        <v>2583</v>
      </c>
      <c r="D149" s="675">
        <v>8</v>
      </c>
      <c r="E149" s="656">
        <f t="shared" si="10"/>
        <v>8</v>
      </c>
      <c r="F149" s="656">
        <f t="shared" si="11"/>
        <v>16</v>
      </c>
      <c r="G149" s="693"/>
      <c r="H149" s="656">
        <f t="shared" si="12"/>
        <v>16</v>
      </c>
      <c r="I149" s="691"/>
      <c r="J149" s="656">
        <f t="shared" si="13"/>
        <v>16</v>
      </c>
      <c r="K149" s="692"/>
      <c r="L149" s="16" t="str">
        <f t="shared" si="14"/>
        <v>Juin</v>
      </c>
    </row>
    <row r="150" spans="1:12" ht="18.75">
      <c r="A150" s="13">
        <v>143</v>
      </c>
      <c r="B150" s="625" t="s">
        <v>2584</v>
      </c>
      <c r="C150" s="625" t="s">
        <v>2585</v>
      </c>
      <c r="D150" s="675">
        <v>15</v>
      </c>
      <c r="E150" s="656">
        <f t="shared" si="10"/>
        <v>15</v>
      </c>
      <c r="F150" s="656">
        <f t="shared" si="11"/>
        <v>30</v>
      </c>
      <c r="G150" s="693"/>
      <c r="H150" s="656">
        <f t="shared" si="12"/>
        <v>30</v>
      </c>
      <c r="I150" s="691"/>
      <c r="J150" s="656">
        <f t="shared" si="13"/>
        <v>30</v>
      </c>
      <c r="K150" s="692"/>
      <c r="L150" s="16" t="str">
        <f t="shared" si="14"/>
        <v>Juin</v>
      </c>
    </row>
    <row r="151" spans="1:12" ht="18.75">
      <c r="A151" s="13">
        <v>144</v>
      </c>
      <c r="B151" s="625" t="s">
        <v>2586</v>
      </c>
      <c r="C151" s="625" t="s">
        <v>2509</v>
      </c>
      <c r="D151" s="675">
        <v>16</v>
      </c>
      <c r="E151" s="656">
        <f t="shared" si="10"/>
        <v>16</v>
      </c>
      <c r="F151" s="656">
        <f t="shared" si="11"/>
        <v>32</v>
      </c>
      <c r="G151" s="693"/>
      <c r="H151" s="656">
        <f t="shared" si="12"/>
        <v>32</v>
      </c>
      <c r="I151" s="691"/>
      <c r="J151" s="656">
        <f t="shared" si="13"/>
        <v>32</v>
      </c>
      <c r="K151" s="692"/>
      <c r="L151" s="16" t="str">
        <f t="shared" si="14"/>
        <v>Juin</v>
      </c>
    </row>
    <row r="152" spans="1:12" ht="18.75">
      <c r="A152" s="13">
        <v>145</v>
      </c>
      <c r="B152" s="625" t="s">
        <v>215</v>
      </c>
      <c r="C152" s="625" t="s">
        <v>2587</v>
      </c>
      <c r="D152" s="675">
        <v>10</v>
      </c>
      <c r="E152" s="656">
        <f t="shared" si="10"/>
        <v>10</v>
      </c>
      <c r="F152" s="656">
        <f t="shared" si="11"/>
        <v>20</v>
      </c>
      <c r="G152" s="699"/>
      <c r="H152" s="656">
        <f t="shared" si="12"/>
        <v>20</v>
      </c>
      <c r="I152" s="691"/>
      <c r="J152" s="656">
        <f t="shared" si="13"/>
        <v>20</v>
      </c>
      <c r="K152" s="59"/>
      <c r="L152" s="16" t="str">
        <f t="shared" si="14"/>
        <v>Juin</v>
      </c>
    </row>
    <row r="153" spans="1:12" ht="18.75">
      <c r="A153" s="13">
        <v>146</v>
      </c>
      <c r="B153" s="625" t="s">
        <v>1135</v>
      </c>
      <c r="C153" s="625" t="s">
        <v>2588</v>
      </c>
      <c r="D153" s="675">
        <v>9</v>
      </c>
      <c r="E153" s="656">
        <f t="shared" si="10"/>
        <v>9</v>
      </c>
      <c r="F153" s="656">
        <f t="shared" si="11"/>
        <v>18</v>
      </c>
      <c r="G153" s="703"/>
      <c r="H153" s="656">
        <f t="shared" si="12"/>
        <v>18</v>
      </c>
      <c r="I153" s="691"/>
      <c r="J153" s="656">
        <f t="shared" si="13"/>
        <v>18</v>
      </c>
      <c r="K153" s="59"/>
      <c r="L153" s="16" t="str">
        <f t="shared" si="14"/>
        <v>Juin</v>
      </c>
    </row>
    <row r="154" spans="1:12" ht="18.75">
      <c r="A154" s="13">
        <v>147</v>
      </c>
      <c r="B154" s="625" t="s">
        <v>1139</v>
      </c>
      <c r="C154" s="625" t="s">
        <v>2589</v>
      </c>
      <c r="D154" s="675">
        <v>8</v>
      </c>
      <c r="E154" s="656">
        <f t="shared" si="10"/>
        <v>8</v>
      </c>
      <c r="F154" s="656">
        <f t="shared" si="11"/>
        <v>16</v>
      </c>
      <c r="G154" s="698"/>
      <c r="H154" s="656">
        <f t="shared" si="12"/>
        <v>16</v>
      </c>
      <c r="I154" s="691"/>
      <c r="J154" s="656">
        <f t="shared" si="13"/>
        <v>16</v>
      </c>
      <c r="K154" s="59"/>
      <c r="L154" s="16" t="str">
        <f t="shared" si="14"/>
        <v>Juin</v>
      </c>
    </row>
    <row r="155" spans="1:12" ht="18.75">
      <c r="A155" s="13">
        <v>148</v>
      </c>
      <c r="B155" s="625" t="s">
        <v>1142</v>
      </c>
      <c r="C155" s="625" t="s">
        <v>2590</v>
      </c>
      <c r="D155" s="675">
        <v>12</v>
      </c>
      <c r="E155" s="656">
        <f t="shared" si="10"/>
        <v>12</v>
      </c>
      <c r="F155" s="656">
        <f t="shared" si="11"/>
        <v>24</v>
      </c>
      <c r="G155" s="693"/>
      <c r="H155" s="656">
        <f t="shared" si="12"/>
        <v>24</v>
      </c>
      <c r="I155" s="691"/>
      <c r="J155" s="656">
        <f t="shared" si="13"/>
        <v>24</v>
      </c>
      <c r="K155" s="692"/>
      <c r="L155" s="16" t="str">
        <f t="shared" si="14"/>
        <v>Juin</v>
      </c>
    </row>
    <row r="156" spans="1:12" ht="18.75">
      <c r="A156" s="13">
        <v>149</v>
      </c>
      <c r="B156" s="625" t="s">
        <v>1145</v>
      </c>
      <c r="C156" s="625" t="s">
        <v>2508</v>
      </c>
      <c r="D156" s="675">
        <v>7</v>
      </c>
      <c r="E156" s="656">
        <f t="shared" si="10"/>
        <v>7</v>
      </c>
      <c r="F156" s="656">
        <f t="shared" si="11"/>
        <v>14</v>
      </c>
      <c r="G156" s="699"/>
      <c r="H156" s="656">
        <f t="shared" si="12"/>
        <v>14</v>
      </c>
      <c r="I156" s="691"/>
      <c r="J156" s="656">
        <f t="shared" si="13"/>
        <v>14</v>
      </c>
      <c r="K156" s="692"/>
      <c r="L156" s="16" t="str">
        <f t="shared" si="14"/>
        <v>Juin</v>
      </c>
    </row>
    <row r="157" spans="1:12" ht="18.75">
      <c r="A157" s="13">
        <v>150</v>
      </c>
      <c r="B157" s="625" t="s">
        <v>2591</v>
      </c>
      <c r="C157" s="625" t="s">
        <v>2508</v>
      </c>
      <c r="D157" s="675">
        <v>3</v>
      </c>
      <c r="E157" s="656">
        <f t="shared" si="10"/>
        <v>3</v>
      </c>
      <c r="F157" s="656">
        <f t="shared" si="11"/>
        <v>6</v>
      </c>
      <c r="G157" s="698"/>
      <c r="H157" s="656">
        <f t="shared" si="12"/>
        <v>6</v>
      </c>
      <c r="I157" s="691"/>
      <c r="J157" s="656">
        <f t="shared" si="13"/>
        <v>6</v>
      </c>
      <c r="K157" s="59"/>
      <c r="L157" s="16" t="str">
        <f t="shared" si="14"/>
        <v>Juin</v>
      </c>
    </row>
    <row r="158" spans="1:12" ht="18.75">
      <c r="A158" s="13">
        <v>151</v>
      </c>
      <c r="B158" s="625" t="s">
        <v>1153</v>
      </c>
      <c r="C158" s="625" t="s">
        <v>2592</v>
      </c>
      <c r="D158" s="675">
        <v>5</v>
      </c>
      <c r="E158" s="656">
        <f t="shared" si="10"/>
        <v>5</v>
      </c>
      <c r="F158" s="656">
        <f t="shared" si="11"/>
        <v>10</v>
      </c>
      <c r="G158" s="699"/>
      <c r="H158" s="656">
        <f t="shared" si="12"/>
        <v>10</v>
      </c>
      <c r="I158" s="691"/>
      <c r="J158" s="656">
        <f t="shared" si="13"/>
        <v>10</v>
      </c>
      <c r="K158" s="59"/>
      <c r="L158" s="16" t="str">
        <f t="shared" si="14"/>
        <v>Juin</v>
      </c>
    </row>
    <row r="159" spans="1:12" ht="18.75">
      <c r="A159" s="13">
        <v>152</v>
      </c>
      <c r="B159" s="625" t="s">
        <v>2593</v>
      </c>
      <c r="C159" s="625" t="s">
        <v>2594</v>
      </c>
      <c r="D159" s="675">
        <v>8</v>
      </c>
      <c r="E159" s="656">
        <f t="shared" si="10"/>
        <v>8</v>
      </c>
      <c r="F159" s="656">
        <f t="shared" si="11"/>
        <v>16</v>
      </c>
      <c r="G159" s="699"/>
      <c r="H159" s="656">
        <f t="shared" si="12"/>
        <v>16</v>
      </c>
      <c r="I159" s="691"/>
      <c r="J159" s="656">
        <f t="shared" si="13"/>
        <v>16</v>
      </c>
      <c r="K159" s="59"/>
      <c r="L159" s="16" t="str">
        <f t="shared" si="14"/>
        <v>Juin</v>
      </c>
    </row>
    <row r="160" spans="1:12" ht="18.75">
      <c r="A160" s="13">
        <v>153</v>
      </c>
      <c r="B160" s="625" t="s">
        <v>2595</v>
      </c>
      <c r="C160" s="625" t="s">
        <v>2596</v>
      </c>
      <c r="D160" s="675">
        <v>8</v>
      </c>
      <c r="E160" s="656">
        <f t="shared" si="10"/>
        <v>8</v>
      </c>
      <c r="F160" s="656">
        <f t="shared" si="11"/>
        <v>16</v>
      </c>
      <c r="G160" s="693"/>
      <c r="H160" s="656">
        <f t="shared" si="12"/>
        <v>16</v>
      </c>
      <c r="I160" s="691"/>
      <c r="J160" s="656">
        <f t="shared" si="13"/>
        <v>16</v>
      </c>
      <c r="K160" s="692"/>
      <c r="L160" s="16" t="str">
        <f t="shared" si="14"/>
        <v>Juin</v>
      </c>
    </row>
    <row r="161" spans="1:12" ht="18.75">
      <c r="A161" s="13">
        <v>154</v>
      </c>
      <c r="B161" s="625" t="s">
        <v>2597</v>
      </c>
      <c r="C161" s="625" t="s">
        <v>2598</v>
      </c>
      <c r="D161" s="675">
        <v>9</v>
      </c>
      <c r="E161" s="656">
        <f t="shared" si="10"/>
        <v>9</v>
      </c>
      <c r="F161" s="656">
        <f t="shared" si="11"/>
        <v>18</v>
      </c>
      <c r="G161" s="693"/>
      <c r="H161" s="656">
        <f t="shared" si="12"/>
        <v>18</v>
      </c>
      <c r="I161" s="691"/>
      <c r="J161" s="656">
        <f t="shared" si="13"/>
        <v>18</v>
      </c>
      <c r="K161" s="692"/>
      <c r="L161" s="16" t="str">
        <f t="shared" si="14"/>
        <v>Juin</v>
      </c>
    </row>
    <row r="162" spans="1:12" ht="18.75">
      <c r="A162" s="13">
        <v>155</v>
      </c>
      <c r="B162" s="625" t="s">
        <v>1169</v>
      </c>
      <c r="C162" s="625" t="s">
        <v>2599</v>
      </c>
      <c r="D162" s="675">
        <v>15</v>
      </c>
      <c r="E162" s="656">
        <f t="shared" si="10"/>
        <v>15</v>
      </c>
      <c r="F162" s="656">
        <f t="shared" si="11"/>
        <v>30</v>
      </c>
      <c r="G162" s="698"/>
      <c r="H162" s="656">
        <f t="shared" si="12"/>
        <v>30</v>
      </c>
      <c r="I162" s="691"/>
      <c r="J162" s="656">
        <f t="shared" si="13"/>
        <v>30</v>
      </c>
      <c r="K162" s="59"/>
      <c r="L162" s="16" t="str">
        <f t="shared" si="14"/>
        <v>Juin</v>
      </c>
    </row>
    <row r="163" spans="1:12" ht="18.75">
      <c r="A163" s="13">
        <v>156</v>
      </c>
      <c r="B163" s="625" t="s">
        <v>1176</v>
      </c>
      <c r="C163" s="625" t="s">
        <v>2600</v>
      </c>
      <c r="D163" s="675">
        <v>10</v>
      </c>
      <c r="E163" s="656">
        <f t="shared" si="10"/>
        <v>10</v>
      </c>
      <c r="F163" s="656">
        <f t="shared" si="11"/>
        <v>20</v>
      </c>
      <c r="G163" s="693"/>
      <c r="H163" s="656">
        <f t="shared" si="12"/>
        <v>20</v>
      </c>
      <c r="I163" s="691"/>
      <c r="J163" s="656">
        <f t="shared" si="13"/>
        <v>20</v>
      </c>
      <c r="K163" s="692"/>
      <c r="L163" s="16" t="str">
        <f t="shared" si="14"/>
        <v>Juin</v>
      </c>
    </row>
    <row r="164" spans="1:12" ht="18.75">
      <c r="A164" s="13">
        <v>157</v>
      </c>
      <c r="B164" s="625" t="s">
        <v>2601</v>
      </c>
      <c r="C164" s="625" t="s">
        <v>2602</v>
      </c>
      <c r="D164" s="675">
        <v>15</v>
      </c>
      <c r="E164" s="656">
        <f t="shared" si="10"/>
        <v>15</v>
      </c>
      <c r="F164" s="656">
        <f t="shared" si="11"/>
        <v>30</v>
      </c>
      <c r="G164" s="698"/>
      <c r="H164" s="656">
        <f t="shared" si="12"/>
        <v>30</v>
      </c>
      <c r="I164" s="691"/>
      <c r="J164" s="656">
        <f t="shared" si="13"/>
        <v>30</v>
      </c>
      <c r="K164" s="59"/>
      <c r="L164" s="16" t="str">
        <f t="shared" si="14"/>
        <v>Juin</v>
      </c>
    </row>
    <row r="165" spans="1:12" ht="18.75">
      <c r="A165" s="13">
        <v>158</v>
      </c>
      <c r="B165" s="625" t="s">
        <v>222</v>
      </c>
      <c r="C165" s="625" t="s">
        <v>224</v>
      </c>
      <c r="D165" s="675">
        <v>19</v>
      </c>
      <c r="E165" s="656">
        <f t="shared" si="10"/>
        <v>19</v>
      </c>
      <c r="F165" s="656">
        <f t="shared" si="11"/>
        <v>38</v>
      </c>
      <c r="G165" s="698"/>
      <c r="H165" s="656">
        <f t="shared" si="12"/>
        <v>38</v>
      </c>
      <c r="I165" s="691"/>
      <c r="J165" s="656">
        <f t="shared" si="13"/>
        <v>38</v>
      </c>
      <c r="K165" s="59"/>
      <c r="L165" s="16" t="str">
        <f t="shared" si="14"/>
        <v>Juin</v>
      </c>
    </row>
    <row r="166" spans="1:12" ht="18.75">
      <c r="A166" s="13">
        <v>159</v>
      </c>
      <c r="B166" s="625" t="s">
        <v>227</v>
      </c>
      <c r="C166" s="625" t="s">
        <v>2603</v>
      </c>
      <c r="D166" s="675">
        <v>6</v>
      </c>
      <c r="E166" s="656">
        <f t="shared" si="10"/>
        <v>6</v>
      </c>
      <c r="F166" s="656">
        <f t="shared" si="11"/>
        <v>12</v>
      </c>
      <c r="G166" s="698"/>
      <c r="H166" s="656">
        <f t="shared" si="12"/>
        <v>12</v>
      </c>
      <c r="I166" s="691"/>
      <c r="J166" s="656">
        <f t="shared" si="13"/>
        <v>12</v>
      </c>
      <c r="K166" s="59"/>
      <c r="L166" s="16" t="str">
        <f t="shared" si="14"/>
        <v>Juin</v>
      </c>
    </row>
    <row r="167" spans="1:12" ht="18.75">
      <c r="A167" s="13">
        <v>160</v>
      </c>
      <c r="B167" s="625" t="s">
        <v>1190</v>
      </c>
      <c r="C167" s="625" t="s">
        <v>2604</v>
      </c>
      <c r="D167" s="675">
        <v>6</v>
      </c>
      <c r="E167" s="656">
        <f t="shared" si="10"/>
        <v>6</v>
      </c>
      <c r="F167" s="656">
        <f t="shared" si="11"/>
        <v>12</v>
      </c>
      <c r="G167" s="698"/>
      <c r="H167" s="656">
        <f t="shared" si="12"/>
        <v>12</v>
      </c>
      <c r="I167" s="691"/>
      <c r="J167" s="656">
        <f t="shared" si="13"/>
        <v>12</v>
      </c>
      <c r="K167" s="59"/>
      <c r="L167" s="16" t="str">
        <f t="shared" si="14"/>
        <v>Juin</v>
      </c>
    </row>
    <row r="168" spans="1:12" ht="18.75">
      <c r="A168" s="13">
        <v>161</v>
      </c>
      <c r="B168" s="625" t="s">
        <v>1194</v>
      </c>
      <c r="C168" s="625" t="s">
        <v>2491</v>
      </c>
      <c r="D168" s="675">
        <v>12</v>
      </c>
      <c r="E168" s="656">
        <f t="shared" si="10"/>
        <v>12</v>
      </c>
      <c r="F168" s="656">
        <f t="shared" si="11"/>
        <v>24</v>
      </c>
      <c r="G168" s="698"/>
      <c r="H168" s="656">
        <f t="shared" si="12"/>
        <v>24</v>
      </c>
      <c r="I168" s="691"/>
      <c r="J168" s="656">
        <f t="shared" si="13"/>
        <v>24</v>
      </c>
      <c r="K168" s="59"/>
      <c r="L168" s="16" t="str">
        <f t="shared" si="14"/>
        <v>Juin</v>
      </c>
    </row>
    <row r="169" spans="1:12" ht="18.75">
      <c r="A169" s="13">
        <v>162</v>
      </c>
      <c r="B169" s="625" t="s">
        <v>1197</v>
      </c>
      <c r="C169" s="625" t="s">
        <v>2605</v>
      </c>
      <c r="D169" s="675">
        <v>14</v>
      </c>
      <c r="E169" s="656">
        <f t="shared" si="10"/>
        <v>14</v>
      </c>
      <c r="F169" s="656">
        <f t="shared" si="11"/>
        <v>28</v>
      </c>
      <c r="G169" s="698"/>
      <c r="H169" s="656">
        <f t="shared" si="12"/>
        <v>28</v>
      </c>
      <c r="I169" s="691"/>
      <c r="J169" s="656">
        <f t="shared" si="13"/>
        <v>28</v>
      </c>
      <c r="K169" s="59"/>
      <c r="L169" s="16" t="str">
        <f t="shared" si="14"/>
        <v>Juin</v>
      </c>
    </row>
    <row r="170" spans="1:12" ht="18.75">
      <c r="A170" s="13">
        <v>163</v>
      </c>
      <c r="B170" s="625" t="s">
        <v>229</v>
      </c>
      <c r="C170" s="625" t="s">
        <v>2474</v>
      </c>
      <c r="D170" s="675">
        <v>3</v>
      </c>
      <c r="E170" s="656">
        <f t="shared" si="10"/>
        <v>3</v>
      </c>
      <c r="F170" s="656">
        <f t="shared" si="11"/>
        <v>6</v>
      </c>
      <c r="G170" s="698"/>
      <c r="H170" s="656">
        <f t="shared" si="12"/>
        <v>6</v>
      </c>
      <c r="I170" s="691"/>
      <c r="J170" s="656">
        <f t="shared" si="13"/>
        <v>6</v>
      </c>
      <c r="K170" s="59"/>
      <c r="L170" s="16" t="str">
        <f t="shared" si="14"/>
        <v>Juin</v>
      </c>
    </row>
    <row r="171" spans="1:12" ht="18.75">
      <c r="A171" s="13">
        <v>164</v>
      </c>
      <c r="B171" s="625" t="s">
        <v>1204</v>
      </c>
      <c r="C171" s="625" t="s">
        <v>2606</v>
      </c>
      <c r="D171" s="675">
        <v>15</v>
      </c>
      <c r="E171" s="656">
        <f t="shared" si="10"/>
        <v>15</v>
      </c>
      <c r="F171" s="656">
        <f t="shared" si="11"/>
        <v>30</v>
      </c>
      <c r="G171" s="698"/>
      <c r="H171" s="656">
        <f t="shared" si="12"/>
        <v>30</v>
      </c>
      <c r="I171" s="691"/>
      <c r="J171" s="656">
        <f t="shared" si="13"/>
        <v>30</v>
      </c>
      <c r="K171" s="59"/>
      <c r="L171" s="16" t="str">
        <f t="shared" si="14"/>
        <v>Juin</v>
      </c>
    </row>
    <row r="172" spans="1:12" ht="18.75">
      <c r="A172" s="13">
        <v>165</v>
      </c>
      <c r="B172" s="625" t="s">
        <v>1209</v>
      </c>
      <c r="C172" s="625" t="s">
        <v>2466</v>
      </c>
      <c r="D172" s="675">
        <v>12</v>
      </c>
      <c r="E172" s="656">
        <f t="shared" si="10"/>
        <v>12</v>
      </c>
      <c r="F172" s="656">
        <f t="shared" si="11"/>
        <v>24</v>
      </c>
      <c r="G172" s="698"/>
      <c r="H172" s="656">
        <f t="shared" si="12"/>
        <v>24</v>
      </c>
      <c r="I172" s="691"/>
      <c r="J172" s="656">
        <f t="shared" si="13"/>
        <v>24</v>
      </c>
      <c r="K172" s="59"/>
      <c r="L172" s="16" t="str">
        <f t="shared" si="14"/>
        <v>Juin</v>
      </c>
    </row>
    <row r="173" spans="1:12" ht="18.75">
      <c r="A173" s="13">
        <v>166</v>
      </c>
      <c r="B173" s="625" t="s">
        <v>2607</v>
      </c>
      <c r="C173" s="625" t="s">
        <v>2608</v>
      </c>
      <c r="D173" s="675">
        <v>13</v>
      </c>
      <c r="E173" s="656">
        <f t="shared" si="10"/>
        <v>13</v>
      </c>
      <c r="F173" s="656">
        <f t="shared" si="11"/>
        <v>26</v>
      </c>
      <c r="G173" s="698"/>
      <c r="H173" s="656">
        <f t="shared" si="12"/>
        <v>26</v>
      </c>
      <c r="I173" s="691"/>
      <c r="J173" s="656">
        <f t="shared" si="13"/>
        <v>26</v>
      </c>
      <c r="K173" s="59"/>
      <c r="L173" s="16" t="str">
        <f t="shared" si="14"/>
        <v>Juin</v>
      </c>
    </row>
    <row r="174" spans="1:12" ht="18.75">
      <c r="A174" s="13">
        <v>167</v>
      </c>
      <c r="B174" s="625" t="s">
        <v>2609</v>
      </c>
      <c r="C174" s="625" t="s">
        <v>2610</v>
      </c>
      <c r="D174" s="675">
        <v>10</v>
      </c>
      <c r="E174" s="656">
        <f t="shared" si="10"/>
        <v>10</v>
      </c>
      <c r="F174" s="656">
        <f t="shared" si="11"/>
        <v>20</v>
      </c>
      <c r="G174" s="698"/>
      <c r="H174" s="656">
        <f t="shared" si="12"/>
        <v>20</v>
      </c>
      <c r="I174" s="691"/>
      <c r="J174" s="656">
        <f t="shared" si="13"/>
        <v>20</v>
      </c>
      <c r="K174" s="59"/>
      <c r="L174" s="16" t="str">
        <f t="shared" si="14"/>
        <v>Juin</v>
      </c>
    </row>
    <row r="175" spans="1:12" ht="18.75">
      <c r="A175" s="13">
        <v>168</v>
      </c>
      <c r="B175" s="625" t="s">
        <v>2611</v>
      </c>
      <c r="C175" s="625" t="s">
        <v>2612</v>
      </c>
      <c r="D175" s="675">
        <v>2</v>
      </c>
      <c r="E175" s="656">
        <f t="shared" si="10"/>
        <v>2</v>
      </c>
      <c r="F175" s="656">
        <f t="shared" si="11"/>
        <v>4</v>
      </c>
      <c r="G175" s="698"/>
      <c r="H175" s="656">
        <f t="shared" si="12"/>
        <v>4</v>
      </c>
      <c r="I175" s="691"/>
      <c r="J175" s="656">
        <f t="shared" si="13"/>
        <v>4</v>
      </c>
      <c r="K175" s="59"/>
      <c r="L175" s="16" t="str">
        <f t="shared" si="14"/>
        <v>Juin</v>
      </c>
    </row>
    <row r="176" spans="1:12" ht="18.75">
      <c r="A176" s="13">
        <v>169</v>
      </c>
      <c r="B176" s="625" t="s">
        <v>233</v>
      </c>
      <c r="C176" s="625" t="s">
        <v>2613</v>
      </c>
      <c r="D176" s="675">
        <v>13</v>
      </c>
      <c r="E176" s="656">
        <f t="shared" si="10"/>
        <v>13</v>
      </c>
      <c r="F176" s="656">
        <f t="shared" si="11"/>
        <v>26</v>
      </c>
      <c r="G176" s="698"/>
      <c r="H176" s="656">
        <f t="shared" si="12"/>
        <v>26</v>
      </c>
      <c r="I176" s="691"/>
      <c r="J176" s="656">
        <f t="shared" si="13"/>
        <v>26</v>
      </c>
      <c r="K176" s="59"/>
      <c r="L176" s="16" t="str">
        <f t="shared" si="14"/>
        <v>Juin</v>
      </c>
    </row>
    <row r="177" spans="1:12" ht="18.75">
      <c r="A177" s="13">
        <v>170</v>
      </c>
      <c r="B177" s="625" t="s">
        <v>1231</v>
      </c>
      <c r="C177" s="625" t="s">
        <v>2614</v>
      </c>
      <c r="D177" s="675">
        <v>10</v>
      </c>
      <c r="E177" s="656">
        <f t="shared" si="10"/>
        <v>10</v>
      </c>
      <c r="F177" s="656">
        <f t="shared" si="11"/>
        <v>20</v>
      </c>
      <c r="G177" s="698"/>
      <c r="H177" s="656">
        <f t="shared" si="12"/>
        <v>20</v>
      </c>
      <c r="I177" s="691"/>
      <c r="J177" s="656">
        <f t="shared" si="13"/>
        <v>20</v>
      </c>
      <c r="K177" s="59"/>
      <c r="L177" s="16" t="str">
        <f t="shared" si="14"/>
        <v>Juin</v>
      </c>
    </row>
    <row r="178" spans="1:12" ht="18.75">
      <c r="A178" s="13">
        <v>171</v>
      </c>
      <c r="B178" s="625" t="s">
        <v>1236</v>
      </c>
      <c r="C178" s="625" t="s">
        <v>2615</v>
      </c>
      <c r="D178" s="675">
        <v>10</v>
      </c>
      <c r="E178" s="656">
        <f t="shared" si="10"/>
        <v>10</v>
      </c>
      <c r="F178" s="656">
        <f t="shared" si="11"/>
        <v>20</v>
      </c>
      <c r="G178" s="698"/>
      <c r="H178" s="656">
        <f t="shared" si="12"/>
        <v>20</v>
      </c>
      <c r="I178" s="691"/>
      <c r="J178" s="656">
        <f t="shared" si="13"/>
        <v>20</v>
      </c>
      <c r="K178" s="59"/>
      <c r="L178" s="16" t="str">
        <f t="shared" si="14"/>
        <v>Juin</v>
      </c>
    </row>
    <row r="179" spans="1:12" ht="18.75">
      <c r="A179" s="13">
        <v>172</v>
      </c>
      <c r="B179" s="625" t="s">
        <v>1241</v>
      </c>
      <c r="C179" s="625" t="s">
        <v>2449</v>
      </c>
      <c r="D179" s="675">
        <v>14</v>
      </c>
      <c r="E179" s="656">
        <f t="shared" si="10"/>
        <v>14</v>
      </c>
      <c r="F179" s="656">
        <f t="shared" si="11"/>
        <v>28</v>
      </c>
      <c r="G179" s="698"/>
      <c r="H179" s="656">
        <f t="shared" si="12"/>
        <v>28</v>
      </c>
      <c r="I179" s="691"/>
      <c r="J179" s="656">
        <f t="shared" si="13"/>
        <v>28</v>
      </c>
      <c r="K179" s="59"/>
      <c r="L179" s="16" t="str">
        <f t="shared" si="14"/>
        <v>Juin</v>
      </c>
    </row>
    <row r="180" spans="1:12" ht="18.75">
      <c r="A180" s="13">
        <v>173</v>
      </c>
      <c r="B180" s="625" t="s">
        <v>1244</v>
      </c>
      <c r="C180" s="625" t="s">
        <v>2616</v>
      </c>
      <c r="D180" s="675">
        <v>7</v>
      </c>
      <c r="E180" s="656">
        <f t="shared" si="10"/>
        <v>7</v>
      </c>
      <c r="F180" s="656">
        <f t="shared" si="11"/>
        <v>14</v>
      </c>
      <c r="G180" s="698"/>
      <c r="H180" s="656">
        <f t="shared" si="12"/>
        <v>14</v>
      </c>
      <c r="I180" s="691"/>
      <c r="J180" s="656">
        <f t="shared" si="13"/>
        <v>14</v>
      </c>
      <c r="K180" s="59"/>
      <c r="L180" s="16" t="str">
        <f t="shared" si="14"/>
        <v>Juin</v>
      </c>
    </row>
    <row r="181" spans="1:12" ht="18.75">
      <c r="A181" s="13">
        <v>174</v>
      </c>
      <c r="B181" s="625" t="s">
        <v>1247</v>
      </c>
      <c r="C181" s="625" t="s">
        <v>2617</v>
      </c>
      <c r="D181" s="675">
        <v>0</v>
      </c>
      <c r="E181" s="656">
        <f t="shared" si="10"/>
        <v>0</v>
      </c>
      <c r="F181" s="656">
        <f t="shared" si="11"/>
        <v>0</v>
      </c>
      <c r="G181" s="698"/>
      <c r="H181" s="656">
        <f t="shared" si="12"/>
        <v>0</v>
      </c>
      <c r="I181" s="691"/>
      <c r="J181" s="656">
        <f t="shared" si="13"/>
        <v>0</v>
      </c>
      <c r="K181" s="59"/>
      <c r="L181" s="16" t="str">
        <f t="shared" si="14"/>
        <v>Juin</v>
      </c>
    </row>
    <row r="182" spans="1:12" ht="18.75">
      <c r="A182" s="13">
        <v>175</v>
      </c>
      <c r="B182" s="625" t="s">
        <v>1252</v>
      </c>
      <c r="C182" s="625" t="s">
        <v>2462</v>
      </c>
      <c r="D182" s="675">
        <v>1</v>
      </c>
      <c r="E182" s="656">
        <f t="shared" si="10"/>
        <v>1</v>
      </c>
      <c r="F182" s="656">
        <f t="shared" si="11"/>
        <v>2</v>
      </c>
      <c r="G182" s="698"/>
      <c r="H182" s="656">
        <f t="shared" si="12"/>
        <v>2</v>
      </c>
      <c r="I182" s="691"/>
      <c r="J182" s="656">
        <f t="shared" si="13"/>
        <v>2</v>
      </c>
      <c r="K182" s="59"/>
      <c r="L182" s="16" t="str">
        <f t="shared" si="14"/>
        <v>Juin</v>
      </c>
    </row>
    <row r="183" spans="1:12" ht="18.75">
      <c r="A183" s="13">
        <v>176</v>
      </c>
      <c r="B183" s="625" t="s">
        <v>1255</v>
      </c>
      <c r="C183" s="625" t="s">
        <v>2615</v>
      </c>
      <c r="D183" s="675">
        <v>2</v>
      </c>
      <c r="E183" s="656">
        <f t="shared" si="10"/>
        <v>2</v>
      </c>
      <c r="F183" s="656">
        <f t="shared" si="11"/>
        <v>4</v>
      </c>
      <c r="G183" s="698"/>
      <c r="H183" s="656">
        <f t="shared" si="12"/>
        <v>4</v>
      </c>
      <c r="I183" s="691"/>
      <c r="J183" s="656">
        <f t="shared" si="13"/>
        <v>4</v>
      </c>
      <c r="K183" s="59"/>
      <c r="L183" s="16" t="str">
        <f t="shared" si="14"/>
        <v>Juin</v>
      </c>
    </row>
    <row r="184" spans="1:12" ht="18.75">
      <c r="A184" s="13">
        <v>177</v>
      </c>
      <c r="B184" s="625" t="s">
        <v>1258</v>
      </c>
      <c r="C184" s="625" t="s">
        <v>2432</v>
      </c>
      <c r="D184" s="675">
        <v>12</v>
      </c>
      <c r="E184" s="656">
        <f t="shared" si="10"/>
        <v>12</v>
      </c>
      <c r="F184" s="656">
        <f t="shared" si="11"/>
        <v>24</v>
      </c>
      <c r="G184" s="698"/>
      <c r="H184" s="656">
        <f t="shared" si="12"/>
        <v>24</v>
      </c>
      <c r="I184" s="691"/>
      <c r="J184" s="656">
        <f t="shared" si="13"/>
        <v>24</v>
      </c>
      <c r="K184" s="59"/>
      <c r="L184" s="16" t="str">
        <f t="shared" si="14"/>
        <v>Juin</v>
      </c>
    </row>
    <row r="185" spans="1:12" ht="18.75">
      <c r="A185" s="13">
        <v>178</v>
      </c>
      <c r="B185" s="625" t="s">
        <v>1262</v>
      </c>
      <c r="C185" s="625" t="s">
        <v>2618</v>
      </c>
      <c r="D185" s="675">
        <v>8</v>
      </c>
      <c r="E185" s="656">
        <f t="shared" si="10"/>
        <v>8</v>
      </c>
      <c r="F185" s="656">
        <f t="shared" si="11"/>
        <v>16</v>
      </c>
      <c r="G185" s="698"/>
      <c r="H185" s="656">
        <f t="shared" si="12"/>
        <v>16</v>
      </c>
      <c r="I185" s="691"/>
      <c r="J185" s="656">
        <f t="shared" si="13"/>
        <v>16</v>
      </c>
      <c r="K185" s="59"/>
      <c r="L185" s="16" t="str">
        <f t="shared" si="14"/>
        <v>Juin</v>
      </c>
    </row>
    <row r="186" spans="1:12" ht="18.75">
      <c r="A186" s="13">
        <v>179</v>
      </c>
      <c r="B186" s="625" t="s">
        <v>2619</v>
      </c>
      <c r="C186" s="625" t="s">
        <v>2620</v>
      </c>
      <c r="D186" s="675">
        <v>8</v>
      </c>
      <c r="E186" s="656">
        <f t="shared" si="10"/>
        <v>8</v>
      </c>
      <c r="F186" s="656">
        <f t="shared" si="11"/>
        <v>16</v>
      </c>
      <c r="G186" s="698"/>
      <c r="H186" s="656">
        <f t="shared" si="12"/>
        <v>16</v>
      </c>
      <c r="I186" s="691"/>
      <c r="J186" s="656">
        <f t="shared" si="13"/>
        <v>16</v>
      </c>
      <c r="K186" s="59"/>
      <c r="L186" s="16" t="str">
        <f t="shared" si="14"/>
        <v>Juin</v>
      </c>
    </row>
    <row r="187" spans="1:12" ht="18.75">
      <c r="A187" s="13">
        <v>180</v>
      </c>
      <c r="B187" s="625" t="s">
        <v>1273</v>
      </c>
      <c r="C187" s="625" t="s">
        <v>2621</v>
      </c>
      <c r="D187" s="675">
        <v>9</v>
      </c>
      <c r="E187" s="656">
        <f t="shared" si="10"/>
        <v>9</v>
      </c>
      <c r="F187" s="656">
        <f t="shared" si="11"/>
        <v>18</v>
      </c>
      <c r="G187" s="698"/>
      <c r="H187" s="656">
        <f t="shared" si="12"/>
        <v>18</v>
      </c>
      <c r="I187" s="691"/>
      <c r="J187" s="656">
        <f t="shared" si="13"/>
        <v>18</v>
      </c>
      <c r="K187" s="59"/>
      <c r="L187" s="16" t="str">
        <f t="shared" si="14"/>
        <v>Juin</v>
      </c>
    </row>
    <row r="188" spans="1:12" ht="18.75">
      <c r="A188" s="13">
        <v>181</v>
      </c>
      <c r="B188" s="625" t="s">
        <v>1277</v>
      </c>
      <c r="C188" s="625" t="s">
        <v>2582</v>
      </c>
      <c r="D188" s="675">
        <v>6</v>
      </c>
      <c r="E188" s="656">
        <f t="shared" si="10"/>
        <v>6</v>
      </c>
      <c r="F188" s="656">
        <f t="shared" si="11"/>
        <v>12</v>
      </c>
      <c r="G188" s="698"/>
      <c r="H188" s="656">
        <f t="shared" si="12"/>
        <v>12</v>
      </c>
      <c r="I188" s="691"/>
      <c r="J188" s="656">
        <f t="shared" si="13"/>
        <v>12</v>
      </c>
      <c r="K188" s="59"/>
      <c r="L188" s="16" t="str">
        <f t="shared" si="14"/>
        <v>Juin</v>
      </c>
    </row>
    <row r="189" spans="1:12" ht="18.75">
      <c r="A189" s="13">
        <v>182</v>
      </c>
      <c r="B189" s="625" t="s">
        <v>238</v>
      </c>
      <c r="C189" s="625" t="s">
        <v>2622</v>
      </c>
      <c r="D189" s="675">
        <v>1</v>
      </c>
      <c r="E189" s="656">
        <f t="shared" si="10"/>
        <v>1</v>
      </c>
      <c r="F189" s="656">
        <f t="shared" si="11"/>
        <v>2</v>
      </c>
      <c r="G189" s="698"/>
      <c r="H189" s="656">
        <f t="shared" si="12"/>
        <v>2</v>
      </c>
      <c r="I189" s="691"/>
      <c r="J189" s="656">
        <f t="shared" si="13"/>
        <v>2</v>
      </c>
      <c r="K189" s="59"/>
      <c r="L189" s="16" t="str">
        <f t="shared" si="14"/>
        <v>Juin</v>
      </c>
    </row>
    <row r="190" spans="1:12" ht="18.75">
      <c r="A190" s="13">
        <v>183</v>
      </c>
      <c r="B190" s="625" t="s">
        <v>1285</v>
      </c>
      <c r="C190" s="625" t="s">
        <v>2581</v>
      </c>
      <c r="D190" s="675">
        <v>7</v>
      </c>
      <c r="E190" s="656">
        <f t="shared" si="10"/>
        <v>7</v>
      </c>
      <c r="F190" s="656">
        <f t="shared" si="11"/>
        <v>14</v>
      </c>
      <c r="G190" s="698"/>
      <c r="H190" s="656">
        <f t="shared" si="12"/>
        <v>14</v>
      </c>
      <c r="I190" s="691"/>
      <c r="J190" s="656">
        <f t="shared" si="13"/>
        <v>14</v>
      </c>
      <c r="K190" s="59"/>
      <c r="L190" s="16" t="str">
        <f t="shared" si="14"/>
        <v>Juin</v>
      </c>
    </row>
    <row r="191" spans="1:12" ht="18.75">
      <c r="A191" s="13">
        <v>184</v>
      </c>
      <c r="B191" s="625" t="s">
        <v>1290</v>
      </c>
      <c r="C191" s="625" t="s">
        <v>2623</v>
      </c>
      <c r="D191" s="675">
        <v>12</v>
      </c>
      <c r="E191" s="656">
        <f t="shared" si="10"/>
        <v>12</v>
      </c>
      <c r="F191" s="656">
        <f t="shared" si="11"/>
        <v>24</v>
      </c>
      <c r="G191" s="698"/>
      <c r="H191" s="656">
        <f t="shared" si="12"/>
        <v>24</v>
      </c>
      <c r="I191" s="691"/>
      <c r="J191" s="656">
        <f t="shared" si="13"/>
        <v>24</v>
      </c>
      <c r="K191" s="59"/>
      <c r="L191" s="16" t="str">
        <f t="shared" si="14"/>
        <v>Juin</v>
      </c>
    </row>
    <row r="192" spans="1:12" ht="18.75">
      <c r="A192" s="13">
        <v>185</v>
      </c>
      <c r="B192" s="625" t="s">
        <v>2624</v>
      </c>
      <c r="C192" s="625" t="s">
        <v>2625</v>
      </c>
      <c r="D192" s="675">
        <v>11</v>
      </c>
      <c r="E192" s="656">
        <f t="shared" si="10"/>
        <v>11</v>
      </c>
      <c r="F192" s="656">
        <f t="shared" si="11"/>
        <v>22</v>
      </c>
      <c r="G192" s="698"/>
      <c r="H192" s="656">
        <f t="shared" si="12"/>
        <v>22</v>
      </c>
      <c r="I192" s="691"/>
      <c r="J192" s="656">
        <f t="shared" si="13"/>
        <v>22</v>
      </c>
      <c r="K192" s="59"/>
      <c r="L192" s="16" t="str">
        <f t="shared" si="14"/>
        <v>Juin</v>
      </c>
    </row>
    <row r="193" spans="1:12" ht="18.75">
      <c r="A193" s="13">
        <v>186</v>
      </c>
      <c r="B193" s="625" t="s">
        <v>2626</v>
      </c>
      <c r="C193" s="625" t="s">
        <v>2627</v>
      </c>
      <c r="D193" s="675">
        <v>8</v>
      </c>
      <c r="E193" s="656">
        <f t="shared" si="10"/>
        <v>8</v>
      </c>
      <c r="F193" s="656">
        <f t="shared" si="11"/>
        <v>16</v>
      </c>
      <c r="G193" s="698"/>
      <c r="H193" s="656">
        <f t="shared" si="12"/>
        <v>16</v>
      </c>
      <c r="I193" s="691"/>
      <c r="J193" s="656">
        <f t="shared" si="13"/>
        <v>16</v>
      </c>
      <c r="K193" s="59"/>
      <c r="L193" s="16" t="str">
        <f t="shared" si="14"/>
        <v>Juin</v>
      </c>
    </row>
    <row r="194" spans="1:12" ht="18.75">
      <c r="A194" s="13">
        <v>187</v>
      </c>
      <c r="B194" s="625" t="s">
        <v>261</v>
      </c>
      <c r="C194" s="625" t="s">
        <v>2628</v>
      </c>
      <c r="D194" s="675">
        <v>11</v>
      </c>
      <c r="E194" s="656">
        <f t="shared" si="10"/>
        <v>11</v>
      </c>
      <c r="F194" s="656">
        <f t="shared" si="11"/>
        <v>22</v>
      </c>
      <c r="G194" s="698"/>
      <c r="H194" s="656">
        <f t="shared" si="12"/>
        <v>22</v>
      </c>
      <c r="I194" s="691"/>
      <c r="J194" s="656">
        <f t="shared" si="13"/>
        <v>22</v>
      </c>
      <c r="K194" s="59"/>
      <c r="L194" s="16" t="str">
        <f t="shared" si="14"/>
        <v>Juin</v>
      </c>
    </row>
    <row r="195" spans="1:12" ht="18.75">
      <c r="A195" s="13">
        <v>188</v>
      </c>
      <c r="B195" s="625" t="s">
        <v>1308</v>
      </c>
      <c r="C195" s="625" t="s">
        <v>2466</v>
      </c>
      <c r="D195" s="675">
        <v>8</v>
      </c>
      <c r="E195" s="656">
        <f t="shared" si="10"/>
        <v>8</v>
      </c>
      <c r="F195" s="656">
        <f t="shared" si="11"/>
        <v>16</v>
      </c>
      <c r="G195" s="698"/>
      <c r="H195" s="656">
        <f t="shared" si="12"/>
        <v>16</v>
      </c>
      <c r="I195" s="691"/>
      <c r="J195" s="656">
        <f t="shared" si="13"/>
        <v>16</v>
      </c>
      <c r="K195" s="59"/>
      <c r="L195" s="16" t="str">
        <f t="shared" si="14"/>
        <v>Juin</v>
      </c>
    </row>
    <row r="196" spans="1:12" ht="18.75">
      <c r="A196" s="13">
        <v>189</v>
      </c>
      <c r="B196" s="625" t="s">
        <v>2629</v>
      </c>
      <c r="C196" s="625" t="s">
        <v>2473</v>
      </c>
      <c r="D196" s="675">
        <v>10</v>
      </c>
      <c r="E196" s="656">
        <f t="shared" si="10"/>
        <v>10</v>
      </c>
      <c r="F196" s="656">
        <f t="shared" si="11"/>
        <v>20</v>
      </c>
      <c r="G196" s="698"/>
      <c r="H196" s="656">
        <f t="shared" si="12"/>
        <v>20</v>
      </c>
      <c r="I196" s="691"/>
      <c r="J196" s="656">
        <f t="shared" si="13"/>
        <v>20</v>
      </c>
      <c r="K196" s="59"/>
      <c r="L196" s="16" t="str">
        <f t="shared" si="14"/>
        <v>Juin</v>
      </c>
    </row>
    <row r="197" spans="1:12" ht="18.75">
      <c r="A197" s="13">
        <v>190</v>
      </c>
      <c r="B197" s="625" t="s">
        <v>1315</v>
      </c>
      <c r="C197" s="625" t="s">
        <v>2630</v>
      </c>
      <c r="D197" s="675">
        <v>1</v>
      </c>
      <c r="E197" s="656">
        <f t="shared" si="10"/>
        <v>1</v>
      </c>
      <c r="F197" s="656">
        <f t="shared" si="11"/>
        <v>2</v>
      </c>
      <c r="G197" s="698"/>
      <c r="H197" s="656">
        <f t="shared" si="12"/>
        <v>2</v>
      </c>
      <c r="I197" s="691"/>
      <c r="J197" s="656">
        <f t="shared" si="13"/>
        <v>2</v>
      </c>
      <c r="K197" s="59"/>
      <c r="L197" s="16" t="str">
        <f t="shared" si="14"/>
        <v>Juin</v>
      </c>
    </row>
    <row r="198" spans="1:12" ht="18.75">
      <c r="A198" s="13">
        <v>191</v>
      </c>
      <c r="B198" s="625" t="s">
        <v>1315</v>
      </c>
      <c r="C198" s="625" t="s">
        <v>2540</v>
      </c>
      <c r="D198" s="675">
        <v>3</v>
      </c>
      <c r="E198" s="656">
        <f t="shared" si="10"/>
        <v>3</v>
      </c>
      <c r="F198" s="656">
        <f t="shared" si="11"/>
        <v>6</v>
      </c>
      <c r="G198" s="698"/>
      <c r="H198" s="656">
        <f t="shared" si="12"/>
        <v>6</v>
      </c>
      <c r="I198" s="691"/>
      <c r="J198" s="656">
        <f t="shared" si="13"/>
        <v>6</v>
      </c>
      <c r="K198" s="59"/>
      <c r="L198" s="16" t="str">
        <f t="shared" si="14"/>
        <v>Juin</v>
      </c>
    </row>
    <row r="199" spans="1:12" ht="18.75">
      <c r="A199" s="13">
        <v>192</v>
      </c>
      <c r="B199" s="625" t="s">
        <v>1322</v>
      </c>
      <c r="C199" s="625" t="s">
        <v>2631</v>
      </c>
      <c r="D199" s="675">
        <v>4</v>
      </c>
      <c r="E199" s="656">
        <f t="shared" si="10"/>
        <v>4</v>
      </c>
      <c r="F199" s="656">
        <f t="shared" si="11"/>
        <v>8</v>
      </c>
      <c r="G199" s="698"/>
      <c r="H199" s="656">
        <f t="shared" si="12"/>
        <v>8</v>
      </c>
      <c r="I199" s="691"/>
      <c r="J199" s="656">
        <f t="shared" si="13"/>
        <v>8</v>
      </c>
      <c r="K199" s="59"/>
      <c r="L199" s="16" t="str">
        <f t="shared" si="14"/>
        <v>Juin</v>
      </c>
    </row>
    <row r="200" spans="1:12" ht="18.75">
      <c r="A200" s="13">
        <v>193</v>
      </c>
      <c r="B200" s="625" t="s">
        <v>1327</v>
      </c>
      <c r="C200" s="625" t="s">
        <v>2632</v>
      </c>
      <c r="D200" s="675">
        <v>6</v>
      </c>
      <c r="E200" s="656">
        <f t="shared" ref="E200:E263" si="15">IF(D200=0,K200/2,D200)</f>
        <v>6</v>
      </c>
      <c r="F200" s="656">
        <f t="shared" ref="F200:F263" si="16">E200*2</f>
        <v>12</v>
      </c>
      <c r="G200" s="698"/>
      <c r="H200" s="656">
        <f t="shared" ref="H200:H263" si="17">MAX(F200,G200)</f>
        <v>12</v>
      </c>
      <c r="I200" s="691"/>
      <c r="J200" s="656">
        <f t="shared" ref="J200:J263" si="18">MAX(H200,I200*2)</f>
        <v>12</v>
      </c>
      <c r="K200" s="59"/>
      <c r="L200" s="16" t="str">
        <f t="shared" ref="L200:L263" si="19">IF(ISBLANK(I200),IF(ISBLANK(G200),"Juin","Synthèse"),"Rattrapage")</f>
        <v>Juin</v>
      </c>
    </row>
    <row r="201" spans="1:12" ht="18.75">
      <c r="A201" s="13">
        <v>194</v>
      </c>
      <c r="B201" s="625" t="s">
        <v>2633</v>
      </c>
      <c r="C201" s="625" t="s">
        <v>2613</v>
      </c>
      <c r="D201" s="675">
        <v>14</v>
      </c>
      <c r="E201" s="656">
        <f t="shared" si="15"/>
        <v>14</v>
      </c>
      <c r="F201" s="656">
        <f t="shared" si="16"/>
        <v>28</v>
      </c>
      <c r="G201" s="698"/>
      <c r="H201" s="656">
        <f t="shared" si="17"/>
        <v>28</v>
      </c>
      <c r="I201" s="691"/>
      <c r="J201" s="656">
        <f t="shared" si="18"/>
        <v>28</v>
      </c>
      <c r="K201" s="59"/>
      <c r="L201" s="16" t="str">
        <f t="shared" si="19"/>
        <v>Juin</v>
      </c>
    </row>
    <row r="202" spans="1:12" ht="18.75">
      <c r="A202" s="13">
        <v>195</v>
      </c>
      <c r="B202" s="625" t="s">
        <v>1336</v>
      </c>
      <c r="C202" s="625" t="s">
        <v>2634</v>
      </c>
      <c r="D202" s="675">
        <v>13</v>
      </c>
      <c r="E202" s="656">
        <f t="shared" si="15"/>
        <v>13</v>
      </c>
      <c r="F202" s="656">
        <f t="shared" si="16"/>
        <v>26</v>
      </c>
      <c r="G202" s="698"/>
      <c r="H202" s="656">
        <f t="shared" si="17"/>
        <v>26</v>
      </c>
      <c r="I202" s="691"/>
      <c r="J202" s="656">
        <f t="shared" si="18"/>
        <v>26</v>
      </c>
      <c r="K202" s="59"/>
      <c r="L202" s="16" t="str">
        <f t="shared" si="19"/>
        <v>Juin</v>
      </c>
    </row>
    <row r="203" spans="1:12" ht="18.75">
      <c r="A203" s="13">
        <v>196</v>
      </c>
      <c r="B203" s="625" t="s">
        <v>2635</v>
      </c>
      <c r="C203" s="625" t="s">
        <v>2636</v>
      </c>
      <c r="D203" s="675">
        <v>11</v>
      </c>
      <c r="E203" s="656">
        <f t="shared" si="15"/>
        <v>11</v>
      </c>
      <c r="F203" s="656">
        <f t="shared" si="16"/>
        <v>22</v>
      </c>
      <c r="G203" s="698"/>
      <c r="H203" s="656">
        <f t="shared" si="17"/>
        <v>22</v>
      </c>
      <c r="I203" s="691"/>
      <c r="J203" s="656">
        <f t="shared" si="18"/>
        <v>22</v>
      </c>
      <c r="K203" s="59"/>
      <c r="L203" s="16" t="str">
        <f t="shared" si="19"/>
        <v>Juin</v>
      </c>
    </row>
    <row r="204" spans="1:12" ht="18.75">
      <c r="A204" s="13">
        <v>197</v>
      </c>
      <c r="B204" s="625" t="s">
        <v>1345</v>
      </c>
      <c r="C204" s="625" t="s">
        <v>2637</v>
      </c>
      <c r="D204" s="675">
        <v>5</v>
      </c>
      <c r="E204" s="656">
        <f t="shared" si="15"/>
        <v>5</v>
      </c>
      <c r="F204" s="656">
        <f t="shared" si="16"/>
        <v>10</v>
      </c>
      <c r="G204" s="698"/>
      <c r="H204" s="656">
        <f t="shared" si="17"/>
        <v>10</v>
      </c>
      <c r="I204" s="691"/>
      <c r="J204" s="656">
        <f t="shared" si="18"/>
        <v>10</v>
      </c>
      <c r="K204" s="59"/>
      <c r="L204" s="16" t="str">
        <f t="shared" si="19"/>
        <v>Juin</v>
      </c>
    </row>
    <row r="205" spans="1:12" ht="18.75">
      <c r="A205" s="13">
        <v>198</v>
      </c>
      <c r="B205" s="625" t="s">
        <v>1349</v>
      </c>
      <c r="C205" s="625" t="s">
        <v>2638</v>
      </c>
      <c r="D205" s="675">
        <v>1</v>
      </c>
      <c r="E205" s="656">
        <f t="shared" si="15"/>
        <v>1</v>
      </c>
      <c r="F205" s="656">
        <f t="shared" si="16"/>
        <v>2</v>
      </c>
      <c r="G205" s="698"/>
      <c r="H205" s="656">
        <f t="shared" si="17"/>
        <v>2</v>
      </c>
      <c r="I205" s="691"/>
      <c r="J205" s="656">
        <f t="shared" si="18"/>
        <v>2</v>
      </c>
      <c r="K205" s="59"/>
      <c r="L205" s="16" t="str">
        <f t="shared" si="19"/>
        <v>Juin</v>
      </c>
    </row>
    <row r="206" spans="1:12" ht="18.75">
      <c r="A206" s="13">
        <v>199</v>
      </c>
      <c r="B206" s="625" t="s">
        <v>1349</v>
      </c>
      <c r="C206" s="625" t="s">
        <v>2639</v>
      </c>
      <c r="D206" s="675">
        <v>5</v>
      </c>
      <c r="E206" s="656">
        <f t="shared" si="15"/>
        <v>5</v>
      </c>
      <c r="F206" s="656">
        <f t="shared" si="16"/>
        <v>10</v>
      </c>
      <c r="G206" s="698"/>
      <c r="H206" s="656">
        <f t="shared" si="17"/>
        <v>10</v>
      </c>
      <c r="I206" s="691"/>
      <c r="J206" s="656">
        <f t="shared" si="18"/>
        <v>10</v>
      </c>
      <c r="K206" s="59"/>
      <c r="L206" s="16" t="str">
        <f t="shared" si="19"/>
        <v>Juin</v>
      </c>
    </row>
    <row r="207" spans="1:12" ht="18.75">
      <c r="A207" s="13">
        <v>200</v>
      </c>
      <c r="B207" s="625" t="s">
        <v>1359</v>
      </c>
      <c r="C207" s="625" t="s">
        <v>2640</v>
      </c>
      <c r="D207" s="675">
        <v>3</v>
      </c>
      <c r="E207" s="656">
        <f t="shared" si="15"/>
        <v>3</v>
      </c>
      <c r="F207" s="656">
        <f t="shared" si="16"/>
        <v>6</v>
      </c>
      <c r="G207" s="698"/>
      <c r="H207" s="656">
        <f t="shared" si="17"/>
        <v>6</v>
      </c>
      <c r="I207" s="691"/>
      <c r="J207" s="656">
        <f t="shared" si="18"/>
        <v>6</v>
      </c>
      <c r="K207" s="59"/>
      <c r="L207" s="16" t="str">
        <f t="shared" si="19"/>
        <v>Juin</v>
      </c>
    </row>
    <row r="208" spans="1:12" ht="18.75">
      <c r="A208" s="13">
        <v>201</v>
      </c>
      <c r="B208" s="625" t="s">
        <v>243</v>
      </c>
      <c r="C208" s="625" t="s">
        <v>2641</v>
      </c>
      <c r="D208" s="675">
        <v>13</v>
      </c>
      <c r="E208" s="656">
        <f t="shared" si="15"/>
        <v>13</v>
      </c>
      <c r="F208" s="656">
        <f t="shared" si="16"/>
        <v>26</v>
      </c>
      <c r="G208" s="698"/>
      <c r="H208" s="656">
        <f t="shared" si="17"/>
        <v>26</v>
      </c>
      <c r="I208" s="691"/>
      <c r="J208" s="656">
        <f t="shared" si="18"/>
        <v>26</v>
      </c>
      <c r="K208" s="59"/>
      <c r="L208" s="16" t="str">
        <f t="shared" si="19"/>
        <v>Juin</v>
      </c>
    </row>
    <row r="209" spans="1:12" ht="18.75">
      <c r="A209" s="13">
        <v>202</v>
      </c>
      <c r="B209" s="625" t="s">
        <v>2642</v>
      </c>
      <c r="C209" s="625" t="s">
        <v>2643</v>
      </c>
      <c r="D209" s="675">
        <v>4</v>
      </c>
      <c r="E209" s="656">
        <f t="shared" si="15"/>
        <v>4</v>
      </c>
      <c r="F209" s="656">
        <f t="shared" si="16"/>
        <v>8</v>
      </c>
      <c r="G209" s="698"/>
      <c r="H209" s="656">
        <f t="shared" si="17"/>
        <v>8</v>
      </c>
      <c r="I209" s="691"/>
      <c r="J209" s="656">
        <f t="shared" si="18"/>
        <v>8</v>
      </c>
      <c r="K209" s="59"/>
      <c r="L209" s="16" t="str">
        <f t="shared" si="19"/>
        <v>Juin</v>
      </c>
    </row>
    <row r="210" spans="1:12" ht="18.75">
      <c r="A210" s="13">
        <v>203</v>
      </c>
      <c r="B210" s="625" t="s">
        <v>1373</v>
      </c>
      <c r="C210" s="625" t="s">
        <v>2644</v>
      </c>
      <c r="D210" s="675">
        <v>11</v>
      </c>
      <c r="E210" s="656">
        <f t="shared" si="15"/>
        <v>11</v>
      </c>
      <c r="F210" s="656">
        <f t="shared" si="16"/>
        <v>22</v>
      </c>
      <c r="G210" s="698"/>
      <c r="H210" s="656">
        <f t="shared" si="17"/>
        <v>22</v>
      </c>
      <c r="I210" s="691"/>
      <c r="J210" s="656">
        <f t="shared" si="18"/>
        <v>22</v>
      </c>
      <c r="K210" s="59"/>
      <c r="L210" s="16" t="str">
        <f t="shared" si="19"/>
        <v>Juin</v>
      </c>
    </row>
    <row r="211" spans="1:12" ht="18.75">
      <c r="A211" s="13">
        <v>204</v>
      </c>
      <c r="B211" s="625" t="s">
        <v>1379</v>
      </c>
      <c r="C211" s="625" t="s">
        <v>2645</v>
      </c>
      <c r="D211" s="675">
        <v>3</v>
      </c>
      <c r="E211" s="656">
        <f t="shared" si="15"/>
        <v>3</v>
      </c>
      <c r="F211" s="656">
        <f t="shared" si="16"/>
        <v>6</v>
      </c>
      <c r="G211" s="698"/>
      <c r="H211" s="656">
        <f t="shared" si="17"/>
        <v>6</v>
      </c>
      <c r="I211" s="691"/>
      <c r="J211" s="656">
        <f t="shared" si="18"/>
        <v>6</v>
      </c>
      <c r="K211" s="59"/>
      <c r="L211" s="16" t="str">
        <f t="shared" si="19"/>
        <v>Juin</v>
      </c>
    </row>
    <row r="212" spans="1:12" ht="18.75">
      <c r="A212" s="13">
        <v>205</v>
      </c>
      <c r="B212" s="625" t="s">
        <v>1382</v>
      </c>
      <c r="C212" s="625" t="s">
        <v>2490</v>
      </c>
      <c r="D212" s="675">
        <v>15</v>
      </c>
      <c r="E212" s="656">
        <f t="shared" si="15"/>
        <v>15</v>
      </c>
      <c r="F212" s="656">
        <f t="shared" si="16"/>
        <v>30</v>
      </c>
      <c r="G212" s="698"/>
      <c r="H212" s="656">
        <f t="shared" si="17"/>
        <v>30</v>
      </c>
      <c r="I212" s="691"/>
      <c r="J212" s="656">
        <f t="shared" si="18"/>
        <v>30</v>
      </c>
      <c r="K212" s="59"/>
      <c r="L212" s="16" t="str">
        <f t="shared" si="19"/>
        <v>Juin</v>
      </c>
    </row>
    <row r="213" spans="1:12" ht="18.75">
      <c r="A213" s="13">
        <v>206</v>
      </c>
      <c r="B213" s="625" t="s">
        <v>2646</v>
      </c>
      <c r="C213" s="625" t="s">
        <v>2647</v>
      </c>
      <c r="D213" s="675">
        <v>1</v>
      </c>
      <c r="E213" s="656">
        <f t="shared" si="15"/>
        <v>1</v>
      </c>
      <c r="F213" s="656">
        <f t="shared" si="16"/>
        <v>2</v>
      </c>
      <c r="G213" s="698"/>
      <c r="H213" s="656">
        <f t="shared" si="17"/>
        <v>2</v>
      </c>
      <c r="I213" s="691"/>
      <c r="J213" s="656">
        <f t="shared" si="18"/>
        <v>2</v>
      </c>
      <c r="K213" s="59"/>
      <c r="L213" s="16" t="str">
        <f t="shared" si="19"/>
        <v>Juin</v>
      </c>
    </row>
    <row r="214" spans="1:12" ht="18.75">
      <c r="A214" s="13">
        <v>207</v>
      </c>
      <c r="B214" s="625" t="s">
        <v>1391</v>
      </c>
      <c r="C214" s="625" t="s">
        <v>2648</v>
      </c>
      <c r="D214" s="675">
        <v>12</v>
      </c>
      <c r="E214" s="656">
        <f t="shared" si="15"/>
        <v>12</v>
      </c>
      <c r="F214" s="656">
        <f t="shared" si="16"/>
        <v>24</v>
      </c>
      <c r="G214" s="698"/>
      <c r="H214" s="656">
        <f t="shared" si="17"/>
        <v>24</v>
      </c>
      <c r="I214" s="691"/>
      <c r="J214" s="656">
        <f t="shared" si="18"/>
        <v>24</v>
      </c>
      <c r="K214" s="59"/>
      <c r="L214" s="16" t="str">
        <f t="shared" si="19"/>
        <v>Juin</v>
      </c>
    </row>
    <row r="215" spans="1:12" ht="18.75">
      <c r="A215" s="13">
        <v>208</v>
      </c>
      <c r="B215" s="625" t="s">
        <v>246</v>
      </c>
      <c r="C215" s="625" t="s">
        <v>2509</v>
      </c>
      <c r="D215" s="675">
        <v>6</v>
      </c>
      <c r="E215" s="656">
        <f t="shared" si="15"/>
        <v>6</v>
      </c>
      <c r="F215" s="656">
        <f t="shared" si="16"/>
        <v>12</v>
      </c>
      <c r="G215" s="698"/>
      <c r="H215" s="656">
        <f t="shared" si="17"/>
        <v>12</v>
      </c>
      <c r="I215" s="691"/>
      <c r="J215" s="656">
        <f t="shared" si="18"/>
        <v>12</v>
      </c>
      <c r="K215" s="59"/>
      <c r="L215" s="16" t="str">
        <f t="shared" si="19"/>
        <v>Juin</v>
      </c>
    </row>
    <row r="216" spans="1:12" ht="18.75">
      <c r="A216" s="13">
        <v>209</v>
      </c>
      <c r="B216" s="625" t="s">
        <v>2649</v>
      </c>
      <c r="C216" s="625" t="s">
        <v>2622</v>
      </c>
      <c r="D216" s="675">
        <v>8</v>
      </c>
      <c r="E216" s="656">
        <f t="shared" si="15"/>
        <v>8</v>
      </c>
      <c r="F216" s="656">
        <f t="shared" si="16"/>
        <v>16</v>
      </c>
      <c r="G216" s="698"/>
      <c r="H216" s="656">
        <f t="shared" si="17"/>
        <v>16</v>
      </c>
      <c r="I216" s="691"/>
      <c r="J216" s="656">
        <f t="shared" si="18"/>
        <v>16</v>
      </c>
      <c r="K216" s="59"/>
      <c r="L216" s="16" t="str">
        <f t="shared" si="19"/>
        <v>Juin</v>
      </c>
    </row>
    <row r="217" spans="1:12" ht="18.75">
      <c r="A217" s="13">
        <v>210</v>
      </c>
      <c r="B217" s="625" t="s">
        <v>2650</v>
      </c>
      <c r="C217" s="625" t="s">
        <v>2651</v>
      </c>
      <c r="D217" s="675">
        <v>10</v>
      </c>
      <c r="E217" s="656">
        <f t="shared" si="15"/>
        <v>10</v>
      </c>
      <c r="F217" s="656">
        <f t="shared" si="16"/>
        <v>20</v>
      </c>
      <c r="G217" s="698"/>
      <c r="H217" s="656">
        <f t="shared" si="17"/>
        <v>20</v>
      </c>
      <c r="I217" s="691"/>
      <c r="J217" s="656">
        <f t="shared" si="18"/>
        <v>20</v>
      </c>
      <c r="K217" s="59"/>
      <c r="L217" s="16" t="str">
        <f t="shared" si="19"/>
        <v>Juin</v>
      </c>
    </row>
    <row r="218" spans="1:12" ht="18.75">
      <c r="A218" s="13">
        <v>211</v>
      </c>
      <c r="B218" s="625" t="s">
        <v>2650</v>
      </c>
      <c r="C218" s="625" t="s">
        <v>2652</v>
      </c>
      <c r="D218" s="675">
        <v>10</v>
      </c>
      <c r="E218" s="656">
        <f t="shared" si="15"/>
        <v>10</v>
      </c>
      <c r="F218" s="656">
        <f t="shared" si="16"/>
        <v>20</v>
      </c>
      <c r="G218" s="698"/>
      <c r="H218" s="656">
        <f t="shared" si="17"/>
        <v>20</v>
      </c>
      <c r="I218" s="691"/>
      <c r="J218" s="656">
        <f t="shared" si="18"/>
        <v>20</v>
      </c>
      <c r="K218" s="59"/>
      <c r="L218" s="16" t="str">
        <f t="shared" si="19"/>
        <v>Juin</v>
      </c>
    </row>
    <row r="219" spans="1:12" ht="18.75">
      <c r="A219" s="13">
        <v>212</v>
      </c>
      <c r="B219" s="625" t="s">
        <v>250</v>
      </c>
      <c r="C219" s="625" t="s">
        <v>2653</v>
      </c>
      <c r="D219" s="675">
        <v>5</v>
      </c>
      <c r="E219" s="656">
        <f t="shared" si="15"/>
        <v>5</v>
      </c>
      <c r="F219" s="656">
        <f t="shared" si="16"/>
        <v>10</v>
      </c>
      <c r="G219" s="698"/>
      <c r="H219" s="656">
        <f t="shared" si="17"/>
        <v>10</v>
      </c>
      <c r="I219" s="691"/>
      <c r="J219" s="656">
        <f t="shared" si="18"/>
        <v>10</v>
      </c>
      <c r="K219" s="59"/>
      <c r="L219" s="16" t="str">
        <f t="shared" si="19"/>
        <v>Juin</v>
      </c>
    </row>
    <row r="220" spans="1:12" ht="18.75">
      <c r="A220" s="13">
        <v>213</v>
      </c>
      <c r="B220" s="625" t="s">
        <v>2654</v>
      </c>
      <c r="C220" s="625" t="s">
        <v>2628</v>
      </c>
      <c r="D220" s="675">
        <v>14</v>
      </c>
      <c r="E220" s="656">
        <f t="shared" si="15"/>
        <v>14</v>
      </c>
      <c r="F220" s="656">
        <f t="shared" si="16"/>
        <v>28</v>
      </c>
      <c r="G220" s="698"/>
      <c r="H220" s="656">
        <f t="shared" si="17"/>
        <v>28</v>
      </c>
      <c r="I220" s="691"/>
      <c r="J220" s="656">
        <f t="shared" si="18"/>
        <v>28</v>
      </c>
      <c r="K220" s="59"/>
      <c r="L220" s="16" t="str">
        <f t="shared" si="19"/>
        <v>Juin</v>
      </c>
    </row>
    <row r="221" spans="1:12" ht="18.75">
      <c r="A221" s="13">
        <v>214</v>
      </c>
      <c r="B221" s="625" t="s">
        <v>1419</v>
      </c>
      <c r="C221" s="625" t="s">
        <v>2453</v>
      </c>
      <c r="D221" s="675">
        <v>15</v>
      </c>
      <c r="E221" s="656">
        <f t="shared" si="15"/>
        <v>15</v>
      </c>
      <c r="F221" s="656">
        <f t="shared" si="16"/>
        <v>30</v>
      </c>
      <c r="G221" s="698"/>
      <c r="H221" s="656">
        <f t="shared" si="17"/>
        <v>30</v>
      </c>
      <c r="I221" s="691"/>
      <c r="J221" s="656">
        <f t="shared" si="18"/>
        <v>30</v>
      </c>
      <c r="K221" s="59"/>
      <c r="L221" s="16" t="str">
        <f t="shared" si="19"/>
        <v>Juin</v>
      </c>
    </row>
    <row r="222" spans="1:12" ht="18.75">
      <c r="A222" s="13">
        <v>215</v>
      </c>
      <c r="B222" s="625" t="s">
        <v>2655</v>
      </c>
      <c r="C222" s="625" t="s">
        <v>2656</v>
      </c>
      <c r="D222" s="675">
        <v>14</v>
      </c>
      <c r="E222" s="656">
        <f t="shared" si="15"/>
        <v>14</v>
      </c>
      <c r="F222" s="656">
        <f t="shared" si="16"/>
        <v>28</v>
      </c>
      <c r="G222" s="698"/>
      <c r="H222" s="656">
        <f t="shared" si="17"/>
        <v>28</v>
      </c>
      <c r="I222" s="691"/>
      <c r="J222" s="656">
        <f t="shared" si="18"/>
        <v>28</v>
      </c>
      <c r="K222" s="59"/>
      <c r="L222" s="16" t="str">
        <f t="shared" si="19"/>
        <v>Juin</v>
      </c>
    </row>
    <row r="223" spans="1:12" ht="18.75">
      <c r="A223" s="13">
        <v>216</v>
      </c>
      <c r="B223" s="625" t="s">
        <v>2657</v>
      </c>
      <c r="C223" s="625" t="s">
        <v>2658</v>
      </c>
      <c r="D223" s="675">
        <v>14</v>
      </c>
      <c r="E223" s="656">
        <f t="shared" si="15"/>
        <v>14</v>
      </c>
      <c r="F223" s="656">
        <f t="shared" si="16"/>
        <v>28</v>
      </c>
      <c r="G223" s="698"/>
      <c r="H223" s="656">
        <f t="shared" si="17"/>
        <v>28</v>
      </c>
      <c r="I223" s="691"/>
      <c r="J223" s="656">
        <f t="shared" si="18"/>
        <v>28</v>
      </c>
      <c r="K223" s="59"/>
      <c r="L223" s="16" t="str">
        <f t="shared" si="19"/>
        <v>Juin</v>
      </c>
    </row>
    <row r="224" spans="1:12" ht="18.75">
      <c r="A224" s="13">
        <v>217</v>
      </c>
      <c r="B224" s="625" t="s">
        <v>2659</v>
      </c>
      <c r="C224" s="625" t="s">
        <v>2596</v>
      </c>
      <c r="D224" s="675">
        <v>9</v>
      </c>
      <c r="E224" s="656">
        <f t="shared" si="15"/>
        <v>9</v>
      </c>
      <c r="F224" s="656">
        <f t="shared" si="16"/>
        <v>18</v>
      </c>
      <c r="G224" s="698"/>
      <c r="H224" s="656">
        <f t="shared" si="17"/>
        <v>18</v>
      </c>
      <c r="I224" s="691"/>
      <c r="J224" s="656">
        <f t="shared" si="18"/>
        <v>18</v>
      </c>
      <c r="K224" s="59"/>
      <c r="L224" s="16" t="str">
        <f t="shared" si="19"/>
        <v>Juin</v>
      </c>
    </row>
    <row r="225" spans="1:12" ht="18.75">
      <c r="A225" s="13">
        <v>218</v>
      </c>
      <c r="B225" s="625" t="s">
        <v>1435</v>
      </c>
      <c r="C225" s="625" t="s">
        <v>2660</v>
      </c>
      <c r="D225" s="675">
        <v>12</v>
      </c>
      <c r="E225" s="656">
        <f t="shared" si="15"/>
        <v>12</v>
      </c>
      <c r="F225" s="656">
        <f t="shared" si="16"/>
        <v>24</v>
      </c>
      <c r="G225" s="698"/>
      <c r="H225" s="656">
        <f t="shared" si="17"/>
        <v>24</v>
      </c>
      <c r="I225" s="691"/>
      <c r="J225" s="656">
        <f t="shared" si="18"/>
        <v>24</v>
      </c>
      <c r="K225" s="59"/>
      <c r="L225" s="16" t="str">
        <f t="shared" si="19"/>
        <v>Juin</v>
      </c>
    </row>
    <row r="226" spans="1:12" ht="18.75">
      <c r="A226" s="13">
        <v>219</v>
      </c>
      <c r="B226" s="625" t="s">
        <v>2661</v>
      </c>
      <c r="C226" s="625" t="s">
        <v>2662</v>
      </c>
      <c r="D226" s="675">
        <v>5</v>
      </c>
      <c r="E226" s="656">
        <f t="shared" si="15"/>
        <v>5</v>
      </c>
      <c r="F226" s="656">
        <f t="shared" si="16"/>
        <v>10</v>
      </c>
      <c r="G226" s="698"/>
      <c r="H226" s="656">
        <f t="shared" si="17"/>
        <v>10</v>
      </c>
      <c r="I226" s="691"/>
      <c r="J226" s="656">
        <f t="shared" si="18"/>
        <v>10</v>
      </c>
      <c r="K226" s="59"/>
      <c r="L226" s="16" t="str">
        <f t="shared" si="19"/>
        <v>Juin</v>
      </c>
    </row>
    <row r="227" spans="1:12" ht="18.75">
      <c r="A227" s="13">
        <v>220</v>
      </c>
      <c r="B227" s="625" t="s">
        <v>1445</v>
      </c>
      <c r="C227" s="625" t="s">
        <v>2663</v>
      </c>
      <c r="D227" s="675">
        <v>1</v>
      </c>
      <c r="E227" s="656">
        <f t="shared" si="15"/>
        <v>1</v>
      </c>
      <c r="F227" s="656">
        <f t="shared" si="16"/>
        <v>2</v>
      </c>
      <c r="G227" s="698"/>
      <c r="H227" s="656">
        <f t="shared" si="17"/>
        <v>2</v>
      </c>
      <c r="I227" s="691"/>
      <c r="J227" s="656">
        <f t="shared" si="18"/>
        <v>2</v>
      </c>
      <c r="K227" s="59"/>
      <c r="L227" s="16" t="str">
        <f t="shared" si="19"/>
        <v>Juin</v>
      </c>
    </row>
    <row r="228" spans="1:12" ht="18.75">
      <c r="A228" s="13">
        <v>221</v>
      </c>
      <c r="B228" s="625" t="s">
        <v>1449</v>
      </c>
      <c r="C228" s="625" t="s">
        <v>2447</v>
      </c>
      <c r="D228" s="675">
        <v>1</v>
      </c>
      <c r="E228" s="656">
        <f t="shared" si="15"/>
        <v>1</v>
      </c>
      <c r="F228" s="656">
        <f t="shared" si="16"/>
        <v>2</v>
      </c>
      <c r="G228" s="698"/>
      <c r="H228" s="656">
        <f t="shared" si="17"/>
        <v>2</v>
      </c>
      <c r="I228" s="691"/>
      <c r="J228" s="656">
        <f t="shared" si="18"/>
        <v>2</v>
      </c>
      <c r="K228" s="59"/>
      <c r="L228" s="16" t="str">
        <f t="shared" si="19"/>
        <v>Juin</v>
      </c>
    </row>
    <row r="229" spans="1:12" ht="18.75">
      <c r="A229" s="13">
        <v>222</v>
      </c>
      <c r="B229" s="625" t="s">
        <v>1453</v>
      </c>
      <c r="C229" s="625" t="s">
        <v>2664</v>
      </c>
      <c r="D229" s="675">
        <v>13</v>
      </c>
      <c r="E229" s="656">
        <f t="shared" si="15"/>
        <v>13</v>
      </c>
      <c r="F229" s="656">
        <f t="shared" si="16"/>
        <v>26</v>
      </c>
      <c r="G229" s="698"/>
      <c r="H229" s="656">
        <f t="shared" si="17"/>
        <v>26</v>
      </c>
      <c r="I229" s="691"/>
      <c r="J229" s="656">
        <f t="shared" si="18"/>
        <v>26</v>
      </c>
      <c r="K229" s="59"/>
      <c r="L229" s="16" t="str">
        <f t="shared" si="19"/>
        <v>Juin</v>
      </c>
    </row>
    <row r="230" spans="1:12" ht="18.75">
      <c r="A230" s="13">
        <v>223</v>
      </c>
      <c r="B230" s="625" t="s">
        <v>1456</v>
      </c>
      <c r="C230" s="625" t="s">
        <v>2636</v>
      </c>
      <c r="D230" s="675">
        <v>13</v>
      </c>
      <c r="E230" s="656">
        <f t="shared" si="15"/>
        <v>13</v>
      </c>
      <c r="F230" s="656">
        <f t="shared" si="16"/>
        <v>26</v>
      </c>
      <c r="G230" s="698"/>
      <c r="H230" s="656">
        <f t="shared" si="17"/>
        <v>26</v>
      </c>
      <c r="I230" s="691"/>
      <c r="J230" s="656">
        <f t="shared" si="18"/>
        <v>26</v>
      </c>
      <c r="K230" s="59"/>
      <c r="L230" s="16" t="str">
        <f t="shared" si="19"/>
        <v>Juin</v>
      </c>
    </row>
    <row r="231" spans="1:12" ht="18.75">
      <c r="A231" s="13">
        <v>224</v>
      </c>
      <c r="B231" s="625" t="s">
        <v>1461</v>
      </c>
      <c r="C231" s="625" t="s">
        <v>2665</v>
      </c>
      <c r="D231" s="675">
        <v>10</v>
      </c>
      <c r="E231" s="656">
        <f t="shared" si="15"/>
        <v>10</v>
      </c>
      <c r="F231" s="656">
        <f t="shared" si="16"/>
        <v>20</v>
      </c>
      <c r="G231" s="698"/>
      <c r="H231" s="656">
        <f t="shared" si="17"/>
        <v>20</v>
      </c>
      <c r="I231" s="691"/>
      <c r="J231" s="656">
        <f t="shared" si="18"/>
        <v>20</v>
      </c>
      <c r="K231" s="59"/>
      <c r="L231" s="16" t="str">
        <f t="shared" si="19"/>
        <v>Juin</v>
      </c>
    </row>
    <row r="232" spans="1:12" ht="18.75">
      <c r="A232" s="13">
        <v>225</v>
      </c>
      <c r="B232" s="625" t="s">
        <v>2666</v>
      </c>
      <c r="C232" s="625" t="s">
        <v>2667</v>
      </c>
      <c r="D232" s="675">
        <v>5</v>
      </c>
      <c r="E232" s="656">
        <f t="shared" si="15"/>
        <v>5</v>
      </c>
      <c r="F232" s="656">
        <f t="shared" si="16"/>
        <v>10</v>
      </c>
      <c r="G232" s="698"/>
      <c r="H232" s="656">
        <f t="shared" si="17"/>
        <v>10</v>
      </c>
      <c r="I232" s="691"/>
      <c r="J232" s="656">
        <f t="shared" si="18"/>
        <v>10</v>
      </c>
      <c r="K232" s="59"/>
      <c r="L232" s="16" t="str">
        <f t="shared" si="19"/>
        <v>Juin</v>
      </c>
    </row>
    <row r="233" spans="1:12" ht="18.75">
      <c r="A233" s="13">
        <v>226</v>
      </c>
      <c r="B233" s="625" t="s">
        <v>256</v>
      </c>
      <c r="C233" s="625" t="s">
        <v>2668</v>
      </c>
      <c r="D233" s="675">
        <v>4</v>
      </c>
      <c r="E233" s="656">
        <f t="shared" si="15"/>
        <v>4</v>
      </c>
      <c r="F233" s="656">
        <f t="shared" si="16"/>
        <v>8</v>
      </c>
      <c r="G233" s="698"/>
      <c r="H233" s="656">
        <f t="shared" si="17"/>
        <v>8</v>
      </c>
      <c r="I233" s="691"/>
      <c r="J233" s="656">
        <f t="shared" si="18"/>
        <v>8</v>
      </c>
      <c r="K233" s="59"/>
      <c r="L233" s="16" t="str">
        <f t="shared" si="19"/>
        <v>Juin</v>
      </c>
    </row>
    <row r="234" spans="1:12" ht="18.75">
      <c r="A234" s="13">
        <v>227</v>
      </c>
      <c r="B234" s="625" t="s">
        <v>2669</v>
      </c>
      <c r="C234" s="625" t="s">
        <v>2670</v>
      </c>
      <c r="D234" s="675">
        <v>9</v>
      </c>
      <c r="E234" s="656">
        <f t="shared" si="15"/>
        <v>9</v>
      </c>
      <c r="F234" s="656">
        <f t="shared" si="16"/>
        <v>18</v>
      </c>
      <c r="G234" s="698"/>
      <c r="H234" s="656">
        <f t="shared" si="17"/>
        <v>18</v>
      </c>
      <c r="I234" s="691"/>
      <c r="J234" s="656">
        <f t="shared" si="18"/>
        <v>18</v>
      </c>
      <c r="K234" s="59"/>
      <c r="L234" s="16" t="str">
        <f t="shared" si="19"/>
        <v>Juin</v>
      </c>
    </row>
    <row r="235" spans="1:12" ht="18.75">
      <c r="A235" s="13">
        <v>228</v>
      </c>
      <c r="B235" s="625" t="s">
        <v>1480</v>
      </c>
      <c r="C235" s="625" t="s">
        <v>2671</v>
      </c>
      <c r="D235" s="675">
        <v>11</v>
      </c>
      <c r="E235" s="656">
        <f t="shared" si="15"/>
        <v>11</v>
      </c>
      <c r="F235" s="656">
        <f t="shared" si="16"/>
        <v>22</v>
      </c>
      <c r="G235" s="698"/>
      <c r="H235" s="656">
        <f t="shared" si="17"/>
        <v>22</v>
      </c>
      <c r="I235" s="691"/>
      <c r="J235" s="656">
        <f t="shared" si="18"/>
        <v>22</v>
      </c>
      <c r="K235" s="59"/>
      <c r="L235" s="16" t="str">
        <f t="shared" si="19"/>
        <v>Juin</v>
      </c>
    </row>
    <row r="236" spans="1:12" ht="18.75">
      <c r="A236" s="13">
        <v>229</v>
      </c>
      <c r="B236" s="625" t="s">
        <v>2672</v>
      </c>
      <c r="C236" s="625" t="s">
        <v>2636</v>
      </c>
      <c r="D236" s="675">
        <v>14</v>
      </c>
      <c r="E236" s="656">
        <f t="shared" si="15"/>
        <v>14</v>
      </c>
      <c r="F236" s="656">
        <f t="shared" si="16"/>
        <v>28</v>
      </c>
      <c r="G236" s="698"/>
      <c r="H236" s="656">
        <f t="shared" si="17"/>
        <v>28</v>
      </c>
      <c r="I236" s="691"/>
      <c r="J236" s="656">
        <f t="shared" si="18"/>
        <v>28</v>
      </c>
      <c r="K236" s="59"/>
      <c r="L236" s="16" t="str">
        <f t="shared" si="19"/>
        <v>Juin</v>
      </c>
    </row>
    <row r="237" spans="1:12" ht="18.75">
      <c r="A237" s="13">
        <v>230</v>
      </c>
      <c r="B237" s="625" t="s">
        <v>2673</v>
      </c>
      <c r="C237" s="625" t="s">
        <v>2674</v>
      </c>
      <c r="D237" s="675">
        <v>10</v>
      </c>
      <c r="E237" s="656">
        <f t="shared" si="15"/>
        <v>10</v>
      </c>
      <c r="F237" s="656">
        <f t="shared" si="16"/>
        <v>20</v>
      </c>
      <c r="G237" s="698"/>
      <c r="H237" s="656">
        <f t="shared" si="17"/>
        <v>20</v>
      </c>
      <c r="I237" s="691"/>
      <c r="J237" s="656">
        <f t="shared" si="18"/>
        <v>20</v>
      </c>
      <c r="K237" s="59"/>
      <c r="L237" s="16" t="str">
        <f t="shared" si="19"/>
        <v>Juin</v>
      </c>
    </row>
    <row r="238" spans="1:12" ht="18.75">
      <c r="A238" s="13">
        <v>231</v>
      </c>
      <c r="B238" s="625" t="s">
        <v>1496</v>
      </c>
      <c r="C238" s="625" t="s">
        <v>2462</v>
      </c>
      <c r="D238" s="675">
        <v>12</v>
      </c>
      <c r="E238" s="656">
        <f t="shared" si="15"/>
        <v>12</v>
      </c>
      <c r="F238" s="656">
        <f t="shared" si="16"/>
        <v>24</v>
      </c>
      <c r="G238" s="698"/>
      <c r="H238" s="656">
        <f t="shared" si="17"/>
        <v>24</v>
      </c>
      <c r="I238" s="691"/>
      <c r="J238" s="656">
        <f t="shared" si="18"/>
        <v>24</v>
      </c>
      <c r="K238" s="59"/>
      <c r="L238" s="16" t="str">
        <f t="shared" si="19"/>
        <v>Juin</v>
      </c>
    </row>
    <row r="239" spans="1:12" ht="18.75">
      <c r="A239" s="13">
        <v>232</v>
      </c>
      <c r="B239" s="625" t="s">
        <v>2675</v>
      </c>
      <c r="C239" s="625" t="s">
        <v>2676</v>
      </c>
      <c r="D239" s="675">
        <v>10</v>
      </c>
      <c r="E239" s="656">
        <f t="shared" si="15"/>
        <v>10</v>
      </c>
      <c r="F239" s="656">
        <f t="shared" si="16"/>
        <v>20</v>
      </c>
      <c r="G239" s="698"/>
      <c r="H239" s="656">
        <f t="shared" si="17"/>
        <v>20</v>
      </c>
      <c r="I239" s="691"/>
      <c r="J239" s="656">
        <f t="shared" si="18"/>
        <v>20</v>
      </c>
      <c r="K239" s="59"/>
      <c r="L239" s="16" t="str">
        <f t="shared" si="19"/>
        <v>Juin</v>
      </c>
    </row>
    <row r="240" spans="1:12" ht="18.75">
      <c r="A240" s="13">
        <v>233</v>
      </c>
      <c r="B240" s="625" t="s">
        <v>1489</v>
      </c>
      <c r="C240" s="625" t="s">
        <v>2481</v>
      </c>
      <c r="D240" s="675">
        <v>2</v>
      </c>
      <c r="E240" s="656">
        <f t="shared" si="15"/>
        <v>2</v>
      </c>
      <c r="F240" s="656">
        <f t="shared" si="16"/>
        <v>4</v>
      </c>
      <c r="G240" s="698"/>
      <c r="H240" s="656">
        <f t="shared" si="17"/>
        <v>4</v>
      </c>
      <c r="I240" s="691"/>
      <c r="J240" s="656">
        <f t="shared" si="18"/>
        <v>4</v>
      </c>
      <c r="K240" s="59"/>
      <c r="L240" s="16" t="str">
        <f t="shared" si="19"/>
        <v>Juin</v>
      </c>
    </row>
    <row r="241" spans="1:12" ht="18.75">
      <c r="A241" s="13">
        <v>234</v>
      </c>
      <c r="B241" s="625" t="s">
        <v>2677</v>
      </c>
      <c r="C241" s="625" t="s">
        <v>2678</v>
      </c>
      <c r="D241" s="675">
        <v>13</v>
      </c>
      <c r="E241" s="656">
        <f t="shared" si="15"/>
        <v>13</v>
      </c>
      <c r="F241" s="656">
        <f t="shared" si="16"/>
        <v>26</v>
      </c>
      <c r="G241" s="698"/>
      <c r="H241" s="656">
        <f t="shared" si="17"/>
        <v>26</v>
      </c>
      <c r="I241" s="691"/>
      <c r="J241" s="656">
        <f t="shared" si="18"/>
        <v>26</v>
      </c>
      <c r="K241" s="59"/>
      <c r="L241" s="16" t="str">
        <f t="shared" si="19"/>
        <v>Juin</v>
      </c>
    </row>
    <row r="242" spans="1:12" ht="18.75">
      <c r="A242" s="13">
        <v>235</v>
      </c>
      <c r="B242" s="625" t="s">
        <v>1509</v>
      </c>
      <c r="C242" s="625" t="s">
        <v>2449</v>
      </c>
      <c r="D242" s="675">
        <v>14</v>
      </c>
      <c r="E242" s="656">
        <f t="shared" si="15"/>
        <v>14</v>
      </c>
      <c r="F242" s="656">
        <f t="shared" si="16"/>
        <v>28</v>
      </c>
      <c r="G242" s="698"/>
      <c r="H242" s="656">
        <f t="shared" si="17"/>
        <v>28</v>
      </c>
      <c r="I242" s="691"/>
      <c r="J242" s="656">
        <f t="shared" si="18"/>
        <v>28</v>
      </c>
      <c r="K242" s="59"/>
      <c r="L242" s="16" t="str">
        <f t="shared" si="19"/>
        <v>Juin</v>
      </c>
    </row>
    <row r="243" spans="1:12" ht="18.75">
      <c r="A243" s="13">
        <v>236</v>
      </c>
      <c r="B243" s="625" t="s">
        <v>2679</v>
      </c>
      <c r="C243" s="625" t="s">
        <v>2416</v>
      </c>
      <c r="D243" s="675">
        <v>12</v>
      </c>
      <c r="E243" s="656">
        <f t="shared" si="15"/>
        <v>12</v>
      </c>
      <c r="F243" s="656">
        <f t="shared" si="16"/>
        <v>24</v>
      </c>
      <c r="G243" s="698"/>
      <c r="H243" s="656">
        <f t="shared" si="17"/>
        <v>24</v>
      </c>
      <c r="I243" s="691"/>
      <c r="J243" s="656">
        <f t="shared" si="18"/>
        <v>24</v>
      </c>
      <c r="K243" s="59"/>
      <c r="L243" s="16" t="str">
        <f t="shared" si="19"/>
        <v>Juin</v>
      </c>
    </row>
    <row r="244" spans="1:12" ht="18.75">
      <c r="A244" s="13">
        <v>237</v>
      </c>
      <c r="B244" s="625" t="s">
        <v>2680</v>
      </c>
      <c r="C244" s="625" t="s">
        <v>2480</v>
      </c>
      <c r="D244" s="675">
        <v>5</v>
      </c>
      <c r="E244" s="656">
        <f t="shared" si="15"/>
        <v>5</v>
      </c>
      <c r="F244" s="656">
        <f t="shared" si="16"/>
        <v>10</v>
      </c>
      <c r="G244" s="698"/>
      <c r="H244" s="656">
        <f t="shared" si="17"/>
        <v>10</v>
      </c>
      <c r="I244" s="691"/>
      <c r="J244" s="656">
        <f t="shared" si="18"/>
        <v>10</v>
      </c>
      <c r="K244" s="59"/>
      <c r="L244" s="16" t="str">
        <f t="shared" si="19"/>
        <v>Juin</v>
      </c>
    </row>
    <row r="245" spans="1:12" ht="18.75">
      <c r="A245" s="13">
        <v>238</v>
      </c>
      <c r="B245" s="625" t="s">
        <v>1518</v>
      </c>
      <c r="C245" s="625" t="s">
        <v>2490</v>
      </c>
      <c r="D245" s="675">
        <v>14</v>
      </c>
      <c r="E245" s="656">
        <f t="shared" si="15"/>
        <v>14</v>
      </c>
      <c r="F245" s="656">
        <f t="shared" si="16"/>
        <v>28</v>
      </c>
      <c r="G245" s="698"/>
      <c r="H245" s="656">
        <f t="shared" si="17"/>
        <v>28</v>
      </c>
      <c r="I245" s="691"/>
      <c r="J245" s="656">
        <f t="shared" si="18"/>
        <v>28</v>
      </c>
      <c r="K245" s="59"/>
      <c r="L245" s="16" t="str">
        <f t="shared" si="19"/>
        <v>Juin</v>
      </c>
    </row>
    <row r="246" spans="1:12" ht="18.75">
      <c r="A246" s="13">
        <v>239</v>
      </c>
      <c r="B246" s="625" t="s">
        <v>1518</v>
      </c>
      <c r="C246" s="625" t="s">
        <v>2681</v>
      </c>
      <c r="D246" s="675">
        <v>7</v>
      </c>
      <c r="E246" s="656">
        <f t="shared" si="15"/>
        <v>7</v>
      </c>
      <c r="F246" s="656">
        <f t="shared" si="16"/>
        <v>14</v>
      </c>
      <c r="G246" s="698"/>
      <c r="H246" s="656">
        <f t="shared" si="17"/>
        <v>14</v>
      </c>
      <c r="I246" s="691"/>
      <c r="J246" s="656">
        <f t="shared" si="18"/>
        <v>14</v>
      </c>
      <c r="K246" s="59"/>
      <c r="L246" s="16" t="str">
        <f t="shared" si="19"/>
        <v>Juin</v>
      </c>
    </row>
    <row r="247" spans="1:12" ht="18.75">
      <c r="A247" s="13">
        <v>240</v>
      </c>
      <c r="B247" s="625" t="s">
        <v>1525</v>
      </c>
      <c r="C247" s="625" t="s">
        <v>2682</v>
      </c>
      <c r="D247" s="675">
        <v>11</v>
      </c>
      <c r="E247" s="656">
        <f t="shared" si="15"/>
        <v>11</v>
      </c>
      <c r="F247" s="656">
        <f t="shared" si="16"/>
        <v>22</v>
      </c>
      <c r="G247" s="698"/>
      <c r="H247" s="656">
        <f t="shared" si="17"/>
        <v>22</v>
      </c>
      <c r="I247" s="691"/>
      <c r="J247" s="656">
        <f t="shared" si="18"/>
        <v>22</v>
      </c>
      <c r="K247" s="59"/>
      <c r="L247" s="16" t="str">
        <f t="shared" si="19"/>
        <v>Juin</v>
      </c>
    </row>
    <row r="248" spans="1:12" ht="18.75">
      <c r="A248" s="13">
        <v>241</v>
      </c>
      <c r="B248" s="625" t="s">
        <v>1530</v>
      </c>
      <c r="C248" s="625" t="s">
        <v>2508</v>
      </c>
      <c r="D248" s="675">
        <v>10</v>
      </c>
      <c r="E248" s="656">
        <f t="shared" si="15"/>
        <v>10</v>
      </c>
      <c r="F248" s="656">
        <f t="shared" si="16"/>
        <v>20</v>
      </c>
      <c r="G248" s="698"/>
      <c r="H248" s="656">
        <f t="shared" si="17"/>
        <v>20</v>
      </c>
      <c r="I248" s="691"/>
      <c r="J248" s="656">
        <f t="shared" si="18"/>
        <v>20</v>
      </c>
      <c r="K248" s="59"/>
      <c r="L248" s="16" t="str">
        <f t="shared" si="19"/>
        <v>Juin</v>
      </c>
    </row>
    <row r="249" spans="1:12" ht="18.75">
      <c r="A249" s="13">
        <v>242</v>
      </c>
      <c r="B249" s="625" t="s">
        <v>2683</v>
      </c>
      <c r="C249" s="625" t="s">
        <v>2684</v>
      </c>
      <c r="D249" s="675">
        <v>8</v>
      </c>
      <c r="E249" s="656">
        <f t="shared" si="15"/>
        <v>8</v>
      </c>
      <c r="F249" s="656">
        <f t="shared" si="16"/>
        <v>16</v>
      </c>
      <c r="G249" s="698"/>
      <c r="H249" s="656">
        <f t="shared" si="17"/>
        <v>16</v>
      </c>
      <c r="I249" s="691"/>
      <c r="J249" s="656">
        <f t="shared" si="18"/>
        <v>16</v>
      </c>
      <c r="K249" s="59"/>
      <c r="L249" s="16" t="str">
        <f t="shared" si="19"/>
        <v>Juin</v>
      </c>
    </row>
    <row r="250" spans="1:12" ht="18.75">
      <c r="A250" s="13">
        <v>243</v>
      </c>
      <c r="B250" s="625" t="s">
        <v>2685</v>
      </c>
      <c r="C250" s="625" t="s">
        <v>2686</v>
      </c>
      <c r="D250" s="675">
        <v>0</v>
      </c>
      <c r="E250" s="656">
        <f t="shared" si="15"/>
        <v>0</v>
      </c>
      <c r="F250" s="656">
        <f t="shared" si="16"/>
        <v>0</v>
      </c>
      <c r="G250" s="698"/>
      <c r="H250" s="656">
        <f t="shared" si="17"/>
        <v>0</v>
      </c>
      <c r="I250" s="691"/>
      <c r="J250" s="656">
        <f t="shared" si="18"/>
        <v>0</v>
      </c>
      <c r="K250" s="59"/>
      <c r="L250" s="16" t="str">
        <f t="shared" si="19"/>
        <v>Juin</v>
      </c>
    </row>
    <row r="251" spans="1:12" ht="18.75">
      <c r="A251" s="13">
        <v>244</v>
      </c>
      <c r="B251" s="625" t="s">
        <v>2687</v>
      </c>
      <c r="C251" s="625" t="s">
        <v>2688</v>
      </c>
      <c r="D251" s="675">
        <v>10</v>
      </c>
      <c r="E251" s="656">
        <f t="shared" si="15"/>
        <v>10</v>
      </c>
      <c r="F251" s="656">
        <f t="shared" si="16"/>
        <v>20</v>
      </c>
      <c r="G251" s="698"/>
      <c r="H251" s="656">
        <f t="shared" si="17"/>
        <v>20</v>
      </c>
      <c r="I251" s="691"/>
      <c r="J251" s="656">
        <f t="shared" si="18"/>
        <v>20</v>
      </c>
      <c r="K251" s="59"/>
      <c r="L251" s="16" t="str">
        <f t="shared" si="19"/>
        <v>Juin</v>
      </c>
    </row>
    <row r="252" spans="1:12" ht="18.75">
      <c r="A252" s="13">
        <v>245</v>
      </c>
      <c r="B252" s="625" t="s">
        <v>264</v>
      </c>
      <c r="C252" s="625" t="s">
        <v>2689</v>
      </c>
      <c r="D252" s="675">
        <v>14</v>
      </c>
      <c r="E252" s="656">
        <f t="shared" si="15"/>
        <v>14</v>
      </c>
      <c r="F252" s="656">
        <f t="shared" si="16"/>
        <v>28</v>
      </c>
      <c r="G252" s="698"/>
      <c r="H252" s="656">
        <f t="shared" si="17"/>
        <v>28</v>
      </c>
      <c r="I252" s="691"/>
      <c r="J252" s="656">
        <f t="shared" si="18"/>
        <v>28</v>
      </c>
      <c r="K252" s="59"/>
      <c r="L252" s="16" t="str">
        <f t="shared" si="19"/>
        <v>Juin</v>
      </c>
    </row>
    <row r="253" spans="1:12" ht="18.75">
      <c r="A253" s="13">
        <v>246</v>
      </c>
      <c r="B253" s="625" t="s">
        <v>264</v>
      </c>
      <c r="C253" s="625" t="s">
        <v>2470</v>
      </c>
      <c r="D253" s="675">
        <v>1</v>
      </c>
      <c r="E253" s="656">
        <f t="shared" si="15"/>
        <v>1</v>
      </c>
      <c r="F253" s="656">
        <f t="shared" si="16"/>
        <v>2</v>
      </c>
      <c r="G253" s="698"/>
      <c r="H253" s="656">
        <f t="shared" si="17"/>
        <v>2</v>
      </c>
      <c r="I253" s="691"/>
      <c r="J253" s="656">
        <f t="shared" si="18"/>
        <v>2</v>
      </c>
      <c r="K253" s="59"/>
      <c r="L253" s="16" t="str">
        <f t="shared" si="19"/>
        <v>Juin</v>
      </c>
    </row>
    <row r="254" spans="1:12" ht="18.75">
      <c r="A254" s="13">
        <v>247</v>
      </c>
      <c r="B254" s="625" t="s">
        <v>1557</v>
      </c>
      <c r="C254" s="625" t="s">
        <v>2690</v>
      </c>
      <c r="D254" s="675">
        <v>6</v>
      </c>
      <c r="E254" s="656">
        <f t="shared" si="15"/>
        <v>6</v>
      </c>
      <c r="F254" s="656">
        <f t="shared" si="16"/>
        <v>12</v>
      </c>
      <c r="G254" s="698"/>
      <c r="H254" s="656">
        <f t="shared" si="17"/>
        <v>12</v>
      </c>
      <c r="I254" s="691"/>
      <c r="J254" s="656">
        <f t="shared" si="18"/>
        <v>12</v>
      </c>
      <c r="K254" s="59"/>
      <c r="L254" s="16" t="str">
        <f t="shared" si="19"/>
        <v>Juin</v>
      </c>
    </row>
    <row r="255" spans="1:12" ht="18.75">
      <c r="A255" s="13">
        <v>248</v>
      </c>
      <c r="B255" s="625" t="s">
        <v>1553</v>
      </c>
      <c r="C255" s="625" t="s">
        <v>2453</v>
      </c>
      <c r="D255" s="675">
        <v>13</v>
      </c>
      <c r="E255" s="656">
        <f t="shared" si="15"/>
        <v>13</v>
      </c>
      <c r="F255" s="656">
        <f t="shared" si="16"/>
        <v>26</v>
      </c>
      <c r="G255" s="698"/>
      <c r="H255" s="656">
        <f t="shared" si="17"/>
        <v>26</v>
      </c>
      <c r="I255" s="691"/>
      <c r="J255" s="656">
        <f t="shared" si="18"/>
        <v>26</v>
      </c>
      <c r="K255" s="59"/>
      <c r="L255" s="16" t="str">
        <f t="shared" si="19"/>
        <v>Juin</v>
      </c>
    </row>
    <row r="256" spans="1:12" ht="18.75">
      <c r="A256" s="13">
        <v>249</v>
      </c>
      <c r="B256" s="625" t="s">
        <v>1560</v>
      </c>
      <c r="C256" s="625" t="s">
        <v>2648</v>
      </c>
      <c r="D256" s="675">
        <v>14</v>
      </c>
      <c r="E256" s="656">
        <f t="shared" si="15"/>
        <v>14</v>
      </c>
      <c r="F256" s="656">
        <f t="shared" si="16"/>
        <v>28</v>
      </c>
      <c r="G256" s="698"/>
      <c r="H256" s="656">
        <f t="shared" si="17"/>
        <v>28</v>
      </c>
      <c r="I256" s="691"/>
      <c r="J256" s="656">
        <f t="shared" si="18"/>
        <v>28</v>
      </c>
      <c r="K256" s="59"/>
      <c r="L256" s="16" t="str">
        <f t="shared" si="19"/>
        <v>Juin</v>
      </c>
    </row>
    <row r="257" spans="1:12" ht="18.75">
      <c r="A257" s="13">
        <v>250</v>
      </c>
      <c r="B257" s="625" t="s">
        <v>1566</v>
      </c>
      <c r="C257" s="625" t="s">
        <v>2531</v>
      </c>
      <c r="D257" s="675">
        <v>14</v>
      </c>
      <c r="E257" s="656">
        <f t="shared" si="15"/>
        <v>14</v>
      </c>
      <c r="F257" s="656">
        <f t="shared" si="16"/>
        <v>28</v>
      </c>
      <c r="G257" s="698"/>
      <c r="H257" s="656">
        <f t="shared" si="17"/>
        <v>28</v>
      </c>
      <c r="I257" s="691"/>
      <c r="J257" s="656">
        <f t="shared" si="18"/>
        <v>28</v>
      </c>
      <c r="K257" s="59"/>
      <c r="L257" s="16" t="str">
        <f t="shared" si="19"/>
        <v>Juin</v>
      </c>
    </row>
    <row r="258" spans="1:12" ht="18.75">
      <c r="A258" s="13">
        <v>251</v>
      </c>
      <c r="B258" s="625" t="s">
        <v>267</v>
      </c>
      <c r="C258" s="625" t="s">
        <v>2691</v>
      </c>
      <c r="D258" s="675">
        <v>15</v>
      </c>
      <c r="E258" s="656">
        <f t="shared" si="15"/>
        <v>15</v>
      </c>
      <c r="F258" s="656">
        <f t="shared" si="16"/>
        <v>30</v>
      </c>
      <c r="G258" s="698"/>
      <c r="H258" s="656">
        <f t="shared" si="17"/>
        <v>30</v>
      </c>
      <c r="I258" s="691"/>
      <c r="J258" s="656">
        <f t="shared" si="18"/>
        <v>30</v>
      </c>
      <c r="K258" s="59"/>
      <c r="L258" s="16" t="str">
        <f t="shared" si="19"/>
        <v>Juin</v>
      </c>
    </row>
    <row r="259" spans="1:12" ht="18.75">
      <c r="A259" s="13">
        <v>252</v>
      </c>
      <c r="B259" s="625" t="s">
        <v>2692</v>
      </c>
      <c r="C259" s="625" t="s">
        <v>2693</v>
      </c>
      <c r="D259" s="675">
        <v>13</v>
      </c>
      <c r="E259" s="656">
        <f t="shared" si="15"/>
        <v>13</v>
      </c>
      <c r="F259" s="656">
        <f t="shared" si="16"/>
        <v>26</v>
      </c>
      <c r="G259" s="698"/>
      <c r="H259" s="656">
        <f t="shared" si="17"/>
        <v>26</v>
      </c>
      <c r="I259" s="691"/>
      <c r="J259" s="656">
        <f t="shared" si="18"/>
        <v>26</v>
      </c>
      <c r="K259" s="59"/>
      <c r="L259" s="16" t="str">
        <f t="shared" si="19"/>
        <v>Juin</v>
      </c>
    </row>
    <row r="260" spans="1:12" ht="18.75">
      <c r="A260" s="13">
        <v>253</v>
      </c>
      <c r="B260" s="625" t="s">
        <v>1580</v>
      </c>
      <c r="C260" s="625" t="s">
        <v>2694</v>
      </c>
      <c r="D260" s="675">
        <v>4</v>
      </c>
      <c r="E260" s="656">
        <f t="shared" si="15"/>
        <v>4</v>
      </c>
      <c r="F260" s="656">
        <f t="shared" si="16"/>
        <v>8</v>
      </c>
      <c r="G260" s="698"/>
      <c r="H260" s="656">
        <f t="shared" si="17"/>
        <v>8</v>
      </c>
      <c r="I260" s="691"/>
      <c r="J260" s="656">
        <f t="shared" si="18"/>
        <v>8</v>
      </c>
      <c r="K260" s="59"/>
      <c r="L260" s="16" t="str">
        <f t="shared" si="19"/>
        <v>Juin</v>
      </c>
    </row>
    <row r="261" spans="1:12" ht="18.75">
      <c r="A261" s="13">
        <v>254</v>
      </c>
      <c r="B261" s="625" t="s">
        <v>1585</v>
      </c>
      <c r="C261" s="625" t="s">
        <v>2695</v>
      </c>
      <c r="D261" s="675">
        <v>1</v>
      </c>
      <c r="E261" s="656">
        <f t="shared" si="15"/>
        <v>1</v>
      </c>
      <c r="F261" s="656">
        <f t="shared" si="16"/>
        <v>2</v>
      </c>
      <c r="G261" s="698"/>
      <c r="H261" s="656">
        <f t="shared" si="17"/>
        <v>2</v>
      </c>
      <c r="I261" s="691"/>
      <c r="J261" s="656">
        <f t="shared" si="18"/>
        <v>2</v>
      </c>
      <c r="K261" s="59"/>
      <c r="L261" s="16" t="str">
        <f t="shared" si="19"/>
        <v>Juin</v>
      </c>
    </row>
    <row r="262" spans="1:12" ht="18.75">
      <c r="A262" s="13">
        <v>255</v>
      </c>
      <c r="B262" s="625" t="s">
        <v>1585</v>
      </c>
      <c r="C262" s="625" t="s">
        <v>2628</v>
      </c>
      <c r="D262" s="675">
        <v>2</v>
      </c>
      <c r="E262" s="656">
        <f t="shared" si="15"/>
        <v>2</v>
      </c>
      <c r="F262" s="656">
        <f t="shared" si="16"/>
        <v>4</v>
      </c>
      <c r="G262" s="698"/>
      <c r="H262" s="656">
        <f t="shared" si="17"/>
        <v>4</v>
      </c>
      <c r="I262" s="691"/>
      <c r="J262" s="656">
        <f t="shared" si="18"/>
        <v>4</v>
      </c>
      <c r="K262" s="59"/>
      <c r="L262" s="16" t="str">
        <f t="shared" si="19"/>
        <v>Juin</v>
      </c>
    </row>
    <row r="263" spans="1:12" ht="18.75">
      <c r="A263" s="13">
        <v>256</v>
      </c>
      <c r="B263" s="625" t="s">
        <v>1592</v>
      </c>
      <c r="C263" s="625" t="s">
        <v>2585</v>
      </c>
      <c r="D263" s="675">
        <v>2</v>
      </c>
      <c r="E263" s="656">
        <f t="shared" si="15"/>
        <v>2</v>
      </c>
      <c r="F263" s="656">
        <f t="shared" si="16"/>
        <v>4</v>
      </c>
      <c r="G263" s="698"/>
      <c r="H263" s="656">
        <f t="shared" si="17"/>
        <v>4</v>
      </c>
      <c r="I263" s="691"/>
      <c r="J263" s="656">
        <f t="shared" si="18"/>
        <v>4</v>
      </c>
      <c r="K263" s="59"/>
      <c r="L263" s="16" t="str">
        <f t="shared" si="19"/>
        <v>Juin</v>
      </c>
    </row>
    <row r="264" spans="1:12" ht="18.75">
      <c r="A264" s="13">
        <v>257</v>
      </c>
      <c r="B264" s="625" t="s">
        <v>1596</v>
      </c>
      <c r="C264" s="625" t="s">
        <v>2509</v>
      </c>
      <c r="D264" s="675">
        <v>15</v>
      </c>
      <c r="E264" s="656">
        <f t="shared" ref="E264:E327" si="20">IF(D264=0,K264/2,D264)</f>
        <v>15</v>
      </c>
      <c r="F264" s="656">
        <f t="shared" ref="F264:F327" si="21">E264*2</f>
        <v>30</v>
      </c>
      <c r="G264" s="698"/>
      <c r="H264" s="656">
        <f t="shared" ref="H264:H327" si="22">MAX(F264,G264)</f>
        <v>30</v>
      </c>
      <c r="I264" s="691"/>
      <c r="J264" s="656">
        <f t="shared" ref="J264:J327" si="23">MAX(H264,I264*2)</f>
        <v>30</v>
      </c>
      <c r="K264" s="59"/>
      <c r="L264" s="16" t="str">
        <f t="shared" ref="L264:L327" si="24">IF(ISBLANK(I264),IF(ISBLANK(G264),"Juin","Synthèse"),"Rattrapage")</f>
        <v>Juin</v>
      </c>
    </row>
    <row r="265" spans="1:12" ht="18.75">
      <c r="A265" s="13">
        <v>258</v>
      </c>
      <c r="B265" s="625" t="s">
        <v>1599</v>
      </c>
      <c r="C265" s="625" t="s">
        <v>2474</v>
      </c>
      <c r="D265" s="675">
        <v>5</v>
      </c>
      <c r="E265" s="656">
        <f t="shared" si="20"/>
        <v>5</v>
      </c>
      <c r="F265" s="656">
        <f t="shared" si="21"/>
        <v>10</v>
      </c>
      <c r="G265" s="698"/>
      <c r="H265" s="656">
        <f t="shared" si="22"/>
        <v>10</v>
      </c>
      <c r="I265" s="691"/>
      <c r="J265" s="656">
        <f t="shared" si="23"/>
        <v>10</v>
      </c>
      <c r="K265" s="59"/>
      <c r="L265" s="16" t="str">
        <f t="shared" si="24"/>
        <v>Juin</v>
      </c>
    </row>
    <row r="266" spans="1:12" ht="18.75">
      <c r="A266" s="13">
        <v>259</v>
      </c>
      <c r="B266" s="625" t="s">
        <v>2696</v>
      </c>
      <c r="C266" s="625" t="s">
        <v>2697</v>
      </c>
      <c r="D266" s="675">
        <v>8</v>
      </c>
      <c r="E266" s="656">
        <f t="shared" si="20"/>
        <v>8</v>
      </c>
      <c r="F266" s="656">
        <f t="shared" si="21"/>
        <v>16</v>
      </c>
      <c r="G266" s="698"/>
      <c r="H266" s="656">
        <f t="shared" si="22"/>
        <v>16</v>
      </c>
      <c r="I266" s="691"/>
      <c r="J266" s="656">
        <f t="shared" si="23"/>
        <v>16</v>
      </c>
      <c r="K266" s="59"/>
      <c r="L266" s="16" t="str">
        <f t="shared" si="24"/>
        <v>Juin</v>
      </c>
    </row>
    <row r="267" spans="1:12" ht="18.75">
      <c r="A267" s="13">
        <v>260</v>
      </c>
      <c r="B267" s="625" t="s">
        <v>2696</v>
      </c>
      <c r="C267" s="625" t="s">
        <v>2582</v>
      </c>
      <c r="D267" s="675">
        <v>7</v>
      </c>
      <c r="E267" s="656">
        <f t="shared" si="20"/>
        <v>7</v>
      </c>
      <c r="F267" s="656">
        <f t="shared" si="21"/>
        <v>14</v>
      </c>
      <c r="G267" s="698"/>
      <c r="H267" s="656">
        <f t="shared" si="22"/>
        <v>14</v>
      </c>
      <c r="I267" s="691"/>
      <c r="J267" s="656">
        <f t="shared" si="23"/>
        <v>14</v>
      </c>
      <c r="K267" s="59"/>
      <c r="L267" s="16" t="str">
        <f t="shared" si="24"/>
        <v>Juin</v>
      </c>
    </row>
    <row r="268" spans="1:12" ht="18.75">
      <c r="A268" s="13">
        <v>261</v>
      </c>
      <c r="B268" s="625" t="s">
        <v>1610</v>
      </c>
      <c r="C268" s="625" t="s">
        <v>2698</v>
      </c>
      <c r="D268" s="675">
        <v>10</v>
      </c>
      <c r="E268" s="656">
        <f t="shared" si="20"/>
        <v>10</v>
      </c>
      <c r="F268" s="656">
        <f t="shared" si="21"/>
        <v>20</v>
      </c>
      <c r="G268" s="698"/>
      <c r="H268" s="656">
        <f t="shared" si="22"/>
        <v>20</v>
      </c>
      <c r="I268" s="691"/>
      <c r="J268" s="656">
        <f t="shared" si="23"/>
        <v>20</v>
      </c>
      <c r="K268" s="59"/>
      <c r="L268" s="16" t="str">
        <f t="shared" si="24"/>
        <v>Juin</v>
      </c>
    </row>
    <row r="269" spans="1:12" ht="18.75">
      <c r="A269" s="13">
        <v>262</v>
      </c>
      <c r="B269" s="625" t="s">
        <v>1615</v>
      </c>
      <c r="C269" s="625" t="s">
        <v>2670</v>
      </c>
      <c r="D269" s="675">
        <v>12</v>
      </c>
      <c r="E269" s="656">
        <f t="shared" si="20"/>
        <v>12</v>
      </c>
      <c r="F269" s="656">
        <f t="shared" si="21"/>
        <v>24</v>
      </c>
      <c r="G269" s="698"/>
      <c r="H269" s="656">
        <f t="shared" si="22"/>
        <v>24</v>
      </c>
      <c r="I269" s="691"/>
      <c r="J269" s="656">
        <f t="shared" si="23"/>
        <v>24</v>
      </c>
      <c r="K269" s="59"/>
      <c r="L269" s="16" t="str">
        <f t="shared" si="24"/>
        <v>Juin</v>
      </c>
    </row>
    <row r="270" spans="1:12" ht="18.75">
      <c r="A270" s="13">
        <v>263</v>
      </c>
      <c r="B270" s="625" t="s">
        <v>2699</v>
      </c>
      <c r="C270" s="625" t="s">
        <v>2486</v>
      </c>
      <c r="D270" s="675">
        <v>14</v>
      </c>
      <c r="E270" s="656">
        <f t="shared" si="20"/>
        <v>14</v>
      </c>
      <c r="F270" s="656">
        <f t="shared" si="21"/>
        <v>28</v>
      </c>
      <c r="G270" s="698"/>
      <c r="H270" s="656">
        <f t="shared" si="22"/>
        <v>28</v>
      </c>
      <c r="I270" s="691"/>
      <c r="J270" s="656">
        <f t="shared" si="23"/>
        <v>28</v>
      </c>
      <c r="K270" s="59"/>
      <c r="L270" s="16" t="str">
        <f t="shared" si="24"/>
        <v>Juin</v>
      </c>
    </row>
    <row r="271" spans="1:12" ht="18.75">
      <c r="A271" s="13">
        <v>264</v>
      </c>
      <c r="B271" s="625" t="s">
        <v>2700</v>
      </c>
      <c r="C271" s="625" t="s">
        <v>2701</v>
      </c>
      <c r="D271" s="675">
        <v>5</v>
      </c>
      <c r="E271" s="656">
        <f t="shared" si="20"/>
        <v>5</v>
      </c>
      <c r="F271" s="656">
        <f t="shared" si="21"/>
        <v>10</v>
      </c>
      <c r="G271" s="698"/>
      <c r="H271" s="656">
        <f t="shared" si="22"/>
        <v>10</v>
      </c>
      <c r="I271" s="691"/>
      <c r="J271" s="656">
        <f t="shared" si="23"/>
        <v>10</v>
      </c>
      <c r="K271" s="59"/>
      <c r="L271" s="16" t="str">
        <f t="shared" si="24"/>
        <v>Juin</v>
      </c>
    </row>
    <row r="272" spans="1:12" ht="18.75">
      <c r="A272" s="13">
        <v>265</v>
      </c>
      <c r="B272" s="625" t="s">
        <v>1627</v>
      </c>
      <c r="C272" s="625" t="s">
        <v>2702</v>
      </c>
      <c r="D272" s="675">
        <v>10</v>
      </c>
      <c r="E272" s="656">
        <f t="shared" si="20"/>
        <v>10</v>
      </c>
      <c r="F272" s="656">
        <f t="shared" si="21"/>
        <v>20</v>
      </c>
      <c r="G272" s="698"/>
      <c r="H272" s="656">
        <f t="shared" si="22"/>
        <v>20</v>
      </c>
      <c r="I272" s="691"/>
      <c r="J272" s="656">
        <f t="shared" si="23"/>
        <v>20</v>
      </c>
      <c r="K272" s="59"/>
      <c r="L272" s="16" t="str">
        <f t="shared" si="24"/>
        <v>Juin</v>
      </c>
    </row>
    <row r="273" spans="1:12" ht="18.75">
      <c r="A273" s="13">
        <v>266</v>
      </c>
      <c r="B273" s="625" t="s">
        <v>1632</v>
      </c>
      <c r="C273" s="625" t="s">
        <v>2703</v>
      </c>
      <c r="D273" s="675">
        <v>10</v>
      </c>
      <c r="E273" s="656">
        <f t="shared" si="20"/>
        <v>10</v>
      </c>
      <c r="F273" s="656">
        <f t="shared" si="21"/>
        <v>20</v>
      </c>
      <c r="G273" s="698"/>
      <c r="H273" s="656">
        <f t="shared" si="22"/>
        <v>20</v>
      </c>
      <c r="I273" s="691"/>
      <c r="J273" s="656">
        <f t="shared" si="23"/>
        <v>20</v>
      </c>
      <c r="K273" s="59"/>
      <c r="L273" s="16" t="str">
        <f t="shared" si="24"/>
        <v>Juin</v>
      </c>
    </row>
    <row r="274" spans="1:12" ht="18.75">
      <c r="A274" s="13">
        <v>267</v>
      </c>
      <c r="B274" s="625" t="s">
        <v>2704</v>
      </c>
      <c r="C274" s="625" t="s">
        <v>2693</v>
      </c>
      <c r="D274" s="675">
        <v>17</v>
      </c>
      <c r="E274" s="656">
        <f t="shared" si="20"/>
        <v>17</v>
      </c>
      <c r="F274" s="656">
        <f t="shared" si="21"/>
        <v>34</v>
      </c>
      <c r="G274" s="698"/>
      <c r="H274" s="656">
        <f t="shared" si="22"/>
        <v>34</v>
      </c>
      <c r="I274" s="691"/>
      <c r="J274" s="656">
        <f t="shared" si="23"/>
        <v>34</v>
      </c>
      <c r="K274" s="59"/>
      <c r="L274" s="16" t="str">
        <f t="shared" si="24"/>
        <v>Juin</v>
      </c>
    </row>
    <row r="275" spans="1:12" ht="18.75">
      <c r="A275" s="13">
        <v>268</v>
      </c>
      <c r="B275" s="625" t="s">
        <v>271</v>
      </c>
      <c r="C275" s="625" t="s">
        <v>2705</v>
      </c>
      <c r="D275" s="675">
        <v>14</v>
      </c>
      <c r="E275" s="656">
        <f t="shared" si="20"/>
        <v>14</v>
      </c>
      <c r="F275" s="656">
        <f t="shared" si="21"/>
        <v>28</v>
      </c>
      <c r="G275" s="698"/>
      <c r="H275" s="656">
        <f t="shared" si="22"/>
        <v>28</v>
      </c>
      <c r="I275" s="691"/>
      <c r="J275" s="656">
        <f t="shared" si="23"/>
        <v>28</v>
      </c>
      <c r="K275" s="59"/>
      <c r="L275" s="16" t="str">
        <f t="shared" si="24"/>
        <v>Juin</v>
      </c>
    </row>
    <row r="276" spans="1:12" ht="18.75">
      <c r="A276" s="13">
        <v>269</v>
      </c>
      <c r="B276" s="625" t="s">
        <v>1642</v>
      </c>
      <c r="C276" s="625" t="s">
        <v>2491</v>
      </c>
      <c r="D276" s="675">
        <v>7</v>
      </c>
      <c r="E276" s="656">
        <f t="shared" si="20"/>
        <v>7</v>
      </c>
      <c r="F276" s="656">
        <f t="shared" si="21"/>
        <v>14</v>
      </c>
      <c r="G276" s="698"/>
      <c r="H276" s="656">
        <f t="shared" si="22"/>
        <v>14</v>
      </c>
      <c r="I276" s="691"/>
      <c r="J276" s="656">
        <f t="shared" si="23"/>
        <v>14</v>
      </c>
      <c r="K276" s="59"/>
      <c r="L276" s="16" t="str">
        <f t="shared" si="24"/>
        <v>Juin</v>
      </c>
    </row>
    <row r="277" spans="1:12" ht="18.75">
      <c r="A277" s="13">
        <v>270</v>
      </c>
      <c r="B277" s="625" t="s">
        <v>2706</v>
      </c>
      <c r="C277" s="625" t="s">
        <v>2707</v>
      </c>
      <c r="D277" s="675">
        <v>7.5</v>
      </c>
      <c r="E277" s="656">
        <f t="shared" si="20"/>
        <v>7.5</v>
      </c>
      <c r="F277" s="656">
        <f t="shared" si="21"/>
        <v>15</v>
      </c>
      <c r="G277" s="698"/>
      <c r="H277" s="656">
        <f t="shared" si="22"/>
        <v>15</v>
      </c>
      <c r="I277" s="691"/>
      <c r="J277" s="656">
        <f t="shared" si="23"/>
        <v>15</v>
      </c>
      <c r="K277" s="59"/>
      <c r="L277" s="16" t="str">
        <f t="shared" si="24"/>
        <v>Juin</v>
      </c>
    </row>
    <row r="278" spans="1:12" ht="18.75">
      <c r="A278" s="13">
        <v>271</v>
      </c>
      <c r="B278" s="625" t="s">
        <v>1654</v>
      </c>
      <c r="C278" s="625" t="s">
        <v>2708</v>
      </c>
      <c r="D278" s="675">
        <v>3</v>
      </c>
      <c r="E278" s="656">
        <f t="shared" si="20"/>
        <v>3</v>
      </c>
      <c r="F278" s="656">
        <f t="shared" si="21"/>
        <v>6</v>
      </c>
      <c r="G278" s="698"/>
      <c r="H278" s="656">
        <f t="shared" si="22"/>
        <v>6</v>
      </c>
      <c r="I278" s="691"/>
      <c r="J278" s="656">
        <f t="shared" si="23"/>
        <v>6</v>
      </c>
      <c r="K278" s="59"/>
      <c r="L278" s="16" t="str">
        <f t="shared" si="24"/>
        <v>Juin</v>
      </c>
    </row>
    <row r="279" spans="1:12" ht="18.75">
      <c r="A279" s="13">
        <v>272</v>
      </c>
      <c r="B279" s="625" t="s">
        <v>1659</v>
      </c>
      <c r="C279" s="625" t="s">
        <v>2709</v>
      </c>
      <c r="D279" s="675">
        <v>14</v>
      </c>
      <c r="E279" s="656">
        <f t="shared" si="20"/>
        <v>14</v>
      </c>
      <c r="F279" s="656">
        <f t="shared" si="21"/>
        <v>28</v>
      </c>
      <c r="G279" s="698"/>
      <c r="H279" s="656">
        <f t="shared" si="22"/>
        <v>28</v>
      </c>
      <c r="I279" s="691"/>
      <c r="J279" s="656">
        <f t="shared" si="23"/>
        <v>28</v>
      </c>
      <c r="K279" s="59"/>
      <c r="L279" s="16" t="str">
        <f t="shared" si="24"/>
        <v>Juin</v>
      </c>
    </row>
    <row r="280" spans="1:12" ht="18.75">
      <c r="A280" s="13">
        <v>273</v>
      </c>
      <c r="B280" s="625" t="s">
        <v>1665</v>
      </c>
      <c r="C280" s="625" t="s">
        <v>2630</v>
      </c>
      <c r="D280" s="675">
        <v>3</v>
      </c>
      <c r="E280" s="656">
        <f t="shared" si="20"/>
        <v>3</v>
      </c>
      <c r="F280" s="656">
        <f t="shared" si="21"/>
        <v>6</v>
      </c>
      <c r="G280" s="698"/>
      <c r="H280" s="656">
        <f t="shared" si="22"/>
        <v>6</v>
      </c>
      <c r="I280" s="691"/>
      <c r="J280" s="656">
        <f t="shared" si="23"/>
        <v>6</v>
      </c>
      <c r="K280" s="59"/>
      <c r="L280" s="16" t="str">
        <f t="shared" si="24"/>
        <v>Juin</v>
      </c>
    </row>
    <row r="281" spans="1:12" ht="18.75">
      <c r="A281" s="13">
        <v>274</v>
      </c>
      <c r="B281" s="625" t="s">
        <v>2710</v>
      </c>
      <c r="C281" s="625" t="s">
        <v>2711</v>
      </c>
      <c r="D281" s="675">
        <v>17</v>
      </c>
      <c r="E281" s="656">
        <f t="shared" si="20"/>
        <v>17</v>
      </c>
      <c r="F281" s="656">
        <f t="shared" si="21"/>
        <v>34</v>
      </c>
      <c r="G281" s="698"/>
      <c r="H281" s="656">
        <f t="shared" si="22"/>
        <v>34</v>
      </c>
      <c r="I281" s="691"/>
      <c r="J281" s="656">
        <f t="shared" si="23"/>
        <v>34</v>
      </c>
      <c r="K281" s="59"/>
      <c r="L281" s="16" t="str">
        <f t="shared" si="24"/>
        <v>Juin</v>
      </c>
    </row>
    <row r="282" spans="1:12" ht="18.75">
      <c r="A282" s="13">
        <v>275</v>
      </c>
      <c r="B282" s="625" t="s">
        <v>1673</v>
      </c>
      <c r="C282" s="625" t="s">
        <v>2463</v>
      </c>
      <c r="D282" s="675">
        <v>15</v>
      </c>
      <c r="E282" s="656">
        <f t="shared" si="20"/>
        <v>15</v>
      </c>
      <c r="F282" s="656">
        <f t="shared" si="21"/>
        <v>30</v>
      </c>
      <c r="G282" s="698"/>
      <c r="H282" s="656">
        <f t="shared" si="22"/>
        <v>30</v>
      </c>
      <c r="I282" s="691"/>
      <c r="J282" s="656">
        <f t="shared" si="23"/>
        <v>30</v>
      </c>
      <c r="K282" s="59"/>
      <c r="L282" s="16" t="str">
        <f t="shared" si="24"/>
        <v>Juin</v>
      </c>
    </row>
    <row r="283" spans="1:12" ht="18.75">
      <c r="A283" s="13">
        <v>276</v>
      </c>
      <c r="B283" s="625" t="s">
        <v>1676</v>
      </c>
      <c r="C283" s="625" t="s">
        <v>2431</v>
      </c>
      <c r="D283" s="675">
        <v>11</v>
      </c>
      <c r="E283" s="656">
        <f t="shared" si="20"/>
        <v>11</v>
      </c>
      <c r="F283" s="656">
        <f t="shared" si="21"/>
        <v>22</v>
      </c>
      <c r="G283" s="698"/>
      <c r="H283" s="656">
        <f t="shared" si="22"/>
        <v>22</v>
      </c>
      <c r="I283" s="691"/>
      <c r="J283" s="656">
        <f t="shared" si="23"/>
        <v>22</v>
      </c>
      <c r="K283" s="59"/>
      <c r="L283" s="16" t="str">
        <f t="shared" si="24"/>
        <v>Juin</v>
      </c>
    </row>
    <row r="284" spans="1:12" ht="18.75">
      <c r="A284" s="13">
        <v>277</v>
      </c>
      <c r="B284" s="625" t="s">
        <v>277</v>
      </c>
      <c r="C284" s="625" t="s">
        <v>2712</v>
      </c>
      <c r="D284" s="675">
        <v>1</v>
      </c>
      <c r="E284" s="656">
        <f t="shared" si="20"/>
        <v>1</v>
      </c>
      <c r="F284" s="656">
        <f t="shared" si="21"/>
        <v>2</v>
      </c>
      <c r="G284" s="698"/>
      <c r="H284" s="656">
        <f t="shared" si="22"/>
        <v>2</v>
      </c>
      <c r="I284" s="691"/>
      <c r="J284" s="656">
        <f t="shared" si="23"/>
        <v>2</v>
      </c>
      <c r="K284" s="59"/>
      <c r="L284" s="16" t="str">
        <f t="shared" si="24"/>
        <v>Juin</v>
      </c>
    </row>
    <row r="285" spans="1:12" ht="18.75">
      <c r="A285" s="13">
        <v>278</v>
      </c>
      <c r="B285" s="625" t="s">
        <v>1682</v>
      </c>
      <c r="C285" s="625" t="s">
        <v>2449</v>
      </c>
      <c r="D285" s="675">
        <v>9</v>
      </c>
      <c r="E285" s="656">
        <f t="shared" si="20"/>
        <v>9</v>
      </c>
      <c r="F285" s="656">
        <f t="shared" si="21"/>
        <v>18</v>
      </c>
      <c r="G285" s="698"/>
      <c r="H285" s="656">
        <f t="shared" si="22"/>
        <v>18</v>
      </c>
      <c r="I285" s="691"/>
      <c r="J285" s="656">
        <f t="shared" si="23"/>
        <v>18</v>
      </c>
      <c r="K285" s="59"/>
      <c r="L285" s="16" t="str">
        <f t="shared" si="24"/>
        <v>Juin</v>
      </c>
    </row>
    <row r="286" spans="1:12" ht="18.75">
      <c r="A286" s="13">
        <v>279</v>
      </c>
      <c r="B286" s="625" t="s">
        <v>1682</v>
      </c>
      <c r="C286" s="625" t="s">
        <v>2462</v>
      </c>
      <c r="D286" s="675">
        <v>7</v>
      </c>
      <c r="E286" s="656">
        <f t="shared" si="20"/>
        <v>7</v>
      </c>
      <c r="F286" s="656">
        <f t="shared" si="21"/>
        <v>14</v>
      </c>
      <c r="G286" s="698"/>
      <c r="H286" s="656">
        <f t="shared" si="22"/>
        <v>14</v>
      </c>
      <c r="I286" s="691"/>
      <c r="J286" s="656">
        <f t="shared" si="23"/>
        <v>14</v>
      </c>
      <c r="K286" s="59"/>
      <c r="L286" s="16" t="str">
        <f t="shared" si="24"/>
        <v>Juin</v>
      </c>
    </row>
    <row r="287" spans="1:12" ht="18.75">
      <c r="A287" s="13">
        <v>280</v>
      </c>
      <c r="B287" s="625" t="s">
        <v>1690</v>
      </c>
      <c r="C287" s="625" t="s">
        <v>2713</v>
      </c>
      <c r="D287" s="675">
        <v>3</v>
      </c>
      <c r="E287" s="656">
        <f t="shared" si="20"/>
        <v>3</v>
      </c>
      <c r="F287" s="656">
        <f t="shared" si="21"/>
        <v>6</v>
      </c>
      <c r="G287" s="698"/>
      <c r="H287" s="656">
        <f t="shared" si="22"/>
        <v>6</v>
      </c>
      <c r="I287" s="691"/>
      <c r="J287" s="656">
        <f t="shared" si="23"/>
        <v>6</v>
      </c>
      <c r="K287" s="59"/>
      <c r="L287" s="16" t="str">
        <f t="shared" si="24"/>
        <v>Juin</v>
      </c>
    </row>
    <row r="288" spans="1:12" ht="18.75">
      <c r="A288" s="13">
        <v>281</v>
      </c>
      <c r="B288" s="625" t="s">
        <v>2714</v>
      </c>
      <c r="C288" s="625" t="s">
        <v>2715</v>
      </c>
      <c r="D288" s="675">
        <v>12</v>
      </c>
      <c r="E288" s="656">
        <f t="shared" si="20"/>
        <v>12</v>
      </c>
      <c r="F288" s="656">
        <f t="shared" si="21"/>
        <v>24</v>
      </c>
      <c r="G288" s="698"/>
      <c r="H288" s="656">
        <f t="shared" si="22"/>
        <v>24</v>
      </c>
      <c r="I288" s="691"/>
      <c r="J288" s="656">
        <f t="shared" si="23"/>
        <v>24</v>
      </c>
      <c r="K288" s="59"/>
      <c r="L288" s="16" t="str">
        <f t="shared" si="24"/>
        <v>Juin</v>
      </c>
    </row>
    <row r="289" spans="1:12" ht="18.75">
      <c r="A289" s="13">
        <v>282</v>
      </c>
      <c r="B289" s="625" t="s">
        <v>281</v>
      </c>
      <c r="C289" s="625" t="s">
        <v>2716</v>
      </c>
      <c r="D289" s="675">
        <v>7</v>
      </c>
      <c r="E289" s="656">
        <f t="shared" si="20"/>
        <v>7</v>
      </c>
      <c r="F289" s="656">
        <f t="shared" si="21"/>
        <v>14</v>
      </c>
      <c r="G289" s="698"/>
      <c r="H289" s="656">
        <f t="shared" si="22"/>
        <v>14</v>
      </c>
      <c r="I289" s="691"/>
      <c r="J289" s="656">
        <f t="shared" si="23"/>
        <v>14</v>
      </c>
      <c r="K289" s="59"/>
      <c r="L289" s="16" t="str">
        <f t="shared" si="24"/>
        <v>Juin</v>
      </c>
    </row>
    <row r="290" spans="1:12" ht="18.75">
      <c r="A290" s="13">
        <v>283</v>
      </c>
      <c r="B290" s="625" t="s">
        <v>2717</v>
      </c>
      <c r="C290" s="625" t="s">
        <v>2531</v>
      </c>
      <c r="D290" s="675">
        <v>14</v>
      </c>
      <c r="E290" s="656">
        <f t="shared" si="20"/>
        <v>14</v>
      </c>
      <c r="F290" s="656">
        <f t="shared" si="21"/>
        <v>28</v>
      </c>
      <c r="G290" s="698"/>
      <c r="H290" s="656">
        <f t="shared" si="22"/>
        <v>28</v>
      </c>
      <c r="I290" s="691"/>
      <c r="J290" s="656">
        <f t="shared" si="23"/>
        <v>28</v>
      </c>
      <c r="K290" s="59"/>
      <c r="L290" s="16" t="str">
        <f t="shared" si="24"/>
        <v>Juin</v>
      </c>
    </row>
    <row r="291" spans="1:12" ht="18.75">
      <c r="A291" s="13">
        <v>284</v>
      </c>
      <c r="B291" s="625" t="s">
        <v>2718</v>
      </c>
      <c r="C291" s="625" t="s">
        <v>2719</v>
      </c>
      <c r="D291" s="675">
        <v>16</v>
      </c>
      <c r="E291" s="656">
        <f t="shared" si="20"/>
        <v>16</v>
      </c>
      <c r="F291" s="656">
        <f t="shared" si="21"/>
        <v>32</v>
      </c>
      <c r="G291" s="698"/>
      <c r="H291" s="656">
        <f t="shared" si="22"/>
        <v>32</v>
      </c>
      <c r="I291" s="691"/>
      <c r="J291" s="656">
        <f t="shared" si="23"/>
        <v>32</v>
      </c>
      <c r="K291" s="59"/>
      <c r="L291" s="16" t="str">
        <f t="shared" si="24"/>
        <v>Juin</v>
      </c>
    </row>
    <row r="292" spans="1:12" ht="18.75">
      <c r="A292" s="13">
        <v>285</v>
      </c>
      <c r="B292" s="625" t="s">
        <v>1715</v>
      </c>
      <c r="C292" s="625" t="s">
        <v>2720</v>
      </c>
      <c r="D292" s="675">
        <v>11</v>
      </c>
      <c r="E292" s="656">
        <f t="shared" si="20"/>
        <v>11</v>
      </c>
      <c r="F292" s="656">
        <f t="shared" si="21"/>
        <v>22</v>
      </c>
      <c r="G292" s="698"/>
      <c r="H292" s="656">
        <f t="shared" si="22"/>
        <v>22</v>
      </c>
      <c r="I292" s="691"/>
      <c r="J292" s="656">
        <f t="shared" si="23"/>
        <v>22</v>
      </c>
      <c r="K292" s="59"/>
      <c r="L292" s="16" t="str">
        <f t="shared" si="24"/>
        <v>Juin</v>
      </c>
    </row>
    <row r="293" spans="1:12" ht="18.75">
      <c r="A293" s="13">
        <v>286</v>
      </c>
      <c r="B293" s="625" t="s">
        <v>1722</v>
      </c>
      <c r="C293" s="625" t="s">
        <v>2721</v>
      </c>
      <c r="D293" s="675">
        <v>8</v>
      </c>
      <c r="E293" s="656">
        <f t="shared" si="20"/>
        <v>8</v>
      </c>
      <c r="F293" s="656">
        <f t="shared" si="21"/>
        <v>16</v>
      </c>
      <c r="G293" s="698"/>
      <c r="H293" s="656">
        <f t="shared" si="22"/>
        <v>16</v>
      </c>
      <c r="I293" s="691"/>
      <c r="J293" s="656">
        <f t="shared" si="23"/>
        <v>16</v>
      </c>
      <c r="K293" s="59"/>
      <c r="L293" s="16" t="str">
        <f t="shared" si="24"/>
        <v>Juin</v>
      </c>
    </row>
    <row r="294" spans="1:12" ht="18.75">
      <c r="A294" s="13">
        <v>287</v>
      </c>
      <c r="B294" s="625" t="s">
        <v>1727</v>
      </c>
      <c r="C294" s="625" t="s">
        <v>2550</v>
      </c>
      <c r="D294" s="675">
        <v>9</v>
      </c>
      <c r="E294" s="656">
        <f t="shared" si="20"/>
        <v>9</v>
      </c>
      <c r="F294" s="656">
        <f t="shared" si="21"/>
        <v>18</v>
      </c>
      <c r="G294" s="698"/>
      <c r="H294" s="656">
        <f t="shared" si="22"/>
        <v>18</v>
      </c>
      <c r="I294" s="691"/>
      <c r="J294" s="656">
        <f t="shared" si="23"/>
        <v>18</v>
      </c>
      <c r="K294" s="59"/>
      <c r="L294" s="16" t="str">
        <f t="shared" si="24"/>
        <v>Juin</v>
      </c>
    </row>
    <row r="295" spans="1:12" ht="18.75">
      <c r="A295" s="13">
        <v>288</v>
      </c>
      <c r="B295" s="625" t="s">
        <v>2722</v>
      </c>
      <c r="C295" s="625" t="s">
        <v>2723</v>
      </c>
      <c r="D295" s="675">
        <v>14</v>
      </c>
      <c r="E295" s="656">
        <f t="shared" si="20"/>
        <v>14</v>
      </c>
      <c r="F295" s="656">
        <f t="shared" si="21"/>
        <v>28</v>
      </c>
      <c r="G295" s="698"/>
      <c r="H295" s="656">
        <f t="shared" si="22"/>
        <v>28</v>
      </c>
      <c r="I295" s="691"/>
      <c r="J295" s="656">
        <f t="shared" si="23"/>
        <v>28</v>
      </c>
      <c r="K295" s="59"/>
      <c r="L295" s="16" t="str">
        <f t="shared" si="24"/>
        <v>Juin</v>
      </c>
    </row>
    <row r="296" spans="1:12" ht="18.75">
      <c r="A296" s="13">
        <v>289</v>
      </c>
      <c r="B296" s="625" t="s">
        <v>2724</v>
      </c>
      <c r="C296" s="625" t="s">
        <v>2725</v>
      </c>
      <c r="D296" s="675">
        <v>10</v>
      </c>
      <c r="E296" s="656">
        <f t="shared" si="20"/>
        <v>10</v>
      </c>
      <c r="F296" s="656">
        <f t="shared" si="21"/>
        <v>20</v>
      </c>
      <c r="G296" s="698"/>
      <c r="H296" s="656">
        <f t="shared" si="22"/>
        <v>20</v>
      </c>
      <c r="I296" s="691"/>
      <c r="J296" s="656">
        <f t="shared" si="23"/>
        <v>20</v>
      </c>
      <c r="K296" s="59"/>
      <c r="L296" s="16" t="str">
        <f t="shared" si="24"/>
        <v>Juin</v>
      </c>
    </row>
    <row r="297" spans="1:12" ht="18.75">
      <c r="A297" s="13">
        <v>290</v>
      </c>
      <c r="B297" s="625" t="s">
        <v>1741</v>
      </c>
      <c r="C297" s="625" t="s">
        <v>2726</v>
      </c>
      <c r="D297" s="675">
        <v>14</v>
      </c>
      <c r="E297" s="656">
        <f t="shared" si="20"/>
        <v>14</v>
      </c>
      <c r="F297" s="656">
        <f t="shared" si="21"/>
        <v>28</v>
      </c>
      <c r="G297" s="698"/>
      <c r="H297" s="656">
        <f t="shared" si="22"/>
        <v>28</v>
      </c>
      <c r="I297" s="691"/>
      <c r="J297" s="656">
        <f t="shared" si="23"/>
        <v>28</v>
      </c>
      <c r="K297" s="59"/>
      <c r="L297" s="16" t="str">
        <f t="shared" si="24"/>
        <v>Juin</v>
      </c>
    </row>
    <row r="298" spans="1:12" ht="18.75">
      <c r="A298" s="13">
        <v>291</v>
      </c>
      <c r="B298" s="625" t="s">
        <v>2727</v>
      </c>
      <c r="C298" s="625" t="s">
        <v>2728</v>
      </c>
      <c r="D298" s="675">
        <v>1</v>
      </c>
      <c r="E298" s="656">
        <f t="shared" si="20"/>
        <v>1</v>
      </c>
      <c r="F298" s="656">
        <f t="shared" si="21"/>
        <v>2</v>
      </c>
      <c r="G298" s="698"/>
      <c r="H298" s="656">
        <f t="shared" si="22"/>
        <v>2</v>
      </c>
      <c r="I298" s="691"/>
      <c r="J298" s="656">
        <f t="shared" si="23"/>
        <v>2</v>
      </c>
      <c r="K298" s="59"/>
      <c r="L298" s="16" t="str">
        <f t="shared" si="24"/>
        <v>Juin</v>
      </c>
    </row>
    <row r="299" spans="1:12" ht="18.75">
      <c r="A299" s="13">
        <v>292</v>
      </c>
      <c r="B299" s="625" t="s">
        <v>2729</v>
      </c>
      <c r="C299" s="625" t="s">
        <v>2693</v>
      </c>
      <c r="D299" s="675">
        <v>1</v>
      </c>
      <c r="E299" s="656">
        <f t="shared" si="20"/>
        <v>1</v>
      </c>
      <c r="F299" s="656">
        <f t="shared" si="21"/>
        <v>2</v>
      </c>
      <c r="G299" s="698"/>
      <c r="H299" s="656">
        <f t="shared" si="22"/>
        <v>2</v>
      </c>
      <c r="I299" s="691"/>
      <c r="J299" s="656">
        <f t="shared" si="23"/>
        <v>2</v>
      </c>
      <c r="K299" s="59"/>
      <c r="L299" s="16" t="str">
        <f t="shared" si="24"/>
        <v>Juin</v>
      </c>
    </row>
    <row r="300" spans="1:12" ht="18.75">
      <c r="A300" s="13">
        <v>293</v>
      </c>
      <c r="B300" s="625" t="s">
        <v>1753</v>
      </c>
      <c r="C300" s="625" t="s">
        <v>2730</v>
      </c>
      <c r="D300" s="675">
        <v>15</v>
      </c>
      <c r="E300" s="656">
        <f t="shared" si="20"/>
        <v>15</v>
      </c>
      <c r="F300" s="656">
        <f t="shared" si="21"/>
        <v>30</v>
      </c>
      <c r="G300" s="698"/>
      <c r="H300" s="656">
        <f t="shared" si="22"/>
        <v>30</v>
      </c>
      <c r="I300" s="691"/>
      <c r="J300" s="656">
        <f t="shared" si="23"/>
        <v>30</v>
      </c>
      <c r="K300" s="59"/>
      <c r="L300" s="16" t="str">
        <f t="shared" si="24"/>
        <v>Juin</v>
      </c>
    </row>
    <row r="301" spans="1:12" ht="18.75">
      <c r="A301" s="13">
        <v>294</v>
      </c>
      <c r="B301" s="625" t="s">
        <v>2731</v>
      </c>
      <c r="C301" s="625" t="s">
        <v>2732</v>
      </c>
      <c r="D301" s="675">
        <v>6</v>
      </c>
      <c r="E301" s="656">
        <f t="shared" si="20"/>
        <v>6</v>
      </c>
      <c r="F301" s="656">
        <f t="shared" si="21"/>
        <v>12</v>
      </c>
      <c r="G301" s="698"/>
      <c r="H301" s="656">
        <f t="shared" si="22"/>
        <v>12</v>
      </c>
      <c r="I301" s="691"/>
      <c r="J301" s="656">
        <f t="shared" si="23"/>
        <v>12</v>
      </c>
      <c r="K301" s="59"/>
      <c r="L301" s="16" t="str">
        <f t="shared" si="24"/>
        <v>Juin</v>
      </c>
    </row>
    <row r="302" spans="1:12" ht="18.75">
      <c r="A302" s="13">
        <v>295</v>
      </c>
      <c r="B302" s="625" t="s">
        <v>2733</v>
      </c>
      <c r="C302" s="625" t="s">
        <v>2734</v>
      </c>
      <c r="D302" s="675">
        <v>9</v>
      </c>
      <c r="E302" s="656">
        <f t="shared" si="20"/>
        <v>9</v>
      </c>
      <c r="F302" s="656">
        <f t="shared" si="21"/>
        <v>18</v>
      </c>
      <c r="G302" s="698"/>
      <c r="H302" s="656">
        <f t="shared" si="22"/>
        <v>18</v>
      </c>
      <c r="I302" s="691"/>
      <c r="J302" s="656">
        <f t="shared" si="23"/>
        <v>18</v>
      </c>
      <c r="K302" s="59"/>
      <c r="L302" s="16" t="str">
        <f t="shared" si="24"/>
        <v>Juin</v>
      </c>
    </row>
    <row r="303" spans="1:12" ht="18.75">
      <c r="A303" s="13">
        <v>296</v>
      </c>
      <c r="B303" s="625" t="s">
        <v>2735</v>
      </c>
      <c r="C303" s="625" t="s">
        <v>2565</v>
      </c>
      <c r="D303" s="675">
        <v>14</v>
      </c>
      <c r="E303" s="656">
        <f t="shared" si="20"/>
        <v>14</v>
      </c>
      <c r="F303" s="656">
        <f t="shared" si="21"/>
        <v>28</v>
      </c>
      <c r="G303" s="698"/>
      <c r="H303" s="656">
        <f t="shared" si="22"/>
        <v>28</v>
      </c>
      <c r="I303" s="691"/>
      <c r="J303" s="656">
        <f t="shared" si="23"/>
        <v>28</v>
      </c>
      <c r="K303" s="59"/>
      <c r="L303" s="16" t="str">
        <f t="shared" si="24"/>
        <v>Juin</v>
      </c>
    </row>
    <row r="304" spans="1:12" ht="18.75">
      <c r="A304" s="13">
        <v>297</v>
      </c>
      <c r="B304" s="625" t="s">
        <v>1770</v>
      </c>
      <c r="C304" s="625" t="s">
        <v>2480</v>
      </c>
      <c r="D304" s="675">
        <v>8</v>
      </c>
      <c r="E304" s="656">
        <f t="shared" si="20"/>
        <v>8</v>
      </c>
      <c r="F304" s="656">
        <f t="shared" si="21"/>
        <v>16</v>
      </c>
      <c r="G304" s="698"/>
      <c r="H304" s="656">
        <f t="shared" si="22"/>
        <v>16</v>
      </c>
      <c r="I304" s="691"/>
      <c r="J304" s="656">
        <f t="shared" si="23"/>
        <v>16</v>
      </c>
      <c r="K304" s="59"/>
      <c r="L304" s="16" t="str">
        <f t="shared" si="24"/>
        <v>Juin</v>
      </c>
    </row>
    <row r="305" spans="1:12" ht="18.75">
      <c r="A305" s="13">
        <v>298</v>
      </c>
      <c r="B305" s="625" t="s">
        <v>2736</v>
      </c>
      <c r="C305" s="625" t="s">
        <v>2737</v>
      </c>
      <c r="D305" s="675">
        <v>10</v>
      </c>
      <c r="E305" s="656">
        <f t="shared" si="20"/>
        <v>10</v>
      </c>
      <c r="F305" s="656">
        <f t="shared" si="21"/>
        <v>20</v>
      </c>
      <c r="G305" s="698"/>
      <c r="H305" s="656">
        <f t="shared" si="22"/>
        <v>20</v>
      </c>
      <c r="I305" s="691"/>
      <c r="J305" s="656">
        <f t="shared" si="23"/>
        <v>20</v>
      </c>
      <c r="K305" s="59"/>
      <c r="L305" s="16" t="str">
        <f t="shared" si="24"/>
        <v>Juin</v>
      </c>
    </row>
    <row r="306" spans="1:12" ht="18.75">
      <c r="A306" s="13">
        <v>299</v>
      </c>
      <c r="B306" s="625" t="s">
        <v>1778</v>
      </c>
      <c r="C306" s="625" t="s">
        <v>2463</v>
      </c>
      <c r="D306" s="675">
        <v>11</v>
      </c>
      <c r="E306" s="656">
        <f t="shared" si="20"/>
        <v>11</v>
      </c>
      <c r="F306" s="656">
        <f t="shared" si="21"/>
        <v>22</v>
      </c>
      <c r="G306" s="698"/>
      <c r="H306" s="656">
        <f t="shared" si="22"/>
        <v>22</v>
      </c>
      <c r="I306" s="691"/>
      <c r="J306" s="656">
        <f t="shared" si="23"/>
        <v>22</v>
      </c>
      <c r="K306" s="59"/>
      <c r="L306" s="16" t="str">
        <f t="shared" si="24"/>
        <v>Juin</v>
      </c>
    </row>
    <row r="307" spans="1:12" ht="18.75">
      <c r="A307" s="13">
        <v>300</v>
      </c>
      <c r="B307" s="625" t="s">
        <v>2738</v>
      </c>
      <c r="C307" s="625" t="s">
        <v>2610</v>
      </c>
      <c r="D307" s="675">
        <v>19</v>
      </c>
      <c r="E307" s="656">
        <f t="shared" si="20"/>
        <v>19</v>
      </c>
      <c r="F307" s="656">
        <f t="shared" si="21"/>
        <v>38</v>
      </c>
      <c r="G307" s="698"/>
      <c r="H307" s="656">
        <f t="shared" si="22"/>
        <v>38</v>
      </c>
      <c r="I307" s="691"/>
      <c r="J307" s="656">
        <f t="shared" si="23"/>
        <v>38</v>
      </c>
      <c r="K307" s="59"/>
      <c r="L307" s="16" t="str">
        <f t="shared" si="24"/>
        <v>Juin</v>
      </c>
    </row>
    <row r="308" spans="1:12" ht="18.75">
      <c r="A308" s="13">
        <v>301</v>
      </c>
      <c r="B308" s="625" t="s">
        <v>2739</v>
      </c>
      <c r="C308" s="625" t="s">
        <v>2740</v>
      </c>
      <c r="D308" s="675">
        <v>14</v>
      </c>
      <c r="E308" s="656">
        <f t="shared" si="20"/>
        <v>14</v>
      </c>
      <c r="F308" s="656">
        <f t="shared" si="21"/>
        <v>28</v>
      </c>
      <c r="G308" s="698"/>
      <c r="H308" s="656">
        <f t="shared" si="22"/>
        <v>28</v>
      </c>
      <c r="I308" s="691"/>
      <c r="J308" s="656">
        <f t="shared" si="23"/>
        <v>28</v>
      </c>
      <c r="K308" s="59"/>
      <c r="L308" s="16" t="str">
        <f t="shared" si="24"/>
        <v>Juin</v>
      </c>
    </row>
    <row r="309" spans="1:12" ht="18.75">
      <c r="A309" s="13">
        <v>302</v>
      </c>
      <c r="B309" s="625" t="s">
        <v>1790</v>
      </c>
      <c r="C309" s="625" t="s">
        <v>2741</v>
      </c>
      <c r="D309" s="675">
        <v>14</v>
      </c>
      <c r="E309" s="656">
        <f t="shared" si="20"/>
        <v>14</v>
      </c>
      <c r="F309" s="656">
        <f t="shared" si="21"/>
        <v>28</v>
      </c>
      <c r="G309" s="698"/>
      <c r="H309" s="656">
        <f t="shared" si="22"/>
        <v>28</v>
      </c>
      <c r="I309" s="691"/>
      <c r="J309" s="656">
        <f t="shared" si="23"/>
        <v>28</v>
      </c>
      <c r="K309" s="59"/>
      <c r="L309" s="16" t="str">
        <f t="shared" si="24"/>
        <v>Juin</v>
      </c>
    </row>
    <row r="310" spans="1:12" ht="18.75">
      <c r="A310" s="13">
        <v>303</v>
      </c>
      <c r="B310" s="625" t="s">
        <v>1794</v>
      </c>
      <c r="C310" s="625" t="s">
        <v>2742</v>
      </c>
      <c r="D310" s="675">
        <v>7</v>
      </c>
      <c r="E310" s="656">
        <f t="shared" si="20"/>
        <v>7</v>
      </c>
      <c r="F310" s="656">
        <f t="shared" si="21"/>
        <v>14</v>
      </c>
      <c r="G310" s="698"/>
      <c r="H310" s="656">
        <f t="shared" si="22"/>
        <v>14</v>
      </c>
      <c r="I310" s="691"/>
      <c r="J310" s="656">
        <f t="shared" si="23"/>
        <v>14</v>
      </c>
      <c r="K310" s="59"/>
      <c r="L310" s="16" t="str">
        <f t="shared" si="24"/>
        <v>Juin</v>
      </c>
    </row>
    <row r="311" spans="1:12" ht="18.75">
      <c r="A311" s="13">
        <v>304</v>
      </c>
      <c r="B311" s="625" t="s">
        <v>2743</v>
      </c>
      <c r="C311" s="625" t="s">
        <v>2744</v>
      </c>
      <c r="D311" s="675">
        <v>11</v>
      </c>
      <c r="E311" s="656">
        <f t="shared" si="20"/>
        <v>11</v>
      </c>
      <c r="F311" s="656">
        <f t="shared" si="21"/>
        <v>22</v>
      </c>
      <c r="G311" s="698"/>
      <c r="H311" s="656">
        <f t="shared" si="22"/>
        <v>22</v>
      </c>
      <c r="I311" s="691"/>
      <c r="J311" s="656">
        <f t="shared" si="23"/>
        <v>22</v>
      </c>
      <c r="K311" s="59"/>
      <c r="L311" s="16" t="str">
        <f t="shared" si="24"/>
        <v>Juin</v>
      </c>
    </row>
    <row r="312" spans="1:12" ht="18.75">
      <c r="A312" s="13">
        <v>305</v>
      </c>
      <c r="B312" s="625" t="s">
        <v>290</v>
      </c>
      <c r="C312" s="625" t="s">
        <v>2745</v>
      </c>
      <c r="D312" s="675">
        <v>14</v>
      </c>
      <c r="E312" s="656">
        <f t="shared" si="20"/>
        <v>14</v>
      </c>
      <c r="F312" s="656">
        <f t="shared" si="21"/>
        <v>28</v>
      </c>
      <c r="G312" s="698"/>
      <c r="H312" s="656">
        <f t="shared" si="22"/>
        <v>28</v>
      </c>
      <c r="I312" s="691"/>
      <c r="J312" s="656">
        <f t="shared" si="23"/>
        <v>28</v>
      </c>
      <c r="K312" s="59"/>
      <c r="L312" s="16" t="str">
        <f t="shared" si="24"/>
        <v>Juin</v>
      </c>
    </row>
    <row r="313" spans="1:12" ht="18.75">
      <c r="A313" s="13">
        <v>306</v>
      </c>
      <c r="B313" s="625" t="s">
        <v>2746</v>
      </c>
      <c r="C313" s="625" t="s">
        <v>2747</v>
      </c>
      <c r="D313" s="675">
        <v>14</v>
      </c>
      <c r="E313" s="656">
        <f t="shared" si="20"/>
        <v>14</v>
      </c>
      <c r="F313" s="656">
        <f t="shared" si="21"/>
        <v>28</v>
      </c>
      <c r="G313" s="698"/>
      <c r="H313" s="656">
        <f t="shared" si="22"/>
        <v>28</v>
      </c>
      <c r="I313" s="691"/>
      <c r="J313" s="656">
        <f t="shared" si="23"/>
        <v>28</v>
      </c>
      <c r="K313" s="59"/>
      <c r="L313" s="16" t="str">
        <f t="shared" si="24"/>
        <v>Juin</v>
      </c>
    </row>
    <row r="314" spans="1:12" ht="18.75">
      <c r="A314" s="13">
        <v>307</v>
      </c>
      <c r="B314" s="625" t="s">
        <v>2748</v>
      </c>
      <c r="C314" s="625" t="s">
        <v>2749</v>
      </c>
      <c r="D314" s="675">
        <v>10</v>
      </c>
      <c r="E314" s="656">
        <f t="shared" si="20"/>
        <v>10</v>
      </c>
      <c r="F314" s="656">
        <f t="shared" si="21"/>
        <v>20</v>
      </c>
      <c r="G314" s="698"/>
      <c r="H314" s="656">
        <f t="shared" si="22"/>
        <v>20</v>
      </c>
      <c r="I314" s="691"/>
      <c r="J314" s="656">
        <f t="shared" si="23"/>
        <v>20</v>
      </c>
      <c r="K314" s="59"/>
      <c r="L314" s="16" t="str">
        <f t="shared" si="24"/>
        <v>Juin</v>
      </c>
    </row>
    <row r="315" spans="1:12" ht="18.75">
      <c r="A315" s="13">
        <v>308</v>
      </c>
      <c r="B315" s="625" t="s">
        <v>292</v>
      </c>
      <c r="C315" s="625" t="s">
        <v>2431</v>
      </c>
      <c r="D315" s="675">
        <v>12</v>
      </c>
      <c r="E315" s="656">
        <f t="shared" si="20"/>
        <v>12</v>
      </c>
      <c r="F315" s="656">
        <f t="shared" si="21"/>
        <v>24</v>
      </c>
      <c r="G315" s="698"/>
      <c r="H315" s="656">
        <f t="shared" si="22"/>
        <v>24</v>
      </c>
      <c r="I315" s="691"/>
      <c r="J315" s="656">
        <f t="shared" si="23"/>
        <v>24</v>
      </c>
      <c r="K315" s="59"/>
      <c r="L315" s="16" t="str">
        <f t="shared" si="24"/>
        <v>Juin</v>
      </c>
    </row>
    <row r="316" spans="1:12" ht="18.75">
      <c r="A316" s="13">
        <v>309</v>
      </c>
      <c r="B316" s="625" t="s">
        <v>2750</v>
      </c>
      <c r="C316" s="625" t="s">
        <v>2751</v>
      </c>
      <c r="D316" s="675">
        <v>14</v>
      </c>
      <c r="E316" s="656">
        <f t="shared" si="20"/>
        <v>14</v>
      </c>
      <c r="F316" s="656">
        <f t="shared" si="21"/>
        <v>28</v>
      </c>
      <c r="G316" s="698"/>
      <c r="H316" s="656">
        <f t="shared" si="22"/>
        <v>28</v>
      </c>
      <c r="I316" s="691"/>
      <c r="J316" s="656">
        <f t="shared" si="23"/>
        <v>28</v>
      </c>
      <c r="K316" s="59"/>
      <c r="L316" s="16" t="str">
        <f t="shared" si="24"/>
        <v>Juin</v>
      </c>
    </row>
    <row r="317" spans="1:12" ht="18.75">
      <c r="A317" s="13">
        <v>310</v>
      </c>
      <c r="B317" s="625" t="s">
        <v>1826</v>
      </c>
      <c r="C317" s="625" t="s">
        <v>2598</v>
      </c>
      <c r="D317" s="675">
        <v>13</v>
      </c>
      <c r="E317" s="656">
        <f t="shared" si="20"/>
        <v>13</v>
      </c>
      <c r="F317" s="656">
        <f t="shared" si="21"/>
        <v>26</v>
      </c>
      <c r="G317" s="698"/>
      <c r="H317" s="656">
        <f t="shared" si="22"/>
        <v>26</v>
      </c>
      <c r="I317" s="691"/>
      <c r="J317" s="656">
        <f t="shared" si="23"/>
        <v>26</v>
      </c>
      <c r="K317" s="59"/>
      <c r="L317" s="16" t="str">
        <f t="shared" si="24"/>
        <v>Juin</v>
      </c>
    </row>
    <row r="318" spans="1:12" ht="18.75">
      <c r="A318" s="13">
        <v>311</v>
      </c>
      <c r="B318" s="625" t="s">
        <v>2752</v>
      </c>
      <c r="C318" s="625" t="s">
        <v>2753</v>
      </c>
      <c r="D318" s="675">
        <v>16</v>
      </c>
      <c r="E318" s="656">
        <f t="shared" si="20"/>
        <v>16</v>
      </c>
      <c r="F318" s="656">
        <f t="shared" si="21"/>
        <v>32</v>
      </c>
      <c r="G318" s="698"/>
      <c r="H318" s="656">
        <f t="shared" si="22"/>
        <v>32</v>
      </c>
      <c r="I318" s="691"/>
      <c r="J318" s="656">
        <f t="shared" si="23"/>
        <v>32</v>
      </c>
      <c r="K318" s="59"/>
      <c r="L318" s="16" t="str">
        <f t="shared" si="24"/>
        <v>Juin</v>
      </c>
    </row>
    <row r="319" spans="1:12" ht="18.75">
      <c r="A319" s="13">
        <v>312</v>
      </c>
      <c r="B319" s="625" t="s">
        <v>1835</v>
      </c>
      <c r="C319" s="625" t="s">
        <v>2754</v>
      </c>
      <c r="D319" s="675">
        <v>1</v>
      </c>
      <c r="E319" s="656">
        <f t="shared" si="20"/>
        <v>1</v>
      </c>
      <c r="F319" s="656">
        <f t="shared" si="21"/>
        <v>2</v>
      </c>
      <c r="G319" s="698"/>
      <c r="H319" s="656">
        <f t="shared" si="22"/>
        <v>2</v>
      </c>
      <c r="I319" s="691"/>
      <c r="J319" s="656">
        <f t="shared" si="23"/>
        <v>2</v>
      </c>
      <c r="K319" s="59"/>
      <c r="L319" s="16" t="str">
        <f t="shared" si="24"/>
        <v>Juin</v>
      </c>
    </row>
    <row r="320" spans="1:12" ht="18.75">
      <c r="A320" s="13">
        <v>313</v>
      </c>
      <c r="B320" s="625" t="s">
        <v>2755</v>
      </c>
      <c r="C320" s="625" t="s">
        <v>2756</v>
      </c>
      <c r="D320" s="675">
        <v>1</v>
      </c>
      <c r="E320" s="656">
        <f t="shared" si="20"/>
        <v>1</v>
      </c>
      <c r="F320" s="656">
        <f t="shared" si="21"/>
        <v>2</v>
      </c>
      <c r="G320" s="698"/>
      <c r="H320" s="656">
        <f t="shared" si="22"/>
        <v>2</v>
      </c>
      <c r="I320" s="691"/>
      <c r="J320" s="656">
        <f t="shared" si="23"/>
        <v>2</v>
      </c>
      <c r="K320" s="59"/>
      <c r="L320" s="16" t="str">
        <f t="shared" si="24"/>
        <v>Juin</v>
      </c>
    </row>
    <row r="321" spans="1:12" ht="18.75">
      <c r="A321" s="13">
        <v>314</v>
      </c>
      <c r="B321" s="625" t="s">
        <v>1843</v>
      </c>
      <c r="C321" s="625" t="s">
        <v>2757</v>
      </c>
      <c r="D321" s="675">
        <v>14</v>
      </c>
      <c r="E321" s="656">
        <f t="shared" si="20"/>
        <v>14</v>
      </c>
      <c r="F321" s="656">
        <f t="shared" si="21"/>
        <v>28</v>
      </c>
      <c r="G321" s="698"/>
      <c r="H321" s="656">
        <f t="shared" si="22"/>
        <v>28</v>
      </c>
      <c r="I321" s="691"/>
      <c r="J321" s="656">
        <f t="shared" si="23"/>
        <v>28</v>
      </c>
      <c r="K321" s="59"/>
      <c r="L321" s="16" t="str">
        <f t="shared" si="24"/>
        <v>Juin</v>
      </c>
    </row>
    <row r="322" spans="1:12" ht="18.75">
      <c r="A322" s="13">
        <v>315</v>
      </c>
      <c r="B322" s="625" t="s">
        <v>2758</v>
      </c>
      <c r="C322" s="625" t="s">
        <v>2759</v>
      </c>
      <c r="D322" s="675">
        <v>1</v>
      </c>
      <c r="E322" s="656">
        <f t="shared" si="20"/>
        <v>1</v>
      </c>
      <c r="F322" s="656">
        <f t="shared" si="21"/>
        <v>2</v>
      </c>
      <c r="G322" s="698"/>
      <c r="H322" s="656">
        <f t="shared" si="22"/>
        <v>2</v>
      </c>
      <c r="I322" s="691"/>
      <c r="J322" s="656">
        <f t="shared" si="23"/>
        <v>2</v>
      </c>
      <c r="K322" s="59"/>
      <c r="L322" s="16" t="str">
        <f t="shared" si="24"/>
        <v>Juin</v>
      </c>
    </row>
    <row r="323" spans="1:12" ht="18.75">
      <c r="A323" s="13">
        <v>316</v>
      </c>
      <c r="B323" s="625" t="s">
        <v>297</v>
      </c>
      <c r="C323" s="625" t="s">
        <v>2638</v>
      </c>
      <c r="D323" s="675">
        <v>7</v>
      </c>
      <c r="E323" s="656">
        <f t="shared" si="20"/>
        <v>7</v>
      </c>
      <c r="F323" s="656">
        <f t="shared" si="21"/>
        <v>14</v>
      </c>
      <c r="G323" s="698"/>
      <c r="H323" s="656">
        <f t="shared" si="22"/>
        <v>14</v>
      </c>
      <c r="I323" s="691"/>
      <c r="J323" s="656">
        <f t="shared" si="23"/>
        <v>14</v>
      </c>
      <c r="K323" s="59"/>
      <c r="L323" s="16" t="str">
        <f t="shared" si="24"/>
        <v>Juin</v>
      </c>
    </row>
    <row r="324" spans="1:12" ht="18.75">
      <c r="A324" s="13">
        <v>317</v>
      </c>
      <c r="B324" s="625" t="s">
        <v>1855</v>
      </c>
      <c r="C324" s="625" t="s">
        <v>2730</v>
      </c>
      <c r="D324" s="675">
        <v>12</v>
      </c>
      <c r="E324" s="656">
        <f t="shared" si="20"/>
        <v>12</v>
      </c>
      <c r="F324" s="656">
        <f t="shared" si="21"/>
        <v>24</v>
      </c>
      <c r="G324" s="698"/>
      <c r="H324" s="656">
        <f t="shared" si="22"/>
        <v>24</v>
      </c>
      <c r="I324" s="691"/>
      <c r="J324" s="656">
        <f t="shared" si="23"/>
        <v>24</v>
      </c>
      <c r="K324" s="59"/>
      <c r="L324" s="16" t="str">
        <f t="shared" si="24"/>
        <v>Juin</v>
      </c>
    </row>
    <row r="325" spans="1:12" ht="18.75">
      <c r="A325" s="13">
        <v>318</v>
      </c>
      <c r="B325" s="625" t="s">
        <v>2760</v>
      </c>
      <c r="C325" s="625" t="s">
        <v>2761</v>
      </c>
      <c r="D325" s="675">
        <v>12</v>
      </c>
      <c r="E325" s="656">
        <f t="shared" si="20"/>
        <v>12</v>
      </c>
      <c r="F325" s="656">
        <f t="shared" si="21"/>
        <v>24</v>
      </c>
      <c r="G325" s="698"/>
      <c r="H325" s="656">
        <f t="shared" si="22"/>
        <v>24</v>
      </c>
      <c r="I325" s="691"/>
      <c r="J325" s="656">
        <f t="shared" si="23"/>
        <v>24</v>
      </c>
      <c r="K325" s="59"/>
      <c r="L325" s="16" t="str">
        <f t="shared" si="24"/>
        <v>Juin</v>
      </c>
    </row>
    <row r="326" spans="1:12" ht="18.75">
      <c r="A326" s="13">
        <v>319</v>
      </c>
      <c r="B326" s="625" t="s">
        <v>1865</v>
      </c>
      <c r="C326" s="625" t="s">
        <v>2762</v>
      </c>
      <c r="D326" s="675">
        <v>10</v>
      </c>
      <c r="E326" s="656">
        <f t="shared" si="20"/>
        <v>10</v>
      </c>
      <c r="F326" s="656">
        <f t="shared" si="21"/>
        <v>20</v>
      </c>
      <c r="G326" s="698"/>
      <c r="H326" s="656">
        <f t="shared" si="22"/>
        <v>20</v>
      </c>
      <c r="I326" s="691"/>
      <c r="J326" s="656">
        <f t="shared" si="23"/>
        <v>20</v>
      </c>
      <c r="K326" s="59"/>
      <c r="L326" s="16" t="str">
        <f t="shared" si="24"/>
        <v>Juin</v>
      </c>
    </row>
    <row r="327" spans="1:12" ht="18.75">
      <c r="A327" s="13">
        <v>320</v>
      </c>
      <c r="B327" s="625" t="s">
        <v>2763</v>
      </c>
      <c r="C327" s="625" t="s">
        <v>2480</v>
      </c>
      <c r="D327" s="675">
        <v>14</v>
      </c>
      <c r="E327" s="656">
        <f t="shared" si="20"/>
        <v>14</v>
      </c>
      <c r="F327" s="656">
        <f t="shared" si="21"/>
        <v>28</v>
      </c>
      <c r="G327" s="698"/>
      <c r="H327" s="656">
        <f t="shared" si="22"/>
        <v>28</v>
      </c>
      <c r="I327" s="691"/>
      <c r="J327" s="656">
        <f t="shared" si="23"/>
        <v>28</v>
      </c>
      <c r="K327" s="59"/>
      <c r="L327" s="16" t="str">
        <f t="shared" si="24"/>
        <v>Juin</v>
      </c>
    </row>
    <row r="328" spans="1:12" ht="18.75">
      <c r="A328" s="13">
        <v>321</v>
      </c>
      <c r="B328" s="625" t="s">
        <v>2764</v>
      </c>
      <c r="C328" s="625" t="s">
        <v>2449</v>
      </c>
      <c r="D328" s="675">
        <v>16</v>
      </c>
      <c r="E328" s="656">
        <f t="shared" ref="E328:E391" si="25">IF(D328=0,K328/2,D328)</f>
        <v>16</v>
      </c>
      <c r="F328" s="656">
        <f t="shared" ref="F328:F391" si="26">E328*2</f>
        <v>32</v>
      </c>
      <c r="G328" s="698"/>
      <c r="H328" s="656">
        <f t="shared" ref="H328:H391" si="27">MAX(F328,G328)</f>
        <v>32</v>
      </c>
      <c r="I328" s="691"/>
      <c r="J328" s="656">
        <f t="shared" ref="J328:J391" si="28">MAX(H328,I328*2)</f>
        <v>32</v>
      </c>
      <c r="K328" s="59"/>
      <c r="L328" s="16" t="str">
        <f t="shared" ref="L328:L391" si="29">IF(ISBLANK(I328),IF(ISBLANK(G328),"Juin","Synthèse"),"Rattrapage")</f>
        <v>Juin</v>
      </c>
    </row>
    <row r="329" spans="1:12" ht="18.75">
      <c r="A329" s="13">
        <v>322</v>
      </c>
      <c r="B329" s="625" t="s">
        <v>2765</v>
      </c>
      <c r="C329" s="625" t="s">
        <v>2766</v>
      </c>
      <c r="D329" s="675">
        <v>17</v>
      </c>
      <c r="E329" s="656">
        <f t="shared" si="25"/>
        <v>17</v>
      </c>
      <c r="F329" s="656">
        <f t="shared" si="26"/>
        <v>34</v>
      </c>
      <c r="G329" s="698"/>
      <c r="H329" s="656">
        <f t="shared" si="27"/>
        <v>34</v>
      </c>
      <c r="I329" s="691"/>
      <c r="J329" s="656">
        <f t="shared" si="28"/>
        <v>34</v>
      </c>
      <c r="K329" s="59"/>
      <c r="L329" s="16" t="str">
        <f t="shared" si="29"/>
        <v>Juin</v>
      </c>
    </row>
    <row r="330" spans="1:12" ht="18.75">
      <c r="A330" s="13">
        <v>323</v>
      </c>
      <c r="B330" s="625" t="s">
        <v>1879</v>
      </c>
      <c r="C330" s="625" t="s">
        <v>2767</v>
      </c>
      <c r="D330" s="675">
        <v>14</v>
      </c>
      <c r="E330" s="656">
        <f t="shared" si="25"/>
        <v>14</v>
      </c>
      <c r="F330" s="656">
        <f t="shared" si="26"/>
        <v>28</v>
      </c>
      <c r="G330" s="698"/>
      <c r="H330" s="656">
        <f t="shared" si="27"/>
        <v>28</v>
      </c>
      <c r="I330" s="691"/>
      <c r="J330" s="656">
        <f t="shared" si="28"/>
        <v>28</v>
      </c>
      <c r="K330" s="59"/>
      <c r="L330" s="16" t="str">
        <f t="shared" si="29"/>
        <v>Juin</v>
      </c>
    </row>
    <row r="331" spans="1:12" ht="18.75">
      <c r="A331" s="13">
        <v>324</v>
      </c>
      <c r="B331" s="625" t="s">
        <v>2768</v>
      </c>
      <c r="C331" s="625" t="s">
        <v>2769</v>
      </c>
      <c r="D331" s="675">
        <v>13</v>
      </c>
      <c r="E331" s="656">
        <f t="shared" si="25"/>
        <v>13</v>
      </c>
      <c r="F331" s="656">
        <f t="shared" si="26"/>
        <v>26</v>
      </c>
      <c r="G331" s="698"/>
      <c r="H331" s="656">
        <f t="shared" si="27"/>
        <v>26</v>
      </c>
      <c r="I331" s="691"/>
      <c r="J331" s="656">
        <f t="shared" si="28"/>
        <v>26</v>
      </c>
      <c r="K331" s="59"/>
      <c r="L331" s="16" t="str">
        <f t="shared" si="29"/>
        <v>Juin</v>
      </c>
    </row>
    <row r="332" spans="1:12" ht="18.75">
      <c r="A332" s="13">
        <v>325</v>
      </c>
      <c r="B332" s="625" t="s">
        <v>1883</v>
      </c>
      <c r="C332" s="625" t="s">
        <v>2470</v>
      </c>
      <c r="D332" s="675">
        <v>5</v>
      </c>
      <c r="E332" s="656">
        <f t="shared" si="25"/>
        <v>5</v>
      </c>
      <c r="F332" s="656">
        <f t="shared" si="26"/>
        <v>10</v>
      </c>
      <c r="G332" s="698"/>
      <c r="H332" s="656">
        <f t="shared" si="27"/>
        <v>10</v>
      </c>
      <c r="I332" s="691"/>
      <c r="J332" s="656">
        <f t="shared" si="28"/>
        <v>10</v>
      </c>
      <c r="K332" s="59"/>
      <c r="L332" s="16" t="str">
        <f t="shared" si="29"/>
        <v>Juin</v>
      </c>
    </row>
    <row r="333" spans="1:12" ht="18.75">
      <c r="A333" s="13">
        <v>326</v>
      </c>
      <c r="B333" s="625" t="s">
        <v>2770</v>
      </c>
      <c r="C333" s="625" t="s">
        <v>2771</v>
      </c>
      <c r="D333" s="675">
        <v>10</v>
      </c>
      <c r="E333" s="656">
        <f t="shared" si="25"/>
        <v>10</v>
      </c>
      <c r="F333" s="656">
        <f t="shared" si="26"/>
        <v>20</v>
      </c>
      <c r="G333" s="698"/>
      <c r="H333" s="656">
        <f t="shared" si="27"/>
        <v>20</v>
      </c>
      <c r="I333" s="691"/>
      <c r="J333" s="656">
        <f t="shared" si="28"/>
        <v>20</v>
      </c>
      <c r="K333" s="59"/>
      <c r="L333" s="16" t="str">
        <f t="shared" si="29"/>
        <v>Juin</v>
      </c>
    </row>
    <row r="334" spans="1:12" ht="18.75">
      <c r="A334" s="13">
        <v>327</v>
      </c>
      <c r="B334" s="625" t="s">
        <v>2772</v>
      </c>
      <c r="C334" s="625" t="s">
        <v>2567</v>
      </c>
      <c r="D334" s="675">
        <v>17</v>
      </c>
      <c r="E334" s="656">
        <f t="shared" si="25"/>
        <v>17</v>
      </c>
      <c r="F334" s="656">
        <f t="shared" si="26"/>
        <v>34</v>
      </c>
      <c r="G334" s="698"/>
      <c r="H334" s="656">
        <f t="shared" si="27"/>
        <v>34</v>
      </c>
      <c r="I334" s="691"/>
      <c r="J334" s="656">
        <f t="shared" si="28"/>
        <v>34</v>
      </c>
      <c r="K334" s="59"/>
      <c r="L334" s="16" t="str">
        <f t="shared" si="29"/>
        <v>Juin</v>
      </c>
    </row>
    <row r="335" spans="1:12" ht="18.75">
      <c r="A335" s="13">
        <v>328</v>
      </c>
      <c r="B335" s="625" t="s">
        <v>2773</v>
      </c>
      <c r="C335" s="625" t="s">
        <v>2643</v>
      </c>
      <c r="D335" s="675">
        <v>6</v>
      </c>
      <c r="E335" s="656">
        <f t="shared" si="25"/>
        <v>6</v>
      </c>
      <c r="F335" s="656">
        <f t="shared" si="26"/>
        <v>12</v>
      </c>
      <c r="G335" s="698"/>
      <c r="H335" s="656">
        <f t="shared" si="27"/>
        <v>12</v>
      </c>
      <c r="I335" s="691"/>
      <c r="J335" s="656">
        <f t="shared" si="28"/>
        <v>12</v>
      </c>
      <c r="K335" s="59"/>
      <c r="L335" s="16" t="str">
        <f t="shared" si="29"/>
        <v>Juin</v>
      </c>
    </row>
    <row r="336" spans="1:12" ht="18.75">
      <c r="A336" s="13">
        <v>329</v>
      </c>
      <c r="B336" s="625" t="s">
        <v>2774</v>
      </c>
      <c r="C336" s="625" t="s">
        <v>2613</v>
      </c>
      <c r="D336" s="675">
        <v>12</v>
      </c>
      <c r="E336" s="656">
        <f t="shared" si="25"/>
        <v>12</v>
      </c>
      <c r="F336" s="656">
        <f t="shared" si="26"/>
        <v>24</v>
      </c>
      <c r="G336" s="698"/>
      <c r="H336" s="656">
        <f t="shared" si="27"/>
        <v>24</v>
      </c>
      <c r="I336" s="691"/>
      <c r="J336" s="656">
        <f t="shared" si="28"/>
        <v>24</v>
      </c>
      <c r="K336" s="59"/>
      <c r="L336" s="16" t="str">
        <f t="shared" si="29"/>
        <v>Juin</v>
      </c>
    </row>
    <row r="337" spans="1:12" ht="18.75">
      <c r="A337" s="13">
        <v>330</v>
      </c>
      <c r="B337" s="625" t="s">
        <v>301</v>
      </c>
      <c r="C337" s="625" t="s">
        <v>2585</v>
      </c>
      <c r="D337" s="675">
        <v>1</v>
      </c>
      <c r="E337" s="656">
        <f t="shared" si="25"/>
        <v>1</v>
      </c>
      <c r="F337" s="656">
        <f t="shared" si="26"/>
        <v>2</v>
      </c>
      <c r="G337" s="698"/>
      <c r="H337" s="656">
        <f t="shared" si="27"/>
        <v>2</v>
      </c>
      <c r="I337" s="691"/>
      <c r="J337" s="656">
        <f t="shared" si="28"/>
        <v>2</v>
      </c>
      <c r="K337" s="59"/>
      <c r="L337" s="16" t="str">
        <f t="shared" si="29"/>
        <v>Juin</v>
      </c>
    </row>
    <row r="338" spans="1:12" ht="18.75">
      <c r="A338" s="13">
        <v>331</v>
      </c>
      <c r="B338" s="625" t="s">
        <v>304</v>
      </c>
      <c r="C338" s="625" t="s">
        <v>2775</v>
      </c>
      <c r="D338" s="675">
        <v>17</v>
      </c>
      <c r="E338" s="656">
        <f t="shared" si="25"/>
        <v>17</v>
      </c>
      <c r="F338" s="656">
        <f t="shared" si="26"/>
        <v>34</v>
      </c>
      <c r="G338" s="698"/>
      <c r="H338" s="656">
        <f t="shared" si="27"/>
        <v>34</v>
      </c>
      <c r="I338" s="691"/>
      <c r="J338" s="656">
        <f t="shared" si="28"/>
        <v>34</v>
      </c>
      <c r="K338" s="59"/>
      <c r="L338" s="16" t="str">
        <f t="shared" si="29"/>
        <v>Juin</v>
      </c>
    </row>
    <row r="339" spans="1:12" ht="18.75">
      <c r="A339" s="13">
        <v>332</v>
      </c>
      <c r="B339" s="625" t="s">
        <v>2776</v>
      </c>
      <c r="C339" s="625" t="s">
        <v>2777</v>
      </c>
      <c r="D339" s="675">
        <v>1</v>
      </c>
      <c r="E339" s="656">
        <f t="shared" si="25"/>
        <v>1</v>
      </c>
      <c r="F339" s="656">
        <f t="shared" si="26"/>
        <v>2</v>
      </c>
      <c r="G339" s="698"/>
      <c r="H339" s="656">
        <f t="shared" si="27"/>
        <v>2</v>
      </c>
      <c r="I339" s="691"/>
      <c r="J339" s="656">
        <f t="shared" si="28"/>
        <v>2</v>
      </c>
      <c r="K339" s="59"/>
      <c r="L339" s="16" t="str">
        <f t="shared" si="29"/>
        <v>Juin</v>
      </c>
    </row>
    <row r="340" spans="1:12" ht="18.75">
      <c r="A340" s="13">
        <v>333</v>
      </c>
      <c r="B340" s="625" t="s">
        <v>2778</v>
      </c>
      <c r="C340" s="625" t="s">
        <v>2474</v>
      </c>
      <c r="D340" s="675">
        <v>8</v>
      </c>
      <c r="E340" s="656">
        <f t="shared" si="25"/>
        <v>8</v>
      </c>
      <c r="F340" s="656">
        <f t="shared" si="26"/>
        <v>16</v>
      </c>
      <c r="G340" s="698"/>
      <c r="H340" s="656">
        <f t="shared" si="27"/>
        <v>16</v>
      </c>
      <c r="I340" s="691"/>
      <c r="J340" s="656">
        <f t="shared" si="28"/>
        <v>16</v>
      </c>
      <c r="K340" s="59"/>
      <c r="L340" s="16" t="str">
        <f t="shared" si="29"/>
        <v>Juin</v>
      </c>
    </row>
    <row r="341" spans="1:12" ht="18.75">
      <c r="A341" s="13">
        <v>334</v>
      </c>
      <c r="B341" s="625" t="s">
        <v>2778</v>
      </c>
      <c r="C341" s="625" t="s">
        <v>2779</v>
      </c>
      <c r="D341" s="675">
        <v>8</v>
      </c>
      <c r="E341" s="656">
        <f t="shared" si="25"/>
        <v>8</v>
      </c>
      <c r="F341" s="656">
        <f t="shared" si="26"/>
        <v>16</v>
      </c>
      <c r="G341" s="698"/>
      <c r="H341" s="656">
        <f t="shared" si="27"/>
        <v>16</v>
      </c>
      <c r="I341" s="691"/>
      <c r="J341" s="656">
        <f t="shared" si="28"/>
        <v>16</v>
      </c>
      <c r="K341" s="59"/>
      <c r="L341" s="16" t="str">
        <f t="shared" si="29"/>
        <v>Juin</v>
      </c>
    </row>
    <row r="342" spans="1:12" ht="18.75">
      <c r="A342" s="13">
        <v>335</v>
      </c>
      <c r="B342" s="625" t="s">
        <v>2780</v>
      </c>
      <c r="C342" s="625" t="s">
        <v>2781</v>
      </c>
      <c r="D342" s="675">
        <v>15</v>
      </c>
      <c r="E342" s="656">
        <f t="shared" si="25"/>
        <v>15</v>
      </c>
      <c r="F342" s="656">
        <f t="shared" si="26"/>
        <v>30</v>
      </c>
      <c r="G342" s="698"/>
      <c r="H342" s="656">
        <f t="shared" si="27"/>
        <v>30</v>
      </c>
      <c r="I342" s="691"/>
      <c r="J342" s="656">
        <f t="shared" si="28"/>
        <v>30</v>
      </c>
      <c r="K342" s="59"/>
      <c r="L342" s="16" t="str">
        <f t="shared" si="29"/>
        <v>Juin</v>
      </c>
    </row>
    <row r="343" spans="1:12" ht="18.75">
      <c r="A343" s="13">
        <v>336</v>
      </c>
      <c r="B343" s="625" t="s">
        <v>2782</v>
      </c>
      <c r="C343" s="625" t="s">
        <v>2783</v>
      </c>
      <c r="D343" s="675">
        <v>12</v>
      </c>
      <c r="E343" s="656">
        <f t="shared" si="25"/>
        <v>12</v>
      </c>
      <c r="F343" s="656">
        <f t="shared" si="26"/>
        <v>24</v>
      </c>
      <c r="G343" s="698"/>
      <c r="H343" s="656">
        <f t="shared" si="27"/>
        <v>24</v>
      </c>
      <c r="I343" s="691"/>
      <c r="J343" s="656">
        <f t="shared" si="28"/>
        <v>24</v>
      </c>
      <c r="K343" s="59"/>
      <c r="L343" s="16" t="str">
        <f t="shared" si="29"/>
        <v>Juin</v>
      </c>
    </row>
    <row r="344" spans="1:12" ht="18.75">
      <c r="A344" s="13">
        <v>337</v>
      </c>
      <c r="B344" s="625" t="s">
        <v>2784</v>
      </c>
      <c r="C344" s="625" t="s">
        <v>2785</v>
      </c>
      <c r="D344" s="675">
        <v>5</v>
      </c>
      <c r="E344" s="656">
        <f t="shared" si="25"/>
        <v>5</v>
      </c>
      <c r="F344" s="656">
        <f t="shared" si="26"/>
        <v>10</v>
      </c>
      <c r="G344" s="698"/>
      <c r="H344" s="656">
        <f t="shared" si="27"/>
        <v>10</v>
      </c>
      <c r="I344" s="691"/>
      <c r="J344" s="656">
        <f t="shared" si="28"/>
        <v>10</v>
      </c>
      <c r="K344" s="59"/>
      <c r="L344" s="16" t="str">
        <f t="shared" si="29"/>
        <v>Juin</v>
      </c>
    </row>
    <row r="345" spans="1:12" ht="18.75">
      <c r="A345" s="13">
        <v>338</v>
      </c>
      <c r="B345" s="625" t="s">
        <v>308</v>
      </c>
      <c r="C345" s="625" t="s">
        <v>2786</v>
      </c>
      <c r="D345" s="675">
        <v>10</v>
      </c>
      <c r="E345" s="656">
        <f t="shared" si="25"/>
        <v>10</v>
      </c>
      <c r="F345" s="656">
        <f t="shared" si="26"/>
        <v>20</v>
      </c>
      <c r="G345" s="698"/>
      <c r="H345" s="656">
        <f t="shared" si="27"/>
        <v>20</v>
      </c>
      <c r="I345" s="691"/>
      <c r="J345" s="656">
        <f t="shared" si="28"/>
        <v>20</v>
      </c>
      <c r="K345" s="59"/>
      <c r="L345" s="16" t="str">
        <f t="shared" si="29"/>
        <v>Juin</v>
      </c>
    </row>
    <row r="346" spans="1:12" ht="18.75">
      <c r="A346" s="13">
        <v>339</v>
      </c>
      <c r="B346" s="625" t="s">
        <v>308</v>
      </c>
      <c r="C346" s="625" t="s">
        <v>2596</v>
      </c>
      <c r="D346" s="675">
        <v>13</v>
      </c>
      <c r="E346" s="656">
        <f t="shared" si="25"/>
        <v>13</v>
      </c>
      <c r="F346" s="656">
        <f t="shared" si="26"/>
        <v>26</v>
      </c>
      <c r="G346" s="698"/>
      <c r="H346" s="656">
        <f t="shared" si="27"/>
        <v>26</v>
      </c>
      <c r="I346" s="691"/>
      <c r="J346" s="656">
        <f t="shared" si="28"/>
        <v>26</v>
      </c>
      <c r="K346" s="59"/>
      <c r="L346" s="16" t="str">
        <f t="shared" si="29"/>
        <v>Juin</v>
      </c>
    </row>
    <row r="347" spans="1:12" ht="18.75">
      <c r="A347" s="13">
        <v>340</v>
      </c>
      <c r="B347" s="625" t="s">
        <v>310</v>
      </c>
      <c r="C347" s="625" t="s">
        <v>2787</v>
      </c>
      <c r="D347" s="675">
        <v>13</v>
      </c>
      <c r="E347" s="656">
        <f t="shared" si="25"/>
        <v>13</v>
      </c>
      <c r="F347" s="656">
        <f t="shared" si="26"/>
        <v>26</v>
      </c>
      <c r="G347" s="698"/>
      <c r="H347" s="656">
        <f t="shared" si="27"/>
        <v>26</v>
      </c>
      <c r="I347" s="691"/>
      <c r="J347" s="656">
        <f t="shared" si="28"/>
        <v>26</v>
      </c>
      <c r="K347" s="59"/>
      <c r="L347" s="16" t="str">
        <f t="shared" si="29"/>
        <v>Juin</v>
      </c>
    </row>
    <row r="348" spans="1:12" ht="18.75">
      <c r="A348" s="13">
        <v>341</v>
      </c>
      <c r="B348" s="625" t="s">
        <v>311</v>
      </c>
      <c r="C348" s="625" t="s">
        <v>312</v>
      </c>
      <c r="D348" s="675">
        <v>4</v>
      </c>
      <c r="E348" s="656">
        <f t="shared" si="25"/>
        <v>4</v>
      </c>
      <c r="F348" s="656">
        <f t="shared" si="26"/>
        <v>8</v>
      </c>
      <c r="G348" s="698"/>
      <c r="H348" s="656">
        <f t="shared" si="27"/>
        <v>8</v>
      </c>
      <c r="I348" s="691"/>
      <c r="J348" s="656">
        <f t="shared" si="28"/>
        <v>8</v>
      </c>
      <c r="K348" s="59"/>
      <c r="L348" s="16" t="str">
        <f t="shared" si="29"/>
        <v>Juin</v>
      </c>
    </row>
    <row r="349" spans="1:12" ht="18.75">
      <c r="A349" s="13">
        <v>342</v>
      </c>
      <c r="B349" s="625" t="s">
        <v>1955</v>
      </c>
      <c r="C349" s="625" t="s">
        <v>2788</v>
      </c>
      <c r="D349" s="675">
        <v>15</v>
      </c>
      <c r="E349" s="656">
        <f t="shared" si="25"/>
        <v>15</v>
      </c>
      <c r="F349" s="656">
        <f t="shared" si="26"/>
        <v>30</v>
      </c>
      <c r="G349" s="698"/>
      <c r="H349" s="656">
        <f t="shared" si="27"/>
        <v>30</v>
      </c>
      <c r="I349" s="691"/>
      <c r="J349" s="656">
        <f t="shared" si="28"/>
        <v>30</v>
      </c>
      <c r="K349" s="59"/>
      <c r="L349" s="16" t="str">
        <f t="shared" si="29"/>
        <v>Juin</v>
      </c>
    </row>
    <row r="350" spans="1:12" ht="18.75">
      <c r="A350" s="13">
        <v>343</v>
      </c>
      <c r="B350" s="625" t="s">
        <v>1960</v>
      </c>
      <c r="C350" s="625" t="s">
        <v>2789</v>
      </c>
      <c r="D350" s="675">
        <v>10</v>
      </c>
      <c r="E350" s="656">
        <f t="shared" si="25"/>
        <v>10</v>
      </c>
      <c r="F350" s="656">
        <f t="shared" si="26"/>
        <v>20</v>
      </c>
      <c r="G350" s="698"/>
      <c r="H350" s="656">
        <f t="shared" si="27"/>
        <v>20</v>
      </c>
      <c r="I350" s="691"/>
      <c r="J350" s="656">
        <f t="shared" si="28"/>
        <v>20</v>
      </c>
      <c r="K350" s="59"/>
      <c r="L350" s="16" t="str">
        <f t="shared" si="29"/>
        <v>Juin</v>
      </c>
    </row>
    <row r="351" spans="1:12" ht="18.75">
      <c r="A351" s="13">
        <v>344</v>
      </c>
      <c r="B351" s="625" t="s">
        <v>316</v>
      </c>
      <c r="C351" s="625" t="s">
        <v>2790</v>
      </c>
      <c r="D351" s="675">
        <v>5</v>
      </c>
      <c r="E351" s="656">
        <f t="shared" si="25"/>
        <v>5</v>
      </c>
      <c r="F351" s="656">
        <f t="shared" si="26"/>
        <v>10</v>
      </c>
      <c r="G351" s="698"/>
      <c r="H351" s="656">
        <f t="shared" si="27"/>
        <v>10</v>
      </c>
      <c r="I351" s="691"/>
      <c r="J351" s="656">
        <f t="shared" si="28"/>
        <v>10</v>
      </c>
      <c r="K351" s="59"/>
      <c r="L351" s="16" t="str">
        <f t="shared" si="29"/>
        <v>Juin</v>
      </c>
    </row>
    <row r="352" spans="1:12" ht="18.75">
      <c r="A352" s="13">
        <v>345</v>
      </c>
      <c r="B352" s="625" t="s">
        <v>2791</v>
      </c>
      <c r="C352" s="625" t="s">
        <v>2792</v>
      </c>
      <c r="D352" s="675">
        <v>11</v>
      </c>
      <c r="E352" s="656">
        <f t="shared" si="25"/>
        <v>11</v>
      </c>
      <c r="F352" s="656">
        <f t="shared" si="26"/>
        <v>22</v>
      </c>
      <c r="G352" s="698"/>
      <c r="H352" s="656">
        <f t="shared" si="27"/>
        <v>22</v>
      </c>
      <c r="I352" s="691"/>
      <c r="J352" s="656">
        <f t="shared" si="28"/>
        <v>22</v>
      </c>
      <c r="K352" s="59"/>
      <c r="L352" s="16" t="str">
        <f t="shared" si="29"/>
        <v>Juin</v>
      </c>
    </row>
    <row r="353" spans="1:12" ht="18.75">
      <c r="A353" s="13">
        <v>346</v>
      </c>
      <c r="B353" s="625" t="s">
        <v>1978</v>
      </c>
      <c r="C353" s="625" t="s">
        <v>2793</v>
      </c>
      <c r="D353" s="675">
        <v>15</v>
      </c>
      <c r="E353" s="656">
        <f t="shared" si="25"/>
        <v>15</v>
      </c>
      <c r="F353" s="656">
        <f t="shared" si="26"/>
        <v>30</v>
      </c>
      <c r="G353" s="698"/>
      <c r="H353" s="656">
        <f t="shared" si="27"/>
        <v>30</v>
      </c>
      <c r="I353" s="691"/>
      <c r="J353" s="656">
        <f t="shared" si="28"/>
        <v>30</v>
      </c>
      <c r="K353" s="59"/>
      <c r="L353" s="16" t="str">
        <f t="shared" si="29"/>
        <v>Juin</v>
      </c>
    </row>
    <row r="354" spans="1:12" ht="18.75">
      <c r="A354" s="13">
        <v>347</v>
      </c>
      <c r="B354" s="625" t="s">
        <v>2794</v>
      </c>
      <c r="C354" s="625" t="s">
        <v>2795</v>
      </c>
      <c r="D354" s="675">
        <v>16</v>
      </c>
      <c r="E354" s="656">
        <f t="shared" si="25"/>
        <v>16</v>
      </c>
      <c r="F354" s="656">
        <f t="shared" si="26"/>
        <v>32</v>
      </c>
      <c r="G354" s="698"/>
      <c r="H354" s="656">
        <f t="shared" si="27"/>
        <v>32</v>
      </c>
      <c r="I354" s="691"/>
      <c r="J354" s="656">
        <f t="shared" si="28"/>
        <v>32</v>
      </c>
      <c r="K354" s="59"/>
      <c r="L354" s="16" t="str">
        <f t="shared" si="29"/>
        <v>Juin</v>
      </c>
    </row>
    <row r="355" spans="1:12" ht="18.75">
      <c r="A355" s="13">
        <v>348</v>
      </c>
      <c r="B355" s="625" t="s">
        <v>1986</v>
      </c>
      <c r="C355" s="625" t="s">
        <v>2796</v>
      </c>
      <c r="D355" s="675">
        <v>8</v>
      </c>
      <c r="E355" s="656">
        <f t="shared" si="25"/>
        <v>8</v>
      </c>
      <c r="F355" s="656">
        <f t="shared" si="26"/>
        <v>16</v>
      </c>
      <c r="G355" s="698"/>
      <c r="H355" s="656">
        <f t="shared" si="27"/>
        <v>16</v>
      </c>
      <c r="I355" s="691"/>
      <c r="J355" s="656">
        <f t="shared" si="28"/>
        <v>16</v>
      </c>
      <c r="K355" s="59"/>
      <c r="L355" s="16" t="str">
        <f t="shared" si="29"/>
        <v>Juin</v>
      </c>
    </row>
    <row r="356" spans="1:12" ht="18.75">
      <c r="A356" s="13">
        <v>349</v>
      </c>
      <c r="B356" s="625" t="s">
        <v>321</v>
      </c>
      <c r="C356" s="625" t="s">
        <v>2797</v>
      </c>
      <c r="D356" s="675">
        <v>1</v>
      </c>
      <c r="E356" s="656">
        <f t="shared" si="25"/>
        <v>1</v>
      </c>
      <c r="F356" s="656">
        <f t="shared" si="26"/>
        <v>2</v>
      </c>
      <c r="G356" s="698"/>
      <c r="H356" s="656">
        <f t="shared" si="27"/>
        <v>2</v>
      </c>
      <c r="I356" s="691"/>
      <c r="J356" s="656">
        <f t="shared" si="28"/>
        <v>2</v>
      </c>
      <c r="K356" s="59"/>
      <c r="L356" s="16" t="str">
        <f t="shared" si="29"/>
        <v>Juin</v>
      </c>
    </row>
    <row r="357" spans="1:12" ht="18.75">
      <c r="A357" s="13">
        <v>350</v>
      </c>
      <c r="B357" s="625" t="s">
        <v>1995</v>
      </c>
      <c r="C357" s="625" t="s">
        <v>2779</v>
      </c>
      <c r="D357" s="675">
        <v>14</v>
      </c>
      <c r="E357" s="656">
        <f t="shared" si="25"/>
        <v>14</v>
      </c>
      <c r="F357" s="656">
        <f t="shared" si="26"/>
        <v>28</v>
      </c>
      <c r="G357" s="698"/>
      <c r="H357" s="656">
        <f t="shared" si="27"/>
        <v>28</v>
      </c>
      <c r="I357" s="691"/>
      <c r="J357" s="656">
        <f t="shared" si="28"/>
        <v>28</v>
      </c>
      <c r="K357" s="59"/>
      <c r="L357" s="16" t="str">
        <f t="shared" si="29"/>
        <v>Juin</v>
      </c>
    </row>
    <row r="358" spans="1:12" ht="18.75">
      <c r="A358" s="13">
        <v>351</v>
      </c>
      <c r="B358" s="625" t="s">
        <v>2000</v>
      </c>
      <c r="C358" s="625" t="s">
        <v>2798</v>
      </c>
      <c r="D358" s="675">
        <v>14</v>
      </c>
      <c r="E358" s="656">
        <f t="shared" si="25"/>
        <v>14</v>
      </c>
      <c r="F358" s="656">
        <f t="shared" si="26"/>
        <v>28</v>
      </c>
      <c r="G358" s="698"/>
      <c r="H358" s="656">
        <f t="shared" si="27"/>
        <v>28</v>
      </c>
      <c r="I358" s="691"/>
      <c r="J358" s="656">
        <f t="shared" si="28"/>
        <v>28</v>
      </c>
      <c r="K358" s="59"/>
      <c r="L358" s="16" t="str">
        <f t="shared" si="29"/>
        <v>Juin</v>
      </c>
    </row>
    <row r="359" spans="1:12" ht="18.75">
      <c r="A359" s="13">
        <v>352</v>
      </c>
      <c r="B359" s="625" t="s">
        <v>2799</v>
      </c>
      <c r="C359" s="625" t="s">
        <v>2800</v>
      </c>
      <c r="D359" s="675">
        <v>9</v>
      </c>
      <c r="E359" s="656">
        <f t="shared" si="25"/>
        <v>9</v>
      </c>
      <c r="F359" s="656">
        <f t="shared" si="26"/>
        <v>18</v>
      </c>
      <c r="G359" s="698"/>
      <c r="H359" s="656">
        <f t="shared" si="27"/>
        <v>18</v>
      </c>
      <c r="I359" s="691"/>
      <c r="J359" s="656">
        <f t="shared" si="28"/>
        <v>18</v>
      </c>
      <c r="K359" s="59"/>
      <c r="L359" s="16" t="str">
        <f t="shared" si="29"/>
        <v>Juin</v>
      </c>
    </row>
    <row r="360" spans="1:12" ht="18.75">
      <c r="A360" s="13">
        <v>353</v>
      </c>
      <c r="B360" s="625" t="s">
        <v>2801</v>
      </c>
      <c r="C360" s="625" t="s">
        <v>2802</v>
      </c>
      <c r="D360" s="675">
        <v>13</v>
      </c>
      <c r="E360" s="656">
        <f t="shared" si="25"/>
        <v>13</v>
      </c>
      <c r="F360" s="656">
        <f t="shared" si="26"/>
        <v>26</v>
      </c>
      <c r="G360" s="698"/>
      <c r="H360" s="656">
        <f t="shared" si="27"/>
        <v>26</v>
      </c>
      <c r="I360" s="691"/>
      <c r="J360" s="656">
        <f t="shared" si="28"/>
        <v>26</v>
      </c>
      <c r="K360" s="59"/>
      <c r="L360" s="16" t="str">
        <f t="shared" si="29"/>
        <v>Juin</v>
      </c>
    </row>
    <row r="361" spans="1:12" ht="18.75">
      <c r="A361" s="13">
        <v>354</v>
      </c>
      <c r="B361" s="625" t="s">
        <v>2803</v>
      </c>
      <c r="C361" s="625" t="s">
        <v>2463</v>
      </c>
      <c r="D361" s="675">
        <v>7</v>
      </c>
      <c r="E361" s="656">
        <f t="shared" si="25"/>
        <v>7</v>
      </c>
      <c r="F361" s="656">
        <f t="shared" si="26"/>
        <v>14</v>
      </c>
      <c r="G361" s="698"/>
      <c r="H361" s="656">
        <f t="shared" si="27"/>
        <v>14</v>
      </c>
      <c r="I361" s="691"/>
      <c r="J361" s="656">
        <f t="shared" si="28"/>
        <v>14</v>
      </c>
      <c r="K361" s="59"/>
      <c r="L361" s="16" t="str">
        <f t="shared" si="29"/>
        <v>Juin</v>
      </c>
    </row>
    <row r="362" spans="1:12" ht="18.75">
      <c r="A362" s="13">
        <v>355</v>
      </c>
      <c r="B362" s="625" t="s">
        <v>2019</v>
      </c>
      <c r="C362" s="625" t="s">
        <v>2463</v>
      </c>
      <c r="D362" s="675">
        <v>12</v>
      </c>
      <c r="E362" s="656">
        <f t="shared" si="25"/>
        <v>12</v>
      </c>
      <c r="F362" s="656">
        <f t="shared" si="26"/>
        <v>24</v>
      </c>
      <c r="G362" s="698"/>
      <c r="H362" s="656">
        <f t="shared" si="27"/>
        <v>24</v>
      </c>
      <c r="I362" s="691"/>
      <c r="J362" s="656">
        <f t="shared" si="28"/>
        <v>24</v>
      </c>
      <c r="K362" s="59"/>
      <c r="L362" s="16" t="str">
        <f t="shared" si="29"/>
        <v>Juin</v>
      </c>
    </row>
    <row r="363" spans="1:12" ht="18.75">
      <c r="A363" s="13">
        <v>356</v>
      </c>
      <c r="B363" s="625" t="s">
        <v>2023</v>
      </c>
      <c r="C363" s="625" t="s">
        <v>2804</v>
      </c>
      <c r="D363" s="675">
        <v>5</v>
      </c>
      <c r="E363" s="656">
        <f t="shared" si="25"/>
        <v>5</v>
      </c>
      <c r="F363" s="656">
        <f t="shared" si="26"/>
        <v>10</v>
      </c>
      <c r="G363" s="698"/>
      <c r="H363" s="656">
        <f t="shared" si="27"/>
        <v>10</v>
      </c>
      <c r="I363" s="691"/>
      <c r="J363" s="656">
        <f t="shared" si="28"/>
        <v>10</v>
      </c>
      <c r="K363" s="59"/>
      <c r="L363" s="16" t="str">
        <f t="shared" si="29"/>
        <v>Juin</v>
      </c>
    </row>
    <row r="364" spans="1:12" ht="18.75">
      <c r="A364" s="13">
        <v>357</v>
      </c>
      <c r="B364" s="625" t="s">
        <v>2028</v>
      </c>
      <c r="C364" s="625" t="s">
        <v>2805</v>
      </c>
      <c r="D364" s="675">
        <v>12</v>
      </c>
      <c r="E364" s="656">
        <f t="shared" si="25"/>
        <v>12</v>
      </c>
      <c r="F364" s="656">
        <f t="shared" si="26"/>
        <v>24</v>
      </c>
      <c r="G364" s="698"/>
      <c r="H364" s="656">
        <f t="shared" si="27"/>
        <v>24</v>
      </c>
      <c r="I364" s="691"/>
      <c r="J364" s="656">
        <f t="shared" si="28"/>
        <v>24</v>
      </c>
      <c r="K364" s="59"/>
      <c r="L364" s="16" t="str">
        <f t="shared" si="29"/>
        <v>Juin</v>
      </c>
    </row>
    <row r="365" spans="1:12" ht="18.75">
      <c r="A365" s="13">
        <v>358</v>
      </c>
      <c r="B365" s="625" t="s">
        <v>2806</v>
      </c>
      <c r="C365" s="625" t="s">
        <v>2493</v>
      </c>
      <c r="D365" s="675">
        <v>19</v>
      </c>
      <c r="E365" s="656">
        <f t="shared" si="25"/>
        <v>19</v>
      </c>
      <c r="F365" s="656">
        <f t="shared" si="26"/>
        <v>38</v>
      </c>
      <c r="G365" s="698"/>
      <c r="H365" s="656">
        <f t="shared" si="27"/>
        <v>38</v>
      </c>
      <c r="I365" s="691"/>
      <c r="J365" s="656">
        <f t="shared" si="28"/>
        <v>38</v>
      </c>
      <c r="K365" s="59"/>
      <c r="L365" s="16" t="str">
        <f t="shared" si="29"/>
        <v>Juin</v>
      </c>
    </row>
    <row r="366" spans="1:12" ht="18.75">
      <c r="A366" s="13">
        <v>359</v>
      </c>
      <c r="B366" s="625" t="s">
        <v>2807</v>
      </c>
      <c r="C366" s="625" t="s">
        <v>2808</v>
      </c>
      <c r="D366" s="675">
        <v>12</v>
      </c>
      <c r="E366" s="656">
        <f t="shared" si="25"/>
        <v>12</v>
      </c>
      <c r="F366" s="656">
        <f t="shared" si="26"/>
        <v>24</v>
      </c>
      <c r="G366" s="698"/>
      <c r="H366" s="656">
        <f t="shared" si="27"/>
        <v>24</v>
      </c>
      <c r="I366" s="691"/>
      <c r="J366" s="656">
        <f t="shared" si="28"/>
        <v>24</v>
      </c>
      <c r="K366" s="59"/>
      <c r="L366" s="16" t="str">
        <f t="shared" si="29"/>
        <v>Juin</v>
      </c>
    </row>
    <row r="367" spans="1:12" ht="18.75">
      <c r="A367" s="13">
        <v>360</v>
      </c>
      <c r="B367" s="625" t="s">
        <v>324</v>
      </c>
      <c r="C367" s="625" t="s">
        <v>2809</v>
      </c>
      <c r="D367" s="675">
        <v>9</v>
      </c>
      <c r="E367" s="656">
        <f t="shared" si="25"/>
        <v>9</v>
      </c>
      <c r="F367" s="656">
        <f t="shared" si="26"/>
        <v>18</v>
      </c>
      <c r="G367" s="698"/>
      <c r="H367" s="656">
        <f t="shared" si="27"/>
        <v>18</v>
      </c>
      <c r="I367" s="691"/>
      <c r="J367" s="656">
        <f t="shared" si="28"/>
        <v>18</v>
      </c>
      <c r="K367" s="59"/>
      <c r="L367" s="16" t="str">
        <f t="shared" si="29"/>
        <v>Juin</v>
      </c>
    </row>
    <row r="368" spans="1:12" ht="18.75">
      <c r="A368" s="13">
        <v>361</v>
      </c>
      <c r="B368" s="625" t="s">
        <v>2810</v>
      </c>
      <c r="C368" s="625" t="s">
        <v>2811</v>
      </c>
      <c r="D368" s="675">
        <v>11</v>
      </c>
      <c r="E368" s="656">
        <f t="shared" si="25"/>
        <v>11</v>
      </c>
      <c r="F368" s="656">
        <f t="shared" si="26"/>
        <v>22</v>
      </c>
      <c r="G368" s="698"/>
      <c r="H368" s="656">
        <f t="shared" si="27"/>
        <v>22</v>
      </c>
      <c r="I368" s="691"/>
      <c r="J368" s="656">
        <f t="shared" si="28"/>
        <v>22</v>
      </c>
      <c r="K368" s="59"/>
      <c r="L368" s="16" t="str">
        <f t="shared" si="29"/>
        <v>Juin</v>
      </c>
    </row>
    <row r="369" spans="1:12" ht="18.75">
      <c r="A369" s="13">
        <v>362</v>
      </c>
      <c r="B369" s="625" t="s">
        <v>2812</v>
      </c>
      <c r="C369" s="625" t="s">
        <v>2813</v>
      </c>
      <c r="D369" s="675">
        <v>10</v>
      </c>
      <c r="E369" s="656">
        <f t="shared" si="25"/>
        <v>10</v>
      </c>
      <c r="F369" s="656">
        <f t="shared" si="26"/>
        <v>20</v>
      </c>
      <c r="G369" s="698"/>
      <c r="H369" s="656">
        <f t="shared" si="27"/>
        <v>20</v>
      </c>
      <c r="I369" s="691"/>
      <c r="J369" s="656">
        <f t="shared" si="28"/>
        <v>20</v>
      </c>
      <c r="K369" s="59"/>
      <c r="L369" s="16" t="str">
        <f t="shared" si="29"/>
        <v>Juin</v>
      </c>
    </row>
    <row r="370" spans="1:12" ht="18.75">
      <c r="A370" s="13">
        <v>363</v>
      </c>
      <c r="B370" s="625" t="s">
        <v>2814</v>
      </c>
      <c r="C370" s="625" t="s">
        <v>2815</v>
      </c>
      <c r="D370" s="675">
        <v>11</v>
      </c>
      <c r="E370" s="656">
        <f t="shared" si="25"/>
        <v>11</v>
      </c>
      <c r="F370" s="656">
        <f t="shared" si="26"/>
        <v>22</v>
      </c>
      <c r="G370" s="698"/>
      <c r="H370" s="656">
        <f t="shared" si="27"/>
        <v>22</v>
      </c>
      <c r="I370" s="691"/>
      <c r="J370" s="656">
        <f t="shared" si="28"/>
        <v>22</v>
      </c>
      <c r="K370" s="59"/>
      <c r="L370" s="16" t="str">
        <f t="shared" si="29"/>
        <v>Juin</v>
      </c>
    </row>
    <row r="371" spans="1:12" ht="18.75">
      <c r="A371" s="13">
        <v>364</v>
      </c>
      <c r="B371" s="625" t="s">
        <v>2816</v>
      </c>
      <c r="C371" s="625" t="s">
        <v>2443</v>
      </c>
      <c r="D371" s="675">
        <v>13</v>
      </c>
      <c r="E371" s="656">
        <f t="shared" si="25"/>
        <v>13</v>
      </c>
      <c r="F371" s="656">
        <f t="shared" si="26"/>
        <v>26</v>
      </c>
      <c r="G371" s="698"/>
      <c r="H371" s="656">
        <f t="shared" si="27"/>
        <v>26</v>
      </c>
      <c r="I371" s="691"/>
      <c r="J371" s="656">
        <f t="shared" si="28"/>
        <v>26</v>
      </c>
      <c r="K371" s="59"/>
      <c r="L371" s="16" t="str">
        <f t="shared" si="29"/>
        <v>Juin</v>
      </c>
    </row>
    <row r="372" spans="1:12" ht="18.75">
      <c r="A372" s="13">
        <v>365</v>
      </c>
      <c r="B372" s="625" t="s">
        <v>325</v>
      </c>
      <c r="C372" s="625" t="s">
        <v>2512</v>
      </c>
      <c r="D372" s="675">
        <v>1</v>
      </c>
      <c r="E372" s="656">
        <f t="shared" si="25"/>
        <v>1</v>
      </c>
      <c r="F372" s="656">
        <f t="shared" si="26"/>
        <v>2</v>
      </c>
      <c r="G372" s="698"/>
      <c r="H372" s="656">
        <f t="shared" si="27"/>
        <v>2</v>
      </c>
      <c r="I372" s="691"/>
      <c r="J372" s="656">
        <f t="shared" si="28"/>
        <v>2</v>
      </c>
      <c r="K372" s="59"/>
      <c r="L372" s="16" t="str">
        <f t="shared" si="29"/>
        <v>Juin</v>
      </c>
    </row>
    <row r="373" spans="1:12" ht="18.75">
      <c r="A373" s="13">
        <v>366</v>
      </c>
      <c r="B373" s="625" t="s">
        <v>2817</v>
      </c>
      <c r="C373" s="625" t="s">
        <v>2818</v>
      </c>
      <c r="D373" s="675">
        <v>5</v>
      </c>
      <c r="E373" s="656">
        <f t="shared" si="25"/>
        <v>5</v>
      </c>
      <c r="F373" s="656">
        <f t="shared" si="26"/>
        <v>10</v>
      </c>
      <c r="G373" s="698"/>
      <c r="H373" s="656">
        <f t="shared" si="27"/>
        <v>10</v>
      </c>
      <c r="I373" s="691"/>
      <c r="J373" s="656">
        <f t="shared" si="28"/>
        <v>10</v>
      </c>
      <c r="K373" s="59"/>
      <c r="L373" s="16" t="str">
        <f t="shared" si="29"/>
        <v>Juin</v>
      </c>
    </row>
    <row r="374" spans="1:12" ht="18.75">
      <c r="A374" s="13">
        <v>367</v>
      </c>
      <c r="B374" s="625" t="s">
        <v>1966</v>
      </c>
      <c r="C374" s="625" t="s">
        <v>2819</v>
      </c>
      <c r="D374" s="675">
        <v>14</v>
      </c>
      <c r="E374" s="656">
        <f t="shared" si="25"/>
        <v>14</v>
      </c>
      <c r="F374" s="656">
        <f t="shared" si="26"/>
        <v>28</v>
      </c>
      <c r="G374" s="698"/>
      <c r="H374" s="656">
        <f t="shared" si="27"/>
        <v>28</v>
      </c>
      <c r="I374" s="691"/>
      <c r="J374" s="656">
        <f t="shared" si="28"/>
        <v>28</v>
      </c>
      <c r="K374" s="59"/>
      <c r="L374" s="16" t="str">
        <f t="shared" si="29"/>
        <v>Juin</v>
      </c>
    </row>
    <row r="375" spans="1:12" ht="18.75">
      <c r="A375" s="13">
        <v>368</v>
      </c>
      <c r="B375" s="625" t="s">
        <v>2069</v>
      </c>
      <c r="C375" s="625" t="s">
        <v>2521</v>
      </c>
      <c r="D375" s="675">
        <v>15</v>
      </c>
      <c r="E375" s="656">
        <f t="shared" si="25"/>
        <v>15</v>
      </c>
      <c r="F375" s="656">
        <f t="shared" si="26"/>
        <v>30</v>
      </c>
      <c r="G375" s="698"/>
      <c r="H375" s="656">
        <f t="shared" si="27"/>
        <v>30</v>
      </c>
      <c r="I375" s="691"/>
      <c r="J375" s="656">
        <f t="shared" si="28"/>
        <v>30</v>
      </c>
      <c r="K375" s="59"/>
      <c r="L375" s="16" t="str">
        <f t="shared" si="29"/>
        <v>Juin</v>
      </c>
    </row>
    <row r="376" spans="1:12" ht="18.75">
      <c r="A376" s="13">
        <v>369</v>
      </c>
      <c r="B376" s="625" t="s">
        <v>2820</v>
      </c>
      <c r="C376" s="625" t="s">
        <v>2821</v>
      </c>
      <c r="D376" s="675">
        <v>3</v>
      </c>
      <c r="E376" s="656">
        <f t="shared" si="25"/>
        <v>3</v>
      </c>
      <c r="F376" s="656">
        <f t="shared" si="26"/>
        <v>6</v>
      </c>
      <c r="G376" s="698"/>
      <c r="H376" s="656">
        <f t="shared" si="27"/>
        <v>6</v>
      </c>
      <c r="I376" s="691"/>
      <c r="J376" s="656">
        <f t="shared" si="28"/>
        <v>6</v>
      </c>
      <c r="K376" s="59"/>
      <c r="L376" s="16" t="str">
        <f t="shared" si="29"/>
        <v>Juin</v>
      </c>
    </row>
    <row r="377" spans="1:12" ht="18.75">
      <c r="A377" s="13">
        <v>370</v>
      </c>
      <c r="B377" s="625" t="s">
        <v>2822</v>
      </c>
      <c r="C377" s="625" t="s">
        <v>2823</v>
      </c>
      <c r="D377" s="675">
        <v>11</v>
      </c>
      <c r="E377" s="656">
        <f t="shared" si="25"/>
        <v>11</v>
      </c>
      <c r="F377" s="656">
        <f t="shared" si="26"/>
        <v>22</v>
      </c>
      <c r="G377" s="698"/>
      <c r="H377" s="656">
        <f t="shared" si="27"/>
        <v>22</v>
      </c>
      <c r="I377" s="691"/>
      <c r="J377" s="656">
        <f t="shared" si="28"/>
        <v>22</v>
      </c>
      <c r="K377" s="59"/>
      <c r="L377" s="16" t="str">
        <f t="shared" si="29"/>
        <v>Juin</v>
      </c>
    </row>
    <row r="378" spans="1:12" ht="18.75">
      <c r="A378" s="13">
        <v>371</v>
      </c>
      <c r="B378" s="625" t="s">
        <v>2083</v>
      </c>
      <c r="C378" s="625" t="s">
        <v>2490</v>
      </c>
      <c r="D378" s="675">
        <v>9</v>
      </c>
      <c r="E378" s="656">
        <f t="shared" si="25"/>
        <v>9</v>
      </c>
      <c r="F378" s="656">
        <f t="shared" si="26"/>
        <v>18</v>
      </c>
      <c r="G378" s="698"/>
      <c r="H378" s="656">
        <f t="shared" si="27"/>
        <v>18</v>
      </c>
      <c r="I378" s="691"/>
      <c r="J378" s="656">
        <f t="shared" si="28"/>
        <v>18</v>
      </c>
      <c r="K378" s="59"/>
      <c r="L378" s="16" t="str">
        <f t="shared" si="29"/>
        <v>Juin</v>
      </c>
    </row>
    <row r="379" spans="1:12" ht="18.75">
      <c r="A379" s="13">
        <v>372</v>
      </c>
      <c r="B379" s="625" t="s">
        <v>2083</v>
      </c>
      <c r="C379" s="625" t="s">
        <v>2419</v>
      </c>
      <c r="D379" s="675">
        <v>13</v>
      </c>
      <c r="E379" s="656">
        <f t="shared" si="25"/>
        <v>13</v>
      </c>
      <c r="F379" s="656">
        <f t="shared" si="26"/>
        <v>26</v>
      </c>
      <c r="G379" s="698"/>
      <c r="H379" s="656">
        <f t="shared" si="27"/>
        <v>26</v>
      </c>
      <c r="I379" s="691"/>
      <c r="J379" s="656">
        <f t="shared" si="28"/>
        <v>26</v>
      </c>
      <c r="K379" s="59"/>
      <c r="L379" s="16" t="str">
        <f t="shared" si="29"/>
        <v>Juin</v>
      </c>
    </row>
    <row r="380" spans="1:12" ht="18.75">
      <c r="A380" s="13">
        <v>373</v>
      </c>
      <c r="B380" s="625" t="s">
        <v>2087</v>
      </c>
      <c r="C380" s="625" t="s">
        <v>2824</v>
      </c>
      <c r="D380" s="675">
        <v>13</v>
      </c>
      <c r="E380" s="656">
        <f t="shared" si="25"/>
        <v>13</v>
      </c>
      <c r="F380" s="656">
        <f t="shared" si="26"/>
        <v>26</v>
      </c>
      <c r="G380" s="698"/>
      <c r="H380" s="656">
        <f t="shared" si="27"/>
        <v>26</v>
      </c>
      <c r="I380" s="691"/>
      <c r="J380" s="656">
        <f t="shared" si="28"/>
        <v>26</v>
      </c>
      <c r="K380" s="59"/>
      <c r="L380" s="16" t="str">
        <f t="shared" si="29"/>
        <v>Juin</v>
      </c>
    </row>
    <row r="381" spans="1:12" ht="18.75">
      <c r="A381" s="13">
        <v>374</v>
      </c>
      <c r="B381" s="625" t="s">
        <v>2825</v>
      </c>
      <c r="C381" s="625" t="s">
        <v>2565</v>
      </c>
      <c r="D381" s="675">
        <v>8</v>
      </c>
      <c r="E381" s="656">
        <f t="shared" si="25"/>
        <v>8</v>
      </c>
      <c r="F381" s="656">
        <f t="shared" si="26"/>
        <v>16</v>
      </c>
      <c r="G381" s="698"/>
      <c r="H381" s="656">
        <f t="shared" si="27"/>
        <v>16</v>
      </c>
      <c r="I381" s="691"/>
      <c r="J381" s="656">
        <f t="shared" si="28"/>
        <v>16</v>
      </c>
      <c r="K381" s="59"/>
      <c r="L381" s="16" t="str">
        <f t="shared" si="29"/>
        <v>Juin</v>
      </c>
    </row>
    <row r="382" spans="1:12" ht="18.75">
      <c r="A382" s="13">
        <v>375</v>
      </c>
      <c r="B382" s="625" t="s">
        <v>329</v>
      </c>
      <c r="C382" s="625" t="s">
        <v>2826</v>
      </c>
      <c r="D382" s="675">
        <v>10</v>
      </c>
      <c r="E382" s="656">
        <f t="shared" si="25"/>
        <v>10</v>
      </c>
      <c r="F382" s="656">
        <f t="shared" si="26"/>
        <v>20</v>
      </c>
      <c r="G382" s="698"/>
      <c r="H382" s="656">
        <f t="shared" si="27"/>
        <v>20</v>
      </c>
      <c r="I382" s="691"/>
      <c r="J382" s="656">
        <f t="shared" si="28"/>
        <v>20</v>
      </c>
      <c r="K382" s="59"/>
      <c r="L382" s="16" t="str">
        <f t="shared" si="29"/>
        <v>Juin</v>
      </c>
    </row>
    <row r="383" spans="1:12" ht="18.75">
      <c r="A383" s="13">
        <v>376</v>
      </c>
      <c r="B383" s="625" t="s">
        <v>2827</v>
      </c>
      <c r="C383" s="625" t="s">
        <v>2828</v>
      </c>
      <c r="D383" s="675">
        <v>12</v>
      </c>
      <c r="E383" s="656">
        <f t="shared" si="25"/>
        <v>12</v>
      </c>
      <c r="F383" s="656">
        <f t="shared" si="26"/>
        <v>24</v>
      </c>
      <c r="G383" s="698"/>
      <c r="H383" s="656">
        <f t="shared" si="27"/>
        <v>24</v>
      </c>
      <c r="I383" s="691"/>
      <c r="J383" s="656">
        <f t="shared" si="28"/>
        <v>24</v>
      </c>
      <c r="K383" s="59"/>
      <c r="L383" s="16" t="str">
        <f t="shared" si="29"/>
        <v>Juin</v>
      </c>
    </row>
    <row r="384" spans="1:12" ht="18.75">
      <c r="A384" s="13">
        <v>377</v>
      </c>
      <c r="B384" s="625" t="s">
        <v>2829</v>
      </c>
      <c r="C384" s="625" t="s">
        <v>2490</v>
      </c>
      <c r="D384" s="675">
        <v>13</v>
      </c>
      <c r="E384" s="656">
        <f t="shared" si="25"/>
        <v>13</v>
      </c>
      <c r="F384" s="656">
        <f t="shared" si="26"/>
        <v>26</v>
      </c>
      <c r="G384" s="698"/>
      <c r="H384" s="656">
        <f t="shared" si="27"/>
        <v>26</v>
      </c>
      <c r="I384" s="691"/>
      <c r="J384" s="656">
        <f t="shared" si="28"/>
        <v>26</v>
      </c>
      <c r="K384" s="59"/>
      <c r="L384" s="16" t="str">
        <f t="shared" si="29"/>
        <v>Juin</v>
      </c>
    </row>
    <row r="385" spans="1:12" ht="18.75">
      <c r="A385" s="13">
        <v>378</v>
      </c>
      <c r="B385" s="625" t="s">
        <v>2830</v>
      </c>
      <c r="C385" s="625" t="s">
        <v>2598</v>
      </c>
      <c r="D385" s="675">
        <v>8</v>
      </c>
      <c r="E385" s="656">
        <f t="shared" si="25"/>
        <v>8</v>
      </c>
      <c r="F385" s="656">
        <f t="shared" si="26"/>
        <v>16</v>
      </c>
      <c r="G385" s="698"/>
      <c r="H385" s="656">
        <f t="shared" si="27"/>
        <v>16</v>
      </c>
      <c r="I385" s="691"/>
      <c r="J385" s="656">
        <f t="shared" si="28"/>
        <v>16</v>
      </c>
      <c r="K385" s="59"/>
      <c r="L385" s="16" t="str">
        <f t="shared" si="29"/>
        <v>Juin</v>
      </c>
    </row>
    <row r="386" spans="1:12" ht="18.75">
      <c r="A386" s="13">
        <v>379</v>
      </c>
      <c r="B386" s="625" t="s">
        <v>2831</v>
      </c>
      <c r="C386" s="625" t="s">
        <v>2469</v>
      </c>
      <c r="D386" s="675">
        <v>16</v>
      </c>
      <c r="E386" s="656">
        <f t="shared" si="25"/>
        <v>16</v>
      </c>
      <c r="F386" s="656">
        <f t="shared" si="26"/>
        <v>32</v>
      </c>
      <c r="G386" s="698"/>
      <c r="H386" s="656">
        <f t="shared" si="27"/>
        <v>32</v>
      </c>
      <c r="I386" s="691"/>
      <c r="J386" s="656">
        <f t="shared" si="28"/>
        <v>32</v>
      </c>
      <c r="K386" s="59"/>
      <c r="L386" s="16" t="str">
        <f t="shared" si="29"/>
        <v>Juin</v>
      </c>
    </row>
    <row r="387" spans="1:12" ht="18.75">
      <c r="A387" s="13">
        <v>380</v>
      </c>
      <c r="B387" s="625" t="s">
        <v>2832</v>
      </c>
      <c r="C387" s="625" t="s">
        <v>2833</v>
      </c>
      <c r="D387" s="675">
        <v>12</v>
      </c>
      <c r="E387" s="656">
        <f t="shared" si="25"/>
        <v>12</v>
      </c>
      <c r="F387" s="656">
        <f t="shared" si="26"/>
        <v>24</v>
      </c>
      <c r="G387" s="698"/>
      <c r="H387" s="656">
        <f t="shared" si="27"/>
        <v>24</v>
      </c>
      <c r="I387" s="691"/>
      <c r="J387" s="656">
        <f t="shared" si="28"/>
        <v>24</v>
      </c>
      <c r="K387" s="59"/>
      <c r="L387" s="16" t="str">
        <f t="shared" si="29"/>
        <v>Juin</v>
      </c>
    </row>
    <row r="388" spans="1:12" ht="18.75">
      <c r="A388" s="13">
        <v>381</v>
      </c>
      <c r="B388" s="625" t="s">
        <v>2834</v>
      </c>
      <c r="C388" s="625" t="s">
        <v>2835</v>
      </c>
      <c r="D388" s="675">
        <v>17</v>
      </c>
      <c r="E388" s="656">
        <f t="shared" si="25"/>
        <v>17</v>
      </c>
      <c r="F388" s="656">
        <f t="shared" si="26"/>
        <v>34</v>
      </c>
      <c r="G388" s="698"/>
      <c r="H388" s="656">
        <f t="shared" si="27"/>
        <v>34</v>
      </c>
      <c r="I388" s="691"/>
      <c r="J388" s="656">
        <f t="shared" si="28"/>
        <v>34</v>
      </c>
      <c r="K388" s="59"/>
      <c r="L388" s="16" t="str">
        <f t="shared" si="29"/>
        <v>Juin</v>
      </c>
    </row>
    <row r="389" spans="1:12" ht="18.75">
      <c r="A389" s="13">
        <v>382</v>
      </c>
      <c r="B389" s="625" t="s">
        <v>2120</v>
      </c>
      <c r="C389" s="625" t="s">
        <v>2725</v>
      </c>
      <c r="D389" s="675">
        <v>10</v>
      </c>
      <c r="E389" s="656">
        <f t="shared" si="25"/>
        <v>10</v>
      </c>
      <c r="F389" s="656">
        <f t="shared" si="26"/>
        <v>20</v>
      </c>
      <c r="G389" s="698"/>
      <c r="H389" s="656">
        <f t="shared" si="27"/>
        <v>20</v>
      </c>
      <c r="I389" s="691"/>
      <c r="J389" s="656">
        <f t="shared" si="28"/>
        <v>20</v>
      </c>
      <c r="K389" s="59"/>
      <c r="L389" s="16" t="str">
        <f t="shared" si="29"/>
        <v>Juin</v>
      </c>
    </row>
    <row r="390" spans="1:12" ht="18.75">
      <c r="A390" s="13">
        <v>383</v>
      </c>
      <c r="B390" s="625" t="s">
        <v>2836</v>
      </c>
      <c r="C390" s="625" t="s">
        <v>2837</v>
      </c>
      <c r="D390" s="675">
        <v>11</v>
      </c>
      <c r="E390" s="656">
        <f t="shared" si="25"/>
        <v>11</v>
      </c>
      <c r="F390" s="656">
        <f t="shared" si="26"/>
        <v>22</v>
      </c>
      <c r="G390" s="698"/>
      <c r="H390" s="656">
        <f t="shared" si="27"/>
        <v>22</v>
      </c>
      <c r="I390" s="691"/>
      <c r="J390" s="656">
        <f t="shared" si="28"/>
        <v>22</v>
      </c>
      <c r="K390" s="59"/>
      <c r="L390" s="16" t="str">
        <f t="shared" si="29"/>
        <v>Juin</v>
      </c>
    </row>
    <row r="391" spans="1:12" ht="18.75">
      <c r="A391" s="13">
        <v>384</v>
      </c>
      <c r="B391" s="625" t="s">
        <v>2838</v>
      </c>
      <c r="C391" s="625" t="s">
        <v>2839</v>
      </c>
      <c r="D391" s="675">
        <v>2</v>
      </c>
      <c r="E391" s="656">
        <f t="shared" si="25"/>
        <v>2</v>
      </c>
      <c r="F391" s="656">
        <f t="shared" si="26"/>
        <v>4</v>
      </c>
      <c r="G391" s="698"/>
      <c r="H391" s="656">
        <f t="shared" si="27"/>
        <v>4</v>
      </c>
      <c r="I391" s="691"/>
      <c r="J391" s="656">
        <f t="shared" si="28"/>
        <v>4</v>
      </c>
      <c r="K391" s="59"/>
      <c r="L391" s="16" t="str">
        <f t="shared" si="29"/>
        <v>Juin</v>
      </c>
    </row>
    <row r="392" spans="1:12" ht="18.75">
      <c r="A392" s="13">
        <v>385</v>
      </c>
      <c r="B392" s="625" t="s">
        <v>2840</v>
      </c>
      <c r="C392" s="625" t="s">
        <v>2613</v>
      </c>
      <c r="D392" s="675">
        <v>10</v>
      </c>
      <c r="E392" s="656">
        <f t="shared" ref="E392:E455" si="30">IF(D392=0,K392/2,D392)</f>
        <v>10</v>
      </c>
      <c r="F392" s="656">
        <f t="shared" ref="F392:F455" si="31">E392*2</f>
        <v>20</v>
      </c>
      <c r="G392" s="698"/>
      <c r="H392" s="656">
        <f t="shared" ref="H392:H455" si="32">MAX(F392,G392)</f>
        <v>20</v>
      </c>
      <c r="I392" s="691"/>
      <c r="J392" s="656">
        <f t="shared" ref="J392:J455" si="33">MAX(H392,I392*2)</f>
        <v>20</v>
      </c>
      <c r="K392" s="59"/>
      <c r="L392" s="16" t="str">
        <f t="shared" ref="L392:L455" si="34">IF(ISBLANK(I392),IF(ISBLANK(G392),"Juin","Synthèse"),"Rattrapage")</f>
        <v>Juin</v>
      </c>
    </row>
    <row r="393" spans="1:12" ht="18.75">
      <c r="A393" s="13">
        <v>386</v>
      </c>
      <c r="B393" s="625" t="s">
        <v>2137</v>
      </c>
      <c r="C393" s="625" t="s">
        <v>2689</v>
      </c>
      <c r="D393" s="675">
        <v>13</v>
      </c>
      <c r="E393" s="656">
        <f t="shared" si="30"/>
        <v>13</v>
      </c>
      <c r="F393" s="656">
        <f t="shared" si="31"/>
        <v>26</v>
      </c>
      <c r="G393" s="698"/>
      <c r="H393" s="656">
        <f t="shared" si="32"/>
        <v>26</v>
      </c>
      <c r="I393" s="691"/>
      <c r="J393" s="656">
        <f t="shared" si="33"/>
        <v>26</v>
      </c>
      <c r="K393" s="59"/>
      <c r="L393" s="16" t="str">
        <f t="shared" si="34"/>
        <v>Juin</v>
      </c>
    </row>
    <row r="394" spans="1:12" ht="18.75">
      <c r="A394" s="13">
        <v>387</v>
      </c>
      <c r="B394" s="625" t="s">
        <v>2141</v>
      </c>
      <c r="C394" s="625" t="s">
        <v>2841</v>
      </c>
      <c r="D394" s="675">
        <v>8</v>
      </c>
      <c r="E394" s="656">
        <f t="shared" si="30"/>
        <v>8</v>
      </c>
      <c r="F394" s="656">
        <f t="shared" si="31"/>
        <v>16</v>
      </c>
      <c r="G394" s="698"/>
      <c r="H394" s="656">
        <f t="shared" si="32"/>
        <v>16</v>
      </c>
      <c r="I394" s="691"/>
      <c r="J394" s="656">
        <f t="shared" si="33"/>
        <v>16</v>
      </c>
      <c r="K394" s="59"/>
      <c r="L394" s="16" t="str">
        <f t="shared" si="34"/>
        <v>Juin</v>
      </c>
    </row>
    <row r="395" spans="1:12" ht="18.75">
      <c r="A395" s="13">
        <v>388</v>
      </c>
      <c r="B395" s="625" t="s">
        <v>181</v>
      </c>
      <c r="C395" s="625" t="s">
        <v>2545</v>
      </c>
      <c r="D395" s="675">
        <v>8</v>
      </c>
      <c r="E395" s="656">
        <f t="shared" si="30"/>
        <v>8</v>
      </c>
      <c r="F395" s="656">
        <f t="shared" si="31"/>
        <v>16</v>
      </c>
      <c r="G395" s="698"/>
      <c r="H395" s="656">
        <f t="shared" si="32"/>
        <v>16</v>
      </c>
      <c r="I395" s="691"/>
      <c r="J395" s="656">
        <f t="shared" si="33"/>
        <v>16</v>
      </c>
      <c r="K395" s="59"/>
      <c r="L395" s="16" t="str">
        <f t="shared" si="34"/>
        <v>Juin</v>
      </c>
    </row>
    <row r="396" spans="1:12" ht="18.75">
      <c r="A396" s="13">
        <v>389</v>
      </c>
      <c r="B396" s="625" t="s">
        <v>2150</v>
      </c>
      <c r="C396" s="625" t="s">
        <v>2842</v>
      </c>
      <c r="D396" s="675">
        <v>1</v>
      </c>
      <c r="E396" s="656">
        <f t="shared" si="30"/>
        <v>1</v>
      </c>
      <c r="F396" s="656">
        <f t="shared" si="31"/>
        <v>2</v>
      </c>
      <c r="G396" s="698"/>
      <c r="H396" s="656">
        <f t="shared" si="32"/>
        <v>2</v>
      </c>
      <c r="I396" s="691"/>
      <c r="J396" s="656">
        <f t="shared" si="33"/>
        <v>2</v>
      </c>
      <c r="K396" s="59"/>
      <c r="L396" s="16" t="str">
        <f t="shared" si="34"/>
        <v>Juin</v>
      </c>
    </row>
    <row r="397" spans="1:12" ht="18.75">
      <c r="A397" s="13">
        <v>390</v>
      </c>
      <c r="B397" s="625" t="s">
        <v>2843</v>
      </c>
      <c r="C397" s="625" t="s">
        <v>2844</v>
      </c>
      <c r="D397" s="675">
        <v>13</v>
      </c>
      <c r="E397" s="656">
        <f t="shared" si="30"/>
        <v>13</v>
      </c>
      <c r="F397" s="656">
        <f t="shared" si="31"/>
        <v>26</v>
      </c>
      <c r="G397" s="698"/>
      <c r="H397" s="656">
        <f t="shared" si="32"/>
        <v>26</v>
      </c>
      <c r="I397" s="691"/>
      <c r="J397" s="656">
        <f t="shared" si="33"/>
        <v>26</v>
      </c>
      <c r="K397" s="59"/>
      <c r="L397" s="16" t="str">
        <f t="shared" si="34"/>
        <v>Juin</v>
      </c>
    </row>
    <row r="398" spans="1:12" ht="18.75">
      <c r="A398" s="13">
        <v>391</v>
      </c>
      <c r="B398" s="625" t="s">
        <v>2845</v>
      </c>
      <c r="C398" s="625" t="s">
        <v>2605</v>
      </c>
      <c r="D398" s="675">
        <v>10</v>
      </c>
      <c r="E398" s="656">
        <f t="shared" si="30"/>
        <v>10</v>
      </c>
      <c r="F398" s="656">
        <f t="shared" si="31"/>
        <v>20</v>
      </c>
      <c r="G398" s="698"/>
      <c r="H398" s="656">
        <f t="shared" si="32"/>
        <v>20</v>
      </c>
      <c r="I398" s="691"/>
      <c r="J398" s="656">
        <f t="shared" si="33"/>
        <v>20</v>
      </c>
      <c r="K398" s="59"/>
      <c r="L398" s="16" t="str">
        <f t="shared" si="34"/>
        <v>Juin</v>
      </c>
    </row>
    <row r="399" spans="1:12" ht="18.75">
      <c r="A399" s="13">
        <v>392</v>
      </c>
      <c r="B399" s="625" t="s">
        <v>2846</v>
      </c>
      <c r="C399" s="625" t="s">
        <v>2725</v>
      </c>
      <c r="D399" s="675">
        <v>16</v>
      </c>
      <c r="E399" s="656">
        <f t="shared" si="30"/>
        <v>16</v>
      </c>
      <c r="F399" s="656">
        <f t="shared" si="31"/>
        <v>32</v>
      </c>
      <c r="G399" s="698"/>
      <c r="H399" s="656">
        <f t="shared" si="32"/>
        <v>32</v>
      </c>
      <c r="I399" s="691"/>
      <c r="J399" s="656">
        <f t="shared" si="33"/>
        <v>32</v>
      </c>
      <c r="K399" s="59"/>
      <c r="L399" s="16" t="str">
        <f t="shared" si="34"/>
        <v>Juin</v>
      </c>
    </row>
    <row r="400" spans="1:12" ht="18.75">
      <c r="A400" s="13">
        <v>393</v>
      </c>
      <c r="B400" s="625" t="s">
        <v>2847</v>
      </c>
      <c r="C400" s="625" t="s">
        <v>2848</v>
      </c>
      <c r="D400" s="675">
        <v>13</v>
      </c>
      <c r="E400" s="656">
        <f t="shared" si="30"/>
        <v>13</v>
      </c>
      <c r="F400" s="656">
        <f t="shared" si="31"/>
        <v>26</v>
      </c>
      <c r="G400" s="698"/>
      <c r="H400" s="656">
        <f t="shared" si="32"/>
        <v>26</v>
      </c>
      <c r="I400" s="691"/>
      <c r="J400" s="656">
        <f t="shared" si="33"/>
        <v>26</v>
      </c>
      <c r="K400" s="59"/>
      <c r="L400" s="16" t="str">
        <f t="shared" si="34"/>
        <v>Juin</v>
      </c>
    </row>
    <row r="401" spans="1:12" ht="18.75">
      <c r="A401" s="13">
        <v>394</v>
      </c>
      <c r="B401" s="625" t="s">
        <v>2172</v>
      </c>
      <c r="C401" s="625" t="s">
        <v>2809</v>
      </c>
      <c r="D401" s="675">
        <v>10</v>
      </c>
      <c r="E401" s="656">
        <f t="shared" si="30"/>
        <v>10</v>
      </c>
      <c r="F401" s="656">
        <f t="shared" si="31"/>
        <v>20</v>
      </c>
      <c r="G401" s="698"/>
      <c r="H401" s="656">
        <f t="shared" si="32"/>
        <v>20</v>
      </c>
      <c r="I401" s="691"/>
      <c r="J401" s="656">
        <f t="shared" si="33"/>
        <v>20</v>
      </c>
      <c r="K401" s="59"/>
      <c r="L401" s="16" t="str">
        <f t="shared" si="34"/>
        <v>Juin</v>
      </c>
    </row>
    <row r="402" spans="1:12" ht="18.75">
      <c r="A402" s="13">
        <v>395</v>
      </c>
      <c r="B402" s="625" t="s">
        <v>2849</v>
      </c>
      <c r="C402" s="625" t="s">
        <v>2429</v>
      </c>
      <c r="D402" s="675">
        <v>11</v>
      </c>
      <c r="E402" s="656">
        <f t="shared" si="30"/>
        <v>11</v>
      </c>
      <c r="F402" s="656">
        <f t="shared" si="31"/>
        <v>22</v>
      </c>
      <c r="G402" s="698"/>
      <c r="H402" s="656">
        <f t="shared" si="32"/>
        <v>22</v>
      </c>
      <c r="I402" s="691"/>
      <c r="J402" s="656">
        <f t="shared" si="33"/>
        <v>22</v>
      </c>
      <c r="K402" s="59"/>
      <c r="L402" s="16" t="str">
        <f t="shared" si="34"/>
        <v>Juin</v>
      </c>
    </row>
    <row r="403" spans="1:12" ht="18.75">
      <c r="A403" s="13">
        <v>396</v>
      </c>
      <c r="B403" s="625" t="s">
        <v>2850</v>
      </c>
      <c r="C403" s="625" t="s">
        <v>2851</v>
      </c>
      <c r="D403" s="675">
        <v>10</v>
      </c>
      <c r="E403" s="656">
        <f t="shared" si="30"/>
        <v>10</v>
      </c>
      <c r="F403" s="656">
        <f t="shared" si="31"/>
        <v>20</v>
      </c>
      <c r="G403" s="698"/>
      <c r="H403" s="656">
        <f t="shared" si="32"/>
        <v>20</v>
      </c>
      <c r="I403" s="691"/>
      <c r="J403" s="656">
        <f t="shared" si="33"/>
        <v>20</v>
      </c>
      <c r="K403" s="59"/>
      <c r="L403" s="16" t="str">
        <f t="shared" si="34"/>
        <v>Juin</v>
      </c>
    </row>
    <row r="404" spans="1:12" ht="18.75">
      <c r="A404" s="13">
        <v>397</v>
      </c>
      <c r="B404" s="625" t="s">
        <v>2852</v>
      </c>
      <c r="C404" s="625" t="s">
        <v>2493</v>
      </c>
      <c r="D404" s="675">
        <v>6</v>
      </c>
      <c r="E404" s="656">
        <f t="shared" si="30"/>
        <v>6</v>
      </c>
      <c r="F404" s="656">
        <f t="shared" si="31"/>
        <v>12</v>
      </c>
      <c r="G404" s="698"/>
      <c r="H404" s="656">
        <f t="shared" si="32"/>
        <v>12</v>
      </c>
      <c r="I404" s="691"/>
      <c r="J404" s="656">
        <f t="shared" si="33"/>
        <v>12</v>
      </c>
      <c r="K404" s="59"/>
      <c r="L404" s="16" t="str">
        <f t="shared" si="34"/>
        <v>Juin</v>
      </c>
    </row>
    <row r="405" spans="1:12" ht="18.75">
      <c r="A405" s="13">
        <v>398</v>
      </c>
      <c r="B405" s="625" t="s">
        <v>2853</v>
      </c>
      <c r="C405" s="625" t="s">
        <v>2581</v>
      </c>
      <c r="D405" s="675">
        <v>10</v>
      </c>
      <c r="E405" s="656">
        <f t="shared" si="30"/>
        <v>10</v>
      </c>
      <c r="F405" s="656">
        <f t="shared" si="31"/>
        <v>20</v>
      </c>
      <c r="G405" s="698"/>
      <c r="H405" s="656">
        <f t="shared" si="32"/>
        <v>20</v>
      </c>
      <c r="I405" s="691"/>
      <c r="J405" s="656">
        <f t="shared" si="33"/>
        <v>20</v>
      </c>
      <c r="K405" s="59"/>
      <c r="L405" s="16" t="str">
        <f t="shared" si="34"/>
        <v>Juin</v>
      </c>
    </row>
    <row r="406" spans="1:12" ht="18.75">
      <c r="A406" s="13">
        <v>399</v>
      </c>
      <c r="B406" s="625" t="s">
        <v>2854</v>
      </c>
      <c r="C406" s="625" t="s">
        <v>2855</v>
      </c>
      <c r="D406" s="675">
        <v>10</v>
      </c>
      <c r="E406" s="656">
        <f t="shared" si="30"/>
        <v>10</v>
      </c>
      <c r="F406" s="656">
        <f t="shared" si="31"/>
        <v>20</v>
      </c>
      <c r="G406" s="698"/>
      <c r="H406" s="656">
        <f t="shared" si="32"/>
        <v>20</v>
      </c>
      <c r="I406" s="691"/>
      <c r="J406" s="656">
        <f t="shared" si="33"/>
        <v>20</v>
      </c>
      <c r="K406" s="59"/>
      <c r="L406" s="16" t="str">
        <f t="shared" si="34"/>
        <v>Juin</v>
      </c>
    </row>
    <row r="407" spans="1:12" ht="18.75">
      <c r="A407" s="13">
        <v>400</v>
      </c>
      <c r="B407" s="625" t="s">
        <v>2856</v>
      </c>
      <c r="C407" s="625" t="s">
        <v>2857</v>
      </c>
      <c r="D407" s="675">
        <v>4</v>
      </c>
      <c r="E407" s="656">
        <f t="shared" si="30"/>
        <v>4</v>
      </c>
      <c r="F407" s="656">
        <f t="shared" si="31"/>
        <v>8</v>
      </c>
      <c r="G407" s="698"/>
      <c r="H407" s="656">
        <f t="shared" si="32"/>
        <v>8</v>
      </c>
      <c r="I407" s="691"/>
      <c r="J407" s="656">
        <f t="shared" si="33"/>
        <v>8</v>
      </c>
      <c r="K407" s="59"/>
      <c r="L407" s="16" t="str">
        <f t="shared" si="34"/>
        <v>Juin</v>
      </c>
    </row>
    <row r="408" spans="1:12" ht="18.75">
      <c r="A408" s="13">
        <v>401</v>
      </c>
      <c r="B408" s="625" t="s">
        <v>2856</v>
      </c>
      <c r="C408" s="625" t="s">
        <v>2858</v>
      </c>
      <c r="D408" s="675">
        <v>4</v>
      </c>
      <c r="E408" s="656">
        <f t="shared" si="30"/>
        <v>4</v>
      </c>
      <c r="F408" s="656">
        <f t="shared" si="31"/>
        <v>8</v>
      </c>
      <c r="G408" s="698"/>
      <c r="H408" s="656">
        <f t="shared" si="32"/>
        <v>8</v>
      </c>
      <c r="I408" s="691"/>
      <c r="J408" s="656">
        <f t="shared" si="33"/>
        <v>8</v>
      </c>
      <c r="K408" s="59"/>
      <c r="L408" s="16" t="str">
        <f t="shared" si="34"/>
        <v>Juin</v>
      </c>
    </row>
    <row r="409" spans="1:12" ht="18.75">
      <c r="A409" s="13">
        <v>402</v>
      </c>
      <c r="B409" s="625" t="s">
        <v>334</v>
      </c>
      <c r="C409" s="625" t="s">
        <v>330</v>
      </c>
      <c r="D409" s="675">
        <v>0</v>
      </c>
      <c r="E409" s="656">
        <f t="shared" si="30"/>
        <v>0</v>
      </c>
      <c r="F409" s="656">
        <f t="shared" si="31"/>
        <v>0</v>
      </c>
      <c r="G409" s="698"/>
      <c r="H409" s="656">
        <f t="shared" si="32"/>
        <v>0</v>
      </c>
      <c r="I409" s="691"/>
      <c r="J409" s="656">
        <f t="shared" si="33"/>
        <v>0</v>
      </c>
      <c r="K409" s="59"/>
      <c r="L409" s="16" t="str">
        <f t="shared" si="34"/>
        <v>Juin</v>
      </c>
    </row>
    <row r="410" spans="1:12" ht="18.75">
      <c r="A410" s="13">
        <v>403</v>
      </c>
      <c r="B410" s="625" t="s">
        <v>2859</v>
      </c>
      <c r="C410" s="625" t="s">
        <v>2535</v>
      </c>
      <c r="D410" s="675">
        <v>17</v>
      </c>
      <c r="E410" s="656">
        <f t="shared" si="30"/>
        <v>17</v>
      </c>
      <c r="F410" s="656">
        <f t="shared" si="31"/>
        <v>34</v>
      </c>
      <c r="G410" s="698"/>
      <c r="H410" s="656">
        <f t="shared" si="32"/>
        <v>34</v>
      </c>
      <c r="I410" s="691"/>
      <c r="J410" s="656">
        <f t="shared" si="33"/>
        <v>34</v>
      </c>
      <c r="K410" s="59"/>
      <c r="L410" s="16" t="str">
        <f t="shared" si="34"/>
        <v>Juin</v>
      </c>
    </row>
    <row r="411" spans="1:12" ht="18.75">
      <c r="A411" s="13">
        <v>404</v>
      </c>
      <c r="B411" s="625" t="s">
        <v>337</v>
      </c>
      <c r="C411" s="625" t="s">
        <v>2753</v>
      </c>
      <c r="D411" s="675">
        <v>17</v>
      </c>
      <c r="E411" s="656">
        <f t="shared" si="30"/>
        <v>17</v>
      </c>
      <c r="F411" s="656">
        <f t="shared" si="31"/>
        <v>34</v>
      </c>
      <c r="G411" s="698"/>
      <c r="H411" s="656">
        <f t="shared" si="32"/>
        <v>34</v>
      </c>
      <c r="I411" s="691"/>
      <c r="J411" s="656">
        <f t="shared" si="33"/>
        <v>34</v>
      </c>
      <c r="K411" s="59"/>
      <c r="L411" s="16" t="str">
        <f t="shared" si="34"/>
        <v>Juin</v>
      </c>
    </row>
    <row r="412" spans="1:12" ht="18.75">
      <c r="A412" s="13">
        <v>405</v>
      </c>
      <c r="B412" s="625" t="s">
        <v>2860</v>
      </c>
      <c r="C412" s="625" t="s">
        <v>2861</v>
      </c>
      <c r="D412" s="675">
        <v>8</v>
      </c>
      <c r="E412" s="656">
        <f t="shared" si="30"/>
        <v>8</v>
      </c>
      <c r="F412" s="656">
        <f t="shared" si="31"/>
        <v>16</v>
      </c>
      <c r="G412" s="698"/>
      <c r="H412" s="656">
        <f t="shared" si="32"/>
        <v>16</v>
      </c>
      <c r="I412" s="691"/>
      <c r="J412" s="656">
        <f t="shared" si="33"/>
        <v>16</v>
      </c>
      <c r="K412" s="59"/>
      <c r="L412" s="16" t="str">
        <f t="shared" si="34"/>
        <v>Juin</v>
      </c>
    </row>
    <row r="413" spans="1:12" ht="18.75">
      <c r="A413" s="13">
        <v>406</v>
      </c>
      <c r="B413" s="625" t="s">
        <v>2862</v>
      </c>
      <c r="C413" s="625" t="s">
        <v>2863</v>
      </c>
      <c r="D413" s="675">
        <v>1</v>
      </c>
      <c r="E413" s="656">
        <f t="shared" si="30"/>
        <v>1</v>
      </c>
      <c r="F413" s="656">
        <f t="shared" si="31"/>
        <v>2</v>
      </c>
      <c r="G413" s="698"/>
      <c r="H413" s="656">
        <f t="shared" si="32"/>
        <v>2</v>
      </c>
      <c r="I413" s="691"/>
      <c r="J413" s="656">
        <f t="shared" si="33"/>
        <v>2</v>
      </c>
      <c r="K413" s="59"/>
      <c r="L413" s="16" t="str">
        <f t="shared" si="34"/>
        <v>Juin</v>
      </c>
    </row>
    <row r="414" spans="1:12" ht="18.75">
      <c r="A414" s="13">
        <v>407</v>
      </c>
      <c r="B414" s="625" t="s">
        <v>2864</v>
      </c>
      <c r="C414" s="625" t="s">
        <v>2682</v>
      </c>
      <c r="D414" s="675">
        <v>8</v>
      </c>
      <c r="E414" s="656">
        <f t="shared" si="30"/>
        <v>8</v>
      </c>
      <c r="F414" s="656">
        <f t="shared" si="31"/>
        <v>16</v>
      </c>
      <c r="G414" s="698"/>
      <c r="H414" s="656">
        <f t="shared" si="32"/>
        <v>16</v>
      </c>
      <c r="I414" s="691"/>
      <c r="J414" s="656">
        <f t="shared" si="33"/>
        <v>16</v>
      </c>
      <c r="K414" s="59"/>
      <c r="L414" s="16" t="str">
        <f t="shared" si="34"/>
        <v>Juin</v>
      </c>
    </row>
    <row r="415" spans="1:12" ht="18.75">
      <c r="A415" s="13">
        <v>408</v>
      </c>
      <c r="B415" s="625" t="s">
        <v>2222</v>
      </c>
      <c r="C415" s="625" t="s">
        <v>2865</v>
      </c>
      <c r="D415" s="675">
        <v>14</v>
      </c>
      <c r="E415" s="656">
        <f t="shared" si="30"/>
        <v>14</v>
      </c>
      <c r="F415" s="656">
        <f t="shared" si="31"/>
        <v>28</v>
      </c>
      <c r="G415" s="698"/>
      <c r="H415" s="656">
        <f t="shared" si="32"/>
        <v>28</v>
      </c>
      <c r="I415" s="691"/>
      <c r="J415" s="656">
        <f t="shared" si="33"/>
        <v>28</v>
      </c>
      <c r="K415" s="59"/>
      <c r="L415" s="16" t="str">
        <f t="shared" si="34"/>
        <v>Juin</v>
      </c>
    </row>
    <row r="416" spans="1:12" ht="18.75">
      <c r="A416" s="13">
        <v>409</v>
      </c>
      <c r="B416" s="625" t="s">
        <v>2866</v>
      </c>
      <c r="C416" s="625" t="s">
        <v>2867</v>
      </c>
      <c r="D416" s="675">
        <v>10.5</v>
      </c>
      <c r="E416" s="656">
        <f t="shared" si="30"/>
        <v>10.5</v>
      </c>
      <c r="F416" s="656">
        <f t="shared" si="31"/>
        <v>21</v>
      </c>
      <c r="G416" s="698"/>
      <c r="H416" s="656">
        <f t="shared" si="32"/>
        <v>21</v>
      </c>
      <c r="I416" s="691"/>
      <c r="J416" s="656">
        <f t="shared" si="33"/>
        <v>21</v>
      </c>
      <c r="K416" s="59"/>
      <c r="L416" s="16" t="str">
        <f t="shared" si="34"/>
        <v>Juin</v>
      </c>
    </row>
    <row r="417" spans="1:12" ht="18.75">
      <c r="A417" s="13">
        <v>410</v>
      </c>
      <c r="B417" s="625" t="s">
        <v>338</v>
      </c>
      <c r="C417" s="625" t="s">
        <v>2745</v>
      </c>
      <c r="D417" s="675">
        <v>1</v>
      </c>
      <c r="E417" s="656">
        <f t="shared" si="30"/>
        <v>1</v>
      </c>
      <c r="F417" s="656">
        <f t="shared" si="31"/>
        <v>2</v>
      </c>
      <c r="G417" s="698"/>
      <c r="H417" s="656">
        <f t="shared" si="32"/>
        <v>2</v>
      </c>
      <c r="I417" s="691"/>
      <c r="J417" s="656">
        <f t="shared" si="33"/>
        <v>2</v>
      </c>
      <c r="K417" s="59"/>
      <c r="L417" s="16" t="str">
        <f t="shared" si="34"/>
        <v>Juin</v>
      </c>
    </row>
    <row r="418" spans="1:12" ht="18.75">
      <c r="A418" s="13">
        <v>411</v>
      </c>
      <c r="B418" s="625" t="s">
        <v>2868</v>
      </c>
      <c r="C418" s="625" t="s">
        <v>2869</v>
      </c>
      <c r="D418" s="675">
        <v>16</v>
      </c>
      <c r="E418" s="656">
        <f t="shared" si="30"/>
        <v>16</v>
      </c>
      <c r="F418" s="656">
        <f t="shared" si="31"/>
        <v>32</v>
      </c>
      <c r="G418" s="698"/>
      <c r="H418" s="656">
        <f t="shared" si="32"/>
        <v>32</v>
      </c>
      <c r="I418" s="691"/>
      <c r="J418" s="656">
        <f t="shared" si="33"/>
        <v>32</v>
      </c>
      <c r="K418" s="59"/>
      <c r="L418" s="16" t="str">
        <f t="shared" si="34"/>
        <v>Juin</v>
      </c>
    </row>
    <row r="419" spans="1:12" ht="18.75">
      <c r="A419" s="13">
        <v>412</v>
      </c>
      <c r="B419" s="625" t="s">
        <v>2241</v>
      </c>
      <c r="C419" s="625" t="s">
        <v>2509</v>
      </c>
      <c r="D419" s="675">
        <v>5</v>
      </c>
      <c r="E419" s="656">
        <f t="shared" si="30"/>
        <v>5</v>
      </c>
      <c r="F419" s="656">
        <f t="shared" si="31"/>
        <v>10</v>
      </c>
      <c r="G419" s="698"/>
      <c r="H419" s="656">
        <f t="shared" si="32"/>
        <v>10</v>
      </c>
      <c r="I419" s="691"/>
      <c r="J419" s="656">
        <f t="shared" si="33"/>
        <v>10</v>
      </c>
      <c r="K419" s="59"/>
      <c r="L419" s="16" t="str">
        <f t="shared" si="34"/>
        <v>Juin</v>
      </c>
    </row>
    <row r="420" spans="1:12" ht="18.75">
      <c r="A420" s="13">
        <v>413</v>
      </c>
      <c r="B420" s="625" t="s">
        <v>2245</v>
      </c>
      <c r="C420" s="625" t="s">
        <v>2870</v>
      </c>
      <c r="D420" s="675">
        <v>9</v>
      </c>
      <c r="E420" s="656">
        <f t="shared" si="30"/>
        <v>9</v>
      </c>
      <c r="F420" s="656">
        <f t="shared" si="31"/>
        <v>18</v>
      </c>
      <c r="G420" s="698"/>
      <c r="H420" s="656">
        <f t="shared" si="32"/>
        <v>18</v>
      </c>
      <c r="I420" s="691"/>
      <c r="J420" s="656">
        <f t="shared" si="33"/>
        <v>18</v>
      </c>
      <c r="K420" s="59"/>
      <c r="L420" s="16" t="str">
        <f t="shared" si="34"/>
        <v>Juin</v>
      </c>
    </row>
    <row r="421" spans="1:12" ht="18.75">
      <c r="A421" s="13">
        <v>414</v>
      </c>
      <c r="B421" s="625" t="s">
        <v>339</v>
      </c>
      <c r="C421" s="625" t="s">
        <v>2871</v>
      </c>
      <c r="D421" s="675">
        <v>10</v>
      </c>
      <c r="E421" s="656">
        <f t="shared" si="30"/>
        <v>10</v>
      </c>
      <c r="F421" s="656">
        <f t="shared" si="31"/>
        <v>20</v>
      </c>
      <c r="G421" s="698"/>
      <c r="H421" s="656">
        <f t="shared" si="32"/>
        <v>20</v>
      </c>
      <c r="I421" s="691"/>
      <c r="J421" s="656">
        <f t="shared" si="33"/>
        <v>20</v>
      </c>
      <c r="K421" s="59"/>
      <c r="L421" s="16" t="str">
        <f t="shared" si="34"/>
        <v>Juin</v>
      </c>
    </row>
    <row r="422" spans="1:12" ht="18.75">
      <c r="A422" s="13">
        <v>415</v>
      </c>
      <c r="B422" s="625" t="s">
        <v>2872</v>
      </c>
      <c r="C422" s="625" t="s">
        <v>2873</v>
      </c>
      <c r="D422" s="675">
        <v>14</v>
      </c>
      <c r="E422" s="656">
        <f t="shared" si="30"/>
        <v>14</v>
      </c>
      <c r="F422" s="656">
        <f t="shared" si="31"/>
        <v>28</v>
      </c>
      <c r="G422" s="698"/>
      <c r="H422" s="656">
        <f t="shared" si="32"/>
        <v>28</v>
      </c>
      <c r="I422" s="691"/>
      <c r="J422" s="656">
        <f t="shared" si="33"/>
        <v>28</v>
      </c>
      <c r="K422" s="59"/>
      <c r="L422" s="16" t="str">
        <f t="shared" si="34"/>
        <v>Juin</v>
      </c>
    </row>
    <row r="423" spans="1:12" ht="18.75">
      <c r="A423" s="13">
        <v>416</v>
      </c>
      <c r="B423" s="625" t="s">
        <v>2258</v>
      </c>
      <c r="C423" s="625" t="s">
        <v>2540</v>
      </c>
      <c r="D423" s="675">
        <v>14</v>
      </c>
      <c r="E423" s="656">
        <f t="shared" si="30"/>
        <v>14</v>
      </c>
      <c r="F423" s="656">
        <f t="shared" si="31"/>
        <v>28</v>
      </c>
      <c r="G423" s="698"/>
      <c r="H423" s="656">
        <f t="shared" si="32"/>
        <v>28</v>
      </c>
      <c r="I423" s="691"/>
      <c r="J423" s="656">
        <f t="shared" si="33"/>
        <v>28</v>
      </c>
      <c r="K423" s="59"/>
      <c r="L423" s="16" t="str">
        <f t="shared" si="34"/>
        <v>Juin</v>
      </c>
    </row>
    <row r="424" spans="1:12" ht="18.75">
      <c r="A424" s="13">
        <v>417</v>
      </c>
      <c r="B424" s="625" t="s">
        <v>341</v>
      </c>
      <c r="C424" s="625" t="s">
        <v>254</v>
      </c>
      <c r="D424" s="675"/>
      <c r="E424" s="656">
        <f t="shared" si="30"/>
        <v>10</v>
      </c>
      <c r="F424" s="656">
        <f t="shared" si="31"/>
        <v>20</v>
      </c>
      <c r="G424" s="698"/>
      <c r="H424" s="656">
        <f t="shared" si="32"/>
        <v>20</v>
      </c>
      <c r="I424" s="691"/>
      <c r="J424" s="656">
        <f t="shared" si="33"/>
        <v>20</v>
      </c>
      <c r="K424" s="59">
        <v>20</v>
      </c>
      <c r="L424" s="16" t="str">
        <f t="shared" si="34"/>
        <v>Juin</v>
      </c>
    </row>
    <row r="425" spans="1:12" ht="18.75">
      <c r="A425" s="13">
        <v>418</v>
      </c>
      <c r="B425" s="625" t="s">
        <v>2874</v>
      </c>
      <c r="C425" s="625" t="s">
        <v>2875</v>
      </c>
      <c r="D425" s="675">
        <v>1</v>
      </c>
      <c r="E425" s="656">
        <f t="shared" si="30"/>
        <v>1</v>
      </c>
      <c r="F425" s="656">
        <f t="shared" si="31"/>
        <v>2</v>
      </c>
      <c r="G425" s="698"/>
      <c r="H425" s="656">
        <f t="shared" si="32"/>
        <v>2</v>
      </c>
      <c r="I425" s="691"/>
      <c r="J425" s="656">
        <f t="shared" si="33"/>
        <v>2</v>
      </c>
      <c r="K425" s="59"/>
      <c r="L425" s="16" t="str">
        <f t="shared" si="34"/>
        <v>Juin</v>
      </c>
    </row>
    <row r="426" spans="1:12" ht="18.75">
      <c r="A426" s="13">
        <v>419</v>
      </c>
      <c r="B426" s="625" t="s">
        <v>2876</v>
      </c>
      <c r="C426" s="625" t="s">
        <v>2877</v>
      </c>
      <c r="D426" s="675">
        <v>14</v>
      </c>
      <c r="E426" s="656">
        <f t="shared" si="30"/>
        <v>14</v>
      </c>
      <c r="F426" s="656">
        <f t="shared" si="31"/>
        <v>28</v>
      </c>
      <c r="G426" s="698"/>
      <c r="H426" s="656">
        <f t="shared" si="32"/>
        <v>28</v>
      </c>
      <c r="I426" s="691"/>
      <c r="J426" s="656">
        <f t="shared" si="33"/>
        <v>28</v>
      </c>
      <c r="K426" s="59"/>
      <c r="L426" s="16" t="str">
        <f t="shared" si="34"/>
        <v>Juin</v>
      </c>
    </row>
    <row r="427" spans="1:12" ht="18.75">
      <c r="A427" s="13">
        <v>420</v>
      </c>
      <c r="B427" s="625" t="s">
        <v>2878</v>
      </c>
      <c r="C427" s="625" t="s">
        <v>2879</v>
      </c>
      <c r="D427" s="675">
        <v>9</v>
      </c>
      <c r="E427" s="656">
        <f t="shared" si="30"/>
        <v>9</v>
      </c>
      <c r="F427" s="656">
        <f t="shared" si="31"/>
        <v>18</v>
      </c>
      <c r="G427" s="698"/>
      <c r="H427" s="656">
        <f t="shared" si="32"/>
        <v>18</v>
      </c>
      <c r="I427" s="691"/>
      <c r="J427" s="656">
        <f t="shared" si="33"/>
        <v>18</v>
      </c>
      <c r="K427" s="59"/>
      <c r="L427" s="16" t="str">
        <f t="shared" si="34"/>
        <v>Juin</v>
      </c>
    </row>
    <row r="428" spans="1:12" ht="18.75">
      <c r="A428" s="13">
        <v>421</v>
      </c>
      <c r="B428" s="625" t="s">
        <v>2271</v>
      </c>
      <c r="C428" s="625" t="s">
        <v>2557</v>
      </c>
      <c r="D428" s="675">
        <v>12</v>
      </c>
      <c r="E428" s="656">
        <f t="shared" si="30"/>
        <v>12</v>
      </c>
      <c r="F428" s="656">
        <f t="shared" si="31"/>
        <v>24</v>
      </c>
      <c r="G428" s="698"/>
      <c r="H428" s="656">
        <f t="shared" si="32"/>
        <v>24</v>
      </c>
      <c r="I428" s="691"/>
      <c r="J428" s="656">
        <f t="shared" si="33"/>
        <v>24</v>
      </c>
      <c r="K428" s="59"/>
      <c r="L428" s="16" t="str">
        <f t="shared" si="34"/>
        <v>Juin</v>
      </c>
    </row>
    <row r="429" spans="1:12" ht="18.75">
      <c r="A429" s="13">
        <v>422</v>
      </c>
      <c r="B429" s="625" t="s">
        <v>2880</v>
      </c>
      <c r="C429" s="625" t="s">
        <v>2881</v>
      </c>
      <c r="D429" s="675">
        <v>3</v>
      </c>
      <c r="E429" s="656">
        <f t="shared" si="30"/>
        <v>3</v>
      </c>
      <c r="F429" s="656">
        <f t="shared" si="31"/>
        <v>6</v>
      </c>
      <c r="G429" s="698"/>
      <c r="H429" s="656">
        <f t="shared" si="32"/>
        <v>6</v>
      </c>
      <c r="I429" s="691"/>
      <c r="J429" s="656">
        <f t="shared" si="33"/>
        <v>6</v>
      </c>
      <c r="K429" s="59"/>
      <c r="L429" s="16" t="str">
        <f t="shared" si="34"/>
        <v>Juin</v>
      </c>
    </row>
    <row r="430" spans="1:12" ht="18.75">
      <c r="A430" s="13">
        <v>423</v>
      </c>
      <c r="B430" s="625" t="s">
        <v>347</v>
      </c>
      <c r="C430" s="625" t="s">
        <v>2466</v>
      </c>
      <c r="D430" s="675">
        <v>11</v>
      </c>
      <c r="E430" s="656">
        <f t="shared" si="30"/>
        <v>11</v>
      </c>
      <c r="F430" s="656">
        <f t="shared" si="31"/>
        <v>22</v>
      </c>
      <c r="G430" s="698"/>
      <c r="H430" s="656">
        <f t="shared" si="32"/>
        <v>22</v>
      </c>
      <c r="I430" s="691"/>
      <c r="J430" s="656">
        <f t="shared" si="33"/>
        <v>22</v>
      </c>
      <c r="K430" s="59"/>
      <c r="L430" s="16" t="str">
        <f t="shared" si="34"/>
        <v>Juin</v>
      </c>
    </row>
    <row r="431" spans="1:12" ht="18.75">
      <c r="A431" s="13">
        <v>424</v>
      </c>
      <c r="B431" s="625" t="s">
        <v>347</v>
      </c>
      <c r="C431" s="625" t="s">
        <v>2882</v>
      </c>
      <c r="D431" s="675">
        <v>15</v>
      </c>
      <c r="E431" s="656">
        <f t="shared" si="30"/>
        <v>15</v>
      </c>
      <c r="F431" s="656">
        <f t="shared" si="31"/>
        <v>30</v>
      </c>
      <c r="G431" s="698"/>
      <c r="H431" s="656">
        <f t="shared" si="32"/>
        <v>30</v>
      </c>
      <c r="I431" s="691"/>
      <c r="J431" s="656">
        <f t="shared" si="33"/>
        <v>30</v>
      </c>
      <c r="K431" s="59"/>
      <c r="L431" s="16" t="str">
        <f t="shared" si="34"/>
        <v>Juin</v>
      </c>
    </row>
    <row r="432" spans="1:12" ht="18.75">
      <c r="A432" s="13">
        <v>425</v>
      </c>
      <c r="B432" s="625" t="s">
        <v>347</v>
      </c>
      <c r="C432" s="625" t="s">
        <v>2639</v>
      </c>
      <c r="D432" s="675">
        <v>13</v>
      </c>
      <c r="E432" s="656">
        <f t="shared" si="30"/>
        <v>13</v>
      </c>
      <c r="F432" s="656">
        <f t="shared" si="31"/>
        <v>26</v>
      </c>
      <c r="G432" s="698"/>
      <c r="H432" s="656">
        <f t="shared" si="32"/>
        <v>26</v>
      </c>
      <c r="I432" s="691"/>
      <c r="J432" s="656">
        <f t="shared" si="33"/>
        <v>26</v>
      </c>
      <c r="K432" s="59"/>
      <c r="L432" s="16" t="str">
        <f t="shared" si="34"/>
        <v>Juin</v>
      </c>
    </row>
    <row r="433" spans="1:12" ht="18.75">
      <c r="A433" s="13">
        <v>426</v>
      </c>
      <c r="B433" s="625" t="s">
        <v>2288</v>
      </c>
      <c r="C433" s="625" t="s">
        <v>2883</v>
      </c>
      <c r="D433" s="675">
        <v>15</v>
      </c>
      <c r="E433" s="656">
        <f t="shared" si="30"/>
        <v>15</v>
      </c>
      <c r="F433" s="656">
        <f t="shared" si="31"/>
        <v>30</v>
      </c>
      <c r="G433" s="698"/>
      <c r="H433" s="656">
        <f t="shared" si="32"/>
        <v>30</v>
      </c>
      <c r="I433" s="691"/>
      <c r="J433" s="656">
        <f t="shared" si="33"/>
        <v>30</v>
      </c>
      <c r="K433" s="59"/>
      <c r="L433" s="16" t="str">
        <f t="shared" si="34"/>
        <v>Juin</v>
      </c>
    </row>
    <row r="434" spans="1:12" ht="18.75">
      <c r="A434" s="13">
        <v>427</v>
      </c>
      <c r="B434" s="625" t="s">
        <v>2292</v>
      </c>
      <c r="C434" s="625" t="s">
        <v>2884</v>
      </c>
      <c r="D434" s="675">
        <v>14</v>
      </c>
      <c r="E434" s="656">
        <f t="shared" si="30"/>
        <v>14</v>
      </c>
      <c r="F434" s="656">
        <f t="shared" si="31"/>
        <v>28</v>
      </c>
      <c r="G434" s="698"/>
      <c r="H434" s="656">
        <f t="shared" si="32"/>
        <v>28</v>
      </c>
      <c r="I434" s="691"/>
      <c r="J434" s="656">
        <f t="shared" si="33"/>
        <v>28</v>
      </c>
      <c r="K434" s="59"/>
      <c r="L434" s="16" t="str">
        <f t="shared" si="34"/>
        <v>Juin</v>
      </c>
    </row>
    <row r="435" spans="1:12" ht="18.75">
      <c r="A435" s="13">
        <v>428</v>
      </c>
      <c r="B435" s="625" t="s">
        <v>2301</v>
      </c>
      <c r="C435" s="625" t="s">
        <v>2540</v>
      </c>
      <c r="D435" s="675">
        <v>13</v>
      </c>
      <c r="E435" s="656">
        <f t="shared" si="30"/>
        <v>13</v>
      </c>
      <c r="F435" s="656">
        <f t="shared" si="31"/>
        <v>26</v>
      </c>
      <c r="G435" s="698"/>
      <c r="H435" s="656">
        <f t="shared" si="32"/>
        <v>26</v>
      </c>
      <c r="I435" s="691"/>
      <c r="J435" s="656">
        <f t="shared" si="33"/>
        <v>26</v>
      </c>
      <c r="K435" s="59"/>
      <c r="L435" s="16" t="str">
        <f t="shared" si="34"/>
        <v>Juin</v>
      </c>
    </row>
    <row r="436" spans="1:12" ht="18.75">
      <c r="A436" s="13">
        <v>429</v>
      </c>
      <c r="B436" s="625" t="s">
        <v>2885</v>
      </c>
      <c r="C436" s="625" t="s">
        <v>2728</v>
      </c>
      <c r="D436" s="675">
        <v>13</v>
      </c>
      <c r="E436" s="656">
        <f t="shared" si="30"/>
        <v>13</v>
      </c>
      <c r="F436" s="656">
        <f t="shared" si="31"/>
        <v>26</v>
      </c>
      <c r="G436" s="698"/>
      <c r="H436" s="656">
        <f t="shared" si="32"/>
        <v>26</v>
      </c>
      <c r="I436" s="691"/>
      <c r="J436" s="656">
        <f t="shared" si="33"/>
        <v>26</v>
      </c>
      <c r="K436" s="59"/>
      <c r="L436" s="16" t="str">
        <f t="shared" si="34"/>
        <v>Juin</v>
      </c>
    </row>
    <row r="437" spans="1:12" ht="18.75">
      <c r="A437" s="13">
        <v>430</v>
      </c>
      <c r="B437" s="625" t="s">
        <v>2886</v>
      </c>
      <c r="C437" s="625" t="s">
        <v>2887</v>
      </c>
      <c r="D437" s="675">
        <v>13</v>
      </c>
      <c r="E437" s="656">
        <f t="shared" si="30"/>
        <v>13</v>
      </c>
      <c r="F437" s="656">
        <f t="shared" si="31"/>
        <v>26</v>
      </c>
      <c r="G437" s="698"/>
      <c r="H437" s="656">
        <f t="shared" si="32"/>
        <v>26</v>
      </c>
      <c r="I437" s="691"/>
      <c r="J437" s="656">
        <f t="shared" si="33"/>
        <v>26</v>
      </c>
      <c r="K437" s="59"/>
      <c r="L437" s="16" t="str">
        <f t="shared" si="34"/>
        <v>Juin</v>
      </c>
    </row>
    <row r="438" spans="1:12" ht="18.75">
      <c r="A438" s="13">
        <v>431</v>
      </c>
      <c r="B438" s="625" t="s">
        <v>2888</v>
      </c>
      <c r="C438" s="625" t="s">
        <v>2453</v>
      </c>
      <c r="D438" s="675">
        <v>3</v>
      </c>
      <c r="E438" s="656">
        <f t="shared" si="30"/>
        <v>3</v>
      </c>
      <c r="F438" s="656">
        <f t="shared" si="31"/>
        <v>6</v>
      </c>
      <c r="G438" s="698"/>
      <c r="H438" s="656">
        <f t="shared" si="32"/>
        <v>6</v>
      </c>
      <c r="I438" s="691"/>
      <c r="J438" s="656">
        <f t="shared" si="33"/>
        <v>6</v>
      </c>
      <c r="K438" s="59"/>
      <c r="L438" s="16" t="str">
        <f t="shared" si="34"/>
        <v>Juin</v>
      </c>
    </row>
    <row r="439" spans="1:12" ht="18.75">
      <c r="A439" s="13">
        <v>432</v>
      </c>
      <c r="B439" s="625" t="s">
        <v>2889</v>
      </c>
      <c r="C439" s="625" t="s">
        <v>2890</v>
      </c>
      <c r="D439" s="675">
        <v>12</v>
      </c>
      <c r="E439" s="656">
        <f t="shared" si="30"/>
        <v>12</v>
      </c>
      <c r="F439" s="656">
        <f t="shared" si="31"/>
        <v>24</v>
      </c>
      <c r="G439" s="698"/>
      <c r="H439" s="656">
        <f t="shared" si="32"/>
        <v>24</v>
      </c>
      <c r="I439" s="691"/>
      <c r="J439" s="656">
        <f t="shared" si="33"/>
        <v>24</v>
      </c>
      <c r="K439" s="59"/>
      <c r="L439" s="16" t="str">
        <f t="shared" si="34"/>
        <v>Juin</v>
      </c>
    </row>
    <row r="440" spans="1:12" ht="18.75">
      <c r="A440" s="13">
        <v>433</v>
      </c>
      <c r="B440" s="625" t="s">
        <v>2889</v>
      </c>
      <c r="C440" s="625" t="s">
        <v>2891</v>
      </c>
      <c r="D440" s="675">
        <v>11</v>
      </c>
      <c r="E440" s="656">
        <f t="shared" si="30"/>
        <v>11</v>
      </c>
      <c r="F440" s="656">
        <f t="shared" si="31"/>
        <v>22</v>
      </c>
      <c r="G440" s="698"/>
      <c r="H440" s="656">
        <f t="shared" si="32"/>
        <v>22</v>
      </c>
      <c r="I440" s="691"/>
      <c r="J440" s="656">
        <f t="shared" si="33"/>
        <v>22</v>
      </c>
      <c r="K440" s="59"/>
      <c r="L440" s="16" t="str">
        <f t="shared" si="34"/>
        <v>Juin</v>
      </c>
    </row>
    <row r="441" spans="1:12" ht="18.75">
      <c r="A441" s="13">
        <v>434</v>
      </c>
      <c r="B441" s="625" t="s">
        <v>2892</v>
      </c>
      <c r="C441" s="625" t="s">
        <v>2893</v>
      </c>
      <c r="D441" s="675">
        <v>7</v>
      </c>
      <c r="E441" s="656">
        <f t="shared" si="30"/>
        <v>7</v>
      </c>
      <c r="F441" s="656">
        <f t="shared" si="31"/>
        <v>14</v>
      </c>
      <c r="G441" s="698"/>
      <c r="H441" s="656">
        <f t="shared" si="32"/>
        <v>14</v>
      </c>
      <c r="I441" s="691"/>
      <c r="J441" s="656">
        <f t="shared" si="33"/>
        <v>14</v>
      </c>
      <c r="K441" s="59"/>
      <c r="L441" s="16" t="str">
        <f t="shared" si="34"/>
        <v>Juin</v>
      </c>
    </row>
    <row r="442" spans="1:12" ht="18.75">
      <c r="A442" s="13">
        <v>435</v>
      </c>
      <c r="B442" s="625" t="s">
        <v>2894</v>
      </c>
      <c r="C442" s="625" t="s">
        <v>2895</v>
      </c>
      <c r="D442" s="675">
        <v>16</v>
      </c>
      <c r="E442" s="656">
        <f t="shared" si="30"/>
        <v>16</v>
      </c>
      <c r="F442" s="656">
        <f t="shared" si="31"/>
        <v>32</v>
      </c>
      <c r="G442" s="698"/>
      <c r="H442" s="656">
        <f t="shared" si="32"/>
        <v>32</v>
      </c>
      <c r="I442" s="691"/>
      <c r="J442" s="656">
        <f t="shared" si="33"/>
        <v>32</v>
      </c>
      <c r="K442" s="59"/>
      <c r="L442" s="16" t="str">
        <f t="shared" si="34"/>
        <v>Juin</v>
      </c>
    </row>
    <row r="443" spans="1:12" ht="18.75">
      <c r="A443" s="13">
        <v>436</v>
      </c>
      <c r="B443" s="625" t="s">
        <v>2894</v>
      </c>
      <c r="C443" s="625" t="s">
        <v>2730</v>
      </c>
      <c r="D443" s="675">
        <v>10</v>
      </c>
      <c r="E443" s="656">
        <f t="shared" si="30"/>
        <v>10</v>
      </c>
      <c r="F443" s="656">
        <f t="shared" si="31"/>
        <v>20</v>
      </c>
      <c r="G443" s="698"/>
      <c r="H443" s="656">
        <f t="shared" si="32"/>
        <v>20</v>
      </c>
      <c r="I443" s="691"/>
      <c r="J443" s="656">
        <f t="shared" si="33"/>
        <v>20</v>
      </c>
      <c r="K443" s="59"/>
      <c r="L443" s="16" t="str">
        <f t="shared" si="34"/>
        <v>Juin</v>
      </c>
    </row>
    <row r="444" spans="1:12" ht="18.75">
      <c r="A444" s="13">
        <v>437</v>
      </c>
      <c r="B444" s="625" t="s">
        <v>2896</v>
      </c>
      <c r="C444" s="625" t="s">
        <v>2897</v>
      </c>
      <c r="D444" s="675">
        <v>18</v>
      </c>
      <c r="E444" s="656">
        <f t="shared" si="30"/>
        <v>18</v>
      </c>
      <c r="F444" s="656">
        <f t="shared" si="31"/>
        <v>36</v>
      </c>
      <c r="G444" s="698"/>
      <c r="H444" s="656">
        <f t="shared" si="32"/>
        <v>36</v>
      </c>
      <c r="I444" s="691"/>
      <c r="J444" s="656">
        <f t="shared" si="33"/>
        <v>36</v>
      </c>
      <c r="K444" s="59"/>
      <c r="L444" s="16" t="str">
        <f t="shared" si="34"/>
        <v>Juin</v>
      </c>
    </row>
    <row r="445" spans="1:12" ht="18.75">
      <c r="A445" s="13">
        <v>438</v>
      </c>
      <c r="B445" s="625" t="s">
        <v>2898</v>
      </c>
      <c r="C445" s="625" t="s">
        <v>2899</v>
      </c>
      <c r="D445" s="675">
        <v>15</v>
      </c>
      <c r="E445" s="656">
        <f t="shared" si="30"/>
        <v>15</v>
      </c>
      <c r="F445" s="656">
        <f t="shared" si="31"/>
        <v>30</v>
      </c>
      <c r="G445" s="698"/>
      <c r="H445" s="656">
        <f t="shared" si="32"/>
        <v>30</v>
      </c>
      <c r="I445" s="691"/>
      <c r="J445" s="656">
        <f t="shared" si="33"/>
        <v>30</v>
      </c>
      <c r="K445" s="59"/>
      <c r="L445" s="16" t="str">
        <f t="shared" si="34"/>
        <v>Juin</v>
      </c>
    </row>
    <row r="446" spans="1:12" ht="18.75">
      <c r="A446" s="13">
        <v>439</v>
      </c>
      <c r="B446" s="625" t="s">
        <v>2349</v>
      </c>
      <c r="C446" s="625" t="s">
        <v>2900</v>
      </c>
      <c r="D446" s="675">
        <v>10</v>
      </c>
      <c r="E446" s="656">
        <f t="shared" si="30"/>
        <v>10</v>
      </c>
      <c r="F446" s="656">
        <f t="shared" si="31"/>
        <v>20</v>
      </c>
      <c r="G446" s="698"/>
      <c r="H446" s="656">
        <f t="shared" si="32"/>
        <v>20</v>
      </c>
      <c r="I446" s="691"/>
      <c r="J446" s="656">
        <f t="shared" si="33"/>
        <v>20</v>
      </c>
      <c r="K446" s="59"/>
      <c r="L446" s="16" t="str">
        <f t="shared" si="34"/>
        <v>Juin</v>
      </c>
    </row>
    <row r="447" spans="1:12" ht="18.75">
      <c r="A447" s="13">
        <v>440</v>
      </c>
      <c r="B447" s="625" t="s">
        <v>2901</v>
      </c>
      <c r="C447" s="625" t="s">
        <v>2902</v>
      </c>
      <c r="D447" s="675">
        <v>15</v>
      </c>
      <c r="E447" s="656">
        <f t="shared" si="30"/>
        <v>15</v>
      </c>
      <c r="F447" s="656">
        <f t="shared" si="31"/>
        <v>30</v>
      </c>
      <c r="G447" s="698"/>
      <c r="H447" s="656">
        <f t="shared" si="32"/>
        <v>30</v>
      </c>
      <c r="I447" s="691"/>
      <c r="J447" s="656">
        <f t="shared" si="33"/>
        <v>30</v>
      </c>
      <c r="K447" s="59"/>
      <c r="L447" s="16" t="str">
        <f t="shared" si="34"/>
        <v>Juin</v>
      </c>
    </row>
    <row r="448" spans="1:12" ht="18.75">
      <c r="A448" s="13">
        <v>441</v>
      </c>
      <c r="B448" s="625" t="s">
        <v>2358</v>
      </c>
      <c r="C448" s="625" t="s">
        <v>2903</v>
      </c>
      <c r="D448" s="675">
        <v>9</v>
      </c>
      <c r="E448" s="656">
        <f t="shared" si="30"/>
        <v>9</v>
      </c>
      <c r="F448" s="656">
        <f t="shared" si="31"/>
        <v>18</v>
      </c>
      <c r="G448" s="698"/>
      <c r="H448" s="656">
        <f t="shared" si="32"/>
        <v>18</v>
      </c>
      <c r="I448" s="691"/>
      <c r="J448" s="656">
        <f t="shared" si="33"/>
        <v>18</v>
      </c>
      <c r="K448" s="59"/>
      <c r="L448" s="16" t="str">
        <f t="shared" si="34"/>
        <v>Juin</v>
      </c>
    </row>
    <row r="449" spans="1:12" ht="18.75">
      <c r="A449" s="13">
        <v>442</v>
      </c>
      <c r="B449" s="625" t="s">
        <v>2361</v>
      </c>
      <c r="C449" s="625" t="s">
        <v>2628</v>
      </c>
      <c r="D449" s="675">
        <v>15</v>
      </c>
      <c r="E449" s="656">
        <f t="shared" si="30"/>
        <v>15</v>
      </c>
      <c r="F449" s="656">
        <f t="shared" si="31"/>
        <v>30</v>
      </c>
      <c r="G449" s="698"/>
      <c r="H449" s="656">
        <f t="shared" si="32"/>
        <v>30</v>
      </c>
      <c r="I449" s="691"/>
      <c r="J449" s="656">
        <f t="shared" si="33"/>
        <v>30</v>
      </c>
      <c r="K449" s="59"/>
      <c r="L449" s="16" t="str">
        <f t="shared" si="34"/>
        <v>Juin</v>
      </c>
    </row>
    <row r="450" spans="1:12" ht="18.75">
      <c r="A450" s="13">
        <v>443</v>
      </c>
      <c r="B450" s="625" t="s">
        <v>2904</v>
      </c>
      <c r="C450" s="625" t="s">
        <v>2449</v>
      </c>
      <c r="D450" s="675">
        <v>5</v>
      </c>
      <c r="E450" s="656">
        <f t="shared" si="30"/>
        <v>5</v>
      </c>
      <c r="F450" s="656">
        <f t="shared" si="31"/>
        <v>10</v>
      </c>
      <c r="G450" s="698"/>
      <c r="H450" s="656">
        <f t="shared" si="32"/>
        <v>10</v>
      </c>
      <c r="I450" s="691"/>
      <c r="J450" s="656">
        <f t="shared" si="33"/>
        <v>10</v>
      </c>
      <c r="K450" s="59"/>
      <c r="L450" s="16" t="str">
        <f t="shared" si="34"/>
        <v>Juin</v>
      </c>
    </row>
    <row r="451" spans="1:12" ht="18.75">
      <c r="A451" s="13">
        <v>444</v>
      </c>
      <c r="B451" s="625" t="s">
        <v>2368</v>
      </c>
      <c r="C451" s="625" t="s">
        <v>2602</v>
      </c>
      <c r="D451" s="675">
        <v>16</v>
      </c>
      <c r="E451" s="656">
        <f t="shared" si="30"/>
        <v>16</v>
      </c>
      <c r="F451" s="656">
        <f t="shared" si="31"/>
        <v>32</v>
      </c>
      <c r="G451" s="698"/>
      <c r="H451" s="656">
        <f t="shared" si="32"/>
        <v>32</v>
      </c>
      <c r="I451" s="691"/>
      <c r="J451" s="656">
        <f t="shared" si="33"/>
        <v>32</v>
      </c>
      <c r="K451" s="59"/>
      <c r="L451" s="16" t="str">
        <f t="shared" si="34"/>
        <v>Juin</v>
      </c>
    </row>
    <row r="452" spans="1:12" ht="18.75">
      <c r="A452" s="13">
        <v>445</v>
      </c>
      <c r="B452" s="625" t="s">
        <v>2368</v>
      </c>
      <c r="C452" s="625" t="s">
        <v>2905</v>
      </c>
      <c r="D452" s="675">
        <v>9</v>
      </c>
      <c r="E452" s="656">
        <f t="shared" si="30"/>
        <v>9</v>
      </c>
      <c r="F452" s="656">
        <f t="shared" si="31"/>
        <v>18</v>
      </c>
      <c r="G452" s="698"/>
      <c r="H452" s="656">
        <f t="shared" si="32"/>
        <v>18</v>
      </c>
      <c r="I452" s="691"/>
      <c r="J452" s="656">
        <f t="shared" si="33"/>
        <v>18</v>
      </c>
      <c r="K452" s="59"/>
      <c r="L452" s="16" t="str">
        <f t="shared" si="34"/>
        <v>Juin</v>
      </c>
    </row>
    <row r="453" spans="1:12" ht="18.75">
      <c r="A453" s="13">
        <v>446</v>
      </c>
      <c r="B453" s="625" t="s">
        <v>2906</v>
      </c>
      <c r="C453" s="625" t="s">
        <v>2907</v>
      </c>
      <c r="D453" s="675">
        <v>9</v>
      </c>
      <c r="E453" s="656">
        <f t="shared" si="30"/>
        <v>9</v>
      </c>
      <c r="F453" s="656">
        <f t="shared" si="31"/>
        <v>18</v>
      </c>
      <c r="G453" s="698"/>
      <c r="H453" s="656">
        <f t="shared" si="32"/>
        <v>18</v>
      </c>
      <c r="I453" s="691"/>
      <c r="J453" s="656">
        <f t="shared" si="33"/>
        <v>18</v>
      </c>
      <c r="K453" s="59"/>
      <c r="L453" s="16" t="str">
        <f t="shared" si="34"/>
        <v>Juin</v>
      </c>
    </row>
    <row r="454" spans="1:12" ht="18.75">
      <c r="A454" s="13">
        <v>447</v>
      </c>
      <c r="B454" s="625" t="s">
        <v>2377</v>
      </c>
      <c r="C454" s="625" t="s">
        <v>2908</v>
      </c>
      <c r="D454" s="675">
        <v>12</v>
      </c>
      <c r="E454" s="656">
        <f t="shared" si="30"/>
        <v>12</v>
      </c>
      <c r="F454" s="656">
        <f t="shared" si="31"/>
        <v>24</v>
      </c>
      <c r="G454" s="698"/>
      <c r="H454" s="656">
        <f t="shared" si="32"/>
        <v>24</v>
      </c>
      <c r="I454" s="691"/>
      <c r="J454" s="656">
        <f t="shared" si="33"/>
        <v>24</v>
      </c>
      <c r="K454" s="59"/>
      <c r="L454" s="16" t="str">
        <f t="shared" si="34"/>
        <v>Juin</v>
      </c>
    </row>
    <row r="455" spans="1:12" ht="18.75">
      <c r="A455" s="13">
        <v>448</v>
      </c>
      <c r="B455" s="625" t="s">
        <v>2909</v>
      </c>
      <c r="C455" s="625" t="s">
        <v>2910</v>
      </c>
      <c r="D455" s="675">
        <v>15</v>
      </c>
      <c r="E455" s="656">
        <f t="shared" si="30"/>
        <v>15</v>
      </c>
      <c r="F455" s="656">
        <f t="shared" si="31"/>
        <v>30</v>
      </c>
      <c r="G455" s="698"/>
      <c r="H455" s="656">
        <f t="shared" si="32"/>
        <v>30</v>
      </c>
      <c r="I455" s="691"/>
      <c r="J455" s="656">
        <f t="shared" si="33"/>
        <v>30</v>
      </c>
      <c r="K455" s="59"/>
      <c r="L455" s="16" t="str">
        <f t="shared" si="34"/>
        <v>Juin</v>
      </c>
    </row>
    <row r="456" spans="1:12" ht="18.75">
      <c r="A456" s="13">
        <v>449</v>
      </c>
      <c r="B456" s="625" t="s">
        <v>2911</v>
      </c>
      <c r="C456" s="625" t="s">
        <v>2861</v>
      </c>
      <c r="D456" s="675">
        <v>8</v>
      </c>
      <c r="E456" s="656">
        <f t="shared" ref="E456:E460" si="35">IF(D456=0,K456/2,D456)</f>
        <v>8</v>
      </c>
      <c r="F456" s="656">
        <f t="shared" ref="F456:F460" si="36">E456*2</f>
        <v>16</v>
      </c>
      <c r="G456" s="698"/>
      <c r="H456" s="656">
        <f t="shared" ref="H456:H460" si="37">MAX(F456,G456)</f>
        <v>16</v>
      </c>
      <c r="I456" s="691"/>
      <c r="J456" s="656">
        <f t="shared" ref="J456:J460" si="38">MAX(H456,I456*2)</f>
        <v>16</v>
      </c>
      <c r="K456" s="59"/>
      <c r="L456" s="16" t="str">
        <f t="shared" ref="L456:L459" si="39">IF(ISBLANK(I456),IF(ISBLANK(G456),"Juin","Synthèse"),"Rattrapage")</f>
        <v>Juin</v>
      </c>
    </row>
    <row r="457" spans="1:12" ht="18.75">
      <c r="A457" s="13">
        <v>450</v>
      </c>
      <c r="B457" s="625" t="s">
        <v>2393</v>
      </c>
      <c r="C457" s="625" t="s">
        <v>2912</v>
      </c>
      <c r="D457" s="675">
        <v>1</v>
      </c>
      <c r="E457" s="656">
        <f t="shared" si="35"/>
        <v>1</v>
      </c>
      <c r="F457" s="656">
        <f t="shared" si="36"/>
        <v>2</v>
      </c>
      <c r="G457" s="698"/>
      <c r="H457" s="656">
        <f t="shared" si="37"/>
        <v>2</v>
      </c>
      <c r="I457" s="691"/>
      <c r="J457" s="656">
        <f t="shared" si="38"/>
        <v>2</v>
      </c>
      <c r="K457" s="59"/>
      <c r="L457" s="16" t="str">
        <f t="shared" si="39"/>
        <v>Juin</v>
      </c>
    </row>
    <row r="458" spans="1:12" ht="18.75">
      <c r="A458" s="13">
        <v>451</v>
      </c>
      <c r="B458" s="625" t="s">
        <v>352</v>
      </c>
      <c r="C458" s="625" t="s">
        <v>2431</v>
      </c>
      <c r="D458" s="675">
        <v>10</v>
      </c>
      <c r="E458" s="656">
        <f t="shared" si="35"/>
        <v>10</v>
      </c>
      <c r="F458" s="656">
        <f t="shared" si="36"/>
        <v>20</v>
      </c>
      <c r="G458" s="698"/>
      <c r="H458" s="656">
        <f t="shared" si="37"/>
        <v>20</v>
      </c>
      <c r="I458" s="691"/>
      <c r="J458" s="656">
        <f t="shared" si="38"/>
        <v>20</v>
      </c>
      <c r="K458" s="59"/>
      <c r="L458" s="16" t="str">
        <f t="shared" si="39"/>
        <v>Juin</v>
      </c>
    </row>
    <row r="459" spans="1:12" ht="18.75">
      <c r="A459" s="13">
        <v>452</v>
      </c>
      <c r="B459" s="625" t="s">
        <v>2913</v>
      </c>
      <c r="C459" s="625" t="s">
        <v>2664</v>
      </c>
      <c r="D459" s="675">
        <v>12</v>
      </c>
      <c r="E459" s="656">
        <f t="shared" si="35"/>
        <v>12</v>
      </c>
      <c r="F459" s="656">
        <f t="shared" si="36"/>
        <v>24</v>
      </c>
      <c r="G459" s="698"/>
      <c r="H459" s="656">
        <f t="shared" si="37"/>
        <v>24</v>
      </c>
      <c r="I459" s="691"/>
      <c r="J459" s="656">
        <f t="shared" si="38"/>
        <v>24</v>
      </c>
      <c r="K459" s="59"/>
      <c r="L459" s="16" t="str">
        <f t="shared" si="39"/>
        <v>Juin</v>
      </c>
    </row>
    <row r="460" spans="1:12">
      <c r="D460" s="85">
        <f t="shared" ref="D460:K460" si="40">COUNTA(D8:D459)</f>
        <v>451</v>
      </c>
      <c r="E460" s="14">
        <f t="shared" si="35"/>
        <v>451</v>
      </c>
      <c r="F460" s="14">
        <f t="shared" si="36"/>
        <v>902</v>
      </c>
      <c r="G460" s="85">
        <f t="shared" si="40"/>
        <v>0</v>
      </c>
      <c r="H460" s="14">
        <f t="shared" si="37"/>
        <v>902</v>
      </c>
      <c r="I460" s="85">
        <f t="shared" si="40"/>
        <v>0</v>
      </c>
      <c r="J460" s="14">
        <f t="shared" si="38"/>
        <v>902</v>
      </c>
      <c r="K460" s="85">
        <f t="shared" si="40"/>
        <v>1</v>
      </c>
    </row>
  </sheetData>
  <sortState ref="B12:L562">
    <sortCondition ref="B12:B562"/>
    <sortCondition ref="C12:C562"/>
  </sortState>
  <conditionalFormatting sqref="K7:L459">
    <cfRule type="cellIs" dxfId="32" priority="4" operator="equal">
      <formula>"Rattrapage"</formula>
    </cfRule>
    <cfRule type="cellIs" dxfId="31" priority="5" operator="equal">
      <formula>"Synthèse"</formula>
    </cfRule>
    <cfRule type="cellIs" dxfId="30" priority="6" operator="equal">
      <formula>"Juin"</formula>
    </cfRule>
  </conditionalFormatting>
  <dataValidations count="2">
    <dataValidation type="decimal" allowBlank="1" showInputMessage="1" showErrorMessage="1" sqref="I8:I459">
      <formula1>0</formula1>
      <formula2>20</formula2>
    </dataValidation>
    <dataValidation type="decimal" allowBlank="1" showInputMessage="1" showErrorMessage="1" sqref="K7:K459">
      <formula1>20</formula1>
      <formula2>40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M459"/>
  <sheetViews>
    <sheetView workbookViewId="0">
      <selection activeCell="I4" sqref="I4"/>
    </sheetView>
  </sheetViews>
  <sheetFormatPr baseColWidth="10" defaultRowHeight="15"/>
  <cols>
    <col min="1" max="1" width="5" style="1" bestFit="1" customWidth="1"/>
    <col min="2" max="2" width="23.7109375" style="1" bestFit="1" customWidth="1"/>
    <col min="3" max="3" width="30.140625" style="1" customWidth="1"/>
    <col min="4" max="7" width="11.5703125" style="1"/>
    <col min="8" max="8" width="13.42578125" customWidth="1"/>
    <col min="9" max="10" width="11.5703125" style="1"/>
  </cols>
  <sheetData>
    <row r="1" spans="1:13" ht="23.25" customHeight="1">
      <c r="D1" s="2"/>
      <c r="E1" s="3" t="s">
        <v>0</v>
      </c>
      <c r="F1" s="3"/>
    </row>
    <row r="2" spans="1:13" ht="23.25" customHeight="1">
      <c r="D2" s="2"/>
      <c r="E2" s="3" t="s">
        <v>1</v>
      </c>
      <c r="F2" s="3"/>
    </row>
    <row r="3" spans="1:13" ht="23.25" customHeight="1">
      <c r="D3" s="2"/>
      <c r="E3" s="3" t="s">
        <v>402</v>
      </c>
      <c r="F3" s="3"/>
    </row>
    <row r="4" spans="1:13" ht="23.25" customHeight="1">
      <c r="D4" s="2"/>
      <c r="E4" s="3" t="s">
        <v>2</v>
      </c>
      <c r="F4" s="3"/>
    </row>
    <row r="5" spans="1:13" ht="23.25" customHeight="1">
      <c r="D5" s="2"/>
      <c r="E5" s="3" t="s">
        <v>27</v>
      </c>
      <c r="F5" s="3"/>
    </row>
    <row r="6" spans="1:13" ht="23.25" customHeight="1" thickBot="1">
      <c r="B6" s="2" t="s">
        <v>2921</v>
      </c>
      <c r="E6" s="4"/>
      <c r="F6" s="4"/>
    </row>
    <row r="7" spans="1:13" s="12" customFormat="1" ht="16.5" thickBot="1">
      <c r="A7" s="5" t="s">
        <v>4</v>
      </c>
      <c r="B7" s="5" t="s">
        <v>5</v>
      </c>
      <c r="C7" s="5" t="s">
        <v>6</v>
      </c>
      <c r="D7" s="6" t="s">
        <v>7</v>
      </c>
      <c r="E7" s="6" t="s">
        <v>8</v>
      </c>
      <c r="F7" s="7" t="s">
        <v>9</v>
      </c>
      <c r="G7" s="7" t="s">
        <v>10</v>
      </c>
      <c r="H7" s="8" t="s">
        <v>15</v>
      </c>
      <c r="I7" s="7" t="s">
        <v>11</v>
      </c>
      <c r="J7" s="9" t="s">
        <v>12</v>
      </c>
      <c r="K7" s="7" t="s">
        <v>11</v>
      </c>
      <c r="L7" s="10" t="s">
        <v>13</v>
      </c>
      <c r="M7" s="11" t="s">
        <v>14</v>
      </c>
    </row>
    <row r="8" spans="1:13" ht="18.75">
      <c r="A8" s="13">
        <v>1</v>
      </c>
      <c r="B8" s="625" t="s">
        <v>468</v>
      </c>
      <c r="C8" s="625" t="s">
        <v>2412</v>
      </c>
      <c r="D8" s="626">
        <v>10</v>
      </c>
      <c r="E8" s="670"/>
      <c r="F8" s="671">
        <f t="shared" ref="F8" si="0">IF(AND(D8=0,E8=0),L8/3,(D8+E8)/2)</f>
        <v>5</v>
      </c>
      <c r="G8" s="671">
        <f t="shared" ref="G8" si="1">F8*3</f>
        <v>15</v>
      </c>
      <c r="H8" s="672"/>
      <c r="I8" s="671">
        <f t="shared" ref="I8" si="2">MAX(G8,H8*3)</f>
        <v>15</v>
      </c>
      <c r="J8" s="626"/>
      <c r="K8" s="671">
        <f t="shared" ref="K8" si="3">MAX(I8,J8*3)</f>
        <v>15</v>
      </c>
      <c r="L8" s="673"/>
      <c r="M8" s="16" t="str">
        <f t="shared" ref="M8" si="4">IF(ISBLANK(J8),IF(ISBLANK(H8),"Juin","Synthèse"),"Rattrapage")</f>
        <v>Juin</v>
      </c>
    </row>
    <row r="9" spans="1:13" ht="18.75">
      <c r="A9" s="13">
        <v>2</v>
      </c>
      <c r="B9" s="625" t="s">
        <v>481</v>
      </c>
      <c r="C9" s="625" t="s">
        <v>2413</v>
      </c>
      <c r="D9" s="626">
        <v>13</v>
      </c>
      <c r="E9" s="670"/>
      <c r="F9" s="671">
        <f t="shared" ref="F9:F72" si="5">IF(AND(D9=0,E9=0),L9/3,(D9+E9)/2)</f>
        <v>6.5</v>
      </c>
      <c r="G9" s="671">
        <f t="shared" ref="G9:G72" si="6">F9*3</f>
        <v>19.5</v>
      </c>
      <c r="H9" s="672"/>
      <c r="I9" s="671">
        <f t="shared" ref="I9:I72" si="7">MAX(G9,H9*3)</f>
        <v>19.5</v>
      </c>
      <c r="J9" s="626"/>
      <c r="K9" s="671">
        <f t="shared" ref="K9:K72" si="8">MAX(I9,J9*3)</f>
        <v>19.5</v>
      </c>
      <c r="L9" s="673"/>
      <c r="M9" s="16" t="str">
        <f t="shared" ref="M9:M72" si="9">IF(ISBLANK(J9),IF(ISBLANK(H9),"Juin","Synthèse"),"Rattrapage")</f>
        <v>Juin</v>
      </c>
    </row>
    <row r="10" spans="1:13" ht="18.75">
      <c r="A10" s="13">
        <v>3</v>
      </c>
      <c r="B10" s="625" t="s">
        <v>489</v>
      </c>
      <c r="C10" s="625" t="s">
        <v>2414</v>
      </c>
      <c r="D10" s="626">
        <v>2.5</v>
      </c>
      <c r="E10" s="670"/>
      <c r="F10" s="671">
        <f t="shared" si="5"/>
        <v>1.25</v>
      </c>
      <c r="G10" s="671">
        <f t="shared" si="6"/>
        <v>3.75</v>
      </c>
      <c r="H10" s="672"/>
      <c r="I10" s="671">
        <f t="shared" si="7"/>
        <v>3.75</v>
      </c>
      <c r="J10" s="626"/>
      <c r="K10" s="671">
        <f t="shared" si="8"/>
        <v>3.75</v>
      </c>
      <c r="L10" s="673"/>
      <c r="M10" s="16" t="str">
        <f t="shared" si="9"/>
        <v>Juin</v>
      </c>
    </row>
    <row r="11" spans="1:13" ht="18.75">
      <c r="A11" s="13">
        <v>4</v>
      </c>
      <c r="B11" s="625" t="s">
        <v>42</v>
      </c>
      <c r="C11" s="625" t="s">
        <v>2415</v>
      </c>
      <c r="D11" s="626">
        <v>15.5</v>
      </c>
      <c r="E11" s="670"/>
      <c r="F11" s="671">
        <f t="shared" si="5"/>
        <v>7.75</v>
      </c>
      <c r="G11" s="671">
        <f t="shared" si="6"/>
        <v>23.25</v>
      </c>
      <c r="H11" s="672"/>
      <c r="I11" s="671">
        <f t="shared" si="7"/>
        <v>23.25</v>
      </c>
      <c r="J11" s="626"/>
      <c r="K11" s="671">
        <f t="shared" si="8"/>
        <v>23.25</v>
      </c>
      <c r="L11" s="673"/>
      <c r="M11" s="16" t="str">
        <f t="shared" si="9"/>
        <v>Juin</v>
      </c>
    </row>
    <row r="12" spans="1:13" ht="18.75">
      <c r="A12" s="13">
        <v>5</v>
      </c>
      <c r="B12" s="625" t="s">
        <v>116</v>
      </c>
      <c r="C12" s="625" t="s">
        <v>2416</v>
      </c>
      <c r="D12" s="626">
        <v>14.5</v>
      </c>
      <c r="E12" s="670"/>
      <c r="F12" s="671">
        <f t="shared" si="5"/>
        <v>7.25</v>
      </c>
      <c r="G12" s="671">
        <f t="shared" si="6"/>
        <v>21.75</v>
      </c>
      <c r="H12" s="672"/>
      <c r="I12" s="671">
        <f t="shared" si="7"/>
        <v>21.75</v>
      </c>
      <c r="J12" s="626"/>
      <c r="K12" s="671">
        <f t="shared" si="8"/>
        <v>21.75</v>
      </c>
      <c r="L12" s="673"/>
      <c r="M12" s="16" t="str">
        <f t="shared" si="9"/>
        <v>Juin</v>
      </c>
    </row>
    <row r="13" spans="1:13" ht="18.75">
      <c r="A13" s="13">
        <v>6</v>
      </c>
      <c r="B13" s="625" t="s">
        <v>2417</v>
      </c>
      <c r="C13" s="625" t="s">
        <v>2418</v>
      </c>
      <c r="D13" s="626">
        <v>13.5</v>
      </c>
      <c r="E13" s="670"/>
      <c r="F13" s="671">
        <f t="shared" si="5"/>
        <v>6.75</v>
      </c>
      <c r="G13" s="671">
        <f t="shared" si="6"/>
        <v>20.25</v>
      </c>
      <c r="H13" s="672"/>
      <c r="I13" s="671">
        <f t="shared" si="7"/>
        <v>20.25</v>
      </c>
      <c r="J13" s="626"/>
      <c r="K13" s="671">
        <f t="shared" si="8"/>
        <v>20.25</v>
      </c>
      <c r="L13" s="673"/>
      <c r="M13" s="16" t="str">
        <f t="shared" si="9"/>
        <v>Juin</v>
      </c>
    </row>
    <row r="14" spans="1:13" ht="18.75">
      <c r="A14" s="13">
        <v>7</v>
      </c>
      <c r="B14" s="625" t="s">
        <v>513</v>
      </c>
      <c r="C14" s="625" t="s">
        <v>2419</v>
      </c>
      <c r="D14" s="626">
        <v>15</v>
      </c>
      <c r="E14" s="670"/>
      <c r="F14" s="671">
        <f t="shared" si="5"/>
        <v>7.5</v>
      </c>
      <c r="G14" s="671">
        <f t="shared" si="6"/>
        <v>22.5</v>
      </c>
      <c r="H14" s="672"/>
      <c r="I14" s="671">
        <f t="shared" si="7"/>
        <v>22.5</v>
      </c>
      <c r="J14" s="626"/>
      <c r="K14" s="671">
        <f t="shared" si="8"/>
        <v>22.5</v>
      </c>
      <c r="L14" s="673"/>
      <c r="M14" s="16" t="str">
        <f t="shared" si="9"/>
        <v>Juin</v>
      </c>
    </row>
    <row r="15" spans="1:13" ht="18.75">
      <c r="A15" s="13">
        <v>8</v>
      </c>
      <c r="B15" s="625" t="s">
        <v>2420</v>
      </c>
      <c r="C15" s="625" t="s">
        <v>2421</v>
      </c>
      <c r="D15" s="626">
        <v>10</v>
      </c>
      <c r="E15" s="670"/>
      <c r="F15" s="671">
        <f t="shared" si="5"/>
        <v>5</v>
      </c>
      <c r="G15" s="671">
        <f t="shared" si="6"/>
        <v>15</v>
      </c>
      <c r="H15" s="672"/>
      <c r="I15" s="671">
        <f t="shared" si="7"/>
        <v>15</v>
      </c>
      <c r="J15" s="626"/>
      <c r="K15" s="671">
        <f t="shared" si="8"/>
        <v>15</v>
      </c>
      <c r="L15" s="673"/>
      <c r="M15" s="16" t="str">
        <f t="shared" si="9"/>
        <v>Juin</v>
      </c>
    </row>
    <row r="16" spans="1:13" ht="18.75">
      <c r="A16" s="13">
        <v>9</v>
      </c>
      <c r="B16" s="625" t="s">
        <v>523</v>
      </c>
      <c r="C16" s="625" t="s">
        <v>2422</v>
      </c>
      <c r="D16" s="626">
        <v>11.5</v>
      </c>
      <c r="E16" s="670"/>
      <c r="F16" s="671">
        <f t="shared" si="5"/>
        <v>5.75</v>
      </c>
      <c r="G16" s="671">
        <f t="shared" si="6"/>
        <v>17.25</v>
      </c>
      <c r="H16" s="672"/>
      <c r="I16" s="671">
        <f t="shared" si="7"/>
        <v>17.25</v>
      </c>
      <c r="J16" s="626"/>
      <c r="K16" s="671">
        <f t="shared" si="8"/>
        <v>17.25</v>
      </c>
      <c r="L16" s="673"/>
      <c r="M16" s="16" t="str">
        <f t="shared" si="9"/>
        <v>Juin</v>
      </c>
    </row>
    <row r="17" spans="1:13" ht="18.75">
      <c r="A17" s="13">
        <v>10</v>
      </c>
      <c r="B17" s="625" t="s">
        <v>529</v>
      </c>
      <c r="C17" s="625" t="s">
        <v>2423</v>
      </c>
      <c r="D17" s="626">
        <v>10.5</v>
      </c>
      <c r="E17" s="670"/>
      <c r="F17" s="671">
        <f t="shared" si="5"/>
        <v>5.25</v>
      </c>
      <c r="G17" s="671">
        <f t="shared" si="6"/>
        <v>15.75</v>
      </c>
      <c r="H17" s="672"/>
      <c r="I17" s="671">
        <f t="shared" si="7"/>
        <v>15.75</v>
      </c>
      <c r="J17" s="626"/>
      <c r="K17" s="671">
        <f t="shared" si="8"/>
        <v>15.75</v>
      </c>
      <c r="L17" s="673"/>
      <c r="M17" s="16" t="str">
        <f t="shared" si="9"/>
        <v>Juin</v>
      </c>
    </row>
    <row r="18" spans="1:13" ht="18.75">
      <c r="A18" s="13">
        <v>11</v>
      </c>
      <c r="B18" s="625" t="s">
        <v>2424</v>
      </c>
      <c r="C18" s="625" t="s">
        <v>2425</v>
      </c>
      <c r="D18" s="626">
        <v>13</v>
      </c>
      <c r="E18" s="670"/>
      <c r="F18" s="671">
        <f t="shared" si="5"/>
        <v>6.5</v>
      </c>
      <c r="G18" s="671">
        <f t="shared" si="6"/>
        <v>19.5</v>
      </c>
      <c r="H18" s="672"/>
      <c r="I18" s="671">
        <f t="shared" si="7"/>
        <v>19.5</v>
      </c>
      <c r="J18" s="626"/>
      <c r="K18" s="671">
        <f t="shared" si="8"/>
        <v>19.5</v>
      </c>
      <c r="L18" s="673"/>
      <c r="M18" s="16" t="str">
        <f t="shared" si="9"/>
        <v>Juin</v>
      </c>
    </row>
    <row r="19" spans="1:13" ht="18.75">
      <c r="A19" s="13">
        <v>12</v>
      </c>
      <c r="B19" s="625" t="s">
        <v>2426</v>
      </c>
      <c r="C19" s="625" t="s">
        <v>2427</v>
      </c>
      <c r="D19" s="626">
        <v>11.5</v>
      </c>
      <c r="E19" s="670"/>
      <c r="F19" s="671">
        <f t="shared" si="5"/>
        <v>5.75</v>
      </c>
      <c r="G19" s="671">
        <f t="shared" si="6"/>
        <v>17.25</v>
      </c>
      <c r="H19" s="672"/>
      <c r="I19" s="671">
        <f t="shared" si="7"/>
        <v>17.25</v>
      </c>
      <c r="J19" s="626"/>
      <c r="K19" s="671">
        <f t="shared" si="8"/>
        <v>17.25</v>
      </c>
      <c r="L19" s="673"/>
      <c r="M19" s="16" t="str">
        <f t="shared" si="9"/>
        <v>Juin</v>
      </c>
    </row>
    <row r="20" spans="1:13" ht="18.75">
      <c r="A20" s="13">
        <v>13</v>
      </c>
      <c r="B20" s="625" t="s">
        <v>546</v>
      </c>
      <c r="C20" s="625" t="s">
        <v>2428</v>
      </c>
      <c r="D20" s="626">
        <v>6.5</v>
      </c>
      <c r="E20" s="670"/>
      <c r="F20" s="671">
        <f t="shared" si="5"/>
        <v>3.25</v>
      </c>
      <c r="G20" s="671">
        <f t="shared" si="6"/>
        <v>9.75</v>
      </c>
      <c r="H20" s="672"/>
      <c r="I20" s="671">
        <f t="shared" si="7"/>
        <v>9.75</v>
      </c>
      <c r="J20" s="626"/>
      <c r="K20" s="671">
        <f t="shared" si="8"/>
        <v>9.75</v>
      </c>
      <c r="L20" s="673"/>
      <c r="M20" s="16" t="str">
        <f t="shared" si="9"/>
        <v>Juin</v>
      </c>
    </row>
    <row r="21" spans="1:13" ht="18.75">
      <c r="A21" s="13">
        <v>14</v>
      </c>
      <c r="B21" s="625" t="s">
        <v>551</v>
      </c>
      <c r="C21" s="625" t="s">
        <v>2429</v>
      </c>
      <c r="D21" s="626">
        <v>15</v>
      </c>
      <c r="E21" s="670"/>
      <c r="F21" s="671">
        <f t="shared" si="5"/>
        <v>7.5</v>
      </c>
      <c r="G21" s="671">
        <f t="shared" si="6"/>
        <v>22.5</v>
      </c>
      <c r="H21" s="672"/>
      <c r="I21" s="671">
        <f t="shared" si="7"/>
        <v>22.5</v>
      </c>
      <c r="J21" s="626"/>
      <c r="K21" s="671">
        <f t="shared" si="8"/>
        <v>22.5</v>
      </c>
      <c r="L21" s="673"/>
      <c r="M21" s="16" t="str">
        <f t="shared" si="9"/>
        <v>Juin</v>
      </c>
    </row>
    <row r="22" spans="1:13" ht="18.75">
      <c r="A22" s="13">
        <v>15</v>
      </c>
      <c r="B22" s="625" t="s">
        <v>2430</v>
      </c>
      <c r="C22" s="625" t="s">
        <v>2431</v>
      </c>
      <c r="D22" s="626">
        <v>12.5</v>
      </c>
      <c r="E22" s="670"/>
      <c r="F22" s="671">
        <f t="shared" si="5"/>
        <v>6.25</v>
      </c>
      <c r="G22" s="671">
        <f t="shared" si="6"/>
        <v>18.75</v>
      </c>
      <c r="H22" s="672"/>
      <c r="I22" s="671">
        <f t="shared" si="7"/>
        <v>18.75</v>
      </c>
      <c r="J22" s="626"/>
      <c r="K22" s="671">
        <f t="shared" si="8"/>
        <v>18.75</v>
      </c>
      <c r="L22" s="673"/>
      <c r="M22" s="16" t="str">
        <f t="shared" si="9"/>
        <v>Juin</v>
      </c>
    </row>
    <row r="23" spans="1:13" ht="18.75">
      <c r="A23" s="13">
        <v>16</v>
      </c>
      <c r="B23" s="625" t="s">
        <v>2430</v>
      </c>
      <c r="C23" s="625" t="s">
        <v>2432</v>
      </c>
      <c r="D23" s="626">
        <v>15.25</v>
      </c>
      <c r="E23" s="670"/>
      <c r="F23" s="671">
        <f t="shared" si="5"/>
        <v>7.625</v>
      </c>
      <c r="G23" s="671">
        <f t="shared" si="6"/>
        <v>22.875</v>
      </c>
      <c r="H23" s="672"/>
      <c r="I23" s="671">
        <f t="shared" si="7"/>
        <v>22.875</v>
      </c>
      <c r="J23" s="626"/>
      <c r="K23" s="671">
        <f t="shared" si="8"/>
        <v>22.875</v>
      </c>
      <c r="L23" s="673"/>
      <c r="M23" s="16" t="str">
        <f t="shared" si="9"/>
        <v>Juin</v>
      </c>
    </row>
    <row r="24" spans="1:13" ht="18.75">
      <c r="A24" s="13">
        <v>17</v>
      </c>
      <c r="B24" s="625" t="s">
        <v>559</v>
      </c>
      <c r="C24" s="625" t="s">
        <v>2433</v>
      </c>
      <c r="D24" s="626">
        <v>13.5</v>
      </c>
      <c r="E24" s="670"/>
      <c r="F24" s="671">
        <f t="shared" si="5"/>
        <v>6.75</v>
      </c>
      <c r="G24" s="671">
        <f t="shared" si="6"/>
        <v>20.25</v>
      </c>
      <c r="H24" s="672"/>
      <c r="I24" s="671">
        <f t="shared" si="7"/>
        <v>20.25</v>
      </c>
      <c r="J24" s="626"/>
      <c r="K24" s="671">
        <f t="shared" si="8"/>
        <v>20.25</v>
      </c>
      <c r="L24" s="673"/>
      <c r="M24" s="16" t="str">
        <f t="shared" si="9"/>
        <v>Juin</v>
      </c>
    </row>
    <row r="25" spans="1:13" ht="18.75">
      <c r="A25" s="13">
        <v>18</v>
      </c>
      <c r="B25" s="625" t="s">
        <v>564</v>
      </c>
      <c r="C25" s="625" t="s">
        <v>2434</v>
      </c>
      <c r="D25" s="626">
        <v>13.5</v>
      </c>
      <c r="E25" s="670"/>
      <c r="F25" s="671">
        <f t="shared" si="5"/>
        <v>6.75</v>
      </c>
      <c r="G25" s="671">
        <f t="shared" si="6"/>
        <v>20.25</v>
      </c>
      <c r="H25" s="672"/>
      <c r="I25" s="671">
        <f t="shared" si="7"/>
        <v>20.25</v>
      </c>
      <c r="J25" s="626"/>
      <c r="K25" s="671">
        <f t="shared" si="8"/>
        <v>20.25</v>
      </c>
      <c r="L25" s="673"/>
      <c r="M25" s="16" t="str">
        <f t="shared" si="9"/>
        <v>Juin</v>
      </c>
    </row>
    <row r="26" spans="1:13" ht="18.75">
      <c r="A26" s="13">
        <v>19</v>
      </c>
      <c r="B26" s="625" t="s">
        <v>568</v>
      </c>
      <c r="C26" s="625" t="s">
        <v>2435</v>
      </c>
      <c r="D26" s="626">
        <v>4</v>
      </c>
      <c r="E26" s="670"/>
      <c r="F26" s="671">
        <f t="shared" si="5"/>
        <v>2</v>
      </c>
      <c r="G26" s="671">
        <f t="shared" si="6"/>
        <v>6</v>
      </c>
      <c r="H26" s="672"/>
      <c r="I26" s="671">
        <f t="shared" si="7"/>
        <v>6</v>
      </c>
      <c r="J26" s="626"/>
      <c r="K26" s="671">
        <f t="shared" si="8"/>
        <v>6</v>
      </c>
      <c r="L26" s="673"/>
      <c r="M26" s="16" t="str">
        <f t="shared" si="9"/>
        <v>Juin</v>
      </c>
    </row>
    <row r="27" spans="1:13" ht="18.75">
      <c r="A27" s="13">
        <v>20</v>
      </c>
      <c r="B27" s="625" t="s">
        <v>2436</v>
      </c>
      <c r="C27" s="625" t="s">
        <v>2437</v>
      </c>
      <c r="D27" s="626">
        <v>9.5</v>
      </c>
      <c r="E27" s="670"/>
      <c r="F27" s="671">
        <f t="shared" si="5"/>
        <v>4.75</v>
      </c>
      <c r="G27" s="671">
        <f t="shared" si="6"/>
        <v>14.25</v>
      </c>
      <c r="H27" s="672"/>
      <c r="I27" s="671">
        <f t="shared" si="7"/>
        <v>14.25</v>
      </c>
      <c r="J27" s="626"/>
      <c r="K27" s="671">
        <f t="shared" si="8"/>
        <v>14.25</v>
      </c>
      <c r="L27" s="673"/>
      <c r="M27" s="16" t="str">
        <f t="shared" si="9"/>
        <v>Juin</v>
      </c>
    </row>
    <row r="28" spans="1:13" ht="18.75">
      <c r="A28" s="13">
        <v>21</v>
      </c>
      <c r="B28" s="625" t="s">
        <v>69</v>
      </c>
      <c r="C28" s="625" t="s">
        <v>2438</v>
      </c>
      <c r="D28" s="626">
        <v>16.5</v>
      </c>
      <c r="E28" s="670"/>
      <c r="F28" s="671">
        <f t="shared" si="5"/>
        <v>8.25</v>
      </c>
      <c r="G28" s="671">
        <f t="shared" si="6"/>
        <v>24.75</v>
      </c>
      <c r="H28" s="672"/>
      <c r="I28" s="671">
        <f t="shared" si="7"/>
        <v>24.75</v>
      </c>
      <c r="J28" s="626"/>
      <c r="K28" s="671">
        <f t="shared" si="8"/>
        <v>24.75</v>
      </c>
      <c r="L28" s="673"/>
      <c r="M28" s="16" t="str">
        <f t="shared" si="9"/>
        <v>Juin</v>
      </c>
    </row>
    <row r="29" spans="1:13" ht="18.75">
      <c r="A29" s="13">
        <v>22</v>
      </c>
      <c r="B29" s="625" t="s">
        <v>2439</v>
      </c>
      <c r="C29" s="625" t="s">
        <v>2440</v>
      </c>
      <c r="D29" s="626">
        <v>11.5</v>
      </c>
      <c r="E29" s="670"/>
      <c r="F29" s="671">
        <f t="shared" si="5"/>
        <v>5.75</v>
      </c>
      <c r="G29" s="671">
        <f t="shared" si="6"/>
        <v>17.25</v>
      </c>
      <c r="H29" s="672"/>
      <c r="I29" s="671">
        <f t="shared" si="7"/>
        <v>17.25</v>
      </c>
      <c r="J29" s="626"/>
      <c r="K29" s="671">
        <f t="shared" si="8"/>
        <v>17.25</v>
      </c>
      <c r="L29" s="673"/>
      <c r="M29" s="16" t="str">
        <f t="shared" si="9"/>
        <v>Juin</v>
      </c>
    </row>
    <row r="30" spans="1:13" ht="18.75">
      <c r="A30" s="13">
        <v>23</v>
      </c>
      <c r="B30" s="625" t="s">
        <v>592</v>
      </c>
      <c r="C30" s="625" t="s">
        <v>2441</v>
      </c>
      <c r="D30" s="626">
        <v>16</v>
      </c>
      <c r="E30" s="670"/>
      <c r="F30" s="671">
        <f t="shared" si="5"/>
        <v>8</v>
      </c>
      <c r="G30" s="671">
        <f t="shared" si="6"/>
        <v>24</v>
      </c>
      <c r="H30" s="672"/>
      <c r="I30" s="671">
        <f t="shared" si="7"/>
        <v>24</v>
      </c>
      <c r="J30" s="626"/>
      <c r="K30" s="671">
        <f t="shared" si="8"/>
        <v>24</v>
      </c>
      <c r="L30" s="673"/>
      <c r="M30" s="16" t="str">
        <f t="shared" si="9"/>
        <v>Juin</v>
      </c>
    </row>
    <row r="31" spans="1:13" ht="18.75">
      <c r="A31" s="13">
        <v>24</v>
      </c>
      <c r="B31" s="625" t="s">
        <v>2442</v>
      </c>
      <c r="C31" s="625" t="s">
        <v>2443</v>
      </c>
      <c r="D31" s="626">
        <v>3</v>
      </c>
      <c r="E31" s="670"/>
      <c r="F31" s="671">
        <f t="shared" si="5"/>
        <v>1.5</v>
      </c>
      <c r="G31" s="671">
        <f t="shared" si="6"/>
        <v>4.5</v>
      </c>
      <c r="H31" s="672"/>
      <c r="I31" s="671">
        <f t="shared" si="7"/>
        <v>4.5</v>
      </c>
      <c r="J31" s="626"/>
      <c r="K31" s="671">
        <f t="shared" si="8"/>
        <v>4.5</v>
      </c>
      <c r="L31" s="673"/>
      <c r="M31" s="16" t="str">
        <f t="shared" si="9"/>
        <v>Juin</v>
      </c>
    </row>
    <row r="32" spans="1:13" ht="18.75">
      <c r="A32" s="13">
        <v>25</v>
      </c>
      <c r="B32" s="625" t="s">
        <v>603</v>
      </c>
      <c r="C32" s="625" t="s">
        <v>2444</v>
      </c>
      <c r="D32" s="626">
        <v>11.5</v>
      </c>
      <c r="E32" s="670"/>
      <c r="F32" s="671">
        <f t="shared" si="5"/>
        <v>5.75</v>
      </c>
      <c r="G32" s="671">
        <f t="shared" si="6"/>
        <v>17.25</v>
      </c>
      <c r="H32" s="672"/>
      <c r="I32" s="671">
        <f t="shared" si="7"/>
        <v>17.25</v>
      </c>
      <c r="J32" s="626"/>
      <c r="K32" s="671">
        <f t="shared" si="8"/>
        <v>17.25</v>
      </c>
      <c r="L32" s="673"/>
      <c r="M32" s="16" t="str">
        <f t="shared" si="9"/>
        <v>Juin</v>
      </c>
    </row>
    <row r="33" spans="1:13" ht="18.75">
      <c r="A33" s="13">
        <v>26</v>
      </c>
      <c r="B33" s="625" t="s">
        <v>2445</v>
      </c>
      <c r="C33" s="625" t="s">
        <v>2446</v>
      </c>
      <c r="D33" s="626">
        <v>15.5</v>
      </c>
      <c r="E33" s="670"/>
      <c r="F33" s="671">
        <f t="shared" si="5"/>
        <v>7.75</v>
      </c>
      <c r="G33" s="671">
        <f t="shared" si="6"/>
        <v>23.25</v>
      </c>
      <c r="H33" s="672"/>
      <c r="I33" s="671">
        <f t="shared" si="7"/>
        <v>23.25</v>
      </c>
      <c r="J33" s="626"/>
      <c r="K33" s="671">
        <f t="shared" si="8"/>
        <v>23.25</v>
      </c>
      <c r="L33" s="673"/>
      <c r="M33" s="16" t="str">
        <f t="shared" si="9"/>
        <v>Juin</v>
      </c>
    </row>
    <row r="34" spans="1:13" ht="18.75">
      <c r="A34" s="13">
        <v>27</v>
      </c>
      <c r="B34" s="625" t="s">
        <v>135</v>
      </c>
      <c r="C34" s="625" t="s">
        <v>2447</v>
      </c>
      <c r="D34" s="626">
        <v>7.5</v>
      </c>
      <c r="E34" s="670"/>
      <c r="F34" s="671">
        <f t="shared" si="5"/>
        <v>3.75</v>
      </c>
      <c r="G34" s="671">
        <f t="shared" si="6"/>
        <v>11.25</v>
      </c>
      <c r="H34" s="672"/>
      <c r="I34" s="671">
        <f t="shared" si="7"/>
        <v>11.25</v>
      </c>
      <c r="J34" s="626"/>
      <c r="K34" s="671">
        <f t="shared" si="8"/>
        <v>11.25</v>
      </c>
      <c r="L34" s="673"/>
      <c r="M34" s="16" t="str">
        <f t="shared" si="9"/>
        <v>Juin</v>
      </c>
    </row>
    <row r="35" spans="1:13" ht="18.75">
      <c r="A35" s="13">
        <v>28</v>
      </c>
      <c r="B35" s="625" t="s">
        <v>2448</v>
      </c>
      <c r="C35" s="625" t="s">
        <v>2449</v>
      </c>
      <c r="D35" s="626">
        <v>9.5</v>
      </c>
      <c r="E35" s="670"/>
      <c r="F35" s="671">
        <f t="shared" si="5"/>
        <v>4.75</v>
      </c>
      <c r="G35" s="671">
        <f t="shared" si="6"/>
        <v>14.25</v>
      </c>
      <c r="H35" s="672"/>
      <c r="I35" s="671">
        <f t="shared" si="7"/>
        <v>14.25</v>
      </c>
      <c r="J35" s="626"/>
      <c r="K35" s="671">
        <f t="shared" si="8"/>
        <v>14.25</v>
      </c>
      <c r="L35" s="673"/>
      <c r="M35" s="16" t="str">
        <f t="shared" si="9"/>
        <v>Juin</v>
      </c>
    </row>
    <row r="36" spans="1:13" ht="18.75">
      <c r="A36" s="13">
        <v>29</v>
      </c>
      <c r="B36" s="625" t="s">
        <v>624</v>
      </c>
      <c r="C36" s="625" t="s">
        <v>2450</v>
      </c>
      <c r="D36" s="626">
        <v>14</v>
      </c>
      <c r="E36" s="670"/>
      <c r="F36" s="671">
        <f t="shared" si="5"/>
        <v>7</v>
      </c>
      <c r="G36" s="671">
        <f t="shared" si="6"/>
        <v>21</v>
      </c>
      <c r="H36" s="672"/>
      <c r="I36" s="671">
        <f t="shared" si="7"/>
        <v>21</v>
      </c>
      <c r="J36" s="626"/>
      <c r="K36" s="671">
        <f t="shared" si="8"/>
        <v>21</v>
      </c>
      <c r="L36" s="673"/>
      <c r="M36" s="16" t="str">
        <f t="shared" si="9"/>
        <v>Juin</v>
      </c>
    </row>
    <row r="37" spans="1:13" ht="18.75">
      <c r="A37" s="13">
        <v>30</v>
      </c>
      <c r="B37" s="625" t="s">
        <v>624</v>
      </c>
      <c r="C37" s="625" t="s">
        <v>2451</v>
      </c>
      <c r="D37" s="626">
        <v>8</v>
      </c>
      <c r="E37" s="670"/>
      <c r="F37" s="671">
        <f t="shared" si="5"/>
        <v>4</v>
      </c>
      <c r="G37" s="671">
        <f t="shared" si="6"/>
        <v>12</v>
      </c>
      <c r="H37" s="672"/>
      <c r="I37" s="671">
        <f t="shared" si="7"/>
        <v>12</v>
      </c>
      <c r="J37" s="626"/>
      <c r="K37" s="671">
        <f t="shared" si="8"/>
        <v>12</v>
      </c>
      <c r="L37" s="673"/>
      <c r="M37" s="16" t="str">
        <f t="shared" si="9"/>
        <v>Juin</v>
      </c>
    </row>
    <row r="38" spans="1:13" ht="18.75">
      <c r="A38" s="13">
        <v>31</v>
      </c>
      <c r="B38" s="625" t="s">
        <v>2452</v>
      </c>
      <c r="C38" s="625" t="s">
        <v>2453</v>
      </c>
      <c r="D38" s="626">
        <v>12</v>
      </c>
      <c r="E38" s="670"/>
      <c r="F38" s="671">
        <f t="shared" si="5"/>
        <v>6</v>
      </c>
      <c r="G38" s="671">
        <f t="shared" si="6"/>
        <v>18</v>
      </c>
      <c r="H38" s="672"/>
      <c r="I38" s="671">
        <f t="shared" si="7"/>
        <v>18</v>
      </c>
      <c r="J38" s="626"/>
      <c r="K38" s="671">
        <f t="shared" si="8"/>
        <v>18</v>
      </c>
      <c r="L38" s="673"/>
      <c r="M38" s="16" t="str">
        <f t="shared" si="9"/>
        <v>Juin</v>
      </c>
    </row>
    <row r="39" spans="1:13" ht="18.75">
      <c r="A39" s="13">
        <v>32</v>
      </c>
      <c r="B39" s="625" t="s">
        <v>2452</v>
      </c>
      <c r="C39" s="625" t="s">
        <v>2454</v>
      </c>
      <c r="D39" s="626">
        <v>8</v>
      </c>
      <c r="E39" s="670"/>
      <c r="F39" s="671">
        <f t="shared" si="5"/>
        <v>4</v>
      </c>
      <c r="G39" s="671">
        <f t="shared" si="6"/>
        <v>12</v>
      </c>
      <c r="H39" s="672"/>
      <c r="I39" s="671">
        <f t="shared" si="7"/>
        <v>12</v>
      </c>
      <c r="J39" s="626"/>
      <c r="K39" s="671">
        <f t="shared" si="8"/>
        <v>12</v>
      </c>
      <c r="L39" s="673"/>
      <c r="M39" s="16" t="str">
        <f t="shared" si="9"/>
        <v>Juin</v>
      </c>
    </row>
    <row r="40" spans="1:13" ht="18.75">
      <c r="A40" s="13">
        <v>33</v>
      </c>
      <c r="B40" s="625" t="s">
        <v>645</v>
      </c>
      <c r="C40" s="625" t="s">
        <v>2455</v>
      </c>
      <c r="D40" s="626">
        <v>15.5</v>
      </c>
      <c r="E40" s="670"/>
      <c r="F40" s="671">
        <f t="shared" si="5"/>
        <v>7.75</v>
      </c>
      <c r="G40" s="671">
        <f t="shared" si="6"/>
        <v>23.25</v>
      </c>
      <c r="H40" s="672"/>
      <c r="I40" s="671">
        <f t="shared" si="7"/>
        <v>23.25</v>
      </c>
      <c r="J40" s="626"/>
      <c r="K40" s="671">
        <f t="shared" si="8"/>
        <v>23.25</v>
      </c>
      <c r="L40" s="673"/>
      <c r="M40" s="16" t="str">
        <f t="shared" si="9"/>
        <v>Juin</v>
      </c>
    </row>
    <row r="41" spans="1:13" ht="18.75">
      <c r="A41" s="13">
        <v>34</v>
      </c>
      <c r="B41" s="625" t="s">
        <v>2456</v>
      </c>
      <c r="C41" s="625" t="s">
        <v>119</v>
      </c>
      <c r="D41" s="626">
        <v>14.5</v>
      </c>
      <c r="E41" s="670"/>
      <c r="F41" s="671">
        <f t="shared" si="5"/>
        <v>7.25</v>
      </c>
      <c r="G41" s="671">
        <f t="shared" si="6"/>
        <v>21.75</v>
      </c>
      <c r="H41" s="672"/>
      <c r="I41" s="671">
        <f t="shared" si="7"/>
        <v>21.75</v>
      </c>
      <c r="J41" s="626"/>
      <c r="K41" s="671">
        <f t="shared" si="8"/>
        <v>21.75</v>
      </c>
      <c r="L41" s="673"/>
      <c r="M41" s="16" t="str">
        <f t="shared" si="9"/>
        <v>Juin</v>
      </c>
    </row>
    <row r="42" spans="1:13" ht="18.75">
      <c r="A42" s="13">
        <v>35</v>
      </c>
      <c r="B42" s="625" t="s">
        <v>2457</v>
      </c>
      <c r="C42" s="625" t="s">
        <v>2458</v>
      </c>
      <c r="D42" s="626">
        <v>18</v>
      </c>
      <c r="E42" s="670"/>
      <c r="F42" s="671">
        <f t="shared" si="5"/>
        <v>9</v>
      </c>
      <c r="G42" s="671">
        <f t="shared" si="6"/>
        <v>27</v>
      </c>
      <c r="H42" s="672"/>
      <c r="I42" s="671">
        <f t="shared" si="7"/>
        <v>27</v>
      </c>
      <c r="J42" s="626"/>
      <c r="K42" s="671">
        <f t="shared" si="8"/>
        <v>27</v>
      </c>
      <c r="L42" s="673"/>
      <c r="M42" s="16" t="str">
        <f t="shared" si="9"/>
        <v>Juin</v>
      </c>
    </row>
    <row r="43" spans="1:13" ht="18.75">
      <c r="A43" s="13">
        <v>36</v>
      </c>
      <c r="B43" s="625" t="s">
        <v>659</v>
      </c>
      <c r="C43" s="625" t="s">
        <v>2459</v>
      </c>
      <c r="D43" s="626">
        <v>10</v>
      </c>
      <c r="E43" s="670"/>
      <c r="F43" s="671">
        <f t="shared" si="5"/>
        <v>5</v>
      </c>
      <c r="G43" s="671">
        <f t="shared" si="6"/>
        <v>15</v>
      </c>
      <c r="H43" s="672"/>
      <c r="I43" s="671">
        <f t="shared" si="7"/>
        <v>15</v>
      </c>
      <c r="J43" s="626"/>
      <c r="K43" s="671">
        <f t="shared" si="8"/>
        <v>15</v>
      </c>
      <c r="L43" s="673"/>
      <c r="M43" s="16" t="str">
        <f t="shared" si="9"/>
        <v>Juin</v>
      </c>
    </row>
    <row r="44" spans="1:13" ht="18.75">
      <c r="A44" s="13">
        <v>37</v>
      </c>
      <c r="B44" s="625" t="s">
        <v>664</v>
      </c>
      <c r="C44" s="625" t="s">
        <v>2460</v>
      </c>
      <c r="D44" s="626">
        <v>6</v>
      </c>
      <c r="E44" s="670"/>
      <c r="F44" s="671">
        <f t="shared" si="5"/>
        <v>3</v>
      </c>
      <c r="G44" s="671">
        <f t="shared" si="6"/>
        <v>9</v>
      </c>
      <c r="H44" s="672"/>
      <c r="I44" s="671">
        <f t="shared" si="7"/>
        <v>9</v>
      </c>
      <c r="J44" s="626"/>
      <c r="K44" s="671">
        <f t="shared" si="8"/>
        <v>9</v>
      </c>
      <c r="L44" s="673"/>
      <c r="M44" s="16" t="str">
        <f t="shared" si="9"/>
        <v>Juin</v>
      </c>
    </row>
    <row r="45" spans="1:13" ht="18.75">
      <c r="A45" s="13">
        <v>38</v>
      </c>
      <c r="B45" s="625" t="s">
        <v>2461</v>
      </c>
      <c r="C45" s="625" t="s">
        <v>2451</v>
      </c>
      <c r="D45" s="626">
        <v>10.5</v>
      </c>
      <c r="E45" s="670"/>
      <c r="F45" s="671">
        <f t="shared" si="5"/>
        <v>5.25</v>
      </c>
      <c r="G45" s="671">
        <f t="shared" si="6"/>
        <v>15.75</v>
      </c>
      <c r="H45" s="672"/>
      <c r="I45" s="671">
        <f t="shared" si="7"/>
        <v>15.75</v>
      </c>
      <c r="J45" s="626"/>
      <c r="K45" s="671">
        <f t="shared" si="8"/>
        <v>15.75</v>
      </c>
      <c r="L45" s="673"/>
      <c r="M45" s="16" t="str">
        <f t="shared" si="9"/>
        <v>Juin</v>
      </c>
    </row>
    <row r="46" spans="1:13" ht="18.75">
      <c r="A46" s="13">
        <v>39</v>
      </c>
      <c r="B46" s="625" t="s">
        <v>673</v>
      </c>
      <c r="C46" s="625" t="s">
        <v>2462</v>
      </c>
      <c r="D46" s="626">
        <v>5</v>
      </c>
      <c r="E46" s="670"/>
      <c r="F46" s="671">
        <f t="shared" si="5"/>
        <v>2.5</v>
      </c>
      <c r="G46" s="671">
        <f t="shared" si="6"/>
        <v>7.5</v>
      </c>
      <c r="H46" s="672"/>
      <c r="I46" s="671">
        <f t="shared" si="7"/>
        <v>7.5</v>
      </c>
      <c r="J46" s="626"/>
      <c r="K46" s="671">
        <f t="shared" si="8"/>
        <v>7.5</v>
      </c>
      <c r="L46" s="673"/>
      <c r="M46" s="16" t="str">
        <f t="shared" si="9"/>
        <v>Juin</v>
      </c>
    </row>
    <row r="47" spans="1:13" ht="18.75">
      <c r="A47" s="13">
        <v>40</v>
      </c>
      <c r="B47" s="625" t="s">
        <v>677</v>
      </c>
      <c r="C47" s="625" t="s">
        <v>2463</v>
      </c>
      <c r="D47" s="626">
        <v>7</v>
      </c>
      <c r="E47" s="670"/>
      <c r="F47" s="671">
        <f t="shared" si="5"/>
        <v>3.5</v>
      </c>
      <c r="G47" s="671">
        <f t="shared" si="6"/>
        <v>10.5</v>
      </c>
      <c r="H47" s="672"/>
      <c r="I47" s="671">
        <f t="shared" si="7"/>
        <v>10.5</v>
      </c>
      <c r="J47" s="626"/>
      <c r="K47" s="671">
        <f t="shared" si="8"/>
        <v>10.5</v>
      </c>
      <c r="L47" s="673"/>
      <c r="M47" s="16" t="str">
        <f t="shared" si="9"/>
        <v>Juin</v>
      </c>
    </row>
    <row r="48" spans="1:13" ht="18.75">
      <c r="A48" s="13">
        <v>41</v>
      </c>
      <c r="B48" s="625" t="s">
        <v>677</v>
      </c>
      <c r="C48" s="625" t="s">
        <v>2464</v>
      </c>
      <c r="D48" s="626">
        <v>16.5</v>
      </c>
      <c r="E48" s="670"/>
      <c r="F48" s="671">
        <f t="shared" si="5"/>
        <v>8.25</v>
      </c>
      <c r="G48" s="671">
        <f t="shared" si="6"/>
        <v>24.75</v>
      </c>
      <c r="H48" s="672"/>
      <c r="I48" s="671">
        <f t="shared" si="7"/>
        <v>24.75</v>
      </c>
      <c r="J48" s="626"/>
      <c r="K48" s="671">
        <f t="shared" si="8"/>
        <v>24.75</v>
      </c>
      <c r="L48" s="673"/>
      <c r="M48" s="16" t="str">
        <f t="shared" si="9"/>
        <v>Juin</v>
      </c>
    </row>
    <row r="49" spans="1:13" ht="18.75">
      <c r="A49" s="13">
        <v>42</v>
      </c>
      <c r="B49" s="625" t="s">
        <v>682</v>
      </c>
      <c r="C49" s="625" t="s">
        <v>2465</v>
      </c>
      <c r="D49" s="626">
        <v>11</v>
      </c>
      <c r="E49" s="670"/>
      <c r="F49" s="671">
        <f t="shared" si="5"/>
        <v>5.5</v>
      </c>
      <c r="G49" s="671">
        <f t="shared" si="6"/>
        <v>16.5</v>
      </c>
      <c r="H49" s="672"/>
      <c r="I49" s="671">
        <f t="shared" si="7"/>
        <v>16.5</v>
      </c>
      <c r="J49" s="626"/>
      <c r="K49" s="671">
        <f t="shared" si="8"/>
        <v>16.5</v>
      </c>
      <c r="L49" s="673"/>
      <c r="M49" s="16" t="str">
        <f t="shared" si="9"/>
        <v>Juin</v>
      </c>
    </row>
    <row r="50" spans="1:13" ht="18.75">
      <c r="A50" s="13">
        <v>43</v>
      </c>
      <c r="B50" s="625" t="s">
        <v>111</v>
      </c>
      <c r="C50" s="625" t="s">
        <v>2466</v>
      </c>
      <c r="D50" s="626">
        <v>11</v>
      </c>
      <c r="E50" s="670"/>
      <c r="F50" s="671">
        <f t="shared" si="5"/>
        <v>5.5</v>
      </c>
      <c r="G50" s="671">
        <f t="shared" si="6"/>
        <v>16.5</v>
      </c>
      <c r="H50" s="672"/>
      <c r="I50" s="671">
        <f t="shared" si="7"/>
        <v>16.5</v>
      </c>
      <c r="J50" s="626"/>
      <c r="K50" s="671">
        <f t="shared" si="8"/>
        <v>16.5</v>
      </c>
      <c r="L50" s="673"/>
      <c r="M50" s="16" t="str">
        <f t="shared" si="9"/>
        <v>Juin</v>
      </c>
    </row>
    <row r="51" spans="1:13" ht="18.75">
      <c r="A51" s="13">
        <v>44</v>
      </c>
      <c r="B51" s="625" t="s">
        <v>111</v>
      </c>
      <c r="C51" s="625" t="s">
        <v>2467</v>
      </c>
      <c r="D51" s="626">
        <v>15</v>
      </c>
      <c r="E51" s="670"/>
      <c r="F51" s="671">
        <f t="shared" si="5"/>
        <v>7.5</v>
      </c>
      <c r="G51" s="671">
        <f t="shared" si="6"/>
        <v>22.5</v>
      </c>
      <c r="H51" s="672"/>
      <c r="I51" s="671">
        <f t="shared" si="7"/>
        <v>22.5</v>
      </c>
      <c r="J51" s="626"/>
      <c r="K51" s="671">
        <f t="shared" si="8"/>
        <v>22.5</v>
      </c>
      <c r="L51" s="673"/>
      <c r="M51" s="16" t="str">
        <f t="shared" si="9"/>
        <v>Juin</v>
      </c>
    </row>
    <row r="52" spans="1:13" ht="18.75">
      <c r="A52" s="13">
        <v>45</v>
      </c>
      <c r="B52" s="625" t="s">
        <v>2468</v>
      </c>
      <c r="C52" s="625" t="s">
        <v>2469</v>
      </c>
      <c r="D52" s="626">
        <v>6.5</v>
      </c>
      <c r="E52" s="670"/>
      <c r="F52" s="671">
        <f t="shared" si="5"/>
        <v>3.25</v>
      </c>
      <c r="G52" s="671">
        <f t="shared" si="6"/>
        <v>9.75</v>
      </c>
      <c r="H52" s="672"/>
      <c r="I52" s="671">
        <f t="shared" si="7"/>
        <v>9.75</v>
      </c>
      <c r="J52" s="626"/>
      <c r="K52" s="671">
        <f t="shared" si="8"/>
        <v>9.75</v>
      </c>
      <c r="L52" s="673"/>
      <c r="M52" s="16" t="str">
        <f t="shared" si="9"/>
        <v>Juin</v>
      </c>
    </row>
    <row r="53" spans="1:13" ht="18.75">
      <c r="A53" s="13">
        <v>46</v>
      </c>
      <c r="B53" s="625" t="s">
        <v>696</v>
      </c>
      <c r="C53" s="625" t="s">
        <v>2470</v>
      </c>
      <c r="D53" s="626">
        <v>6</v>
      </c>
      <c r="E53" s="670"/>
      <c r="F53" s="671">
        <f t="shared" si="5"/>
        <v>3</v>
      </c>
      <c r="G53" s="671">
        <f t="shared" si="6"/>
        <v>9</v>
      </c>
      <c r="H53" s="672"/>
      <c r="I53" s="671">
        <f t="shared" si="7"/>
        <v>9</v>
      </c>
      <c r="J53" s="626"/>
      <c r="K53" s="671">
        <f t="shared" si="8"/>
        <v>9</v>
      </c>
      <c r="L53" s="673"/>
      <c r="M53" s="16" t="str">
        <f t="shared" si="9"/>
        <v>Juin</v>
      </c>
    </row>
    <row r="54" spans="1:13" ht="18.75">
      <c r="A54" s="13">
        <v>47</v>
      </c>
      <c r="B54" s="625" t="s">
        <v>2471</v>
      </c>
      <c r="C54" s="625" t="s">
        <v>2472</v>
      </c>
      <c r="D54" s="626">
        <v>14</v>
      </c>
      <c r="E54" s="670"/>
      <c r="F54" s="671">
        <f t="shared" si="5"/>
        <v>7</v>
      </c>
      <c r="G54" s="671">
        <f t="shared" si="6"/>
        <v>21</v>
      </c>
      <c r="H54" s="672"/>
      <c r="I54" s="671">
        <f t="shared" si="7"/>
        <v>21</v>
      </c>
      <c r="J54" s="626"/>
      <c r="K54" s="671">
        <f t="shared" si="8"/>
        <v>21</v>
      </c>
      <c r="L54" s="673"/>
      <c r="M54" s="16" t="str">
        <f t="shared" si="9"/>
        <v>Juin</v>
      </c>
    </row>
    <row r="55" spans="1:13" ht="18.75">
      <c r="A55" s="13">
        <v>48</v>
      </c>
      <c r="B55" s="625" t="s">
        <v>703</v>
      </c>
      <c r="C55" s="625" t="s">
        <v>2473</v>
      </c>
      <c r="D55" s="626">
        <v>12</v>
      </c>
      <c r="E55" s="670"/>
      <c r="F55" s="671">
        <f t="shared" si="5"/>
        <v>6</v>
      </c>
      <c r="G55" s="671">
        <f t="shared" si="6"/>
        <v>18</v>
      </c>
      <c r="H55" s="672"/>
      <c r="I55" s="671">
        <f t="shared" si="7"/>
        <v>18</v>
      </c>
      <c r="J55" s="626"/>
      <c r="K55" s="671">
        <f t="shared" si="8"/>
        <v>18</v>
      </c>
      <c r="L55" s="673"/>
      <c r="M55" s="16" t="str">
        <f t="shared" si="9"/>
        <v>Juin</v>
      </c>
    </row>
    <row r="56" spans="1:13" ht="18.75">
      <c r="A56" s="13">
        <v>49</v>
      </c>
      <c r="B56" s="625" t="s">
        <v>707</v>
      </c>
      <c r="C56" s="625" t="s">
        <v>2474</v>
      </c>
      <c r="D56" s="626">
        <v>6.5</v>
      </c>
      <c r="E56" s="670"/>
      <c r="F56" s="671">
        <f t="shared" si="5"/>
        <v>3.25</v>
      </c>
      <c r="G56" s="671">
        <f t="shared" si="6"/>
        <v>9.75</v>
      </c>
      <c r="H56" s="672"/>
      <c r="I56" s="671">
        <f t="shared" si="7"/>
        <v>9.75</v>
      </c>
      <c r="J56" s="626"/>
      <c r="K56" s="671">
        <f t="shared" si="8"/>
        <v>9.75</v>
      </c>
      <c r="L56" s="673"/>
      <c r="M56" s="16" t="str">
        <f t="shared" si="9"/>
        <v>Juin</v>
      </c>
    </row>
    <row r="57" spans="1:13" ht="18.75">
      <c r="A57" s="13">
        <v>50</v>
      </c>
      <c r="B57" s="625" t="s">
        <v>707</v>
      </c>
      <c r="C57" s="625" t="s">
        <v>2454</v>
      </c>
      <c r="D57" s="626">
        <v>12</v>
      </c>
      <c r="E57" s="670"/>
      <c r="F57" s="671">
        <f t="shared" si="5"/>
        <v>6</v>
      </c>
      <c r="G57" s="671">
        <f t="shared" si="6"/>
        <v>18</v>
      </c>
      <c r="H57" s="672"/>
      <c r="I57" s="671">
        <f t="shared" si="7"/>
        <v>18</v>
      </c>
      <c r="J57" s="626"/>
      <c r="K57" s="671">
        <f t="shared" si="8"/>
        <v>18</v>
      </c>
      <c r="L57" s="673"/>
      <c r="M57" s="16" t="str">
        <f t="shared" si="9"/>
        <v>Juin</v>
      </c>
    </row>
    <row r="58" spans="1:13" ht="18.75">
      <c r="A58" s="13">
        <v>51</v>
      </c>
      <c r="B58" s="625" t="s">
        <v>2475</v>
      </c>
      <c r="C58" s="625" t="s">
        <v>2432</v>
      </c>
      <c r="D58" s="626">
        <v>8</v>
      </c>
      <c r="E58" s="670"/>
      <c r="F58" s="671">
        <f t="shared" si="5"/>
        <v>4</v>
      </c>
      <c r="G58" s="671">
        <f t="shared" si="6"/>
        <v>12</v>
      </c>
      <c r="H58" s="672"/>
      <c r="I58" s="671">
        <f t="shared" si="7"/>
        <v>12</v>
      </c>
      <c r="J58" s="626"/>
      <c r="K58" s="671">
        <f t="shared" si="8"/>
        <v>12</v>
      </c>
      <c r="L58" s="673"/>
      <c r="M58" s="16" t="str">
        <f t="shared" si="9"/>
        <v>Juin</v>
      </c>
    </row>
    <row r="59" spans="1:13" ht="18.75">
      <c r="A59" s="13">
        <v>52</v>
      </c>
      <c r="B59" s="625" t="s">
        <v>721</v>
      </c>
      <c r="C59" s="625" t="s">
        <v>2476</v>
      </c>
      <c r="D59" s="626">
        <v>15</v>
      </c>
      <c r="E59" s="670"/>
      <c r="F59" s="671">
        <f t="shared" si="5"/>
        <v>7.5</v>
      </c>
      <c r="G59" s="671">
        <f t="shared" si="6"/>
        <v>22.5</v>
      </c>
      <c r="H59" s="672"/>
      <c r="I59" s="671">
        <f t="shared" si="7"/>
        <v>22.5</v>
      </c>
      <c r="J59" s="626"/>
      <c r="K59" s="671">
        <f t="shared" si="8"/>
        <v>22.5</v>
      </c>
      <c r="L59" s="673"/>
      <c r="M59" s="16" t="str">
        <f t="shared" si="9"/>
        <v>Juin</v>
      </c>
    </row>
    <row r="60" spans="1:13" ht="18.75">
      <c r="A60" s="13">
        <v>53</v>
      </c>
      <c r="B60" s="625" t="s">
        <v>2477</v>
      </c>
      <c r="C60" s="625" t="s">
        <v>2478</v>
      </c>
      <c r="D60" s="626">
        <v>9.5</v>
      </c>
      <c r="E60" s="670"/>
      <c r="F60" s="671">
        <f t="shared" si="5"/>
        <v>4.75</v>
      </c>
      <c r="G60" s="671">
        <f t="shared" si="6"/>
        <v>14.25</v>
      </c>
      <c r="H60" s="672"/>
      <c r="I60" s="671">
        <f t="shared" si="7"/>
        <v>14.25</v>
      </c>
      <c r="J60" s="626"/>
      <c r="K60" s="671">
        <f t="shared" si="8"/>
        <v>14.25</v>
      </c>
      <c r="L60" s="673"/>
      <c r="M60" s="16" t="str">
        <f t="shared" si="9"/>
        <v>Juin</v>
      </c>
    </row>
    <row r="61" spans="1:13" ht="18.75">
      <c r="A61" s="13">
        <v>54</v>
      </c>
      <c r="B61" s="625" t="s">
        <v>731</v>
      </c>
      <c r="C61" s="625" t="s">
        <v>2479</v>
      </c>
      <c r="D61" s="626">
        <v>18.75</v>
      </c>
      <c r="E61" s="670"/>
      <c r="F61" s="671">
        <f t="shared" si="5"/>
        <v>9.375</v>
      </c>
      <c r="G61" s="671">
        <f t="shared" si="6"/>
        <v>28.125</v>
      </c>
      <c r="H61" s="672"/>
      <c r="I61" s="671">
        <f t="shared" si="7"/>
        <v>28.125</v>
      </c>
      <c r="J61" s="626"/>
      <c r="K61" s="671">
        <f t="shared" si="8"/>
        <v>28.125</v>
      </c>
      <c r="L61" s="673"/>
      <c r="M61" s="16" t="str">
        <f t="shared" si="9"/>
        <v>Juin</v>
      </c>
    </row>
    <row r="62" spans="1:13" ht="18.75">
      <c r="A62" s="13">
        <v>55</v>
      </c>
      <c r="B62" s="625" t="s">
        <v>736</v>
      </c>
      <c r="C62" s="625" t="s">
        <v>2480</v>
      </c>
      <c r="D62" s="626">
        <v>12</v>
      </c>
      <c r="E62" s="670"/>
      <c r="F62" s="671">
        <f t="shared" si="5"/>
        <v>6</v>
      </c>
      <c r="G62" s="671">
        <f t="shared" si="6"/>
        <v>18</v>
      </c>
      <c r="H62" s="672"/>
      <c r="I62" s="671">
        <f t="shared" si="7"/>
        <v>18</v>
      </c>
      <c r="J62" s="626"/>
      <c r="K62" s="671">
        <f t="shared" si="8"/>
        <v>18</v>
      </c>
      <c r="L62" s="673"/>
      <c r="M62" s="16" t="str">
        <f t="shared" si="9"/>
        <v>Juin</v>
      </c>
    </row>
    <row r="63" spans="1:13" ht="18.75">
      <c r="A63" s="13">
        <v>56</v>
      </c>
      <c r="B63" s="625" t="s">
        <v>740</v>
      </c>
      <c r="C63" s="625" t="s">
        <v>2481</v>
      </c>
      <c r="D63" s="626">
        <v>6</v>
      </c>
      <c r="E63" s="670"/>
      <c r="F63" s="671">
        <f t="shared" si="5"/>
        <v>3</v>
      </c>
      <c r="G63" s="671">
        <f t="shared" si="6"/>
        <v>9</v>
      </c>
      <c r="H63" s="672"/>
      <c r="I63" s="671">
        <f t="shared" si="7"/>
        <v>9</v>
      </c>
      <c r="J63" s="626"/>
      <c r="K63" s="671">
        <f t="shared" si="8"/>
        <v>9</v>
      </c>
      <c r="L63" s="673"/>
      <c r="M63" s="16" t="str">
        <f t="shared" si="9"/>
        <v>Juin</v>
      </c>
    </row>
    <row r="64" spans="1:13" ht="18.75">
      <c r="A64" s="13">
        <v>57</v>
      </c>
      <c r="B64" s="625" t="s">
        <v>2482</v>
      </c>
      <c r="C64" s="625" t="s">
        <v>2483</v>
      </c>
      <c r="D64" s="626">
        <v>7.5</v>
      </c>
      <c r="E64" s="670"/>
      <c r="F64" s="671">
        <f t="shared" si="5"/>
        <v>3.75</v>
      </c>
      <c r="G64" s="671">
        <f t="shared" si="6"/>
        <v>11.25</v>
      </c>
      <c r="H64" s="672"/>
      <c r="I64" s="671">
        <f t="shared" si="7"/>
        <v>11.25</v>
      </c>
      <c r="J64" s="626"/>
      <c r="K64" s="671">
        <f t="shared" si="8"/>
        <v>11.25</v>
      </c>
      <c r="L64" s="673"/>
      <c r="M64" s="16" t="str">
        <f t="shared" si="9"/>
        <v>Juin</v>
      </c>
    </row>
    <row r="65" spans="1:13" ht="18.75">
      <c r="A65" s="13">
        <v>58</v>
      </c>
      <c r="B65" s="625" t="s">
        <v>2484</v>
      </c>
      <c r="C65" s="625" t="s">
        <v>2485</v>
      </c>
      <c r="D65" s="626">
        <v>18</v>
      </c>
      <c r="E65" s="670"/>
      <c r="F65" s="671">
        <f t="shared" si="5"/>
        <v>9</v>
      </c>
      <c r="G65" s="671">
        <f t="shared" si="6"/>
        <v>27</v>
      </c>
      <c r="H65" s="672"/>
      <c r="I65" s="671">
        <f t="shared" si="7"/>
        <v>27</v>
      </c>
      <c r="J65" s="626"/>
      <c r="K65" s="671">
        <f t="shared" si="8"/>
        <v>27</v>
      </c>
      <c r="L65" s="673"/>
      <c r="M65" s="16" t="str">
        <f t="shared" si="9"/>
        <v>Juin</v>
      </c>
    </row>
    <row r="66" spans="1:13" ht="18.75">
      <c r="A66" s="13">
        <v>59</v>
      </c>
      <c r="B66" s="625" t="s">
        <v>754</v>
      </c>
      <c r="C66" s="625" t="s">
        <v>2486</v>
      </c>
      <c r="D66" s="626">
        <v>12</v>
      </c>
      <c r="E66" s="670"/>
      <c r="F66" s="671">
        <f t="shared" si="5"/>
        <v>6</v>
      </c>
      <c r="G66" s="671">
        <f t="shared" si="6"/>
        <v>18</v>
      </c>
      <c r="H66" s="672"/>
      <c r="I66" s="671">
        <f t="shared" si="7"/>
        <v>18</v>
      </c>
      <c r="J66" s="626"/>
      <c r="K66" s="671">
        <f t="shared" si="8"/>
        <v>18</v>
      </c>
      <c r="L66" s="673"/>
      <c r="M66" s="16" t="str">
        <f t="shared" si="9"/>
        <v>Juin</v>
      </c>
    </row>
    <row r="67" spans="1:13" ht="18.75">
      <c r="A67" s="13">
        <v>60</v>
      </c>
      <c r="B67" s="625" t="s">
        <v>2487</v>
      </c>
      <c r="C67" s="625" t="s">
        <v>2488</v>
      </c>
      <c r="D67" s="626">
        <v>12</v>
      </c>
      <c r="E67" s="670"/>
      <c r="F67" s="671">
        <f t="shared" si="5"/>
        <v>6</v>
      </c>
      <c r="G67" s="671">
        <f t="shared" si="6"/>
        <v>18</v>
      </c>
      <c r="H67" s="672"/>
      <c r="I67" s="671">
        <f t="shared" si="7"/>
        <v>18</v>
      </c>
      <c r="J67" s="626"/>
      <c r="K67" s="671">
        <f t="shared" si="8"/>
        <v>18</v>
      </c>
      <c r="L67" s="673"/>
      <c r="M67" s="16" t="str">
        <f t="shared" si="9"/>
        <v>Juin</v>
      </c>
    </row>
    <row r="68" spans="1:13" ht="18.75">
      <c r="A68" s="13">
        <v>61</v>
      </c>
      <c r="B68" s="625" t="s">
        <v>2489</v>
      </c>
      <c r="C68" s="625" t="s">
        <v>2490</v>
      </c>
      <c r="D68" s="626">
        <v>13.5</v>
      </c>
      <c r="E68" s="670"/>
      <c r="F68" s="671">
        <f t="shared" si="5"/>
        <v>6.75</v>
      </c>
      <c r="G68" s="671">
        <f t="shared" si="6"/>
        <v>20.25</v>
      </c>
      <c r="H68" s="672"/>
      <c r="I68" s="671">
        <f t="shared" si="7"/>
        <v>20.25</v>
      </c>
      <c r="J68" s="626"/>
      <c r="K68" s="671">
        <f t="shared" si="8"/>
        <v>20.25</v>
      </c>
      <c r="L68" s="673"/>
      <c r="M68" s="16" t="str">
        <f t="shared" si="9"/>
        <v>Juin</v>
      </c>
    </row>
    <row r="69" spans="1:13" ht="18.75">
      <c r="A69" s="13">
        <v>62</v>
      </c>
      <c r="B69" s="625" t="s">
        <v>767</v>
      </c>
      <c r="C69" s="625" t="s">
        <v>2491</v>
      </c>
      <c r="D69" s="626">
        <v>9</v>
      </c>
      <c r="E69" s="670"/>
      <c r="F69" s="671">
        <f t="shared" si="5"/>
        <v>4.5</v>
      </c>
      <c r="G69" s="671">
        <f t="shared" si="6"/>
        <v>13.5</v>
      </c>
      <c r="H69" s="672"/>
      <c r="I69" s="671">
        <f t="shared" si="7"/>
        <v>13.5</v>
      </c>
      <c r="J69" s="626"/>
      <c r="K69" s="671">
        <f t="shared" si="8"/>
        <v>13.5</v>
      </c>
      <c r="L69" s="673"/>
      <c r="M69" s="16" t="str">
        <f t="shared" si="9"/>
        <v>Juin</v>
      </c>
    </row>
    <row r="70" spans="1:13" ht="18.75">
      <c r="A70" s="13">
        <v>63</v>
      </c>
      <c r="B70" s="625" t="s">
        <v>771</v>
      </c>
      <c r="C70" s="625" t="s">
        <v>2492</v>
      </c>
      <c r="D70" s="626">
        <v>17</v>
      </c>
      <c r="E70" s="670"/>
      <c r="F70" s="671">
        <f t="shared" si="5"/>
        <v>8.5</v>
      </c>
      <c r="G70" s="671">
        <f t="shared" si="6"/>
        <v>25.5</v>
      </c>
      <c r="H70" s="672"/>
      <c r="I70" s="671">
        <f t="shared" si="7"/>
        <v>25.5</v>
      </c>
      <c r="J70" s="626"/>
      <c r="K70" s="671">
        <f t="shared" si="8"/>
        <v>25.5</v>
      </c>
      <c r="L70" s="673"/>
      <c r="M70" s="16" t="str">
        <f t="shared" si="9"/>
        <v>Juin</v>
      </c>
    </row>
    <row r="71" spans="1:13" ht="18.75">
      <c r="A71" s="13">
        <v>64</v>
      </c>
      <c r="B71" s="625" t="s">
        <v>775</v>
      </c>
      <c r="C71" s="625" t="s">
        <v>2493</v>
      </c>
      <c r="D71" s="626">
        <v>14</v>
      </c>
      <c r="E71" s="670"/>
      <c r="F71" s="671">
        <f t="shared" si="5"/>
        <v>7</v>
      </c>
      <c r="G71" s="671">
        <f t="shared" si="6"/>
        <v>21</v>
      </c>
      <c r="H71" s="672"/>
      <c r="I71" s="671">
        <f t="shared" si="7"/>
        <v>21</v>
      </c>
      <c r="J71" s="626"/>
      <c r="K71" s="671">
        <f t="shared" si="8"/>
        <v>21</v>
      </c>
      <c r="L71" s="673"/>
      <c r="M71" s="16" t="str">
        <f t="shared" si="9"/>
        <v>Juin</v>
      </c>
    </row>
    <row r="72" spans="1:13" ht="18.75">
      <c r="A72" s="13">
        <v>65</v>
      </c>
      <c r="B72" s="625" t="s">
        <v>779</v>
      </c>
      <c r="C72" s="625" t="s">
        <v>2494</v>
      </c>
      <c r="D72" s="626">
        <v>14</v>
      </c>
      <c r="E72" s="670"/>
      <c r="F72" s="671">
        <f t="shared" si="5"/>
        <v>7</v>
      </c>
      <c r="G72" s="671">
        <f t="shared" si="6"/>
        <v>21</v>
      </c>
      <c r="H72" s="672"/>
      <c r="I72" s="671">
        <f t="shared" si="7"/>
        <v>21</v>
      </c>
      <c r="J72" s="626"/>
      <c r="K72" s="671">
        <f t="shared" si="8"/>
        <v>21</v>
      </c>
      <c r="L72" s="673"/>
      <c r="M72" s="16" t="str">
        <f t="shared" si="9"/>
        <v>Juin</v>
      </c>
    </row>
    <row r="73" spans="1:13" ht="18.75">
      <c r="A73" s="13">
        <v>66</v>
      </c>
      <c r="B73" s="625" t="s">
        <v>141</v>
      </c>
      <c r="C73" s="625" t="s">
        <v>2495</v>
      </c>
      <c r="D73" s="626">
        <v>16.5</v>
      </c>
      <c r="E73" s="670"/>
      <c r="F73" s="671">
        <f t="shared" ref="F73:F136" si="10">IF(AND(D73=0,E73=0),L73/3,(D73+E73)/2)</f>
        <v>8.25</v>
      </c>
      <c r="G73" s="671">
        <f t="shared" ref="G73:G136" si="11">F73*3</f>
        <v>24.75</v>
      </c>
      <c r="H73" s="672"/>
      <c r="I73" s="671">
        <f t="shared" ref="I73:I136" si="12">MAX(G73,H73*3)</f>
        <v>24.75</v>
      </c>
      <c r="J73" s="626"/>
      <c r="K73" s="671">
        <f t="shared" ref="K73:K136" si="13">MAX(I73,J73*3)</f>
        <v>24.75</v>
      </c>
      <c r="L73" s="673"/>
      <c r="M73" s="16" t="str">
        <f t="shared" ref="M73:M136" si="14">IF(ISBLANK(J73),IF(ISBLANK(H73),"Juin","Synthèse"),"Rattrapage")</f>
        <v>Juin</v>
      </c>
    </row>
    <row r="74" spans="1:13" ht="18.75">
      <c r="A74" s="13">
        <v>67</v>
      </c>
      <c r="B74" s="625" t="s">
        <v>2496</v>
      </c>
      <c r="C74" s="625" t="s">
        <v>2440</v>
      </c>
      <c r="D74" s="626">
        <v>9</v>
      </c>
      <c r="E74" s="670"/>
      <c r="F74" s="671">
        <f t="shared" si="10"/>
        <v>4.5</v>
      </c>
      <c r="G74" s="671">
        <f t="shared" si="11"/>
        <v>13.5</v>
      </c>
      <c r="H74" s="672"/>
      <c r="I74" s="671">
        <f t="shared" si="12"/>
        <v>13.5</v>
      </c>
      <c r="J74" s="626"/>
      <c r="K74" s="671">
        <f t="shared" si="13"/>
        <v>13.5</v>
      </c>
      <c r="L74" s="673"/>
      <c r="M74" s="16" t="str">
        <f t="shared" si="14"/>
        <v>Juin</v>
      </c>
    </row>
    <row r="75" spans="1:13" ht="18.75">
      <c r="A75" s="13">
        <v>68</v>
      </c>
      <c r="B75" s="625" t="s">
        <v>2497</v>
      </c>
      <c r="C75" s="625" t="s">
        <v>2498</v>
      </c>
      <c r="D75" s="626">
        <v>15</v>
      </c>
      <c r="E75" s="670"/>
      <c r="F75" s="671">
        <f t="shared" si="10"/>
        <v>7.5</v>
      </c>
      <c r="G75" s="671">
        <f t="shared" si="11"/>
        <v>22.5</v>
      </c>
      <c r="H75" s="672"/>
      <c r="I75" s="671">
        <f t="shared" si="12"/>
        <v>22.5</v>
      </c>
      <c r="J75" s="626"/>
      <c r="K75" s="671">
        <f t="shared" si="13"/>
        <v>22.5</v>
      </c>
      <c r="L75" s="673"/>
      <c r="M75" s="16" t="str">
        <f t="shared" si="14"/>
        <v>Juin</v>
      </c>
    </row>
    <row r="76" spans="1:13" ht="18.75">
      <c r="A76" s="13">
        <v>69</v>
      </c>
      <c r="B76" s="625" t="s">
        <v>2499</v>
      </c>
      <c r="C76" s="625" t="s">
        <v>2500</v>
      </c>
      <c r="D76" s="626">
        <v>14</v>
      </c>
      <c r="E76" s="670"/>
      <c r="F76" s="671">
        <f t="shared" si="10"/>
        <v>7</v>
      </c>
      <c r="G76" s="671">
        <f t="shared" si="11"/>
        <v>21</v>
      </c>
      <c r="H76" s="672"/>
      <c r="I76" s="671">
        <f t="shared" si="12"/>
        <v>21</v>
      </c>
      <c r="J76" s="626"/>
      <c r="K76" s="671">
        <f t="shared" si="13"/>
        <v>21</v>
      </c>
      <c r="L76" s="673"/>
      <c r="M76" s="16" t="str">
        <f t="shared" si="14"/>
        <v>Juin</v>
      </c>
    </row>
    <row r="77" spans="1:13" ht="18.75">
      <c r="A77" s="13">
        <v>70</v>
      </c>
      <c r="B77" s="625" t="s">
        <v>797</v>
      </c>
      <c r="C77" s="625" t="s">
        <v>2501</v>
      </c>
      <c r="D77" s="626">
        <v>15</v>
      </c>
      <c r="E77" s="670"/>
      <c r="F77" s="671">
        <f t="shared" si="10"/>
        <v>7.5</v>
      </c>
      <c r="G77" s="671">
        <f t="shared" si="11"/>
        <v>22.5</v>
      </c>
      <c r="H77" s="672"/>
      <c r="I77" s="671">
        <f t="shared" si="12"/>
        <v>22.5</v>
      </c>
      <c r="J77" s="626"/>
      <c r="K77" s="671">
        <f t="shared" si="13"/>
        <v>22.5</v>
      </c>
      <c r="L77" s="673"/>
      <c r="M77" s="16" t="str">
        <f t="shared" si="14"/>
        <v>Juin</v>
      </c>
    </row>
    <row r="78" spans="1:13" ht="18.75">
      <c r="A78" s="13">
        <v>71</v>
      </c>
      <c r="B78" s="625" t="s">
        <v>811</v>
      </c>
      <c r="C78" s="625" t="s">
        <v>2431</v>
      </c>
      <c r="D78" s="626">
        <v>11.5</v>
      </c>
      <c r="E78" s="670"/>
      <c r="F78" s="671">
        <f t="shared" si="10"/>
        <v>5.75</v>
      </c>
      <c r="G78" s="671">
        <f t="shared" si="11"/>
        <v>17.25</v>
      </c>
      <c r="H78" s="672"/>
      <c r="I78" s="671">
        <f t="shared" si="12"/>
        <v>17.25</v>
      </c>
      <c r="J78" s="626"/>
      <c r="K78" s="671">
        <f t="shared" si="13"/>
        <v>17.25</v>
      </c>
      <c r="L78" s="673"/>
      <c r="M78" s="16" t="str">
        <f t="shared" si="14"/>
        <v>Juin</v>
      </c>
    </row>
    <row r="79" spans="1:13" ht="18.75">
      <c r="A79" s="13">
        <v>72</v>
      </c>
      <c r="B79" s="625" t="s">
        <v>814</v>
      </c>
      <c r="C79" s="625" t="s">
        <v>2474</v>
      </c>
      <c r="D79" s="626">
        <v>14</v>
      </c>
      <c r="E79" s="670"/>
      <c r="F79" s="671">
        <f t="shared" si="10"/>
        <v>7</v>
      </c>
      <c r="G79" s="671">
        <f t="shared" si="11"/>
        <v>21</v>
      </c>
      <c r="H79" s="672"/>
      <c r="I79" s="671">
        <f t="shared" si="12"/>
        <v>21</v>
      </c>
      <c r="J79" s="626"/>
      <c r="K79" s="671">
        <f t="shared" si="13"/>
        <v>21</v>
      </c>
      <c r="L79" s="673"/>
      <c r="M79" s="16" t="str">
        <f t="shared" si="14"/>
        <v>Juin</v>
      </c>
    </row>
    <row r="80" spans="1:13" ht="18.75">
      <c r="A80" s="13">
        <v>73</v>
      </c>
      <c r="B80" s="625" t="s">
        <v>820</v>
      </c>
      <c r="C80" s="625" t="s">
        <v>2502</v>
      </c>
      <c r="D80" s="626">
        <v>15</v>
      </c>
      <c r="E80" s="670"/>
      <c r="F80" s="671">
        <f t="shared" si="10"/>
        <v>7.5</v>
      </c>
      <c r="G80" s="671">
        <f t="shared" si="11"/>
        <v>22.5</v>
      </c>
      <c r="H80" s="672"/>
      <c r="I80" s="671">
        <f t="shared" si="12"/>
        <v>22.5</v>
      </c>
      <c r="J80" s="626"/>
      <c r="K80" s="671">
        <f t="shared" si="13"/>
        <v>22.5</v>
      </c>
      <c r="L80" s="673"/>
      <c r="M80" s="16" t="str">
        <f t="shared" si="14"/>
        <v>Juin</v>
      </c>
    </row>
    <row r="81" spans="1:13" ht="18.75">
      <c r="A81" s="13">
        <v>74</v>
      </c>
      <c r="B81" s="625" t="s">
        <v>806</v>
      </c>
      <c r="C81" s="625" t="s">
        <v>2503</v>
      </c>
      <c r="D81" s="626">
        <v>9</v>
      </c>
      <c r="E81" s="670"/>
      <c r="F81" s="671">
        <f t="shared" si="10"/>
        <v>4.5</v>
      </c>
      <c r="G81" s="671">
        <f t="shared" si="11"/>
        <v>13.5</v>
      </c>
      <c r="H81" s="672"/>
      <c r="I81" s="671">
        <f t="shared" si="12"/>
        <v>13.5</v>
      </c>
      <c r="J81" s="626"/>
      <c r="K81" s="671">
        <f t="shared" si="13"/>
        <v>13.5</v>
      </c>
      <c r="L81" s="673"/>
      <c r="M81" s="16" t="str">
        <f t="shared" si="14"/>
        <v>Juin</v>
      </c>
    </row>
    <row r="82" spans="1:13" ht="18.75">
      <c r="A82" s="13">
        <v>75</v>
      </c>
      <c r="B82" s="625" t="s">
        <v>823</v>
      </c>
      <c r="C82" s="625" t="s">
        <v>2504</v>
      </c>
      <c r="D82" s="626">
        <v>15.5</v>
      </c>
      <c r="E82" s="670"/>
      <c r="F82" s="671">
        <f t="shared" si="10"/>
        <v>7.75</v>
      </c>
      <c r="G82" s="671">
        <f t="shared" si="11"/>
        <v>23.25</v>
      </c>
      <c r="H82" s="672"/>
      <c r="I82" s="671">
        <f t="shared" si="12"/>
        <v>23.25</v>
      </c>
      <c r="J82" s="626"/>
      <c r="K82" s="671">
        <f t="shared" si="13"/>
        <v>23.25</v>
      </c>
      <c r="L82" s="673"/>
      <c r="M82" s="16" t="str">
        <f t="shared" si="14"/>
        <v>Juin</v>
      </c>
    </row>
    <row r="83" spans="1:13" ht="18.75">
      <c r="A83" s="13">
        <v>76</v>
      </c>
      <c r="B83" s="625" t="s">
        <v>827</v>
      </c>
      <c r="C83" s="625" t="s">
        <v>2505</v>
      </c>
      <c r="D83" s="626">
        <v>11.5</v>
      </c>
      <c r="E83" s="670"/>
      <c r="F83" s="671">
        <f t="shared" si="10"/>
        <v>5.75</v>
      </c>
      <c r="G83" s="671">
        <f t="shared" si="11"/>
        <v>17.25</v>
      </c>
      <c r="H83" s="672"/>
      <c r="I83" s="671">
        <f t="shared" si="12"/>
        <v>17.25</v>
      </c>
      <c r="J83" s="626"/>
      <c r="K83" s="671">
        <f t="shared" si="13"/>
        <v>17.25</v>
      </c>
      <c r="L83" s="673"/>
      <c r="M83" s="16" t="str">
        <f t="shared" si="14"/>
        <v>Juin</v>
      </c>
    </row>
    <row r="84" spans="1:13" ht="18.75">
      <c r="A84" s="13">
        <v>77</v>
      </c>
      <c r="B84" s="625" t="s">
        <v>832</v>
      </c>
      <c r="C84" s="625" t="s">
        <v>2506</v>
      </c>
      <c r="D84" s="626">
        <v>16</v>
      </c>
      <c r="E84" s="670"/>
      <c r="F84" s="671">
        <f t="shared" si="10"/>
        <v>8</v>
      </c>
      <c r="G84" s="671">
        <f t="shared" si="11"/>
        <v>24</v>
      </c>
      <c r="H84" s="672"/>
      <c r="I84" s="671">
        <f t="shared" si="12"/>
        <v>24</v>
      </c>
      <c r="J84" s="626"/>
      <c r="K84" s="671">
        <f t="shared" si="13"/>
        <v>24</v>
      </c>
      <c r="L84" s="673"/>
      <c r="M84" s="16" t="str">
        <f t="shared" si="14"/>
        <v>Juin</v>
      </c>
    </row>
    <row r="85" spans="1:13" ht="18.75">
      <c r="A85" s="13">
        <v>78</v>
      </c>
      <c r="B85" s="625" t="s">
        <v>2507</v>
      </c>
      <c r="C85" s="625" t="s">
        <v>2508</v>
      </c>
      <c r="D85" s="626">
        <v>13.5</v>
      </c>
      <c r="E85" s="670"/>
      <c r="F85" s="671">
        <f t="shared" si="10"/>
        <v>6.75</v>
      </c>
      <c r="G85" s="671">
        <f t="shared" si="11"/>
        <v>20.25</v>
      </c>
      <c r="H85" s="672"/>
      <c r="I85" s="671">
        <f t="shared" si="12"/>
        <v>20.25</v>
      </c>
      <c r="J85" s="626"/>
      <c r="K85" s="671">
        <f t="shared" si="13"/>
        <v>20.25</v>
      </c>
      <c r="L85" s="673"/>
      <c r="M85" s="16" t="str">
        <f t="shared" si="14"/>
        <v>Juin</v>
      </c>
    </row>
    <row r="86" spans="1:13" ht="18.75">
      <c r="A86" s="13">
        <v>79</v>
      </c>
      <c r="B86" s="625" t="s">
        <v>840</v>
      </c>
      <c r="C86" s="625" t="s">
        <v>2509</v>
      </c>
      <c r="D86" s="626">
        <v>15</v>
      </c>
      <c r="E86" s="670"/>
      <c r="F86" s="671">
        <f t="shared" si="10"/>
        <v>7.5</v>
      </c>
      <c r="G86" s="671">
        <f t="shared" si="11"/>
        <v>22.5</v>
      </c>
      <c r="H86" s="672"/>
      <c r="I86" s="671">
        <f t="shared" si="12"/>
        <v>22.5</v>
      </c>
      <c r="J86" s="626"/>
      <c r="K86" s="671">
        <f t="shared" si="13"/>
        <v>22.5</v>
      </c>
      <c r="L86" s="673"/>
      <c r="M86" s="16" t="str">
        <f t="shared" si="14"/>
        <v>Juin</v>
      </c>
    </row>
    <row r="87" spans="1:13" ht="18.75">
      <c r="A87" s="13">
        <v>80</v>
      </c>
      <c r="B87" s="625" t="s">
        <v>844</v>
      </c>
      <c r="C87" s="625" t="s">
        <v>2510</v>
      </c>
      <c r="D87" s="626">
        <v>13.5</v>
      </c>
      <c r="E87" s="670"/>
      <c r="F87" s="671">
        <f t="shared" si="10"/>
        <v>6.75</v>
      </c>
      <c r="G87" s="671">
        <f t="shared" si="11"/>
        <v>20.25</v>
      </c>
      <c r="H87" s="672"/>
      <c r="I87" s="671">
        <f t="shared" si="12"/>
        <v>20.25</v>
      </c>
      <c r="J87" s="626"/>
      <c r="K87" s="671">
        <f t="shared" si="13"/>
        <v>20.25</v>
      </c>
      <c r="L87" s="673"/>
      <c r="M87" s="16" t="str">
        <f t="shared" si="14"/>
        <v>Juin</v>
      </c>
    </row>
    <row r="88" spans="1:13" ht="18.75">
      <c r="A88" s="13">
        <v>81</v>
      </c>
      <c r="B88" s="625" t="s">
        <v>2511</v>
      </c>
      <c r="C88" s="625" t="s">
        <v>2512</v>
      </c>
      <c r="D88" s="626">
        <v>13</v>
      </c>
      <c r="E88" s="670"/>
      <c r="F88" s="671">
        <f t="shared" si="10"/>
        <v>6.5</v>
      </c>
      <c r="G88" s="671">
        <f t="shared" si="11"/>
        <v>19.5</v>
      </c>
      <c r="H88" s="672"/>
      <c r="I88" s="671">
        <f t="shared" si="12"/>
        <v>19.5</v>
      </c>
      <c r="J88" s="626"/>
      <c r="K88" s="671">
        <f t="shared" si="13"/>
        <v>19.5</v>
      </c>
      <c r="L88" s="673"/>
      <c r="M88" s="16" t="str">
        <f t="shared" si="14"/>
        <v>Juin</v>
      </c>
    </row>
    <row r="89" spans="1:13" ht="18.75">
      <c r="A89" s="13">
        <v>82</v>
      </c>
      <c r="B89" s="625" t="s">
        <v>2513</v>
      </c>
      <c r="C89" s="625" t="s">
        <v>2514</v>
      </c>
      <c r="D89" s="626">
        <v>17</v>
      </c>
      <c r="E89" s="670"/>
      <c r="F89" s="671">
        <f t="shared" si="10"/>
        <v>8.5</v>
      </c>
      <c r="G89" s="671">
        <f t="shared" si="11"/>
        <v>25.5</v>
      </c>
      <c r="H89" s="672"/>
      <c r="I89" s="671">
        <f t="shared" si="12"/>
        <v>25.5</v>
      </c>
      <c r="J89" s="626"/>
      <c r="K89" s="671">
        <f t="shared" si="13"/>
        <v>25.5</v>
      </c>
      <c r="L89" s="673"/>
      <c r="M89" s="16" t="str">
        <f t="shared" si="14"/>
        <v>Juin</v>
      </c>
    </row>
    <row r="90" spans="1:13" ht="18.75">
      <c r="A90" s="13">
        <v>83</v>
      </c>
      <c r="B90" s="625" t="s">
        <v>856</v>
      </c>
      <c r="C90" s="625" t="s">
        <v>2515</v>
      </c>
      <c r="D90" s="626">
        <v>17.5</v>
      </c>
      <c r="E90" s="670"/>
      <c r="F90" s="671">
        <f t="shared" si="10"/>
        <v>8.75</v>
      </c>
      <c r="G90" s="671">
        <f t="shared" si="11"/>
        <v>26.25</v>
      </c>
      <c r="H90" s="672"/>
      <c r="I90" s="671">
        <f t="shared" si="12"/>
        <v>26.25</v>
      </c>
      <c r="J90" s="626"/>
      <c r="K90" s="671">
        <f t="shared" si="13"/>
        <v>26.25</v>
      </c>
      <c r="L90" s="673"/>
      <c r="M90" s="16" t="str">
        <f t="shared" si="14"/>
        <v>Juin</v>
      </c>
    </row>
    <row r="91" spans="1:13" ht="18.75">
      <c r="A91" s="13">
        <v>84</v>
      </c>
      <c r="B91" s="625" t="s">
        <v>856</v>
      </c>
      <c r="C91" s="625" t="s">
        <v>2516</v>
      </c>
      <c r="D91" s="626">
        <v>18.75</v>
      </c>
      <c r="E91" s="670"/>
      <c r="F91" s="671">
        <f t="shared" si="10"/>
        <v>9.375</v>
      </c>
      <c r="G91" s="671">
        <f t="shared" si="11"/>
        <v>28.125</v>
      </c>
      <c r="H91" s="672"/>
      <c r="I91" s="671">
        <f t="shared" si="12"/>
        <v>28.125</v>
      </c>
      <c r="J91" s="626"/>
      <c r="K91" s="671">
        <f t="shared" si="13"/>
        <v>28.125</v>
      </c>
      <c r="L91" s="673"/>
      <c r="M91" s="16" t="str">
        <f t="shared" si="14"/>
        <v>Juin</v>
      </c>
    </row>
    <row r="92" spans="1:13" ht="18.75">
      <c r="A92" s="13">
        <v>85</v>
      </c>
      <c r="B92" s="625" t="s">
        <v>2517</v>
      </c>
      <c r="C92" s="625" t="s">
        <v>2518</v>
      </c>
      <c r="D92" s="626">
        <v>13</v>
      </c>
      <c r="E92" s="670"/>
      <c r="F92" s="671">
        <f t="shared" si="10"/>
        <v>6.5</v>
      </c>
      <c r="G92" s="671">
        <f t="shared" si="11"/>
        <v>19.5</v>
      </c>
      <c r="H92" s="672"/>
      <c r="I92" s="671">
        <f t="shared" si="12"/>
        <v>19.5</v>
      </c>
      <c r="J92" s="626"/>
      <c r="K92" s="671">
        <f t="shared" si="13"/>
        <v>19.5</v>
      </c>
      <c r="L92" s="673"/>
      <c r="M92" s="16" t="str">
        <f t="shared" si="14"/>
        <v>Juin</v>
      </c>
    </row>
    <row r="93" spans="1:13" ht="18.75">
      <c r="A93" s="13">
        <v>86</v>
      </c>
      <c r="B93" s="625" t="s">
        <v>162</v>
      </c>
      <c r="C93" s="625" t="s">
        <v>2519</v>
      </c>
      <c r="D93" s="626">
        <v>14.5</v>
      </c>
      <c r="E93" s="670"/>
      <c r="F93" s="671">
        <f t="shared" si="10"/>
        <v>7.25</v>
      </c>
      <c r="G93" s="671">
        <f t="shared" si="11"/>
        <v>21.75</v>
      </c>
      <c r="H93" s="672"/>
      <c r="I93" s="671">
        <f t="shared" si="12"/>
        <v>21.75</v>
      </c>
      <c r="J93" s="626"/>
      <c r="K93" s="671">
        <f t="shared" si="13"/>
        <v>21.75</v>
      </c>
      <c r="L93" s="673"/>
      <c r="M93" s="16" t="str">
        <f t="shared" si="14"/>
        <v>Juin</v>
      </c>
    </row>
    <row r="94" spans="1:13" ht="18.75">
      <c r="A94" s="13">
        <v>87</v>
      </c>
      <c r="B94" s="625" t="s">
        <v>878</v>
      </c>
      <c r="C94" s="625" t="s">
        <v>2474</v>
      </c>
      <c r="D94" s="626">
        <v>12.5</v>
      </c>
      <c r="E94" s="670"/>
      <c r="F94" s="671">
        <f t="shared" si="10"/>
        <v>6.25</v>
      </c>
      <c r="G94" s="671">
        <f t="shared" si="11"/>
        <v>18.75</v>
      </c>
      <c r="H94" s="672"/>
      <c r="I94" s="671">
        <f t="shared" si="12"/>
        <v>18.75</v>
      </c>
      <c r="J94" s="626"/>
      <c r="K94" s="671">
        <f t="shared" si="13"/>
        <v>18.75</v>
      </c>
      <c r="L94" s="673"/>
      <c r="M94" s="16" t="str">
        <f t="shared" si="14"/>
        <v>Juin</v>
      </c>
    </row>
    <row r="95" spans="1:13" ht="18.75">
      <c r="A95" s="13">
        <v>88</v>
      </c>
      <c r="B95" s="625" t="s">
        <v>2520</v>
      </c>
      <c r="C95" s="625" t="s">
        <v>2521</v>
      </c>
      <c r="D95" s="626">
        <v>10.5</v>
      </c>
      <c r="E95" s="670"/>
      <c r="F95" s="671">
        <f t="shared" si="10"/>
        <v>5.25</v>
      </c>
      <c r="G95" s="671">
        <f t="shared" si="11"/>
        <v>15.75</v>
      </c>
      <c r="H95" s="672"/>
      <c r="I95" s="671">
        <f t="shared" si="12"/>
        <v>15.75</v>
      </c>
      <c r="J95" s="626"/>
      <c r="K95" s="671">
        <f t="shared" si="13"/>
        <v>15.75</v>
      </c>
      <c r="L95" s="673"/>
      <c r="M95" s="16" t="str">
        <f t="shared" si="14"/>
        <v>Juin</v>
      </c>
    </row>
    <row r="96" spans="1:13" ht="18.75">
      <c r="A96" s="13">
        <v>89</v>
      </c>
      <c r="B96" s="625" t="s">
        <v>163</v>
      </c>
      <c r="C96" s="625" t="s">
        <v>2522</v>
      </c>
      <c r="D96" s="626">
        <v>12</v>
      </c>
      <c r="E96" s="670"/>
      <c r="F96" s="671">
        <f t="shared" si="10"/>
        <v>6</v>
      </c>
      <c r="G96" s="671">
        <f t="shared" si="11"/>
        <v>18</v>
      </c>
      <c r="H96" s="672"/>
      <c r="I96" s="671">
        <f t="shared" si="12"/>
        <v>18</v>
      </c>
      <c r="J96" s="626"/>
      <c r="K96" s="671">
        <f t="shared" si="13"/>
        <v>18</v>
      </c>
      <c r="L96" s="673"/>
      <c r="M96" s="16" t="str">
        <f t="shared" si="14"/>
        <v>Juin</v>
      </c>
    </row>
    <row r="97" spans="1:13" ht="18.75">
      <c r="A97" s="13">
        <v>90</v>
      </c>
      <c r="B97" s="625" t="s">
        <v>163</v>
      </c>
      <c r="C97" s="625" t="s">
        <v>2523</v>
      </c>
      <c r="D97" s="626">
        <v>11.5</v>
      </c>
      <c r="E97" s="670"/>
      <c r="F97" s="671">
        <f t="shared" si="10"/>
        <v>5.75</v>
      </c>
      <c r="G97" s="671">
        <f t="shared" si="11"/>
        <v>17.25</v>
      </c>
      <c r="H97" s="672"/>
      <c r="I97" s="671">
        <f t="shared" si="12"/>
        <v>17.25</v>
      </c>
      <c r="J97" s="626"/>
      <c r="K97" s="671">
        <f t="shared" si="13"/>
        <v>17.25</v>
      </c>
      <c r="L97" s="673"/>
      <c r="M97" s="16" t="str">
        <f t="shared" si="14"/>
        <v>Juin</v>
      </c>
    </row>
    <row r="98" spans="1:13" ht="18.75">
      <c r="A98" s="13">
        <v>91</v>
      </c>
      <c r="B98" s="625" t="s">
        <v>2524</v>
      </c>
      <c r="C98" s="625" t="s">
        <v>2525</v>
      </c>
      <c r="D98" s="626">
        <v>18.75</v>
      </c>
      <c r="E98" s="670"/>
      <c r="F98" s="671">
        <f t="shared" si="10"/>
        <v>9.375</v>
      </c>
      <c r="G98" s="671">
        <f t="shared" si="11"/>
        <v>28.125</v>
      </c>
      <c r="H98" s="672"/>
      <c r="I98" s="671">
        <f t="shared" si="12"/>
        <v>28.125</v>
      </c>
      <c r="J98" s="626"/>
      <c r="K98" s="671">
        <f t="shared" si="13"/>
        <v>28.125</v>
      </c>
      <c r="L98" s="673"/>
      <c r="M98" s="16" t="str">
        <f t="shared" si="14"/>
        <v>Juin</v>
      </c>
    </row>
    <row r="99" spans="1:13" ht="18.75">
      <c r="A99" s="13">
        <v>92</v>
      </c>
      <c r="B99" s="625" t="s">
        <v>2526</v>
      </c>
      <c r="C99" s="625" t="s">
        <v>2527</v>
      </c>
      <c r="D99" s="626">
        <v>18</v>
      </c>
      <c r="E99" s="670"/>
      <c r="F99" s="671">
        <f t="shared" si="10"/>
        <v>9</v>
      </c>
      <c r="G99" s="671">
        <f t="shared" si="11"/>
        <v>27</v>
      </c>
      <c r="H99" s="672"/>
      <c r="I99" s="671">
        <f t="shared" si="12"/>
        <v>27</v>
      </c>
      <c r="J99" s="626"/>
      <c r="K99" s="671">
        <f t="shared" si="13"/>
        <v>27</v>
      </c>
      <c r="L99" s="673"/>
      <c r="M99" s="16" t="str">
        <f t="shared" si="14"/>
        <v>Juin</v>
      </c>
    </row>
    <row r="100" spans="1:13" ht="18.75">
      <c r="A100" s="13">
        <v>93</v>
      </c>
      <c r="B100" s="625" t="s">
        <v>2528</v>
      </c>
      <c r="C100" s="625" t="s">
        <v>2521</v>
      </c>
      <c r="D100" s="626">
        <v>5.5</v>
      </c>
      <c r="E100" s="670"/>
      <c r="F100" s="671">
        <f t="shared" si="10"/>
        <v>2.75</v>
      </c>
      <c r="G100" s="671">
        <f t="shared" si="11"/>
        <v>8.25</v>
      </c>
      <c r="H100" s="672"/>
      <c r="I100" s="671">
        <f t="shared" si="12"/>
        <v>8.25</v>
      </c>
      <c r="J100" s="626"/>
      <c r="K100" s="671">
        <f t="shared" si="13"/>
        <v>8.25</v>
      </c>
      <c r="L100" s="673"/>
      <c r="M100" s="16" t="str">
        <f t="shared" si="14"/>
        <v>Juin</v>
      </c>
    </row>
    <row r="101" spans="1:13" ht="18.75">
      <c r="A101" s="13">
        <v>94</v>
      </c>
      <c r="B101" s="625" t="s">
        <v>2529</v>
      </c>
      <c r="C101" s="625" t="s">
        <v>2454</v>
      </c>
      <c r="D101" s="626">
        <v>17</v>
      </c>
      <c r="E101" s="670"/>
      <c r="F101" s="671">
        <f t="shared" si="10"/>
        <v>8.5</v>
      </c>
      <c r="G101" s="671">
        <f t="shared" si="11"/>
        <v>25.5</v>
      </c>
      <c r="H101" s="672"/>
      <c r="I101" s="671">
        <f t="shared" si="12"/>
        <v>25.5</v>
      </c>
      <c r="J101" s="626"/>
      <c r="K101" s="671">
        <f t="shared" si="13"/>
        <v>25.5</v>
      </c>
      <c r="L101" s="673"/>
      <c r="M101" s="16" t="str">
        <f t="shared" si="14"/>
        <v>Juin</v>
      </c>
    </row>
    <row r="102" spans="1:13" ht="18.75">
      <c r="A102" s="13">
        <v>95</v>
      </c>
      <c r="B102" s="625" t="s">
        <v>2530</v>
      </c>
      <c r="C102" s="625" t="s">
        <v>2531</v>
      </c>
      <c r="D102" s="626">
        <v>12.25</v>
      </c>
      <c r="E102" s="670"/>
      <c r="F102" s="671">
        <f t="shared" si="10"/>
        <v>6.125</v>
      </c>
      <c r="G102" s="671">
        <f t="shared" si="11"/>
        <v>18.375</v>
      </c>
      <c r="H102" s="672"/>
      <c r="I102" s="671">
        <f t="shared" si="12"/>
        <v>18.375</v>
      </c>
      <c r="J102" s="626"/>
      <c r="K102" s="671">
        <f t="shared" si="13"/>
        <v>18.375</v>
      </c>
      <c r="L102" s="673"/>
      <c r="M102" s="16" t="str">
        <f t="shared" si="14"/>
        <v>Juin</v>
      </c>
    </row>
    <row r="103" spans="1:13" ht="18.75">
      <c r="A103" s="13">
        <v>96</v>
      </c>
      <c r="B103" s="625" t="s">
        <v>2532</v>
      </c>
      <c r="C103" s="625" t="s">
        <v>2533</v>
      </c>
      <c r="D103" s="626">
        <v>7</v>
      </c>
      <c r="E103" s="670"/>
      <c r="F103" s="671">
        <f t="shared" si="10"/>
        <v>3.5</v>
      </c>
      <c r="G103" s="671">
        <f t="shared" si="11"/>
        <v>10.5</v>
      </c>
      <c r="H103" s="672"/>
      <c r="I103" s="671">
        <f t="shared" si="12"/>
        <v>10.5</v>
      </c>
      <c r="J103" s="626"/>
      <c r="K103" s="671">
        <f t="shared" si="13"/>
        <v>10.5</v>
      </c>
      <c r="L103" s="673"/>
      <c r="M103" s="16" t="str">
        <f t="shared" si="14"/>
        <v>Juin</v>
      </c>
    </row>
    <row r="104" spans="1:13" ht="18.75">
      <c r="A104" s="13">
        <v>97</v>
      </c>
      <c r="B104" s="625" t="s">
        <v>919</v>
      </c>
      <c r="C104" s="625" t="s">
        <v>2480</v>
      </c>
      <c r="D104" s="626">
        <v>10</v>
      </c>
      <c r="E104" s="670"/>
      <c r="F104" s="671">
        <f t="shared" si="10"/>
        <v>5</v>
      </c>
      <c r="G104" s="671">
        <f t="shared" si="11"/>
        <v>15</v>
      </c>
      <c r="H104" s="672"/>
      <c r="I104" s="671">
        <f t="shared" si="12"/>
        <v>15</v>
      </c>
      <c r="J104" s="626"/>
      <c r="K104" s="671">
        <f t="shared" si="13"/>
        <v>15</v>
      </c>
      <c r="L104" s="673"/>
      <c r="M104" s="16" t="str">
        <f t="shared" si="14"/>
        <v>Juin</v>
      </c>
    </row>
    <row r="105" spans="1:13" ht="18.75">
      <c r="A105" s="13">
        <v>98</v>
      </c>
      <c r="B105" s="625" t="s">
        <v>2534</v>
      </c>
      <c r="C105" s="625" t="s">
        <v>2535</v>
      </c>
      <c r="D105" s="626">
        <v>15</v>
      </c>
      <c r="E105" s="670"/>
      <c r="F105" s="671">
        <f t="shared" si="10"/>
        <v>7.5</v>
      </c>
      <c r="G105" s="671">
        <f t="shared" si="11"/>
        <v>22.5</v>
      </c>
      <c r="H105" s="672"/>
      <c r="I105" s="671">
        <f t="shared" si="12"/>
        <v>22.5</v>
      </c>
      <c r="J105" s="626"/>
      <c r="K105" s="671">
        <f t="shared" si="13"/>
        <v>22.5</v>
      </c>
      <c r="L105" s="673"/>
      <c r="M105" s="16" t="str">
        <f t="shared" si="14"/>
        <v>Juin</v>
      </c>
    </row>
    <row r="106" spans="1:13" ht="18.75">
      <c r="A106" s="13">
        <v>99</v>
      </c>
      <c r="B106" s="625" t="s">
        <v>2536</v>
      </c>
      <c r="C106" s="625" t="s">
        <v>2537</v>
      </c>
      <c r="D106" s="626">
        <v>14</v>
      </c>
      <c r="E106" s="670"/>
      <c r="F106" s="671">
        <f t="shared" si="10"/>
        <v>7</v>
      </c>
      <c r="G106" s="671">
        <f t="shared" si="11"/>
        <v>21</v>
      </c>
      <c r="H106" s="672"/>
      <c r="I106" s="671">
        <f t="shared" si="12"/>
        <v>21</v>
      </c>
      <c r="J106" s="626"/>
      <c r="K106" s="671">
        <f t="shared" si="13"/>
        <v>21</v>
      </c>
      <c r="L106" s="673"/>
      <c r="M106" s="16" t="str">
        <f t="shared" si="14"/>
        <v>Juin</v>
      </c>
    </row>
    <row r="107" spans="1:13" ht="18.75">
      <c r="A107" s="13">
        <v>100</v>
      </c>
      <c r="B107" s="625" t="s">
        <v>935</v>
      </c>
      <c r="C107" s="625" t="s">
        <v>2538</v>
      </c>
      <c r="D107" s="626">
        <v>9.5</v>
      </c>
      <c r="E107" s="670"/>
      <c r="F107" s="671">
        <f t="shared" si="10"/>
        <v>4.75</v>
      </c>
      <c r="G107" s="671">
        <f t="shared" si="11"/>
        <v>14.25</v>
      </c>
      <c r="H107" s="672"/>
      <c r="I107" s="671">
        <f t="shared" si="12"/>
        <v>14.25</v>
      </c>
      <c r="J107" s="626"/>
      <c r="K107" s="671">
        <f t="shared" si="13"/>
        <v>14.25</v>
      </c>
      <c r="L107" s="673"/>
      <c r="M107" s="16" t="str">
        <f t="shared" si="14"/>
        <v>Juin</v>
      </c>
    </row>
    <row r="108" spans="1:13" ht="18.75">
      <c r="A108" s="13">
        <v>101</v>
      </c>
      <c r="B108" s="625" t="s">
        <v>939</v>
      </c>
      <c r="C108" s="625" t="s">
        <v>2539</v>
      </c>
      <c r="D108" s="626">
        <v>9</v>
      </c>
      <c r="E108" s="670"/>
      <c r="F108" s="671">
        <f t="shared" si="10"/>
        <v>4.5</v>
      </c>
      <c r="G108" s="671">
        <f t="shared" si="11"/>
        <v>13.5</v>
      </c>
      <c r="H108" s="672"/>
      <c r="I108" s="671">
        <f t="shared" si="12"/>
        <v>13.5</v>
      </c>
      <c r="J108" s="626"/>
      <c r="K108" s="671">
        <f t="shared" si="13"/>
        <v>13.5</v>
      </c>
      <c r="L108" s="673"/>
      <c r="M108" s="16" t="str">
        <f t="shared" si="14"/>
        <v>Juin</v>
      </c>
    </row>
    <row r="109" spans="1:13" ht="18.75">
      <c r="A109" s="13">
        <v>102</v>
      </c>
      <c r="B109" s="625" t="s">
        <v>942</v>
      </c>
      <c r="C109" s="625" t="s">
        <v>2540</v>
      </c>
      <c r="D109" s="626">
        <v>16.5</v>
      </c>
      <c r="E109" s="670"/>
      <c r="F109" s="671">
        <f t="shared" si="10"/>
        <v>8.25</v>
      </c>
      <c r="G109" s="671">
        <f t="shared" si="11"/>
        <v>24.75</v>
      </c>
      <c r="H109" s="672"/>
      <c r="I109" s="671">
        <f t="shared" si="12"/>
        <v>24.75</v>
      </c>
      <c r="J109" s="626"/>
      <c r="K109" s="671">
        <f t="shared" si="13"/>
        <v>24.75</v>
      </c>
      <c r="L109" s="673"/>
      <c r="M109" s="16" t="str">
        <f t="shared" si="14"/>
        <v>Juin</v>
      </c>
    </row>
    <row r="110" spans="1:13" ht="18.75">
      <c r="A110" s="13">
        <v>103</v>
      </c>
      <c r="B110" s="625" t="s">
        <v>2541</v>
      </c>
      <c r="C110" s="625" t="s">
        <v>2542</v>
      </c>
      <c r="D110" s="626">
        <v>16</v>
      </c>
      <c r="E110" s="670"/>
      <c r="F110" s="671">
        <f t="shared" si="10"/>
        <v>8</v>
      </c>
      <c r="G110" s="671">
        <f t="shared" si="11"/>
        <v>24</v>
      </c>
      <c r="H110" s="672"/>
      <c r="I110" s="671">
        <f t="shared" si="12"/>
        <v>24</v>
      </c>
      <c r="J110" s="626"/>
      <c r="K110" s="671">
        <f t="shared" si="13"/>
        <v>24</v>
      </c>
      <c r="L110" s="673"/>
      <c r="M110" s="16" t="str">
        <f t="shared" si="14"/>
        <v>Juin</v>
      </c>
    </row>
    <row r="111" spans="1:13" ht="18.75">
      <c r="A111" s="13">
        <v>104</v>
      </c>
      <c r="B111" s="625" t="s">
        <v>949</v>
      </c>
      <c r="C111" s="625" t="s">
        <v>2543</v>
      </c>
      <c r="D111" s="626">
        <v>9.5</v>
      </c>
      <c r="E111" s="670"/>
      <c r="F111" s="671">
        <f t="shared" si="10"/>
        <v>4.75</v>
      </c>
      <c r="G111" s="671">
        <f t="shared" si="11"/>
        <v>14.25</v>
      </c>
      <c r="H111" s="672"/>
      <c r="I111" s="671">
        <f t="shared" si="12"/>
        <v>14.25</v>
      </c>
      <c r="J111" s="626"/>
      <c r="K111" s="671">
        <f t="shared" si="13"/>
        <v>14.25</v>
      </c>
      <c r="L111" s="673"/>
      <c r="M111" s="16" t="str">
        <f t="shared" si="14"/>
        <v>Juin</v>
      </c>
    </row>
    <row r="112" spans="1:13" ht="18.75">
      <c r="A112" s="13">
        <v>105</v>
      </c>
      <c r="B112" s="625" t="s">
        <v>949</v>
      </c>
      <c r="C112" s="625" t="s">
        <v>2463</v>
      </c>
      <c r="D112" s="626">
        <v>12.5</v>
      </c>
      <c r="E112" s="670"/>
      <c r="F112" s="671">
        <f t="shared" si="10"/>
        <v>6.25</v>
      </c>
      <c r="G112" s="671">
        <f t="shared" si="11"/>
        <v>18.75</v>
      </c>
      <c r="H112" s="672"/>
      <c r="I112" s="671">
        <f t="shared" si="12"/>
        <v>18.75</v>
      </c>
      <c r="J112" s="626"/>
      <c r="K112" s="671">
        <f t="shared" si="13"/>
        <v>18.75</v>
      </c>
      <c r="L112" s="673"/>
      <c r="M112" s="16" t="str">
        <f t="shared" si="14"/>
        <v>Juin</v>
      </c>
    </row>
    <row r="113" spans="1:13" ht="18.75">
      <c r="A113" s="13">
        <v>106</v>
      </c>
      <c r="B113" s="625" t="s">
        <v>2544</v>
      </c>
      <c r="C113" s="625" t="s">
        <v>2545</v>
      </c>
      <c r="D113" s="626">
        <v>16</v>
      </c>
      <c r="E113" s="670"/>
      <c r="F113" s="671">
        <f t="shared" si="10"/>
        <v>8</v>
      </c>
      <c r="G113" s="671">
        <f t="shared" si="11"/>
        <v>24</v>
      </c>
      <c r="H113" s="672"/>
      <c r="I113" s="671">
        <f t="shared" si="12"/>
        <v>24</v>
      </c>
      <c r="J113" s="626"/>
      <c r="K113" s="671">
        <f t="shared" si="13"/>
        <v>24</v>
      </c>
      <c r="L113" s="673"/>
      <c r="M113" s="16" t="str">
        <f t="shared" si="14"/>
        <v>Juin</v>
      </c>
    </row>
    <row r="114" spans="1:13" ht="18.75">
      <c r="A114" s="13">
        <v>107</v>
      </c>
      <c r="B114" s="625" t="s">
        <v>961</v>
      </c>
      <c r="C114" s="625" t="s">
        <v>2546</v>
      </c>
      <c r="D114" s="626">
        <v>11.5</v>
      </c>
      <c r="E114" s="670"/>
      <c r="F114" s="671">
        <f t="shared" si="10"/>
        <v>5.75</v>
      </c>
      <c r="G114" s="671">
        <f t="shared" si="11"/>
        <v>17.25</v>
      </c>
      <c r="H114" s="672"/>
      <c r="I114" s="671">
        <f t="shared" si="12"/>
        <v>17.25</v>
      </c>
      <c r="J114" s="626"/>
      <c r="K114" s="671">
        <f t="shared" si="13"/>
        <v>17.25</v>
      </c>
      <c r="L114" s="673"/>
      <c r="M114" s="16" t="str">
        <f t="shared" si="14"/>
        <v>Juin</v>
      </c>
    </row>
    <row r="115" spans="1:13" ht="18.75">
      <c r="A115" s="13">
        <v>108</v>
      </c>
      <c r="B115" s="625" t="s">
        <v>967</v>
      </c>
      <c r="C115" s="625" t="s">
        <v>2474</v>
      </c>
      <c r="D115" s="626">
        <v>19.5</v>
      </c>
      <c r="E115" s="670"/>
      <c r="F115" s="671">
        <f t="shared" si="10"/>
        <v>9.75</v>
      </c>
      <c r="G115" s="671">
        <f t="shared" si="11"/>
        <v>29.25</v>
      </c>
      <c r="H115" s="672"/>
      <c r="I115" s="671">
        <f t="shared" si="12"/>
        <v>29.25</v>
      </c>
      <c r="J115" s="626"/>
      <c r="K115" s="671">
        <f t="shared" si="13"/>
        <v>29.25</v>
      </c>
      <c r="L115" s="673"/>
      <c r="M115" s="16" t="str">
        <f t="shared" si="14"/>
        <v>Juin</v>
      </c>
    </row>
    <row r="116" spans="1:13" ht="18.75">
      <c r="A116" s="13">
        <v>109</v>
      </c>
      <c r="B116" s="625" t="s">
        <v>184</v>
      </c>
      <c r="C116" s="625" t="s">
        <v>2547</v>
      </c>
      <c r="D116" s="626">
        <v>17</v>
      </c>
      <c r="E116" s="670"/>
      <c r="F116" s="671">
        <f t="shared" si="10"/>
        <v>8.5</v>
      </c>
      <c r="G116" s="671">
        <f t="shared" si="11"/>
        <v>25.5</v>
      </c>
      <c r="H116" s="672"/>
      <c r="I116" s="671">
        <f t="shared" si="12"/>
        <v>25.5</v>
      </c>
      <c r="J116" s="626"/>
      <c r="K116" s="671">
        <f t="shared" si="13"/>
        <v>25.5</v>
      </c>
      <c r="L116" s="673"/>
      <c r="M116" s="16" t="str">
        <f t="shared" si="14"/>
        <v>Juin</v>
      </c>
    </row>
    <row r="117" spans="1:13" ht="18.75">
      <c r="A117" s="13">
        <v>110</v>
      </c>
      <c r="B117" s="625" t="s">
        <v>2548</v>
      </c>
      <c r="C117" s="625" t="s">
        <v>2453</v>
      </c>
      <c r="D117" s="626">
        <v>10.5</v>
      </c>
      <c r="E117" s="670"/>
      <c r="F117" s="671">
        <f t="shared" si="10"/>
        <v>5.25</v>
      </c>
      <c r="G117" s="671">
        <f t="shared" si="11"/>
        <v>15.75</v>
      </c>
      <c r="H117" s="672"/>
      <c r="I117" s="671">
        <f t="shared" si="12"/>
        <v>15.75</v>
      </c>
      <c r="J117" s="626"/>
      <c r="K117" s="671">
        <f t="shared" si="13"/>
        <v>15.75</v>
      </c>
      <c r="L117" s="673"/>
      <c r="M117" s="16" t="str">
        <f t="shared" si="14"/>
        <v>Juin</v>
      </c>
    </row>
    <row r="118" spans="1:13" ht="18.75">
      <c r="A118" s="13">
        <v>111</v>
      </c>
      <c r="B118" s="625" t="s">
        <v>978</v>
      </c>
      <c r="C118" s="625" t="s">
        <v>119</v>
      </c>
      <c r="D118" s="626">
        <v>7</v>
      </c>
      <c r="E118" s="670"/>
      <c r="F118" s="671">
        <f t="shared" si="10"/>
        <v>3.5</v>
      </c>
      <c r="G118" s="671">
        <f t="shared" si="11"/>
        <v>10.5</v>
      </c>
      <c r="H118" s="672"/>
      <c r="I118" s="671">
        <f t="shared" si="12"/>
        <v>10.5</v>
      </c>
      <c r="J118" s="626"/>
      <c r="K118" s="671">
        <f t="shared" si="13"/>
        <v>10.5</v>
      </c>
      <c r="L118" s="673"/>
      <c r="M118" s="16" t="str">
        <f t="shared" si="14"/>
        <v>Juin</v>
      </c>
    </row>
    <row r="119" spans="1:13" ht="18.75">
      <c r="A119" s="13">
        <v>112</v>
      </c>
      <c r="B119" s="625" t="s">
        <v>2549</v>
      </c>
      <c r="C119" s="625" t="s">
        <v>2550</v>
      </c>
      <c r="D119" s="626">
        <v>18.75</v>
      </c>
      <c r="E119" s="670"/>
      <c r="F119" s="671">
        <f t="shared" si="10"/>
        <v>9.375</v>
      </c>
      <c r="G119" s="671">
        <f t="shared" si="11"/>
        <v>28.125</v>
      </c>
      <c r="H119" s="672"/>
      <c r="I119" s="671">
        <f t="shared" si="12"/>
        <v>28.125</v>
      </c>
      <c r="J119" s="626"/>
      <c r="K119" s="671">
        <f t="shared" si="13"/>
        <v>28.125</v>
      </c>
      <c r="L119" s="673"/>
      <c r="M119" s="16" t="str">
        <f t="shared" si="14"/>
        <v>Juin</v>
      </c>
    </row>
    <row r="120" spans="1:13" ht="18.75">
      <c r="A120" s="13">
        <v>113</v>
      </c>
      <c r="B120" s="625" t="s">
        <v>2551</v>
      </c>
      <c r="C120" s="625" t="s">
        <v>2480</v>
      </c>
      <c r="D120" s="626">
        <v>11</v>
      </c>
      <c r="E120" s="670"/>
      <c r="F120" s="671">
        <f t="shared" si="10"/>
        <v>5.5</v>
      </c>
      <c r="G120" s="671">
        <f t="shared" si="11"/>
        <v>16.5</v>
      </c>
      <c r="H120" s="672"/>
      <c r="I120" s="671">
        <f t="shared" si="12"/>
        <v>16.5</v>
      </c>
      <c r="J120" s="626"/>
      <c r="K120" s="671">
        <f t="shared" si="13"/>
        <v>16.5</v>
      </c>
      <c r="L120" s="673"/>
      <c r="M120" s="16" t="str">
        <f t="shared" si="14"/>
        <v>Juin</v>
      </c>
    </row>
    <row r="121" spans="1:13" ht="18.75">
      <c r="A121" s="13">
        <v>114</v>
      </c>
      <c r="B121" s="625" t="s">
        <v>988</v>
      </c>
      <c r="C121" s="625" t="s">
        <v>2552</v>
      </c>
      <c r="D121" s="626">
        <v>12</v>
      </c>
      <c r="E121" s="670"/>
      <c r="F121" s="671">
        <f t="shared" si="10"/>
        <v>6</v>
      </c>
      <c r="G121" s="671">
        <f t="shared" si="11"/>
        <v>18</v>
      </c>
      <c r="H121" s="672"/>
      <c r="I121" s="671">
        <f t="shared" si="12"/>
        <v>18</v>
      </c>
      <c r="J121" s="626"/>
      <c r="K121" s="671">
        <f t="shared" si="13"/>
        <v>18</v>
      </c>
      <c r="L121" s="673"/>
      <c r="M121" s="16" t="str">
        <f t="shared" si="14"/>
        <v>Juin</v>
      </c>
    </row>
    <row r="122" spans="1:13" ht="18.75">
      <c r="A122" s="13">
        <v>115</v>
      </c>
      <c r="B122" s="625" t="s">
        <v>994</v>
      </c>
      <c r="C122" s="625" t="s">
        <v>2553</v>
      </c>
      <c r="D122" s="626">
        <v>11</v>
      </c>
      <c r="E122" s="670"/>
      <c r="F122" s="671">
        <f t="shared" si="10"/>
        <v>5.5</v>
      </c>
      <c r="G122" s="671">
        <f t="shared" si="11"/>
        <v>16.5</v>
      </c>
      <c r="H122" s="672"/>
      <c r="I122" s="671">
        <f t="shared" si="12"/>
        <v>16.5</v>
      </c>
      <c r="J122" s="626"/>
      <c r="K122" s="671">
        <f t="shared" si="13"/>
        <v>16.5</v>
      </c>
      <c r="L122" s="673"/>
      <c r="M122" s="16" t="str">
        <f t="shared" si="14"/>
        <v>Juin</v>
      </c>
    </row>
    <row r="123" spans="1:13" ht="18.75">
      <c r="A123" s="13">
        <v>116</v>
      </c>
      <c r="B123" s="625" t="s">
        <v>2554</v>
      </c>
      <c r="C123" s="625" t="s">
        <v>2555</v>
      </c>
      <c r="D123" s="626">
        <v>13.5</v>
      </c>
      <c r="E123" s="670"/>
      <c r="F123" s="671">
        <f t="shared" si="10"/>
        <v>6.75</v>
      </c>
      <c r="G123" s="671">
        <f t="shared" si="11"/>
        <v>20.25</v>
      </c>
      <c r="H123" s="672"/>
      <c r="I123" s="671">
        <f t="shared" si="12"/>
        <v>20.25</v>
      </c>
      <c r="J123" s="626"/>
      <c r="K123" s="671">
        <f t="shared" si="13"/>
        <v>20.25</v>
      </c>
      <c r="L123" s="673"/>
      <c r="M123" s="16" t="str">
        <f t="shared" si="14"/>
        <v>Juin</v>
      </c>
    </row>
    <row r="124" spans="1:13" ht="18.75">
      <c r="A124" s="13">
        <v>117</v>
      </c>
      <c r="B124" s="625" t="s">
        <v>1003</v>
      </c>
      <c r="C124" s="625" t="s">
        <v>2556</v>
      </c>
      <c r="D124" s="626">
        <v>6.5</v>
      </c>
      <c r="E124" s="670"/>
      <c r="F124" s="671">
        <f t="shared" si="10"/>
        <v>3.25</v>
      </c>
      <c r="G124" s="671">
        <f t="shared" si="11"/>
        <v>9.75</v>
      </c>
      <c r="H124" s="672"/>
      <c r="I124" s="671">
        <f t="shared" si="12"/>
        <v>9.75</v>
      </c>
      <c r="J124" s="626"/>
      <c r="K124" s="671">
        <f t="shared" si="13"/>
        <v>9.75</v>
      </c>
      <c r="L124" s="673"/>
      <c r="M124" s="16" t="str">
        <f t="shared" si="14"/>
        <v>Juin</v>
      </c>
    </row>
    <row r="125" spans="1:13" ht="18.75">
      <c r="A125" s="13">
        <v>118</v>
      </c>
      <c r="B125" s="625" t="s">
        <v>190</v>
      </c>
      <c r="C125" s="625" t="s">
        <v>2557</v>
      </c>
      <c r="D125" s="626">
        <v>16.5</v>
      </c>
      <c r="E125" s="670"/>
      <c r="F125" s="671">
        <f t="shared" si="10"/>
        <v>8.25</v>
      </c>
      <c r="G125" s="671">
        <f t="shared" si="11"/>
        <v>24.75</v>
      </c>
      <c r="H125" s="672"/>
      <c r="I125" s="671">
        <f t="shared" si="12"/>
        <v>24.75</v>
      </c>
      <c r="J125" s="626"/>
      <c r="K125" s="671">
        <f t="shared" si="13"/>
        <v>24.75</v>
      </c>
      <c r="L125" s="673"/>
      <c r="M125" s="16" t="str">
        <f t="shared" si="14"/>
        <v>Juin</v>
      </c>
    </row>
    <row r="126" spans="1:13" ht="18.75">
      <c r="A126" s="13">
        <v>119</v>
      </c>
      <c r="B126" s="625" t="s">
        <v>2558</v>
      </c>
      <c r="C126" s="625" t="s">
        <v>2559</v>
      </c>
      <c r="D126" s="626">
        <v>11</v>
      </c>
      <c r="E126" s="670"/>
      <c r="F126" s="671">
        <f t="shared" si="10"/>
        <v>5.5</v>
      </c>
      <c r="G126" s="671">
        <f t="shared" si="11"/>
        <v>16.5</v>
      </c>
      <c r="H126" s="672"/>
      <c r="I126" s="671">
        <f t="shared" si="12"/>
        <v>16.5</v>
      </c>
      <c r="J126" s="626"/>
      <c r="K126" s="671">
        <f t="shared" si="13"/>
        <v>16.5</v>
      </c>
      <c r="L126" s="673"/>
      <c r="M126" s="16" t="str">
        <f t="shared" si="14"/>
        <v>Juin</v>
      </c>
    </row>
    <row r="127" spans="1:13" ht="18.75">
      <c r="A127" s="13">
        <v>120</v>
      </c>
      <c r="B127" s="625" t="s">
        <v>1019</v>
      </c>
      <c r="C127" s="625" t="s">
        <v>2560</v>
      </c>
      <c r="D127" s="626">
        <v>2.5</v>
      </c>
      <c r="E127" s="670"/>
      <c r="F127" s="671">
        <f t="shared" si="10"/>
        <v>1.25</v>
      </c>
      <c r="G127" s="671">
        <f t="shared" si="11"/>
        <v>3.75</v>
      </c>
      <c r="H127" s="672"/>
      <c r="I127" s="671">
        <f t="shared" si="12"/>
        <v>3.75</v>
      </c>
      <c r="J127" s="626"/>
      <c r="K127" s="671">
        <f t="shared" si="13"/>
        <v>3.75</v>
      </c>
      <c r="L127" s="673"/>
      <c r="M127" s="16" t="str">
        <f t="shared" si="14"/>
        <v>Juin</v>
      </c>
    </row>
    <row r="128" spans="1:13" ht="18.75">
      <c r="A128" s="13">
        <v>121</v>
      </c>
      <c r="B128" s="625" t="s">
        <v>1028</v>
      </c>
      <c r="C128" s="625" t="s">
        <v>2561</v>
      </c>
      <c r="D128" s="626">
        <v>12</v>
      </c>
      <c r="E128" s="670"/>
      <c r="F128" s="671">
        <f t="shared" si="10"/>
        <v>6</v>
      </c>
      <c r="G128" s="671">
        <f t="shared" si="11"/>
        <v>18</v>
      </c>
      <c r="H128" s="672"/>
      <c r="I128" s="671">
        <f t="shared" si="12"/>
        <v>18</v>
      </c>
      <c r="J128" s="626"/>
      <c r="K128" s="671">
        <f t="shared" si="13"/>
        <v>18</v>
      </c>
      <c r="L128" s="673"/>
      <c r="M128" s="16" t="str">
        <f t="shared" si="14"/>
        <v>Juin</v>
      </c>
    </row>
    <row r="129" spans="1:13" ht="18.75">
      <c r="A129" s="13">
        <v>122</v>
      </c>
      <c r="B129" s="625" t="s">
        <v>1033</v>
      </c>
      <c r="C129" s="625" t="s">
        <v>2562</v>
      </c>
      <c r="D129" s="626">
        <v>13.5</v>
      </c>
      <c r="E129" s="670"/>
      <c r="F129" s="671">
        <f t="shared" si="10"/>
        <v>6.75</v>
      </c>
      <c r="G129" s="671">
        <f t="shared" si="11"/>
        <v>20.25</v>
      </c>
      <c r="H129" s="672"/>
      <c r="I129" s="671">
        <f t="shared" si="12"/>
        <v>20.25</v>
      </c>
      <c r="J129" s="626"/>
      <c r="K129" s="671">
        <f t="shared" si="13"/>
        <v>20.25</v>
      </c>
      <c r="L129" s="673"/>
      <c r="M129" s="16" t="str">
        <f t="shared" si="14"/>
        <v>Juin</v>
      </c>
    </row>
    <row r="130" spans="1:13" ht="18.75">
      <c r="A130" s="13">
        <v>123</v>
      </c>
      <c r="B130" s="625" t="s">
        <v>2563</v>
      </c>
      <c r="C130" s="625" t="s">
        <v>2522</v>
      </c>
      <c r="D130" s="626">
        <v>9.5</v>
      </c>
      <c r="E130" s="670"/>
      <c r="F130" s="671">
        <f t="shared" si="10"/>
        <v>4.75</v>
      </c>
      <c r="G130" s="671">
        <f t="shared" si="11"/>
        <v>14.25</v>
      </c>
      <c r="H130" s="672"/>
      <c r="I130" s="671">
        <f t="shared" si="12"/>
        <v>14.25</v>
      </c>
      <c r="J130" s="626"/>
      <c r="K130" s="671">
        <f t="shared" si="13"/>
        <v>14.25</v>
      </c>
      <c r="L130" s="673"/>
      <c r="M130" s="16" t="str">
        <f t="shared" si="14"/>
        <v>Juin</v>
      </c>
    </row>
    <row r="131" spans="1:13" ht="18.75">
      <c r="A131" s="13">
        <v>124</v>
      </c>
      <c r="B131" s="625" t="s">
        <v>2564</v>
      </c>
      <c r="C131" s="625" t="s">
        <v>2509</v>
      </c>
      <c r="D131" s="626">
        <v>18.75</v>
      </c>
      <c r="E131" s="670"/>
      <c r="F131" s="671">
        <f t="shared" si="10"/>
        <v>9.375</v>
      </c>
      <c r="G131" s="671">
        <f t="shared" si="11"/>
        <v>28.125</v>
      </c>
      <c r="H131" s="672"/>
      <c r="I131" s="671">
        <f t="shared" si="12"/>
        <v>28.125</v>
      </c>
      <c r="J131" s="626"/>
      <c r="K131" s="671">
        <f t="shared" si="13"/>
        <v>28.125</v>
      </c>
      <c r="L131" s="673"/>
      <c r="M131" s="16" t="str">
        <f t="shared" si="14"/>
        <v>Juin</v>
      </c>
    </row>
    <row r="132" spans="1:13" ht="18.75">
      <c r="A132" s="13">
        <v>125</v>
      </c>
      <c r="B132" s="625" t="s">
        <v>1050</v>
      </c>
      <c r="C132" s="625" t="s">
        <v>2565</v>
      </c>
      <c r="D132" s="626">
        <v>10</v>
      </c>
      <c r="E132" s="670"/>
      <c r="F132" s="671">
        <f t="shared" si="10"/>
        <v>5</v>
      </c>
      <c r="G132" s="671">
        <f t="shared" si="11"/>
        <v>15</v>
      </c>
      <c r="H132" s="672"/>
      <c r="I132" s="671">
        <f t="shared" si="12"/>
        <v>15</v>
      </c>
      <c r="J132" s="626"/>
      <c r="K132" s="671">
        <f t="shared" si="13"/>
        <v>15</v>
      </c>
      <c r="L132" s="673"/>
      <c r="M132" s="16" t="str">
        <f t="shared" si="14"/>
        <v>Juin</v>
      </c>
    </row>
    <row r="133" spans="1:13" ht="18.75">
      <c r="A133" s="13">
        <v>126</v>
      </c>
      <c r="B133" s="625" t="s">
        <v>2566</v>
      </c>
      <c r="C133" s="625" t="s">
        <v>2567</v>
      </c>
      <c r="D133" s="626">
        <v>10.5</v>
      </c>
      <c r="E133" s="670"/>
      <c r="F133" s="671">
        <f t="shared" si="10"/>
        <v>5.25</v>
      </c>
      <c r="G133" s="671">
        <f t="shared" si="11"/>
        <v>15.75</v>
      </c>
      <c r="H133" s="672"/>
      <c r="I133" s="671">
        <f t="shared" si="12"/>
        <v>15.75</v>
      </c>
      <c r="J133" s="626"/>
      <c r="K133" s="671">
        <f t="shared" si="13"/>
        <v>15.75</v>
      </c>
      <c r="L133" s="673"/>
      <c r="M133" s="16" t="str">
        <f t="shared" si="14"/>
        <v>Juin</v>
      </c>
    </row>
    <row r="134" spans="1:13" ht="18.75">
      <c r="A134" s="13">
        <v>127</v>
      </c>
      <c r="B134" s="625" t="s">
        <v>196</v>
      </c>
      <c r="C134" s="625" t="s">
        <v>2568</v>
      </c>
      <c r="D134" s="626">
        <v>10.5</v>
      </c>
      <c r="E134" s="670"/>
      <c r="F134" s="671">
        <f t="shared" si="10"/>
        <v>5.25</v>
      </c>
      <c r="G134" s="671">
        <f t="shared" si="11"/>
        <v>15.75</v>
      </c>
      <c r="H134" s="672"/>
      <c r="I134" s="671">
        <f t="shared" si="12"/>
        <v>15.75</v>
      </c>
      <c r="J134" s="626"/>
      <c r="K134" s="671">
        <f t="shared" si="13"/>
        <v>15.75</v>
      </c>
      <c r="L134" s="673"/>
      <c r="M134" s="16" t="str">
        <f t="shared" si="14"/>
        <v>Juin</v>
      </c>
    </row>
    <row r="135" spans="1:13" ht="18.75">
      <c r="A135" s="13">
        <v>128</v>
      </c>
      <c r="B135" s="625" t="s">
        <v>2569</v>
      </c>
      <c r="C135" s="625" t="s">
        <v>2473</v>
      </c>
      <c r="D135" s="626">
        <v>9.5</v>
      </c>
      <c r="E135" s="670"/>
      <c r="F135" s="671">
        <f t="shared" si="10"/>
        <v>4.75</v>
      </c>
      <c r="G135" s="671">
        <f t="shared" si="11"/>
        <v>14.25</v>
      </c>
      <c r="H135" s="672"/>
      <c r="I135" s="671">
        <f t="shared" si="12"/>
        <v>14.25</v>
      </c>
      <c r="J135" s="626"/>
      <c r="K135" s="671">
        <f t="shared" si="13"/>
        <v>14.25</v>
      </c>
      <c r="L135" s="673"/>
      <c r="M135" s="16" t="str">
        <f t="shared" si="14"/>
        <v>Juin</v>
      </c>
    </row>
    <row r="136" spans="1:13" ht="18.75">
      <c r="A136" s="13">
        <v>129</v>
      </c>
      <c r="B136" s="625" t="s">
        <v>200</v>
      </c>
      <c r="C136" s="625" t="s">
        <v>2570</v>
      </c>
      <c r="D136" s="626">
        <v>11</v>
      </c>
      <c r="E136" s="670"/>
      <c r="F136" s="671">
        <f t="shared" si="10"/>
        <v>5.5</v>
      </c>
      <c r="G136" s="671">
        <f t="shared" si="11"/>
        <v>16.5</v>
      </c>
      <c r="H136" s="672"/>
      <c r="I136" s="671">
        <f t="shared" si="12"/>
        <v>16.5</v>
      </c>
      <c r="J136" s="626"/>
      <c r="K136" s="671">
        <f t="shared" si="13"/>
        <v>16.5</v>
      </c>
      <c r="L136" s="673"/>
      <c r="M136" s="16" t="str">
        <f t="shared" si="14"/>
        <v>Juin</v>
      </c>
    </row>
    <row r="137" spans="1:13" ht="18.75">
      <c r="A137" s="13">
        <v>130</v>
      </c>
      <c r="B137" s="625" t="s">
        <v>1068</v>
      </c>
      <c r="C137" s="625" t="s">
        <v>2571</v>
      </c>
      <c r="D137" s="626">
        <v>8.5</v>
      </c>
      <c r="E137" s="670"/>
      <c r="F137" s="671">
        <f t="shared" ref="F137:F200" si="15">IF(AND(D137=0,E137=0),L137/3,(D137+E137)/2)</f>
        <v>4.25</v>
      </c>
      <c r="G137" s="671">
        <f t="shared" ref="G137:G200" si="16">F137*3</f>
        <v>12.75</v>
      </c>
      <c r="H137" s="672"/>
      <c r="I137" s="671">
        <f t="shared" ref="I137:I200" si="17">MAX(G137,H137*3)</f>
        <v>12.75</v>
      </c>
      <c r="J137" s="626"/>
      <c r="K137" s="671">
        <f t="shared" ref="K137:K200" si="18">MAX(I137,J137*3)</f>
        <v>12.75</v>
      </c>
      <c r="L137" s="673"/>
      <c r="M137" s="16" t="str">
        <f t="shared" ref="M137:M200" si="19">IF(ISBLANK(J137),IF(ISBLANK(H137),"Juin","Synthèse"),"Rattrapage")</f>
        <v>Juin</v>
      </c>
    </row>
    <row r="138" spans="1:13" ht="18.75">
      <c r="A138" s="13">
        <v>131</v>
      </c>
      <c r="B138" s="625" t="s">
        <v>1072</v>
      </c>
      <c r="C138" s="625" t="s">
        <v>2572</v>
      </c>
      <c r="D138" s="626">
        <v>6.5</v>
      </c>
      <c r="E138" s="670"/>
      <c r="F138" s="671">
        <f t="shared" si="15"/>
        <v>3.25</v>
      </c>
      <c r="G138" s="671">
        <f t="shared" si="16"/>
        <v>9.75</v>
      </c>
      <c r="H138" s="672"/>
      <c r="I138" s="671">
        <f t="shared" si="17"/>
        <v>9.75</v>
      </c>
      <c r="J138" s="626"/>
      <c r="K138" s="671">
        <f t="shared" si="18"/>
        <v>9.75</v>
      </c>
      <c r="L138" s="673"/>
      <c r="M138" s="16" t="str">
        <f t="shared" si="19"/>
        <v>Juin</v>
      </c>
    </row>
    <row r="139" spans="1:13" ht="18.75">
      <c r="A139" s="13">
        <v>132</v>
      </c>
      <c r="B139" s="625" t="s">
        <v>2573</v>
      </c>
      <c r="C139" s="625" t="s">
        <v>2502</v>
      </c>
      <c r="D139" s="626">
        <v>6.5</v>
      </c>
      <c r="E139" s="670"/>
      <c r="F139" s="671">
        <f t="shared" si="15"/>
        <v>3.25</v>
      </c>
      <c r="G139" s="671">
        <f t="shared" si="16"/>
        <v>9.75</v>
      </c>
      <c r="H139" s="672"/>
      <c r="I139" s="671">
        <f t="shared" si="17"/>
        <v>9.75</v>
      </c>
      <c r="J139" s="626"/>
      <c r="K139" s="671">
        <f t="shared" si="18"/>
        <v>9.75</v>
      </c>
      <c r="L139" s="673"/>
      <c r="M139" s="16" t="str">
        <f t="shared" si="19"/>
        <v>Juin</v>
      </c>
    </row>
    <row r="140" spans="1:13" ht="18.75">
      <c r="A140" s="13">
        <v>133</v>
      </c>
      <c r="B140" s="625" t="s">
        <v>2574</v>
      </c>
      <c r="C140" s="625" t="s">
        <v>2575</v>
      </c>
      <c r="D140" s="626">
        <v>9</v>
      </c>
      <c r="E140" s="670"/>
      <c r="F140" s="671">
        <f t="shared" si="15"/>
        <v>4.5</v>
      </c>
      <c r="G140" s="671">
        <f t="shared" si="16"/>
        <v>13.5</v>
      </c>
      <c r="H140" s="672"/>
      <c r="I140" s="671">
        <f t="shared" si="17"/>
        <v>13.5</v>
      </c>
      <c r="J140" s="626"/>
      <c r="K140" s="671">
        <f t="shared" si="18"/>
        <v>13.5</v>
      </c>
      <c r="L140" s="673"/>
      <c r="M140" s="16" t="str">
        <f t="shared" si="19"/>
        <v>Juin</v>
      </c>
    </row>
    <row r="141" spans="1:13" ht="18.75">
      <c r="A141" s="13">
        <v>134</v>
      </c>
      <c r="B141" s="625" t="s">
        <v>1087</v>
      </c>
      <c r="C141" s="625" t="s">
        <v>2481</v>
      </c>
      <c r="D141" s="626">
        <v>10</v>
      </c>
      <c r="E141" s="670"/>
      <c r="F141" s="671">
        <f t="shared" si="15"/>
        <v>5</v>
      </c>
      <c r="G141" s="671">
        <f t="shared" si="16"/>
        <v>15</v>
      </c>
      <c r="H141" s="672"/>
      <c r="I141" s="671">
        <f t="shared" si="17"/>
        <v>15</v>
      </c>
      <c r="J141" s="626"/>
      <c r="K141" s="671">
        <f t="shared" si="18"/>
        <v>15</v>
      </c>
      <c r="L141" s="673"/>
      <c r="M141" s="16" t="str">
        <f t="shared" si="19"/>
        <v>Juin</v>
      </c>
    </row>
    <row r="142" spans="1:13" ht="18.75">
      <c r="A142" s="13">
        <v>135</v>
      </c>
      <c r="B142" s="625" t="s">
        <v>1090</v>
      </c>
      <c r="C142" s="625" t="s">
        <v>2576</v>
      </c>
      <c r="D142" s="626">
        <v>15</v>
      </c>
      <c r="E142" s="670"/>
      <c r="F142" s="671">
        <f t="shared" si="15"/>
        <v>7.5</v>
      </c>
      <c r="G142" s="671">
        <f t="shared" si="16"/>
        <v>22.5</v>
      </c>
      <c r="H142" s="672"/>
      <c r="I142" s="671">
        <f t="shared" si="17"/>
        <v>22.5</v>
      </c>
      <c r="J142" s="626"/>
      <c r="K142" s="671">
        <f t="shared" si="18"/>
        <v>22.5</v>
      </c>
      <c r="L142" s="673"/>
      <c r="M142" s="16" t="str">
        <f t="shared" si="19"/>
        <v>Juin</v>
      </c>
    </row>
    <row r="143" spans="1:13" ht="18.75">
      <c r="A143" s="13">
        <v>136</v>
      </c>
      <c r="B143" s="625" t="s">
        <v>2577</v>
      </c>
      <c r="C143" s="625" t="s">
        <v>2578</v>
      </c>
      <c r="D143" s="626">
        <v>11.5</v>
      </c>
      <c r="E143" s="670"/>
      <c r="F143" s="671">
        <f t="shared" si="15"/>
        <v>5.75</v>
      </c>
      <c r="G143" s="671">
        <f t="shared" si="16"/>
        <v>17.25</v>
      </c>
      <c r="H143" s="672"/>
      <c r="I143" s="671">
        <f t="shared" si="17"/>
        <v>17.25</v>
      </c>
      <c r="J143" s="626"/>
      <c r="K143" s="671">
        <f t="shared" si="18"/>
        <v>17.25</v>
      </c>
      <c r="L143" s="673"/>
      <c r="M143" s="16" t="str">
        <f t="shared" si="19"/>
        <v>Juin</v>
      </c>
    </row>
    <row r="144" spans="1:13" ht="18.75">
      <c r="A144" s="13">
        <v>137</v>
      </c>
      <c r="B144" s="625" t="s">
        <v>1099</v>
      </c>
      <c r="C144" s="625" t="s">
        <v>2579</v>
      </c>
      <c r="D144" s="626">
        <v>7.5</v>
      </c>
      <c r="E144" s="670"/>
      <c r="F144" s="671">
        <f t="shared" si="15"/>
        <v>3.75</v>
      </c>
      <c r="G144" s="671">
        <f t="shared" si="16"/>
        <v>11.25</v>
      </c>
      <c r="H144" s="672"/>
      <c r="I144" s="671">
        <f t="shared" si="17"/>
        <v>11.25</v>
      </c>
      <c r="J144" s="626"/>
      <c r="K144" s="671">
        <f t="shared" si="18"/>
        <v>11.25</v>
      </c>
      <c r="L144" s="673"/>
      <c r="M144" s="16" t="str">
        <f t="shared" si="19"/>
        <v>Juin</v>
      </c>
    </row>
    <row r="145" spans="1:13" ht="18.75">
      <c r="A145" s="13">
        <v>138</v>
      </c>
      <c r="B145" s="625" t="s">
        <v>1103</v>
      </c>
      <c r="C145" s="625" t="s">
        <v>2580</v>
      </c>
      <c r="D145" s="626">
        <v>5.5</v>
      </c>
      <c r="E145" s="670"/>
      <c r="F145" s="671">
        <f t="shared" si="15"/>
        <v>2.75</v>
      </c>
      <c r="G145" s="671">
        <f t="shared" si="16"/>
        <v>8.25</v>
      </c>
      <c r="H145" s="672"/>
      <c r="I145" s="671">
        <f t="shared" si="17"/>
        <v>8.25</v>
      </c>
      <c r="J145" s="626"/>
      <c r="K145" s="671">
        <f t="shared" si="18"/>
        <v>8.25</v>
      </c>
      <c r="L145" s="673"/>
      <c r="M145" s="16" t="str">
        <f t="shared" si="19"/>
        <v>Juin</v>
      </c>
    </row>
    <row r="146" spans="1:13" ht="18.75">
      <c r="A146" s="13">
        <v>139</v>
      </c>
      <c r="B146" s="625" t="s">
        <v>1107</v>
      </c>
      <c r="C146" s="625" t="s">
        <v>2581</v>
      </c>
      <c r="D146" s="626">
        <v>17</v>
      </c>
      <c r="E146" s="670"/>
      <c r="F146" s="671">
        <f t="shared" si="15"/>
        <v>8.5</v>
      </c>
      <c r="G146" s="671">
        <f t="shared" si="16"/>
        <v>25.5</v>
      </c>
      <c r="H146" s="672"/>
      <c r="I146" s="671">
        <f t="shared" si="17"/>
        <v>25.5</v>
      </c>
      <c r="J146" s="626"/>
      <c r="K146" s="671">
        <f t="shared" si="18"/>
        <v>25.5</v>
      </c>
      <c r="L146" s="673"/>
      <c r="M146" s="16" t="str">
        <f t="shared" si="19"/>
        <v>Juin</v>
      </c>
    </row>
    <row r="147" spans="1:13" ht="18.75">
      <c r="A147" s="13">
        <v>140</v>
      </c>
      <c r="B147" s="625" t="s">
        <v>1111</v>
      </c>
      <c r="C147" s="625" t="s">
        <v>2582</v>
      </c>
      <c r="D147" s="626">
        <v>11</v>
      </c>
      <c r="E147" s="670"/>
      <c r="F147" s="671">
        <f t="shared" si="15"/>
        <v>5.5</v>
      </c>
      <c r="G147" s="671">
        <f t="shared" si="16"/>
        <v>16.5</v>
      </c>
      <c r="H147" s="672"/>
      <c r="I147" s="671">
        <f t="shared" si="17"/>
        <v>16.5</v>
      </c>
      <c r="J147" s="626"/>
      <c r="K147" s="671">
        <f t="shared" si="18"/>
        <v>16.5</v>
      </c>
      <c r="L147" s="673"/>
      <c r="M147" s="16" t="str">
        <f t="shared" si="19"/>
        <v>Juin</v>
      </c>
    </row>
    <row r="148" spans="1:13" ht="18.75">
      <c r="A148" s="13">
        <v>141</v>
      </c>
      <c r="B148" s="625" t="s">
        <v>1114</v>
      </c>
      <c r="C148" s="625" t="s">
        <v>2431</v>
      </c>
      <c r="D148" s="626">
        <v>11</v>
      </c>
      <c r="E148" s="670"/>
      <c r="F148" s="671">
        <f t="shared" si="15"/>
        <v>5.5</v>
      </c>
      <c r="G148" s="671">
        <f t="shared" si="16"/>
        <v>16.5</v>
      </c>
      <c r="H148" s="672"/>
      <c r="I148" s="671">
        <f t="shared" si="17"/>
        <v>16.5</v>
      </c>
      <c r="J148" s="626"/>
      <c r="K148" s="671">
        <f t="shared" si="18"/>
        <v>16.5</v>
      </c>
      <c r="L148" s="673"/>
      <c r="M148" s="16" t="str">
        <f t="shared" si="19"/>
        <v>Juin</v>
      </c>
    </row>
    <row r="149" spans="1:13" ht="18.75">
      <c r="A149" s="13">
        <v>142</v>
      </c>
      <c r="B149" s="625" t="s">
        <v>1118</v>
      </c>
      <c r="C149" s="625" t="s">
        <v>2583</v>
      </c>
      <c r="D149" s="626">
        <v>13</v>
      </c>
      <c r="E149" s="670"/>
      <c r="F149" s="671">
        <f t="shared" si="15"/>
        <v>6.5</v>
      </c>
      <c r="G149" s="671">
        <f t="shared" si="16"/>
        <v>19.5</v>
      </c>
      <c r="H149" s="672"/>
      <c r="I149" s="671">
        <f t="shared" si="17"/>
        <v>19.5</v>
      </c>
      <c r="J149" s="626"/>
      <c r="K149" s="671">
        <f t="shared" si="18"/>
        <v>19.5</v>
      </c>
      <c r="L149" s="673"/>
      <c r="M149" s="16" t="str">
        <f t="shared" si="19"/>
        <v>Juin</v>
      </c>
    </row>
    <row r="150" spans="1:13" ht="18.75">
      <c r="A150" s="13">
        <v>143</v>
      </c>
      <c r="B150" s="625" t="s">
        <v>2584</v>
      </c>
      <c r="C150" s="625" t="s">
        <v>2585</v>
      </c>
      <c r="D150" s="626">
        <v>11.5</v>
      </c>
      <c r="E150" s="670"/>
      <c r="F150" s="671">
        <f t="shared" si="15"/>
        <v>5.75</v>
      </c>
      <c r="G150" s="671">
        <f t="shared" si="16"/>
        <v>17.25</v>
      </c>
      <c r="H150" s="672"/>
      <c r="I150" s="671">
        <f t="shared" si="17"/>
        <v>17.25</v>
      </c>
      <c r="J150" s="626"/>
      <c r="K150" s="671">
        <f t="shared" si="18"/>
        <v>17.25</v>
      </c>
      <c r="L150" s="673"/>
      <c r="M150" s="16" t="str">
        <f t="shared" si="19"/>
        <v>Juin</v>
      </c>
    </row>
    <row r="151" spans="1:13" ht="18.75">
      <c r="A151" s="13">
        <v>144</v>
      </c>
      <c r="B151" s="625" t="s">
        <v>2586</v>
      </c>
      <c r="C151" s="625" t="s">
        <v>2509</v>
      </c>
      <c r="D151" s="626">
        <v>16</v>
      </c>
      <c r="E151" s="670"/>
      <c r="F151" s="671">
        <f t="shared" si="15"/>
        <v>8</v>
      </c>
      <c r="G151" s="671">
        <f t="shared" si="16"/>
        <v>24</v>
      </c>
      <c r="H151" s="672"/>
      <c r="I151" s="671">
        <f t="shared" si="17"/>
        <v>24</v>
      </c>
      <c r="J151" s="626"/>
      <c r="K151" s="671">
        <f t="shared" si="18"/>
        <v>24</v>
      </c>
      <c r="L151" s="673"/>
      <c r="M151" s="16" t="str">
        <f t="shared" si="19"/>
        <v>Juin</v>
      </c>
    </row>
    <row r="152" spans="1:13" ht="18.75">
      <c r="A152" s="13">
        <v>145</v>
      </c>
      <c r="B152" s="625" t="s">
        <v>215</v>
      </c>
      <c r="C152" s="625" t="s">
        <v>2587</v>
      </c>
      <c r="D152" s="626">
        <v>5.5</v>
      </c>
      <c r="E152" s="670"/>
      <c r="F152" s="671">
        <f t="shared" si="15"/>
        <v>2.75</v>
      </c>
      <c r="G152" s="671">
        <f t="shared" si="16"/>
        <v>8.25</v>
      </c>
      <c r="H152" s="672"/>
      <c r="I152" s="671">
        <f t="shared" si="17"/>
        <v>8.25</v>
      </c>
      <c r="J152" s="626"/>
      <c r="K152" s="671">
        <f t="shared" si="18"/>
        <v>8.25</v>
      </c>
      <c r="L152" s="673"/>
      <c r="M152" s="16" t="str">
        <f t="shared" si="19"/>
        <v>Juin</v>
      </c>
    </row>
    <row r="153" spans="1:13" ht="18.75">
      <c r="A153" s="13">
        <v>146</v>
      </c>
      <c r="B153" s="625" t="s">
        <v>1135</v>
      </c>
      <c r="C153" s="625" t="s">
        <v>2588</v>
      </c>
      <c r="D153" s="626">
        <v>14.5</v>
      </c>
      <c r="E153" s="670"/>
      <c r="F153" s="671">
        <f t="shared" si="15"/>
        <v>7.25</v>
      </c>
      <c r="G153" s="671">
        <f t="shared" si="16"/>
        <v>21.75</v>
      </c>
      <c r="H153" s="672"/>
      <c r="I153" s="671">
        <f t="shared" si="17"/>
        <v>21.75</v>
      </c>
      <c r="J153" s="626"/>
      <c r="K153" s="671">
        <f t="shared" si="18"/>
        <v>21.75</v>
      </c>
      <c r="L153" s="673"/>
      <c r="M153" s="16" t="str">
        <f t="shared" si="19"/>
        <v>Juin</v>
      </c>
    </row>
    <row r="154" spans="1:13" ht="18.75">
      <c r="A154" s="13">
        <v>147</v>
      </c>
      <c r="B154" s="625" t="s">
        <v>1139</v>
      </c>
      <c r="C154" s="625" t="s">
        <v>2589</v>
      </c>
      <c r="D154" s="626">
        <v>6</v>
      </c>
      <c r="E154" s="670"/>
      <c r="F154" s="671">
        <f t="shared" si="15"/>
        <v>3</v>
      </c>
      <c r="G154" s="671">
        <f t="shared" si="16"/>
        <v>9</v>
      </c>
      <c r="H154" s="672"/>
      <c r="I154" s="671">
        <f t="shared" si="17"/>
        <v>9</v>
      </c>
      <c r="J154" s="626"/>
      <c r="K154" s="671">
        <f t="shared" si="18"/>
        <v>9</v>
      </c>
      <c r="L154" s="673"/>
      <c r="M154" s="16" t="str">
        <f t="shared" si="19"/>
        <v>Juin</v>
      </c>
    </row>
    <row r="155" spans="1:13" ht="18.75">
      <c r="A155" s="13">
        <v>148</v>
      </c>
      <c r="B155" s="625" t="s">
        <v>1142</v>
      </c>
      <c r="C155" s="625" t="s">
        <v>2590</v>
      </c>
      <c r="D155" s="626">
        <v>18.5</v>
      </c>
      <c r="E155" s="670"/>
      <c r="F155" s="671">
        <f t="shared" si="15"/>
        <v>9.25</v>
      </c>
      <c r="G155" s="671">
        <f t="shared" si="16"/>
        <v>27.75</v>
      </c>
      <c r="H155" s="672"/>
      <c r="I155" s="671">
        <f t="shared" si="17"/>
        <v>27.75</v>
      </c>
      <c r="J155" s="626"/>
      <c r="K155" s="671">
        <f t="shared" si="18"/>
        <v>27.75</v>
      </c>
      <c r="L155" s="673"/>
      <c r="M155" s="16" t="str">
        <f t="shared" si="19"/>
        <v>Juin</v>
      </c>
    </row>
    <row r="156" spans="1:13" ht="18.75">
      <c r="A156" s="13">
        <v>149</v>
      </c>
      <c r="B156" s="625" t="s">
        <v>1145</v>
      </c>
      <c r="C156" s="625" t="s">
        <v>2508</v>
      </c>
      <c r="D156" s="626">
        <v>15</v>
      </c>
      <c r="E156" s="670"/>
      <c r="F156" s="671">
        <f t="shared" si="15"/>
        <v>7.5</v>
      </c>
      <c r="G156" s="671">
        <f t="shared" si="16"/>
        <v>22.5</v>
      </c>
      <c r="H156" s="672"/>
      <c r="I156" s="671">
        <f t="shared" si="17"/>
        <v>22.5</v>
      </c>
      <c r="J156" s="626"/>
      <c r="K156" s="671">
        <f t="shared" si="18"/>
        <v>22.5</v>
      </c>
      <c r="L156" s="673"/>
      <c r="M156" s="16" t="str">
        <f t="shared" si="19"/>
        <v>Juin</v>
      </c>
    </row>
    <row r="157" spans="1:13" ht="18.75">
      <c r="A157" s="13">
        <v>150</v>
      </c>
      <c r="B157" s="625" t="s">
        <v>2591</v>
      </c>
      <c r="C157" s="625" t="s">
        <v>2508</v>
      </c>
      <c r="D157" s="626">
        <v>7.5</v>
      </c>
      <c r="E157" s="670"/>
      <c r="F157" s="671">
        <f t="shared" si="15"/>
        <v>3.75</v>
      </c>
      <c r="G157" s="671">
        <f t="shared" si="16"/>
        <v>11.25</v>
      </c>
      <c r="H157" s="672"/>
      <c r="I157" s="671">
        <f t="shared" si="17"/>
        <v>11.25</v>
      </c>
      <c r="J157" s="626"/>
      <c r="K157" s="671">
        <f t="shared" si="18"/>
        <v>11.25</v>
      </c>
      <c r="L157" s="673"/>
      <c r="M157" s="16" t="str">
        <f t="shared" si="19"/>
        <v>Juin</v>
      </c>
    </row>
    <row r="158" spans="1:13" ht="18.75">
      <c r="A158" s="13">
        <v>151</v>
      </c>
      <c r="B158" s="625" t="s">
        <v>1153</v>
      </c>
      <c r="C158" s="625" t="s">
        <v>2592</v>
      </c>
      <c r="D158" s="626">
        <v>9</v>
      </c>
      <c r="E158" s="670"/>
      <c r="F158" s="671">
        <f t="shared" si="15"/>
        <v>4.5</v>
      </c>
      <c r="G158" s="671">
        <f t="shared" si="16"/>
        <v>13.5</v>
      </c>
      <c r="H158" s="672"/>
      <c r="I158" s="671">
        <f t="shared" si="17"/>
        <v>13.5</v>
      </c>
      <c r="J158" s="626"/>
      <c r="K158" s="671">
        <f t="shared" si="18"/>
        <v>13.5</v>
      </c>
      <c r="L158" s="673"/>
      <c r="M158" s="16" t="str">
        <f t="shared" si="19"/>
        <v>Juin</v>
      </c>
    </row>
    <row r="159" spans="1:13" ht="18.75">
      <c r="A159" s="13">
        <v>152</v>
      </c>
      <c r="B159" s="625" t="s">
        <v>2593</v>
      </c>
      <c r="C159" s="625" t="s">
        <v>2594</v>
      </c>
      <c r="D159" s="626">
        <v>12.5</v>
      </c>
      <c r="E159" s="670"/>
      <c r="F159" s="671">
        <f t="shared" si="15"/>
        <v>6.25</v>
      </c>
      <c r="G159" s="671">
        <f t="shared" si="16"/>
        <v>18.75</v>
      </c>
      <c r="H159" s="672"/>
      <c r="I159" s="671">
        <f t="shared" si="17"/>
        <v>18.75</v>
      </c>
      <c r="J159" s="626"/>
      <c r="K159" s="671">
        <f t="shared" si="18"/>
        <v>18.75</v>
      </c>
      <c r="L159" s="673"/>
      <c r="M159" s="16" t="str">
        <f t="shared" si="19"/>
        <v>Juin</v>
      </c>
    </row>
    <row r="160" spans="1:13" ht="18.75">
      <c r="A160" s="13">
        <v>153</v>
      </c>
      <c r="B160" s="625" t="s">
        <v>2595</v>
      </c>
      <c r="C160" s="625" t="s">
        <v>2596</v>
      </c>
      <c r="D160" s="626">
        <v>12</v>
      </c>
      <c r="E160" s="670"/>
      <c r="F160" s="671">
        <f t="shared" si="15"/>
        <v>6</v>
      </c>
      <c r="G160" s="671">
        <f t="shared" si="16"/>
        <v>18</v>
      </c>
      <c r="H160" s="672"/>
      <c r="I160" s="671">
        <f t="shared" si="17"/>
        <v>18</v>
      </c>
      <c r="J160" s="626"/>
      <c r="K160" s="671">
        <f t="shared" si="18"/>
        <v>18</v>
      </c>
      <c r="L160" s="673"/>
      <c r="M160" s="16" t="str">
        <f t="shared" si="19"/>
        <v>Juin</v>
      </c>
    </row>
    <row r="161" spans="1:13" ht="18.75">
      <c r="A161" s="13">
        <v>154</v>
      </c>
      <c r="B161" s="625" t="s">
        <v>2597</v>
      </c>
      <c r="C161" s="625" t="s">
        <v>2598</v>
      </c>
      <c r="D161" s="626">
        <v>12.5</v>
      </c>
      <c r="E161" s="670"/>
      <c r="F161" s="671">
        <f t="shared" si="15"/>
        <v>6.25</v>
      </c>
      <c r="G161" s="671">
        <f t="shared" si="16"/>
        <v>18.75</v>
      </c>
      <c r="H161" s="672"/>
      <c r="I161" s="671">
        <f t="shared" si="17"/>
        <v>18.75</v>
      </c>
      <c r="J161" s="626"/>
      <c r="K161" s="671">
        <f t="shared" si="18"/>
        <v>18.75</v>
      </c>
      <c r="L161" s="673"/>
      <c r="M161" s="16" t="str">
        <f t="shared" si="19"/>
        <v>Juin</v>
      </c>
    </row>
    <row r="162" spans="1:13" ht="18.75">
      <c r="A162" s="13">
        <v>155</v>
      </c>
      <c r="B162" s="625" t="s">
        <v>1169</v>
      </c>
      <c r="C162" s="625" t="s">
        <v>2599</v>
      </c>
      <c r="D162" s="626">
        <v>8</v>
      </c>
      <c r="E162" s="670"/>
      <c r="F162" s="671">
        <f t="shared" si="15"/>
        <v>4</v>
      </c>
      <c r="G162" s="671">
        <f t="shared" si="16"/>
        <v>12</v>
      </c>
      <c r="H162" s="672"/>
      <c r="I162" s="671">
        <f t="shared" si="17"/>
        <v>12</v>
      </c>
      <c r="J162" s="626"/>
      <c r="K162" s="671">
        <f t="shared" si="18"/>
        <v>12</v>
      </c>
      <c r="L162" s="673"/>
      <c r="M162" s="16" t="str">
        <f t="shared" si="19"/>
        <v>Juin</v>
      </c>
    </row>
    <row r="163" spans="1:13" ht="18.75">
      <c r="A163" s="13">
        <v>156</v>
      </c>
      <c r="B163" s="625" t="s">
        <v>1176</v>
      </c>
      <c r="C163" s="625" t="s">
        <v>2600</v>
      </c>
      <c r="D163" s="626">
        <v>7.5</v>
      </c>
      <c r="E163" s="670"/>
      <c r="F163" s="671">
        <f t="shared" si="15"/>
        <v>3.75</v>
      </c>
      <c r="G163" s="671">
        <f t="shared" si="16"/>
        <v>11.25</v>
      </c>
      <c r="H163" s="672"/>
      <c r="I163" s="671">
        <f t="shared" si="17"/>
        <v>11.25</v>
      </c>
      <c r="J163" s="626"/>
      <c r="K163" s="671">
        <f t="shared" si="18"/>
        <v>11.25</v>
      </c>
      <c r="L163" s="673"/>
      <c r="M163" s="16" t="str">
        <f t="shared" si="19"/>
        <v>Juin</v>
      </c>
    </row>
    <row r="164" spans="1:13" ht="18.75">
      <c r="A164" s="13">
        <v>157</v>
      </c>
      <c r="B164" s="625" t="s">
        <v>2601</v>
      </c>
      <c r="C164" s="625" t="s">
        <v>2602</v>
      </c>
      <c r="D164" s="626">
        <v>15</v>
      </c>
      <c r="E164" s="670"/>
      <c r="F164" s="671">
        <f t="shared" si="15"/>
        <v>7.5</v>
      </c>
      <c r="G164" s="671">
        <f t="shared" si="16"/>
        <v>22.5</v>
      </c>
      <c r="H164" s="672"/>
      <c r="I164" s="671">
        <f t="shared" si="17"/>
        <v>22.5</v>
      </c>
      <c r="J164" s="626"/>
      <c r="K164" s="671">
        <f t="shared" si="18"/>
        <v>22.5</v>
      </c>
      <c r="L164" s="673"/>
      <c r="M164" s="16" t="str">
        <f t="shared" si="19"/>
        <v>Juin</v>
      </c>
    </row>
    <row r="165" spans="1:13" ht="18.75">
      <c r="A165" s="13">
        <v>158</v>
      </c>
      <c r="B165" s="625" t="s">
        <v>222</v>
      </c>
      <c r="C165" s="625" t="s">
        <v>224</v>
      </c>
      <c r="D165" s="626"/>
      <c r="E165" s="670"/>
      <c r="F165" s="671">
        <f t="shared" si="15"/>
        <v>10.5</v>
      </c>
      <c r="G165" s="671">
        <f t="shared" si="16"/>
        <v>31.5</v>
      </c>
      <c r="H165" s="672"/>
      <c r="I165" s="671">
        <f t="shared" si="17"/>
        <v>31.5</v>
      </c>
      <c r="J165" s="626"/>
      <c r="K165" s="671">
        <f t="shared" si="18"/>
        <v>31.5</v>
      </c>
      <c r="L165" s="673">
        <v>31.5</v>
      </c>
      <c r="M165" s="16" t="str">
        <f t="shared" si="19"/>
        <v>Juin</v>
      </c>
    </row>
    <row r="166" spans="1:13" ht="18.75">
      <c r="A166" s="13">
        <v>159</v>
      </c>
      <c r="B166" s="625" t="s">
        <v>227</v>
      </c>
      <c r="C166" s="625" t="s">
        <v>2603</v>
      </c>
      <c r="D166" s="626">
        <v>7</v>
      </c>
      <c r="E166" s="670"/>
      <c r="F166" s="671">
        <f t="shared" si="15"/>
        <v>3.5</v>
      </c>
      <c r="G166" s="671">
        <f t="shared" si="16"/>
        <v>10.5</v>
      </c>
      <c r="H166" s="672"/>
      <c r="I166" s="671">
        <f t="shared" si="17"/>
        <v>10.5</v>
      </c>
      <c r="J166" s="626"/>
      <c r="K166" s="671">
        <f t="shared" si="18"/>
        <v>10.5</v>
      </c>
      <c r="L166" s="673"/>
      <c r="M166" s="16" t="str">
        <f t="shared" si="19"/>
        <v>Juin</v>
      </c>
    </row>
    <row r="167" spans="1:13" ht="18.75">
      <c r="A167" s="13">
        <v>160</v>
      </c>
      <c r="B167" s="625" t="s">
        <v>1190</v>
      </c>
      <c r="C167" s="625" t="s">
        <v>2604</v>
      </c>
      <c r="D167" s="626">
        <v>17.25</v>
      </c>
      <c r="E167" s="670"/>
      <c r="F167" s="671">
        <f t="shared" si="15"/>
        <v>8.625</v>
      </c>
      <c r="G167" s="671">
        <f t="shared" si="16"/>
        <v>25.875</v>
      </c>
      <c r="H167" s="672"/>
      <c r="I167" s="671">
        <f t="shared" si="17"/>
        <v>25.875</v>
      </c>
      <c r="J167" s="626"/>
      <c r="K167" s="671">
        <f t="shared" si="18"/>
        <v>25.875</v>
      </c>
      <c r="L167" s="673"/>
      <c r="M167" s="16" t="str">
        <f t="shared" si="19"/>
        <v>Juin</v>
      </c>
    </row>
    <row r="168" spans="1:13" ht="18.75">
      <c r="A168" s="13">
        <v>161</v>
      </c>
      <c r="B168" s="625" t="s">
        <v>1194</v>
      </c>
      <c r="C168" s="625" t="s">
        <v>2491</v>
      </c>
      <c r="D168" s="626">
        <v>12.5</v>
      </c>
      <c r="E168" s="670"/>
      <c r="F168" s="671">
        <f t="shared" si="15"/>
        <v>6.25</v>
      </c>
      <c r="G168" s="671">
        <f t="shared" si="16"/>
        <v>18.75</v>
      </c>
      <c r="H168" s="672"/>
      <c r="I168" s="671">
        <f t="shared" si="17"/>
        <v>18.75</v>
      </c>
      <c r="J168" s="626"/>
      <c r="K168" s="671">
        <f t="shared" si="18"/>
        <v>18.75</v>
      </c>
      <c r="L168" s="673"/>
      <c r="M168" s="16" t="str">
        <f t="shared" si="19"/>
        <v>Juin</v>
      </c>
    </row>
    <row r="169" spans="1:13" ht="18.75">
      <c r="A169" s="13">
        <v>162</v>
      </c>
      <c r="B169" s="625" t="s">
        <v>1197</v>
      </c>
      <c r="C169" s="625" t="s">
        <v>2605</v>
      </c>
      <c r="D169" s="626">
        <v>11</v>
      </c>
      <c r="E169" s="670"/>
      <c r="F169" s="671">
        <f t="shared" si="15"/>
        <v>5.5</v>
      </c>
      <c r="G169" s="671">
        <f t="shared" si="16"/>
        <v>16.5</v>
      </c>
      <c r="H169" s="672"/>
      <c r="I169" s="671">
        <f t="shared" si="17"/>
        <v>16.5</v>
      </c>
      <c r="J169" s="626"/>
      <c r="K169" s="671">
        <f t="shared" si="18"/>
        <v>16.5</v>
      </c>
      <c r="L169" s="673"/>
      <c r="M169" s="16" t="str">
        <f t="shared" si="19"/>
        <v>Juin</v>
      </c>
    </row>
    <row r="170" spans="1:13" ht="18.75">
      <c r="A170" s="13">
        <v>163</v>
      </c>
      <c r="B170" s="625" t="s">
        <v>229</v>
      </c>
      <c r="C170" s="625" t="s">
        <v>2474</v>
      </c>
      <c r="D170" s="626">
        <v>15.75</v>
      </c>
      <c r="E170" s="670"/>
      <c r="F170" s="671">
        <f t="shared" si="15"/>
        <v>7.875</v>
      </c>
      <c r="G170" s="671">
        <f t="shared" si="16"/>
        <v>23.625</v>
      </c>
      <c r="H170" s="672"/>
      <c r="I170" s="671">
        <f t="shared" si="17"/>
        <v>23.625</v>
      </c>
      <c r="J170" s="626"/>
      <c r="K170" s="671">
        <f t="shared" si="18"/>
        <v>23.625</v>
      </c>
      <c r="L170" s="673"/>
      <c r="M170" s="16" t="str">
        <f t="shared" si="19"/>
        <v>Juin</v>
      </c>
    </row>
    <row r="171" spans="1:13" ht="18.75">
      <c r="A171" s="13">
        <v>164</v>
      </c>
      <c r="B171" s="625" t="s">
        <v>1204</v>
      </c>
      <c r="C171" s="625" t="s">
        <v>2606</v>
      </c>
      <c r="D171" s="626">
        <v>10</v>
      </c>
      <c r="E171" s="670"/>
      <c r="F171" s="671">
        <f t="shared" si="15"/>
        <v>5</v>
      </c>
      <c r="G171" s="671">
        <f t="shared" si="16"/>
        <v>15</v>
      </c>
      <c r="H171" s="672"/>
      <c r="I171" s="671">
        <f t="shared" si="17"/>
        <v>15</v>
      </c>
      <c r="J171" s="626"/>
      <c r="K171" s="671">
        <f t="shared" si="18"/>
        <v>15</v>
      </c>
      <c r="L171" s="673"/>
      <c r="M171" s="16" t="str">
        <f t="shared" si="19"/>
        <v>Juin</v>
      </c>
    </row>
    <row r="172" spans="1:13" ht="18.75">
      <c r="A172" s="13">
        <v>165</v>
      </c>
      <c r="B172" s="625" t="s">
        <v>1209</v>
      </c>
      <c r="C172" s="625" t="s">
        <v>2466</v>
      </c>
      <c r="D172" s="626">
        <v>9.5</v>
      </c>
      <c r="E172" s="670"/>
      <c r="F172" s="671">
        <f t="shared" si="15"/>
        <v>4.75</v>
      </c>
      <c r="G172" s="671">
        <f t="shared" si="16"/>
        <v>14.25</v>
      </c>
      <c r="H172" s="672"/>
      <c r="I172" s="671">
        <f t="shared" si="17"/>
        <v>14.25</v>
      </c>
      <c r="J172" s="626"/>
      <c r="K172" s="671">
        <f t="shared" si="18"/>
        <v>14.25</v>
      </c>
      <c r="L172" s="673"/>
      <c r="M172" s="16" t="str">
        <f t="shared" si="19"/>
        <v>Juin</v>
      </c>
    </row>
    <row r="173" spans="1:13" ht="18.75">
      <c r="A173" s="13">
        <v>166</v>
      </c>
      <c r="B173" s="625" t="s">
        <v>2607</v>
      </c>
      <c r="C173" s="625" t="s">
        <v>2608</v>
      </c>
      <c r="D173" s="626">
        <v>16.25</v>
      </c>
      <c r="E173" s="670"/>
      <c r="F173" s="671">
        <f t="shared" si="15"/>
        <v>8.125</v>
      </c>
      <c r="G173" s="671">
        <f t="shared" si="16"/>
        <v>24.375</v>
      </c>
      <c r="H173" s="672"/>
      <c r="I173" s="671">
        <f t="shared" si="17"/>
        <v>24.375</v>
      </c>
      <c r="J173" s="626"/>
      <c r="K173" s="671">
        <f t="shared" si="18"/>
        <v>24.375</v>
      </c>
      <c r="L173" s="673"/>
      <c r="M173" s="16" t="str">
        <f t="shared" si="19"/>
        <v>Juin</v>
      </c>
    </row>
    <row r="174" spans="1:13" ht="18.75">
      <c r="A174" s="13">
        <v>167</v>
      </c>
      <c r="B174" s="625" t="s">
        <v>2609</v>
      </c>
      <c r="C174" s="625" t="s">
        <v>2610</v>
      </c>
      <c r="D174" s="626">
        <v>10.5</v>
      </c>
      <c r="E174" s="670"/>
      <c r="F174" s="671">
        <f t="shared" si="15"/>
        <v>5.25</v>
      </c>
      <c r="G174" s="671">
        <f t="shared" si="16"/>
        <v>15.75</v>
      </c>
      <c r="H174" s="672"/>
      <c r="I174" s="671">
        <f t="shared" si="17"/>
        <v>15.75</v>
      </c>
      <c r="J174" s="626"/>
      <c r="K174" s="671">
        <f t="shared" si="18"/>
        <v>15.75</v>
      </c>
      <c r="L174" s="673"/>
      <c r="M174" s="16" t="str">
        <f t="shared" si="19"/>
        <v>Juin</v>
      </c>
    </row>
    <row r="175" spans="1:13" ht="18.75">
      <c r="A175" s="13">
        <v>168</v>
      </c>
      <c r="B175" s="625" t="s">
        <v>2611</v>
      </c>
      <c r="C175" s="625" t="s">
        <v>2612</v>
      </c>
      <c r="D175" s="626">
        <v>5</v>
      </c>
      <c r="E175" s="670"/>
      <c r="F175" s="671">
        <f t="shared" si="15"/>
        <v>2.5</v>
      </c>
      <c r="G175" s="671">
        <f t="shared" si="16"/>
        <v>7.5</v>
      </c>
      <c r="H175" s="672"/>
      <c r="I175" s="671">
        <f t="shared" si="17"/>
        <v>7.5</v>
      </c>
      <c r="J175" s="626"/>
      <c r="K175" s="671">
        <f t="shared" si="18"/>
        <v>7.5</v>
      </c>
      <c r="L175" s="673"/>
      <c r="M175" s="16" t="str">
        <f t="shared" si="19"/>
        <v>Juin</v>
      </c>
    </row>
    <row r="176" spans="1:13" ht="18.75">
      <c r="A176" s="13">
        <v>169</v>
      </c>
      <c r="B176" s="625" t="s">
        <v>233</v>
      </c>
      <c r="C176" s="625" t="s">
        <v>2613</v>
      </c>
      <c r="D176" s="626">
        <v>6.5</v>
      </c>
      <c r="E176" s="670"/>
      <c r="F176" s="671">
        <f t="shared" si="15"/>
        <v>3.25</v>
      </c>
      <c r="G176" s="671">
        <f t="shared" si="16"/>
        <v>9.75</v>
      </c>
      <c r="H176" s="672"/>
      <c r="I176" s="671">
        <f t="shared" si="17"/>
        <v>9.75</v>
      </c>
      <c r="J176" s="626"/>
      <c r="K176" s="671">
        <f t="shared" si="18"/>
        <v>9.75</v>
      </c>
      <c r="L176" s="673"/>
      <c r="M176" s="16" t="str">
        <f t="shared" si="19"/>
        <v>Juin</v>
      </c>
    </row>
    <row r="177" spans="1:13" ht="18.75">
      <c r="A177" s="13">
        <v>170</v>
      </c>
      <c r="B177" s="625" t="s">
        <v>1231</v>
      </c>
      <c r="C177" s="625" t="s">
        <v>2614</v>
      </c>
      <c r="D177" s="626">
        <v>17</v>
      </c>
      <c r="E177" s="670"/>
      <c r="F177" s="671">
        <f t="shared" si="15"/>
        <v>8.5</v>
      </c>
      <c r="G177" s="671">
        <f t="shared" si="16"/>
        <v>25.5</v>
      </c>
      <c r="H177" s="672"/>
      <c r="I177" s="671">
        <f t="shared" si="17"/>
        <v>25.5</v>
      </c>
      <c r="J177" s="626"/>
      <c r="K177" s="671">
        <f t="shared" si="18"/>
        <v>25.5</v>
      </c>
      <c r="L177" s="673"/>
      <c r="M177" s="16" t="str">
        <f t="shared" si="19"/>
        <v>Juin</v>
      </c>
    </row>
    <row r="178" spans="1:13" ht="18.75">
      <c r="A178" s="13">
        <v>171</v>
      </c>
      <c r="B178" s="625" t="s">
        <v>1236</v>
      </c>
      <c r="C178" s="625" t="s">
        <v>2615</v>
      </c>
      <c r="D178" s="626">
        <v>17</v>
      </c>
      <c r="E178" s="670"/>
      <c r="F178" s="671">
        <f t="shared" si="15"/>
        <v>8.5</v>
      </c>
      <c r="G178" s="671">
        <f t="shared" si="16"/>
        <v>25.5</v>
      </c>
      <c r="H178" s="672"/>
      <c r="I178" s="671">
        <f t="shared" si="17"/>
        <v>25.5</v>
      </c>
      <c r="J178" s="626"/>
      <c r="K178" s="671">
        <f t="shared" si="18"/>
        <v>25.5</v>
      </c>
      <c r="L178" s="673"/>
      <c r="M178" s="16" t="str">
        <f t="shared" si="19"/>
        <v>Juin</v>
      </c>
    </row>
    <row r="179" spans="1:13" ht="18.75">
      <c r="A179" s="13">
        <v>172</v>
      </c>
      <c r="B179" s="625" t="s">
        <v>1241</v>
      </c>
      <c r="C179" s="625" t="s">
        <v>2449</v>
      </c>
      <c r="D179" s="626">
        <v>15.25</v>
      </c>
      <c r="E179" s="670"/>
      <c r="F179" s="671">
        <f t="shared" si="15"/>
        <v>7.625</v>
      </c>
      <c r="G179" s="671">
        <f t="shared" si="16"/>
        <v>22.875</v>
      </c>
      <c r="H179" s="672"/>
      <c r="I179" s="671">
        <f t="shared" si="17"/>
        <v>22.875</v>
      </c>
      <c r="J179" s="626"/>
      <c r="K179" s="671">
        <f t="shared" si="18"/>
        <v>22.875</v>
      </c>
      <c r="L179" s="673"/>
      <c r="M179" s="16" t="str">
        <f t="shared" si="19"/>
        <v>Juin</v>
      </c>
    </row>
    <row r="180" spans="1:13" ht="18.75">
      <c r="A180" s="13">
        <v>173</v>
      </c>
      <c r="B180" s="625" t="s">
        <v>1244</v>
      </c>
      <c r="C180" s="625" t="s">
        <v>2616</v>
      </c>
      <c r="D180" s="626">
        <v>7</v>
      </c>
      <c r="E180" s="670"/>
      <c r="F180" s="671">
        <f t="shared" si="15"/>
        <v>3.5</v>
      </c>
      <c r="G180" s="671">
        <f t="shared" si="16"/>
        <v>10.5</v>
      </c>
      <c r="H180" s="672"/>
      <c r="I180" s="671">
        <f t="shared" si="17"/>
        <v>10.5</v>
      </c>
      <c r="J180" s="626"/>
      <c r="K180" s="671">
        <f t="shared" si="18"/>
        <v>10.5</v>
      </c>
      <c r="L180" s="673"/>
      <c r="M180" s="16" t="str">
        <f t="shared" si="19"/>
        <v>Juin</v>
      </c>
    </row>
    <row r="181" spans="1:13" ht="18.75">
      <c r="A181" s="13">
        <v>174</v>
      </c>
      <c r="B181" s="625" t="s">
        <v>1247</v>
      </c>
      <c r="C181" s="625" t="s">
        <v>2617</v>
      </c>
      <c r="D181" s="626">
        <v>0</v>
      </c>
      <c r="E181" s="670"/>
      <c r="F181" s="671">
        <f t="shared" si="15"/>
        <v>0</v>
      </c>
      <c r="G181" s="671">
        <f t="shared" si="16"/>
        <v>0</v>
      </c>
      <c r="H181" s="672"/>
      <c r="I181" s="671">
        <f t="shared" si="17"/>
        <v>0</v>
      </c>
      <c r="J181" s="626"/>
      <c r="K181" s="671">
        <f t="shared" si="18"/>
        <v>0</v>
      </c>
      <c r="L181" s="673"/>
      <c r="M181" s="16" t="str">
        <f t="shared" si="19"/>
        <v>Juin</v>
      </c>
    </row>
    <row r="182" spans="1:13" ht="18.75">
      <c r="A182" s="13">
        <v>175</v>
      </c>
      <c r="B182" s="625" t="s">
        <v>1252</v>
      </c>
      <c r="C182" s="625" t="s">
        <v>2462</v>
      </c>
      <c r="D182" s="626">
        <v>6</v>
      </c>
      <c r="E182" s="670"/>
      <c r="F182" s="671">
        <f t="shared" si="15"/>
        <v>3</v>
      </c>
      <c r="G182" s="671">
        <f t="shared" si="16"/>
        <v>9</v>
      </c>
      <c r="H182" s="672"/>
      <c r="I182" s="671">
        <f t="shared" si="17"/>
        <v>9</v>
      </c>
      <c r="J182" s="626"/>
      <c r="K182" s="671">
        <f t="shared" si="18"/>
        <v>9</v>
      </c>
      <c r="L182" s="673"/>
      <c r="M182" s="16" t="str">
        <f t="shared" si="19"/>
        <v>Juin</v>
      </c>
    </row>
    <row r="183" spans="1:13" ht="18.75">
      <c r="A183" s="13">
        <v>176</v>
      </c>
      <c r="B183" s="625" t="s">
        <v>1255</v>
      </c>
      <c r="C183" s="625" t="s">
        <v>2615</v>
      </c>
      <c r="D183" s="626">
        <v>6.5</v>
      </c>
      <c r="E183" s="670"/>
      <c r="F183" s="671">
        <f t="shared" si="15"/>
        <v>3.25</v>
      </c>
      <c r="G183" s="671">
        <f t="shared" si="16"/>
        <v>9.75</v>
      </c>
      <c r="H183" s="672"/>
      <c r="I183" s="671">
        <f t="shared" si="17"/>
        <v>9.75</v>
      </c>
      <c r="J183" s="626"/>
      <c r="K183" s="671">
        <f t="shared" si="18"/>
        <v>9.75</v>
      </c>
      <c r="L183" s="673"/>
      <c r="M183" s="16" t="str">
        <f t="shared" si="19"/>
        <v>Juin</v>
      </c>
    </row>
    <row r="184" spans="1:13" ht="18.75">
      <c r="A184" s="13">
        <v>177</v>
      </c>
      <c r="B184" s="625" t="s">
        <v>1258</v>
      </c>
      <c r="C184" s="625" t="s">
        <v>2432</v>
      </c>
      <c r="D184" s="626">
        <v>19.5</v>
      </c>
      <c r="E184" s="670"/>
      <c r="F184" s="671">
        <f t="shared" si="15"/>
        <v>9.75</v>
      </c>
      <c r="G184" s="671">
        <f t="shared" si="16"/>
        <v>29.25</v>
      </c>
      <c r="H184" s="672"/>
      <c r="I184" s="671">
        <f t="shared" si="17"/>
        <v>29.25</v>
      </c>
      <c r="J184" s="626"/>
      <c r="K184" s="671">
        <f t="shared" si="18"/>
        <v>29.25</v>
      </c>
      <c r="L184" s="673"/>
      <c r="M184" s="16" t="str">
        <f t="shared" si="19"/>
        <v>Juin</v>
      </c>
    </row>
    <row r="185" spans="1:13" ht="18.75">
      <c r="A185" s="13">
        <v>178</v>
      </c>
      <c r="B185" s="625" t="s">
        <v>1262</v>
      </c>
      <c r="C185" s="625" t="s">
        <v>2618</v>
      </c>
      <c r="D185" s="626">
        <v>10.5</v>
      </c>
      <c r="E185" s="670"/>
      <c r="F185" s="671">
        <f t="shared" si="15"/>
        <v>5.25</v>
      </c>
      <c r="G185" s="671">
        <f t="shared" si="16"/>
        <v>15.75</v>
      </c>
      <c r="H185" s="672"/>
      <c r="I185" s="671">
        <f t="shared" si="17"/>
        <v>15.75</v>
      </c>
      <c r="J185" s="626"/>
      <c r="K185" s="671">
        <f t="shared" si="18"/>
        <v>15.75</v>
      </c>
      <c r="L185" s="673"/>
      <c r="M185" s="16" t="str">
        <f t="shared" si="19"/>
        <v>Juin</v>
      </c>
    </row>
    <row r="186" spans="1:13" ht="18.75">
      <c r="A186" s="13">
        <v>179</v>
      </c>
      <c r="B186" s="625" t="s">
        <v>2619</v>
      </c>
      <c r="C186" s="625" t="s">
        <v>2620</v>
      </c>
      <c r="D186" s="626">
        <v>14</v>
      </c>
      <c r="E186" s="670"/>
      <c r="F186" s="671">
        <f t="shared" si="15"/>
        <v>7</v>
      </c>
      <c r="G186" s="671">
        <f t="shared" si="16"/>
        <v>21</v>
      </c>
      <c r="H186" s="672"/>
      <c r="I186" s="671">
        <f t="shared" si="17"/>
        <v>21</v>
      </c>
      <c r="J186" s="626"/>
      <c r="K186" s="671">
        <f t="shared" si="18"/>
        <v>21</v>
      </c>
      <c r="L186" s="673"/>
      <c r="M186" s="16" t="str">
        <f t="shared" si="19"/>
        <v>Juin</v>
      </c>
    </row>
    <row r="187" spans="1:13" ht="18.75">
      <c r="A187" s="13">
        <v>180</v>
      </c>
      <c r="B187" s="625" t="s">
        <v>1273</v>
      </c>
      <c r="C187" s="625" t="s">
        <v>2621</v>
      </c>
      <c r="D187" s="626">
        <v>18</v>
      </c>
      <c r="E187" s="670"/>
      <c r="F187" s="671">
        <f t="shared" si="15"/>
        <v>9</v>
      </c>
      <c r="G187" s="671">
        <f t="shared" si="16"/>
        <v>27</v>
      </c>
      <c r="H187" s="672"/>
      <c r="I187" s="671">
        <f t="shared" si="17"/>
        <v>27</v>
      </c>
      <c r="J187" s="626"/>
      <c r="K187" s="671">
        <f t="shared" si="18"/>
        <v>27</v>
      </c>
      <c r="L187" s="673"/>
      <c r="M187" s="16" t="str">
        <f t="shared" si="19"/>
        <v>Juin</v>
      </c>
    </row>
    <row r="188" spans="1:13" ht="18.75">
      <c r="A188" s="13">
        <v>181</v>
      </c>
      <c r="B188" s="625" t="s">
        <v>1277</v>
      </c>
      <c r="C188" s="625" t="s">
        <v>2582</v>
      </c>
      <c r="D188" s="626">
        <v>13.75</v>
      </c>
      <c r="E188" s="670"/>
      <c r="F188" s="671">
        <f t="shared" si="15"/>
        <v>6.875</v>
      </c>
      <c r="G188" s="671">
        <f t="shared" si="16"/>
        <v>20.625</v>
      </c>
      <c r="H188" s="672"/>
      <c r="I188" s="671">
        <f t="shared" si="17"/>
        <v>20.625</v>
      </c>
      <c r="J188" s="626"/>
      <c r="K188" s="671">
        <f t="shared" si="18"/>
        <v>20.625</v>
      </c>
      <c r="L188" s="673"/>
      <c r="M188" s="16" t="str">
        <f t="shared" si="19"/>
        <v>Juin</v>
      </c>
    </row>
    <row r="189" spans="1:13" ht="18.75">
      <c r="A189" s="13">
        <v>182</v>
      </c>
      <c r="B189" s="625" t="s">
        <v>238</v>
      </c>
      <c r="C189" s="625" t="s">
        <v>2622</v>
      </c>
      <c r="D189" s="626">
        <v>5.5</v>
      </c>
      <c r="E189" s="670"/>
      <c r="F189" s="671">
        <f t="shared" si="15"/>
        <v>2.75</v>
      </c>
      <c r="G189" s="671">
        <f t="shared" si="16"/>
        <v>8.25</v>
      </c>
      <c r="H189" s="672"/>
      <c r="I189" s="671">
        <f t="shared" si="17"/>
        <v>8.25</v>
      </c>
      <c r="J189" s="626"/>
      <c r="K189" s="671">
        <f t="shared" si="18"/>
        <v>8.25</v>
      </c>
      <c r="L189" s="673"/>
      <c r="M189" s="16" t="str">
        <f t="shared" si="19"/>
        <v>Juin</v>
      </c>
    </row>
    <row r="190" spans="1:13" ht="18.75">
      <c r="A190" s="13">
        <v>183</v>
      </c>
      <c r="B190" s="625" t="s">
        <v>1285</v>
      </c>
      <c r="C190" s="625" t="s">
        <v>2581</v>
      </c>
      <c r="D190" s="626">
        <v>7.5</v>
      </c>
      <c r="E190" s="670"/>
      <c r="F190" s="671">
        <f t="shared" si="15"/>
        <v>3.75</v>
      </c>
      <c r="G190" s="671">
        <f t="shared" si="16"/>
        <v>11.25</v>
      </c>
      <c r="H190" s="672"/>
      <c r="I190" s="671">
        <f t="shared" si="17"/>
        <v>11.25</v>
      </c>
      <c r="J190" s="626"/>
      <c r="K190" s="671">
        <f t="shared" si="18"/>
        <v>11.25</v>
      </c>
      <c r="L190" s="673"/>
      <c r="M190" s="16" t="str">
        <f t="shared" si="19"/>
        <v>Juin</v>
      </c>
    </row>
    <row r="191" spans="1:13" ht="18.75">
      <c r="A191" s="13">
        <v>184</v>
      </c>
      <c r="B191" s="625" t="s">
        <v>1290</v>
      </c>
      <c r="C191" s="625" t="s">
        <v>2623</v>
      </c>
      <c r="D191" s="626">
        <v>16</v>
      </c>
      <c r="E191" s="670"/>
      <c r="F191" s="671">
        <f t="shared" si="15"/>
        <v>8</v>
      </c>
      <c r="G191" s="671">
        <f t="shared" si="16"/>
        <v>24</v>
      </c>
      <c r="H191" s="672"/>
      <c r="I191" s="671">
        <f t="shared" si="17"/>
        <v>24</v>
      </c>
      <c r="J191" s="626"/>
      <c r="K191" s="671">
        <f t="shared" si="18"/>
        <v>24</v>
      </c>
      <c r="L191" s="673"/>
      <c r="M191" s="16" t="str">
        <f t="shared" si="19"/>
        <v>Juin</v>
      </c>
    </row>
    <row r="192" spans="1:13" ht="18.75">
      <c r="A192" s="13">
        <v>185</v>
      </c>
      <c r="B192" s="625" t="s">
        <v>2624</v>
      </c>
      <c r="C192" s="625" t="s">
        <v>2625</v>
      </c>
      <c r="D192" s="626">
        <v>8</v>
      </c>
      <c r="E192" s="670"/>
      <c r="F192" s="671">
        <f t="shared" si="15"/>
        <v>4</v>
      </c>
      <c r="G192" s="671">
        <f t="shared" si="16"/>
        <v>12</v>
      </c>
      <c r="H192" s="672"/>
      <c r="I192" s="671">
        <f t="shared" si="17"/>
        <v>12</v>
      </c>
      <c r="J192" s="626"/>
      <c r="K192" s="671">
        <f t="shared" si="18"/>
        <v>12</v>
      </c>
      <c r="L192" s="673"/>
      <c r="M192" s="16" t="str">
        <f t="shared" si="19"/>
        <v>Juin</v>
      </c>
    </row>
    <row r="193" spans="1:13" ht="18.75">
      <c r="A193" s="13">
        <v>186</v>
      </c>
      <c r="B193" s="625" t="s">
        <v>2626</v>
      </c>
      <c r="C193" s="625" t="s">
        <v>2627</v>
      </c>
      <c r="D193" s="626">
        <v>14</v>
      </c>
      <c r="E193" s="670"/>
      <c r="F193" s="671">
        <f t="shared" si="15"/>
        <v>7</v>
      </c>
      <c r="G193" s="671">
        <f t="shared" si="16"/>
        <v>21</v>
      </c>
      <c r="H193" s="672"/>
      <c r="I193" s="671">
        <f t="shared" si="17"/>
        <v>21</v>
      </c>
      <c r="J193" s="626"/>
      <c r="K193" s="671">
        <f t="shared" si="18"/>
        <v>21</v>
      </c>
      <c r="L193" s="673"/>
      <c r="M193" s="16" t="str">
        <f t="shared" si="19"/>
        <v>Juin</v>
      </c>
    </row>
    <row r="194" spans="1:13" ht="18.75">
      <c r="A194" s="13">
        <v>187</v>
      </c>
      <c r="B194" s="625" t="s">
        <v>261</v>
      </c>
      <c r="C194" s="625" t="s">
        <v>2628</v>
      </c>
      <c r="D194" s="626">
        <v>13.5</v>
      </c>
      <c r="E194" s="670"/>
      <c r="F194" s="671">
        <f t="shared" si="15"/>
        <v>6.75</v>
      </c>
      <c r="G194" s="671">
        <f t="shared" si="16"/>
        <v>20.25</v>
      </c>
      <c r="H194" s="672"/>
      <c r="I194" s="671">
        <f t="shared" si="17"/>
        <v>20.25</v>
      </c>
      <c r="J194" s="626"/>
      <c r="K194" s="671">
        <f t="shared" si="18"/>
        <v>20.25</v>
      </c>
      <c r="L194" s="673"/>
      <c r="M194" s="16" t="str">
        <f t="shared" si="19"/>
        <v>Juin</v>
      </c>
    </row>
    <row r="195" spans="1:13" ht="18.75">
      <c r="A195" s="13">
        <v>188</v>
      </c>
      <c r="B195" s="625" t="s">
        <v>1308</v>
      </c>
      <c r="C195" s="625" t="s">
        <v>2466</v>
      </c>
      <c r="D195" s="626">
        <v>10</v>
      </c>
      <c r="E195" s="670"/>
      <c r="F195" s="671">
        <f t="shared" si="15"/>
        <v>5</v>
      </c>
      <c r="G195" s="671">
        <f t="shared" si="16"/>
        <v>15</v>
      </c>
      <c r="H195" s="672"/>
      <c r="I195" s="671">
        <f t="shared" si="17"/>
        <v>15</v>
      </c>
      <c r="J195" s="626"/>
      <c r="K195" s="671">
        <f t="shared" si="18"/>
        <v>15</v>
      </c>
      <c r="L195" s="673"/>
      <c r="M195" s="16" t="str">
        <f t="shared" si="19"/>
        <v>Juin</v>
      </c>
    </row>
    <row r="196" spans="1:13" ht="18.75">
      <c r="A196" s="13">
        <v>189</v>
      </c>
      <c r="B196" s="625" t="s">
        <v>2629</v>
      </c>
      <c r="C196" s="625" t="s">
        <v>2473</v>
      </c>
      <c r="D196" s="626">
        <v>9</v>
      </c>
      <c r="E196" s="670"/>
      <c r="F196" s="671">
        <f t="shared" si="15"/>
        <v>4.5</v>
      </c>
      <c r="G196" s="671">
        <f t="shared" si="16"/>
        <v>13.5</v>
      </c>
      <c r="H196" s="672"/>
      <c r="I196" s="671">
        <f t="shared" si="17"/>
        <v>13.5</v>
      </c>
      <c r="J196" s="626"/>
      <c r="K196" s="671">
        <f t="shared" si="18"/>
        <v>13.5</v>
      </c>
      <c r="L196" s="673"/>
      <c r="M196" s="16" t="str">
        <f t="shared" si="19"/>
        <v>Juin</v>
      </c>
    </row>
    <row r="197" spans="1:13" ht="18.75">
      <c r="A197" s="13">
        <v>190</v>
      </c>
      <c r="B197" s="625" t="s">
        <v>1315</v>
      </c>
      <c r="C197" s="625" t="s">
        <v>2630</v>
      </c>
      <c r="D197" s="626">
        <v>3</v>
      </c>
      <c r="E197" s="670"/>
      <c r="F197" s="671">
        <f t="shared" si="15"/>
        <v>1.5</v>
      </c>
      <c r="G197" s="671">
        <f t="shared" si="16"/>
        <v>4.5</v>
      </c>
      <c r="H197" s="672"/>
      <c r="I197" s="671">
        <f t="shared" si="17"/>
        <v>4.5</v>
      </c>
      <c r="J197" s="626"/>
      <c r="K197" s="671">
        <f t="shared" si="18"/>
        <v>4.5</v>
      </c>
      <c r="L197" s="673"/>
      <c r="M197" s="16" t="str">
        <f t="shared" si="19"/>
        <v>Juin</v>
      </c>
    </row>
    <row r="198" spans="1:13" ht="18.75">
      <c r="A198" s="13">
        <v>191</v>
      </c>
      <c r="B198" s="625" t="s">
        <v>1315</v>
      </c>
      <c r="C198" s="625" t="s">
        <v>2540</v>
      </c>
      <c r="D198" s="626">
        <v>5</v>
      </c>
      <c r="E198" s="670"/>
      <c r="F198" s="671">
        <f t="shared" si="15"/>
        <v>2.5</v>
      </c>
      <c r="G198" s="671">
        <f t="shared" si="16"/>
        <v>7.5</v>
      </c>
      <c r="H198" s="672"/>
      <c r="I198" s="671">
        <f t="shared" si="17"/>
        <v>7.5</v>
      </c>
      <c r="J198" s="626"/>
      <c r="K198" s="671">
        <f t="shared" si="18"/>
        <v>7.5</v>
      </c>
      <c r="L198" s="673"/>
      <c r="M198" s="16" t="str">
        <f t="shared" si="19"/>
        <v>Juin</v>
      </c>
    </row>
    <row r="199" spans="1:13" ht="18.75">
      <c r="A199" s="13">
        <v>192</v>
      </c>
      <c r="B199" s="625" t="s">
        <v>1322</v>
      </c>
      <c r="C199" s="625" t="s">
        <v>2631</v>
      </c>
      <c r="D199" s="626">
        <v>10</v>
      </c>
      <c r="E199" s="670"/>
      <c r="F199" s="671">
        <f t="shared" si="15"/>
        <v>5</v>
      </c>
      <c r="G199" s="671">
        <f t="shared" si="16"/>
        <v>15</v>
      </c>
      <c r="H199" s="672"/>
      <c r="I199" s="671">
        <f t="shared" si="17"/>
        <v>15</v>
      </c>
      <c r="J199" s="626"/>
      <c r="K199" s="671">
        <f t="shared" si="18"/>
        <v>15</v>
      </c>
      <c r="L199" s="673"/>
      <c r="M199" s="16" t="str">
        <f t="shared" si="19"/>
        <v>Juin</v>
      </c>
    </row>
    <row r="200" spans="1:13" ht="18.75">
      <c r="A200" s="13">
        <v>193</v>
      </c>
      <c r="B200" s="625" t="s">
        <v>1327</v>
      </c>
      <c r="C200" s="625" t="s">
        <v>2632</v>
      </c>
      <c r="D200" s="626">
        <v>14.5</v>
      </c>
      <c r="E200" s="670"/>
      <c r="F200" s="671">
        <f t="shared" si="15"/>
        <v>7.25</v>
      </c>
      <c r="G200" s="671">
        <f t="shared" si="16"/>
        <v>21.75</v>
      </c>
      <c r="H200" s="672"/>
      <c r="I200" s="671">
        <f t="shared" si="17"/>
        <v>21.75</v>
      </c>
      <c r="J200" s="626"/>
      <c r="K200" s="671">
        <f t="shared" si="18"/>
        <v>21.75</v>
      </c>
      <c r="L200" s="673"/>
      <c r="M200" s="16" t="str">
        <f t="shared" si="19"/>
        <v>Juin</v>
      </c>
    </row>
    <row r="201" spans="1:13" ht="18.75">
      <c r="A201" s="13">
        <v>194</v>
      </c>
      <c r="B201" s="625" t="s">
        <v>2633</v>
      </c>
      <c r="C201" s="625" t="s">
        <v>2613</v>
      </c>
      <c r="D201" s="626">
        <v>18.75</v>
      </c>
      <c r="E201" s="670"/>
      <c r="F201" s="671">
        <f t="shared" ref="F201:F264" si="20">IF(AND(D201=0,E201=0),L201/3,(D201+E201)/2)</f>
        <v>9.375</v>
      </c>
      <c r="G201" s="671">
        <f t="shared" ref="G201:G264" si="21">F201*3</f>
        <v>28.125</v>
      </c>
      <c r="H201" s="672"/>
      <c r="I201" s="671">
        <f t="shared" ref="I201:I264" si="22">MAX(G201,H201*3)</f>
        <v>28.125</v>
      </c>
      <c r="J201" s="626"/>
      <c r="K201" s="671">
        <f t="shared" ref="K201:K264" si="23">MAX(I201,J201*3)</f>
        <v>28.125</v>
      </c>
      <c r="L201" s="673"/>
      <c r="M201" s="16" t="str">
        <f t="shared" ref="M201:M264" si="24">IF(ISBLANK(J201),IF(ISBLANK(H201),"Juin","Synthèse"),"Rattrapage")</f>
        <v>Juin</v>
      </c>
    </row>
    <row r="202" spans="1:13" ht="18.75">
      <c r="A202" s="13">
        <v>195</v>
      </c>
      <c r="B202" s="625" t="s">
        <v>1336</v>
      </c>
      <c r="C202" s="625" t="s">
        <v>2634</v>
      </c>
      <c r="D202" s="626">
        <v>13.5</v>
      </c>
      <c r="E202" s="670"/>
      <c r="F202" s="671">
        <f t="shared" si="20"/>
        <v>6.75</v>
      </c>
      <c r="G202" s="671">
        <f t="shared" si="21"/>
        <v>20.25</v>
      </c>
      <c r="H202" s="672"/>
      <c r="I202" s="671">
        <f t="shared" si="22"/>
        <v>20.25</v>
      </c>
      <c r="J202" s="626"/>
      <c r="K202" s="671">
        <f t="shared" si="23"/>
        <v>20.25</v>
      </c>
      <c r="L202" s="673"/>
      <c r="M202" s="16" t="str">
        <f t="shared" si="24"/>
        <v>Juin</v>
      </c>
    </row>
    <row r="203" spans="1:13" ht="18.75">
      <c r="A203" s="13">
        <v>196</v>
      </c>
      <c r="B203" s="625" t="s">
        <v>2635</v>
      </c>
      <c r="C203" s="625" t="s">
        <v>2636</v>
      </c>
      <c r="D203" s="626">
        <v>8.5</v>
      </c>
      <c r="E203" s="670"/>
      <c r="F203" s="671">
        <f t="shared" si="20"/>
        <v>4.25</v>
      </c>
      <c r="G203" s="671">
        <f t="shared" si="21"/>
        <v>12.75</v>
      </c>
      <c r="H203" s="672"/>
      <c r="I203" s="671">
        <f t="shared" si="22"/>
        <v>12.75</v>
      </c>
      <c r="J203" s="626"/>
      <c r="K203" s="671">
        <f t="shared" si="23"/>
        <v>12.75</v>
      </c>
      <c r="L203" s="673"/>
      <c r="M203" s="16" t="str">
        <f t="shared" si="24"/>
        <v>Juin</v>
      </c>
    </row>
    <row r="204" spans="1:13" ht="18.75">
      <c r="A204" s="13">
        <v>197</v>
      </c>
      <c r="B204" s="625" t="s">
        <v>1345</v>
      </c>
      <c r="C204" s="625" t="s">
        <v>2637</v>
      </c>
      <c r="D204" s="626">
        <v>10.5</v>
      </c>
      <c r="E204" s="670"/>
      <c r="F204" s="671">
        <f t="shared" si="20"/>
        <v>5.25</v>
      </c>
      <c r="G204" s="671">
        <f t="shared" si="21"/>
        <v>15.75</v>
      </c>
      <c r="H204" s="672"/>
      <c r="I204" s="671">
        <f t="shared" si="22"/>
        <v>15.75</v>
      </c>
      <c r="J204" s="626"/>
      <c r="K204" s="671">
        <f t="shared" si="23"/>
        <v>15.75</v>
      </c>
      <c r="L204" s="673"/>
      <c r="M204" s="16" t="str">
        <f t="shared" si="24"/>
        <v>Juin</v>
      </c>
    </row>
    <row r="205" spans="1:13" ht="18.75">
      <c r="A205" s="13">
        <v>198</v>
      </c>
      <c r="B205" s="625" t="s">
        <v>1349</v>
      </c>
      <c r="C205" s="625" t="s">
        <v>2638</v>
      </c>
      <c r="D205" s="626">
        <v>6</v>
      </c>
      <c r="E205" s="670"/>
      <c r="F205" s="671">
        <f t="shared" si="20"/>
        <v>3</v>
      </c>
      <c r="G205" s="671">
        <f t="shared" si="21"/>
        <v>9</v>
      </c>
      <c r="H205" s="672"/>
      <c r="I205" s="671">
        <f t="shared" si="22"/>
        <v>9</v>
      </c>
      <c r="J205" s="626"/>
      <c r="K205" s="671">
        <f t="shared" si="23"/>
        <v>9</v>
      </c>
      <c r="L205" s="673"/>
      <c r="M205" s="16" t="str">
        <f t="shared" si="24"/>
        <v>Juin</v>
      </c>
    </row>
    <row r="206" spans="1:13" ht="18.75">
      <c r="A206" s="13">
        <v>199</v>
      </c>
      <c r="B206" s="625" t="s">
        <v>1349</v>
      </c>
      <c r="C206" s="625" t="s">
        <v>2639</v>
      </c>
      <c r="D206" s="626">
        <v>9.5</v>
      </c>
      <c r="E206" s="670"/>
      <c r="F206" s="671">
        <f t="shared" si="20"/>
        <v>4.75</v>
      </c>
      <c r="G206" s="671">
        <f t="shared" si="21"/>
        <v>14.25</v>
      </c>
      <c r="H206" s="672"/>
      <c r="I206" s="671">
        <f t="shared" si="22"/>
        <v>14.25</v>
      </c>
      <c r="J206" s="626"/>
      <c r="K206" s="671">
        <f t="shared" si="23"/>
        <v>14.25</v>
      </c>
      <c r="L206" s="673"/>
      <c r="M206" s="16" t="str">
        <f t="shared" si="24"/>
        <v>Juin</v>
      </c>
    </row>
    <row r="207" spans="1:13" ht="18.75">
      <c r="A207" s="13">
        <v>200</v>
      </c>
      <c r="B207" s="625" t="s">
        <v>1359</v>
      </c>
      <c r="C207" s="625" t="s">
        <v>2640</v>
      </c>
      <c r="D207" s="626">
        <v>2.5</v>
      </c>
      <c r="E207" s="670"/>
      <c r="F207" s="671">
        <f t="shared" si="20"/>
        <v>1.25</v>
      </c>
      <c r="G207" s="671">
        <f t="shared" si="21"/>
        <v>3.75</v>
      </c>
      <c r="H207" s="672"/>
      <c r="I207" s="671">
        <f t="shared" si="22"/>
        <v>3.75</v>
      </c>
      <c r="J207" s="626"/>
      <c r="K207" s="671">
        <f t="shared" si="23"/>
        <v>3.75</v>
      </c>
      <c r="L207" s="673"/>
      <c r="M207" s="16" t="str">
        <f t="shared" si="24"/>
        <v>Juin</v>
      </c>
    </row>
    <row r="208" spans="1:13" ht="18.75">
      <c r="A208" s="13">
        <v>201</v>
      </c>
      <c r="B208" s="625" t="s">
        <v>243</v>
      </c>
      <c r="C208" s="625" t="s">
        <v>2641</v>
      </c>
      <c r="D208" s="626">
        <v>8</v>
      </c>
      <c r="E208" s="670"/>
      <c r="F208" s="671">
        <f t="shared" si="20"/>
        <v>4</v>
      </c>
      <c r="G208" s="671">
        <f t="shared" si="21"/>
        <v>12</v>
      </c>
      <c r="H208" s="672"/>
      <c r="I208" s="671">
        <f t="shared" si="22"/>
        <v>12</v>
      </c>
      <c r="J208" s="626"/>
      <c r="K208" s="671">
        <f t="shared" si="23"/>
        <v>12</v>
      </c>
      <c r="L208" s="673"/>
      <c r="M208" s="16" t="str">
        <f t="shared" si="24"/>
        <v>Juin</v>
      </c>
    </row>
    <row r="209" spans="1:13" ht="18.75">
      <c r="A209" s="13">
        <v>202</v>
      </c>
      <c r="B209" s="625" t="s">
        <v>2642</v>
      </c>
      <c r="C209" s="625" t="s">
        <v>2643</v>
      </c>
      <c r="D209" s="626">
        <v>14.5</v>
      </c>
      <c r="E209" s="670"/>
      <c r="F209" s="671">
        <f t="shared" si="20"/>
        <v>7.25</v>
      </c>
      <c r="G209" s="671">
        <f t="shared" si="21"/>
        <v>21.75</v>
      </c>
      <c r="H209" s="672"/>
      <c r="I209" s="671">
        <f t="shared" si="22"/>
        <v>21.75</v>
      </c>
      <c r="J209" s="626"/>
      <c r="K209" s="671">
        <f t="shared" si="23"/>
        <v>21.75</v>
      </c>
      <c r="L209" s="673"/>
      <c r="M209" s="16" t="str">
        <f t="shared" si="24"/>
        <v>Juin</v>
      </c>
    </row>
    <row r="210" spans="1:13" ht="18.75">
      <c r="A210" s="13">
        <v>203</v>
      </c>
      <c r="B210" s="625" t="s">
        <v>1373</v>
      </c>
      <c r="C210" s="625" t="s">
        <v>2644</v>
      </c>
      <c r="D210" s="626">
        <v>17.5</v>
      </c>
      <c r="E210" s="670"/>
      <c r="F210" s="671">
        <f t="shared" si="20"/>
        <v>8.75</v>
      </c>
      <c r="G210" s="671">
        <f t="shared" si="21"/>
        <v>26.25</v>
      </c>
      <c r="H210" s="672"/>
      <c r="I210" s="671">
        <f t="shared" si="22"/>
        <v>26.25</v>
      </c>
      <c r="J210" s="626"/>
      <c r="K210" s="671">
        <f t="shared" si="23"/>
        <v>26.25</v>
      </c>
      <c r="L210" s="673"/>
      <c r="M210" s="16" t="str">
        <f t="shared" si="24"/>
        <v>Juin</v>
      </c>
    </row>
    <row r="211" spans="1:13" ht="18.75">
      <c r="A211" s="13">
        <v>204</v>
      </c>
      <c r="B211" s="625" t="s">
        <v>1379</v>
      </c>
      <c r="C211" s="625" t="s">
        <v>2645</v>
      </c>
      <c r="D211" s="626">
        <v>8</v>
      </c>
      <c r="E211" s="670"/>
      <c r="F211" s="671">
        <f t="shared" si="20"/>
        <v>4</v>
      </c>
      <c r="G211" s="671">
        <f t="shared" si="21"/>
        <v>12</v>
      </c>
      <c r="H211" s="672"/>
      <c r="I211" s="671">
        <f t="shared" si="22"/>
        <v>12</v>
      </c>
      <c r="J211" s="626"/>
      <c r="K211" s="671">
        <f t="shared" si="23"/>
        <v>12</v>
      </c>
      <c r="L211" s="673"/>
      <c r="M211" s="16" t="str">
        <f t="shared" si="24"/>
        <v>Juin</v>
      </c>
    </row>
    <row r="212" spans="1:13" ht="18.75">
      <c r="A212" s="13">
        <v>205</v>
      </c>
      <c r="B212" s="625" t="s">
        <v>1382</v>
      </c>
      <c r="C212" s="625" t="s">
        <v>2490</v>
      </c>
      <c r="D212" s="626">
        <v>18.75</v>
      </c>
      <c r="E212" s="670"/>
      <c r="F212" s="671">
        <f t="shared" si="20"/>
        <v>9.375</v>
      </c>
      <c r="G212" s="671">
        <f t="shared" si="21"/>
        <v>28.125</v>
      </c>
      <c r="H212" s="672"/>
      <c r="I212" s="671">
        <f t="shared" si="22"/>
        <v>28.125</v>
      </c>
      <c r="J212" s="626"/>
      <c r="K212" s="671">
        <f t="shared" si="23"/>
        <v>28.125</v>
      </c>
      <c r="L212" s="673"/>
      <c r="M212" s="16" t="str">
        <f t="shared" si="24"/>
        <v>Juin</v>
      </c>
    </row>
    <row r="213" spans="1:13" ht="18.75">
      <c r="A213" s="13">
        <v>206</v>
      </c>
      <c r="B213" s="625" t="s">
        <v>2646</v>
      </c>
      <c r="C213" s="625" t="s">
        <v>2647</v>
      </c>
      <c r="D213" s="626">
        <v>4.5</v>
      </c>
      <c r="E213" s="670"/>
      <c r="F213" s="671">
        <f t="shared" si="20"/>
        <v>2.25</v>
      </c>
      <c r="G213" s="671">
        <f t="shared" si="21"/>
        <v>6.75</v>
      </c>
      <c r="H213" s="672"/>
      <c r="I213" s="671">
        <f t="shared" si="22"/>
        <v>6.75</v>
      </c>
      <c r="J213" s="626"/>
      <c r="K213" s="671">
        <f t="shared" si="23"/>
        <v>6.75</v>
      </c>
      <c r="L213" s="673"/>
      <c r="M213" s="16" t="str">
        <f t="shared" si="24"/>
        <v>Juin</v>
      </c>
    </row>
    <row r="214" spans="1:13" ht="18.75">
      <c r="A214" s="13">
        <v>207</v>
      </c>
      <c r="B214" s="625" t="s">
        <v>1391</v>
      </c>
      <c r="C214" s="625" t="s">
        <v>2648</v>
      </c>
      <c r="D214" s="626">
        <v>10.75</v>
      </c>
      <c r="E214" s="670"/>
      <c r="F214" s="671">
        <f t="shared" si="20"/>
        <v>5.375</v>
      </c>
      <c r="G214" s="671">
        <f t="shared" si="21"/>
        <v>16.125</v>
      </c>
      <c r="H214" s="672"/>
      <c r="I214" s="671">
        <f t="shared" si="22"/>
        <v>16.125</v>
      </c>
      <c r="J214" s="626"/>
      <c r="K214" s="671">
        <f t="shared" si="23"/>
        <v>16.125</v>
      </c>
      <c r="L214" s="673"/>
      <c r="M214" s="16" t="str">
        <f t="shared" si="24"/>
        <v>Juin</v>
      </c>
    </row>
    <row r="215" spans="1:13" ht="18.75">
      <c r="A215" s="13">
        <v>208</v>
      </c>
      <c r="B215" s="625" t="s">
        <v>246</v>
      </c>
      <c r="C215" s="625" t="s">
        <v>2509</v>
      </c>
      <c r="D215" s="626">
        <v>7</v>
      </c>
      <c r="E215" s="670"/>
      <c r="F215" s="671">
        <f t="shared" si="20"/>
        <v>3.5</v>
      </c>
      <c r="G215" s="671">
        <f t="shared" si="21"/>
        <v>10.5</v>
      </c>
      <c r="H215" s="672"/>
      <c r="I215" s="671">
        <f t="shared" si="22"/>
        <v>10.5</v>
      </c>
      <c r="J215" s="626"/>
      <c r="K215" s="671">
        <f t="shared" si="23"/>
        <v>10.5</v>
      </c>
      <c r="L215" s="673"/>
      <c r="M215" s="16" t="str">
        <f t="shared" si="24"/>
        <v>Juin</v>
      </c>
    </row>
    <row r="216" spans="1:13" ht="18.75">
      <c r="A216" s="13">
        <v>209</v>
      </c>
      <c r="B216" s="625" t="s">
        <v>2649</v>
      </c>
      <c r="C216" s="625" t="s">
        <v>2622</v>
      </c>
      <c r="D216" s="626">
        <v>11.5</v>
      </c>
      <c r="E216" s="670"/>
      <c r="F216" s="671">
        <f t="shared" si="20"/>
        <v>5.75</v>
      </c>
      <c r="G216" s="671">
        <f t="shared" si="21"/>
        <v>17.25</v>
      </c>
      <c r="H216" s="672"/>
      <c r="I216" s="671">
        <f t="shared" si="22"/>
        <v>17.25</v>
      </c>
      <c r="J216" s="626"/>
      <c r="K216" s="671">
        <f t="shared" si="23"/>
        <v>17.25</v>
      </c>
      <c r="L216" s="673"/>
      <c r="M216" s="16" t="str">
        <f t="shared" si="24"/>
        <v>Juin</v>
      </c>
    </row>
    <row r="217" spans="1:13" ht="18.75">
      <c r="A217" s="13">
        <v>210</v>
      </c>
      <c r="B217" s="625" t="s">
        <v>2650</v>
      </c>
      <c r="C217" s="625" t="s">
        <v>2651</v>
      </c>
      <c r="D217" s="626">
        <v>15</v>
      </c>
      <c r="E217" s="670"/>
      <c r="F217" s="671">
        <f t="shared" si="20"/>
        <v>7.5</v>
      </c>
      <c r="G217" s="671">
        <f t="shared" si="21"/>
        <v>22.5</v>
      </c>
      <c r="H217" s="672"/>
      <c r="I217" s="671">
        <f t="shared" si="22"/>
        <v>22.5</v>
      </c>
      <c r="J217" s="626"/>
      <c r="K217" s="671">
        <f t="shared" si="23"/>
        <v>22.5</v>
      </c>
      <c r="L217" s="673"/>
      <c r="M217" s="16" t="str">
        <f t="shared" si="24"/>
        <v>Juin</v>
      </c>
    </row>
    <row r="218" spans="1:13" ht="18.75">
      <c r="A218" s="13">
        <v>211</v>
      </c>
      <c r="B218" s="625" t="s">
        <v>2650</v>
      </c>
      <c r="C218" s="625" t="s">
        <v>2652</v>
      </c>
      <c r="D218" s="626">
        <v>5</v>
      </c>
      <c r="E218" s="670"/>
      <c r="F218" s="671">
        <f t="shared" si="20"/>
        <v>2.5</v>
      </c>
      <c r="G218" s="671">
        <f t="shared" si="21"/>
        <v>7.5</v>
      </c>
      <c r="H218" s="672"/>
      <c r="I218" s="671">
        <f t="shared" si="22"/>
        <v>7.5</v>
      </c>
      <c r="J218" s="626"/>
      <c r="K218" s="671">
        <f t="shared" si="23"/>
        <v>7.5</v>
      </c>
      <c r="L218" s="673"/>
      <c r="M218" s="16" t="str">
        <f t="shared" si="24"/>
        <v>Juin</v>
      </c>
    </row>
    <row r="219" spans="1:13" ht="18.75">
      <c r="A219" s="13">
        <v>212</v>
      </c>
      <c r="B219" s="625" t="s">
        <v>250</v>
      </c>
      <c r="C219" s="625" t="s">
        <v>2653</v>
      </c>
      <c r="D219" s="626">
        <v>5.5</v>
      </c>
      <c r="E219" s="670"/>
      <c r="F219" s="671">
        <f t="shared" si="20"/>
        <v>2.75</v>
      </c>
      <c r="G219" s="671">
        <f t="shared" si="21"/>
        <v>8.25</v>
      </c>
      <c r="H219" s="672"/>
      <c r="I219" s="671">
        <f t="shared" si="22"/>
        <v>8.25</v>
      </c>
      <c r="J219" s="626"/>
      <c r="K219" s="671">
        <f t="shared" si="23"/>
        <v>8.25</v>
      </c>
      <c r="L219" s="673"/>
      <c r="M219" s="16" t="str">
        <f t="shared" si="24"/>
        <v>Juin</v>
      </c>
    </row>
    <row r="220" spans="1:13" ht="18.75">
      <c r="A220" s="13">
        <v>213</v>
      </c>
      <c r="B220" s="625" t="s">
        <v>2654</v>
      </c>
      <c r="C220" s="625" t="s">
        <v>2628</v>
      </c>
      <c r="D220" s="626">
        <v>10</v>
      </c>
      <c r="E220" s="670"/>
      <c r="F220" s="671">
        <f t="shared" si="20"/>
        <v>5</v>
      </c>
      <c r="G220" s="671">
        <f t="shared" si="21"/>
        <v>15</v>
      </c>
      <c r="H220" s="672"/>
      <c r="I220" s="671">
        <f t="shared" si="22"/>
        <v>15</v>
      </c>
      <c r="J220" s="626"/>
      <c r="K220" s="671">
        <f t="shared" si="23"/>
        <v>15</v>
      </c>
      <c r="L220" s="673"/>
      <c r="M220" s="16" t="str">
        <f t="shared" si="24"/>
        <v>Juin</v>
      </c>
    </row>
    <row r="221" spans="1:13" ht="18.75">
      <c r="A221" s="13">
        <v>214</v>
      </c>
      <c r="B221" s="625" t="s">
        <v>1419</v>
      </c>
      <c r="C221" s="625" t="s">
        <v>2453</v>
      </c>
      <c r="D221" s="626">
        <v>14</v>
      </c>
      <c r="E221" s="670"/>
      <c r="F221" s="671">
        <f t="shared" si="20"/>
        <v>7</v>
      </c>
      <c r="G221" s="671">
        <f t="shared" si="21"/>
        <v>21</v>
      </c>
      <c r="H221" s="672"/>
      <c r="I221" s="671">
        <f t="shared" si="22"/>
        <v>21</v>
      </c>
      <c r="J221" s="626"/>
      <c r="K221" s="671">
        <f t="shared" si="23"/>
        <v>21</v>
      </c>
      <c r="L221" s="673"/>
      <c r="M221" s="16" t="str">
        <f t="shared" si="24"/>
        <v>Juin</v>
      </c>
    </row>
    <row r="222" spans="1:13" ht="18.75">
      <c r="A222" s="13">
        <v>215</v>
      </c>
      <c r="B222" s="625" t="s">
        <v>2655</v>
      </c>
      <c r="C222" s="625" t="s">
        <v>2656</v>
      </c>
      <c r="D222" s="626">
        <v>12</v>
      </c>
      <c r="E222" s="670"/>
      <c r="F222" s="671">
        <f t="shared" si="20"/>
        <v>6</v>
      </c>
      <c r="G222" s="671">
        <f t="shared" si="21"/>
        <v>18</v>
      </c>
      <c r="H222" s="672"/>
      <c r="I222" s="671">
        <f t="shared" si="22"/>
        <v>18</v>
      </c>
      <c r="J222" s="626"/>
      <c r="K222" s="671">
        <f t="shared" si="23"/>
        <v>18</v>
      </c>
      <c r="L222" s="673"/>
      <c r="M222" s="16" t="str">
        <f t="shared" si="24"/>
        <v>Juin</v>
      </c>
    </row>
    <row r="223" spans="1:13" ht="18.75">
      <c r="A223" s="13">
        <v>216</v>
      </c>
      <c r="B223" s="625" t="s">
        <v>2657</v>
      </c>
      <c r="C223" s="625" t="s">
        <v>2658</v>
      </c>
      <c r="D223" s="626">
        <v>19</v>
      </c>
      <c r="E223" s="670"/>
      <c r="F223" s="671">
        <f t="shared" si="20"/>
        <v>9.5</v>
      </c>
      <c r="G223" s="671">
        <f t="shared" si="21"/>
        <v>28.5</v>
      </c>
      <c r="H223" s="672"/>
      <c r="I223" s="671">
        <f t="shared" si="22"/>
        <v>28.5</v>
      </c>
      <c r="J223" s="626"/>
      <c r="K223" s="671">
        <f t="shared" si="23"/>
        <v>28.5</v>
      </c>
      <c r="L223" s="673"/>
      <c r="M223" s="16" t="str">
        <f t="shared" si="24"/>
        <v>Juin</v>
      </c>
    </row>
    <row r="224" spans="1:13" ht="18.75">
      <c r="A224" s="13">
        <v>217</v>
      </c>
      <c r="B224" s="625" t="s">
        <v>2659</v>
      </c>
      <c r="C224" s="625" t="s">
        <v>2596</v>
      </c>
      <c r="D224" s="626">
        <v>14.5</v>
      </c>
      <c r="E224" s="670"/>
      <c r="F224" s="671">
        <f t="shared" si="20"/>
        <v>7.25</v>
      </c>
      <c r="G224" s="671">
        <f t="shared" si="21"/>
        <v>21.75</v>
      </c>
      <c r="H224" s="672"/>
      <c r="I224" s="671">
        <f t="shared" si="22"/>
        <v>21.75</v>
      </c>
      <c r="J224" s="626"/>
      <c r="K224" s="671">
        <f t="shared" si="23"/>
        <v>21.75</v>
      </c>
      <c r="L224" s="673"/>
      <c r="M224" s="16" t="str">
        <f t="shared" si="24"/>
        <v>Juin</v>
      </c>
    </row>
    <row r="225" spans="1:13" ht="18.75">
      <c r="A225" s="13">
        <v>218</v>
      </c>
      <c r="B225" s="625" t="s">
        <v>1435</v>
      </c>
      <c r="C225" s="625" t="s">
        <v>2660</v>
      </c>
      <c r="D225" s="626">
        <v>5.5</v>
      </c>
      <c r="E225" s="670"/>
      <c r="F225" s="671">
        <f t="shared" si="20"/>
        <v>2.75</v>
      </c>
      <c r="G225" s="671">
        <f t="shared" si="21"/>
        <v>8.25</v>
      </c>
      <c r="H225" s="672"/>
      <c r="I225" s="671">
        <f t="shared" si="22"/>
        <v>8.25</v>
      </c>
      <c r="J225" s="626"/>
      <c r="K225" s="671">
        <f t="shared" si="23"/>
        <v>8.25</v>
      </c>
      <c r="L225" s="673"/>
      <c r="M225" s="16" t="str">
        <f t="shared" si="24"/>
        <v>Juin</v>
      </c>
    </row>
    <row r="226" spans="1:13" ht="18.75">
      <c r="A226" s="13">
        <v>219</v>
      </c>
      <c r="B226" s="625" t="s">
        <v>2661</v>
      </c>
      <c r="C226" s="625" t="s">
        <v>2662</v>
      </c>
      <c r="D226" s="626">
        <v>10</v>
      </c>
      <c r="E226" s="670"/>
      <c r="F226" s="671">
        <f t="shared" si="20"/>
        <v>5</v>
      </c>
      <c r="G226" s="671">
        <f t="shared" si="21"/>
        <v>15</v>
      </c>
      <c r="H226" s="672"/>
      <c r="I226" s="671">
        <f t="shared" si="22"/>
        <v>15</v>
      </c>
      <c r="J226" s="626"/>
      <c r="K226" s="671">
        <f t="shared" si="23"/>
        <v>15</v>
      </c>
      <c r="L226" s="673"/>
      <c r="M226" s="16" t="str">
        <f t="shared" si="24"/>
        <v>Juin</v>
      </c>
    </row>
    <row r="227" spans="1:13" ht="18.75">
      <c r="A227" s="13">
        <v>220</v>
      </c>
      <c r="B227" s="625" t="s">
        <v>1445</v>
      </c>
      <c r="C227" s="625" t="s">
        <v>2663</v>
      </c>
      <c r="D227" s="626">
        <v>3.5</v>
      </c>
      <c r="E227" s="670"/>
      <c r="F227" s="671">
        <f t="shared" si="20"/>
        <v>1.75</v>
      </c>
      <c r="G227" s="671">
        <f t="shared" si="21"/>
        <v>5.25</v>
      </c>
      <c r="H227" s="672"/>
      <c r="I227" s="671">
        <f t="shared" si="22"/>
        <v>5.25</v>
      </c>
      <c r="J227" s="626"/>
      <c r="K227" s="671">
        <f t="shared" si="23"/>
        <v>5.25</v>
      </c>
      <c r="L227" s="673"/>
      <c r="M227" s="16" t="str">
        <f t="shared" si="24"/>
        <v>Juin</v>
      </c>
    </row>
    <row r="228" spans="1:13" ht="18.75">
      <c r="A228" s="13">
        <v>221</v>
      </c>
      <c r="B228" s="625" t="s">
        <v>1449</v>
      </c>
      <c r="C228" s="625" t="s">
        <v>2447</v>
      </c>
      <c r="D228" s="626">
        <v>4</v>
      </c>
      <c r="E228" s="670"/>
      <c r="F228" s="671">
        <f t="shared" si="20"/>
        <v>2</v>
      </c>
      <c r="G228" s="671">
        <f t="shared" si="21"/>
        <v>6</v>
      </c>
      <c r="H228" s="672"/>
      <c r="I228" s="671">
        <f t="shared" si="22"/>
        <v>6</v>
      </c>
      <c r="J228" s="626"/>
      <c r="K228" s="671">
        <f t="shared" si="23"/>
        <v>6</v>
      </c>
      <c r="L228" s="673"/>
      <c r="M228" s="16" t="str">
        <f t="shared" si="24"/>
        <v>Juin</v>
      </c>
    </row>
    <row r="229" spans="1:13" ht="18.75">
      <c r="A229" s="13">
        <v>222</v>
      </c>
      <c r="B229" s="625" t="s">
        <v>1453</v>
      </c>
      <c r="C229" s="625" t="s">
        <v>2664</v>
      </c>
      <c r="D229" s="626">
        <v>18</v>
      </c>
      <c r="E229" s="670"/>
      <c r="F229" s="671">
        <f t="shared" si="20"/>
        <v>9</v>
      </c>
      <c r="G229" s="671">
        <f t="shared" si="21"/>
        <v>27</v>
      </c>
      <c r="H229" s="672"/>
      <c r="I229" s="671">
        <f t="shared" si="22"/>
        <v>27</v>
      </c>
      <c r="J229" s="626"/>
      <c r="K229" s="671">
        <f t="shared" si="23"/>
        <v>27</v>
      </c>
      <c r="L229" s="673"/>
      <c r="M229" s="16" t="str">
        <f t="shared" si="24"/>
        <v>Juin</v>
      </c>
    </row>
    <row r="230" spans="1:13" ht="18.75">
      <c r="A230" s="13">
        <v>223</v>
      </c>
      <c r="B230" s="625" t="s">
        <v>1456</v>
      </c>
      <c r="C230" s="625" t="s">
        <v>2636</v>
      </c>
      <c r="D230" s="626">
        <v>15</v>
      </c>
      <c r="E230" s="670"/>
      <c r="F230" s="671">
        <f t="shared" si="20"/>
        <v>7.5</v>
      </c>
      <c r="G230" s="671">
        <f t="shared" si="21"/>
        <v>22.5</v>
      </c>
      <c r="H230" s="672"/>
      <c r="I230" s="671">
        <f t="shared" si="22"/>
        <v>22.5</v>
      </c>
      <c r="J230" s="626"/>
      <c r="K230" s="671">
        <f t="shared" si="23"/>
        <v>22.5</v>
      </c>
      <c r="L230" s="673"/>
      <c r="M230" s="16" t="str">
        <f t="shared" si="24"/>
        <v>Juin</v>
      </c>
    </row>
    <row r="231" spans="1:13" ht="18.75">
      <c r="A231" s="13">
        <v>224</v>
      </c>
      <c r="B231" s="625" t="s">
        <v>1461</v>
      </c>
      <c r="C231" s="625" t="s">
        <v>2665</v>
      </c>
      <c r="D231" s="626">
        <v>5.5</v>
      </c>
      <c r="E231" s="670"/>
      <c r="F231" s="671">
        <f t="shared" si="20"/>
        <v>2.75</v>
      </c>
      <c r="G231" s="671">
        <f t="shared" si="21"/>
        <v>8.25</v>
      </c>
      <c r="H231" s="672"/>
      <c r="I231" s="671">
        <f t="shared" si="22"/>
        <v>8.25</v>
      </c>
      <c r="J231" s="626"/>
      <c r="K231" s="671">
        <f t="shared" si="23"/>
        <v>8.25</v>
      </c>
      <c r="L231" s="673"/>
      <c r="M231" s="16" t="str">
        <f t="shared" si="24"/>
        <v>Juin</v>
      </c>
    </row>
    <row r="232" spans="1:13" ht="18.75">
      <c r="A232" s="13">
        <v>225</v>
      </c>
      <c r="B232" s="625" t="s">
        <v>2666</v>
      </c>
      <c r="C232" s="625" t="s">
        <v>2667</v>
      </c>
      <c r="D232" s="626">
        <v>4.5</v>
      </c>
      <c r="E232" s="670"/>
      <c r="F232" s="671">
        <f t="shared" si="20"/>
        <v>2.25</v>
      </c>
      <c r="G232" s="671">
        <f t="shared" si="21"/>
        <v>6.75</v>
      </c>
      <c r="H232" s="672"/>
      <c r="I232" s="671">
        <f t="shared" si="22"/>
        <v>6.75</v>
      </c>
      <c r="J232" s="626"/>
      <c r="K232" s="671">
        <f t="shared" si="23"/>
        <v>6.75</v>
      </c>
      <c r="L232" s="673"/>
      <c r="M232" s="16" t="str">
        <f t="shared" si="24"/>
        <v>Juin</v>
      </c>
    </row>
    <row r="233" spans="1:13" ht="18.75">
      <c r="A233" s="13">
        <v>226</v>
      </c>
      <c r="B233" s="625" t="s">
        <v>256</v>
      </c>
      <c r="C233" s="625" t="s">
        <v>2668</v>
      </c>
      <c r="D233" s="626">
        <v>11</v>
      </c>
      <c r="E233" s="670"/>
      <c r="F233" s="671">
        <f t="shared" si="20"/>
        <v>5.5</v>
      </c>
      <c r="G233" s="671">
        <f t="shared" si="21"/>
        <v>16.5</v>
      </c>
      <c r="H233" s="672"/>
      <c r="I233" s="671">
        <f t="shared" si="22"/>
        <v>16.5</v>
      </c>
      <c r="J233" s="626"/>
      <c r="K233" s="671">
        <f t="shared" si="23"/>
        <v>16.5</v>
      </c>
      <c r="L233" s="673"/>
      <c r="M233" s="16" t="str">
        <f t="shared" si="24"/>
        <v>Juin</v>
      </c>
    </row>
    <row r="234" spans="1:13" ht="18.75">
      <c r="A234" s="13">
        <v>227</v>
      </c>
      <c r="B234" s="625" t="s">
        <v>2669</v>
      </c>
      <c r="C234" s="625" t="s">
        <v>2670</v>
      </c>
      <c r="D234" s="626">
        <v>17.75</v>
      </c>
      <c r="E234" s="670"/>
      <c r="F234" s="671">
        <f t="shared" si="20"/>
        <v>8.875</v>
      </c>
      <c r="G234" s="671">
        <f t="shared" si="21"/>
        <v>26.625</v>
      </c>
      <c r="H234" s="672"/>
      <c r="I234" s="671">
        <f t="shared" si="22"/>
        <v>26.625</v>
      </c>
      <c r="J234" s="626"/>
      <c r="K234" s="671">
        <f t="shared" si="23"/>
        <v>26.625</v>
      </c>
      <c r="L234" s="673"/>
      <c r="M234" s="16" t="str">
        <f t="shared" si="24"/>
        <v>Juin</v>
      </c>
    </row>
    <row r="235" spans="1:13" ht="18.75">
      <c r="A235" s="13">
        <v>228</v>
      </c>
      <c r="B235" s="625" t="s">
        <v>1480</v>
      </c>
      <c r="C235" s="625" t="s">
        <v>2671</v>
      </c>
      <c r="D235" s="626">
        <v>9</v>
      </c>
      <c r="E235" s="670"/>
      <c r="F235" s="671">
        <f t="shared" si="20"/>
        <v>4.5</v>
      </c>
      <c r="G235" s="671">
        <f t="shared" si="21"/>
        <v>13.5</v>
      </c>
      <c r="H235" s="672"/>
      <c r="I235" s="671">
        <f t="shared" si="22"/>
        <v>13.5</v>
      </c>
      <c r="J235" s="626"/>
      <c r="K235" s="671">
        <f t="shared" si="23"/>
        <v>13.5</v>
      </c>
      <c r="L235" s="673"/>
      <c r="M235" s="16" t="str">
        <f t="shared" si="24"/>
        <v>Juin</v>
      </c>
    </row>
    <row r="236" spans="1:13" ht="18.75">
      <c r="A236" s="13">
        <v>229</v>
      </c>
      <c r="B236" s="625" t="s">
        <v>2672</v>
      </c>
      <c r="C236" s="625" t="s">
        <v>2636</v>
      </c>
      <c r="D236" s="626">
        <v>8.5</v>
      </c>
      <c r="E236" s="670"/>
      <c r="F236" s="671">
        <f t="shared" si="20"/>
        <v>4.25</v>
      </c>
      <c r="G236" s="671">
        <f t="shared" si="21"/>
        <v>12.75</v>
      </c>
      <c r="H236" s="672"/>
      <c r="I236" s="671">
        <f t="shared" si="22"/>
        <v>12.75</v>
      </c>
      <c r="J236" s="626"/>
      <c r="K236" s="671">
        <f t="shared" si="23"/>
        <v>12.75</v>
      </c>
      <c r="L236" s="673"/>
      <c r="M236" s="16" t="str">
        <f t="shared" si="24"/>
        <v>Juin</v>
      </c>
    </row>
    <row r="237" spans="1:13" ht="18.75">
      <c r="A237" s="13">
        <v>230</v>
      </c>
      <c r="B237" s="625" t="s">
        <v>2673</v>
      </c>
      <c r="C237" s="625" t="s">
        <v>2674</v>
      </c>
      <c r="D237" s="626">
        <v>10</v>
      </c>
      <c r="E237" s="670"/>
      <c r="F237" s="671">
        <f t="shared" si="20"/>
        <v>5</v>
      </c>
      <c r="G237" s="671">
        <f t="shared" si="21"/>
        <v>15</v>
      </c>
      <c r="H237" s="672"/>
      <c r="I237" s="671">
        <f t="shared" si="22"/>
        <v>15</v>
      </c>
      <c r="J237" s="626"/>
      <c r="K237" s="671">
        <f t="shared" si="23"/>
        <v>15</v>
      </c>
      <c r="L237" s="673"/>
      <c r="M237" s="16" t="str">
        <f t="shared" si="24"/>
        <v>Juin</v>
      </c>
    </row>
    <row r="238" spans="1:13" ht="18.75">
      <c r="A238" s="13">
        <v>231</v>
      </c>
      <c r="B238" s="625" t="s">
        <v>1496</v>
      </c>
      <c r="C238" s="625" t="s">
        <v>2462</v>
      </c>
      <c r="D238" s="626">
        <v>5</v>
      </c>
      <c r="E238" s="670"/>
      <c r="F238" s="671">
        <f t="shared" si="20"/>
        <v>2.5</v>
      </c>
      <c r="G238" s="671">
        <f t="shared" si="21"/>
        <v>7.5</v>
      </c>
      <c r="H238" s="672"/>
      <c r="I238" s="671">
        <f t="shared" si="22"/>
        <v>7.5</v>
      </c>
      <c r="J238" s="626"/>
      <c r="K238" s="671">
        <f t="shared" si="23"/>
        <v>7.5</v>
      </c>
      <c r="L238" s="673"/>
      <c r="M238" s="16" t="str">
        <f t="shared" si="24"/>
        <v>Juin</v>
      </c>
    </row>
    <row r="239" spans="1:13" ht="18.75">
      <c r="A239" s="13">
        <v>232</v>
      </c>
      <c r="B239" s="625" t="s">
        <v>2675</v>
      </c>
      <c r="C239" s="625" t="s">
        <v>2676</v>
      </c>
      <c r="D239" s="626">
        <v>8.5</v>
      </c>
      <c r="E239" s="670"/>
      <c r="F239" s="671">
        <f t="shared" si="20"/>
        <v>4.25</v>
      </c>
      <c r="G239" s="671">
        <f t="shared" si="21"/>
        <v>12.75</v>
      </c>
      <c r="H239" s="672"/>
      <c r="I239" s="671">
        <f t="shared" si="22"/>
        <v>12.75</v>
      </c>
      <c r="J239" s="626"/>
      <c r="K239" s="671">
        <f t="shared" si="23"/>
        <v>12.75</v>
      </c>
      <c r="L239" s="673"/>
      <c r="M239" s="16" t="str">
        <f t="shared" si="24"/>
        <v>Juin</v>
      </c>
    </row>
    <row r="240" spans="1:13" ht="18.75">
      <c r="A240" s="13">
        <v>233</v>
      </c>
      <c r="B240" s="625" t="s">
        <v>1489</v>
      </c>
      <c r="C240" s="625" t="s">
        <v>2481</v>
      </c>
      <c r="D240" s="626">
        <v>6.5</v>
      </c>
      <c r="E240" s="670"/>
      <c r="F240" s="671">
        <f t="shared" si="20"/>
        <v>3.25</v>
      </c>
      <c r="G240" s="671">
        <f t="shared" si="21"/>
        <v>9.75</v>
      </c>
      <c r="H240" s="672"/>
      <c r="I240" s="671">
        <f t="shared" si="22"/>
        <v>9.75</v>
      </c>
      <c r="J240" s="626"/>
      <c r="K240" s="671">
        <f t="shared" si="23"/>
        <v>9.75</v>
      </c>
      <c r="L240" s="673"/>
      <c r="M240" s="16" t="str">
        <f t="shared" si="24"/>
        <v>Juin</v>
      </c>
    </row>
    <row r="241" spans="1:13" ht="18.75">
      <c r="A241" s="13">
        <v>234</v>
      </c>
      <c r="B241" s="625" t="s">
        <v>2677</v>
      </c>
      <c r="C241" s="625" t="s">
        <v>2678</v>
      </c>
      <c r="D241" s="626">
        <v>12.5</v>
      </c>
      <c r="E241" s="670"/>
      <c r="F241" s="671">
        <f t="shared" si="20"/>
        <v>6.25</v>
      </c>
      <c r="G241" s="671">
        <f t="shared" si="21"/>
        <v>18.75</v>
      </c>
      <c r="H241" s="672"/>
      <c r="I241" s="671">
        <f t="shared" si="22"/>
        <v>18.75</v>
      </c>
      <c r="J241" s="626"/>
      <c r="K241" s="671">
        <f t="shared" si="23"/>
        <v>18.75</v>
      </c>
      <c r="L241" s="673"/>
      <c r="M241" s="16" t="str">
        <f t="shared" si="24"/>
        <v>Juin</v>
      </c>
    </row>
    <row r="242" spans="1:13" ht="18.75">
      <c r="A242" s="13">
        <v>235</v>
      </c>
      <c r="B242" s="625" t="s">
        <v>1509</v>
      </c>
      <c r="C242" s="625" t="s">
        <v>2449</v>
      </c>
      <c r="D242" s="626">
        <v>20</v>
      </c>
      <c r="E242" s="670"/>
      <c r="F242" s="671">
        <f t="shared" si="20"/>
        <v>10</v>
      </c>
      <c r="G242" s="671">
        <f t="shared" si="21"/>
        <v>30</v>
      </c>
      <c r="H242" s="672"/>
      <c r="I242" s="671">
        <f t="shared" si="22"/>
        <v>30</v>
      </c>
      <c r="J242" s="626"/>
      <c r="K242" s="671">
        <f t="shared" si="23"/>
        <v>30</v>
      </c>
      <c r="L242" s="673"/>
      <c r="M242" s="16" t="str">
        <f t="shared" si="24"/>
        <v>Juin</v>
      </c>
    </row>
    <row r="243" spans="1:13" ht="18.75">
      <c r="A243" s="13">
        <v>236</v>
      </c>
      <c r="B243" s="625" t="s">
        <v>2679</v>
      </c>
      <c r="C243" s="625" t="s">
        <v>2416</v>
      </c>
      <c r="D243" s="626">
        <v>16.5</v>
      </c>
      <c r="E243" s="670"/>
      <c r="F243" s="671">
        <f t="shared" si="20"/>
        <v>8.25</v>
      </c>
      <c r="G243" s="671">
        <f t="shared" si="21"/>
        <v>24.75</v>
      </c>
      <c r="H243" s="672"/>
      <c r="I243" s="671">
        <f t="shared" si="22"/>
        <v>24.75</v>
      </c>
      <c r="J243" s="626"/>
      <c r="K243" s="671">
        <f t="shared" si="23"/>
        <v>24.75</v>
      </c>
      <c r="L243" s="673"/>
      <c r="M243" s="16" t="str">
        <f t="shared" si="24"/>
        <v>Juin</v>
      </c>
    </row>
    <row r="244" spans="1:13" ht="18.75">
      <c r="A244" s="13">
        <v>237</v>
      </c>
      <c r="B244" s="625" t="s">
        <v>2680</v>
      </c>
      <c r="C244" s="625" t="s">
        <v>2480</v>
      </c>
      <c r="D244" s="626">
        <v>13</v>
      </c>
      <c r="E244" s="670"/>
      <c r="F244" s="671">
        <f t="shared" si="20"/>
        <v>6.5</v>
      </c>
      <c r="G244" s="671">
        <f t="shared" si="21"/>
        <v>19.5</v>
      </c>
      <c r="H244" s="672"/>
      <c r="I244" s="671">
        <f t="shared" si="22"/>
        <v>19.5</v>
      </c>
      <c r="J244" s="626"/>
      <c r="K244" s="671">
        <f t="shared" si="23"/>
        <v>19.5</v>
      </c>
      <c r="L244" s="673"/>
      <c r="M244" s="16" t="str">
        <f t="shared" si="24"/>
        <v>Juin</v>
      </c>
    </row>
    <row r="245" spans="1:13" ht="18.75">
      <c r="A245" s="13">
        <v>238</v>
      </c>
      <c r="B245" s="625" t="s">
        <v>1518</v>
      </c>
      <c r="C245" s="625" t="s">
        <v>2490</v>
      </c>
      <c r="D245" s="628">
        <v>9</v>
      </c>
      <c r="E245" s="670"/>
      <c r="F245" s="671">
        <f t="shared" si="20"/>
        <v>4.5</v>
      </c>
      <c r="G245" s="671">
        <f t="shared" si="21"/>
        <v>13.5</v>
      </c>
      <c r="H245" s="672"/>
      <c r="I245" s="671">
        <f t="shared" si="22"/>
        <v>13.5</v>
      </c>
      <c r="J245" s="626"/>
      <c r="K245" s="671">
        <f t="shared" si="23"/>
        <v>13.5</v>
      </c>
      <c r="L245" s="673"/>
      <c r="M245" s="16" t="str">
        <f t="shared" si="24"/>
        <v>Juin</v>
      </c>
    </row>
    <row r="246" spans="1:13" ht="18.75">
      <c r="A246" s="13">
        <v>239</v>
      </c>
      <c r="B246" s="625" t="s">
        <v>1518</v>
      </c>
      <c r="C246" s="625" t="s">
        <v>2681</v>
      </c>
      <c r="D246" s="626">
        <v>7.5</v>
      </c>
      <c r="E246" s="670"/>
      <c r="F246" s="671">
        <f t="shared" si="20"/>
        <v>3.75</v>
      </c>
      <c r="G246" s="671">
        <f t="shared" si="21"/>
        <v>11.25</v>
      </c>
      <c r="H246" s="672"/>
      <c r="I246" s="671">
        <f t="shared" si="22"/>
        <v>11.25</v>
      </c>
      <c r="J246" s="626"/>
      <c r="K246" s="671">
        <f t="shared" si="23"/>
        <v>11.25</v>
      </c>
      <c r="L246" s="673"/>
      <c r="M246" s="16" t="str">
        <f t="shared" si="24"/>
        <v>Juin</v>
      </c>
    </row>
    <row r="247" spans="1:13" ht="18.75">
      <c r="A247" s="13">
        <v>240</v>
      </c>
      <c r="B247" s="625" t="s">
        <v>1525</v>
      </c>
      <c r="C247" s="625" t="s">
        <v>2682</v>
      </c>
      <c r="D247" s="626">
        <v>14.5</v>
      </c>
      <c r="E247" s="670"/>
      <c r="F247" s="671">
        <f t="shared" si="20"/>
        <v>7.25</v>
      </c>
      <c r="G247" s="671">
        <f t="shared" si="21"/>
        <v>21.75</v>
      </c>
      <c r="H247" s="672"/>
      <c r="I247" s="671">
        <f t="shared" si="22"/>
        <v>21.75</v>
      </c>
      <c r="J247" s="626"/>
      <c r="K247" s="671">
        <f t="shared" si="23"/>
        <v>21.75</v>
      </c>
      <c r="L247" s="673"/>
      <c r="M247" s="16" t="str">
        <f t="shared" si="24"/>
        <v>Juin</v>
      </c>
    </row>
    <row r="248" spans="1:13" ht="18.75">
      <c r="A248" s="13">
        <v>241</v>
      </c>
      <c r="B248" s="625" t="s">
        <v>1530</v>
      </c>
      <c r="C248" s="625" t="s">
        <v>2508</v>
      </c>
      <c r="D248" s="626">
        <v>8</v>
      </c>
      <c r="E248" s="670"/>
      <c r="F248" s="671">
        <f t="shared" si="20"/>
        <v>4</v>
      </c>
      <c r="G248" s="671">
        <f t="shared" si="21"/>
        <v>12</v>
      </c>
      <c r="H248" s="672"/>
      <c r="I248" s="671">
        <f t="shared" si="22"/>
        <v>12</v>
      </c>
      <c r="J248" s="626"/>
      <c r="K248" s="671">
        <f t="shared" si="23"/>
        <v>12</v>
      </c>
      <c r="L248" s="673"/>
      <c r="M248" s="16" t="str">
        <f t="shared" si="24"/>
        <v>Juin</v>
      </c>
    </row>
    <row r="249" spans="1:13" ht="18.75">
      <c r="A249" s="13">
        <v>242</v>
      </c>
      <c r="B249" s="625" t="s">
        <v>2683</v>
      </c>
      <c r="C249" s="625" t="s">
        <v>2684</v>
      </c>
      <c r="D249" s="626">
        <v>9</v>
      </c>
      <c r="E249" s="670"/>
      <c r="F249" s="671">
        <f t="shared" si="20"/>
        <v>4.5</v>
      </c>
      <c r="G249" s="671">
        <f t="shared" si="21"/>
        <v>13.5</v>
      </c>
      <c r="H249" s="672"/>
      <c r="I249" s="671">
        <f t="shared" si="22"/>
        <v>13.5</v>
      </c>
      <c r="J249" s="626"/>
      <c r="K249" s="671">
        <f t="shared" si="23"/>
        <v>13.5</v>
      </c>
      <c r="L249" s="673"/>
      <c r="M249" s="16" t="str">
        <f t="shared" si="24"/>
        <v>Juin</v>
      </c>
    </row>
    <row r="250" spans="1:13" ht="18.75">
      <c r="A250" s="13">
        <v>243</v>
      </c>
      <c r="B250" s="625" t="s">
        <v>2685</v>
      </c>
      <c r="C250" s="625" t="s">
        <v>2686</v>
      </c>
      <c r="D250" s="626">
        <v>0</v>
      </c>
      <c r="E250" s="670"/>
      <c r="F250" s="671">
        <f t="shared" si="20"/>
        <v>0</v>
      </c>
      <c r="G250" s="671">
        <f t="shared" si="21"/>
        <v>0</v>
      </c>
      <c r="H250" s="672"/>
      <c r="I250" s="671">
        <f t="shared" si="22"/>
        <v>0</v>
      </c>
      <c r="J250" s="626"/>
      <c r="K250" s="671">
        <f t="shared" si="23"/>
        <v>0</v>
      </c>
      <c r="L250" s="673"/>
      <c r="M250" s="16" t="str">
        <f t="shared" si="24"/>
        <v>Juin</v>
      </c>
    </row>
    <row r="251" spans="1:13" ht="18.75">
      <c r="A251" s="13">
        <v>244</v>
      </c>
      <c r="B251" s="625" t="s">
        <v>2687</v>
      </c>
      <c r="C251" s="625" t="s">
        <v>2688</v>
      </c>
      <c r="D251" s="626">
        <v>13.5</v>
      </c>
      <c r="E251" s="670"/>
      <c r="F251" s="671">
        <f t="shared" si="20"/>
        <v>6.75</v>
      </c>
      <c r="G251" s="671">
        <f t="shared" si="21"/>
        <v>20.25</v>
      </c>
      <c r="H251" s="672"/>
      <c r="I251" s="671">
        <f t="shared" si="22"/>
        <v>20.25</v>
      </c>
      <c r="J251" s="626"/>
      <c r="K251" s="671">
        <f t="shared" si="23"/>
        <v>20.25</v>
      </c>
      <c r="L251" s="673"/>
      <c r="M251" s="16" t="str">
        <f t="shared" si="24"/>
        <v>Juin</v>
      </c>
    </row>
    <row r="252" spans="1:13" ht="18.75">
      <c r="A252" s="13">
        <v>245</v>
      </c>
      <c r="B252" s="625" t="s">
        <v>264</v>
      </c>
      <c r="C252" s="625" t="s">
        <v>2689</v>
      </c>
      <c r="D252" s="626">
        <v>11.5</v>
      </c>
      <c r="E252" s="670"/>
      <c r="F252" s="671">
        <f t="shared" si="20"/>
        <v>5.75</v>
      </c>
      <c r="G252" s="671">
        <f t="shared" si="21"/>
        <v>17.25</v>
      </c>
      <c r="H252" s="672"/>
      <c r="I252" s="671">
        <f t="shared" si="22"/>
        <v>17.25</v>
      </c>
      <c r="J252" s="626"/>
      <c r="K252" s="671">
        <f t="shared" si="23"/>
        <v>17.25</v>
      </c>
      <c r="L252" s="673"/>
      <c r="M252" s="16" t="str">
        <f t="shared" si="24"/>
        <v>Juin</v>
      </c>
    </row>
    <row r="253" spans="1:13" ht="18.75">
      <c r="A253" s="13">
        <v>246</v>
      </c>
      <c r="B253" s="625" t="s">
        <v>264</v>
      </c>
      <c r="C253" s="625" t="s">
        <v>2470</v>
      </c>
      <c r="D253" s="626">
        <v>3.5</v>
      </c>
      <c r="E253" s="670"/>
      <c r="F253" s="671">
        <f t="shared" si="20"/>
        <v>1.75</v>
      </c>
      <c r="G253" s="671">
        <f t="shared" si="21"/>
        <v>5.25</v>
      </c>
      <c r="H253" s="672"/>
      <c r="I253" s="671">
        <f t="shared" si="22"/>
        <v>5.25</v>
      </c>
      <c r="J253" s="626"/>
      <c r="K253" s="671">
        <f t="shared" si="23"/>
        <v>5.25</v>
      </c>
      <c r="L253" s="673"/>
      <c r="M253" s="16" t="str">
        <f t="shared" si="24"/>
        <v>Juin</v>
      </c>
    </row>
    <row r="254" spans="1:13" ht="18.75">
      <c r="A254" s="13">
        <v>247</v>
      </c>
      <c r="B254" s="625" t="s">
        <v>1557</v>
      </c>
      <c r="C254" s="625" t="s">
        <v>2690</v>
      </c>
      <c r="D254" s="626">
        <v>13.5</v>
      </c>
      <c r="E254" s="670"/>
      <c r="F254" s="671">
        <f t="shared" si="20"/>
        <v>6.75</v>
      </c>
      <c r="G254" s="671">
        <f t="shared" si="21"/>
        <v>20.25</v>
      </c>
      <c r="H254" s="672"/>
      <c r="I254" s="671">
        <f t="shared" si="22"/>
        <v>20.25</v>
      </c>
      <c r="J254" s="626"/>
      <c r="K254" s="671">
        <f t="shared" si="23"/>
        <v>20.25</v>
      </c>
      <c r="L254" s="673"/>
      <c r="M254" s="16" t="str">
        <f t="shared" si="24"/>
        <v>Juin</v>
      </c>
    </row>
    <row r="255" spans="1:13" ht="18.75">
      <c r="A255" s="13">
        <v>248</v>
      </c>
      <c r="B255" s="625" t="s">
        <v>1553</v>
      </c>
      <c r="C255" s="625" t="s">
        <v>2453</v>
      </c>
      <c r="D255" s="626">
        <v>10.5</v>
      </c>
      <c r="E255" s="670"/>
      <c r="F255" s="671">
        <f t="shared" si="20"/>
        <v>5.25</v>
      </c>
      <c r="G255" s="671">
        <f t="shared" si="21"/>
        <v>15.75</v>
      </c>
      <c r="H255" s="672"/>
      <c r="I255" s="671">
        <f t="shared" si="22"/>
        <v>15.75</v>
      </c>
      <c r="J255" s="626"/>
      <c r="K255" s="671">
        <f t="shared" si="23"/>
        <v>15.75</v>
      </c>
      <c r="L255" s="673"/>
      <c r="M255" s="16" t="str">
        <f t="shared" si="24"/>
        <v>Juin</v>
      </c>
    </row>
    <row r="256" spans="1:13" ht="18.75">
      <c r="A256" s="13">
        <v>249</v>
      </c>
      <c r="B256" s="625" t="s">
        <v>1560</v>
      </c>
      <c r="C256" s="625" t="s">
        <v>2648</v>
      </c>
      <c r="D256" s="626">
        <v>8</v>
      </c>
      <c r="E256" s="670"/>
      <c r="F256" s="671">
        <f t="shared" si="20"/>
        <v>4</v>
      </c>
      <c r="G256" s="671">
        <f t="shared" si="21"/>
        <v>12</v>
      </c>
      <c r="H256" s="672"/>
      <c r="I256" s="671">
        <f t="shared" si="22"/>
        <v>12</v>
      </c>
      <c r="J256" s="626"/>
      <c r="K256" s="671">
        <f t="shared" si="23"/>
        <v>12</v>
      </c>
      <c r="L256" s="673"/>
      <c r="M256" s="16" t="str">
        <f t="shared" si="24"/>
        <v>Juin</v>
      </c>
    </row>
    <row r="257" spans="1:13" ht="18.75">
      <c r="A257" s="13">
        <v>250</v>
      </c>
      <c r="B257" s="625" t="s">
        <v>1566</v>
      </c>
      <c r="C257" s="625" t="s">
        <v>2531</v>
      </c>
      <c r="D257" s="626">
        <v>12.5</v>
      </c>
      <c r="E257" s="670"/>
      <c r="F257" s="671">
        <f t="shared" si="20"/>
        <v>6.25</v>
      </c>
      <c r="G257" s="671">
        <f t="shared" si="21"/>
        <v>18.75</v>
      </c>
      <c r="H257" s="672"/>
      <c r="I257" s="671">
        <f t="shared" si="22"/>
        <v>18.75</v>
      </c>
      <c r="J257" s="626"/>
      <c r="K257" s="671">
        <f t="shared" si="23"/>
        <v>18.75</v>
      </c>
      <c r="L257" s="673"/>
      <c r="M257" s="16" t="str">
        <f t="shared" si="24"/>
        <v>Juin</v>
      </c>
    </row>
    <row r="258" spans="1:13" ht="18.75">
      <c r="A258" s="13">
        <v>251</v>
      </c>
      <c r="B258" s="625" t="s">
        <v>267</v>
      </c>
      <c r="C258" s="625" t="s">
        <v>2691</v>
      </c>
      <c r="D258" s="626">
        <v>8</v>
      </c>
      <c r="E258" s="670"/>
      <c r="F258" s="671">
        <f t="shared" si="20"/>
        <v>4</v>
      </c>
      <c r="G258" s="671">
        <f t="shared" si="21"/>
        <v>12</v>
      </c>
      <c r="H258" s="672"/>
      <c r="I258" s="671">
        <f t="shared" si="22"/>
        <v>12</v>
      </c>
      <c r="J258" s="626"/>
      <c r="K258" s="671">
        <f t="shared" si="23"/>
        <v>12</v>
      </c>
      <c r="L258" s="673"/>
      <c r="M258" s="16" t="str">
        <f t="shared" si="24"/>
        <v>Juin</v>
      </c>
    </row>
    <row r="259" spans="1:13" ht="18.75">
      <c r="A259" s="13">
        <v>252</v>
      </c>
      <c r="B259" s="625" t="s">
        <v>2692</v>
      </c>
      <c r="C259" s="625" t="s">
        <v>2693</v>
      </c>
      <c r="D259" s="626">
        <v>18</v>
      </c>
      <c r="E259" s="670"/>
      <c r="F259" s="671">
        <f t="shared" si="20"/>
        <v>9</v>
      </c>
      <c r="G259" s="671">
        <f t="shared" si="21"/>
        <v>27</v>
      </c>
      <c r="H259" s="672"/>
      <c r="I259" s="671">
        <f t="shared" si="22"/>
        <v>27</v>
      </c>
      <c r="J259" s="626"/>
      <c r="K259" s="671">
        <f t="shared" si="23"/>
        <v>27</v>
      </c>
      <c r="L259" s="673"/>
      <c r="M259" s="16" t="str">
        <f t="shared" si="24"/>
        <v>Juin</v>
      </c>
    </row>
    <row r="260" spans="1:13" ht="18.75">
      <c r="A260" s="13">
        <v>253</v>
      </c>
      <c r="B260" s="625" t="s">
        <v>1580</v>
      </c>
      <c r="C260" s="625" t="s">
        <v>2694</v>
      </c>
      <c r="D260" s="626">
        <v>10</v>
      </c>
      <c r="E260" s="670"/>
      <c r="F260" s="671">
        <f t="shared" si="20"/>
        <v>5</v>
      </c>
      <c r="G260" s="671">
        <f t="shared" si="21"/>
        <v>15</v>
      </c>
      <c r="H260" s="672"/>
      <c r="I260" s="671">
        <f t="shared" si="22"/>
        <v>15</v>
      </c>
      <c r="J260" s="626"/>
      <c r="K260" s="671">
        <f t="shared" si="23"/>
        <v>15</v>
      </c>
      <c r="L260" s="673"/>
      <c r="M260" s="16" t="str">
        <f t="shared" si="24"/>
        <v>Juin</v>
      </c>
    </row>
    <row r="261" spans="1:13" ht="18.75">
      <c r="A261" s="13">
        <v>254</v>
      </c>
      <c r="B261" s="625" t="s">
        <v>1585</v>
      </c>
      <c r="C261" s="625" t="s">
        <v>2695</v>
      </c>
      <c r="D261" s="626">
        <v>4.5</v>
      </c>
      <c r="E261" s="670"/>
      <c r="F261" s="671">
        <f t="shared" si="20"/>
        <v>2.25</v>
      </c>
      <c r="G261" s="671">
        <f t="shared" si="21"/>
        <v>6.75</v>
      </c>
      <c r="H261" s="672"/>
      <c r="I261" s="671">
        <f t="shared" si="22"/>
        <v>6.75</v>
      </c>
      <c r="J261" s="626"/>
      <c r="K261" s="671">
        <f t="shared" si="23"/>
        <v>6.75</v>
      </c>
      <c r="L261" s="673"/>
      <c r="M261" s="16" t="str">
        <f t="shared" si="24"/>
        <v>Juin</v>
      </c>
    </row>
    <row r="262" spans="1:13" ht="18.75">
      <c r="A262" s="13">
        <v>255</v>
      </c>
      <c r="B262" s="625" t="s">
        <v>1585</v>
      </c>
      <c r="C262" s="625" t="s">
        <v>2628</v>
      </c>
      <c r="D262" s="626">
        <v>5.5</v>
      </c>
      <c r="E262" s="670"/>
      <c r="F262" s="671">
        <f t="shared" si="20"/>
        <v>2.75</v>
      </c>
      <c r="G262" s="671">
        <f t="shared" si="21"/>
        <v>8.25</v>
      </c>
      <c r="H262" s="672"/>
      <c r="I262" s="671">
        <f t="shared" si="22"/>
        <v>8.25</v>
      </c>
      <c r="J262" s="626"/>
      <c r="K262" s="671">
        <f t="shared" si="23"/>
        <v>8.25</v>
      </c>
      <c r="L262" s="673"/>
      <c r="M262" s="16" t="str">
        <f t="shared" si="24"/>
        <v>Juin</v>
      </c>
    </row>
    <row r="263" spans="1:13" ht="18.75">
      <c r="A263" s="13">
        <v>256</v>
      </c>
      <c r="B263" s="625" t="s">
        <v>1592</v>
      </c>
      <c r="C263" s="625" t="s">
        <v>2585</v>
      </c>
      <c r="D263" s="626">
        <v>12.5</v>
      </c>
      <c r="E263" s="670"/>
      <c r="F263" s="671">
        <f t="shared" si="20"/>
        <v>6.25</v>
      </c>
      <c r="G263" s="671">
        <f t="shared" si="21"/>
        <v>18.75</v>
      </c>
      <c r="H263" s="672"/>
      <c r="I263" s="671">
        <f t="shared" si="22"/>
        <v>18.75</v>
      </c>
      <c r="J263" s="626"/>
      <c r="K263" s="671">
        <f t="shared" si="23"/>
        <v>18.75</v>
      </c>
      <c r="L263" s="673"/>
      <c r="M263" s="16" t="str">
        <f t="shared" si="24"/>
        <v>Juin</v>
      </c>
    </row>
    <row r="264" spans="1:13" ht="18.75">
      <c r="A264" s="13">
        <v>257</v>
      </c>
      <c r="B264" s="625" t="s">
        <v>1596</v>
      </c>
      <c r="C264" s="625" t="s">
        <v>2509</v>
      </c>
      <c r="D264" s="626">
        <v>18.75</v>
      </c>
      <c r="E264" s="670"/>
      <c r="F264" s="671">
        <f t="shared" si="20"/>
        <v>9.375</v>
      </c>
      <c r="G264" s="671">
        <f t="shared" si="21"/>
        <v>28.125</v>
      </c>
      <c r="H264" s="672"/>
      <c r="I264" s="671">
        <f t="shared" si="22"/>
        <v>28.125</v>
      </c>
      <c r="J264" s="626"/>
      <c r="K264" s="671">
        <f t="shared" si="23"/>
        <v>28.125</v>
      </c>
      <c r="L264" s="673"/>
      <c r="M264" s="16" t="str">
        <f t="shared" si="24"/>
        <v>Juin</v>
      </c>
    </row>
    <row r="265" spans="1:13" ht="18.75">
      <c r="A265" s="13">
        <v>258</v>
      </c>
      <c r="B265" s="625" t="s">
        <v>1599</v>
      </c>
      <c r="C265" s="625" t="s">
        <v>2474</v>
      </c>
      <c r="D265" s="626">
        <v>7</v>
      </c>
      <c r="E265" s="670"/>
      <c r="F265" s="671">
        <f t="shared" ref="F265:F328" si="25">IF(AND(D265=0,E265=0),L265/3,(D265+E265)/2)</f>
        <v>3.5</v>
      </c>
      <c r="G265" s="671">
        <f t="shared" ref="G265:G328" si="26">F265*3</f>
        <v>10.5</v>
      </c>
      <c r="H265" s="672"/>
      <c r="I265" s="671">
        <f t="shared" ref="I265:I328" si="27">MAX(G265,H265*3)</f>
        <v>10.5</v>
      </c>
      <c r="J265" s="626"/>
      <c r="K265" s="671">
        <f t="shared" ref="K265:K328" si="28">MAX(I265,J265*3)</f>
        <v>10.5</v>
      </c>
      <c r="L265" s="673"/>
      <c r="M265" s="16" t="str">
        <f t="shared" ref="M265:M328" si="29">IF(ISBLANK(J265),IF(ISBLANK(H265),"Juin","Synthèse"),"Rattrapage")</f>
        <v>Juin</v>
      </c>
    </row>
    <row r="266" spans="1:13" ht="18.75">
      <c r="A266" s="13">
        <v>259</v>
      </c>
      <c r="B266" s="625" t="s">
        <v>2696</v>
      </c>
      <c r="C266" s="625" t="s">
        <v>2697</v>
      </c>
      <c r="D266" s="626">
        <v>9.5</v>
      </c>
      <c r="E266" s="670"/>
      <c r="F266" s="671">
        <f t="shared" si="25"/>
        <v>4.75</v>
      </c>
      <c r="G266" s="671">
        <f t="shared" si="26"/>
        <v>14.25</v>
      </c>
      <c r="H266" s="672"/>
      <c r="I266" s="671">
        <f t="shared" si="27"/>
        <v>14.25</v>
      </c>
      <c r="J266" s="626"/>
      <c r="K266" s="671">
        <f t="shared" si="28"/>
        <v>14.25</v>
      </c>
      <c r="L266" s="673"/>
      <c r="M266" s="16" t="str">
        <f t="shared" si="29"/>
        <v>Juin</v>
      </c>
    </row>
    <row r="267" spans="1:13" ht="18.75">
      <c r="A267" s="13">
        <v>260</v>
      </c>
      <c r="B267" s="625" t="s">
        <v>2696</v>
      </c>
      <c r="C267" s="625" t="s">
        <v>2582</v>
      </c>
      <c r="D267" s="626">
        <v>8.5</v>
      </c>
      <c r="E267" s="670"/>
      <c r="F267" s="671">
        <f t="shared" si="25"/>
        <v>4.25</v>
      </c>
      <c r="G267" s="671">
        <f t="shared" si="26"/>
        <v>12.75</v>
      </c>
      <c r="H267" s="672"/>
      <c r="I267" s="671">
        <f t="shared" si="27"/>
        <v>12.75</v>
      </c>
      <c r="J267" s="626"/>
      <c r="K267" s="671">
        <f t="shared" si="28"/>
        <v>12.75</v>
      </c>
      <c r="L267" s="673"/>
      <c r="M267" s="16" t="str">
        <f t="shared" si="29"/>
        <v>Juin</v>
      </c>
    </row>
    <row r="268" spans="1:13" ht="18.75">
      <c r="A268" s="13">
        <v>261</v>
      </c>
      <c r="B268" s="625" t="s">
        <v>1610</v>
      </c>
      <c r="C268" s="625" t="s">
        <v>2698</v>
      </c>
      <c r="D268" s="626">
        <v>17</v>
      </c>
      <c r="E268" s="670"/>
      <c r="F268" s="671">
        <f t="shared" si="25"/>
        <v>8.5</v>
      </c>
      <c r="G268" s="671">
        <f t="shared" si="26"/>
        <v>25.5</v>
      </c>
      <c r="H268" s="672"/>
      <c r="I268" s="671">
        <f t="shared" si="27"/>
        <v>25.5</v>
      </c>
      <c r="J268" s="626"/>
      <c r="K268" s="671">
        <f t="shared" si="28"/>
        <v>25.5</v>
      </c>
      <c r="L268" s="673"/>
      <c r="M268" s="16" t="str">
        <f t="shared" si="29"/>
        <v>Juin</v>
      </c>
    </row>
    <row r="269" spans="1:13" ht="18.75">
      <c r="A269" s="13">
        <v>262</v>
      </c>
      <c r="B269" s="625" t="s">
        <v>1615</v>
      </c>
      <c r="C269" s="625" t="s">
        <v>2670</v>
      </c>
      <c r="D269" s="626">
        <v>17</v>
      </c>
      <c r="E269" s="670"/>
      <c r="F269" s="671">
        <f t="shared" si="25"/>
        <v>8.5</v>
      </c>
      <c r="G269" s="671">
        <f t="shared" si="26"/>
        <v>25.5</v>
      </c>
      <c r="H269" s="672"/>
      <c r="I269" s="671">
        <f t="shared" si="27"/>
        <v>25.5</v>
      </c>
      <c r="J269" s="626"/>
      <c r="K269" s="671">
        <f t="shared" si="28"/>
        <v>25.5</v>
      </c>
      <c r="L269" s="673"/>
      <c r="M269" s="16" t="str">
        <f t="shared" si="29"/>
        <v>Juin</v>
      </c>
    </row>
    <row r="270" spans="1:13" ht="18.75">
      <c r="A270" s="13">
        <v>263</v>
      </c>
      <c r="B270" s="625" t="s">
        <v>2699</v>
      </c>
      <c r="C270" s="625" t="s">
        <v>2486</v>
      </c>
      <c r="D270" s="626">
        <v>4.5</v>
      </c>
      <c r="E270" s="670"/>
      <c r="F270" s="671">
        <f t="shared" si="25"/>
        <v>2.25</v>
      </c>
      <c r="G270" s="671">
        <f t="shared" si="26"/>
        <v>6.75</v>
      </c>
      <c r="H270" s="672"/>
      <c r="I270" s="671">
        <f t="shared" si="27"/>
        <v>6.75</v>
      </c>
      <c r="J270" s="626"/>
      <c r="K270" s="671">
        <f t="shared" si="28"/>
        <v>6.75</v>
      </c>
      <c r="L270" s="673"/>
      <c r="M270" s="16" t="str">
        <f t="shared" si="29"/>
        <v>Juin</v>
      </c>
    </row>
    <row r="271" spans="1:13" ht="18.75">
      <c r="A271" s="13">
        <v>264</v>
      </c>
      <c r="B271" s="625" t="s">
        <v>2700</v>
      </c>
      <c r="C271" s="625" t="s">
        <v>2701</v>
      </c>
      <c r="D271" s="626">
        <v>5.5</v>
      </c>
      <c r="E271" s="670"/>
      <c r="F271" s="671">
        <f t="shared" si="25"/>
        <v>2.75</v>
      </c>
      <c r="G271" s="671">
        <f t="shared" si="26"/>
        <v>8.25</v>
      </c>
      <c r="H271" s="672"/>
      <c r="I271" s="671">
        <f t="shared" si="27"/>
        <v>8.25</v>
      </c>
      <c r="J271" s="626"/>
      <c r="K271" s="671">
        <f t="shared" si="28"/>
        <v>8.25</v>
      </c>
      <c r="L271" s="673"/>
      <c r="M271" s="16" t="str">
        <f t="shared" si="29"/>
        <v>Juin</v>
      </c>
    </row>
    <row r="272" spans="1:13" ht="18.75">
      <c r="A272" s="13">
        <v>265</v>
      </c>
      <c r="B272" s="625" t="s">
        <v>1627</v>
      </c>
      <c r="C272" s="625" t="s">
        <v>2702</v>
      </c>
      <c r="D272" s="626">
        <v>9</v>
      </c>
      <c r="E272" s="670"/>
      <c r="F272" s="671">
        <f t="shared" si="25"/>
        <v>4.5</v>
      </c>
      <c r="G272" s="671">
        <f t="shared" si="26"/>
        <v>13.5</v>
      </c>
      <c r="H272" s="672"/>
      <c r="I272" s="671">
        <f t="shared" si="27"/>
        <v>13.5</v>
      </c>
      <c r="J272" s="626"/>
      <c r="K272" s="671">
        <f t="shared" si="28"/>
        <v>13.5</v>
      </c>
      <c r="L272" s="673"/>
      <c r="M272" s="16" t="str">
        <f t="shared" si="29"/>
        <v>Juin</v>
      </c>
    </row>
    <row r="273" spans="1:13" ht="18.75">
      <c r="A273" s="13">
        <v>266</v>
      </c>
      <c r="B273" s="625" t="s">
        <v>1632</v>
      </c>
      <c r="C273" s="625" t="s">
        <v>2703</v>
      </c>
      <c r="D273" s="626">
        <v>13</v>
      </c>
      <c r="E273" s="670"/>
      <c r="F273" s="671">
        <f t="shared" si="25"/>
        <v>6.5</v>
      </c>
      <c r="G273" s="671">
        <f t="shared" si="26"/>
        <v>19.5</v>
      </c>
      <c r="H273" s="672"/>
      <c r="I273" s="671">
        <f t="shared" si="27"/>
        <v>19.5</v>
      </c>
      <c r="J273" s="626"/>
      <c r="K273" s="671">
        <f t="shared" si="28"/>
        <v>19.5</v>
      </c>
      <c r="L273" s="673"/>
      <c r="M273" s="16" t="str">
        <f t="shared" si="29"/>
        <v>Juin</v>
      </c>
    </row>
    <row r="274" spans="1:13" ht="18.75">
      <c r="A274" s="13">
        <v>267</v>
      </c>
      <c r="B274" s="625" t="s">
        <v>2704</v>
      </c>
      <c r="C274" s="625" t="s">
        <v>2693</v>
      </c>
      <c r="D274" s="626">
        <v>10.5</v>
      </c>
      <c r="E274" s="670"/>
      <c r="F274" s="671">
        <f t="shared" si="25"/>
        <v>5.25</v>
      </c>
      <c r="G274" s="671">
        <f t="shared" si="26"/>
        <v>15.75</v>
      </c>
      <c r="H274" s="672"/>
      <c r="I274" s="671">
        <f t="shared" si="27"/>
        <v>15.75</v>
      </c>
      <c r="J274" s="626"/>
      <c r="K274" s="671">
        <f t="shared" si="28"/>
        <v>15.75</v>
      </c>
      <c r="L274" s="673"/>
      <c r="M274" s="16" t="str">
        <f t="shared" si="29"/>
        <v>Juin</v>
      </c>
    </row>
    <row r="275" spans="1:13" ht="18.75">
      <c r="A275" s="13">
        <v>268</v>
      </c>
      <c r="B275" s="625" t="s">
        <v>271</v>
      </c>
      <c r="C275" s="625" t="s">
        <v>2705</v>
      </c>
      <c r="D275" s="626">
        <v>9</v>
      </c>
      <c r="E275" s="670"/>
      <c r="F275" s="671">
        <f t="shared" si="25"/>
        <v>4.5</v>
      </c>
      <c r="G275" s="671">
        <f t="shared" si="26"/>
        <v>13.5</v>
      </c>
      <c r="H275" s="672"/>
      <c r="I275" s="671">
        <f t="shared" si="27"/>
        <v>13.5</v>
      </c>
      <c r="J275" s="626"/>
      <c r="K275" s="671">
        <f t="shared" si="28"/>
        <v>13.5</v>
      </c>
      <c r="L275" s="673"/>
      <c r="M275" s="16" t="str">
        <f t="shared" si="29"/>
        <v>Juin</v>
      </c>
    </row>
    <row r="276" spans="1:13" ht="18.75">
      <c r="A276" s="13">
        <v>269</v>
      </c>
      <c r="B276" s="625" t="s">
        <v>1642</v>
      </c>
      <c r="C276" s="625" t="s">
        <v>2491</v>
      </c>
      <c r="D276" s="626">
        <v>5</v>
      </c>
      <c r="E276" s="670"/>
      <c r="F276" s="671">
        <f t="shared" si="25"/>
        <v>2.5</v>
      </c>
      <c r="G276" s="671">
        <f t="shared" si="26"/>
        <v>7.5</v>
      </c>
      <c r="H276" s="672"/>
      <c r="I276" s="671">
        <f t="shared" si="27"/>
        <v>7.5</v>
      </c>
      <c r="J276" s="626"/>
      <c r="K276" s="671">
        <f t="shared" si="28"/>
        <v>7.5</v>
      </c>
      <c r="L276" s="673"/>
      <c r="M276" s="16" t="str">
        <f t="shared" si="29"/>
        <v>Juin</v>
      </c>
    </row>
    <row r="277" spans="1:13" ht="18.75">
      <c r="A277" s="13">
        <v>270</v>
      </c>
      <c r="B277" s="625" t="s">
        <v>2706</v>
      </c>
      <c r="C277" s="625" t="s">
        <v>2707</v>
      </c>
      <c r="D277" s="626">
        <v>11.5</v>
      </c>
      <c r="E277" s="670"/>
      <c r="F277" s="671">
        <f t="shared" si="25"/>
        <v>5.75</v>
      </c>
      <c r="G277" s="671">
        <f t="shared" si="26"/>
        <v>17.25</v>
      </c>
      <c r="H277" s="672"/>
      <c r="I277" s="671">
        <f t="shared" si="27"/>
        <v>17.25</v>
      </c>
      <c r="J277" s="626"/>
      <c r="K277" s="671">
        <f t="shared" si="28"/>
        <v>17.25</v>
      </c>
      <c r="L277" s="673"/>
      <c r="M277" s="16" t="str">
        <f t="shared" si="29"/>
        <v>Juin</v>
      </c>
    </row>
    <row r="278" spans="1:13" ht="18.75">
      <c r="A278" s="13">
        <v>271</v>
      </c>
      <c r="B278" s="625" t="s">
        <v>1654</v>
      </c>
      <c r="C278" s="625" t="s">
        <v>2708</v>
      </c>
      <c r="D278" s="626">
        <v>9</v>
      </c>
      <c r="E278" s="670"/>
      <c r="F278" s="671">
        <f t="shared" si="25"/>
        <v>4.5</v>
      </c>
      <c r="G278" s="671">
        <f t="shared" si="26"/>
        <v>13.5</v>
      </c>
      <c r="H278" s="672"/>
      <c r="I278" s="671">
        <f t="shared" si="27"/>
        <v>13.5</v>
      </c>
      <c r="J278" s="626"/>
      <c r="K278" s="671">
        <f t="shared" si="28"/>
        <v>13.5</v>
      </c>
      <c r="L278" s="673"/>
      <c r="M278" s="16" t="str">
        <f t="shared" si="29"/>
        <v>Juin</v>
      </c>
    </row>
    <row r="279" spans="1:13" ht="18.75">
      <c r="A279" s="13">
        <v>272</v>
      </c>
      <c r="B279" s="625" t="s">
        <v>1659</v>
      </c>
      <c r="C279" s="625" t="s">
        <v>2709</v>
      </c>
      <c r="D279" s="626">
        <v>4.5</v>
      </c>
      <c r="E279" s="670"/>
      <c r="F279" s="671">
        <f t="shared" si="25"/>
        <v>2.25</v>
      </c>
      <c r="G279" s="671">
        <f t="shared" si="26"/>
        <v>6.75</v>
      </c>
      <c r="H279" s="672"/>
      <c r="I279" s="671">
        <f t="shared" si="27"/>
        <v>6.75</v>
      </c>
      <c r="J279" s="626"/>
      <c r="K279" s="671">
        <f t="shared" si="28"/>
        <v>6.75</v>
      </c>
      <c r="L279" s="673"/>
      <c r="M279" s="16" t="str">
        <f t="shared" si="29"/>
        <v>Juin</v>
      </c>
    </row>
    <row r="280" spans="1:13" ht="18.75">
      <c r="A280" s="13">
        <v>273</v>
      </c>
      <c r="B280" s="625" t="s">
        <v>1665</v>
      </c>
      <c r="C280" s="625" t="s">
        <v>2630</v>
      </c>
      <c r="D280" s="626">
        <v>3.5</v>
      </c>
      <c r="E280" s="670"/>
      <c r="F280" s="671">
        <f t="shared" si="25"/>
        <v>1.75</v>
      </c>
      <c r="G280" s="671">
        <f t="shared" si="26"/>
        <v>5.25</v>
      </c>
      <c r="H280" s="672"/>
      <c r="I280" s="671">
        <f t="shared" si="27"/>
        <v>5.25</v>
      </c>
      <c r="J280" s="626"/>
      <c r="K280" s="671">
        <f t="shared" si="28"/>
        <v>5.25</v>
      </c>
      <c r="L280" s="673"/>
      <c r="M280" s="16" t="str">
        <f t="shared" si="29"/>
        <v>Juin</v>
      </c>
    </row>
    <row r="281" spans="1:13" ht="18.75">
      <c r="A281" s="13">
        <v>274</v>
      </c>
      <c r="B281" s="625" t="s">
        <v>2710</v>
      </c>
      <c r="C281" s="625" t="s">
        <v>2711</v>
      </c>
      <c r="D281" s="626">
        <v>17.5</v>
      </c>
      <c r="E281" s="670"/>
      <c r="F281" s="671">
        <f t="shared" si="25"/>
        <v>8.75</v>
      </c>
      <c r="G281" s="671">
        <f t="shared" si="26"/>
        <v>26.25</v>
      </c>
      <c r="H281" s="672"/>
      <c r="I281" s="671">
        <f t="shared" si="27"/>
        <v>26.25</v>
      </c>
      <c r="J281" s="626"/>
      <c r="K281" s="671">
        <f t="shared" si="28"/>
        <v>26.25</v>
      </c>
      <c r="L281" s="673"/>
      <c r="M281" s="16" t="str">
        <f t="shared" si="29"/>
        <v>Juin</v>
      </c>
    </row>
    <row r="282" spans="1:13" ht="18.75">
      <c r="A282" s="13">
        <v>275</v>
      </c>
      <c r="B282" s="625" t="s">
        <v>1673</v>
      </c>
      <c r="C282" s="625" t="s">
        <v>2463</v>
      </c>
      <c r="D282" s="626">
        <v>19.5</v>
      </c>
      <c r="E282" s="670"/>
      <c r="F282" s="671">
        <f t="shared" si="25"/>
        <v>9.75</v>
      </c>
      <c r="G282" s="671">
        <f t="shared" si="26"/>
        <v>29.25</v>
      </c>
      <c r="H282" s="672"/>
      <c r="I282" s="671">
        <f t="shared" si="27"/>
        <v>29.25</v>
      </c>
      <c r="J282" s="626"/>
      <c r="K282" s="671">
        <f t="shared" si="28"/>
        <v>29.25</v>
      </c>
      <c r="L282" s="673"/>
      <c r="M282" s="16" t="str">
        <f t="shared" si="29"/>
        <v>Juin</v>
      </c>
    </row>
    <row r="283" spans="1:13" ht="18.75">
      <c r="A283" s="13">
        <v>276</v>
      </c>
      <c r="B283" s="625" t="s">
        <v>1676</v>
      </c>
      <c r="C283" s="625" t="s">
        <v>2431</v>
      </c>
      <c r="D283" s="626">
        <v>18.5</v>
      </c>
      <c r="E283" s="670"/>
      <c r="F283" s="671">
        <f t="shared" si="25"/>
        <v>9.25</v>
      </c>
      <c r="G283" s="671">
        <f t="shared" si="26"/>
        <v>27.75</v>
      </c>
      <c r="H283" s="672"/>
      <c r="I283" s="671">
        <f t="shared" si="27"/>
        <v>27.75</v>
      </c>
      <c r="J283" s="626"/>
      <c r="K283" s="671">
        <f t="shared" si="28"/>
        <v>27.75</v>
      </c>
      <c r="L283" s="673"/>
      <c r="M283" s="16" t="str">
        <f t="shared" si="29"/>
        <v>Juin</v>
      </c>
    </row>
    <row r="284" spans="1:13" ht="18.75">
      <c r="A284" s="13">
        <v>277</v>
      </c>
      <c r="B284" s="625" t="s">
        <v>277</v>
      </c>
      <c r="C284" s="625" t="s">
        <v>2712</v>
      </c>
      <c r="D284" s="626">
        <v>7.5</v>
      </c>
      <c r="E284" s="670"/>
      <c r="F284" s="671">
        <f t="shared" si="25"/>
        <v>3.75</v>
      </c>
      <c r="G284" s="671">
        <f t="shared" si="26"/>
        <v>11.25</v>
      </c>
      <c r="H284" s="672"/>
      <c r="I284" s="671">
        <f t="shared" si="27"/>
        <v>11.25</v>
      </c>
      <c r="J284" s="626"/>
      <c r="K284" s="671">
        <f t="shared" si="28"/>
        <v>11.25</v>
      </c>
      <c r="L284" s="673"/>
      <c r="M284" s="16" t="str">
        <f t="shared" si="29"/>
        <v>Juin</v>
      </c>
    </row>
    <row r="285" spans="1:13" ht="18.75">
      <c r="A285" s="13">
        <v>278</v>
      </c>
      <c r="B285" s="625" t="s">
        <v>1682</v>
      </c>
      <c r="C285" s="625" t="s">
        <v>2449</v>
      </c>
      <c r="D285" s="626">
        <v>14.5</v>
      </c>
      <c r="E285" s="670"/>
      <c r="F285" s="671">
        <f t="shared" si="25"/>
        <v>7.25</v>
      </c>
      <c r="G285" s="671">
        <f t="shared" si="26"/>
        <v>21.75</v>
      </c>
      <c r="H285" s="672"/>
      <c r="I285" s="671">
        <f t="shared" si="27"/>
        <v>21.75</v>
      </c>
      <c r="J285" s="626"/>
      <c r="K285" s="671">
        <f t="shared" si="28"/>
        <v>21.75</v>
      </c>
      <c r="L285" s="673"/>
      <c r="M285" s="16" t="str">
        <f t="shared" si="29"/>
        <v>Juin</v>
      </c>
    </row>
    <row r="286" spans="1:13" ht="18.75">
      <c r="A286" s="13">
        <v>279</v>
      </c>
      <c r="B286" s="625" t="s">
        <v>1682</v>
      </c>
      <c r="C286" s="625" t="s">
        <v>2462</v>
      </c>
      <c r="D286" s="626">
        <v>9</v>
      </c>
      <c r="E286" s="670"/>
      <c r="F286" s="671">
        <f t="shared" si="25"/>
        <v>4.5</v>
      </c>
      <c r="G286" s="671">
        <f t="shared" si="26"/>
        <v>13.5</v>
      </c>
      <c r="H286" s="672"/>
      <c r="I286" s="671">
        <f t="shared" si="27"/>
        <v>13.5</v>
      </c>
      <c r="J286" s="626"/>
      <c r="K286" s="671">
        <f t="shared" si="28"/>
        <v>13.5</v>
      </c>
      <c r="L286" s="673"/>
      <c r="M286" s="16" t="str">
        <f t="shared" si="29"/>
        <v>Juin</v>
      </c>
    </row>
    <row r="287" spans="1:13" ht="18.75">
      <c r="A287" s="13">
        <v>280</v>
      </c>
      <c r="B287" s="625" t="s">
        <v>1690</v>
      </c>
      <c r="C287" s="625" t="s">
        <v>2713</v>
      </c>
      <c r="D287" s="626">
        <v>8</v>
      </c>
      <c r="E287" s="670"/>
      <c r="F287" s="671">
        <f t="shared" si="25"/>
        <v>4</v>
      </c>
      <c r="G287" s="671">
        <f t="shared" si="26"/>
        <v>12</v>
      </c>
      <c r="H287" s="672"/>
      <c r="I287" s="671">
        <f t="shared" si="27"/>
        <v>12</v>
      </c>
      <c r="J287" s="626"/>
      <c r="K287" s="671">
        <f t="shared" si="28"/>
        <v>12</v>
      </c>
      <c r="L287" s="673"/>
      <c r="M287" s="16" t="str">
        <f t="shared" si="29"/>
        <v>Juin</v>
      </c>
    </row>
    <row r="288" spans="1:13" ht="18.75">
      <c r="A288" s="13">
        <v>281</v>
      </c>
      <c r="B288" s="625" t="s">
        <v>2714</v>
      </c>
      <c r="C288" s="625" t="s">
        <v>2715</v>
      </c>
      <c r="D288" s="626">
        <v>13.5</v>
      </c>
      <c r="E288" s="670"/>
      <c r="F288" s="671">
        <f t="shared" si="25"/>
        <v>6.75</v>
      </c>
      <c r="G288" s="671">
        <f t="shared" si="26"/>
        <v>20.25</v>
      </c>
      <c r="H288" s="672"/>
      <c r="I288" s="671">
        <f t="shared" si="27"/>
        <v>20.25</v>
      </c>
      <c r="J288" s="626"/>
      <c r="K288" s="671">
        <f t="shared" si="28"/>
        <v>20.25</v>
      </c>
      <c r="L288" s="673"/>
      <c r="M288" s="16" t="str">
        <f t="shared" si="29"/>
        <v>Juin</v>
      </c>
    </row>
    <row r="289" spans="1:13" ht="18.75">
      <c r="A289" s="13">
        <v>282</v>
      </c>
      <c r="B289" s="625" t="s">
        <v>281</v>
      </c>
      <c r="C289" s="625" t="s">
        <v>2716</v>
      </c>
      <c r="D289" s="626">
        <v>15.5</v>
      </c>
      <c r="E289" s="670"/>
      <c r="F289" s="671">
        <f t="shared" si="25"/>
        <v>7.75</v>
      </c>
      <c r="G289" s="671">
        <f t="shared" si="26"/>
        <v>23.25</v>
      </c>
      <c r="H289" s="672"/>
      <c r="I289" s="671">
        <f t="shared" si="27"/>
        <v>23.25</v>
      </c>
      <c r="J289" s="626"/>
      <c r="K289" s="671">
        <f t="shared" si="28"/>
        <v>23.25</v>
      </c>
      <c r="L289" s="673"/>
      <c r="M289" s="16" t="str">
        <f t="shared" si="29"/>
        <v>Juin</v>
      </c>
    </row>
    <row r="290" spans="1:13" ht="18.75">
      <c r="A290" s="13">
        <v>283</v>
      </c>
      <c r="B290" s="625" t="s">
        <v>2717</v>
      </c>
      <c r="C290" s="625" t="s">
        <v>2531</v>
      </c>
      <c r="D290" s="626">
        <v>17</v>
      </c>
      <c r="E290" s="670"/>
      <c r="F290" s="671">
        <f t="shared" si="25"/>
        <v>8.5</v>
      </c>
      <c r="G290" s="671">
        <f t="shared" si="26"/>
        <v>25.5</v>
      </c>
      <c r="H290" s="672"/>
      <c r="I290" s="671">
        <f t="shared" si="27"/>
        <v>25.5</v>
      </c>
      <c r="J290" s="626"/>
      <c r="K290" s="671">
        <f t="shared" si="28"/>
        <v>25.5</v>
      </c>
      <c r="L290" s="673"/>
      <c r="M290" s="16" t="str">
        <f t="shared" si="29"/>
        <v>Juin</v>
      </c>
    </row>
    <row r="291" spans="1:13" ht="18.75">
      <c r="A291" s="13">
        <v>284</v>
      </c>
      <c r="B291" s="625" t="s">
        <v>2718</v>
      </c>
      <c r="C291" s="625" t="s">
        <v>2719</v>
      </c>
      <c r="D291" s="626">
        <v>17</v>
      </c>
      <c r="E291" s="670"/>
      <c r="F291" s="671">
        <f t="shared" si="25"/>
        <v>8.5</v>
      </c>
      <c r="G291" s="671">
        <f t="shared" si="26"/>
        <v>25.5</v>
      </c>
      <c r="H291" s="672"/>
      <c r="I291" s="671">
        <f t="shared" si="27"/>
        <v>25.5</v>
      </c>
      <c r="J291" s="626"/>
      <c r="K291" s="671">
        <f t="shared" si="28"/>
        <v>25.5</v>
      </c>
      <c r="L291" s="673"/>
      <c r="M291" s="16" t="str">
        <f t="shared" si="29"/>
        <v>Juin</v>
      </c>
    </row>
    <row r="292" spans="1:13" ht="18.75">
      <c r="A292" s="13">
        <v>285</v>
      </c>
      <c r="B292" s="625" t="s">
        <v>1715</v>
      </c>
      <c r="C292" s="625" t="s">
        <v>2720</v>
      </c>
      <c r="D292" s="626">
        <v>8</v>
      </c>
      <c r="E292" s="670"/>
      <c r="F292" s="671">
        <f t="shared" si="25"/>
        <v>4</v>
      </c>
      <c r="G292" s="671">
        <f t="shared" si="26"/>
        <v>12</v>
      </c>
      <c r="H292" s="672"/>
      <c r="I292" s="671">
        <f t="shared" si="27"/>
        <v>12</v>
      </c>
      <c r="J292" s="626"/>
      <c r="K292" s="671">
        <f t="shared" si="28"/>
        <v>12</v>
      </c>
      <c r="L292" s="673"/>
      <c r="M292" s="16" t="str">
        <f t="shared" si="29"/>
        <v>Juin</v>
      </c>
    </row>
    <row r="293" spans="1:13" ht="18.75">
      <c r="A293" s="13">
        <v>286</v>
      </c>
      <c r="B293" s="625" t="s">
        <v>1722</v>
      </c>
      <c r="C293" s="625" t="s">
        <v>2721</v>
      </c>
      <c r="D293" s="626">
        <v>5</v>
      </c>
      <c r="E293" s="670"/>
      <c r="F293" s="671">
        <f t="shared" si="25"/>
        <v>2.5</v>
      </c>
      <c r="G293" s="671">
        <f t="shared" si="26"/>
        <v>7.5</v>
      </c>
      <c r="H293" s="672"/>
      <c r="I293" s="671">
        <f t="shared" si="27"/>
        <v>7.5</v>
      </c>
      <c r="J293" s="626"/>
      <c r="K293" s="671">
        <f t="shared" si="28"/>
        <v>7.5</v>
      </c>
      <c r="L293" s="673"/>
      <c r="M293" s="16" t="str">
        <f t="shared" si="29"/>
        <v>Juin</v>
      </c>
    </row>
    <row r="294" spans="1:13" ht="18.75">
      <c r="A294" s="13">
        <v>287</v>
      </c>
      <c r="B294" s="625" t="s">
        <v>1727</v>
      </c>
      <c r="C294" s="625" t="s">
        <v>2550</v>
      </c>
      <c r="D294" s="626">
        <v>8.5</v>
      </c>
      <c r="E294" s="670"/>
      <c r="F294" s="671">
        <f t="shared" si="25"/>
        <v>4.25</v>
      </c>
      <c r="G294" s="671">
        <f t="shared" si="26"/>
        <v>12.75</v>
      </c>
      <c r="H294" s="672"/>
      <c r="I294" s="671">
        <f t="shared" si="27"/>
        <v>12.75</v>
      </c>
      <c r="J294" s="626"/>
      <c r="K294" s="671">
        <f t="shared" si="28"/>
        <v>12.75</v>
      </c>
      <c r="L294" s="673"/>
      <c r="M294" s="16" t="str">
        <f t="shared" si="29"/>
        <v>Juin</v>
      </c>
    </row>
    <row r="295" spans="1:13" ht="18.75">
      <c r="A295" s="13">
        <v>288</v>
      </c>
      <c r="B295" s="625" t="s">
        <v>2722</v>
      </c>
      <c r="C295" s="625" t="s">
        <v>2723</v>
      </c>
      <c r="D295" s="626">
        <v>16</v>
      </c>
      <c r="E295" s="670"/>
      <c r="F295" s="671">
        <f t="shared" si="25"/>
        <v>8</v>
      </c>
      <c r="G295" s="671">
        <f t="shared" si="26"/>
        <v>24</v>
      </c>
      <c r="H295" s="672"/>
      <c r="I295" s="671">
        <f t="shared" si="27"/>
        <v>24</v>
      </c>
      <c r="J295" s="626"/>
      <c r="K295" s="671">
        <f t="shared" si="28"/>
        <v>24</v>
      </c>
      <c r="L295" s="673"/>
      <c r="M295" s="16" t="str">
        <f t="shared" si="29"/>
        <v>Juin</v>
      </c>
    </row>
    <row r="296" spans="1:13" ht="18.75">
      <c r="A296" s="13">
        <v>289</v>
      </c>
      <c r="B296" s="625" t="s">
        <v>2724</v>
      </c>
      <c r="C296" s="625" t="s">
        <v>2725</v>
      </c>
      <c r="D296" s="626">
        <v>12</v>
      </c>
      <c r="E296" s="670"/>
      <c r="F296" s="671">
        <f t="shared" si="25"/>
        <v>6</v>
      </c>
      <c r="G296" s="671">
        <f t="shared" si="26"/>
        <v>18</v>
      </c>
      <c r="H296" s="672"/>
      <c r="I296" s="671">
        <f t="shared" si="27"/>
        <v>18</v>
      </c>
      <c r="J296" s="626"/>
      <c r="K296" s="671">
        <f t="shared" si="28"/>
        <v>18</v>
      </c>
      <c r="L296" s="673"/>
      <c r="M296" s="16" t="str">
        <f t="shared" si="29"/>
        <v>Juin</v>
      </c>
    </row>
    <row r="297" spans="1:13" ht="18.75">
      <c r="A297" s="13">
        <v>290</v>
      </c>
      <c r="B297" s="625" t="s">
        <v>1741</v>
      </c>
      <c r="C297" s="625" t="s">
        <v>2726</v>
      </c>
      <c r="D297" s="626">
        <v>13.5</v>
      </c>
      <c r="E297" s="670"/>
      <c r="F297" s="671">
        <f t="shared" si="25"/>
        <v>6.75</v>
      </c>
      <c r="G297" s="671">
        <f t="shared" si="26"/>
        <v>20.25</v>
      </c>
      <c r="H297" s="672"/>
      <c r="I297" s="671">
        <f t="shared" si="27"/>
        <v>20.25</v>
      </c>
      <c r="J297" s="626"/>
      <c r="K297" s="671">
        <f t="shared" si="28"/>
        <v>20.25</v>
      </c>
      <c r="L297" s="673"/>
      <c r="M297" s="16" t="str">
        <f t="shared" si="29"/>
        <v>Juin</v>
      </c>
    </row>
    <row r="298" spans="1:13" ht="18.75">
      <c r="A298" s="13">
        <v>291</v>
      </c>
      <c r="B298" s="625" t="s">
        <v>2727</v>
      </c>
      <c r="C298" s="625" t="s">
        <v>2728</v>
      </c>
      <c r="D298" s="626">
        <v>7</v>
      </c>
      <c r="E298" s="670"/>
      <c r="F298" s="671">
        <f t="shared" si="25"/>
        <v>3.5</v>
      </c>
      <c r="G298" s="671">
        <f t="shared" si="26"/>
        <v>10.5</v>
      </c>
      <c r="H298" s="672"/>
      <c r="I298" s="671">
        <f t="shared" si="27"/>
        <v>10.5</v>
      </c>
      <c r="J298" s="626"/>
      <c r="K298" s="671">
        <f t="shared" si="28"/>
        <v>10.5</v>
      </c>
      <c r="L298" s="673"/>
      <c r="M298" s="16" t="str">
        <f t="shared" si="29"/>
        <v>Juin</v>
      </c>
    </row>
    <row r="299" spans="1:13" ht="18.75">
      <c r="A299" s="13">
        <v>292</v>
      </c>
      <c r="B299" s="625" t="s">
        <v>2729</v>
      </c>
      <c r="C299" s="625" t="s">
        <v>2693</v>
      </c>
      <c r="D299" s="626">
        <v>7.5</v>
      </c>
      <c r="E299" s="670"/>
      <c r="F299" s="671">
        <f t="shared" si="25"/>
        <v>3.75</v>
      </c>
      <c r="G299" s="671">
        <f t="shared" si="26"/>
        <v>11.25</v>
      </c>
      <c r="H299" s="672"/>
      <c r="I299" s="671">
        <f t="shared" si="27"/>
        <v>11.25</v>
      </c>
      <c r="J299" s="626"/>
      <c r="K299" s="671">
        <f t="shared" si="28"/>
        <v>11.25</v>
      </c>
      <c r="L299" s="673"/>
      <c r="M299" s="16" t="str">
        <f t="shared" si="29"/>
        <v>Juin</v>
      </c>
    </row>
    <row r="300" spans="1:13" ht="18.75">
      <c r="A300" s="13">
        <v>293</v>
      </c>
      <c r="B300" s="625" t="s">
        <v>1753</v>
      </c>
      <c r="C300" s="625" t="s">
        <v>2730</v>
      </c>
      <c r="D300" s="626">
        <v>18.75</v>
      </c>
      <c r="E300" s="670"/>
      <c r="F300" s="671">
        <f t="shared" si="25"/>
        <v>9.375</v>
      </c>
      <c r="G300" s="671">
        <f t="shared" si="26"/>
        <v>28.125</v>
      </c>
      <c r="H300" s="672"/>
      <c r="I300" s="671">
        <f t="shared" si="27"/>
        <v>28.125</v>
      </c>
      <c r="J300" s="626"/>
      <c r="K300" s="671">
        <f t="shared" si="28"/>
        <v>28.125</v>
      </c>
      <c r="L300" s="673"/>
      <c r="M300" s="16" t="str">
        <f t="shared" si="29"/>
        <v>Juin</v>
      </c>
    </row>
    <row r="301" spans="1:13" ht="18.75">
      <c r="A301" s="13">
        <v>294</v>
      </c>
      <c r="B301" s="625" t="s">
        <v>2731</v>
      </c>
      <c r="C301" s="625" t="s">
        <v>2732</v>
      </c>
      <c r="D301" s="626">
        <v>9</v>
      </c>
      <c r="E301" s="670"/>
      <c r="F301" s="671">
        <f t="shared" si="25"/>
        <v>4.5</v>
      </c>
      <c r="G301" s="671">
        <f t="shared" si="26"/>
        <v>13.5</v>
      </c>
      <c r="H301" s="672"/>
      <c r="I301" s="671">
        <f t="shared" si="27"/>
        <v>13.5</v>
      </c>
      <c r="J301" s="626"/>
      <c r="K301" s="671">
        <f t="shared" si="28"/>
        <v>13.5</v>
      </c>
      <c r="L301" s="673"/>
      <c r="M301" s="16" t="str">
        <f t="shared" si="29"/>
        <v>Juin</v>
      </c>
    </row>
    <row r="302" spans="1:13" ht="18.75">
      <c r="A302" s="13">
        <v>295</v>
      </c>
      <c r="B302" s="625" t="s">
        <v>2733</v>
      </c>
      <c r="C302" s="625" t="s">
        <v>2734</v>
      </c>
      <c r="D302" s="626">
        <v>7</v>
      </c>
      <c r="E302" s="670"/>
      <c r="F302" s="671">
        <f t="shared" si="25"/>
        <v>3.5</v>
      </c>
      <c r="G302" s="671">
        <f t="shared" si="26"/>
        <v>10.5</v>
      </c>
      <c r="H302" s="672"/>
      <c r="I302" s="671">
        <f t="shared" si="27"/>
        <v>10.5</v>
      </c>
      <c r="J302" s="626"/>
      <c r="K302" s="671">
        <f t="shared" si="28"/>
        <v>10.5</v>
      </c>
      <c r="L302" s="673"/>
      <c r="M302" s="16" t="str">
        <f t="shared" si="29"/>
        <v>Juin</v>
      </c>
    </row>
    <row r="303" spans="1:13" ht="18.75">
      <c r="A303" s="13">
        <v>296</v>
      </c>
      <c r="B303" s="625" t="s">
        <v>2735</v>
      </c>
      <c r="C303" s="625" t="s">
        <v>2565</v>
      </c>
      <c r="D303" s="626">
        <v>15.5</v>
      </c>
      <c r="E303" s="670"/>
      <c r="F303" s="671">
        <f t="shared" si="25"/>
        <v>7.75</v>
      </c>
      <c r="G303" s="671">
        <f t="shared" si="26"/>
        <v>23.25</v>
      </c>
      <c r="H303" s="672"/>
      <c r="I303" s="671">
        <f t="shared" si="27"/>
        <v>23.25</v>
      </c>
      <c r="J303" s="626"/>
      <c r="K303" s="671">
        <f t="shared" si="28"/>
        <v>23.25</v>
      </c>
      <c r="L303" s="673"/>
      <c r="M303" s="16" t="str">
        <f t="shared" si="29"/>
        <v>Juin</v>
      </c>
    </row>
    <row r="304" spans="1:13" ht="18.75">
      <c r="A304" s="13">
        <v>297</v>
      </c>
      <c r="B304" s="625" t="s">
        <v>1770</v>
      </c>
      <c r="C304" s="625" t="s">
        <v>2480</v>
      </c>
      <c r="D304" s="626">
        <v>12.5</v>
      </c>
      <c r="E304" s="670"/>
      <c r="F304" s="671">
        <f t="shared" si="25"/>
        <v>6.25</v>
      </c>
      <c r="G304" s="671">
        <f t="shared" si="26"/>
        <v>18.75</v>
      </c>
      <c r="H304" s="672"/>
      <c r="I304" s="671">
        <f t="shared" si="27"/>
        <v>18.75</v>
      </c>
      <c r="J304" s="626"/>
      <c r="K304" s="671">
        <f t="shared" si="28"/>
        <v>18.75</v>
      </c>
      <c r="L304" s="673"/>
      <c r="M304" s="16" t="str">
        <f t="shared" si="29"/>
        <v>Juin</v>
      </c>
    </row>
    <row r="305" spans="1:13" ht="18.75">
      <c r="A305" s="13">
        <v>298</v>
      </c>
      <c r="B305" s="625" t="s">
        <v>2736</v>
      </c>
      <c r="C305" s="625" t="s">
        <v>2737</v>
      </c>
      <c r="D305" s="626">
        <v>7.5</v>
      </c>
      <c r="E305" s="670"/>
      <c r="F305" s="671">
        <f t="shared" si="25"/>
        <v>3.75</v>
      </c>
      <c r="G305" s="671">
        <f t="shared" si="26"/>
        <v>11.25</v>
      </c>
      <c r="H305" s="672"/>
      <c r="I305" s="671">
        <f t="shared" si="27"/>
        <v>11.25</v>
      </c>
      <c r="J305" s="626"/>
      <c r="K305" s="671">
        <f t="shared" si="28"/>
        <v>11.25</v>
      </c>
      <c r="L305" s="673"/>
      <c r="M305" s="16" t="str">
        <f t="shared" si="29"/>
        <v>Juin</v>
      </c>
    </row>
    <row r="306" spans="1:13" ht="18.75">
      <c r="A306" s="13">
        <v>299</v>
      </c>
      <c r="B306" s="625" t="s">
        <v>1778</v>
      </c>
      <c r="C306" s="625" t="s">
        <v>2463</v>
      </c>
      <c r="D306" s="626">
        <v>17</v>
      </c>
      <c r="E306" s="670"/>
      <c r="F306" s="671">
        <f t="shared" si="25"/>
        <v>8.5</v>
      </c>
      <c r="G306" s="671">
        <f t="shared" si="26"/>
        <v>25.5</v>
      </c>
      <c r="H306" s="672"/>
      <c r="I306" s="671">
        <f t="shared" si="27"/>
        <v>25.5</v>
      </c>
      <c r="J306" s="626"/>
      <c r="K306" s="671">
        <f t="shared" si="28"/>
        <v>25.5</v>
      </c>
      <c r="L306" s="673"/>
      <c r="M306" s="16" t="str">
        <f t="shared" si="29"/>
        <v>Juin</v>
      </c>
    </row>
    <row r="307" spans="1:13" ht="18.75">
      <c r="A307" s="13">
        <v>300</v>
      </c>
      <c r="B307" s="625" t="s">
        <v>2738</v>
      </c>
      <c r="C307" s="625" t="s">
        <v>2610</v>
      </c>
      <c r="D307" s="626">
        <v>18</v>
      </c>
      <c r="E307" s="670"/>
      <c r="F307" s="671">
        <f t="shared" si="25"/>
        <v>9</v>
      </c>
      <c r="G307" s="671">
        <f t="shared" si="26"/>
        <v>27</v>
      </c>
      <c r="H307" s="672"/>
      <c r="I307" s="671">
        <f t="shared" si="27"/>
        <v>27</v>
      </c>
      <c r="J307" s="626"/>
      <c r="K307" s="671">
        <f t="shared" si="28"/>
        <v>27</v>
      </c>
      <c r="L307" s="673"/>
      <c r="M307" s="16" t="str">
        <f t="shared" si="29"/>
        <v>Juin</v>
      </c>
    </row>
    <row r="308" spans="1:13" ht="18.75">
      <c r="A308" s="13">
        <v>301</v>
      </c>
      <c r="B308" s="625" t="s">
        <v>2739</v>
      </c>
      <c r="C308" s="625" t="s">
        <v>2740</v>
      </c>
      <c r="D308" s="626">
        <v>19.75</v>
      </c>
      <c r="E308" s="670"/>
      <c r="F308" s="671">
        <f t="shared" si="25"/>
        <v>9.875</v>
      </c>
      <c r="G308" s="671">
        <f t="shared" si="26"/>
        <v>29.625</v>
      </c>
      <c r="H308" s="672"/>
      <c r="I308" s="671">
        <f t="shared" si="27"/>
        <v>29.625</v>
      </c>
      <c r="J308" s="626"/>
      <c r="K308" s="671">
        <f t="shared" si="28"/>
        <v>29.625</v>
      </c>
      <c r="L308" s="673"/>
      <c r="M308" s="16" t="str">
        <f t="shared" si="29"/>
        <v>Juin</v>
      </c>
    </row>
    <row r="309" spans="1:13" ht="18.75">
      <c r="A309" s="13">
        <v>302</v>
      </c>
      <c r="B309" s="625" t="s">
        <v>1790</v>
      </c>
      <c r="C309" s="625" t="s">
        <v>2741</v>
      </c>
      <c r="D309" s="626">
        <v>11.5</v>
      </c>
      <c r="E309" s="670"/>
      <c r="F309" s="671">
        <f t="shared" si="25"/>
        <v>5.75</v>
      </c>
      <c r="G309" s="671">
        <f t="shared" si="26"/>
        <v>17.25</v>
      </c>
      <c r="H309" s="672"/>
      <c r="I309" s="671">
        <f t="shared" si="27"/>
        <v>17.25</v>
      </c>
      <c r="J309" s="626"/>
      <c r="K309" s="671">
        <f t="shared" si="28"/>
        <v>17.25</v>
      </c>
      <c r="L309" s="673"/>
      <c r="M309" s="16" t="str">
        <f t="shared" si="29"/>
        <v>Juin</v>
      </c>
    </row>
    <row r="310" spans="1:13" ht="18.75">
      <c r="A310" s="13">
        <v>303</v>
      </c>
      <c r="B310" s="625" t="s">
        <v>1794</v>
      </c>
      <c r="C310" s="625" t="s">
        <v>2742</v>
      </c>
      <c r="D310" s="626">
        <v>8.5</v>
      </c>
      <c r="E310" s="670"/>
      <c r="F310" s="671">
        <f t="shared" si="25"/>
        <v>4.25</v>
      </c>
      <c r="G310" s="671">
        <f t="shared" si="26"/>
        <v>12.75</v>
      </c>
      <c r="H310" s="672"/>
      <c r="I310" s="671">
        <f t="shared" si="27"/>
        <v>12.75</v>
      </c>
      <c r="J310" s="626"/>
      <c r="K310" s="671">
        <f t="shared" si="28"/>
        <v>12.75</v>
      </c>
      <c r="L310" s="673"/>
      <c r="M310" s="16" t="str">
        <f t="shared" si="29"/>
        <v>Juin</v>
      </c>
    </row>
    <row r="311" spans="1:13" ht="18.75">
      <c r="A311" s="13">
        <v>304</v>
      </c>
      <c r="B311" s="625" t="s">
        <v>2743</v>
      </c>
      <c r="C311" s="625" t="s">
        <v>2744</v>
      </c>
      <c r="D311" s="626">
        <v>18.75</v>
      </c>
      <c r="E311" s="670"/>
      <c r="F311" s="671">
        <f t="shared" si="25"/>
        <v>9.375</v>
      </c>
      <c r="G311" s="671">
        <f t="shared" si="26"/>
        <v>28.125</v>
      </c>
      <c r="H311" s="672"/>
      <c r="I311" s="671">
        <f t="shared" si="27"/>
        <v>28.125</v>
      </c>
      <c r="J311" s="626"/>
      <c r="K311" s="671">
        <f t="shared" si="28"/>
        <v>28.125</v>
      </c>
      <c r="L311" s="673"/>
      <c r="M311" s="16" t="str">
        <f t="shared" si="29"/>
        <v>Juin</v>
      </c>
    </row>
    <row r="312" spans="1:13" ht="18.75">
      <c r="A312" s="13">
        <v>305</v>
      </c>
      <c r="B312" s="625" t="s">
        <v>290</v>
      </c>
      <c r="C312" s="625" t="s">
        <v>2745</v>
      </c>
      <c r="D312" s="626">
        <v>15.5</v>
      </c>
      <c r="E312" s="670"/>
      <c r="F312" s="671">
        <f t="shared" si="25"/>
        <v>7.75</v>
      </c>
      <c r="G312" s="671">
        <f t="shared" si="26"/>
        <v>23.25</v>
      </c>
      <c r="H312" s="672"/>
      <c r="I312" s="671">
        <f t="shared" si="27"/>
        <v>23.25</v>
      </c>
      <c r="J312" s="626"/>
      <c r="K312" s="671">
        <f t="shared" si="28"/>
        <v>23.25</v>
      </c>
      <c r="L312" s="673"/>
      <c r="M312" s="16" t="str">
        <f t="shared" si="29"/>
        <v>Juin</v>
      </c>
    </row>
    <row r="313" spans="1:13" ht="18.75">
      <c r="A313" s="13">
        <v>306</v>
      </c>
      <c r="B313" s="625" t="s">
        <v>2746</v>
      </c>
      <c r="C313" s="625" t="s">
        <v>2747</v>
      </c>
      <c r="D313" s="626">
        <v>13.5</v>
      </c>
      <c r="E313" s="670"/>
      <c r="F313" s="671">
        <f t="shared" si="25"/>
        <v>6.75</v>
      </c>
      <c r="G313" s="671">
        <f t="shared" si="26"/>
        <v>20.25</v>
      </c>
      <c r="H313" s="672"/>
      <c r="I313" s="671">
        <f t="shared" si="27"/>
        <v>20.25</v>
      </c>
      <c r="J313" s="626"/>
      <c r="K313" s="671">
        <f t="shared" si="28"/>
        <v>20.25</v>
      </c>
      <c r="L313" s="673"/>
      <c r="M313" s="16" t="str">
        <f t="shared" si="29"/>
        <v>Juin</v>
      </c>
    </row>
    <row r="314" spans="1:13" ht="18.75">
      <c r="A314" s="13">
        <v>307</v>
      </c>
      <c r="B314" s="625" t="s">
        <v>2748</v>
      </c>
      <c r="C314" s="625" t="s">
        <v>2749</v>
      </c>
      <c r="D314" s="626">
        <v>14</v>
      </c>
      <c r="E314" s="670"/>
      <c r="F314" s="671">
        <f t="shared" si="25"/>
        <v>7</v>
      </c>
      <c r="G314" s="671">
        <f t="shared" si="26"/>
        <v>21</v>
      </c>
      <c r="H314" s="672"/>
      <c r="I314" s="671">
        <f t="shared" si="27"/>
        <v>21</v>
      </c>
      <c r="J314" s="626"/>
      <c r="K314" s="671">
        <f t="shared" si="28"/>
        <v>21</v>
      </c>
      <c r="L314" s="673"/>
      <c r="M314" s="16" t="str">
        <f t="shared" si="29"/>
        <v>Juin</v>
      </c>
    </row>
    <row r="315" spans="1:13" ht="18.75">
      <c r="A315" s="13">
        <v>308</v>
      </c>
      <c r="B315" s="625" t="s">
        <v>292</v>
      </c>
      <c r="C315" s="625" t="s">
        <v>2431</v>
      </c>
      <c r="D315" s="626">
        <v>11</v>
      </c>
      <c r="E315" s="670"/>
      <c r="F315" s="671">
        <f t="shared" si="25"/>
        <v>5.5</v>
      </c>
      <c r="G315" s="671">
        <f t="shared" si="26"/>
        <v>16.5</v>
      </c>
      <c r="H315" s="672"/>
      <c r="I315" s="671">
        <f t="shared" si="27"/>
        <v>16.5</v>
      </c>
      <c r="J315" s="626"/>
      <c r="K315" s="671">
        <f t="shared" si="28"/>
        <v>16.5</v>
      </c>
      <c r="L315" s="673"/>
      <c r="M315" s="16" t="str">
        <f t="shared" si="29"/>
        <v>Juin</v>
      </c>
    </row>
    <row r="316" spans="1:13" ht="18.75">
      <c r="A316" s="13">
        <v>309</v>
      </c>
      <c r="B316" s="625" t="s">
        <v>2750</v>
      </c>
      <c r="C316" s="625" t="s">
        <v>2751</v>
      </c>
      <c r="D316" s="626">
        <v>6.5</v>
      </c>
      <c r="E316" s="670"/>
      <c r="F316" s="671">
        <f t="shared" si="25"/>
        <v>3.25</v>
      </c>
      <c r="G316" s="671">
        <f t="shared" si="26"/>
        <v>9.75</v>
      </c>
      <c r="H316" s="672"/>
      <c r="I316" s="671">
        <f t="shared" si="27"/>
        <v>9.75</v>
      </c>
      <c r="J316" s="626"/>
      <c r="K316" s="671">
        <f t="shared" si="28"/>
        <v>9.75</v>
      </c>
      <c r="L316" s="673"/>
      <c r="M316" s="16" t="str">
        <f t="shared" si="29"/>
        <v>Juin</v>
      </c>
    </row>
    <row r="317" spans="1:13" ht="18.75">
      <c r="A317" s="13">
        <v>310</v>
      </c>
      <c r="B317" s="625" t="s">
        <v>1826</v>
      </c>
      <c r="C317" s="625" t="s">
        <v>2598</v>
      </c>
      <c r="D317" s="626">
        <v>14.5</v>
      </c>
      <c r="E317" s="670"/>
      <c r="F317" s="671">
        <f t="shared" si="25"/>
        <v>7.25</v>
      </c>
      <c r="G317" s="671">
        <f t="shared" si="26"/>
        <v>21.75</v>
      </c>
      <c r="H317" s="672"/>
      <c r="I317" s="671">
        <f t="shared" si="27"/>
        <v>21.75</v>
      </c>
      <c r="J317" s="626"/>
      <c r="K317" s="671">
        <f t="shared" si="28"/>
        <v>21.75</v>
      </c>
      <c r="L317" s="673"/>
      <c r="M317" s="16" t="str">
        <f t="shared" si="29"/>
        <v>Juin</v>
      </c>
    </row>
    <row r="318" spans="1:13" ht="18.75">
      <c r="A318" s="13">
        <v>311</v>
      </c>
      <c r="B318" s="625" t="s">
        <v>2752</v>
      </c>
      <c r="C318" s="625" t="s">
        <v>2753</v>
      </c>
      <c r="D318" s="626">
        <v>18</v>
      </c>
      <c r="E318" s="670"/>
      <c r="F318" s="671">
        <f t="shared" si="25"/>
        <v>9</v>
      </c>
      <c r="G318" s="671">
        <f t="shared" si="26"/>
        <v>27</v>
      </c>
      <c r="H318" s="672"/>
      <c r="I318" s="671">
        <f t="shared" si="27"/>
        <v>27</v>
      </c>
      <c r="J318" s="626"/>
      <c r="K318" s="671">
        <f t="shared" si="28"/>
        <v>27</v>
      </c>
      <c r="L318" s="673"/>
      <c r="M318" s="16" t="str">
        <f t="shared" si="29"/>
        <v>Juin</v>
      </c>
    </row>
    <row r="319" spans="1:13" ht="18.75">
      <c r="A319" s="13">
        <v>312</v>
      </c>
      <c r="B319" s="625" t="s">
        <v>1835</v>
      </c>
      <c r="C319" s="625" t="s">
        <v>2754</v>
      </c>
      <c r="D319" s="626">
        <v>4</v>
      </c>
      <c r="E319" s="670"/>
      <c r="F319" s="671">
        <f t="shared" si="25"/>
        <v>2</v>
      </c>
      <c r="G319" s="671">
        <f t="shared" si="26"/>
        <v>6</v>
      </c>
      <c r="H319" s="672"/>
      <c r="I319" s="671">
        <f t="shared" si="27"/>
        <v>6</v>
      </c>
      <c r="J319" s="626"/>
      <c r="K319" s="671">
        <f t="shared" si="28"/>
        <v>6</v>
      </c>
      <c r="L319" s="673"/>
      <c r="M319" s="16" t="str">
        <f t="shared" si="29"/>
        <v>Juin</v>
      </c>
    </row>
    <row r="320" spans="1:13" ht="18.75">
      <c r="A320" s="13">
        <v>313</v>
      </c>
      <c r="B320" s="625" t="s">
        <v>2755</v>
      </c>
      <c r="C320" s="625" t="s">
        <v>2756</v>
      </c>
      <c r="D320" s="626">
        <v>3</v>
      </c>
      <c r="E320" s="670"/>
      <c r="F320" s="671">
        <f t="shared" si="25"/>
        <v>1.5</v>
      </c>
      <c r="G320" s="671">
        <f t="shared" si="26"/>
        <v>4.5</v>
      </c>
      <c r="H320" s="672"/>
      <c r="I320" s="671">
        <f t="shared" si="27"/>
        <v>4.5</v>
      </c>
      <c r="J320" s="626"/>
      <c r="K320" s="671">
        <f t="shared" si="28"/>
        <v>4.5</v>
      </c>
      <c r="L320" s="673"/>
      <c r="M320" s="16" t="str">
        <f t="shared" si="29"/>
        <v>Juin</v>
      </c>
    </row>
    <row r="321" spans="1:13" ht="18.75">
      <c r="A321" s="13">
        <v>314</v>
      </c>
      <c r="B321" s="625" t="s">
        <v>1843</v>
      </c>
      <c r="C321" s="625" t="s">
        <v>2757</v>
      </c>
      <c r="D321" s="626">
        <v>19</v>
      </c>
      <c r="E321" s="670"/>
      <c r="F321" s="671">
        <f t="shared" si="25"/>
        <v>9.5</v>
      </c>
      <c r="G321" s="671">
        <f t="shared" si="26"/>
        <v>28.5</v>
      </c>
      <c r="H321" s="672"/>
      <c r="I321" s="671">
        <f t="shared" si="27"/>
        <v>28.5</v>
      </c>
      <c r="J321" s="626"/>
      <c r="K321" s="671">
        <f t="shared" si="28"/>
        <v>28.5</v>
      </c>
      <c r="L321" s="673"/>
      <c r="M321" s="16" t="str">
        <f t="shared" si="29"/>
        <v>Juin</v>
      </c>
    </row>
    <row r="322" spans="1:13" ht="18.75">
      <c r="A322" s="13">
        <v>315</v>
      </c>
      <c r="B322" s="625" t="s">
        <v>2758</v>
      </c>
      <c r="C322" s="625" t="s">
        <v>2759</v>
      </c>
      <c r="D322" s="626">
        <v>6</v>
      </c>
      <c r="E322" s="670"/>
      <c r="F322" s="671">
        <f t="shared" si="25"/>
        <v>3</v>
      </c>
      <c r="G322" s="671">
        <f t="shared" si="26"/>
        <v>9</v>
      </c>
      <c r="H322" s="672"/>
      <c r="I322" s="671">
        <f t="shared" si="27"/>
        <v>9</v>
      </c>
      <c r="J322" s="626"/>
      <c r="K322" s="671">
        <f t="shared" si="28"/>
        <v>9</v>
      </c>
      <c r="L322" s="673"/>
      <c r="M322" s="16" t="str">
        <f t="shared" si="29"/>
        <v>Juin</v>
      </c>
    </row>
    <row r="323" spans="1:13" ht="18.75">
      <c r="A323" s="13">
        <v>316</v>
      </c>
      <c r="B323" s="625" t="s">
        <v>297</v>
      </c>
      <c r="C323" s="625" t="s">
        <v>2638</v>
      </c>
      <c r="D323" s="626">
        <v>5</v>
      </c>
      <c r="E323" s="670"/>
      <c r="F323" s="671">
        <f t="shared" si="25"/>
        <v>2.5</v>
      </c>
      <c r="G323" s="671">
        <f t="shared" si="26"/>
        <v>7.5</v>
      </c>
      <c r="H323" s="672"/>
      <c r="I323" s="671">
        <f t="shared" si="27"/>
        <v>7.5</v>
      </c>
      <c r="J323" s="626"/>
      <c r="K323" s="671">
        <f t="shared" si="28"/>
        <v>7.5</v>
      </c>
      <c r="L323" s="673"/>
      <c r="M323" s="16" t="str">
        <f t="shared" si="29"/>
        <v>Juin</v>
      </c>
    </row>
    <row r="324" spans="1:13" ht="18.75">
      <c r="A324" s="13">
        <v>317</v>
      </c>
      <c r="B324" s="625" t="s">
        <v>1855</v>
      </c>
      <c r="C324" s="625" t="s">
        <v>2730</v>
      </c>
      <c r="D324" s="626">
        <v>10</v>
      </c>
      <c r="E324" s="670"/>
      <c r="F324" s="671">
        <f t="shared" si="25"/>
        <v>5</v>
      </c>
      <c r="G324" s="671">
        <f t="shared" si="26"/>
        <v>15</v>
      </c>
      <c r="H324" s="672"/>
      <c r="I324" s="671">
        <f t="shared" si="27"/>
        <v>15</v>
      </c>
      <c r="J324" s="626"/>
      <c r="K324" s="671">
        <f t="shared" si="28"/>
        <v>15</v>
      </c>
      <c r="L324" s="673"/>
      <c r="M324" s="16" t="str">
        <f t="shared" si="29"/>
        <v>Juin</v>
      </c>
    </row>
    <row r="325" spans="1:13" ht="18.75">
      <c r="A325" s="13">
        <v>318</v>
      </c>
      <c r="B325" s="625" t="s">
        <v>2760</v>
      </c>
      <c r="C325" s="625" t="s">
        <v>2761</v>
      </c>
      <c r="D325" s="626">
        <v>13.5</v>
      </c>
      <c r="E325" s="670"/>
      <c r="F325" s="671">
        <f t="shared" si="25"/>
        <v>6.75</v>
      </c>
      <c r="G325" s="671">
        <f t="shared" si="26"/>
        <v>20.25</v>
      </c>
      <c r="H325" s="672"/>
      <c r="I325" s="671">
        <f t="shared" si="27"/>
        <v>20.25</v>
      </c>
      <c r="J325" s="626"/>
      <c r="K325" s="671">
        <f t="shared" si="28"/>
        <v>20.25</v>
      </c>
      <c r="L325" s="673"/>
      <c r="M325" s="16" t="str">
        <f t="shared" si="29"/>
        <v>Juin</v>
      </c>
    </row>
    <row r="326" spans="1:13" ht="18.75">
      <c r="A326" s="13">
        <v>319</v>
      </c>
      <c r="B326" s="625" t="s">
        <v>1865</v>
      </c>
      <c r="C326" s="625" t="s">
        <v>2762</v>
      </c>
      <c r="D326" s="626">
        <v>14</v>
      </c>
      <c r="E326" s="670"/>
      <c r="F326" s="671">
        <f t="shared" si="25"/>
        <v>7</v>
      </c>
      <c r="G326" s="671">
        <f t="shared" si="26"/>
        <v>21</v>
      </c>
      <c r="H326" s="672"/>
      <c r="I326" s="671">
        <f t="shared" si="27"/>
        <v>21</v>
      </c>
      <c r="J326" s="626"/>
      <c r="K326" s="671">
        <f t="shared" si="28"/>
        <v>21</v>
      </c>
      <c r="L326" s="673"/>
      <c r="M326" s="16" t="str">
        <f t="shared" si="29"/>
        <v>Juin</v>
      </c>
    </row>
    <row r="327" spans="1:13" ht="18.75">
      <c r="A327" s="13">
        <v>320</v>
      </c>
      <c r="B327" s="625" t="s">
        <v>2763</v>
      </c>
      <c r="C327" s="625" t="s">
        <v>2480</v>
      </c>
      <c r="D327" s="626">
        <v>10</v>
      </c>
      <c r="E327" s="670"/>
      <c r="F327" s="671">
        <f t="shared" si="25"/>
        <v>5</v>
      </c>
      <c r="G327" s="671">
        <f t="shared" si="26"/>
        <v>15</v>
      </c>
      <c r="H327" s="672"/>
      <c r="I327" s="671">
        <f t="shared" si="27"/>
        <v>15</v>
      </c>
      <c r="J327" s="626"/>
      <c r="K327" s="671">
        <f t="shared" si="28"/>
        <v>15</v>
      </c>
      <c r="L327" s="673"/>
      <c r="M327" s="16" t="str">
        <f t="shared" si="29"/>
        <v>Juin</v>
      </c>
    </row>
    <row r="328" spans="1:13" ht="18.75">
      <c r="A328" s="13">
        <v>321</v>
      </c>
      <c r="B328" s="625" t="s">
        <v>2764</v>
      </c>
      <c r="C328" s="625" t="s">
        <v>2449</v>
      </c>
      <c r="D328" s="626">
        <v>11</v>
      </c>
      <c r="E328" s="670"/>
      <c r="F328" s="671">
        <f t="shared" si="25"/>
        <v>5.5</v>
      </c>
      <c r="G328" s="671">
        <f t="shared" si="26"/>
        <v>16.5</v>
      </c>
      <c r="H328" s="672"/>
      <c r="I328" s="671">
        <f t="shared" si="27"/>
        <v>16.5</v>
      </c>
      <c r="J328" s="626"/>
      <c r="K328" s="671">
        <f t="shared" si="28"/>
        <v>16.5</v>
      </c>
      <c r="L328" s="673"/>
      <c r="M328" s="16" t="str">
        <f t="shared" si="29"/>
        <v>Juin</v>
      </c>
    </row>
    <row r="329" spans="1:13" ht="18.75">
      <c r="A329" s="13">
        <v>322</v>
      </c>
      <c r="B329" s="625" t="s">
        <v>2765</v>
      </c>
      <c r="C329" s="625" t="s">
        <v>2766</v>
      </c>
      <c r="D329" s="626">
        <v>9.5</v>
      </c>
      <c r="E329" s="670"/>
      <c r="F329" s="671">
        <f t="shared" ref="F329:F392" si="30">IF(AND(D329=0,E329=0),L329/3,(D329+E329)/2)</f>
        <v>4.75</v>
      </c>
      <c r="G329" s="671">
        <f t="shared" ref="G329:G392" si="31">F329*3</f>
        <v>14.25</v>
      </c>
      <c r="H329" s="672"/>
      <c r="I329" s="671">
        <f t="shared" ref="I329:I392" si="32">MAX(G329,H329*3)</f>
        <v>14.25</v>
      </c>
      <c r="J329" s="626"/>
      <c r="K329" s="671">
        <f t="shared" ref="K329:K392" si="33">MAX(I329,J329*3)</f>
        <v>14.25</v>
      </c>
      <c r="L329" s="673"/>
      <c r="M329" s="16" t="str">
        <f t="shared" ref="M329:M392" si="34">IF(ISBLANK(J329),IF(ISBLANK(H329),"Juin","Synthèse"),"Rattrapage")</f>
        <v>Juin</v>
      </c>
    </row>
    <row r="330" spans="1:13" ht="18.75">
      <c r="A330" s="13">
        <v>323</v>
      </c>
      <c r="B330" s="625" t="s">
        <v>1879</v>
      </c>
      <c r="C330" s="625" t="s">
        <v>2767</v>
      </c>
      <c r="D330" s="626">
        <v>13.5</v>
      </c>
      <c r="E330" s="670"/>
      <c r="F330" s="671">
        <f t="shared" si="30"/>
        <v>6.75</v>
      </c>
      <c r="G330" s="671">
        <f t="shared" si="31"/>
        <v>20.25</v>
      </c>
      <c r="H330" s="672"/>
      <c r="I330" s="671">
        <f t="shared" si="32"/>
        <v>20.25</v>
      </c>
      <c r="J330" s="626"/>
      <c r="K330" s="671">
        <f t="shared" si="33"/>
        <v>20.25</v>
      </c>
      <c r="L330" s="673"/>
      <c r="M330" s="16" t="str">
        <f t="shared" si="34"/>
        <v>Juin</v>
      </c>
    </row>
    <row r="331" spans="1:13" ht="18.75">
      <c r="A331" s="13">
        <v>324</v>
      </c>
      <c r="B331" s="625" t="s">
        <v>2768</v>
      </c>
      <c r="C331" s="625" t="s">
        <v>2769</v>
      </c>
      <c r="D331" s="626">
        <v>6.5</v>
      </c>
      <c r="E331" s="670"/>
      <c r="F331" s="671">
        <f t="shared" si="30"/>
        <v>3.25</v>
      </c>
      <c r="G331" s="671">
        <f t="shared" si="31"/>
        <v>9.75</v>
      </c>
      <c r="H331" s="672"/>
      <c r="I331" s="671">
        <f t="shared" si="32"/>
        <v>9.75</v>
      </c>
      <c r="J331" s="626"/>
      <c r="K331" s="671">
        <f t="shared" si="33"/>
        <v>9.75</v>
      </c>
      <c r="L331" s="673"/>
      <c r="M331" s="16" t="str">
        <f t="shared" si="34"/>
        <v>Juin</v>
      </c>
    </row>
    <row r="332" spans="1:13" ht="18.75">
      <c r="A332" s="13">
        <v>325</v>
      </c>
      <c r="B332" s="625" t="s">
        <v>1883</v>
      </c>
      <c r="C332" s="625" t="s">
        <v>2470</v>
      </c>
      <c r="D332" s="626">
        <v>6.5</v>
      </c>
      <c r="E332" s="670"/>
      <c r="F332" s="671">
        <f t="shared" si="30"/>
        <v>3.25</v>
      </c>
      <c r="G332" s="671">
        <f t="shared" si="31"/>
        <v>9.75</v>
      </c>
      <c r="H332" s="672"/>
      <c r="I332" s="671">
        <f t="shared" si="32"/>
        <v>9.75</v>
      </c>
      <c r="J332" s="626"/>
      <c r="K332" s="671">
        <f t="shared" si="33"/>
        <v>9.75</v>
      </c>
      <c r="L332" s="673"/>
      <c r="M332" s="16" t="str">
        <f t="shared" si="34"/>
        <v>Juin</v>
      </c>
    </row>
    <row r="333" spans="1:13" ht="18.75">
      <c r="A333" s="13">
        <v>326</v>
      </c>
      <c r="B333" s="625" t="s">
        <v>2770</v>
      </c>
      <c r="C333" s="625" t="s">
        <v>2771</v>
      </c>
      <c r="D333" s="626">
        <v>9</v>
      </c>
      <c r="E333" s="670"/>
      <c r="F333" s="671">
        <f t="shared" si="30"/>
        <v>4.5</v>
      </c>
      <c r="G333" s="671">
        <f t="shared" si="31"/>
        <v>13.5</v>
      </c>
      <c r="H333" s="672"/>
      <c r="I333" s="671">
        <f t="shared" si="32"/>
        <v>13.5</v>
      </c>
      <c r="J333" s="626"/>
      <c r="K333" s="671">
        <f t="shared" si="33"/>
        <v>13.5</v>
      </c>
      <c r="L333" s="673"/>
      <c r="M333" s="16" t="str">
        <f t="shared" si="34"/>
        <v>Juin</v>
      </c>
    </row>
    <row r="334" spans="1:13" ht="18.75">
      <c r="A334" s="13">
        <v>327</v>
      </c>
      <c r="B334" s="625" t="s">
        <v>2772</v>
      </c>
      <c r="C334" s="625" t="s">
        <v>2567</v>
      </c>
      <c r="D334" s="626">
        <v>12</v>
      </c>
      <c r="E334" s="670"/>
      <c r="F334" s="671">
        <f t="shared" si="30"/>
        <v>6</v>
      </c>
      <c r="G334" s="671">
        <f t="shared" si="31"/>
        <v>18</v>
      </c>
      <c r="H334" s="672"/>
      <c r="I334" s="671">
        <f t="shared" si="32"/>
        <v>18</v>
      </c>
      <c r="J334" s="626"/>
      <c r="K334" s="671">
        <f t="shared" si="33"/>
        <v>18</v>
      </c>
      <c r="L334" s="673"/>
      <c r="M334" s="16" t="str">
        <f t="shared" si="34"/>
        <v>Juin</v>
      </c>
    </row>
    <row r="335" spans="1:13" ht="18.75">
      <c r="A335" s="13">
        <v>328</v>
      </c>
      <c r="B335" s="625" t="s">
        <v>2773</v>
      </c>
      <c r="C335" s="625" t="s">
        <v>2643</v>
      </c>
      <c r="D335" s="626">
        <v>7</v>
      </c>
      <c r="E335" s="670"/>
      <c r="F335" s="671">
        <f t="shared" si="30"/>
        <v>3.5</v>
      </c>
      <c r="G335" s="671">
        <f t="shared" si="31"/>
        <v>10.5</v>
      </c>
      <c r="H335" s="672"/>
      <c r="I335" s="671">
        <f t="shared" si="32"/>
        <v>10.5</v>
      </c>
      <c r="J335" s="626"/>
      <c r="K335" s="671">
        <f t="shared" si="33"/>
        <v>10.5</v>
      </c>
      <c r="L335" s="673"/>
      <c r="M335" s="16" t="str">
        <f t="shared" si="34"/>
        <v>Juin</v>
      </c>
    </row>
    <row r="336" spans="1:13" ht="18.75">
      <c r="A336" s="13">
        <v>329</v>
      </c>
      <c r="B336" s="625" t="s">
        <v>2774</v>
      </c>
      <c r="C336" s="625" t="s">
        <v>2613</v>
      </c>
      <c r="D336" s="626">
        <v>11.5</v>
      </c>
      <c r="E336" s="670"/>
      <c r="F336" s="671">
        <f t="shared" si="30"/>
        <v>5.75</v>
      </c>
      <c r="G336" s="671">
        <f t="shared" si="31"/>
        <v>17.25</v>
      </c>
      <c r="H336" s="672"/>
      <c r="I336" s="671">
        <f t="shared" si="32"/>
        <v>17.25</v>
      </c>
      <c r="J336" s="626"/>
      <c r="K336" s="671">
        <f t="shared" si="33"/>
        <v>17.25</v>
      </c>
      <c r="L336" s="673"/>
      <c r="M336" s="16" t="str">
        <f t="shared" si="34"/>
        <v>Juin</v>
      </c>
    </row>
    <row r="337" spans="1:13" ht="18.75">
      <c r="A337" s="13">
        <v>330</v>
      </c>
      <c r="B337" s="625" t="s">
        <v>301</v>
      </c>
      <c r="C337" s="625" t="s">
        <v>2585</v>
      </c>
      <c r="D337" s="626">
        <v>3.5</v>
      </c>
      <c r="E337" s="670"/>
      <c r="F337" s="671">
        <f t="shared" si="30"/>
        <v>1.75</v>
      </c>
      <c r="G337" s="671">
        <f t="shared" si="31"/>
        <v>5.25</v>
      </c>
      <c r="H337" s="672"/>
      <c r="I337" s="671">
        <f t="shared" si="32"/>
        <v>5.25</v>
      </c>
      <c r="J337" s="626"/>
      <c r="K337" s="671">
        <f t="shared" si="33"/>
        <v>5.25</v>
      </c>
      <c r="L337" s="673"/>
      <c r="M337" s="16" t="str">
        <f t="shared" si="34"/>
        <v>Juin</v>
      </c>
    </row>
    <row r="338" spans="1:13" ht="18.75">
      <c r="A338" s="13">
        <v>331</v>
      </c>
      <c r="B338" s="625" t="s">
        <v>304</v>
      </c>
      <c r="C338" s="625" t="s">
        <v>2775</v>
      </c>
      <c r="D338" s="626">
        <v>8</v>
      </c>
      <c r="E338" s="670"/>
      <c r="F338" s="671">
        <f t="shared" si="30"/>
        <v>4</v>
      </c>
      <c r="G338" s="671">
        <f t="shared" si="31"/>
        <v>12</v>
      </c>
      <c r="H338" s="672"/>
      <c r="I338" s="671">
        <f t="shared" si="32"/>
        <v>12</v>
      </c>
      <c r="J338" s="626"/>
      <c r="K338" s="671">
        <f t="shared" si="33"/>
        <v>12</v>
      </c>
      <c r="L338" s="673"/>
      <c r="M338" s="16" t="str">
        <f t="shared" si="34"/>
        <v>Juin</v>
      </c>
    </row>
    <row r="339" spans="1:13" ht="18.75">
      <c r="A339" s="13">
        <v>332</v>
      </c>
      <c r="B339" s="625" t="s">
        <v>2776</v>
      </c>
      <c r="C339" s="625" t="s">
        <v>2777</v>
      </c>
      <c r="D339" s="626">
        <v>7</v>
      </c>
      <c r="E339" s="670"/>
      <c r="F339" s="671">
        <f t="shared" si="30"/>
        <v>3.5</v>
      </c>
      <c r="G339" s="671">
        <f t="shared" si="31"/>
        <v>10.5</v>
      </c>
      <c r="H339" s="672"/>
      <c r="I339" s="671">
        <f t="shared" si="32"/>
        <v>10.5</v>
      </c>
      <c r="J339" s="626"/>
      <c r="K339" s="671">
        <f t="shared" si="33"/>
        <v>10.5</v>
      </c>
      <c r="L339" s="673"/>
      <c r="M339" s="16" t="str">
        <f t="shared" si="34"/>
        <v>Juin</v>
      </c>
    </row>
    <row r="340" spans="1:13" ht="18.75">
      <c r="A340" s="13">
        <v>333</v>
      </c>
      <c r="B340" s="625" t="s">
        <v>2778</v>
      </c>
      <c r="C340" s="625" t="s">
        <v>2474</v>
      </c>
      <c r="D340" s="626">
        <v>16</v>
      </c>
      <c r="E340" s="670"/>
      <c r="F340" s="671">
        <f t="shared" si="30"/>
        <v>8</v>
      </c>
      <c r="G340" s="671">
        <f t="shared" si="31"/>
        <v>24</v>
      </c>
      <c r="H340" s="672"/>
      <c r="I340" s="671">
        <f t="shared" si="32"/>
        <v>24</v>
      </c>
      <c r="J340" s="626"/>
      <c r="K340" s="671">
        <f t="shared" si="33"/>
        <v>24</v>
      </c>
      <c r="L340" s="673"/>
      <c r="M340" s="16" t="str">
        <f t="shared" si="34"/>
        <v>Juin</v>
      </c>
    </row>
    <row r="341" spans="1:13" ht="18.75">
      <c r="A341" s="13">
        <v>334</v>
      </c>
      <c r="B341" s="625" t="s">
        <v>2778</v>
      </c>
      <c r="C341" s="625" t="s">
        <v>2779</v>
      </c>
      <c r="D341" s="626">
        <v>12.5</v>
      </c>
      <c r="E341" s="670"/>
      <c r="F341" s="671">
        <f t="shared" si="30"/>
        <v>6.25</v>
      </c>
      <c r="G341" s="671">
        <f t="shared" si="31"/>
        <v>18.75</v>
      </c>
      <c r="H341" s="672"/>
      <c r="I341" s="671">
        <f t="shared" si="32"/>
        <v>18.75</v>
      </c>
      <c r="J341" s="626"/>
      <c r="K341" s="671">
        <f t="shared" si="33"/>
        <v>18.75</v>
      </c>
      <c r="L341" s="673"/>
      <c r="M341" s="16" t="str">
        <f t="shared" si="34"/>
        <v>Juin</v>
      </c>
    </row>
    <row r="342" spans="1:13" ht="18.75">
      <c r="A342" s="13">
        <v>335</v>
      </c>
      <c r="B342" s="625" t="s">
        <v>2780</v>
      </c>
      <c r="C342" s="625" t="s">
        <v>2781</v>
      </c>
      <c r="D342" s="626">
        <v>15</v>
      </c>
      <c r="E342" s="670"/>
      <c r="F342" s="671">
        <f t="shared" si="30"/>
        <v>7.5</v>
      </c>
      <c r="G342" s="671">
        <f t="shared" si="31"/>
        <v>22.5</v>
      </c>
      <c r="H342" s="672"/>
      <c r="I342" s="671">
        <f t="shared" si="32"/>
        <v>22.5</v>
      </c>
      <c r="J342" s="626"/>
      <c r="K342" s="671">
        <f t="shared" si="33"/>
        <v>22.5</v>
      </c>
      <c r="L342" s="673"/>
      <c r="M342" s="16" t="str">
        <f t="shared" si="34"/>
        <v>Juin</v>
      </c>
    </row>
    <row r="343" spans="1:13" ht="18.75">
      <c r="A343" s="13">
        <v>336</v>
      </c>
      <c r="B343" s="625" t="s">
        <v>2782</v>
      </c>
      <c r="C343" s="625" t="s">
        <v>2783</v>
      </c>
      <c r="D343" s="626">
        <v>11.25</v>
      </c>
      <c r="E343" s="670"/>
      <c r="F343" s="671">
        <f t="shared" si="30"/>
        <v>5.625</v>
      </c>
      <c r="G343" s="671">
        <f t="shared" si="31"/>
        <v>16.875</v>
      </c>
      <c r="H343" s="672"/>
      <c r="I343" s="671">
        <f t="shared" si="32"/>
        <v>16.875</v>
      </c>
      <c r="J343" s="626"/>
      <c r="K343" s="671">
        <f t="shared" si="33"/>
        <v>16.875</v>
      </c>
      <c r="L343" s="673"/>
      <c r="M343" s="16" t="str">
        <f t="shared" si="34"/>
        <v>Juin</v>
      </c>
    </row>
    <row r="344" spans="1:13" ht="18.75">
      <c r="A344" s="13">
        <v>337</v>
      </c>
      <c r="B344" s="625" t="s">
        <v>2784</v>
      </c>
      <c r="C344" s="625" t="s">
        <v>2785</v>
      </c>
      <c r="D344" s="626">
        <v>12.5</v>
      </c>
      <c r="E344" s="670"/>
      <c r="F344" s="671">
        <f t="shared" si="30"/>
        <v>6.25</v>
      </c>
      <c r="G344" s="671">
        <f t="shared" si="31"/>
        <v>18.75</v>
      </c>
      <c r="H344" s="672"/>
      <c r="I344" s="671">
        <f t="shared" si="32"/>
        <v>18.75</v>
      </c>
      <c r="J344" s="626"/>
      <c r="K344" s="671">
        <f t="shared" si="33"/>
        <v>18.75</v>
      </c>
      <c r="L344" s="673"/>
      <c r="M344" s="16" t="str">
        <f t="shared" si="34"/>
        <v>Juin</v>
      </c>
    </row>
    <row r="345" spans="1:13" ht="18.75">
      <c r="A345" s="13">
        <v>338</v>
      </c>
      <c r="B345" s="625" t="s">
        <v>308</v>
      </c>
      <c r="C345" s="625" t="s">
        <v>2786</v>
      </c>
      <c r="D345" s="626">
        <v>8</v>
      </c>
      <c r="E345" s="670"/>
      <c r="F345" s="671">
        <f t="shared" si="30"/>
        <v>4</v>
      </c>
      <c r="G345" s="671">
        <f t="shared" si="31"/>
        <v>12</v>
      </c>
      <c r="H345" s="672"/>
      <c r="I345" s="671">
        <f t="shared" si="32"/>
        <v>12</v>
      </c>
      <c r="J345" s="626"/>
      <c r="K345" s="671">
        <f t="shared" si="33"/>
        <v>12</v>
      </c>
      <c r="L345" s="673"/>
      <c r="M345" s="16" t="str">
        <f t="shared" si="34"/>
        <v>Juin</v>
      </c>
    </row>
    <row r="346" spans="1:13" ht="18.75">
      <c r="A346" s="13">
        <v>339</v>
      </c>
      <c r="B346" s="625" t="s">
        <v>308</v>
      </c>
      <c r="C346" s="625" t="s">
        <v>2596</v>
      </c>
      <c r="D346" s="626">
        <v>11.5</v>
      </c>
      <c r="E346" s="670"/>
      <c r="F346" s="671">
        <f t="shared" si="30"/>
        <v>5.75</v>
      </c>
      <c r="G346" s="671">
        <f t="shared" si="31"/>
        <v>17.25</v>
      </c>
      <c r="H346" s="672"/>
      <c r="I346" s="671">
        <f t="shared" si="32"/>
        <v>17.25</v>
      </c>
      <c r="J346" s="626"/>
      <c r="K346" s="671">
        <f t="shared" si="33"/>
        <v>17.25</v>
      </c>
      <c r="L346" s="673"/>
      <c r="M346" s="16" t="str">
        <f t="shared" si="34"/>
        <v>Juin</v>
      </c>
    </row>
    <row r="347" spans="1:13" ht="18.75">
      <c r="A347" s="13">
        <v>340</v>
      </c>
      <c r="B347" s="625" t="s">
        <v>310</v>
      </c>
      <c r="C347" s="625" t="s">
        <v>2787</v>
      </c>
      <c r="D347" s="626">
        <v>4.5</v>
      </c>
      <c r="E347" s="670"/>
      <c r="F347" s="671">
        <f t="shared" si="30"/>
        <v>2.25</v>
      </c>
      <c r="G347" s="671">
        <f t="shared" si="31"/>
        <v>6.75</v>
      </c>
      <c r="H347" s="672"/>
      <c r="I347" s="671">
        <f t="shared" si="32"/>
        <v>6.75</v>
      </c>
      <c r="J347" s="626"/>
      <c r="K347" s="671">
        <f t="shared" si="33"/>
        <v>6.75</v>
      </c>
      <c r="L347" s="673"/>
      <c r="M347" s="16" t="str">
        <f t="shared" si="34"/>
        <v>Juin</v>
      </c>
    </row>
    <row r="348" spans="1:13" ht="18.75">
      <c r="A348" s="13">
        <v>341</v>
      </c>
      <c r="B348" s="625" t="s">
        <v>311</v>
      </c>
      <c r="C348" s="625" t="s">
        <v>312</v>
      </c>
      <c r="D348" s="626"/>
      <c r="E348" s="670"/>
      <c r="F348" s="671">
        <f t="shared" si="30"/>
        <v>10.5</v>
      </c>
      <c r="G348" s="671">
        <f t="shared" si="31"/>
        <v>31.5</v>
      </c>
      <c r="H348" s="672"/>
      <c r="I348" s="671">
        <f t="shared" si="32"/>
        <v>31.5</v>
      </c>
      <c r="J348" s="626"/>
      <c r="K348" s="671">
        <f t="shared" si="33"/>
        <v>31.5</v>
      </c>
      <c r="L348" s="673">
        <v>31.5</v>
      </c>
      <c r="M348" s="16" t="str">
        <f t="shared" si="34"/>
        <v>Juin</v>
      </c>
    </row>
    <row r="349" spans="1:13" ht="18.75">
      <c r="A349" s="13">
        <v>342</v>
      </c>
      <c r="B349" s="625" t="s">
        <v>1955</v>
      </c>
      <c r="C349" s="625" t="s">
        <v>2788</v>
      </c>
      <c r="D349" s="626">
        <v>12.5</v>
      </c>
      <c r="E349" s="670"/>
      <c r="F349" s="671">
        <f t="shared" si="30"/>
        <v>6.25</v>
      </c>
      <c r="G349" s="671">
        <f t="shared" si="31"/>
        <v>18.75</v>
      </c>
      <c r="H349" s="672"/>
      <c r="I349" s="671">
        <f t="shared" si="32"/>
        <v>18.75</v>
      </c>
      <c r="J349" s="626"/>
      <c r="K349" s="671">
        <f t="shared" si="33"/>
        <v>18.75</v>
      </c>
      <c r="L349" s="673"/>
      <c r="M349" s="16" t="str">
        <f t="shared" si="34"/>
        <v>Juin</v>
      </c>
    </row>
    <row r="350" spans="1:13" ht="18.75">
      <c r="A350" s="13">
        <v>343</v>
      </c>
      <c r="B350" s="625" t="s">
        <v>1960</v>
      </c>
      <c r="C350" s="625" t="s">
        <v>2789</v>
      </c>
      <c r="D350" s="626">
        <v>15.5</v>
      </c>
      <c r="E350" s="670"/>
      <c r="F350" s="671">
        <f t="shared" si="30"/>
        <v>7.75</v>
      </c>
      <c r="G350" s="671">
        <f t="shared" si="31"/>
        <v>23.25</v>
      </c>
      <c r="H350" s="672"/>
      <c r="I350" s="671">
        <f t="shared" si="32"/>
        <v>23.25</v>
      </c>
      <c r="J350" s="626"/>
      <c r="K350" s="671">
        <f t="shared" si="33"/>
        <v>23.25</v>
      </c>
      <c r="L350" s="673"/>
      <c r="M350" s="16" t="str">
        <f t="shared" si="34"/>
        <v>Juin</v>
      </c>
    </row>
    <row r="351" spans="1:13" ht="18.75">
      <c r="A351" s="13">
        <v>344</v>
      </c>
      <c r="B351" s="625" t="s">
        <v>316</v>
      </c>
      <c r="C351" s="625" t="s">
        <v>2790</v>
      </c>
      <c r="D351" s="626">
        <v>3.5</v>
      </c>
      <c r="E351" s="670"/>
      <c r="F351" s="671">
        <f t="shared" si="30"/>
        <v>1.75</v>
      </c>
      <c r="G351" s="671">
        <f t="shared" si="31"/>
        <v>5.25</v>
      </c>
      <c r="H351" s="672"/>
      <c r="I351" s="671">
        <f t="shared" si="32"/>
        <v>5.25</v>
      </c>
      <c r="J351" s="626"/>
      <c r="K351" s="671">
        <f t="shared" si="33"/>
        <v>5.25</v>
      </c>
      <c r="L351" s="673"/>
      <c r="M351" s="16" t="str">
        <f t="shared" si="34"/>
        <v>Juin</v>
      </c>
    </row>
    <row r="352" spans="1:13" ht="18.75">
      <c r="A352" s="13">
        <v>345</v>
      </c>
      <c r="B352" s="625" t="s">
        <v>2791</v>
      </c>
      <c r="C352" s="625" t="s">
        <v>2792</v>
      </c>
      <c r="D352" s="626">
        <v>9.5</v>
      </c>
      <c r="E352" s="670"/>
      <c r="F352" s="671">
        <f t="shared" si="30"/>
        <v>4.75</v>
      </c>
      <c r="G352" s="671">
        <f t="shared" si="31"/>
        <v>14.25</v>
      </c>
      <c r="H352" s="672"/>
      <c r="I352" s="671">
        <f t="shared" si="32"/>
        <v>14.25</v>
      </c>
      <c r="J352" s="626"/>
      <c r="K352" s="671">
        <f t="shared" si="33"/>
        <v>14.25</v>
      </c>
      <c r="L352" s="673"/>
      <c r="M352" s="16" t="str">
        <f t="shared" si="34"/>
        <v>Juin</v>
      </c>
    </row>
    <row r="353" spans="1:13" ht="18.75">
      <c r="A353" s="13">
        <v>346</v>
      </c>
      <c r="B353" s="625" t="s">
        <v>1978</v>
      </c>
      <c r="C353" s="625" t="s">
        <v>2793</v>
      </c>
      <c r="D353" s="626">
        <v>7</v>
      </c>
      <c r="E353" s="670"/>
      <c r="F353" s="671">
        <f t="shared" si="30"/>
        <v>3.5</v>
      </c>
      <c r="G353" s="671">
        <f t="shared" si="31"/>
        <v>10.5</v>
      </c>
      <c r="H353" s="672"/>
      <c r="I353" s="671">
        <f t="shared" si="32"/>
        <v>10.5</v>
      </c>
      <c r="J353" s="626"/>
      <c r="K353" s="671">
        <f t="shared" si="33"/>
        <v>10.5</v>
      </c>
      <c r="L353" s="673"/>
      <c r="M353" s="16" t="str">
        <f t="shared" si="34"/>
        <v>Juin</v>
      </c>
    </row>
    <row r="354" spans="1:13" ht="18.75">
      <c r="A354" s="13">
        <v>347</v>
      </c>
      <c r="B354" s="625" t="s">
        <v>2794</v>
      </c>
      <c r="C354" s="625" t="s">
        <v>2795</v>
      </c>
      <c r="D354" s="626">
        <v>18.75</v>
      </c>
      <c r="E354" s="670"/>
      <c r="F354" s="671">
        <f t="shared" si="30"/>
        <v>9.375</v>
      </c>
      <c r="G354" s="671">
        <f t="shared" si="31"/>
        <v>28.125</v>
      </c>
      <c r="H354" s="672"/>
      <c r="I354" s="671">
        <f t="shared" si="32"/>
        <v>28.125</v>
      </c>
      <c r="J354" s="626"/>
      <c r="K354" s="671">
        <f t="shared" si="33"/>
        <v>28.125</v>
      </c>
      <c r="L354" s="673"/>
      <c r="M354" s="16" t="str">
        <f t="shared" si="34"/>
        <v>Juin</v>
      </c>
    </row>
    <row r="355" spans="1:13" ht="18.75">
      <c r="A355" s="13">
        <v>348</v>
      </c>
      <c r="B355" s="625" t="s">
        <v>1986</v>
      </c>
      <c r="C355" s="625" t="s">
        <v>2796</v>
      </c>
      <c r="D355" s="626">
        <v>9</v>
      </c>
      <c r="E355" s="670"/>
      <c r="F355" s="671">
        <f t="shared" si="30"/>
        <v>4.5</v>
      </c>
      <c r="G355" s="671">
        <f t="shared" si="31"/>
        <v>13.5</v>
      </c>
      <c r="H355" s="672"/>
      <c r="I355" s="671">
        <f t="shared" si="32"/>
        <v>13.5</v>
      </c>
      <c r="J355" s="626"/>
      <c r="K355" s="671">
        <f t="shared" si="33"/>
        <v>13.5</v>
      </c>
      <c r="L355" s="673"/>
      <c r="M355" s="16" t="str">
        <f t="shared" si="34"/>
        <v>Juin</v>
      </c>
    </row>
    <row r="356" spans="1:13" ht="18.75">
      <c r="A356" s="13">
        <v>349</v>
      </c>
      <c r="B356" s="625" t="s">
        <v>321</v>
      </c>
      <c r="C356" s="625" t="s">
        <v>2797</v>
      </c>
      <c r="D356" s="626">
        <v>6</v>
      </c>
      <c r="E356" s="670"/>
      <c r="F356" s="671">
        <f t="shared" si="30"/>
        <v>3</v>
      </c>
      <c r="G356" s="671">
        <f t="shared" si="31"/>
        <v>9</v>
      </c>
      <c r="H356" s="672"/>
      <c r="I356" s="671">
        <f t="shared" si="32"/>
        <v>9</v>
      </c>
      <c r="J356" s="626"/>
      <c r="K356" s="671">
        <f t="shared" si="33"/>
        <v>9</v>
      </c>
      <c r="L356" s="673"/>
      <c r="M356" s="16" t="str">
        <f t="shared" si="34"/>
        <v>Juin</v>
      </c>
    </row>
    <row r="357" spans="1:13" ht="18.75">
      <c r="A357" s="13">
        <v>350</v>
      </c>
      <c r="B357" s="625" t="s">
        <v>1995</v>
      </c>
      <c r="C357" s="625" t="s">
        <v>2779</v>
      </c>
      <c r="D357" s="626">
        <v>14</v>
      </c>
      <c r="E357" s="670"/>
      <c r="F357" s="671">
        <f t="shared" si="30"/>
        <v>7</v>
      </c>
      <c r="G357" s="671">
        <f t="shared" si="31"/>
        <v>21</v>
      </c>
      <c r="H357" s="672"/>
      <c r="I357" s="671">
        <f t="shared" si="32"/>
        <v>21</v>
      </c>
      <c r="J357" s="626"/>
      <c r="K357" s="671">
        <f t="shared" si="33"/>
        <v>21</v>
      </c>
      <c r="L357" s="673"/>
      <c r="M357" s="16" t="str">
        <f t="shared" si="34"/>
        <v>Juin</v>
      </c>
    </row>
    <row r="358" spans="1:13" ht="18.75">
      <c r="A358" s="13">
        <v>351</v>
      </c>
      <c r="B358" s="625" t="s">
        <v>2000</v>
      </c>
      <c r="C358" s="625" t="s">
        <v>2798</v>
      </c>
      <c r="D358" s="626">
        <v>13</v>
      </c>
      <c r="E358" s="670"/>
      <c r="F358" s="671">
        <f t="shared" si="30"/>
        <v>6.5</v>
      </c>
      <c r="G358" s="671">
        <f t="shared" si="31"/>
        <v>19.5</v>
      </c>
      <c r="H358" s="672"/>
      <c r="I358" s="671">
        <f t="shared" si="32"/>
        <v>19.5</v>
      </c>
      <c r="J358" s="626"/>
      <c r="K358" s="671">
        <f t="shared" si="33"/>
        <v>19.5</v>
      </c>
      <c r="L358" s="673"/>
      <c r="M358" s="16" t="str">
        <f t="shared" si="34"/>
        <v>Juin</v>
      </c>
    </row>
    <row r="359" spans="1:13" ht="18.75">
      <c r="A359" s="13">
        <v>352</v>
      </c>
      <c r="B359" s="625" t="s">
        <v>2799</v>
      </c>
      <c r="C359" s="625" t="s">
        <v>2800</v>
      </c>
      <c r="D359" s="626">
        <v>9</v>
      </c>
      <c r="E359" s="670"/>
      <c r="F359" s="671">
        <f t="shared" si="30"/>
        <v>4.5</v>
      </c>
      <c r="G359" s="671">
        <f t="shared" si="31"/>
        <v>13.5</v>
      </c>
      <c r="H359" s="672"/>
      <c r="I359" s="671">
        <f t="shared" si="32"/>
        <v>13.5</v>
      </c>
      <c r="J359" s="626"/>
      <c r="K359" s="671">
        <f t="shared" si="33"/>
        <v>13.5</v>
      </c>
      <c r="L359" s="673"/>
      <c r="M359" s="16" t="str">
        <f t="shared" si="34"/>
        <v>Juin</v>
      </c>
    </row>
    <row r="360" spans="1:13" ht="18.75">
      <c r="A360" s="13">
        <v>353</v>
      </c>
      <c r="B360" s="625" t="s">
        <v>2801</v>
      </c>
      <c r="C360" s="625" t="s">
        <v>2802</v>
      </c>
      <c r="D360" s="626">
        <v>8.5</v>
      </c>
      <c r="E360" s="670"/>
      <c r="F360" s="671">
        <f t="shared" si="30"/>
        <v>4.25</v>
      </c>
      <c r="G360" s="671">
        <f t="shared" si="31"/>
        <v>12.75</v>
      </c>
      <c r="H360" s="672"/>
      <c r="I360" s="671">
        <f t="shared" si="32"/>
        <v>12.75</v>
      </c>
      <c r="J360" s="626"/>
      <c r="K360" s="671">
        <f t="shared" si="33"/>
        <v>12.75</v>
      </c>
      <c r="L360" s="673"/>
      <c r="M360" s="16" t="str">
        <f t="shared" si="34"/>
        <v>Juin</v>
      </c>
    </row>
    <row r="361" spans="1:13" ht="18.75">
      <c r="A361" s="13">
        <v>354</v>
      </c>
      <c r="B361" s="625" t="s">
        <v>2803</v>
      </c>
      <c r="C361" s="625" t="s">
        <v>2463</v>
      </c>
      <c r="D361" s="626">
        <v>12</v>
      </c>
      <c r="E361" s="670"/>
      <c r="F361" s="671">
        <f t="shared" si="30"/>
        <v>6</v>
      </c>
      <c r="G361" s="671">
        <f t="shared" si="31"/>
        <v>18</v>
      </c>
      <c r="H361" s="672"/>
      <c r="I361" s="671">
        <f t="shared" si="32"/>
        <v>18</v>
      </c>
      <c r="J361" s="626"/>
      <c r="K361" s="671">
        <f t="shared" si="33"/>
        <v>18</v>
      </c>
      <c r="L361" s="673"/>
      <c r="M361" s="16" t="str">
        <f t="shared" si="34"/>
        <v>Juin</v>
      </c>
    </row>
    <row r="362" spans="1:13" ht="18.75">
      <c r="A362" s="13">
        <v>355</v>
      </c>
      <c r="B362" s="625" t="s">
        <v>2019</v>
      </c>
      <c r="C362" s="625" t="s">
        <v>2463</v>
      </c>
      <c r="D362" s="626">
        <v>14</v>
      </c>
      <c r="E362" s="670"/>
      <c r="F362" s="671">
        <f t="shared" si="30"/>
        <v>7</v>
      </c>
      <c r="G362" s="671">
        <f t="shared" si="31"/>
        <v>21</v>
      </c>
      <c r="H362" s="672"/>
      <c r="I362" s="671">
        <f t="shared" si="32"/>
        <v>21</v>
      </c>
      <c r="J362" s="626"/>
      <c r="K362" s="671">
        <f t="shared" si="33"/>
        <v>21</v>
      </c>
      <c r="L362" s="673"/>
      <c r="M362" s="16" t="str">
        <f t="shared" si="34"/>
        <v>Juin</v>
      </c>
    </row>
    <row r="363" spans="1:13" ht="18.75">
      <c r="A363" s="13">
        <v>356</v>
      </c>
      <c r="B363" s="625" t="s">
        <v>2023</v>
      </c>
      <c r="C363" s="625" t="s">
        <v>2804</v>
      </c>
      <c r="D363" s="626">
        <v>10</v>
      </c>
      <c r="E363" s="670"/>
      <c r="F363" s="671">
        <f t="shared" si="30"/>
        <v>5</v>
      </c>
      <c r="G363" s="671">
        <f t="shared" si="31"/>
        <v>15</v>
      </c>
      <c r="H363" s="672"/>
      <c r="I363" s="671">
        <f t="shared" si="32"/>
        <v>15</v>
      </c>
      <c r="J363" s="626"/>
      <c r="K363" s="671">
        <f t="shared" si="33"/>
        <v>15</v>
      </c>
      <c r="L363" s="673"/>
      <c r="M363" s="16" t="str">
        <f t="shared" si="34"/>
        <v>Juin</v>
      </c>
    </row>
    <row r="364" spans="1:13" ht="18.75">
      <c r="A364" s="13">
        <v>357</v>
      </c>
      <c r="B364" s="625" t="s">
        <v>2028</v>
      </c>
      <c r="C364" s="625" t="s">
        <v>2805</v>
      </c>
      <c r="D364" s="626">
        <v>9.5</v>
      </c>
      <c r="E364" s="670"/>
      <c r="F364" s="671">
        <f t="shared" si="30"/>
        <v>4.75</v>
      </c>
      <c r="G364" s="671">
        <f t="shared" si="31"/>
        <v>14.25</v>
      </c>
      <c r="H364" s="672"/>
      <c r="I364" s="671">
        <f t="shared" si="32"/>
        <v>14.25</v>
      </c>
      <c r="J364" s="626"/>
      <c r="K364" s="671">
        <f t="shared" si="33"/>
        <v>14.25</v>
      </c>
      <c r="L364" s="673"/>
      <c r="M364" s="16" t="str">
        <f t="shared" si="34"/>
        <v>Juin</v>
      </c>
    </row>
    <row r="365" spans="1:13" ht="18.75">
      <c r="A365" s="13">
        <v>358</v>
      </c>
      <c r="B365" s="625" t="s">
        <v>2806</v>
      </c>
      <c r="C365" s="625" t="s">
        <v>2493</v>
      </c>
      <c r="D365" s="626">
        <v>14.5</v>
      </c>
      <c r="E365" s="670"/>
      <c r="F365" s="671">
        <f t="shared" si="30"/>
        <v>7.25</v>
      </c>
      <c r="G365" s="671">
        <f t="shared" si="31"/>
        <v>21.75</v>
      </c>
      <c r="H365" s="672"/>
      <c r="I365" s="671">
        <f t="shared" si="32"/>
        <v>21.75</v>
      </c>
      <c r="J365" s="626"/>
      <c r="K365" s="671">
        <f t="shared" si="33"/>
        <v>21.75</v>
      </c>
      <c r="L365" s="673"/>
      <c r="M365" s="16" t="str">
        <f t="shared" si="34"/>
        <v>Juin</v>
      </c>
    </row>
    <row r="366" spans="1:13" ht="18.75">
      <c r="A366" s="13">
        <v>359</v>
      </c>
      <c r="B366" s="625" t="s">
        <v>2807</v>
      </c>
      <c r="C366" s="625" t="s">
        <v>2808</v>
      </c>
      <c r="D366" s="626">
        <v>11.5</v>
      </c>
      <c r="E366" s="670"/>
      <c r="F366" s="671">
        <f t="shared" si="30"/>
        <v>5.75</v>
      </c>
      <c r="G366" s="671">
        <f t="shared" si="31"/>
        <v>17.25</v>
      </c>
      <c r="H366" s="672"/>
      <c r="I366" s="671">
        <f t="shared" si="32"/>
        <v>17.25</v>
      </c>
      <c r="J366" s="626"/>
      <c r="K366" s="671">
        <f t="shared" si="33"/>
        <v>17.25</v>
      </c>
      <c r="L366" s="673"/>
      <c r="M366" s="16" t="str">
        <f t="shared" si="34"/>
        <v>Juin</v>
      </c>
    </row>
    <row r="367" spans="1:13" ht="18.75">
      <c r="A367" s="13">
        <v>360</v>
      </c>
      <c r="B367" s="625" t="s">
        <v>324</v>
      </c>
      <c r="C367" s="625" t="s">
        <v>2809</v>
      </c>
      <c r="D367" s="626">
        <v>15.5</v>
      </c>
      <c r="E367" s="670"/>
      <c r="F367" s="671">
        <f t="shared" si="30"/>
        <v>7.75</v>
      </c>
      <c r="G367" s="671">
        <f t="shared" si="31"/>
        <v>23.25</v>
      </c>
      <c r="H367" s="672"/>
      <c r="I367" s="671">
        <f t="shared" si="32"/>
        <v>23.25</v>
      </c>
      <c r="J367" s="626"/>
      <c r="K367" s="671">
        <f t="shared" si="33"/>
        <v>23.25</v>
      </c>
      <c r="L367" s="673"/>
      <c r="M367" s="16" t="str">
        <f t="shared" si="34"/>
        <v>Juin</v>
      </c>
    </row>
    <row r="368" spans="1:13" ht="18.75">
      <c r="A368" s="13">
        <v>361</v>
      </c>
      <c r="B368" s="625" t="s">
        <v>2810</v>
      </c>
      <c r="C368" s="625" t="s">
        <v>2811</v>
      </c>
      <c r="D368" s="626">
        <v>8</v>
      </c>
      <c r="E368" s="670"/>
      <c r="F368" s="671">
        <f t="shared" si="30"/>
        <v>4</v>
      </c>
      <c r="G368" s="671">
        <f t="shared" si="31"/>
        <v>12</v>
      </c>
      <c r="H368" s="672"/>
      <c r="I368" s="671">
        <f t="shared" si="32"/>
        <v>12</v>
      </c>
      <c r="J368" s="626"/>
      <c r="K368" s="671">
        <f t="shared" si="33"/>
        <v>12</v>
      </c>
      <c r="L368" s="673"/>
      <c r="M368" s="16" t="str">
        <f t="shared" si="34"/>
        <v>Juin</v>
      </c>
    </row>
    <row r="369" spans="1:13" ht="18.75">
      <c r="A369" s="13">
        <v>362</v>
      </c>
      <c r="B369" s="625" t="s">
        <v>2812</v>
      </c>
      <c r="C369" s="625" t="s">
        <v>2813</v>
      </c>
      <c r="D369" s="626">
        <v>14.5</v>
      </c>
      <c r="E369" s="670"/>
      <c r="F369" s="671">
        <f t="shared" si="30"/>
        <v>7.25</v>
      </c>
      <c r="G369" s="671">
        <f t="shared" si="31"/>
        <v>21.75</v>
      </c>
      <c r="H369" s="672"/>
      <c r="I369" s="671">
        <f t="shared" si="32"/>
        <v>21.75</v>
      </c>
      <c r="J369" s="626"/>
      <c r="K369" s="671">
        <f t="shared" si="33"/>
        <v>21.75</v>
      </c>
      <c r="L369" s="673"/>
      <c r="M369" s="16" t="str">
        <f t="shared" si="34"/>
        <v>Juin</v>
      </c>
    </row>
    <row r="370" spans="1:13" ht="18.75">
      <c r="A370" s="13">
        <v>363</v>
      </c>
      <c r="B370" s="625" t="s">
        <v>2814</v>
      </c>
      <c r="C370" s="625" t="s">
        <v>2815</v>
      </c>
      <c r="D370" s="626">
        <v>15</v>
      </c>
      <c r="E370" s="670"/>
      <c r="F370" s="671">
        <f t="shared" si="30"/>
        <v>7.5</v>
      </c>
      <c r="G370" s="671">
        <f t="shared" si="31"/>
        <v>22.5</v>
      </c>
      <c r="H370" s="672"/>
      <c r="I370" s="671">
        <f t="shared" si="32"/>
        <v>22.5</v>
      </c>
      <c r="J370" s="626"/>
      <c r="K370" s="671">
        <f t="shared" si="33"/>
        <v>22.5</v>
      </c>
      <c r="L370" s="673"/>
      <c r="M370" s="16" t="str">
        <f t="shared" si="34"/>
        <v>Juin</v>
      </c>
    </row>
    <row r="371" spans="1:13" ht="18.75">
      <c r="A371" s="13">
        <v>364</v>
      </c>
      <c r="B371" s="625" t="s">
        <v>2816</v>
      </c>
      <c r="C371" s="625" t="s">
        <v>2443</v>
      </c>
      <c r="D371" s="626">
        <v>15</v>
      </c>
      <c r="E371" s="670"/>
      <c r="F371" s="671">
        <f t="shared" si="30"/>
        <v>7.5</v>
      </c>
      <c r="G371" s="671">
        <f t="shared" si="31"/>
        <v>22.5</v>
      </c>
      <c r="H371" s="672"/>
      <c r="I371" s="671">
        <f t="shared" si="32"/>
        <v>22.5</v>
      </c>
      <c r="J371" s="626"/>
      <c r="K371" s="671">
        <f t="shared" si="33"/>
        <v>22.5</v>
      </c>
      <c r="L371" s="673"/>
      <c r="M371" s="16" t="str">
        <f t="shared" si="34"/>
        <v>Juin</v>
      </c>
    </row>
    <row r="372" spans="1:13" ht="18.75">
      <c r="A372" s="13">
        <v>365</v>
      </c>
      <c r="B372" s="625" t="s">
        <v>325</v>
      </c>
      <c r="C372" s="625" t="s">
        <v>2512</v>
      </c>
      <c r="D372" s="626">
        <v>3.5</v>
      </c>
      <c r="E372" s="670"/>
      <c r="F372" s="671">
        <f t="shared" si="30"/>
        <v>1.75</v>
      </c>
      <c r="G372" s="671">
        <f t="shared" si="31"/>
        <v>5.25</v>
      </c>
      <c r="H372" s="672"/>
      <c r="I372" s="671">
        <f t="shared" si="32"/>
        <v>5.25</v>
      </c>
      <c r="J372" s="626"/>
      <c r="K372" s="671">
        <f t="shared" si="33"/>
        <v>5.25</v>
      </c>
      <c r="L372" s="673"/>
      <c r="M372" s="16" t="str">
        <f t="shared" si="34"/>
        <v>Juin</v>
      </c>
    </row>
    <row r="373" spans="1:13" ht="18.75">
      <c r="A373" s="13">
        <v>366</v>
      </c>
      <c r="B373" s="625" t="s">
        <v>2817</v>
      </c>
      <c r="C373" s="625" t="s">
        <v>2818</v>
      </c>
      <c r="D373" s="626">
        <v>16</v>
      </c>
      <c r="E373" s="670"/>
      <c r="F373" s="671">
        <f t="shared" si="30"/>
        <v>8</v>
      </c>
      <c r="G373" s="671">
        <f t="shared" si="31"/>
        <v>24</v>
      </c>
      <c r="H373" s="672"/>
      <c r="I373" s="671">
        <f t="shared" si="32"/>
        <v>24</v>
      </c>
      <c r="J373" s="626"/>
      <c r="K373" s="671">
        <f t="shared" si="33"/>
        <v>24</v>
      </c>
      <c r="L373" s="673"/>
      <c r="M373" s="16" t="str">
        <f t="shared" si="34"/>
        <v>Juin</v>
      </c>
    </row>
    <row r="374" spans="1:13" ht="18.75">
      <c r="A374" s="13">
        <v>367</v>
      </c>
      <c r="B374" s="625" t="s">
        <v>1966</v>
      </c>
      <c r="C374" s="625" t="s">
        <v>2819</v>
      </c>
      <c r="D374" s="626">
        <v>13.5</v>
      </c>
      <c r="E374" s="670"/>
      <c r="F374" s="671">
        <f t="shared" si="30"/>
        <v>6.75</v>
      </c>
      <c r="G374" s="671">
        <f t="shared" si="31"/>
        <v>20.25</v>
      </c>
      <c r="H374" s="672"/>
      <c r="I374" s="671">
        <f t="shared" si="32"/>
        <v>20.25</v>
      </c>
      <c r="J374" s="626"/>
      <c r="K374" s="671">
        <f t="shared" si="33"/>
        <v>20.25</v>
      </c>
      <c r="L374" s="673"/>
      <c r="M374" s="16" t="str">
        <f t="shared" si="34"/>
        <v>Juin</v>
      </c>
    </row>
    <row r="375" spans="1:13" ht="18.75">
      <c r="A375" s="13">
        <v>368</v>
      </c>
      <c r="B375" s="625" t="s">
        <v>2069</v>
      </c>
      <c r="C375" s="625" t="s">
        <v>2521</v>
      </c>
      <c r="D375" s="626">
        <v>17.5</v>
      </c>
      <c r="E375" s="670"/>
      <c r="F375" s="671">
        <f t="shared" si="30"/>
        <v>8.75</v>
      </c>
      <c r="G375" s="671">
        <f t="shared" si="31"/>
        <v>26.25</v>
      </c>
      <c r="H375" s="672"/>
      <c r="I375" s="671">
        <f t="shared" si="32"/>
        <v>26.25</v>
      </c>
      <c r="J375" s="626"/>
      <c r="K375" s="671">
        <f t="shared" si="33"/>
        <v>26.25</v>
      </c>
      <c r="L375" s="673"/>
      <c r="M375" s="16" t="str">
        <f t="shared" si="34"/>
        <v>Juin</v>
      </c>
    </row>
    <row r="376" spans="1:13" ht="18.75">
      <c r="A376" s="13">
        <v>369</v>
      </c>
      <c r="B376" s="625" t="s">
        <v>2820</v>
      </c>
      <c r="C376" s="625" t="s">
        <v>2821</v>
      </c>
      <c r="D376" s="626">
        <v>8.5</v>
      </c>
      <c r="E376" s="670"/>
      <c r="F376" s="671">
        <f t="shared" si="30"/>
        <v>4.25</v>
      </c>
      <c r="G376" s="671">
        <f t="shared" si="31"/>
        <v>12.75</v>
      </c>
      <c r="H376" s="672"/>
      <c r="I376" s="671">
        <f t="shared" si="32"/>
        <v>12.75</v>
      </c>
      <c r="J376" s="626"/>
      <c r="K376" s="671">
        <f t="shared" si="33"/>
        <v>12.75</v>
      </c>
      <c r="L376" s="673"/>
      <c r="M376" s="16" t="str">
        <f t="shared" si="34"/>
        <v>Juin</v>
      </c>
    </row>
    <row r="377" spans="1:13" ht="18.75">
      <c r="A377" s="13">
        <v>370</v>
      </c>
      <c r="B377" s="625" t="s">
        <v>2822</v>
      </c>
      <c r="C377" s="625" t="s">
        <v>2823</v>
      </c>
      <c r="D377" s="626">
        <v>14.5</v>
      </c>
      <c r="E377" s="670"/>
      <c r="F377" s="671">
        <f t="shared" si="30"/>
        <v>7.25</v>
      </c>
      <c r="G377" s="671">
        <f t="shared" si="31"/>
        <v>21.75</v>
      </c>
      <c r="H377" s="672"/>
      <c r="I377" s="671">
        <f t="shared" si="32"/>
        <v>21.75</v>
      </c>
      <c r="J377" s="626"/>
      <c r="K377" s="671">
        <f t="shared" si="33"/>
        <v>21.75</v>
      </c>
      <c r="L377" s="673"/>
      <c r="M377" s="16" t="str">
        <f t="shared" si="34"/>
        <v>Juin</v>
      </c>
    </row>
    <row r="378" spans="1:13" ht="18.75">
      <c r="A378" s="13">
        <v>371</v>
      </c>
      <c r="B378" s="625" t="s">
        <v>2083</v>
      </c>
      <c r="C378" s="625" t="s">
        <v>2490</v>
      </c>
      <c r="D378" s="626">
        <v>13</v>
      </c>
      <c r="E378" s="670"/>
      <c r="F378" s="671">
        <f t="shared" si="30"/>
        <v>6.5</v>
      </c>
      <c r="G378" s="671">
        <f t="shared" si="31"/>
        <v>19.5</v>
      </c>
      <c r="H378" s="672"/>
      <c r="I378" s="671">
        <f t="shared" si="32"/>
        <v>19.5</v>
      </c>
      <c r="J378" s="626"/>
      <c r="K378" s="671">
        <f t="shared" si="33"/>
        <v>19.5</v>
      </c>
      <c r="L378" s="673"/>
      <c r="M378" s="16" t="str">
        <f t="shared" si="34"/>
        <v>Juin</v>
      </c>
    </row>
    <row r="379" spans="1:13" ht="18.75">
      <c r="A379" s="13">
        <v>372</v>
      </c>
      <c r="B379" s="625" t="s">
        <v>2083</v>
      </c>
      <c r="C379" s="625" t="s">
        <v>2419</v>
      </c>
      <c r="D379" s="626">
        <v>16.5</v>
      </c>
      <c r="E379" s="670"/>
      <c r="F379" s="671">
        <f t="shared" si="30"/>
        <v>8.25</v>
      </c>
      <c r="G379" s="671">
        <f t="shared" si="31"/>
        <v>24.75</v>
      </c>
      <c r="H379" s="672"/>
      <c r="I379" s="671">
        <f t="shared" si="32"/>
        <v>24.75</v>
      </c>
      <c r="J379" s="626"/>
      <c r="K379" s="671">
        <f t="shared" si="33"/>
        <v>24.75</v>
      </c>
      <c r="L379" s="673"/>
      <c r="M379" s="16" t="str">
        <f t="shared" si="34"/>
        <v>Juin</v>
      </c>
    </row>
    <row r="380" spans="1:13" ht="18.75">
      <c r="A380" s="13">
        <v>373</v>
      </c>
      <c r="B380" s="625" t="s">
        <v>2087</v>
      </c>
      <c r="C380" s="625" t="s">
        <v>2824</v>
      </c>
      <c r="D380" s="626">
        <v>11.5</v>
      </c>
      <c r="E380" s="670"/>
      <c r="F380" s="671">
        <f t="shared" si="30"/>
        <v>5.75</v>
      </c>
      <c r="G380" s="671">
        <f t="shared" si="31"/>
        <v>17.25</v>
      </c>
      <c r="H380" s="672"/>
      <c r="I380" s="671">
        <f t="shared" si="32"/>
        <v>17.25</v>
      </c>
      <c r="J380" s="626"/>
      <c r="K380" s="671">
        <f t="shared" si="33"/>
        <v>17.25</v>
      </c>
      <c r="L380" s="673"/>
      <c r="M380" s="16" t="str">
        <f t="shared" si="34"/>
        <v>Juin</v>
      </c>
    </row>
    <row r="381" spans="1:13" ht="18.75">
      <c r="A381" s="13">
        <v>374</v>
      </c>
      <c r="B381" s="625" t="s">
        <v>2825</v>
      </c>
      <c r="C381" s="625" t="s">
        <v>2565</v>
      </c>
      <c r="D381" s="626">
        <v>15</v>
      </c>
      <c r="E381" s="670"/>
      <c r="F381" s="671">
        <f t="shared" si="30"/>
        <v>7.5</v>
      </c>
      <c r="G381" s="671">
        <f t="shared" si="31"/>
        <v>22.5</v>
      </c>
      <c r="H381" s="672"/>
      <c r="I381" s="671">
        <f t="shared" si="32"/>
        <v>22.5</v>
      </c>
      <c r="J381" s="626"/>
      <c r="K381" s="671">
        <f t="shared" si="33"/>
        <v>22.5</v>
      </c>
      <c r="L381" s="673"/>
      <c r="M381" s="16" t="str">
        <f t="shared" si="34"/>
        <v>Juin</v>
      </c>
    </row>
    <row r="382" spans="1:13" ht="18.75">
      <c r="A382" s="13">
        <v>375</v>
      </c>
      <c r="B382" s="625" t="s">
        <v>329</v>
      </c>
      <c r="C382" s="625" t="s">
        <v>2826</v>
      </c>
      <c r="D382" s="626">
        <v>16</v>
      </c>
      <c r="E382" s="670"/>
      <c r="F382" s="671">
        <f t="shared" si="30"/>
        <v>8</v>
      </c>
      <c r="G382" s="671">
        <f t="shared" si="31"/>
        <v>24</v>
      </c>
      <c r="H382" s="672"/>
      <c r="I382" s="671">
        <f t="shared" si="32"/>
        <v>24</v>
      </c>
      <c r="J382" s="626"/>
      <c r="K382" s="671">
        <f t="shared" si="33"/>
        <v>24</v>
      </c>
      <c r="L382" s="673"/>
      <c r="M382" s="16" t="str">
        <f t="shared" si="34"/>
        <v>Juin</v>
      </c>
    </row>
    <row r="383" spans="1:13" ht="18.75">
      <c r="A383" s="13">
        <v>376</v>
      </c>
      <c r="B383" s="625" t="s">
        <v>2827</v>
      </c>
      <c r="C383" s="625" t="s">
        <v>2828</v>
      </c>
      <c r="D383" s="626">
        <v>9.5</v>
      </c>
      <c r="E383" s="670"/>
      <c r="F383" s="671">
        <f t="shared" si="30"/>
        <v>4.75</v>
      </c>
      <c r="G383" s="671">
        <f t="shared" si="31"/>
        <v>14.25</v>
      </c>
      <c r="H383" s="672"/>
      <c r="I383" s="671">
        <f t="shared" si="32"/>
        <v>14.25</v>
      </c>
      <c r="J383" s="626"/>
      <c r="K383" s="671">
        <f t="shared" si="33"/>
        <v>14.25</v>
      </c>
      <c r="L383" s="673"/>
      <c r="M383" s="16" t="str">
        <f t="shared" si="34"/>
        <v>Juin</v>
      </c>
    </row>
    <row r="384" spans="1:13" ht="18.75">
      <c r="A384" s="13">
        <v>377</v>
      </c>
      <c r="B384" s="625" t="s">
        <v>2829</v>
      </c>
      <c r="C384" s="625" t="s">
        <v>2490</v>
      </c>
      <c r="D384" s="626">
        <v>11</v>
      </c>
      <c r="E384" s="670"/>
      <c r="F384" s="671">
        <f t="shared" si="30"/>
        <v>5.5</v>
      </c>
      <c r="G384" s="671">
        <f t="shared" si="31"/>
        <v>16.5</v>
      </c>
      <c r="H384" s="672"/>
      <c r="I384" s="671">
        <f t="shared" si="32"/>
        <v>16.5</v>
      </c>
      <c r="J384" s="626"/>
      <c r="K384" s="671">
        <f t="shared" si="33"/>
        <v>16.5</v>
      </c>
      <c r="L384" s="673"/>
      <c r="M384" s="16" t="str">
        <f t="shared" si="34"/>
        <v>Juin</v>
      </c>
    </row>
    <row r="385" spans="1:13" ht="18.75">
      <c r="A385" s="13">
        <v>378</v>
      </c>
      <c r="B385" s="625" t="s">
        <v>2830</v>
      </c>
      <c r="C385" s="625" t="s">
        <v>2598</v>
      </c>
      <c r="D385" s="626">
        <v>14</v>
      </c>
      <c r="E385" s="670"/>
      <c r="F385" s="671">
        <f t="shared" si="30"/>
        <v>7</v>
      </c>
      <c r="G385" s="671">
        <f t="shared" si="31"/>
        <v>21</v>
      </c>
      <c r="H385" s="672"/>
      <c r="I385" s="671">
        <f t="shared" si="32"/>
        <v>21</v>
      </c>
      <c r="J385" s="626"/>
      <c r="K385" s="671">
        <f t="shared" si="33"/>
        <v>21</v>
      </c>
      <c r="L385" s="673"/>
      <c r="M385" s="16" t="str">
        <f t="shared" si="34"/>
        <v>Juin</v>
      </c>
    </row>
    <row r="386" spans="1:13" ht="18.75">
      <c r="A386" s="13">
        <v>379</v>
      </c>
      <c r="B386" s="625" t="s">
        <v>2831</v>
      </c>
      <c r="C386" s="625" t="s">
        <v>2469</v>
      </c>
      <c r="D386" s="626">
        <v>14.5</v>
      </c>
      <c r="E386" s="670"/>
      <c r="F386" s="671">
        <f t="shared" si="30"/>
        <v>7.25</v>
      </c>
      <c r="G386" s="671">
        <f t="shared" si="31"/>
        <v>21.75</v>
      </c>
      <c r="H386" s="672"/>
      <c r="I386" s="671">
        <f t="shared" si="32"/>
        <v>21.75</v>
      </c>
      <c r="J386" s="626"/>
      <c r="K386" s="671">
        <f t="shared" si="33"/>
        <v>21.75</v>
      </c>
      <c r="L386" s="673"/>
      <c r="M386" s="16" t="str">
        <f t="shared" si="34"/>
        <v>Juin</v>
      </c>
    </row>
    <row r="387" spans="1:13" ht="18.75">
      <c r="A387" s="13">
        <v>380</v>
      </c>
      <c r="B387" s="625" t="s">
        <v>2832</v>
      </c>
      <c r="C387" s="625" t="s">
        <v>2833</v>
      </c>
      <c r="D387" s="626">
        <v>15.5</v>
      </c>
      <c r="E387" s="670"/>
      <c r="F387" s="671">
        <f t="shared" si="30"/>
        <v>7.75</v>
      </c>
      <c r="G387" s="671">
        <f t="shared" si="31"/>
        <v>23.25</v>
      </c>
      <c r="H387" s="672"/>
      <c r="I387" s="671">
        <f t="shared" si="32"/>
        <v>23.25</v>
      </c>
      <c r="J387" s="626"/>
      <c r="K387" s="671">
        <f t="shared" si="33"/>
        <v>23.25</v>
      </c>
      <c r="L387" s="673"/>
      <c r="M387" s="16" t="str">
        <f t="shared" si="34"/>
        <v>Juin</v>
      </c>
    </row>
    <row r="388" spans="1:13" ht="18.75">
      <c r="A388" s="13">
        <v>381</v>
      </c>
      <c r="B388" s="625" t="s">
        <v>2834</v>
      </c>
      <c r="C388" s="625" t="s">
        <v>2835</v>
      </c>
      <c r="D388" s="626">
        <v>18.75</v>
      </c>
      <c r="E388" s="670"/>
      <c r="F388" s="671">
        <f t="shared" si="30"/>
        <v>9.375</v>
      </c>
      <c r="G388" s="671">
        <f t="shared" si="31"/>
        <v>28.125</v>
      </c>
      <c r="H388" s="672"/>
      <c r="I388" s="671">
        <f t="shared" si="32"/>
        <v>28.125</v>
      </c>
      <c r="J388" s="626"/>
      <c r="K388" s="671">
        <f t="shared" si="33"/>
        <v>28.125</v>
      </c>
      <c r="L388" s="673"/>
      <c r="M388" s="16" t="str">
        <f t="shared" si="34"/>
        <v>Juin</v>
      </c>
    </row>
    <row r="389" spans="1:13" ht="18.75">
      <c r="A389" s="13">
        <v>382</v>
      </c>
      <c r="B389" s="625" t="s">
        <v>2120</v>
      </c>
      <c r="C389" s="625" t="s">
        <v>2725</v>
      </c>
      <c r="D389" s="626">
        <v>12.5</v>
      </c>
      <c r="E389" s="670"/>
      <c r="F389" s="671">
        <f t="shared" si="30"/>
        <v>6.25</v>
      </c>
      <c r="G389" s="671">
        <f t="shared" si="31"/>
        <v>18.75</v>
      </c>
      <c r="H389" s="672"/>
      <c r="I389" s="671">
        <f t="shared" si="32"/>
        <v>18.75</v>
      </c>
      <c r="J389" s="626"/>
      <c r="K389" s="671">
        <f t="shared" si="33"/>
        <v>18.75</v>
      </c>
      <c r="L389" s="673"/>
      <c r="M389" s="16" t="str">
        <f t="shared" si="34"/>
        <v>Juin</v>
      </c>
    </row>
    <row r="390" spans="1:13" ht="18.75">
      <c r="A390" s="13">
        <v>383</v>
      </c>
      <c r="B390" s="625" t="s">
        <v>2836</v>
      </c>
      <c r="C390" s="625" t="s">
        <v>2837</v>
      </c>
      <c r="D390" s="626">
        <v>9.5</v>
      </c>
      <c r="E390" s="670"/>
      <c r="F390" s="671">
        <f t="shared" si="30"/>
        <v>4.75</v>
      </c>
      <c r="G390" s="671">
        <f t="shared" si="31"/>
        <v>14.25</v>
      </c>
      <c r="H390" s="672"/>
      <c r="I390" s="671">
        <f t="shared" si="32"/>
        <v>14.25</v>
      </c>
      <c r="J390" s="626"/>
      <c r="K390" s="671">
        <f t="shared" si="33"/>
        <v>14.25</v>
      </c>
      <c r="L390" s="673"/>
      <c r="M390" s="16" t="str">
        <f t="shared" si="34"/>
        <v>Juin</v>
      </c>
    </row>
    <row r="391" spans="1:13" ht="18.75">
      <c r="A391" s="13">
        <v>384</v>
      </c>
      <c r="B391" s="625" t="s">
        <v>2838</v>
      </c>
      <c r="C391" s="625" t="s">
        <v>2839</v>
      </c>
      <c r="D391" s="626">
        <v>0</v>
      </c>
      <c r="E391" s="670"/>
      <c r="F391" s="671">
        <f t="shared" si="30"/>
        <v>0</v>
      </c>
      <c r="G391" s="671">
        <f t="shared" si="31"/>
        <v>0</v>
      </c>
      <c r="H391" s="672"/>
      <c r="I391" s="671">
        <f t="shared" si="32"/>
        <v>0</v>
      </c>
      <c r="J391" s="626"/>
      <c r="K391" s="671">
        <f t="shared" si="33"/>
        <v>0</v>
      </c>
      <c r="L391" s="673"/>
      <c r="M391" s="16" t="str">
        <f t="shared" si="34"/>
        <v>Juin</v>
      </c>
    </row>
    <row r="392" spans="1:13" ht="18.75">
      <c r="A392" s="13">
        <v>385</v>
      </c>
      <c r="B392" s="625" t="s">
        <v>2840</v>
      </c>
      <c r="C392" s="625" t="s">
        <v>2613</v>
      </c>
      <c r="D392" s="626">
        <v>12.25</v>
      </c>
      <c r="E392" s="670"/>
      <c r="F392" s="671">
        <f t="shared" si="30"/>
        <v>6.125</v>
      </c>
      <c r="G392" s="671">
        <f t="shared" si="31"/>
        <v>18.375</v>
      </c>
      <c r="H392" s="672"/>
      <c r="I392" s="671">
        <f t="shared" si="32"/>
        <v>18.375</v>
      </c>
      <c r="J392" s="626"/>
      <c r="K392" s="671">
        <f t="shared" si="33"/>
        <v>18.375</v>
      </c>
      <c r="L392" s="673"/>
      <c r="M392" s="16" t="str">
        <f t="shared" si="34"/>
        <v>Juin</v>
      </c>
    </row>
    <row r="393" spans="1:13" ht="18.75">
      <c r="A393" s="13">
        <v>386</v>
      </c>
      <c r="B393" s="625" t="s">
        <v>2137</v>
      </c>
      <c r="C393" s="625" t="s">
        <v>2689</v>
      </c>
      <c r="D393" s="626">
        <v>13</v>
      </c>
      <c r="E393" s="670"/>
      <c r="F393" s="671">
        <f t="shared" ref="F393:F456" si="35">IF(AND(D393=0,E393=0),L393/3,(D393+E393)/2)</f>
        <v>6.5</v>
      </c>
      <c r="G393" s="671">
        <f t="shared" ref="G393:G456" si="36">F393*3</f>
        <v>19.5</v>
      </c>
      <c r="H393" s="672"/>
      <c r="I393" s="671">
        <f t="shared" ref="I393:I456" si="37">MAX(G393,H393*3)</f>
        <v>19.5</v>
      </c>
      <c r="J393" s="626"/>
      <c r="K393" s="671">
        <f t="shared" ref="K393:K456" si="38">MAX(I393,J393*3)</f>
        <v>19.5</v>
      </c>
      <c r="L393" s="673"/>
      <c r="M393" s="16" t="str">
        <f t="shared" ref="M393:M456" si="39">IF(ISBLANK(J393),IF(ISBLANK(H393),"Juin","Synthèse"),"Rattrapage")</f>
        <v>Juin</v>
      </c>
    </row>
    <row r="394" spans="1:13" ht="18.75">
      <c r="A394" s="13">
        <v>387</v>
      </c>
      <c r="B394" s="625" t="s">
        <v>2141</v>
      </c>
      <c r="C394" s="625" t="s">
        <v>2841</v>
      </c>
      <c r="D394" s="626">
        <v>11</v>
      </c>
      <c r="E394" s="670"/>
      <c r="F394" s="671">
        <f t="shared" si="35"/>
        <v>5.5</v>
      </c>
      <c r="G394" s="671">
        <f t="shared" si="36"/>
        <v>16.5</v>
      </c>
      <c r="H394" s="672"/>
      <c r="I394" s="671">
        <f t="shared" si="37"/>
        <v>16.5</v>
      </c>
      <c r="J394" s="626"/>
      <c r="K394" s="671">
        <f t="shared" si="38"/>
        <v>16.5</v>
      </c>
      <c r="L394" s="673"/>
      <c r="M394" s="16" t="str">
        <f t="shared" si="39"/>
        <v>Juin</v>
      </c>
    </row>
    <row r="395" spans="1:13" ht="18.75">
      <c r="A395" s="13">
        <v>388</v>
      </c>
      <c r="B395" s="625" t="s">
        <v>181</v>
      </c>
      <c r="C395" s="625" t="s">
        <v>2545</v>
      </c>
      <c r="D395" s="626">
        <v>16.5</v>
      </c>
      <c r="E395" s="670"/>
      <c r="F395" s="671">
        <f t="shared" si="35"/>
        <v>8.25</v>
      </c>
      <c r="G395" s="671">
        <f t="shared" si="36"/>
        <v>24.75</v>
      </c>
      <c r="H395" s="672"/>
      <c r="I395" s="671">
        <f t="shared" si="37"/>
        <v>24.75</v>
      </c>
      <c r="J395" s="626"/>
      <c r="K395" s="671">
        <f t="shared" si="38"/>
        <v>24.75</v>
      </c>
      <c r="L395" s="673"/>
      <c r="M395" s="16" t="str">
        <f t="shared" si="39"/>
        <v>Juin</v>
      </c>
    </row>
    <row r="396" spans="1:13" ht="18.75">
      <c r="A396" s="13">
        <v>389</v>
      </c>
      <c r="B396" s="625" t="s">
        <v>2150</v>
      </c>
      <c r="C396" s="625" t="s">
        <v>2842</v>
      </c>
      <c r="D396" s="626">
        <v>13</v>
      </c>
      <c r="E396" s="670"/>
      <c r="F396" s="671">
        <f t="shared" si="35"/>
        <v>6.5</v>
      </c>
      <c r="G396" s="671">
        <f t="shared" si="36"/>
        <v>19.5</v>
      </c>
      <c r="H396" s="672"/>
      <c r="I396" s="671">
        <f t="shared" si="37"/>
        <v>19.5</v>
      </c>
      <c r="J396" s="626"/>
      <c r="K396" s="671">
        <f t="shared" si="38"/>
        <v>19.5</v>
      </c>
      <c r="L396" s="673"/>
      <c r="M396" s="16" t="str">
        <f t="shared" si="39"/>
        <v>Juin</v>
      </c>
    </row>
    <row r="397" spans="1:13" ht="18.75">
      <c r="A397" s="13">
        <v>390</v>
      </c>
      <c r="B397" s="625" t="s">
        <v>2843</v>
      </c>
      <c r="C397" s="625" t="s">
        <v>2844</v>
      </c>
      <c r="D397" s="626">
        <v>12.5</v>
      </c>
      <c r="E397" s="670"/>
      <c r="F397" s="671">
        <f t="shared" si="35"/>
        <v>6.25</v>
      </c>
      <c r="G397" s="671">
        <f t="shared" si="36"/>
        <v>18.75</v>
      </c>
      <c r="H397" s="672"/>
      <c r="I397" s="671">
        <f t="shared" si="37"/>
        <v>18.75</v>
      </c>
      <c r="J397" s="626"/>
      <c r="K397" s="671">
        <f t="shared" si="38"/>
        <v>18.75</v>
      </c>
      <c r="L397" s="673"/>
      <c r="M397" s="16" t="str">
        <f t="shared" si="39"/>
        <v>Juin</v>
      </c>
    </row>
    <row r="398" spans="1:13" ht="18.75">
      <c r="A398" s="13">
        <v>391</v>
      </c>
      <c r="B398" s="625" t="s">
        <v>2845</v>
      </c>
      <c r="C398" s="625" t="s">
        <v>2605</v>
      </c>
      <c r="D398" s="626">
        <v>10</v>
      </c>
      <c r="E398" s="670"/>
      <c r="F398" s="671">
        <f t="shared" si="35"/>
        <v>5</v>
      </c>
      <c r="G398" s="671">
        <f t="shared" si="36"/>
        <v>15</v>
      </c>
      <c r="H398" s="672"/>
      <c r="I398" s="671">
        <f t="shared" si="37"/>
        <v>15</v>
      </c>
      <c r="J398" s="626"/>
      <c r="K398" s="671">
        <f t="shared" si="38"/>
        <v>15</v>
      </c>
      <c r="L398" s="673"/>
      <c r="M398" s="16" t="str">
        <f t="shared" si="39"/>
        <v>Juin</v>
      </c>
    </row>
    <row r="399" spans="1:13" ht="18.75">
      <c r="A399" s="13">
        <v>392</v>
      </c>
      <c r="B399" s="625" t="s">
        <v>2846</v>
      </c>
      <c r="C399" s="625" t="s">
        <v>2725</v>
      </c>
      <c r="D399" s="626">
        <v>12</v>
      </c>
      <c r="E399" s="670"/>
      <c r="F399" s="671">
        <f t="shared" si="35"/>
        <v>6</v>
      </c>
      <c r="G399" s="671">
        <f t="shared" si="36"/>
        <v>18</v>
      </c>
      <c r="H399" s="672"/>
      <c r="I399" s="671">
        <f t="shared" si="37"/>
        <v>18</v>
      </c>
      <c r="J399" s="626"/>
      <c r="K399" s="671">
        <f t="shared" si="38"/>
        <v>18</v>
      </c>
      <c r="L399" s="673"/>
      <c r="M399" s="16" t="str">
        <f t="shared" si="39"/>
        <v>Juin</v>
      </c>
    </row>
    <row r="400" spans="1:13" ht="18.75">
      <c r="A400" s="13">
        <v>393</v>
      </c>
      <c r="B400" s="625" t="s">
        <v>2847</v>
      </c>
      <c r="C400" s="625" t="s">
        <v>2848</v>
      </c>
      <c r="D400" s="626">
        <v>18</v>
      </c>
      <c r="E400" s="670"/>
      <c r="F400" s="671">
        <f t="shared" si="35"/>
        <v>9</v>
      </c>
      <c r="G400" s="671">
        <f t="shared" si="36"/>
        <v>27</v>
      </c>
      <c r="H400" s="672"/>
      <c r="I400" s="671">
        <f t="shared" si="37"/>
        <v>27</v>
      </c>
      <c r="J400" s="626"/>
      <c r="K400" s="671">
        <f t="shared" si="38"/>
        <v>27</v>
      </c>
      <c r="L400" s="673"/>
      <c r="M400" s="16" t="str">
        <f t="shared" si="39"/>
        <v>Juin</v>
      </c>
    </row>
    <row r="401" spans="1:13" ht="18.75">
      <c r="A401" s="13">
        <v>394</v>
      </c>
      <c r="B401" s="625" t="s">
        <v>2172</v>
      </c>
      <c r="C401" s="625" t="s">
        <v>2809</v>
      </c>
      <c r="D401" s="626">
        <v>16.5</v>
      </c>
      <c r="E401" s="670"/>
      <c r="F401" s="671">
        <f t="shared" si="35"/>
        <v>8.25</v>
      </c>
      <c r="G401" s="671">
        <f t="shared" si="36"/>
        <v>24.75</v>
      </c>
      <c r="H401" s="672"/>
      <c r="I401" s="671">
        <f t="shared" si="37"/>
        <v>24.75</v>
      </c>
      <c r="J401" s="626"/>
      <c r="K401" s="671">
        <f t="shared" si="38"/>
        <v>24.75</v>
      </c>
      <c r="L401" s="673"/>
      <c r="M401" s="16" t="str">
        <f t="shared" si="39"/>
        <v>Juin</v>
      </c>
    </row>
    <row r="402" spans="1:13" ht="18.75">
      <c r="A402" s="13">
        <v>395</v>
      </c>
      <c r="B402" s="625" t="s">
        <v>2849</v>
      </c>
      <c r="C402" s="625" t="s">
        <v>2429</v>
      </c>
      <c r="D402" s="626">
        <v>18</v>
      </c>
      <c r="E402" s="670"/>
      <c r="F402" s="671">
        <f t="shared" si="35"/>
        <v>9</v>
      </c>
      <c r="G402" s="671">
        <f t="shared" si="36"/>
        <v>27</v>
      </c>
      <c r="H402" s="672"/>
      <c r="I402" s="671">
        <f t="shared" si="37"/>
        <v>27</v>
      </c>
      <c r="J402" s="626"/>
      <c r="K402" s="671">
        <f t="shared" si="38"/>
        <v>27</v>
      </c>
      <c r="L402" s="673"/>
      <c r="M402" s="16" t="str">
        <f t="shared" si="39"/>
        <v>Juin</v>
      </c>
    </row>
    <row r="403" spans="1:13" ht="18.75">
      <c r="A403" s="13">
        <v>396</v>
      </c>
      <c r="B403" s="625" t="s">
        <v>2850</v>
      </c>
      <c r="C403" s="625" t="s">
        <v>2851</v>
      </c>
      <c r="D403" s="626">
        <v>9</v>
      </c>
      <c r="E403" s="670"/>
      <c r="F403" s="671">
        <f t="shared" si="35"/>
        <v>4.5</v>
      </c>
      <c r="G403" s="671">
        <f t="shared" si="36"/>
        <v>13.5</v>
      </c>
      <c r="H403" s="672"/>
      <c r="I403" s="671">
        <f t="shared" si="37"/>
        <v>13.5</v>
      </c>
      <c r="J403" s="626"/>
      <c r="K403" s="671">
        <f t="shared" si="38"/>
        <v>13.5</v>
      </c>
      <c r="L403" s="673"/>
      <c r="M403" s="16" t="str">
        <f t="shared" si="39"/>
        <v>Juin</v>
      </c>
    </row>
    <row r="404" spans="1:13" ht="18.75">
      <c r="A404" s="13">
        <v>397</v>
      </c>
      <c r="B404" s="625" t="s">
        <v>2852</v>
      </c>
      <c r="C404" s="625" t="s">
        <v>2493</v>
      </c>
      <c r="D404" s="626">
        <v>9.5</v>
      </c>
      <c r="E404" s="670"/>
      <c r="F404" s="671">
        <f t="shared" si="35"/>
        <v>4.75</v>
      </c>
      <c r="G404" s="671">
        <f t="shared" si="36"/>
        <v>14.25</v>
      </c>
      <c r="H404" s="672"/>
      <c r="I404" s="671">
        <f t="shared" si="37"/>
        <v>14.25</v>
      </c>
      <c r="J404" s="626"/>
      <c r="K404" s="671">
        <f t="shared" si="38"/>
        <v>14.25</v>
      </c>
      <c r="L404" s="673"/>
      <c r="M404" s="16" t="str">
        <f t="shared" si="39"/>
        <v>Juin</v>
      </c>
    </row>
    <row r="405" spans="1:13" ht="18.75">
      <c r="A405" s="13">
        <v>398</v>
      </c>
      <c r="B405" s="625" t="s">
        <v>2853</v>
      </c>
      <c r="C405" s="625" t="s">
        <v>2581</v>
      </c>
      <c r="D405" s="626">
        <v>9</v>
      </c>
      <c r="E405" s="670"/>
      <c r="F405" s="671">
        <f t="shared" si="35"/>
        <v>4.5</v>
      </c>
      <c r="G405" s="671">
        <f t="shared" si="36"/>
        <v>13.5</v>
      </c>
      <c r="H405" s="672"/>
      <c r="I405" s="671">
        <f t="shared" si="37"/>
        <v>13.5</v>
      </c>
      <c r="J405" s="626"/>
      <c r="K405" s="671">
        <f t="shared" si="38"/>
        <v>13.5</v>
      </c>
      <c r="L405" s="673"/>
      <c r="M405" s="16" t="str">
        <f t="shared" si="39"/>
        <v>Juin</v>
      </c>
    </row>
    <row r="406" spans="1:13" ht="18.75">
      <c r="A406" s="13">
        <v>399</v>
      </c>
      <c r="B406" s="625" t="s">
        <v>2854</v>
      </c>
      <c r="C406" s="625" t="s">
        <v>2855</v>
      </c>
      <c r="D406" s="626">
        <v>5.5</v>
      </c>
      <c r="E406" s="670"/>
      <c r="F406" s="671">
        <f t="shared" si="35"/>
        <v>2.75</v>
      </c>
      <c r="G406" s="671">
        <f t="shared" si="36"/>
        <v>8.25</v>
      </c>
      <c r="H406" s="672"/>
      <c r="I406" s="671">
        <f t="shared" si="37"/>
        <v>8.25</v>
      </c>
      <c r="J406" s="626"/>
      <c r="K406" s="671">
        <f t="shared" si="38"/>
        <v>8.25</v>
      </c>
      <c r="L406" s="673"/>
      <c r="M406" s="16" t="str">
        <f t="shared" si="39"/>
        <v>Juin</v>
      </c>
    </row>
    <row r="407" spans="1:13" ht="18.75">
      <c r="A407" s="13">
        <v>400</v>
      </c>
      <c r="B407" s="625" t="s">
        <v>2856</v>
      </c>
      <c r="C407" s="625" t="s">
        <v>2857</v>
      </c>
      <c r="D407" s="626">
        <v>9</v>
      </c>
      <c r="E407" s="670"/>
      <c r="F407" s="671">
        <f t="shared" si="35"/>
        <v>4.5</v>
      </c>
      <c r="G407" s="671">
        <f t="shared" si="36"/>
        <v>13.5</v>
      </c>
      <c r="H407" s="672"/>
      <c r="I407" s="671">
        <f t="shared" si="37"/>
        <v>13.5</v>
      </c>
      <c r="J407" s="626"/>
      <c r="K407" s="671">
        <f t="shared" si="38"/>
        <v>13.5</v>
      </c>
      <c r="L407" s="673"/>
      <c r="M407" s="16" t="str">
        <f t="shared" si="39"/>
        <v>Juin</v>
      </c>
    </row>
    <row r="408" spans="1:13" ht="18.75">
      <c r="A408" s="13">
        <v>401</v>
      </c>
      <c r="B408" s="625" t="s">
        <v>2856</v>
      </c>
      <c r="C408" s="625" t="s">
        <v>2858</v>
      </c>
      <c r="D408" s="626">
        <v>9.5</v>
      </c>
      <c r="E408" s="670"/>
      <c r="F408" s="671">
        <f t="shared" si="35"/>
        <v>4.75</v>
      </c>
      <c r="G408" s="671">
        <f t="shared" si="36"/>
        <v>14.25</v>
      </c>
      <c r="H408" s="672"/>
      <c r="I408" s="671">
        <f t="shared" si="37"/>
        <v>14.25</v>
      </c>
      <c r="J408" s="626"/>
      <c r="K408" s="671">
        <f t="shared" si="38"/>
        <v>14.25</v>
      </c>
      <c r="L408" s="673"/>
      <c r="M408" s="16" t="str">
        <f t="shared" si="39"/>
        <v>Juin</v>
      </c>
    </row>
    <row r="409" spans="1:13" ht="18.75">
      <c r="A409" s="13">
        <v>402</v>
      </c>
      <c r="B409" s="625" t="s">
        <v>334</v>
      </c>
      <c r="C409" s="625" t="s">
        <v>330</v>
      </c>
      <c r="D409" s="626">
        <v>2.75</v>
      </c>
      <c r="E409" s="670"/>
      <c r="F409" s="671">
        <f t="shared" si="35"/>
        <v>1.375</v>
      </c>
      <c r="G409" s="671">
        <f t="shared" si="36"/>
        <v>4.125</v>
      </c>
      <c r="H409" s="672"/>
      <c r="I409" s="671">
        <f t="shared" si="37"/>
        <v>4.125</v>
      </c>
      <c r="J409" s="626"/>
      <c r="K409" s="671">
        <f t="shared" si="38"/>
        <v>4.125</v>
      </c>
      <c r="L409" s="673"/>
      <c r="M409" s="16" t="str">
        <f t="shared" si="39"/>
        <v>Juin</v>
      </c>
    </row>
    <row r="410" spans="1:13" ht="18.75">
      <c r="A410" s="13">
        <v>403</v>
      </c>
      <c r="B410" s="625" t="s">
        <v>2859</v>
      </c>
      <c r="C410" s="625" t="s">
        <v>2535</v>
      </c>
      <c r="D410" s="626">
        <v>6</v>
      </c>
      <c r="E410" s="670"/>
      <c r="F410" s="671">
        <f t="shared" si="35"/>
        <v>3</v>
      </c>
      <c r="G410" s="671">
        <f t="shared" si="36"/>
        <v>9</v>
      </c>
      <c r="H410" s="672"/>
      <c r="I410" s="671">
        <f t="shared" si="37"/>
        <v>9</v>
      </c>
      <c r="J410" s="626"/>
      <c r="K410" s="671">
        <f t="shared" si="38"/>
        <v>9</v>
      </c>
      <c r="L410" s="673"/>
      <c r="M410" s="16" t="str">
        <f t="shared" si="39"/>
        <v>Juin</v>
      </c>
    </row>
    <row r="411" spans="1:13" ht="18.75">
      <c r="A411" s="13">
        <v>404</v>
      </c>
      <c r="B411" s="625" t="s">
        <v>337</v>
      </c>
      <c r="C411" s="625" t="s">
        <v>2753</v>
      </c>
      <c r="D411" s="626">
        <v>10</v>
      </c>
      <c r="E411" s="670"/>
      <c r="F411" s="671">
        <f t="shared" si="35"/>
        <v>5</v>
      </c>
      <c r="G411" s="671">
        <f t="shared" si="36"/>
        <v>15</v>
      </c>
      <c r="H411" s="672"/>
      <c r="I411" s="671">
        <f t="shared" si="37"/>
        <v>15</v>
      </c>
      <c r="J411" s="626"/>
      <c r="K411" s="671">
        <f t="shared" si="38"/>
        <v>15</v>
      </c>
      <c r="L411" s="673"/>
      <c r="M411" s="16" t="str">
        <f t="shared" si="39"/>
        <v>Juin</v>
      </c>
    </row>
    <row r="412" spans="1:13" ht="18.75">
      <c r="A412" s="13">
        <v>405</v>
      </c>
      <c r="B412" s="625" t="s">
        <v>2860</v>
      </c>
      <c r="C412" s="625" t="s">
        <v>2861</v>
      </c>
      <c r="D412" s="626">
        <v>7</v>
      </c>
      <c r="E412" s="670"/>
      <c r="F412" s="671">
        <f t="shared" si="35"/>
        <v>3.5</v>
      </c>
      <c r="G412" s="671">
        <f t="shared" si="36"/>
        <v>10.5</v>
      </c>
      <c r="H412" s="672"/>
      <c r="I412" s="671">
        <f t="shared" si="37"/>
        <v>10.5</v>
      </c>
      <c r="J412" s="626"/>
      <c r="K412" s="671">
        <f t="shared" si="38"/>
        <v>10.5</v>
      </c>
      <c r="L412" s="673"/>
      <c r="M412" s="16" t="str">
        <f t="shared" si="39"/>
        <v>Juin</v>
      </c>
    </row>
    <row r="413" spans="1:13" ht="18.75">
      <c r="A413" s="13">
        <v>406</v>
      </c>
      <c r="B413" s="625" t="s">
        <v>2862</v>
      </c>
      <c r="C413" s="625" t="s">
        <v>2863</v>
      </c>
      <c r="D413" s="626">
        <v>3.5</v>
      </c>
      <c r="E413" s="670"/>
      <c r="F413" s="671">
        <f t="shared" si="35"/>
        <v>1.75</v>
      </c>
      <c r="G413" s="671">
        <f t="shared" si="36"/>
        <v>5.25</v>
      </c>
      <c r="H413" s="672"/>
      <c r="I413" s="671">
        <f t="shared" si="37"/>
        <v>5.25</v>
      </c>
      <c r="J413" s="626"/>
      <c r="K413" s="671">
        <f t="shared" si="38"/>
        <v>5.25</v>
      </c>
      <c r="L413" s="673"/>
      <c r="M413" s="16" t="str">
        <f t="shared" si="39"/>
        <v>Juin</v>
      </c>
    </row>
    <row r="414" spans="1:13" ht="18.75">
      <c r="A414" s="13">
        <v>407</v>
      </c>
      <c r="B414" s="625" t="s">
        <v>2864</v>
      </c>
      <c r="C414" s="625" t="s">
        <v>2682</v>
      </c>
      <c r="D414" s="626">
        <v>13</v>
      </c>
      <c r="E414" s="670"/>
      <c r="F414" s="671">
        <f t="shared" si="35"/>
        <v>6.5</v>
      </c>
      <c r="G414" s="671">
        <f t="shared" si="36"/>
        <v>19.5</v>
      </c>
      <c r="H414" s="672"/>
      <c r="I414" s="671">
        <f t="shared" si="37"/>
        <v>19.5</v>
      </c>
      <c r="J414" s="626"/>
      <c r="K414" s="671">
        <f t="shared" si="38"/>
        <v>19.5</v>
      </c>
      <c r="L414" s="673"/>
      <c r="M414" s="16" t="str">
        <f t="shared" si="39"/>
        <v>Juin</v>
      </c>
    </row>
    <row r="415" spans="1:13" ht="18.75">
      <c r="A415" s="13">
        <v>408</v>
      </c>
      <c r="B415" s="625" t="s">
        <v>2222</v>
      </c>
      <c r="C415" s="625" t="s">
        <v>2865</v>
      </c>
      <c r="D415" s="626">
        <v>19</v>
      </c>
      <c r="E415" s="670"/>
      <c r="F415" s="671">
        <f t="shared" si="35"/>
        <v>9.5</v>
      </c>
      <c r="G415" s="671">
        <f t="shared" si="36"/>
        <v>28.5</v>
      </c>
      <c r="H415" s="672"/>
      <c r="I415" s="671">
        <f t="shared" si="37"/>
        <v>28.5</v>
      </c>
      <c r="J415" s="626"/>
      <c r="K415" s="671">
        <f t="shared" si="38"/>
        <v>28.5</v>
      </c>
      <c r="L415" s="673"/>
      <c r="M415" s="16" t="str">
        <f t="shared" si="39"/>
        <v>Juin</v>
      </c>
    </row>
    <row r="416" spans="1:13" ht="18.75">
      <c r="A416" s="13">
        <v>409</v>
      </c>
      <c r="B416" s="625" t="s">
        <v>2866</v>
      </c>
      <c r="C416" s="625" t="s">
        <v>2867</v>
      </c>
      <c r="D416" s="626">
        <v>13.5</v>
      </c>
      <c r="E416" s="670"/>
      <c r="F416" s="671">
        <f t="shared" si="35"/>
        <v>6.75</v>
      </c>
      <c r="G416" s="671">
        <f t="shared" si="36"/>
        <v>20.25</v>
      </c>
      <c r="H416" s="672"/>
      <c r="I416" s="671">
        <f t="shared" si="37"/>
        <v>20.25</v>
      </c>
      <c r="J416" s="626"/>
      <c r="K416" s="671">
        <f t="shared" si="38"/>
        <v>20.25</v>
      </c>
      <c r="L416" s="673"/>
      <c r="M416" s="16" t="str">
        <f t="shared" si="39"/>
        <v>Juin</v>
      </c>
    </row>
    <row r="417" spans="1:13" ht="18.75">
      <c r="A417" s="13">
        <v>410</v>
      </c>
      <c r="B417" s="625" t="s">
        <v>338</v>
      </c>
      <c r="C417" s="625" t="s">
        <v>2745</v>
      </c>
      <c r="D417" s="626">
        <v>6.6</v>
      </c>
      <c r="E417" s="670"/>
      <c r="F417" s="671">
        <f t="shared" si="35"/>
        <v>3.3</v>
      </c>
      <c r="G417" s="671">
        <f t="shared" si="36"/>
        <v>9.8999999999999986</v>
      </c>
      <c r="H417" s="672"/>
      <c r="I417" s="671">
        <f t="shared" si="37"/>
        <v>9.8999999999999986</v>
      </c>
      <c r="J417" s="626"/>
      <c r="K417" s="671">
        <f t="shared" si="38"/>
        <v>9.8999999999999986</v>
      </c>
      <c r="L417" s="673"/>
      <c r="M417" s="16" t="str">
        <f t="shared" si="39"/>
        <v>Juin</v>
      </c>
    </row>
    <row r="418" spans="1:13" ht="18.75">
      <c r="A418" s="13">
        <v>411</v>
      </c>
      <c r="B418" s="625" t="s">
        <v>2868</v>
      </c>
      <c r="C418" s="625" t="s">
        <v>2869</v>
      </c>
      <c r="D418" s="626">
        <v>13</v>
      </c>
      <c r="E418" s="670"/>
      <c r="F418" s="671">
        <f t="shared" si="35"/>
        <v>6.5</v>
      </c>
      <c r="G418" s="671">
        <f t="shared" si="36"/>
        <v>19.5</v>
      </c>
      <c r="H418" s="672"/>
      <c r="I418" s="671">
        <f t="shared" si="37"/>
        <v>19.5</v>
      </c>
      <c r="J418" s="626"/>
      <c r="K418" s="671">
        <f t="shared" si="38"/>
        <v>19.5</v>
      </c>
      <c r="L418" s="673"/>
      <c r="M418" s="16" t="str">
        <f t="shared" si="39"/>
        <v>Juin</v>
      </c>
    </row>
    <row r="419" spans="1:13" ht="18.75">
      <c r="A419" s="13">
        <v>412</v>
      </c>
      <c r="B419" s="625" t="s">
        <v>2241</v>
      </c>
      <c r="C419" s="625" t="s">
        <v>2509</v>
      </c>
      <c r="D419" s="626">
        <v>14.5</v>
      </c>
      <c r="E419" s="670"/>
      <c r="F419" s="671">
        <f t="shared" si="35"/>
        <v>7.25</v>
      </c>
      <c r="G419" s="671">
        <f t="shared" si="36"/>
        <v>21.75</v>
      </c>
      <c r="H419" s="672"/>
      <c r="I419" s="671">
        <f t="shared" si="37"/>
        <v>21.75</v>
      </c>
      <c r="J419" s="626"/>
      <c r="K419" s="671">
        <f t="shared" si="38"/>
        <v>21.75</v>
      </c>
      <c r="L419" s="673"/>
      <c r="M419" s="16" t="str">
        <f t="shared" si="39"/>
        <v>Juin</v>
      </c>
    </row>
    <row r="420" spans="1:13" ht="18.75">
      <c r="A420" s="13">
        <v>413</v>
      </c>
      <c r="B420" s="625" t="s">
        <v>2245</v>
      </c>
      <c r="C420" s="625" t="s">
        <v>2870</v>
      </c>
      <c r="D420" s="626">
        <v>9</v>
      </c>
      <c r="E420" s="670"/>
      <c r="F420" s="671">
        <f t="shared" si="35"/>
        <v>4.5</v>
      </c>
      <c r="G420" s="671">
        <f t="shared" si="36"/>
        <v>13.5</v>
      </c>
      <c r="H420" s="672"/>
      <c r="I420" s="671">
        <f t="shared" si="37"/>
        <v>13.5</v>
      </c>
      <c r="J420" s="626"/>
      <c r="K420" s="671">
        <f t="shared" si="38"/>
        <v>13.5</v>
      </c>
      <c r="L420" s="673"/>
      <c r="M420" s="16" t="str">
        <f t="shared" si="39"/>
        <v>Juin</v>
      </c>
    </row>
    <row r="421" spans="1:13" ht="18.75">
      <c r="A421" s="13">
        <v>414</v>
      </c>
      <c r="B421" s="625" t="s">
        <v>339</v>
      </c>
      <c r="C421" s="625" t="s">
        <v>2871</v>
      </c>
      <c r="D421" s="626">
        <v>14</v>
      </c>
      <c r="E421" s="670"/>
      <c r="F421" s="671">
        <f t="shared" si="35"/>
        <v>7</v>
      </c>
      <c r="G421" s="671">
        <f t="shared" si="36"/>
        <v>21</v>
      </c>
      <c r="H421" s="672"/>
      <c r="I421" s="671">
        <f t="shared" si="37"/>
        <v>21</v>
      </c>
      <c r="J421" s="626"/>
      <c r="K421" s="671">
        <f t="shared" si="38"/>
        <v>21</v>
      </c>
      <c r="L421" s="673"/>
      <c r="M421" s="16" t="str">
        <f t="shared" si="39"/>
        <v>Juin</v>
      </c>
    </row>
    <row r="422" spans="1:13" ht="18.75">
      <c r="A422" s="13">
        <v>415</v>
      </c>
      <c r="B422" s="625" t="s">
        <v>2872</v>
      </c>
      <c r="C422" s="625" t="s">
        <v>2873</v>
      </c>
      <c r="D422" s="626">
        <v>12</v>
      </c>
      <c r="E422" s="670"/>
      <c r="F422" s="671">
        <f t="shared" si="35"/>
        <v>6</v>
      </c>
      <c r="G422" s="671">
        <f t="shared" si="36"/>
        <v>18</v>
      </c>
      <c r="H422" s="672"/>
      <c r="I422" s="671">
        <f t="shared" si="37"/>
        <v>18</v>
      </c>
      <c r="J422" s="626"/>
      <c r="K422" s="671">
        <f t="shared" si="38"/>
        <v>18</v>
      </c>
      <c r="L422" s="673"/>
      <c r="M422" s="16" t="str">
        <f t="shared" si="39"/>
        <v>Juin</v>
      </c>
    </row>
    <row r="423" spans="1:13" ht="18.75">
      <c r="A423" s="13">
        <v>416</v>
      </c>
      <c r="B423" s="625" t="s">
        <v>2258</v>
      </c>
      <c r="C423" s="625" t="s">
        <v>2540</v>
      </c>
      <c r="D423" s="626">
        <v>17</v>
      </c>
      <c r="E423" s="670"/>
      <c r="F423" s="671">
        <f t="shared" si="35"/>
        <v>8.5</v>
      </c>
      <c r="G423" s="671">
        <f t="shared" si="36"/>
        <v>25.5</v>
      </c>
      <c r="H423" s="672"/>
      <c r="I423" s="671">
        <f t="shared" si="37"/>
        <v>25.5</v>
      </c>
      <c r="J423" s="626"/>
      <c r="K423" s="671">
        <f t="shared" si="38"/>
        <v>25.5</v>
      </c>
      <c r="L423" s="673"/>
      <c r="M423" s="16" t="str">
        <f t="shared" si="39"/>
        <v>Juin</v>
      </c>
    </row>
    <row r="424" spans="1:13" ht="18.75">
      <c r="A424" s="13">
        <v>417</v>
      </c>
      <c r="B424" s="625" t="s">
        <v>341</v>
      </c>
      <c r="C424" s="625" t="s">
        <v>254</v>
      </c>
      <c r="D424" s="626">
        <v>2.75</v>
      </c>
      <c r="E424" s="670"/>
      <c r="F424" s="671">
        <f t="shared" si="35"/>
        <v>1.375</v>
      </c>
      <c r="G424" s="671">
        <f t="shared" si="36"/>
        <v>4.125</v>
      </c>
      <c r="H424" s="672"/>
      <c r="I424" s="671">
        <f t="shared" si="37"/>
        <v>4.125</v>
      </c>
      <c r="J424" s="626"/>
      <c r="K424" s="671">
        <f t="shared" si="38"/>
        <v>4.125</v>
      </c>
      <c r="L424" s="673"/>
      <c r="M424" s="16" t="str">
        <f t="shared" si="39"/>
        <v>Juin</v>
      </c>
    </row>
    <row r="425" spans="1:13" ht="18.75">
      <c r="A425" s="13">
        <v>418</v>
      </c>
      <c r="B425" s="625" t="s">
        <v>2874</v>
      </c>
      <c r="C425" s="625" t="s">
        <v>2875</v>
      </c>
      <c r="D425" s="626">
        <v>2.5</v>
      </c>
      <c r="E425" s="670"/>
      <c r="F425" s="671">
        <f t="shared" si="35"/>
        <v>1.25</v>
      </c>
      <c r="G425" s="671">
        <f t="shared" si="36"/>
        <v>3.75</v>
      </c>
      <c r="H425" s="672"/>
      <c r="I425" s="671">
        <f t="shared" si="37"/>
        <v>3.75</v>
      </c>
      <c r="J425" s="626"/>
      <c r="K425" s="671">
        <f t="shared" si="38"/>
        <v>3.75</v>
      </c>
      <c r="L425" s="673"/>
      <c r="M425" s="16" t="str">
        <f t="shared" si="39"/>
        <v>Juin</v>
      </c>
    </row>
    <row r="426" spans="1:13" ht="18.75">
      <c r="A426" s="13">
        <v>419</v>
      </c>
      <c r="B426" s="625" t="s">
        <v>2876</v>
      </c>
      <c r="C426" s="625" t="s">
        <v>2877</v>
      </c>
      <c r="D426" s="626">
        <v>14.5</v>
      </c>
      <c r="E426" s="670"/>
      <c r="F426" s="671">
        <f t="shared" si="35"/>
        <v>7.25</v>
      </c>
      <c r="G426" s="671">
        <f t="shared" si="36"/>
        <v>21.75</v>
      </c>
      <c r="H426" s="672"/>
      <c r="I426" s="671">
        <f t="shared" si="37"/>
        <v>21.75</v>
      </c>
      <c r="J426" s="626"/>
      <c r="K426" s="671">
        <f t="shared" si="38"/>
        <v>21.75</v>
      </c>
      <c r="L426" s="673"/>
      <c r="M426" s="16" t="str">
        <f t="shared" si="39"/>
        <v>Juin</v>
      </c>
    </row>
    <row r="427" spans="1:13" ht="18.75">
      <c r="A427" s="13">
        <v>420</v>
      </c>
      <c r="B427" s="625" t="s">
        <v>2878</v>
      </c>
      <c r="C427" s="625" t="s">
        <v>2879</v>
      </c>
      <c r="D427" s="626">
        <v>6.5</v>
      </c>
      <c r="E427" s="670"/>
      <c r="F427" s="671">
        <f t="shared" si="35"/>
        <v>3.25</v>
      </c>
      <c r="G427" s="671">
        <f t="shared" si="36"/>
        <v>9.75</v>
      </c>
      <c r="H427" s="672"/>
      <c r="I427" s="671">
        <f t="shared" si="37"/>
        <v>9.75</v>
      </c>
      <c r="J427" s="626"/>
      <c r="K427" s="671">
        <f t="shared" si="38"/>
        <v>9.75</v>
      </c>
      <c r="L427" s="673"/>
      <c r="M427" s="16" t="str">
        <f t="shared" si="39"/>
        <v>Juin</v>
      </c>
    </row>
    <row r="428" spans="1:13" ht="18.75">
      <c r="A428" s="13">
        <v>421</v>
      </c>
      <c r="B428" s="625" t="s">
        <v>2271</v>
      </c>
      <c r="C428" s="625" t="s">
        <v>2557</v>
      </c>
      <c r="D428" s="626">
        <v>14.5</v>
      </c>
      <c r="E428" s="670"/>
      <c r="F428" s="671">
        <f t="shared" si="35"/>
        <v>7.25</v>
      </c>
      <c r="G428" s="671">
        <f t="shared" si="36"/>
        <v>21.75</v>
      </c>
      <c r="H428" s="672"/>
      <c r="I428" s="671">
        <f t="shared" si="37"/>
        <v>21.75</v>
      </c>
      <c r="J428" s="626"/>
      <c r="K428" s="671">
        <f t="shared" si="38"/>
        <v>21.75</v>
      </c>
      <c r="L428" s="673"/>
      <c r="M428" s="16" t="str">
        <f t="shared" si="39"/>
        <v>Juin</v>
      </c>
    </row>
    <row r="429" spans="1:13" ht="18.75">
      <c r="A429" s="13">
        <v>422</v>
      </c>
      <c r="B429" s="625" t="s">
        <v>2880</v>
      </c>
      <c r="C429" s="625" t="s">
        <v>2881</v>
      </c>
      <c r="D429" s="626">
        <v>5</v>
      </c>
      <c r="E429" s="670"/>
      <c r="F429" s="671">
        <f t="shared" si="35"/>
        <v>2.5</v>
      </c>
      <c r="G429" s="671">
        <f t="shared" si="36"/>
        <v>7.5</v>
      </c>
      <c r="H429" s="672"/>
      <c r="I429" s="671">
        <f t="shared" si="37"/>
        <v>7.5</v>
      </c>
      <c r="J429" s="626"/>
      <c r="K429" s="671">
        <f t="shared" si="38"/>
        <v>7.5</v>
      </c>
      <c r="L429" s="673"/>
      <c r="M429" s="16" t="str">
        <f t="shared" si="39"/>
        <v>Juin</v>
      </c>
    </row>
    <row r="430" spans="1:13" ht="18.75">
      <c r="A430" s="13">
        <v>423</v>
      </c>
      <c r="B430" s="625" t="s">
        <v>347</v>
      </c>
      <c r="C430" s="625" t="s">
        <v>2466</v>
      </c>
      <c r="D430" s="626">
        <v>6</v>
      </c>
      <c r="E430" s="670"/>
      <c r="F430" s="671">
        <f t="shared" si="35"/>
        <v>3</v>
      </c>
      <c r="G430" s="671">
        <f t="shared" si="36"/>
        <v>9</v>
      </c>
      <c r="H430" s="672"/>
      <c r="I430" s="671">
        <f t="shared" si="37"/>
        <v>9</v>
      </c>
      <c r="J430" s="626"/>
      <c r="K430" s="671">
        <f t="shared" si="38"/>
        <v>9</v>
      </c>
      <c r="L430" s="673"/>
      <c r="M430" s="16" t="str">
        <f t="shared" si="39"/>
        <v>Juin</v>
      </c>
    </row>
    <row r="431" spans="1:13" ht="18.75">
      <c r="A431" s="13">
        <v>424</v>
      </c>
      <c r="B431" s="625" t="s">
        <v>347</v>
      </c>
      <c r="C431" s="625" t="s">
        <v>2882</v>
      </c>
      <c r="D431" s="626">
        <v>13.25</v>
      </c>
      <c r="E431" s="670"/>
      <c r="F431" s="671">
        <f t="shared" si="35"/>
        <v>6.625</v>
      </c>
      <c r="G431" s="671">
        <f t="shared" si="36"/>
        <v>19.875</v>
      </c>
      <c r="H431" s="672"/>
      <c r="I431" s="671">
        <f t="shared" si="37"/>
        <v>19.875</v>
      </c>
      <c r="J431" s="626"/>
      <c r="K431" s="671">
        <f t="shared" si="38"/>
        <v>19.875</v>
      </c>
      <c r="L431" s="673"/>
      <c r="M431" s="16" t="str">
        <f t="shared" si="39"/>
        <v>Juin</v>
      </c>
    </row>
    <row r="432" spans="1:13" ht="18.75">
      <c r="A432" s="13">
        <v>425</v>
      </c>
      <c r="B432" s="625" t="s">
        <v>347</v>
      </c>
      <c r="C432" s="625" t="s">
        <v>2639</v>
      </c>
      <c r="D432" s="626">
        <v>12.5</v>
      </c>
      <c r="E432" s="670"/>
      <c r="F432" s="671">
        <f t="shared" si="35"/>
        <v>6.25</v>
      </c>
      <c r="G432" s="671">
        <f t="shared" si="36"/>
        <v>18.75</v>
      </c>
      <c r="H432" s="672"/>
      <c r="I432" s="671">
        <f t="shared" si="37"/>
        <v>18.75</v>
      </c>
      <c r="J432" s="626"/>
      <c r="K432" s="671">
        <f t="shared" si="38"/>
        <v>18.75</v>
      </c>
      <c r="L432" s="673"/>
      <c r="M432" s="16" t="str">
        <f t="shared" si="39"/>
        <v>Juin</v>
      </c>
    </row>
    <row r="433" spans="1:13" ht="18.75">
      <c r="A433" s="13">
        <v>426</v>
      </c>
      <c r="B433" s="625" t="s">
        <v>2288</v>
      </c>
      <c r="C433" s="625" t="s">
        <v>2883</v>
      </c>
      <c r="D433" s="626">
        <v>10.5</v>
      </c>
      <c r="E433" s="670"/>
      <c r="F433" s="671">
        <f t="shared" si="35"/>
        <v>5.25</v>
      </c>
      <c r="G433" s="671">
        <f t="shared" si="36"/>
        <v>15.75</v>
      </c>
      <c r="H433" s="672"/>
      <c r="I433" s="671">
        <f t="shared" si="37"/>
        <v>15.75</v>
      </c>
      <c r="J433" s="626"/>
      <c r="K433" s="671">
        <f t="shared" si="38"/>
        <v>15.75</v>
      </c>
      <c r="L433" s="673"/>
      <c r="M433" s="16" t="str">
        <f t="shared" si="39"/>
        <v>Juin</v>
      </c>
    </row>
    <row r="434" spans="1:13" ht="18.75">
      <c r="A434" s="13">
        <v>427</v>
      </c>
      <c r="B434" s="625" t="s">
        <v>2292</v>
      </c>
      <c r="C434" s="625" t="s">
        <v>2884</v>
      </c>
      <c r="D434" s="626">
        <v>9.5</v>
      </c>
      <c r="E434" s="670"/>
      <c r="F434" s="671">
        <f t="shared" si="35"/>
        <v>4.75</v>
      </c>
      <c r="G434" s="671">
        <f t="shared" si="36"/>
        <v>14.25</v>
      </c>
      <c r="H434" s="672"/>
      <c r="I434" s="671">
        <f t="shared" si="37"/>
        <v>14.25</v>
      </c>
      <c r="J434" s="626"/>
      <c r="K434" s="671">
        <f t="shared" si="38"/>
        <v>14.25</v>
      </c>
      <c r="L434" s="673"/>
      <c r="M434" s="16" t="str">
        <f t="shared" si="39"/>
        <v>Juin</v>
      </c>
    </row>
    <row r="435" spans="1:13" ht="18.75">
      <c r="A435" s="13">
        <v>428</v>
      </c>
      <c r="B435" s="625" t="s">
        <v>2301</v>
      </c>
      <c r="C435" s="625" t="s">
        <v>2540</v>
      </c>
      <c r="D435" s="626">
        <v>17.5</v>
      </c>
      <c r="E435" s="670"/>
      <c r="F435" s="671">
        <f t="shared" si="35"/>
        <v>8.75</v>
      </c>
      <c r="G435" s="671">
        <f t="shared" si="36"/>
        <v>26.25</v>
      </c>
      <c r="H435" s="672"/>
      <c r="I435" s="671">
        <f t="shared" si="37"/>
        <v>26.25</v>
      </c>
      <c r="J435" s="626"/>
      <c r="K435" s="671">
        <f t="shared" si="38"/>
        <v>26.25</v>
      </c>
      <c r="L435" s="673"/>
      <c r="M435" s="16" t="str">
        <f t="shared" si="39"/>
        <v>Juin</v>
      </c>
    </row>
    <row r="436" spans="1:13" ht="18.75">
      <c r="A436" s="13">
        <v>429</v>
      </c>
      <c r="B436" s="625" t="s">
        <v>2885</v>
      </c>
      <c r="C436" s="625" t="s">
        <v>2728</v>
      </c>
      <c r="D436" s="626">
        <v>10.5</v>
      </c>
      <c r="E436" s="670"/>
      <c r="F436" s="671">
        <f t="shared" si="35"/>
        <v>5.25</v>
      </c>
      <c r="G436" s="671">
        <f t="shared" si="36"/>
        <v>15.75</v>
      </c>
      <c r="H436" s="672"/>
      <c r="I436" s="671">
        <f t="shared" si="37"/>
        <v>15.75</v>
      </c>
      <c r="J436" s="626"/>
      <c r="K436" s="671">
        <f t="shared" si="38"/>
        <v>15.75</v>
      </c>
      <c r="L436" s="673"/>
      <c r="M436" s="16" t="str">
        <f t="shared" si="39"/>
        <v>Juin</v>
      </c>
    </row>
    <row r="437" spans="1:13" ht="18.75">
      <c r="A437" s="13">
        <v>430</v>
      </c>
      <c r="B437" s="625" t="s">
        <v>2886</v>
      </c>
      <c r="C437" s="625" t="s">
        <v>2887</v>
      </c>
      <c r="D437" s="626">
        <v>7.5</v>
      </c>
      <c r="E437" s="670"/>
      <c r="F437" s="671">
        <f t="shared" si="35"/>
        <v>3.75</v>
      </c>
      <c r="G437" s="671">
        <f t="shared" si="36"/>
        <v>11.25</v>
      </c>
      <c r="H437" s="672"/>
      <c r="I437" s="671">
        <f t="shared" si="37"/>
        <v>11.25</v>
      </c>
      <c r="J437" s="626"/>
      <c r="K437" s="671">
        <f t="shared" si="38"/>
        <v>11.25</v>
      </c>
      <c r="L437" s="673"/>
      <c r="M437" s="16" t="str">
        <f t="shared" si="39"/>
        <v>Juin</v>
      </c>
    </row>
    <row r="438" spans="1:13" ht="18.75">
      <c r="A438" s="13">
        <v>431</v>
      </c>
      <c r="B438" s="625" t="s">
        <v>2888</v>
      </c>
      <c r="C438" s="625" t="s">
        <v>2453</v>
      </c>
      <c r="D438" s="626">
        <v>2.5</v>
      </c>
      <c r="E438" s="670"/>
      <c r="F438" s="671">
        <f t="shared" si="35"/>
        <v>1.25</v>
      </c>
      <c r="G438" s="671">
        <f t="shared" si="36"/>
        <v>3.75</v>
      </c>
      <c r="H438" s="672"/>
      <c r="I438" s="671">
        <f t="shared" si="37"/>
        <v>3.75</v>
      </c>
      <c r="J438" s="626"/>
      <c r="K438" s="671">
        <f t="shared" si="38"/>
        <v>3.75</v>
      </c>
      <c r="L438" s="673"/>
      <c r="M438" s="16" t="str">
        <f t="shared" si="39"/>
        <v>Juin</v>
      </c>
    </row>
    <row r="439" spans="1:13" ht="18.75">
      <c r="A439" s="13">
        <v>432</v>
      </c>
      <c r="B439" s="625" t="s">
        <v>2889</v>
      </c>
      <c r="C439" s="625" t="s">
        <v>2890</v>
      </c>
      <c r="D439" s="626">
        <v>16.5</v>
      </c>
      <c r="E439" s="670"/>
      <c r="F439" s="671">
        <f t="shared" si="35"/>
        <v>8.25</v>
      </c>
      <c r="G439" s="671">
        <f t="shared" si="36"/>
        <v>24.75</v>
      </c>
      <c r="H439" s="672"/>
      <c r="I439" s="671">
        <f t="shared" si="37"/>
        <v>24.75</v>
      </c>
      <c r="J439" s="626"/>
      <c r="K439" s="671">
        <f t="shared" si="38"/>
        <v>24.75</v>
      </c>
      <c r="L439" s="673"/>
      <c r="M439" s="16" t="str">
        <f t="shared" si="39"/>
        <v>Juin</v>
      </c>
    </row>
    <row r="440" spans="1:13" ht="18.75">
      <c r="A440" s="13">
        <v>433</v>
      </c>
      <c r="B440" s="625" t="s">
        <v>2889</v>
      </c>
      <c r="C440" s="625" t="s">
        <v>2891</v>
      </c>
      <c r="D440" s="626">
        <v>15</v>
      </c>
      <c r="E440" s="670"/>
      <c r="F440" s="671">
        <f t="shared" si="35"/>
        <v>7.5</v>
      </c>
      <c r="G440" s="671">
        <f t="shared" si="36"/>
        <v>22.5</v>
      </c>
      <c r="H440" s="672"/>
      <c r="I440" s="671">
        <f t="shared" si="37"/>
        <v>22.5</v>
      </c>
      <c r="J440" s="626"/>
      <c r="K440" s="671">
        <f t="shared" si="38"/>
        <v>22.5</v>
      </c>
      <c r="L440" s="673"/>
      <c r="M440" s="16" t="str">
        <f t="shared" si="39"/>
        <v>Juin</v>
      </c>
    </row>
    <row r="441" spans="1:13" ht="18.75">
      <c r="A441" s="13">
        <v>434</v>
      </c>
      <c r="B441" s="625" t="s">
        <v>2892</v>
      </c>
      <c r="C441" s="625" t="s">
        <v>2893</v>
      </c>
      <c r="D441" s="626">
        <v>15.5</v>
      </c>
      <c r="E441" s="670"/>
      <c r="F441" s="671">
        <f t="shared" si="35"/>
        <v>7.75</v>
      </c>
      <c r="G441" s="671">
        <f t="shared" si="36"/>
        <v>23.25</v>
      </c>
      <c r="H441" s="672"/>
      <c r="I441" s="671">
        <f t="shared" si="37"/>
        <v>23.25</v>
      </c>
      <c r="J441" s="626"/>
      <c r="K441" s="671">
        <f t="shared" si="38"/>
        <v>23.25</v>
      </c>
      <c r="L441" s="673"/>
      <c r="M441" s="16" t="str">
        <f t="shared" si="39"/>
        <v>Juin</v>
      </c>
    </row>
    <row r="442" spans="1:13" ht="18.75">
      <c r="A442" s="13">
        <v>435</v>
      </c>
      <c r="B442" s="625" t="s">
        <v>2894</v>
      </c>
      <c r="C442" s="625" t="s">
        <v>2895</v>
      </c>
      <c r="D442" s="626">
        <v>8</v>
      </c>
      <c r="E442" s="670"/>
      <c r="F442" s="671">
        <f t="shared" si="35"/>
        <v>4</v>
      </c>
      <c r="G442" s="671">
        <f t="shared" si="36"/>
        <v>12</v>
      </c>
      <c r="H442" s="672"/>
      <c r="I442" s="671">
        <f t="shared" si="37"/>
        <v>12</v>
      </c>
      <c r="J442" s="626"/>
      <c r="K442" s="671">
        <f t="shared" si="38"/>
        <v>12</v>
      </c>
      <c r="L442" s="673"/>
      <c r="M442" s="16" t="str">
        <f t="shared" si="39"/>
        <v>Juin</v>
      </c>
    </row>
    <row r="443" spans="1:13" ht="18.75">
      <c r="A443" s="13">
        <v>436</v>
      </c>
      <c r="B443" s="625" t="s">
        <v>2894</v>
      </c>
      <c r="C443" s="625" t="s">
        <v>2730</v>
      </c>
      <c r="D443" s="626">
        <v>8.5</v>
      </c>
      <c r="E443" s="670"/>
      <c r="F443" s="671">
        <f t="shared" si="35"/>
        <v>4.25</v>
      </c>
      <c r="G443" s="671">
        <f t="shared" si="36"/>
        <v>12.75</v>
      </c>
      <c r="H443" s="672"/>
      <c r="I443" s="671">
        <f t="shared" si="37"/>
        <v>12.75</v>
      </c>
      <c r="J443" s="626"/>
      <c r="K443" s="671">
        <f t="shared" si="38"/>
        <v>12.75</v>
      </c>
      <c r="L443" s="673"/>
      <c r="M443" s="16" t="str">
        <f t="shared" si="39"/>
        <v>Juin</v>
      </c>
    </row>
    <row r="444" spans="1:13" ht="18.75">
      <c r="A444" s="13">
        <v>437</v>
      </c>
      <c r="B444" s="625" t="s">
        <v>2896</v>
      </c>
      <c r="C444" s="625" t="s">
        <v>2897</v>
      </c>
      <c r="D444" s="626">
        <v>15</v>
      </c>
      <c r="E444" s="670"/>
      <c r="F444" s="671">
        <f t="shared" si="35"/>
        <v>7.5</v>
      </c>
      <c r="G444" s="671">
        <f t="shared" si="36"/>
        <v>22.5</v>
      </c>
      <c r="H444" s="672"/>
      <c r="I444" s="671">
        <f t="shared" si="37"/>
        <v>22.5</v>
      </c>
      <c r="J444" s="626"/>
      <c r="K444" s="671">
        <f t="shared" si="38"/>
        <v>22.5</v>
      </c>
      <c r="L444" s="673"/>
      <c r="M444" s="16" t="str">
        <f t="shared" si="39"/>
        <v>Juin</v>
      </c>
    </row>
    <row r="445" spans="1:13" ht="18.75">
      <c r="A445" s="13">
        <v>438</v>
      </c>
      <c r="B445" s="625" t="s">
        <v>2898</v>
      </c>
      <c r="C445" s="625" t="s">
        <v>2899</v>
      </c>
      <c r="D445" s="626">
        <v>15</v>
      </c>
      <c r="E445" s="670"/>
      <c r="F445" s="671">
        <f t="shared" si="35"/>
        <v>7.5</v>
      </c>
      <c r="G445" s="671">
        <f t="shared" si="36"/>
        <v>22.5</v>
      </c>
      <c r="H445" s="672"/>
      <c r="I445" s="671">
        <f t="shared" si="37"/>
        <v>22.5</v>
      </c>
      <c r="J445" s="626"/>
      <c r="K445" s="671">
        <f t="shared" si="38"/>
        <v>22.5</v>
      </c>
      <c r="L445" s="673"/>
      <c r="M445" s="16" t="str">
        <f t="shared" si="39"/>
        <v>Juin</v>
      </c>
    </row>
    <row r="446" spans="1:13" ht="18.75">
      <c r="A446" s="13">
        <v>439</v>
      </c>
      <c r="B446" s="625" t="s">
        <v>2349</v>
      </c>
      <c r="C446" s="625" t="s">
        <v>2900</v>
      </c>
      <c r="D446" s="626">
        <v>11.75</v>
      </c>
      <c r="E446" s="670"/>
      <c r="F446" s="671">
        <f t="shared" si="35"/>
        <v>5.875</v>
      </c>
      <c r="G446" s="671">
        <f t="shared" si="36"/>
        <v>17.625</v>
      </c>
      <c r="H446" s="672"/>
      <c r="I446" s="671">
        <f t="shared" si="37"/>
        <v>17.625</v>
      </c>
      <c r="J446" s="626"/>
      <c r="K446" s="671">
        <f t="shared" si="38"/>
        <v>17.625</v>
      </c>
      <c r="L446" s="673"/>
      <c r="M446" s="16" t="str">
        <f t="shared" si="39"/>
        <v>Juin</v>
      </c>
    </row>
    <row r="447" spans="1:13" ht="18.75">
      <c r="A447" s="13">
        <v>440</v>
      </c>
      <c r="B447" s="625" t="s">
        <v>2901</v>
      </c>
      <c r="C447" s="625" t="s">
        <v>2902</v>
      </c>
      <c r="D447" s="626">
        <v>12</v>
      </c>
      <c r="E447" s="670"/>
      <c r="F447" s="671">
        <f t="shared" si="35"/>
        <v>6</v>
      </c>
      <c r="G447" s="671">
        <f t="shared" si="36"/>
        <v>18</v>
      </c>
      <c r="H447" s="672"/>
      <c r="I447" s="671">
        <f t="shared" si="37"/>
        <v>18</v>
      </c>
      <c r="J447" s="626"/>
      <c r="K447" s="671">
        <f t="shared" si="38"/>
        <v>18</v>
      </c>
      <c r="L447" s="673"/>
      <c r="M447" s="16" t="str">
        <f t="shared" si="39"/>
        <v>Juin</v>
      </c>
    </row>
    <row r="448" spans="1:13" ht="18.75">
      <c r="A448" s="13">
        <v>441</v>
      </c>
      <c r="B448" s="625" t="s">
        <v>2358</v>
      </c>
      <c r="C448" s="625" t="s">
        <v>2903</v>
      </c>
      <c r="D448" s="626">
        <v>7</v>
      </c>
      <c r="E448" s="670"/>
      <c r="F448" s="671">
        <f t="shared" si="35"/>
        <v>3.5</v>
      </c>
      <c r="G448" s="671">
        <f t="shared" si="36"/>
        <v>10.5</v>
      </c>
      <c r="H448" s="672"/>
      <c r="I448" s="671">
        <f t="shared" si="37"/>
        <v>10.5</v>
      </c>
      <c r="J448" s="626"/>
      <c r="K448" s="671">
        <f t="shared" si="38"/>
        <v>10.5</v>
      </c>
      <c r="L448" s="673"/>
      <c r="M448" s="16" t="str">
        <f t="shared" si="39"/>
        <v>Juin</v>
      </c>
    </row>
    <row r="449" spans="1:13" ht="18.75">
      <c r="A449" s="13">
        <v>442</v>
      </c>
      <c r="B449" s="625" t="s">
        <v>2361</v>
      </c>
      <c r="C449" s="625" t="s">
        <v>2628</v>
      </c>
      <c r="D449" s="626">
        <v>14.75</v>
      </c>
      <c r="E449" s="670"/>
      <c r="F449" s="671">
        <f t="shared" si="35"/>
        <v>7.375</v>
      </c>
      <c r="G449" s="671">
        <f t="shared" si="36"/>
        <v>22.125</v>
      </c>
      <c r="H449" s="672"/>
      <c r="I449" s="671">
        <f t="shared" si="37"/>
        <v>22.125</v>
      </c>
      <c r="J449" s="626"/>
      <c r="K449" s="671">
        <f t="shared" si="38"/>
        <v>22.125</v>
      </c>
      <c r="L449" s="673"/>
      <c r="M449" s="16" t="str">
        <f t="shared" si="39"/>
        <v>Juin</v>
      </c>
    </row>
    <row r="450" spans="1:13" ht="18.75">
      <c r="A450" s="13">
        <v>443</v>
      </c>
      <c r="B450" s="625" t="s">
        <v>2904</v>
      </c>
      <c r="C450" s="625" t="s">
        <v>2449</v>
      </c>
      <c r="D450" s="626">
        <v>13</v>
      </c>
      <c r="E450" s="670"/>
      <c r="F450" s="671">
        <f t="shared" si="35"/>
        <v>6.5</v>
      </c>
      <c r="G450" s="671">
        <f t="shared" si="36"/>
        <v>19.5</v>
      </c>
      <c r="H450" s="672"/>
      <c r="I450" s="671">
        <f t="shared" si="37"/>
        <v>19.5</v>
      </c>
      <c r="J450" s="626"/>
      <c r="K450" s="671">
        <f t="shared" si="38"/>
        <v>19.5</v>
      </c>
      <c r="L450" s="673"/>
      <c r="M450" s="16" t="str">
        <f t="shared" si="39"/>
        <v>Juin</v>
      </c>
    </row>
    <row r="451" spans="1:13" ht="18.75">
      <c r="A451" s="13">
        <v>444</v>
      </c>
      <c r="B451" s="625" t="s">
        <v>2368</v>
      </c>
      <c r="C451" s="625" t="s">
        <v>2602</v>
      </c>
      <c r="D451" s="626">
        <v>12.5</v>
      </c>
      <c r="E451" s="670"/>
      <c r="F451" s="671">
        <f t="shared" si="35"/>
        <v>6.25</v>
      </c>
      <c r="G451" s="671">
        <f t="shared" si="36"/>
        <v>18.75</v>
      </c>
      <c r="H451" s="672"/>
      <c r="I451" s="671">
        <f t="shared" si="37"/>
        <v>18.75</v>
      </c>
      <c r="J451" s="626"/>
      <c r="K451" s="671">
        <f t="shared" si="38"/>
        <v>18.75</v>
      </c>
      <c r="L451" s="673"/>
      <c r="M451" s="16" t="str">
        <f t="shared" si="39"/>
        <v>Juin</v>
      </c>
    </row>
    <row r="452" spans="1:13" ht="18.75">
      <c r="A452" s="13">
        <v>445</v>
      </c>
      <c r="B452" s="625" t="s">
        <v>2368</v>
      </c>
      <c r="C452" s="625" t="s">
        <v>2905</v>
      </c>
      <c r="D452" s="626">
        <v>5.5</v>
      </c>
      <c r="E452" s="670"/>
      <c r="F452" s="671">
        <f t="shared" si="35"/>
        <v>2.75</v>
      </c>
      <c r="G452" s="671">
        <f t="shared" si="36"/>
        <v>8.25</v>
      </c>
      <c r="H452" s="672"/>
      <c r="I452" s="671">
        <f t="shared" si="37"/>
        <v>8.25</v>
      </c>
      <c r="J452" s="626"/>
      <c r="K452" s="671">
        <f t="shared" si="38"/>
        <v>8.25</v>
      </c>
      <c r="L452" s="673"/>
      <c r="M452" s="16" t="str">
        <f t="shared" si="39"/>
        <v>Juin</v>
      </c>
    </row>
    <row r="453" spans="1:13" ht="18.75">
      <c r="A453" s="13">
        <v>446</v>
      </c>
      <c r="B453" s="625" t="s">
        <v>2906</v>
      </c>
      <c r="C453" s="625" t="s">
        <v>2907</v>
      </c>
      <c r="D453" s="626">
        <v>10</v>
      </c>
      <c r="E453" s="670"/>
      <c r="F453" s="671">
        <f t="shared" si="35"/>
        <v>5</v>
      </c>
      <c r="G453" s="671">
        <f t="shared" si="36"/>
        <v>15</v>
      </c>
      <c r="H453" s="672"/>
      <c r="I453" s="671">
        <f t="shared" si="37"/>
        <v>15</v>
      </c>
      <c r="J453" s="626"/>
      <c r="K453" s="671">
        <f t="shared" si="38"/>
        <v>15</v>
      </c>
      <c r="L453" s="673"/>
      <c r="M453" s="16" t="str">
        <f t="shared" si="39"/>
        <v>Juin</v>
      </c>
    </row>
    <row r="454" spans="1:13" ht="18.75">
      <c r="A454" s="13">
        <v>447</v>
      </c>
      <c r="B454" s="625" t="s">
        <v>2377</v>
      </c>
      <c r="C454" s="625" t="s">
        <v>2908</v>
      </c>
      <c r="D454" s="629">
        <v>10</v>
      </c>
      <c r="E454" s="670"/>
      <c r="F454" s="671">
        <f t="shared" si="35"/>
        <v>5</v>
      </c>
      <c r="G454" s="671">
        <f t="shared" si="36"/>
        <v>15</v>
      </c>
      <c r="H454" s="672"/>
      <c r="I454" s="671">
        <f t="shared" si="37"/>
        <v>15</v>
      </c>
      <c r="J454" s="626"/>
      <c r="K454" s="671">
        <f t="shared" si="38"/>
        <v>15</v>
      </c>
      <c r="L454" s="673"/>
      <c r="M454" s="16" t="str">
        <f t="shared" si="39"/>
        <v>Juin</v>
      </c>
    </row>
    <row r="455" spans="1:13" ht="18.75">
      <c r="A455" s="13">
        <v>448</v>
      </c>
      <c r="B455" s="625" t="s">
        <v>2909</v>
      </c>
      <c r="C455" s="625" t="s">
        <v>2910</v>
      </c>
      <c r="D455" s="629">
        <v>13</v>
      </c>
      <c r="E455" s="670"/>
      <c r="F455" s="671">
        <f t="shared" si="35"/>
        <v>6.5</v>
      </c>
      <c r="G455" s="671">
        <f t="shared" si="36"/>
        <v>19.5</v>
      </c>
      <c r="H455" s="672"/>
      <c r="I455" s="671">
        <f t="shared" si="37"/>
        <v>19.5</v>
      </c>
      <c r="J455" s="626"/>
      <c r="K455" s="671">
        <f t="shared" si="38"/>
        <v>19.5</v>
      </c>
      <c r="L455" s="673"/>
      <c r="M455" s="16" t="str">
        <f t="shared" si="39"/>
        <v>Juin</v>
      </c>
    </row>
    <row r="456" spans="1:13" ht="18.75">
      <c r="A456" s="13">
        <v>449</v>
      </c>
      <c r="B456" s="625" t="s">
        <v>2911</v>
      </c>
      <c r="C456" s="625" t="s">
        <v>2861</v>
      </c>
      <c r="D456" s="629">
        <v>10.5</v>
      </c>
      <c r="E456" s="670"/>
      <c r="F456" s="671">
        <f t="shared" si="35"/>
        <v>5.25</v>
      </c>
      <c r="G456" s="671">
        <f t="shared" si="36"/>
        <v>15.75</v>
      </c>
      <c r="H456" s="672"/>
      <c r="I456" s="671">
        <f t="shared" si="37"/>
        <v>15.75</v>
      </c>
      <c r="J456" s="626"/>
      <c r="K456" s="671">
        <f t="shared" si="38"/>
        <v>15.75</v>
      </c>
      <c r="L456" s="673"/>
      <c r="M456" s="16" t="str">
        <f t="shared" si="39"/>
        <v>Juin</v>
      </c>
    </row>
    <row r="457" spans="1:13" ht="18.75">
      <c r="A457" s="13">
        <v>450</v>
      </c>
      <c r="B457" s="625" t="s">
        <v>2393</v>
      </c>
      <c r="C457" s="625" t="s">
        <v>2912</v>
      </c>
      <c r="D457" s="629">
        <v>2.75</v>
      </c>
      <c r="E457" s="670"/>
      <c r="F457" s="671">
        <f t="shared" ref="F457:F459" si="40">IF(AND(D457=0,E457=0),L457/3,(D457+E457)/2)</f>
        <v>1.375</v>
      </c>
      <c r="G457" s="671">
        <f t="shared" ref="G457:G459" si="41">F457*3</f>
        <v>4.125</v>
      </c>
      <c r="H457" s="672"/>
      <c r="I457" s="671">
        <f t="shared" ref="I457:I459" si="42">MAX(G457,H457*3)</f>
        <v>4.125</v>
      </c>
      <c r="J457" s="626"/>
      <c r="K457" s="671">
        <f t="shared" ref="K457:K459" si="43">MAX(I457,J457*3)</f>
        <v>4.125</v>
      </c>
      <c r="L457" s="673"/>
      <c r="M457" s="16" t="str">
        <f t="shared" ref="M457:M459" si="44">IF(ISBLANK(J457),IF(ISBLANK(H457),"Juin","Synthèse"),"Rattrapage")</f>
        <v>Juin</v>
      </c>
    </row>
    <row r="458" spans="1:13" ht="18.75">
      <c r="A458" s="13">
        <v>451</v>
      </c>
      <c r="B458" s="625" t="s">
        <v>352</v>
      </c>
      <c r="C458" s="625" t="s">
        <v>2431</v>
      </c>
      <c r="D458" s="629">
        <v>7.5</v>
      </c>
      <c r="E458" s="670"/>
      <c r="F458" s="671">
        <f t="shared" si="40"/>
        <v>3.75</v>
      </c>
      <c r="G458" s="671">
        <f t="shared" si="41"/>
        <v>11.25</v>
      </c>
      <c r="H458" s="672"/>
      <c r="I458" s="671">
        <f t="shared" si="42"/>
        <v>11.25</v>
      </c>
      <c r="J458" s="626"/>
      <c r="K458" s="671">
        <f t="shared" si="43"/>
        <v>11.25</v>
      </c>
      <c r="L458" s="673"/>
      <c r="M458" s="16" t="str">
        <f t="shared" si="44"/>
        <v>Juin</v>
      </c>
    </row>
    <row r="459" spans="1:13" ht="18.75">
      <c r="A459" s="13">
        <v>452</v>
      </c>
      <c r="B459" s="625" t="s">
        <v>2913</v>
      </c>
      <c r="C459" s="625" t="s">
        <v>2664</v>
      </c>
      <c r="D459" s="629">
        <v>7.5</v>
      </c>
      <c r="E459" s="670"/>
      <c r="F459" s="671">
        <f t="shared" si="40"/>
        <v>3.75</v>
      </c>
      <c r="G459" s="671">
        <f t="shared" si="41"/>
        <v>11.25</v>
      </c>
      <c r="H459" s="672"/>
      <c r="I459" s="671">
        <f t="shared" si="42"/>
        <v>11.25</v>
      </c>
      <c r="J459" s="626"/>
      <c r="K459" s="671">
        <f t="shared" si="43"/>
        <v>11.25</v>
      </c>
      <c r="L459" s="673"/>
      <c r="M459" s="16" t="str">
        <f t="shared" si="44"/>
        <v>Juin</v>
      </c>
    </row>
  </sheetData>
  <sortState ref="B9:M559">
    <sortCondition ref="B9:B559"/>
    <sortCondition ref="C9:C559"/>
  </sortState>
  <conditionalFormatting sqref="M7:M459">
    <cfRule type="cellIs" dxfId="29" priority="12" operator="equal">
      <formula>"Rattrapage"</formula>
    </cfRule>
    <cfRule type="cellIs" dxfId="28" priority="13" operator="equal">
      <formula>"Synthèse"</formula>
    </cfRule>
    <cfRule type="cellIs" dxfId="27" priority="14" operator="equal">
      <formula>"Juin"</formula>
    </cfRule>
  </conditionalFormatting>
  <dataValidations count="2">
    <dataValidation type="decimal" allowBlank="1" showInputMessage="1" showErrorMessage="1" sqref="E158:E164 J8:J459 H8:H459 E8:E156">
      <formula1>0</formula1>
      <formula2>20</formula2>
    </dataValidation>
    <dataValidation type="decimal" allowBlank="1" showInputMessage="1" showErrorMessage="1" sqref="L1:L1048576">
      <formula1>30</formula1>
      <formula2>60</formula2>
    </dataValidation>
  </dataValidation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8</vt:i4>
      </vt:variant>
    </vt:vector>
  </HeadingPairs>
  <TitlesOfParts>
    <vt:vector size="23" baseType="lpstr">
      <vt:lpstr>REPRODUCTION 3</vt:lpstr>
      <vt:lpstr>RUMINANTS 3</vt:lpstr>
      <vt:lpstr>TOXICOLOGIE 2</vt:lpstr>
      <vt:lpstr>INFECTIEUX 3</vt:lpstr>
      <vt:lpstr>AVIARE 3</vt:lpstr>
      <vt:lpstr>EQUINE 3</vt:lpstr>
      <vt:lpstr>CHIRURGIE 3</vt:lpstr>
      <vt:lpstr>LEGISLATION 2</vt:lpstr>
      <vt:lpstr>HIDAOA 3</vt:lpstr>
      <vt:lpstr>CLINIQUE 3</vt:lpstr>
      <vt:lpstr>recap juin</vt:lpstr>
      <vt:lpstr>DELIBE JUIN 2</vt:lpstr>
      <vt:lpstr>recap rattrapage</vt:lpstr>
      <vt:lpstr>FN</vt:lpstr>
      <vt:lpstr>RESULTAT SERIE 1</vt:lpstr>
      <vt:lpstr>'CHIRURGIE 3'!Impression_des_titres</vt:lpstr>
      <vt:lpstr>'DELIBE JUIN 2'!Impression_des_titres</vt:lpstr>
      <vt:lpstr>'recap juin'!Impression_des_titres</vt:lpstr>
      <vt:lpstr>'REPRODUCTION 3'!Impression_des_titres</vt:lpstr>
      <vt:lpstr>'CHIRURGIE 3'!Zone_d_impression</vt:lpstr>
      <vt:lpstr>'DELIBE JUIN 2'!Zone_d_impression</vt:lpstr>
      <vt:lpstr>'recap juin'!Zone_d_impression</vt:lpstr>
      <vt:lpstr>'REPRODUCTION 3'!Zone_d_impression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cp:lastPrinted>2016-09-15T11:09:32Z</cp:lastPrinted>
  <dcterms:created xsi:type="dcterms:W3CDTF">2015-02-10T13:35:13Z</dcterms:created>
  <dcterms:modified xsi:type="dcterms:W3CDTF">2017-05-23T10:14:11Z</dcterms:modified>
</cp:coreProperties>
</file>